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riga-my.sharepoint.com/personal/liga_bernane_riga_lv/Documents/2026_65/Tehniskā specifikācija_2026_65/"/>
    </mc:Choice>
  </mc:AlternateContent>
  <xr:revisionPtr revIDLastSave="0" documentId="8_{0AEB0E85-EEE6-4C82-8452-99D3E509EDD0}" xr6:coauthVersionLast="47" xr6:coauthVersionMax="47" xr10:uidLastSave="{00000000-0000-0000-0000-000000000000}"/>
  <bookViews>
    <workbookView xWindow="-120" yWindow="-120" windowWidth="29040" windowHeight="15720" tabRatio="898" activeTab="7" xr2:uid="{00000000-000D-0000-FFFF-FFFF00000000}"/>
  </bookViews>
  <sheets>
    <sheet name="Koptāme" sheetId="2" r:id="rId1"/>
    <sheet name="Kopsavilkums" sheetId="3" r:id="rId2"/>
    <sheet name="Vispārceltnieciskie darbi" sheetId="4" r:id="rId3"/>
    <sheet name="EL" sheetId="6" r:id="rId4"/>
    <sheet name="AVK-A" sheetId="8" r:id="rId5"/>
    <sheet name="UK" sheetId="12" r:id="rId6"/>
    <sheet name="Datu tīkli" sheetId="13" r:id="rId7"/>
    <sheet name="Aprīkojums" sheetId="14" r:id="rId8"/>
  </sheets>
  <externalReferences>
    <externalReference r:id="rId9"/>
  </externalReferences>
  <definedNames>
    <definedName name="A">'[1]2'!$A$1</definedName>
    <definedName name="_xlnm.Print_Area" localSheetId="7">Aprīkojums!$A$1:$P$40</definedName>
    <definedName name="_xlnm.Print_Area" localSheetId="4">'AVK-A'!$A$1:$P$55</definedName>
    <definedName name="_xlnm.Print_Area" localSheetId="6">'Datu tīkli'!$A$1:$P$36</definedName>
    <definedName name="_xlnm.Print_Area" localSheetId="3">EL!$A$1:$P$202</definedName>
    <definedName name="_xlnm.Print_Area" localSheetId="1">Kopsavilkums!$A$1:$H$37</definedName>
    <definedName name="_xlnm.Print_Area" localSheetId="0">Koptāme!$A$1:$C$41</definedName>
    <definedName name="_xlnm.Print_Area" localSheetId="5">UK!$A$1:$P$70</definedName>
    <definedName name="_xlnm.Print_Area" localSheetId="2">'Vispārceltnieciskie darbi'!$A$1:$P$318</definedName>
    <definedName name="kompl.">#REF!</definedName>
    <definedName name="koptameties">#REF!</definedName>
    <definedName name="P">#REF!</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96" i="4" l="1"/>
  <c r="E83" i="4"/>
  <c r="E263" i="4" l="1"/>
  <c r="E264" i="4" s="1"/>
  <c r="E128" i="4"/>
  <c r="E177" i="4" s="1"/>
  <c r="E184" i="4"/>
  <c r="E235" i="4" s="1"/>
  <c r="E205" i="4"/>
  <c r="E206" i="4" s="1"/>
  <c r="E149" i="4"/>
  <c r="E150" i="4" s="1"/>
  <c r="E161" i="6"/>
  <c r="E309" i="4"/>
  <c r="E303" i="4"/>
  <c r="E289" i="4"/>
  <c r="E290" i="4" s="1"/>
  <c r="E283" i="4"/>
  <c r="E277" i="4"/>
  <c r="E275" i="4"/>
  <c r="E247" i="4"/>
  <c r="E252" i="4" s="1"/>
  <c r="E230" i="4"/>
  <c r="E231" i="4" s="1"/>
  <c r="E225" i="4"/>
  <c r="E219" i="4"/>
  <c r="E217" i="4"/>
  <c r="E189" i="4"/>
  <c r="E194" i="4" s="1"/>
  <c r="E126" i="6"/>
  <c r="E91" i="6"/>
  <c r="E58" i="6"/>
  <c r="E57" i="6" s="1"/>
  <c r="E90" i="4"/>
  <c r="E24" i="6"/>
  <c r="E174" i="4"/>
  <c r="E133" i="4"/>
  <c r="E137" i="4" s="1"/>
  <c r="E119" i="4"/>
  <c r="E122" i="4" s="1"/>
  <c r="E110" i="4" l="1"/>
  <c r="E121" i="4"/>
  <c r="P12" i="14"/>
  <c r="E57" i="4"/>
  <c r="E59" i="4"/>
  <c r="E58" i="4"/>
  <c r="E60" i="4"/>
  <c r="E310" i="4"/>
  <c r="E304" i="4"/>
  <c r="E224" i="4"/>
  <c r="E155" i="4"/>
  <c r="E157" i="4" s="1"/>
  <c r="E282" i="4"/>
  <c r="E274" i="4"/>
  <c r="E280" i="4"/>
  <c r="E266" i="4"/>
  <c r="E268" i="4"/>
  <c r="E256" i="4"/>
  <c r="E254" i="4"/>
  <c r="E255" i="4"/>
  <c r="E253" i="4"/>
  <c r="E291" i="4"/>
  <c r="E249" i="4"/>
  <c r="E251" i="4"/>
  <c r="E267" i="4"/>
  <c r="E269" i="4"/>
  <c r="E248" i="4"/>
  <c r="E250" i="4"/>
  <c r="E281" i="4"/>
  <c r="E222" i="4"/>
  <c r="E216" i="4"/>
  <c r="E208" i="4"/>
  <c r="E210" i="4"/>
  <c r="E198" i="4"/>
  <c r="E196" i="4"/>
  <c r="E197" i="4"/>
  <c r="E195" i="4"/>
  <c r="E232" i="4"/>
  <c r="E191" i="4"/>
  <c r="E193" i="4"/>
  <c r="E209" i="4"/>
  <c r="E211" i="4"/>
  <c r="E190" i="4"/>
  <c r="E192" i="4"/>
  <c r="E223" i="4"/>
  <c r="E152" i="4"/>
  <c r="E153" i="4"/>
  <c r="E154" i="4"/>
  <c r="E138" i="4"/>
  <c r="E134" i="4"/>
  <c r="E136" i="4"/>
  <c r="E175" i="4"/>
  <c r="E120" i="4"/>
  <c r="E176" i="4"/>
  <c r="E135" i="4"/>
  <c r="E62" i="4" l="1"/>
  <c r="E61" i="4"/>
  <c r="E156" i="4"/>
  <c r="E270" i="4"/>
  <c r="E271" i="4"/>
  <c r="E258" i="4"/>
  <c r="E257" i="4"/>
  <c r="E213" i="4"/>
  <c r="E212" i="4"/>
  <c r="E200" i="4"/>
  <c r="E199" i="4"/>
  <c r="E163" i="4"/>
  <c r="E160" i="4"/>
  <c r="E161" i="4"/>
  <c r="E169" i="4"/>
  <c r="E167" i="4"/>
  <c r="E166" i="4"/>
  <c r="E168" i="4"/>
  <c r="E140" i="4"/>
  <c r="E141" i="4"/>
  <c r="E139" i="4"/>
  <c r="E142" i="4"/>
  <c r="E144" i="4" l="1"/>
  <c r="E143" i="4"/>
  <c r="E114" i="4" l="1"/>
  <c r="E116" i="4" l="1"/>
  <c r="E115" i="4"/>
  <c r="E112" i="4"/>
  <c r="E111" i="4"/>
  <c r="E113" i="4"/>
  <c r="E95" i="4" l="1"/>
  <c r="E99" i="4" s="1"/>
  <c r="E100" i="4" l="1"/>
  <c r="E103" i="4" s="1"/>
  <c r="E96" i="4"/>
  <c r="E97" i="4"/>
  <c r="E98" i="4"/>
  <c r="E101" i="4" l="1"/>
  <c r="E102" i="4"/>
  <c r="E104" i="4"/>
  <c r="E106" i="4"/>
  <c r="E105" i="4"/>
  <c r="E54" i="4" l="1"/>
  <c r="E43" i="4"/>
  <c r="E55" i="4" l="1"/>
  <c r="E23" i="6" l="1"/>
  <c r="P12" i="13" l="1"/>
  <c r="N15" i="12" l="1"/>
  <c r="N12" i="12"/>
  <c r="C9" i="12"/>
  <c r="C8" i="12"/>
  <c r="C7" i="12"/>
  <c r="C6" i="12"/>
  <c r="P11" i="12" l="1"/>
  <c r="C9" i="8" l="1"/>
  <c r="C8" i="8"/>
  <c r="C7" i="8"/>
  <c r="C6" i="8"/>
  <c r="C9" i="6"/>
  <c r="C8" i="6"/>
  <c r="C7" i="6"/>
  <c r="C6" i="6"/>
  <c r="E74" i="4" l="1"/>
  <c r="E66" i="4"/>
  <c r="E65" i="4"/>
  <c r="E73" i="4"/>
  <c r="E68" i="4"/>
  <c r="E71" i="4"/>
  <c r="E72" i="4"/>
  <c r="E46" i="4" l="1"/>
  <c r="E47" i="4"/>
  <c r="E44" i="4"/>
  <c r="E45" i="4"/>
  <c r="E42" i="4"/>
  <c r="E41" i="4"/>
  <c r="E40" i="4"/>
  <c r="E39" i="4"/>
  <c r="E49" i="4" l="1"/>
  <c r="E48" i="4"/>
  <c r="N12" i="8" l="1"/>
  <c r="N12" i="6"/>
  <c r="N12" i="4" l="1"/>
  <c r="N15" i="8" l="1"/>
  <c r="N15" i="6" l="1"/>
  <c r="P11" i="8" l="1"/>
  <c r="N15" i="4"/>
  <c r="P11" i="6" l="1"/>
  <c r="H12" i="3" l="1"/>
  <c r="P11" i="4"/>
  <c r="H11" i="3" l="1"/>
</calcChain>
</file>

<file path=xl/sharedStrings.xml><?xml version="1.0" encoding="utf-8"?>
<sst xmlns="http://schemas.openxmlformats.org/spreadsheetml/2006/main" count="1372" uniqueCount="326">
  <si>
    <t>APSTIPRINU</t>
  </si>
  <si>
    <t>Pasūtītāja paraksts un</t>
  </si>
  <si>
    <t>Z.v.</t>
  </si>
  <si>
    <t>______.gada</t>
  </si>
  <si>
    <t xml:space="preserve"> ___. _________</t>
  </si>
  <si>
    <t xml:space="preserve">Koptāme </t>
  </si>
  <si>
    <t>Būves nosaukums</t>
  </si>
  <si>
    <t xml:space="preserve">Objekta nosaukums un adrese </t>
  </si>
  <si>
    <t>Nr.p.k.</t>
  </si>
  <si>
    <t>Objekta nosaukums</t>
  </si>
  <si>
    <t>Objekta izmaksas (EUR)</t>
  </si>
  <si>
    <t>Kopā</t>
  </si>
  <si>
    <t>PVN (21%)</t>
  </si>
  <si>
    <t>Pavisam būvniecības izmaksas</t>
  </si>
  <si>
    <t xml:space="preserve">OBJEKTA NOSAUKUMS: </t>
  </si>
  <si>
    <t>BŪVES NOSAUKUMS:</t>
  </si>
  <si>
    <t>BŪVES ADRESE:</t>
  </si>
  <si>
    <t>PASŪTĪJUMA NR.:</t>
  </si>
  <si>
    <t>Par kopējo summu, EUR:</t>
  </si>
  <si>
    <t>Kopējā darbietilpība, c/h:</t>
  </si>
  <si>
    <t>Nr. p.k.</t>
  </si>
  <si>
    <t>Kods, tāmes Nr.</t>
  </si>
  <si>
    <t>Darba veids vai konstruktīva elementa nosaukums</t>
  </si>
  <si>
    <t>Tāmes izmaksas, EUR</t>
  </si>
  <si>
    <t>Tai skaitā:</t>
  </si>
  <si>
    <t>Darbietilpība (c/h)</t>
  </si>
  <si>
    <t>darba alga, EUR</t>
  </si>
  <si>
    <t>būvizstrādājumi, EUR</t>
  </si>
  <si>
    <t>mehānismi, EUR</t>
  </si>
  <si>
    <t>t.sk. darba aizsardzība %</t>
  </si>
  <si>
    <t>Pavisam kopā</t>
  </si>
  <si>
    <t>Tāmes izmaksas, EUR:</t>
  </si>
  <si>
    <t>Nr. p. k.</t>
  </si>
  <si>
    <t>Kods</t>
  </si>
  <si>
    <t>Darba nosaukums</t>
  </si>
  <si>
    <t>Mērvienība</t>
  </si>
  <si>
    <t>Daudzums</t>
  </si>
  <si>
    <t>Vienības izmaksas</t>
  </si>
  <si>
    <t>Kopā uz visu apjomu</t>
  </si>
  <si>
    <t>laika norma (c/h)</t>
  </si>
  <si>
    <t>darba samaksas likme (EUR/h)</t>
  </si>
  <si>
    <t>darba alga (EUR)</t>
  </si>
  <si>
    <t>būvizstrādājumi (EUR)</t>
  </si>
  <si>
    <t>mehānismi (EUR)</t>
  </si>
  <si>
    <t>kopā          (EUR)</t>
  </si>
  <si>
    <t>darbietilpība (C/h)</t>
  </si>
  <si>
    <t>summa                (EUR)</t>
  </si>
  <si>
    <t>m2</t>
  </si>
  <si>
    <t>Kopsavilkums</t>
  </si>
  <si>
    <t>gb</t>
  </si>
  <si>
    <t>Demontāžas darbi</t>
  </si>
  <si>
    <t>kompl.</t>
  </si>
  <si>
    <t>Lokālā tāme Nr.1-1</t>
  </si>
  <si>
    <t>Sienas</t>
  </si>
  <si>
    <t>Grīdas</t>
  </si>
  <si>
    <t>Dažādi darbi</t>
  </si>
  <si>
    <t>gab.</t>
  </si>
  <si>
    <t>m</t>
  </si>
  <si>
    <t>kompl</t>
  </si>
  <si>
    <t>gab</t>
  </si>
  <si>
    <t>kg</t>
  </si>
  <si>
    <t>l</t>
  </si>
  <si>
    <t xml:space="preserve">aile </t>
  </si>
  <si>
    <t>Griesti</t>
  </si>
  <si>
    <t>Vispārceltnieciskie darbi</t>
  </si>
  <si>
    <t>Būvlaukuma sagatavošanas un uzturēšanas darbi</t>
  </si>
  <si>
    <t>Moduļu konteiners būvdarbu vadīšanai, piegāde, montāža un aizvešana</t>
  </si>
  <si>
    <t>Moduļu konteinera noma</t>
  </si>
  <si>
    <t>mēn</t>
  </si>
  <si>
    <t>Moduļu konteiners sadzīves un noliktavas vajadzībām, piegāde, montāža un aizvešana</t>
  </si>
  <si>
    <t>Sadzīves moduļu konteinera noma</t>
  </si>
  <si>
    <t>Pārvietojamā biotualete, piegāde, montāža un aizvešana</t>
  </si>
  <si>
    <t>WC noma un uzkopšana</t>
  </si>
  <si>
    <t>Būvniecības teritorijas 1.5m žoga uzstādīšana/ demontāža</t>
  </si>
  <si>
    <t>t.m.</t>
  </si>
  <si>
    <t>Metāliskā  žoga  īre  h=1,5m ;</t>
  </si>
  <si>
    <t>Informācija par objektu - plakāts</t>
  </si>
  <si>
    <t>Telpu aprīkojuma demontāža, mēbeļu iznešana</t>
  </si>
  <si>
    <t>Attīrīt griestus no dažādu veidu apdarēm</t>
  </si>
  <si>
    <t>m3</t>
  </si>
  <si>
    <t>Zemapmetuma siets</t>
  </si>
  <si>
    <t>Apmetuma stūra profils</t>
  </si>
  <si>
    <t>Sienu špaktelēšana, slīpēšana saskaņā ar Q4 kvalitātes pakāpi</t>
  </si>
  <si>
    <t>Grunts pirms izlīdzinošā sastāva</t>
  </si>
  <si>
    <t>Grunts pirms špaktelēšanas</t>
  </si>
  <si>
    <t>Linoleja ieklāšana ar šuvju kausēšanu</t>
  </si>
  <si>
    <t>grunts</t>
  </si>
  <si>
    <t>linoleja līme</t>
  </si>
  <si>
    <t>šuvju diegs</t>
  </si>
  <si>
    <t>Deformācijas šuvju ierīkošana (t.s. grīdas salaidumu izveide ar esošajiem segumiem)</t>
  </si>
  <si>
    <t>kpl.</t>
  </si>
  <si>
    <t>Ailes apdare pēc durvju montāžas</t>
  </si>
  <si>
    <t>Durvju atdures montāža</t>
  </si>
  <si>
    <t>Objekta galīgā tīrīšana, ieskaitot logus</t>
  </si>
  <si>
    <t>m.</t>
  </si>
  <si>
    <t>Elektroinstalācijas tīkli (EL)</t>
  </si>
  <si>
    <t xml:space="preserve">Potenciālu izlīdzināšanas kopne </t>
  </si>
  <si>
    <t>ELEKTROKABEĻI</t>
  </si>
  <si>
    <t>Kabelis ar vara dzīslām 3x2.5mm²</t>
  </si>
  <si>
    <t>Kabelis ar vara dzīslām 3x1.5mm²</t>
  </si>
  <si>
    <t xml:space="preserve">Kabelis ar vara dzīslu zemēšanai 1x6mm² </t>
  </si>
  <si>
    <t>PVC gofrēta caurule, Ø50mm</t>
  </si>
  <si>
    <t>PVC gofrēta caurule, Ø20mm</t>
  </si>
  <si>
    <t>Avārijas gaismeklis  1W, 3h,  IP65, 276x110x60mm</t>
  </si>
  <si>
    <t>EXIT gaismeklis LED</t>
  </si>
  <si>
    <t>UGUNSDROŠĪBAS PASĀKUMI</t>
  </si>
  <si>
    <t xml:space="preserve">Ugunsdroša java </t>
  </si>
  <si>
    <t>Ugunsdrošais pārklājums - ugunsdrošā tepe</t>
  </si>
  <si>
    <t>Izpilddokumentācijas sagatavošana</t>
  </si>
  <si>
    <t>DEMONTĀŽAS DARBI</t>
  </si>
  <si>
    <t>Sadalnes demontāža</t>
  </si>
  <si>
    <t>Kabeļu demontāža</t>
  </si>
  <si>
    <t>Gaismekļu demontāža</t>
  </si>
  <si>
    <t>Apkure (AVK-A)</t>
  </si>
  <si>
    <t>Būvgružu savākšana konteinerā, nogādāšana konteinerā un aizvešana</t>
  </si>
  <si>
    <t>Esošo sienu līmeņošana ar ģipša apmetumu, iestrādājot zemapmetuma sietu un zemapmetuma stūrus</t>
  </si>
  <si>
    <t>Smilšpapīrs, papildu piederumi</t>
  </si>
  <si>
    <t xml:space="preserve">Sienu gruntēšana, sienu krāsošana dažādos krāsu toņos, krāsa ūdens emulsija </t>
  </si>
  <si>
    <t>homogēnais linolejs ar šuvju diegu, nodilumizturība EN 685 34/43.klase, biezums NE 428 2.0 mm,m ar PUR pārklājumu, ar pretslīdes aizsardzību R10</t>
  </si>
  <si>
    <t>Palīgmateriāli. Saskaņā ar montāžas darbu raksturojumu un apjomu</t>
  </si>
  <si>
    <t>Atvērumu urbšana, aizdare</t>
  </si>
  <si>
    <t>GAISMAS ĶERMEŅI</t>
  </si>
  <si>
    <t>Avārijas modulis  LED 30W, 2h=9W, 220V, (LED paneļiem 24-48DC)</t>
  </si>
  <si>
    <t xml:space="preserve">Sadales panelis SS-1, durvis ar atslēgu. </t>
  </si>
  <si>
    <t>Automātiskās ugunsdzēsības trauksmes signalizācijas iekārtu demontāža, papildināšana, atpakaļmontāža, kabeļu iekalšana zemapmetumā, to papildināšana, nomaiņa, ja nepieciešams.</t>
  </si>
  <si>
    <t>Tāme sastādīta 2025.gada tirgus cenās</t>
  </si>
  <si>
    <t>Būvniecības ieceres nodošana</t>
  </si>
  <si>
    <t>Būvniecības ieceres dokumentācijas izstrāde, saskaņošana</t>
  </si>
  <si>
    <t>17-00000</t>
  </si>
  <si>
    <t>Tiešās izmaksas kopā, t. sk. darba devēja sociālais nodoklis (23,59%)</t>
  </si>
  <si>
    <t xml:space="preserve">Sastādīja:       </t>
  </si>
  <si>
    <t xml:space="preserve">Pārbaudīja:      </t>
  </si>
  <si>
    <t xml:space="preserve">Sastādīja:                    </t>
  </si>
  <si>
    <t>Tāme sastādīta 2026.gada tirgus cenās</t>
  </si>
  <si>
    <t xml:space="preserve">Būvuzņēmējs: </t>
  </si>
  <si>
    <t xml:space="preserve">Sastādīja:                 </t>
  </si>
  <si>
    <t xml:space="preserve">Pārbaudīja:                  </t>
  </si>
  <si>
    <t xml:space="preserve">Pārbaudīja:              </t>
  </si>
  <si>
    <t>Logu un palodžu nosegšana ar plēvi</t>
  </si>
  <si>
    <t>ģipša apmetums</t>
  </si>
  <si>
    <t>Betonkontakt</t>
  </si>
  <si>
    <t>Tonēta krāsa (1.klase, ISO 11998, 200 cikli 1-5 mikroni, 
&gt;10 000 cikli) (paredzēt vismaz 5 dažādus toņus)</t>
  </si>
  <si>
    <t xml:space="preserve">Sastādīja:              </t>
  </si>
  <si>
    <t xml:space="preserve">Cementa bāzes grīdas izlīdzinošā sastāva  iestrāde </t>
  </si>
  <si>
    <t xml:space="preserve">Grunts </t>
  </si>
  <si>
    <t>Cementa bāzes grīdas izlīdzinošā sastāvs</t>
  </si>
  <si>
    <t xml:space="preserve">Grīdas špaktelēšana ar cementa bāzes špakteli </t>
  </si>
  <si>
    <t>Cementa bāzes špaktele</t>
  </si>
  <si>
    <t xml:space="preserve">Ugunsdrošās putas </t>
  </si>
  <si>
    <t>Darba zonas norobežošana</t>
  </si>
  <si>
    <t xml:space="preserve">Nobeiguma špaktele </t>
  </si>
  <si>
    <t>Tāme sastādīta:</t>
  </si>
  <si>
    <t>Griestu sagatavošana piekargriestu izbūvei</t>
  </si>
  <si>
    <t>Lokālā tāme Nr.1-2</t>
  </si>
  <si>
    <r>
      <t xml:space="preserve">Pasūtītājs:   </t>
    </r>
    <r>
      <rPr>
        <b/>
        <sz val="10"/>
        <rFont val="Aptos"/>
        <family val="2"/>
      </rPr>
      <t>Rīgas valstpilsētas pašvaldības Īpašuma departaments</t>
    </r>
  </si>
  <si>
    <t xml:space="preserve"> Hidroizolācijas mastika</t>
  </si>
  <si>
    <t>Sienu flīzēšana  h=2m</t>
  </si>
  <si>
    <t>Sienas flīzes 200x200mm vai ekvivalents</t>
  </si>
  <si>
    <t>Flīžu līme</t>
  </si>
  <si>
    <t>Flīžu šuvju aizdare</t>
  </si>
  <si>
    <t>Flīžu nobeiguma stūrīši, anodēts alumīnijs l=2,5m, b=8mm</t>
  </si>
  <si>
    <t>Silikons CS25</t>
  </si>
  <si>
    <t>Divkomponentu hidroizolācija</t>
  </si>
  <si>
    <t xml:space="preserve">Audums armēšanai </t>
  </si>
  <si>
    <t>rullis</t>
  </si>
  <si>
    <t xml:space="preserve">Grīdas flīzes pilna akmens masa 200*200mm </t>
  </si>
  <si>
    <r>
      <t xml:space="preserve">Būvuzņēmējs: </t>
    </r>
    <r>
      <rPr>
        <b/>
        <sz val="10"/>
        <rFont val="Aptos"/>
        <family val="2"/>
      </rPr>
      <t xml:space="preserve"> </t>
    </r>
  </si>
  <si>
    <t>UK</t>
  </si>
  <si>
    <t xml:space="preserve">Ūdensapgādes sistēma </t>
  </si>
  <si>
    <t>PVC cauruļu PN20 d 16 montāža</t>
  </si>
  <si>
    <t>PVC cauruļu PN20 d 20 montāža</t>
  </si>
  <si>
    <t>Caurules stiprinājumi</t>
  </si>
  <si>
    <t>Caurules veidgabali</t>
  </si>
  <si>
    <t>Dekoratīvo ventiļu d 15 montāža</t>
  </si>
  <si>
    <t>Siltumizolācijas 18x13 uzstādīšana (K-Flex)</t>
  </si>
  <si>
    <t>Siltumizolācijas 22x13 uzstādīšana (K-Flex)</t>
  </si>
  <si>
    <t>Materiāli siltumizolācijas montāžai</t>
  </si>
  <si>
    <t xml:space="preserve">Pieslēgums esošiem tīkliem </t>
  </si>
  <si>
    <t>Sistēmas nolaišana, uzpildīšana</t>
  </si>
  <si>
    <t>sist.</t>
  </si>
  <si>
    <t>Hidrauliskā pārbaude</t>
  </si>
  <si>
    <t>Palīgmateriāli</t>
  </si>
  <si>
    <t>Izpilddokumentācijas izstrāde</t>
  </si>
  <si>
    <t>Kanalizācija</t>
  </si>
  <si>
    <t>Kanalizācijas veidgabali DN 50-110</t>
  </si>
  <si>
    <t>Stiprinājumi DN32-110</t>
  </si>
  <si>
    <t>Pieslēgšanās pie esošās kanalizācijas</t>
  </si>
  <si>
    <t>Esošās sistēmas demontāža</t>
  </si>
  <si>
    <t>Tehnisko atvērumu veidošana</t>
  </si>
  <si>
    <t>Tehnisko atvērumu aizdare</t>
  </si>
  <si>
    <t>Ūdensapgāde (UK)</t>
  </si>
  <si>
    <t>Datu tīkli</t>
  </si>
  <si>
    <t>Pamatojums</t>
  </si>
  <si>
    <t>darba samaksas likme EUR</t>
  </si>
  <si>
    <t>darba alga EUR</t>
  </si>
  <si>
    <t>būvizstrādajumi EUR</t>
  </si>
  <si>
    <t>mehānismi EUR</t>
  </si>
  <si>
    <t xml:space="preserve">kopā  EUR        </t>
  </si>
  <si>
    <t xml:space="preserve">summa EUR               </t>
  </si>
  <si>
    <t>LAN ierīkošana</t>
  </si>
  <si>
    <t>līg.c.</t>
  </si>
  <si>
    <t>RJ45 tīkla pieslēgvietas ierīkošana (stacionārās iekārtas pieslēgums)</t>
  </si>
  <si>
    <t>1xRJ45 tīkla pieslēgvietas ierīkošana Wi-Fi AP atbilstoši tīkla izbūves noteikumiem</t>
  </si>
  <si>
    <t>Aktīvās aparatūras montāža, pieslēgšana</t>
  </si>
  <si>
    <t>Bezvadu iekārtas (Wi-Fi AP) piekļuves punkta uzstādīšana</t>
  </si>
  <si>
    <t>SFP RJ45 Module 1000M-SFP-M (1000M-SFP-M-CI)</t>
  </si>
  <si>
    <t>Komutācijas panelis 19” ar 24 6 kategorijas RJ45 UTP ligzdām</t>
  </si>
  <si>
    <t>Kabeļu kārtotājs 19” 1U, metāla, ar metāla cilpām</t>
  </si>
  <si>
    <t>Elektrobarošanas pieslēgpanelis 8 rozešu, 19”, ar slēdzi</t>
  </si>
  <si>
    <t>Komutācijas kabelis kat.6 UTP RJ45-RJ45, 3,0m, iekausēts</t>
  </si>
  <si>
    <t>Sienas štrobēšanas darbi kabeļiem</t>
  </si>
  <si>
    <t xml:space="preserve">Pārbaudīja:        </t>
  </si>
  <si>
    <t>LOKĀLA TĀME Nr.1-6</t>
  </si>
  <si>
    <t>t.m</t>
  </si>
  <si>
    <t>k-ts</t>
  </si>
  <si>
    <t>Nobeiguma špaktele</t>
  </si>
  <si>
    <t xml:space="preserve">Iebūvēts LED panelis 600x600 W36 W 3000 K </t>
  </si>
  <si>
    <r>
      <t xml:space="preserve">tā atšifrējums </t>
    </r>
    <r>
      <rPr>
        <sz val="6"/>
        <rFont val="Aptos"/>
        <family val="2"/>
      </rPr>
      <t>Z.v.</t>
    </r>
  </si>
  <si>
    <t>Lokālā tāme Nr.1-3</t>
  </si>
  <si>
    <t>Kanalizācijas caurule DN110 izbūve gruntī</t>
  </si>
  <si>
    <t>Kanalizācijas caurule DN110</t>
  </si>
  <si>
    <t>Kanalizācijas caurule DN50</t>
  </si>
  <si>
    <t>Bezvadu piekļuves punkts cAP ax PoE  cAPGi-5HaxD2HaxD</t>
  </si>
  <si>
    <t>Cokola stāvs</t>
  </si>
  <si>
    <t>Esošās audio zvanu sistēmas demontāža un montāža- pārbaude, pielāgošana pēc remontdarbiem.</t>
  </si>
  <si>
    <t>Esošo, paliekošo elektrības kabeļ, rozešu, pārbaude, iestrāde sienās</t>
  </si>
  <si>
    <t>Rozešu un slēdžu tehniskā pārbaude, nomaiņa vajadzības gadījumā</t>
  </si>
  <si>
    <t>Durvju saudzīga demontāža paredzot to restaurāciju un montāžu atpakaļ saglabājot tērauda aizsargpaneli.</t>
  </si>
  <si>
    <t xml:space="preserve">Attīrīt sienas no dažādu veidu apdarēm (tapetes, eļļas krāsas, virsmu matēt), tai skaitā demontēt bojāto apmetumu līdz ķieģeļu mūrim. </t>
  </si>
  <si>
    <t>Piekaramo griestu montāža</t>
  </si>
  <si>
    <t>Akustisko griestu  + piekaramo griestu konstrukcija</t>
  </si>
  <si>
    <t>Demontēto grīdlīstu restaurācija un montāža atpakaļ</t>
  </si>
  <si>
    <t>Demontēto koka durvju restaurācija, saglabājot izpildījumu ar tērauda aisargpaneli durvju apakšā. Durvīm paredzēt jaunu nerūsējošā tērauda furnitūru, U veida rokturis matēts, paslēpta stiprinājumu sistēma, ar atsperes funkciju nodrošinot roktura atgriešanos sākuma pozīcijā.</t>
  </si>
  <si>
    <t>Jaunu koka sienu aizsargelementu izgatavošana un montāža (izmērus un dizainu skatīt pārejos stāvos, pielāgoties resaurējamajām paneļiem)</t>
  </si>
  <si>
    <t>SADALES PANELIS</t>
  </si>
  <si>
    <t>1. stāvs</t>
  </si>
  <si>
    <r>
      <t xml:space="preserve">Attīrīt sienas no dažādu veidu apdarēm (tapetes, eļļas krāsas, virsmu matēt), tai skaitā demontēt bojāto apmetumu līdz ķieģeļu mūrim. </t>
    </r>
    <r>
      <rPr>
        <b/>
        <sz val="10"/>
        <rFont val="Aptos"/>
        <family val="2"/>
      </rPr>
      <t>(Koka sienu aizsargelementus paredzēts demontēt, restaurēt un montēt atpakaļ)</t>
    </r>
  </si>
  <si>
    <t>Griestu gruntēšana, špaktelēšana, slīpēšana</t>
  </si>
  <si>
    <t>Grunts Knauf Tiefengrund</t>
  </si>
  <si>
    <t>Smilšpapīrs slīpmašīnai D225</t>
  </si>
  <si>
    <t>Griestu gruntēšana, krāsošana</t>
  </si>
  <si>
    <t>Balta griestu krāsa</t>
  </si>
  <si>
    <t>2. stāvs</t>
  </si>
  <si>
    <t>Gaismekļu saudzīga demontāža paredzot to montāžu atpakaļ</t>
  </si>
  <si>
    <t>Carbon tēr.caurule cinkota EN 10305-3 horizontālie piecvienojumi, apsaiste ar armatūru</t>
  </si>
  <si>
    <t>Carbon cauruļvadu veiddaļas</t>
  </si>
  <si>
    <t xml:space="preserve">Тermoregulators ar iebūvētu sensoru ar trieciendrošu  korpusu, ar aizsardzību pret zādzību un temperatūras ierobežošanu AR tipa vārstiem vārstiem </t>
  </si>
  <si>
    <t xml:space="preserve">Divcauruļsistēmu termostatiskais vārsts, taisns, niķelēts, DN15, 1/2" </t>
  </si>
  <si>
    <t>Radiators 22x500x1000 komplektā ar sienas stiprinājumiem</t>
  </si>
  <si>
    <t xml:space="preserve">Radiatora noslēgvārsts, aksiālais, niķelēts, DN15, 1/2", min.pas.10 (Kvs-2,20) </t>
  </si>
  <si>
    <t>Lineārs LED gaismeklis piekarināms, gara šaura korpusa forma, alumījs</t>
  </si>
  <si>
    <t>3. stāvs</t>
  </si>
  <si>
    <t>4. stāvs</t>
  </si>
  <si>
    <t>WC cilvēkiem ar kustību traucējumiem</t>
  </si>
  <si>
    <t>Sienu hidroizolācijas ierīkošana (h=2m)</t>
  </si>
  <si>
    <t xml:space="preserve">Grīdu hidroizolācija zem flīzēm </t>
  </si>
  <si>
    <t>Grīdu flīzēšana t.sk. flīžu grīdlīstes līnija</t>
  </si>
  <si>
    <t>Palodžu restaurācija</t>
  </si>
  <si>
    <t>Piekļuves kontroles sistēmas izbūve un integrācija, nodrošinot piekļuvi ar čipu
kartēm un/vai dežuranta attālinātu durvju atvēršanu. *Ieejas durvis ēkā no pagalma puses
*Galvenās ieejas durvis ēkā
*Durvis starp ēkas korpusiem</t>
  </si>
  <si>
    <t>Citi</t>
  </si>
  <si>
    <t>El. izvadi roku žāvētajiem, ziepju dozatoriem, kušetēm.</t>
  </si>
  <si>
    <t>Aprīkojums</t>
  </si>
  <si>
    <t>Komutācijas kabelis kat.6 UTP RJ45-RJ45, 0,5m, iekausēts</t>
  </si>
  <si>
    <t xml:space="preserve">24 portu komutators 10/100/1000 1U  </t>
  </si>
  <si>
    <t>Instalācijas kolonna grīda (EL stabiņš) t.sk. gofras (50mm) izbūve ar iebūvētu vilcējtauvu. Izbūvēt grīdā no stabiņa līdz potenciālās interaktīvās tāfeles vietai sienas un grīdas sadurvietā un ielaist apkalpojamā dekoratīvā sienas panelī.</t>
  </si>
  <si>
    <r>
      <t xml:space="preserve">Grīdas esošā seguma ar grīdlīstēm demontāža </t>
    </r>
    <r>
      <rPr>
        <b/>
        <sz val="10"/>
        <rFont val="Aptos"/>
        <family val="2"/>
      </rPr>
      <t>(Grīdlīstes gaitenī paredzēts demontēt, restaurēt un montēt atpakaļ)</t>
    </r>
  </si>
  <si>
    <r>
      <t xml:space="preserve">Demontēt grīdlīstes </t>
    </r>
    <r>
      <rPr>
        <b/>
        <sz val="10"/>
        <rFont val="Aptos"/>
        <family val="2"/>
      </rPr>
      <t>(Grīdlīstes gaitenī paredzēts demontēt, restaurēt un montēt atpakaļ)</t>
    </r>
  </si>
  <si>
    <t>Demontēto koka aizsargelementu restaurācija un montāža atpakaļ</t>
  </si>
  <si>
    <t>t/m</t>
  </si>
  <si>
    <t>Koka grīdlīstes (izmērus un dizainu skatīt gaiteņos, pielāgoties resaurējamajām grīdlīstēm)</t>
  </si>
  <si>
    <t>Kabelis Cat6 4x2x0,5 UTP, LSZH (strukturētais kabeļu tīkls) t.sk. montāža</t>
  </si>
  <si>
    <t>Kabeļu štrobēšana sienās, grīdās  atvērumu un rievu kalšana, aizdare. Gofras iestrāde el.stabiņiem.</t>
  </si>
  <si>
    <t>kpl</t>
  </si>
  <si>
    <t xml:space="preserve"> Iekārtas cilvēkiem ar kustību ierobežojumiem:
- Izlietne (600×550×150 mm) stiprināma pie sienas. Izlietnes vidusdaļa ir ieliekta uz iekšpusi, aprīkota ar vienu atveri jaucējkrānam un integrētu pārplūdi. Zem izlietnes nodrošināma brīva vieta vismaz 0,7 m no grīdas līmeņa, izlietnes augšmalas augstums 0,80–0,85 m no grīdas līmeņa.
- Hromēts izlietnes sifons ar novirzītu izvada posmu, izgatavots no metāla ar hromētu pārklājumu. 
– Vienas sviras maisītājs, paredzēts uzstādīšanai uz izlietnes virsmas. Nodrošina stabilu ūdens plūsmu un precīzu temperatūras regulēšanu. Aprīkots ar keramisko kasetni, aeratoru un elastīgajiem pievadiem. Izlietnes jaucējkrāna izteka ir vismaz 0,20–0,25 m gara, atvēršanas un aizvēršanas rokturim jābūt 0,15–0,20 m garam, viegli satveramam un atveramam cilvēkiem ar fiziskiem traucējumiem. Ar iespēju pieslēgt bidē (rokas) dušu.
- Sienas spogulis (400×1200 mm), paredzēts stiprināšanai pie sienas, ar gludu atstarojošu virsmu, viegli kopjams Spoguļa apakšējai malai jāatrodas  0.9 m virs grīdas līmeņa. </t>
  </si>
  <si>
    <t>Platforma izlietnei, piemērota visām izlietnēm, kas uzstādītas ar skrūvēm &lt; 22 kg. Augstums maināms (315 mm amplitūdā). Iepakojuma izmēri: 552 × 120 × 895 mm. Svars: 13,55 kg.</t>
  </si>
  <si>
    <t>Noliecams spogulis ar regulēšanas sviru, 600 x 450 x 5 mm. Viegli regulējams 0 - 22 grādu diapazonā.</t>
  </si>
  <si>
    <t>Divas palīdzības pogas (0,15 un 0,9 m augstumā no grīdas līmeņa), savienotas ar auklu un gaismas indikatoru. Sistēma nodrošina automātisku signālu pārraidi uz kontroles un signalizācijas ierīci (pulti), kas atrodas pie dežuranta.</t>
  </si>
  <si>
    <t xml:space="preserve">Izlietne no mākslīgā akmens ar sienas paneļi h=200mm  3500x400x148(+200). Stiprināma pie sienas, 6 jaucejkrani, izlietnes vanna ar slīpumu kanālā, sifons. </t>
  </si>
  <si>
    <t>Ģertrūdes ielā 18, Rīgā</t>
  </si>
  <si>
    <t>4. stāva WC telpas ventilācijas nosūces sistēmas izbūve t.sk. mašīnas, iekārtas un nepieciešamie ventkanāli.</t>
  </si>
  <si>
    <t xml:space="preserve"> Bez pieskāriena "aiz spoguļu" modulārā iekārta 600x800x180 mm (behind-the-mirror" system). Skapis ar aizslēdzamu spoguli, stiprināms pie sienas, paceļamas durvis, LED piktogrammas un apgaismojums (kustības sensors, kas ieslēdz apgaismojumu un piktogrammas, kad lietotājs pienāk pie spoguļa), roku žāvetājs ar silto gaisu un infrasarkano sensoru (jauda: 1 kW), putu ziepju dozators (tilpums: 5 L) ar infrasarkano sensoru </t>
  </si>
  <si>
    <t>Jaunu ŪK pieslēgvietu ierīkošana jaunajām iekārtām</t>
  </si>
  <si>
    <t>Lokālā tāme Nr.1-4</t>
  </si>
  <si>
    <t>LOKĀLA TĀME Nr.1-5</t>
  </si>
  <si>
    <t xml:space="preserve">Traps Ø50 (142 × 142 mm), režģa ietvars no nerūsējošā tērauda, stiprināms ar skrūvēm, pulēta virsma, noslodzes kategorija K3 – līdz 300 kg.  </t>
  </si>
  <si>
    <t>SLIEŽU PACĒLĀJA SISTĒMA
- Šķērseniskā sliežu sistēma (pacēlājs) sastāv no 2 (vai vairāk) sliedēm, kas ir uzstādītas pie griestiem vai sienām un starp tām šķērseniski novietotu sliedi, ko vada celšanas dzinējs.
- Sliedes var uzstādīt arī tur, kur ir iekaramie griesti.
- Šķērseniskās sliežu sistēmas (pacēlājus) var izmantot arī telpās, kurās ir liels mitrums: baseinos, vannas istabās, dušās.
- Pacēlājs tiek vadīts ar pulti.
- Pacēlājs darbojas ar elektromotoru un uzlādējamu bateriju palīdzību.
- Baterijas: 1 x 24 V NiMH, pilnībā uzlādējas 2 stundu laikā.
- Pilnībā uzlādēts pacēlājs var veikt 55 pacelšanas, ceļot 85 kg svaru 1m augstumā.
- Sliedes ir izgatavotas no alumīnija, ir kontakti, ar kuriem pacēlāja baterijas tiek automātiski uzlādētas.
- Celšanas ātrums: pilna slodze (200 kg) – 5,5cm/s, minimālā slodze (5kg)- 10 cm/s.
- Celšanas motora svars: 9,6 kg.
- Celšanas siksnas garums (celšanas diapazons): 2,5 m.
- Avārijas apstāšanās (elektriska un mehāniska).
- Brīdinājuma signāli: izlādējusies baterija, maksimālās slodzes pārsniegšana.
- Maksimālā slodze: 200 kg.
- Elektrodaļas aizsardzības klase motoram: IP20.
- Elektriskās daļas aizsardzība pacēlāja vadības pultij: IP44.
- Elektriskās daļas aizsardzības klase uzlādes transformatoram: IP20.
- Skaņas līmenis: 52 dB.</t>
  </si>
  <si>
    <t xml:space="preserve">Sienas stiprināms dušas un pārtinamais salokāms galds (1057×1910 mm) , paredzēts personu ar funkcionāliem traucējumiem aprūpei horizontālā stāvoklī. Iekārtai jānodrošina stabila un droša platforma pārvietošanai, mazgāšanai un higiēnas procedūru veikšanai. Nepieciešams, lai galds būtu aprīkots ar ūdens savākšanas renes sistēmu ar integrētu noteci un elastīgu savienojumu pieslēgšanai grīdas vai sienas kanalizācijas izvadiem. Virsmai jābūt viegli tīrāmai un dezinficējamai. Jānodrošina regulējams galvas balsts ar iespēju to novietot jebkurā gultas galā. </t>
  </si>
  <si>
    <t>Darba virsma: augstums 900–910 mm, izgatavota no mitrumizturīgas LKSP, piemērota virtuvēm. Sastāv no šādiem gabaliem:
– 3600 × 600 × 38 mm
– 930 × 600 × 38 mm
– 4210 × 600 × 38 mm (savienojas ar logu)
– 2100 × 900 × 38 mm
Savienojuma vietas ar logiem jāizstrādā precīzi, nodrošinot gan vizuāli, gan tehniski kvalitatīvu pāreju starp darba virsmu un loga konstrukciju. Jāņem vērā logu atvēršanas virzieni, palodzes augstums un hidroizolācijas prasības.</t>
  </si>
  <si>
    <t>*Rokturi</t>
  </si>
  <si>
    <t xml:space="preserve">Visu durvju un atvilktņu rokturi vienādi, funkcionāli – skavas tipa, profila Ø 8-12 mm, ar noapaļotiem stūriem, kas nodrošina drošu lietošanu. Stiprināti ar skrūvēm. Garums 130-150 mm. Materiāls: metāls, matēts. </t>
  </si>
  <si>
    <t xml:space="preserve">Ūdens jaucējkrāns Kopējais krāna augstums: 335–370 mm, snīpja augstums: 250–300 mm, snīpja izliece (sasniedzamība): 197–250 mm, minimālais ūdens spiediens darbībai: 1,5 bar. </t>
  </si>
  <si>
    <t>Darba virsmā iestrādāta viena 80 cm indukcijas plīts ar integrētu tvaika nosūcēju:
četras gatavošanas zonas ar iespēju apvienot zonas lieliem traukiem, ātras uzsildes režīms, intuitīva pieskārienu vadība, temperatūras kontroles sensors. Tvaika nosūcējs ar jaudu līdz 600+ m³/h, maksimālais trokšņa līmenis ~69 dB.
Iekļautas drošības funkcijas: bērnu drošības slēdzis, atlikušā siltuma indikācija, automātiska izslēgšanās.
Izmēri: aptuveni 816×527 mm; uzstādīšanas niša: ~750×490–500 mm; kopējā jauda: ~7,4 kW.</t>
  </si>
  <si>
    <r>
      <t xml:space="preserve">Iebūvēts virtuves apakšējais skapis ar 4 izvelkamām atvilktnēm, izmēri – 600x600x800 mm (platums x dziļums x augstums), </t>
    </r>
    <r>
      <rPr>
        <b/>
        <sz val="10"/>
        <rFont val="Aptos"/>
        <family val="2"/>
      </rPr>
      <t>*</t>
    </r>
    <r>
      <rPr>
        <sz val="10"/>
        <rFont val="Aptos"/>
        <family val="2"/>
      </rPr>
      <t xml:space="preserve"> paredzēts intensīvai ekspluatācijai publiskās ēdināšanas telpās.
Konstrukcija un materiāli
Skapja korpuss un fasādes izgatavotas no vismaz 18 mm biezas laminētas kokskaidu plātnes (LKSP) ar paaugstinātu mitrumizturību un mehānisko noturību. Redzamās malas apstrādātas ar ABS malu lenti (vismaz 2 mm). Skapis aprīkots ar regulējamām balstkājām un noņemamu cokolu komunikāciju piekļuvei un stabilai konstrukcijas novietošanai.
Atvilktņu sistēma
Skapis aprīkots ar četrām pilnas izvilkšanas atvilktnēm uz metāla teleskopiskajām vadotnēm.
Atvilktņu mehānismi aprīkoti ar klusas aizvēršanas sistēmu (soft-close). Atvilktņu sāni izgatavoti no pulverkrāsota tērauda ar paaugstinātu nestspēju.</t>
    </r>
  </si>
  <si>
    <r>
      <t xml:space="preserve">Iebūvēts virtuves skapis zem izlietnes ar veramām durvīm, izmēri – 600x600x800 mm (platums x dziļums x augstums), </t>
    </r>
    <r>
      <rPr>
        <b/>
        <sz val="10"/>
        <rFont val="Aptos"/>
        <family val="2"/>
      </rPr>
      <t>*</t>
    </r>
    <r>
      <rPr>
        <sz val="10"/>
        <rFont val="Aptos"/>
        <family val="2"/>
      </rPr>
      <t xml:space="preserve"> paredzēts intensīvai ekspluatācijai publiskās telpās. Skapis paredzēts izlietnes un ūdensapgādes komunikāciju izvietošanai.
Konstrukcija un materiāli
Skapja korpuss un fasāde izgatavoti no vismaz 18 mm biezas laminētas kokskaidu plātnes (LKSP) ar paaugstinātu mitrumizturību un mehānisko noturību. Redzamās malas apstrādātas ar ABS malu lenti (vismaz 2 mm).
Skapis aprīkots ar regulējamām balstkājām un noņemamu cokolu komunikāciju piekļuvei un stabilas konstrukcijas nodrošināšanai.
Durvju sistēma
Skapis aprīkots ar vienām veramām durvīm uz metāla regulējamām eņģēm. Eņģes aprīkotas ar klusas aizvēršanas sistēmu (soft-close).
Iekšējais aprīkojums
Skapja iekšējā telpa paredzēta izlietnes sifona, ūdensapgādes un kanalizācijas pieslēgumu izvietošanai. Konstrukcija nodrošina brīvu piekļuvi komunikāciju apkopei un remontam.</t>
    </r>
  </si>
  <si>
    <r>
      <t xml:space="preserve">Iebūvēts virtuves apakšējais skapis ar vienām veramām durvīm un diviem iekšējiem plauktiem, izmēri – 600x600x800 mm (platums x dziļums x augstums), </t>
    </r>
    <r>
      <rPr>
        <b/>
        <sz val="10"/>
        <rFont val="Aptos"/>
        <family val="2"/>
      </rPr>
      <t>*</t>
    </r>
    <r>
      <rPr>
        <sz val="10"/>
        <rFont val="Aptos"/>
        <family val="2"/>
      </rPr>
      <t xml:space="preserve"> paredzēts intensīvai ekspluatācijai publiskās telpās.
Konstrukcija un materiāli
Skapja korpuss, plaukti un fasāde izgatavoti no vismaz 18 mm biezas laminētas kokskaidu plātnes (LKSP) ar paaugstinātu mitrumizturību un mehānisko noturību. Redzamās malas apstrādātas ar ABS malu lenti (vismaz 2 mm). Skapis aprīkots ar regulējamām balstkājām un noņemamu cokolu komunikāciju piekļuvei un stabilas konstrukcijas nodrošināšanai.
Durvju sistēma
Skapis aprīkots ar vienām veramām durvīm uz metāla regulējamām eņģēm. Eņģes aprīkotas ar klusas aizvēršanas sistēmu (soft-close).
Iekšējais aprīkojums
Skapis aprīkots ar diviem regulējamiem plauktiem dažādu virtuves piederumu un inventāra uzglabāšanai.</t>
    </r>
  </si>
  <si>
    <r>
      <t xml:space="preserve">Iebūvēts augstais virtuves skapis ar divām veramām durvīm un iekšējiem plauktiem, izmēri – 600x600x2400 mm (platums x dziļums x augstums), </t>
    </r>
    <r>
      <rPr>
        <b/>
        <sz val="10"/>
        <rFont val="Aptos"/>
        <family val="2"/>
      </rPr>
      <t xml:space="preserve">* </t>
    </r>
    <r>
      <rPr>
        <sz val="10"/>
        <rFont val="Aptos"/>
        <family val="2"/>
      </rPr>
      <t>paredzēts intensīvai ekspluatācijai publiskās telpās.
Konstrukcija un materiāli
Skapja korpuss, plaukti un fasādes izgatavotas no vismaz 18 mm biezas laminētas kokskaidu plātnes (LKSP) ar paaugstinātu mitrumizturību un mehānisko noturību. Redzamās malas apstrādātas ar ABS malu lenti (vismaz 2 mm). Skapis aprīkots ar regulējamām balstkājām un noņemamu cokolu stabilas konstrukcijas nodrošināšanai.
Durvju sistēma
Skapis aprīkots ar divām veramām durvīm uz metāla regulējamām eņģēm. Eņģes aprīkotas ar klusas aizvēršanas sistēmu (soft-close), nodrošinot vienmērīgu un drošu ekspluatāciju.
Iekšējais aprīkojums
Skapis aprīkots ar vairākiem regulējamiem plauktiem (vismaz 5 augstuma pozīcijas), kas paredzēti pārtikas produktu, virtuves inventāra, trauku un saimniecības piederumu uzglabāšanai.</t>
    </r>
  </si>
  <si>
    <r>
      <t xml:space="preserve">Iebūvēts augstais virtuves skapis ar vietu iebūvējamai cepeškrāsnij, augšējiem plauktiem, vienām veramām durvīm un divām izvelkamām atvilktnēm, izmēri – 600x600x2400 mm (platums x dziļums x augstums), </t>
    </r>
    <r>
      <rPr>
        <b/>
        <sz val="10"/>
        <rFont val="Aptos"/>
        <family val="2"/>
      </rPr>
      <t>*</t>
    </r>
    <r>
      <rPr>
        <sz val="10"/>
        <rFont val="Aptos"/>
        <family val="2"/>
      </rPr>
      <t xml:space="preserve"> paredzēts intensīvai ekspluatācijai publiskās ēdināšanas telpās.
Konstrukcija un materiāli
Skapja korpuss, plaukti, fasādes un atvilktņu elementi izgatavoti no vismaz 18 mm biezas laminētas kokskaidu plātnes (LKSP) ar paaugstinātu mitrumizturību un mehānisko noturību. Redzamās malas apstrādātas ar ABS malu lenti (vismaz 2 mm). Skapis aprīkots ar regulējamām balstkājām un noņemamu cokolu stabilas konstrukcijas nodrošināšanai.
Durvju un atvilktņu sistēma
Skapis aprīkots ar vienām veramām durvīm uz metāla regulējamām eņģēm un divām pilnas izvilkšanas atvilktnēm uz metāla teleskopiskajām vadotnēm. Eņģes un atvilktņu mehānismi aprīkoti ar klusas aizvēršanas sistēmu (soft-close).
Iekšējais aprīkojums
Skapja konstrukcijā paredzēta niša iebūvējamās cepeškrāsns uzstādīšanai ar nepieciešamo ventilācijas un komunikāciju pieslēgumu vietu. Augšējā daļā paredzēti plaukti virtuves inventāra un saimniecības piederumu uzglabāšanai.</t>
    </r>
  </si>
  <si>
    <r>
      <t xml:space="preserve">Iebūvēts augstais virtuves skapis ar vietu iebūvējamam ledusskapim ar saldētavu un augšējo uzglabāšanas nodalījumu, izmēri – 600x600x2400 mm (platums x dziļums x augstums), </t>
    </r>
    <r>
      <rPr>
        <b/>
        <sz val="10"/>
        <rFont val="Aptos"/>
        <family val="2"/>
      </rPr>
      <t>*</t>
    </r>
    <r>
      <rPr>
        <sz val="10"/>
        <rFont val="Aptos"/>
        <family val="2"/>
      </rPr>
      <t xml:space="preserve"> paredzēts intensīvai ekspluatācijai publiskās telpās.
Konstrukcija un materiāli
Skapja korpuss, plaukti un fasādes izgatavotas no vismaz 18 mm biezas laminētas kokskaidu plātnes (LKSP) ar paaugstinātu mitrumizturību un mehānisko noturību. Redzamās malas apstrādātas ar ABS malu lenti (vismaz 2 mm). Skapis aprīkots ar regulējamām balstkājām un noņemamu cokolu stabilas konstrukcijas nodrošināšanai.
Durvju sistēma
Skapis aprīkots ar trim fasādēm uz metāla regulējamām eņģēm. Eņģes aprīkotas ar klusas aizvēršanas sistēmu (soft-close).
Iekšējais aprīkojums
Skapja konstrukcijā paredzēta niša iebūvējamā ledusskapja ar saldētavu uzstādīšanai, nodrošinot nepieciešamo ventilāciju un piekļuvi elektroapgādes pieslēgumam. Augšējā daļā paredzēts atsevišķs uzglabāšanas nodalījums ar plauktu virtuves inventāra un saimniecības piederumu uzglabāšanai.
Ventilācija
Skapja konstrukcijā paredzētas ventilācijas atveres un ventilācijas režģis apakšējā daļā, lai nodrošinātu iebūvētās dzesēšanas iekārtas pareizu ekspluatāciju un gaisa cirkulāciju.</t>
    </r>
  </si>
  <si>
    <r>
      <t xml:space="preserve">Iebūvēts virtuves augšējais skapis virs iebūvējamā ledusskapja, ar vienām veramām durvīm un vienu iekšējo plauktu, izmēri – 600x600x600 mm (platums x dziļums x augstums), </t>
    </r>
    <r>
      <rPr>
        <b/>
        <sz val="10"/>
        <rFont val="Aptos"/>
        <family val="2"/>
      </rPr>
      <t>*</t>
    </r>
    <r>
      <rPr>
        <sz val="10"/>
        <rFont val="Aptos"/>
        <family val="2"/>
      </rPr>
      <t xml:space="preserve"> paredzēts intensīvai ekspluatācijai publiskās  telpās.
Konstrukcija un materiāli
Skapja korpuss, plaukts un fasāde izgatavoti no vismaz 18 mm biezas laminētas kokskaidu plātnes (LKSP) ar paaugstinātu mitrumizturību un mehānisko noturību. Redzamās malas apstrādātas ar ABS malu lenti (vismaz 2 mm).
Durvju sistēma
Skapis aprīkots ar vienām veramām durvīm uz metāla regulējamām eņģēm. Eņģes aprīkotas ar klusas aizvēršanas sistēmu (soft-close).
Iekšējais aprīkojums
Skapis aprīkots ar vienu regulējamu plauktu, kas paredzēts pārtikas produktu, virtuves inventāra un saimniecības piederumu uzglabāšanai. Konstrukcija paredzēta uzstādīšanai virs iebūvējamā ledusskapja vai saldētavas skapja. Zem sienas skapīšiem iebūvēta LED apgaismojuma lenta ar sensora slēdzi.</t>
    </r>
  </si>
  <si>
    <r>
      <t xml:space="preserve">Iebūvēts virtuves sienas skapis ar vienām veramām durvīm un vienu iekšējo plauktu, izmēri – 400x600x500 mm (platums x dziļums x augstums), </t>
    </r>
    <r>
      <rPr>
        <b/>
        <sz val="10"/>
        <rFont val="Aptos"/>
        <family val="2"/>
      </rPr>
      <t>*</t>
    </r>
    <r>
      <rPr>
        <sz val="10"/>
        <rFont val="Aptos"/>
        <family val="2"/>
      </rPr>
      <t xml:space="preserve"> paredzēts intensīvai ekspluatācijai publiskās ēdināšanas telpās.
Konstrukcija un materiāli
Skapja korpuss, plaukts un fasāde izgatavoti no vismaz 18 mm biezas laminētas kokskaidu plātnes (LKSP) ar paaugstinātu mitrumizturību un mehānisko noturību. Redzamās malas apstrādātas ar ABS malu lenti (vismaz 2 mm).
Skapis paredzēts stiprināšanai pie sienas ar regulējamu montāžas sistēmu, nodrošinot drošu un stabilu konstrukcijas nostiprināšanu.
Durvju sistēma
Skapis aprīkots ar vienām veramām durvīm uz metāla regulējamām eņģēm. Eņģes aprīkotas ar klusas aizvēršanas sistēmu (soft-close), nodrošinot vienmērīgu un drošu ekspluatāciju.</t>
    </r>
  </si>
  <si>
    <r>
      <t xml:space="preserve">Iebūvēts virtuves sienas skapis ar vienām veramām durvīm un vienu iekšējo plauktu, izmēri – 600x600x500 mm (platums x dziļums x augstums), </t>
    </r>
    <r>
      <rPr>
        <b/>
        <sz val="10"/>
        <rFont val="Aptos"/>
        <family val="2"/>
      </rPr>
      <t xml:space="preserve">* </t>
    </r>
    <r>
      <rPr>
        <sz val="10"/>
        <rFont val="Aptos"/>
        <family val="2"/>
      </rPr>
      <t>paredzēts intensīvai ekspluatācijai publiskās telpās.
Konstrukcija un materiāli
Skapja korpuss, plaukts un fasāde izgatavoti no vismaz 18 mm biezas laminētas kokskaidu plātnes (LKSP) ar paaugstinātu mitrumizturību un mehānisko noturību. Redzamās malas apstrādātas ar ABS malu lenti (vismaz 2 mm).
Skapis paredzēts stiprināšanai pie sienas ar regulējamu montāžas sistēmu, nodrošinot drošu un stabilu konstrukcijas nostiprināšanu.
Durvju sistēma
Skapis aprīkots ar vienām veramām durvīm uz metāla regulējamām eņģēm. Eņģes aprīkotas ar klusas aizvēršanas sistēmu (soft-close), nodrošinot vienmērīgu un drošu ekspluatāciju. Zem sienas skapīšiem iebūvēta LED apgaismojuma lenta ar sensora slēdzi.</t>
    </r>
  </si>
  <si>
    <r>
      <t xml:space="preserve">Iebūvēts augstais virtuves skapis ar vienām veramām durvīm un iekšējiem plauktiem, izmēri – 400x600x2000 mm (platums x dziļums x augstums), </t>
    </r>
    <r>
      <rPr>
        <b/>
        <sz val="10"/>
        <rFont val="Aptos"/>
        <family val="2"/>
      </rPr>
      <t xml:space="preserve">* </t>
    </r>
    <r>
      <rPr>
        <sz val="10"/>
        <rFont val="Aptos"/>
        <family val="2"/>
      </rPr>
      <t>paredzēts intensīvai ekspluatācijai publiskās ēdināšanas telpās.
Konstrukcija un materiāli
Skapja korpuss, plaukti un fasāde izgatavoti no vismaz 18 mm biezas laminētas kokskaidu plātnes (LKSP) ar paaugstinātu mitrumizturību un mehānisko noturību. Redzamās malas apstrādātas ar ABS malu lenti (vismaz 2 mm). Skapis aprīkots ar regulējamām balstkājām un noņemamu cokolu stabilas konstrukcijas nodrošināšanai.
Durvju sistēma
Skapis aprīkots ar vienām veramām durvīm uz metāla regulējamām eņģēm. Eņģes aprīkotas ar klusas aizvēršanas sistēmu (soft-close), nodrošinot vienmērīgu un drošu ekspluatāciju.
Iekšējais aprīkojums
Skapis aprīkots ar sešiem regulējamiem plauktiem (vismaz 5 augstuma pozīcijas), kas paredzēti pārtikas produktu, virtuves inventāra, trauku un saimniecības piederumu uzglabāšanai.</t>
    </r>
  </si>
  <si>
    <r>
      <t xml:space="preserve">Iebūvēts augstais virtuves skapis ar vienām veramām durvīm un iekšējiem plauktiem, izmēri – 600x600x2000 mm (platums x dziļums x augstums) </t>
    </r>
    <r>
      <rPr>
        <b/>
        <sz val="10"/>
        <rFont val="Aptos"/>
        <family val="2"/>
      </rPr>
      <t>*</t>
    </r>
    <r>
      <rPr>
        <sz val="10"/>
        <rFont val="Aptos"/>
        <family val="2"/>
      </rPr>
      <t xml:space="preserve"> paredzēts intensīvai ekspluatācijai publiskās telpās.
Konstrukcija un materiāli
Skapja korpuss, plaukti un fasāde izgatavoti no vismaz 18 mm biezas laminētas kokskaidu plātnes (LKSP) ar paaugstinātu mitrumizturību un mehānisko noturību. Redzamās malas apstrādātas ar ABS malu lenti (vismaz 2 mm). Skapis aprīkots ar regulējamām balstkājām un noņemamu cokolu stabilas konstrukcijas nodrošināšanai.
Durvju sistēma
Skapis aprīkots ar vienām veramām durvīm uz metāla regulējamām eņģēm. Eņģes aprīkotas ar klusas aizvēršanas sistēmu (soft-close), nodrošinot vienmērīgu un drošu ekspluatāciju.
Iekšējais aprīkojums
Skapis aprīkots ar sešiem regulējamiem plauktiem (vismaz 5 augstuma pozīcijas), kas paredzēti pārtikas produktu, virtuves inventāra, trauku un saimniecības piederumu uzglabāšanai.</t>
    </r>
  </si>
  <si>
    <r>
      <t xml:space="preserve">Virtuves salas tipa darba virsmas konstrukcija ar integrētu indukcijas plīts virsmu un iebūvētu tvaika nosūcēju, paredzēta intensīvai ekspluatācijai publiskās ēdināšanas telpās. </t>
    </r>
    <r>
      <rPr>
        <b/>
        <sz val="10"/>
        <color rgb="FF000000"/>
        <rFont val="Aptos"/>
        <family val="2"/>
      </rPr>
      <t>*</t>
    </r>
    <r>
      <rPr>
        <sz val="10"/>
        <color indexed="8"/>
        <rFont val="Aptos"/>
        <family val="2"/>
      </rPr>
      <t xml:space="preserve">
Salas konstrukcija izgatavojama kā brīvi stāvošs virtuves mēbeļu elements ar apakšējiem skapīšiem, integrētu ventilācijas sistēmu un uzglabāšanas nodalījumiem. Konstrukcija paredzēta plīts virsmas, ventilācijas komunikāciju un elektroapgādes pieslēgumu integrācijai, nodrošinot ergonomisku un funkcionālu darba zonu.
Konstrukcija un materiāli
Salas korpusi, plaukti, starpsienas un fasādes izgatavotas no vismaz 18 mm biezas mitrumizturīgas laminētas kokskaidu plātnes (LKSP), sertificētas atbilstoši EN 312, ar paaugstinātu mehānisko noturību. Redzamās malas apstrādātas ar ABS malu lenti (vismaz 2 mm), nodrošinot aizsardzību pret mitruma iedarbību un mehāniskiem bojājumiem.
Konstrukcija balstīta uz regulējamām cokola kājām, nodrošinot precīzu horizontālo līmeņošanu un stabilu slodžu pārnesi uz grīdu. Priekšpusē paredzēts dekoratīvais cokols vienota vizuālā risinājuma nodrošināšanai.
Darba virsma
Darba virsma izgatavota no kompozītmateriāla ar viendabīgu struktūru, paredzēta intensīvai ekspluatācijai virtuves darba zonā. Virsma ir mitrumizturīga, mehāniski izturīga un noturīga pret sadzīves tīrīšanas līdzekļu iedarbību.
Darba virsmā integrēta indukcijas plīts virsma ar iebūvētu tvaika nosūcēju. Izgriezumi tehnoloģiskajām iekārtām izpildāmi ar precīzu ģeometriju un hermētiskiem savienojumiem.
Ventilācijas sistēma
Salas apakšējā daļā paredzēta integrēta ventilācijas komunikāciju zona tvaika nosūcēja sistēmas pieslēgumiem. Ventilācijas kanāli integrējami mēbeļu konstrukcijā, nodrošinot piekļuvi apkopei bez konstrukcijas bojājumiem.
Ventilācijas komunikāciju vizuālai nosegšanai paredzēti iebūvēti skapīši un tehnoloģiskie paneļi, saglabājot vienotu virtuves mēbeļu dizainu un funkcionalitāti.
Iekšējais aprīkojums
Apakšējie skapīši aprīkoti ar atvilktņu sistēmām un uzglabāšanas nodalījumiem virtuves inventāra un saimniecības piederumu uzglabāšanai. Atvilktņu mehānismi aprīkoti ar pilnas izvilkšanas vadotnēm un klusās aizvēršanās (soft-close) funkciju.</t>
    </r>
  </si>
  <si>
    <r>
      <t xml:space="preserve">Iebūvēta lete ar integrētu skolotāja galdu. </t>
    </r>
    <r>
      <rPr>
        <b/>
        <sz val="10"/>
        <color rgb="FF000000"/>
        <rFont val="Aptos"/>
        <family val="2"/>
      </rPr>
      <t>*</t>
    </r>
    <r>
      <rPr>
        <sz val="10"/>
        <color indexed="8"/>
        <rFont val="Aptos"/>
        <family val="2"/>
      </rPr>
      <t xml:space="preserve">
1. Skolotāja darba galds. 
Galda virsma izgatavota no 25 mm bieza LKSP ar 2mm biezu, līmētu ABS maliņu pa perimetru.
Galda virsma balstīta uz metāla kvadrātcaurules profila 40 x 40 mm kāju rāmja. Četras kājas metinātas tāda paša profila rāmī zem galda virsmas. Metinājuma vietas gludas, slīpētas, bez atvērumiem. Kāju galos pekas ar augstuma regulāciju +/- 20 mm. Kāju rāmis pulverkrāsots, rāmja krāsu saskaņot ar pasūtītāju pirms izgatavošanas. Viena galda garākā un viena īsākā malas aprīkotas ar nosegpaneļiem virsmu platumā/garumā, 250 mm augstumā no grīdas. 
2. Darba virsma: 1800 × 600 × 38 mm, augstums 900–910 mm, izgatavota no mitrumizturīgas LKSP, piemērota virtuvēm. </t>
    </r>
  </si>
  <si>
    <t>Nerūsējoša tērauda izlietnes - 2 gab.: 690 × 470 mm, bļodas izmērs: 330 × 400 × h180 mm, tilpums: 18 l, ar drenāžas paliktni, apakšpusē – skaņu izolējošs materiāls  Sifons polipropilēna plastmasa, 200–320 × 840–900 mm. Sietiņš: nerūsējošais tērauds</t>
  </si>
  <si>
    <t>Izlietne (550x375x175 mm) stiprināma pie sienas,  aprīkota ar vienu atveri jaucējkrānam un integrētu pārplūdi. Taisnstūrveida forma ar taisnām, skaidri definētām ārējām malām, viegli noapaļotiem stūriem un ergonomiski veidotu iekšējo bļodu ar slīpām plaknēm ūdens noteces virzienā. 
- Hromēts izlietnes sifons ar taisnu horizontālo posmu un vertikālu izvada cauruli. Izgatavots no metāla ar hromētu pārklājumu. 
– Vienas sviras maisītājs, paredzēts uzstādīšanai uz izlietnes virsmas. Nodrošina stabilu ūdens plūsmu un precīzu temperatūras regulēšanu. Aprīkots ar keramisko kasetni, aeratoru un elastīgajiem pievadiem. Ar iespēju pieslēgt bidetta (rokas) dušu.</t>
  </si>
  <si>
    <t>Tualetes pods (360×650x785 mm) ar kompaktu, monolītu siluetu, gludām, viegli noapaļotām malām un slēgtu pamatni bez nosacīta "plaukta".  Brīvstāvošs, balts. Komplektēts ar noskalošanas kasti ar taisnstūrveida formu un augšpusē izvietotu mehānisku noskalošanas pogu.
- Tualetes poda sēdeklis ar vāku, balts, ergonomiskas formas.</t>
  </si>
  <si>
    <t>Sienas maisītāja un rokas dušas (bidetta) komplekts. Aprīkojums paredzēts montāžai pie sienas, ar vienu vadības sviru karstā un aukstā ūdens regulēšanai. Iebūvēta keramiska kasete plūsmas un temperatūras kontrolei. Komplektā ietilpst rokas duša, elastīga spirālveida šļūtene (garums 1,2–1,3 m) un sienas turētājs. Virsma — hromēta. Maisītāja korpusa forma — cilindriska ar horizontālu priekšdaļu; rokas duša — kompakta, apaļas formas ar perforētu izplūdi.</t>
  </si>
  <si>
    <t>Sienas spogulis (400 × 1700 mm), paredzēts stiprināšanai pie sienas, ar gludu un viegli kopjamu atstarojošu virsmu. Spoguļa augšējai malai jābūt vienā līmenī ar durvju aplodu.</t>
  </si>
  <si>
    <t xml:space="preserve">Bezrāmju tualetes kabīne (1400-1600x800mm) 13 mm bieza HPL paneļa, paredzēta stiprināšanai pie sienas un grīdas. Sienas plāksnes augstums 2000 mm, kājas augstums 100 mm. Durvis  600x1800mm
- Durvju komplektācijā ietilpst 304. klases nerūsējošā tērauda rokturis ar aizbīdni un indikatoru “brīvs/aizņemts”, avārijas atvēršana ar monētas iecirtumu un aizmugurē iestrādāts maināms gumijas buferis. </t>
  </si>
  <si>
    <t xml:space="preserve"> Cilvēkiem ar kustību ierobežojumiem:
- Tualetes pods (360×660×855 mm) ar kompaktu, slēgtu pamatni bez nosacīta "plaukta".  Komplektēts ar divu tilpumu skalošanas kasti ar augšpusē izvietotu mehānisku pogu. Pods viegli ovāls. Priekšdaļa ir noapaļota, aizmugure – vertikāla un taisna, ar viengabalainu pamatni līdz grīdai. Sēdeklis ir plakans, ar viegli noapaļotiem stūriem, kopējais siluets – taisnleņķu un mīkstu līkņu kombinācija. Brīvstāvošs, balts. Klozetpoda augšējās malas augstums (bez vāka) ir 0,45–0,47 metri.
- Tualetes poda vāks, balts, ergonomiskas formas.
- Paceļami roku balsti (divi gab.), paredzēti montāžai pie sienas. Izgatavoti no nerūsējoša tērauda, ar pret­slīdes un viegli kopjamu virsmu. Nodrošina divus atbalsta augstumus - 0,60 m un 0,90 m virs grīdas.
Izvirzījums no sienas: ne mazāk kā 0,60 m. Komplektā montāžas plāksne un stiprinājumi, kā arī vertikālās pozīcijas fiksācijas elements. Maksimālā slodze: līdz 150 kg.:
1 gab. – ar drošu skalojamo mehānismu.
1 gab. – ar integrētu tualetes papīra turētāju.</t>
  </si>
  <si>
    <t>Keramiskās izlietne ar skapi un sienas skapīti , sifons, masītājs. 
 *Iebūvējams izlietnes skapītis, paredzēts stiprināšanai zem roku mazgāšanas izlietnes. Izmēri: 600 x 490 x H800 mm (izmēri atbilstoši un piemēroti roku mazgāšanas izlietnei). Durvis aprīkotas ar integrētām virām, ar lēno aizvēršanos, ar atsperi, 110° atvēruma leņķis. Durvju rokturis: skavas tipa ar noapaļotiem stūriem , 138 mm, roktura izvirzījums no fasādes 35 mm, Ø 10 mm, matēts niķelis. Korpuss, fasāde no 18 mm bieza LKSP ar 2mm biezu, līmētu ABS maliņu. Skapītis balstīts uz cokola kājām, 100 mm, ar nosedzošu cokolu.
Virs izlietnes, pie sienas (2 malām, ja izlietne stūrī)  stiprināts aizsargpanelis, 3 mm biezs (H500 mm) no alumīnija un kompozītmateriāla. Krāsa: gaiši pelēka. 
*Sienas skapītis (virs izlietnes). Izmēri: 600 x 350 x H1060 mm. Skapīša apakšējā daļā atvērts plaukts ar iekšējo augstumu 330 mm. Skapīša augšējā daļā 2 veramas durtiņas. Iekšpusē viens plaukts ar regulējamu augstumu.
Durvis aprīkotas ar integrētām virām, ar lēno aizvēršanos, ar atsperi, 110° atvēruma leņķis. Durvju rokturis: skavas tipa ar noapaļotiem stūriem, 138 mm, roktura izvirzījums no fasādes 35 mm, Ø 10 mm, matēts niķelis. Skapja korpuss, mugursiena, plaukti un durvis no 18 mm bieza LKSP ar 2mm biezu, līmētu ABS maliņu.
*Piedāvāt vismaz 10 dažādas materiāla krāsas</t>
  </si>
  <si>
    <t>Iebūvējamais aprīkojums</t>
  </si>
  <si>
    <t>Iekštelpu atjaunošanas darbi Rīgas 1.pamatskolas-attīstības centra ēkā Ģertrūdes ielā 18, Rīgā</t>
  </si>
  <si>
    <t>Rīgas 1.pamatskolas-attīstības centra ēka</t>
  </si>
  <si>
    <t>Virsizdevumi  %</t>
  </si>
  <si>
    <t>Pelņa %</t>
  </si>
  <si>
    <t>Bīdāmas alumīnija durvis un to darbībai nepieciešamā sliežu sistēma. Ailas brīvais platums 1m. Aprīkotas ar papildu horizontālo rokturi visā durvju platumā. Komplektā ar nepieciešamo furnitūru, t.sk. montāža.</t>
  </si>
  <si>
    <t>Demontēto koka sienu aizsargelementu restaurācija un montāža atpakaļ</t>
  </si>
  <si>
    <t>Demontēto koka durvju restaurācija, saglabājot izpildījumu ar tērauda aizsargpaneli durvju apakšā. Durvīm paredzēt jaunu nerūsējošā tērauda furnitūru, U veida rokturis matēts, paslēpta stiprinājumu sistēma, ar atsperes funkciju, nodrošinot roktura atgriešanos sākuma pozīcijā.</t>
  </si>
  <si>
    <t>Durvju saudzīga demontāža, paredzot to restaurāciju un montāžu atpakaļ, saglabājot tērauda aizsargpaneli</t>
  </si>
  <si>
    <t>RDĪD 2026/65</t>
  </si>
  <si>
    <t>Akustisko griestu  + piekaramo griestu konstrukcija (Skaņu absorbējošas, augsta blīvuma stikla šķiedras plāksnes (biezums 15-20 mm) un saderīga karkasa sistēma. Plāksnēm jābūt ar baltu, krāsotu auduma virsmu, krāsotām malām un A klases skaņas absorbcijas rādītāju. Komplektā ar nesošajām iedziļināta karkasa konstrukcijām, stiprinājuma elementiem un perimetra profiliem).</t>
  </si>
  <si>
    <t>Silikāta izolācijas plātnes izbūve</t>
  </si>
  <si>
    <t>4. stāva keramikas krāsns ventilācijas nosūces sistēmas izbūve t.sk. mašīnas, iekārtas un nepieciešamie ventkanāli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</si>
</sst>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
    <numFmt numFmtId="165" formatCode="0.00;[Red]0.00"/>
    <numFmt numFmtId="166" formatCode="_-* #,##0.00\ _L_s_-;\-* #,##0.00\ _L_s_-;_-* &quot;-&quot;??\ _L_s_-;_-@_-"/>
    <numFmt numFmtId="167" formatCode="[$-426]0.00"/>
  </numFmts>
  <fonts count="4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0"/>
      <name val="Arial"/>
      <family val="2"/>
      <charset val="204"/>
    </font>
    <font>
      <sz val="10"/>
      <name val="Helv"/>
    </font>
    <font>
      <sz val="10"/>
      <name val="Times New Roman"/>
      <family val="1"/>
      <charset val="186"/>
    </font>
    <font>
      <sz val="11"/>
      <color indexed="8"/>
      <name val="Calibri"/>
      <family val="2"/>
      <charset val="186"/>
    </font>
    <font>
      <sz val="11"/>
      <color indexed="8"/>
      <name val="Calibri"/>
      <family val="2"/>
    </font>
    <font>
      <sz val="12"/>
      <color theme="1"/>
      <name val="Tahoma"/>
      <family val="2"/>
      <charset val="186"/>
    </font>
    <font>
      <sz val="10"/>
      <name val="Arial"/>
      <family val="2"/>
    </font>
    <font>
      <sz val="11"/>
      <color indexed="8"/>
      <name val="Calibri"/>
      <family val="2"/>
      <charset val="1"/>
    </font>
    <font>
      <sz val="11"/>
      <color rgb="FF000000"/>
      <name val="Calibri"/>
      <family val="2"/>
      <charset val="1"/>
    </font>
    <font>
      <sz val="10"/>
      <name val="Helv"/>
      <charset val="134"/>
    </font>
    <font>
      <sz val="10"/>
      <name val="Aptos"/>
      <family val="2"/>
    </font>
    <font>
      <b/>
      <sz val="10"/>
      <name val="Aptos"/>
      <family val="2"/>
    </font>
    <font>
      <b/>
      <i/>
      <sz val="10"/>
      <name val="Aptos"/>
      <family val="2"/>
    </font>
    <font>
      <sz val="10"/>
      <color indexed="8"/>
      <name val="Aptos"/>
      <family val="2"/>
    </font>
    <font>
      <sz val="10"/>
      <color theme="1"/>
      <name val="Aptos"/>
      <family val="2"/>
    </font>
    <font>
      <b/>
      <u/>
      <sz val="10"/>
      <name val="Aptos"/>
      <family val="2"/>
    </font>
    <font>
      <u/>
      <sz val="10"/>
      <color indexed="12"/>
      <name val="Arial"/>
      <family val="2"/>
      <charset val="204"/>
    </font>
    <font>
      <sz val="10"/>
      <color rgb="FF000000"/>
      <name val="Aptos"/>
      <family val="2"/>
    </font>
    <font>
      <sz val="11"/>
      <name val="Aptos"/>
      <family val="2"/>
    </font>
    <font>
      <sz val="12"/>
      <name val="Aptos"/>
      <family val="2"/>
    </font>
    <font>
      <b/>
      <sz val="10"/>
      <color indexed="8"/>
      <name val="Aptos"/>
      <family val="2"/>
    </font>
    <font>
      <i/>
      <sz val="6"/>
      <name val="Aptos"/>
      <family val="2"/>
    </font>
    <font>
      <sz val="6"/>
      <name val="Aptos"/>
      <family val="2"/>
    </font>
    <font>
      <i/>
      <sz val="10"/>
      <name val="Aptos"/>
      <family val="2"/>
    </font>
    <font>
      <b/>
      <sz val="14"/>
      <name val="Aptos"/>
      <family val="2"/>
    </font>
    <font>
      <b/>
      <sz val="11"/>
      <name val="Aptos"/>
      <family val="2"/>
    </font>
    <font>
      <b/>
      <sz val="12"/>
      <name val="Aptos"/>
      <family val="2"/>
    </font>
    <font>
      <i/>
      <sz val="8"/>
      <name val="Aptos"/>
      <family val="2"/>
    </font>
    <font>
      <i/>
      <sz val="11"/>
      <name val="Aptos"/>
      <family val="2"/>
    </font>
    <font>
      <sz val="9"/>
      <name val="Aptos"/>
      <family val="2"/>
    </font>
    <font>
      <b/>
      <sz val="10"/>
      <color rgb="FF000000"/>
      <name val="Aptos"/>
      <family val="2"/>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indexed="9"/>
        <bgColor auto="1"/>
      </patternFill>
    </fill>
    <fill>
      <patternFill patternType="solid">
        <fgColor theme="2"/>
        <bgColor indexed="64"/>
      </patternFill>
    </fill>
  </fills>
  <borders count="33">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bottom style="thin">
        <color indexed="8"/>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bottom style="double">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59">
    <xf numFmtId="0" fontId="0" fillId="0" borderId="0"/>
    <xf numFmtId="0" fontId="7" fillId="0" borderId="0"/>
    <xf numFmtId="0" fontId="8" fillId="0" borderId="0"/>
    <xf numFmtId="0" fontId="6" fillId="0" borderId="0"/>
    <xf numFmtId="0" fontId="9" fillId="0" borderId="0"/>
    <xf numFmtId="0" fontId="10" fillId="0" borderId="0"/>
    <xf numFmtId="0" fontId="8" fillId="0" borderId="0"/>
    <xf numFmtId="0" fontId="8" fillId="0" borderId="0"/>
    <xf numFmtId="0" fontId="9" fillId="0" borderId="0"/>
    <xf numFmtId="0" fontId="7" fillId="0" borderId="0"/>
    <xf numFmtId="0" fontId="10" fillId="0" borderId="0"/>
    <xf numFmtId="0" fontId="11" fillId="0" borderId="0"/>
    <xf numFmtId="0" fontId="8" fillId="0" borderId="0"/>
    <xf numFmtId="0" fontId="12" fillId="0" borderId="0"/>
    <xf numFmtId="0" fontId="10" fillId="0" borderId="0"/>
    <xf numFmtId="0" fontId="8" fillId="0" borderId="0"/>
    <xf numFmtId="0" fontId="12" fillId="0" borderId="0"/>
    <xf numFmtId="0" fontId="7" fillId="0" borderId="0"/>
    <xf numFmtId="0" fontId="12" fillId="0" borderId="0"/>
    <xf numFmtId="0" fontId="5" fillId="0" borderId="0"/>
    <xf numFmtId="0" fontId="13" fillId="0" borderId="0"/>
    <xf numFmtId="0" fontId="8" fillId="0" borderId="0"/>
    <xf numFmtId="0" fontId="7" fillId="0" borderId="0"/>
    <xf numFmtId="0" fontId="12" fillId="0" borderId="0"/>
    <xf numFmtId="0" fontId="14" fillId="0" borderId="0"/>
    <xf numFmtId="0" fontId="15" fillId="0" borderId="0"/>
    <xf numFmtId="0" fontId="5" fillId="0" borderId="0"/>
    <xf numFmtId="43" fontId="8" fillId="0" borderId="0" applyFont="0" applyFill="0" applyBorder="0" applyAlignment="0" applyProtection="0"/>
    <xf numFmtId="0" fontId="11" fillId="0" borderId="0"/>
    <xf numFmtId="0" fontId="16" fillId="0" borderId="0"/>
    <xf numFmtId="0" fontId="8" fillId="0" borderId="0"/>
    <xf numFmtId="0" fontId="17" fillId="0" borderId="0"/>
    <xf numFmtId="0" fontId="12" fillId="0" borderId="0"/>
    <xf numFmtId="0" fontId="8" fillId="0" borderId="0" applyFont="0" applyFill="0" applyBorder="0" applyAlignment="0" applyProtection="0"/>
    <xf numFmtId="166" fontId="8" fillId="0" borderId="0" applyFont="0" applyFill="0" applyBorder="0" applyAlignment="0" applyProtection="0"/>
    <xf numFmtId="0" fontId="16" fillId="0" borderId="0"/>
    <xf numFmtId="43" fontId="7" fillId="0" borderId="0" applyFont="0" applyFill="0" applyBorder="0" applyAlignment="0" applyProtection="0"/>
    <xf numFmtId="0" fontId="4" fillId="0" borderId="0"/>
    <xf numFmtId="0" fontId="9" fillId="0" borderId="0"/>
    <xf numFmtId="0" fontId="8" fillId="0" borderId="0"/>
    <xf numFmtId="0" fontId="12" fillId="0" borderId="0"/>
    <xf numFmtId="0" fontId="8" fillId="0" borderId="0"/>
    <xf numFmtId="0" fontId="7" fillId="0" borderId="0"/>
    <xf numFmtId="0" fontId="8" fillId="0" borderId="0"/>
    <xf numFmtId="43" fontId="7" fillId="0" borderId="0" applyFont="0" applyFill="0" applyBorder="0" applyAlignment="0" applyProtection="0"/>
    <xf numFmtId="0" fontId="3" fillId="0" borderId="0"/>
    <xf numFmtId="9" fontId="7" fillId="0" borderId="0" applyFont="0" applyFill="0" applyBorder="0" applyAlignment="0" applyProtection="0"/>
    <xf numFmtId="0" fontId="18" fillId="0" borderId="0"/>
    <xf numFmtId="0" fontId="12" fillId="0" borderId="0"/>
    <xf numFmtId="0" fontId="9" fillId="0" borderId="0"/>
    <xf numFmtId="0" fontId="8" fillId="0" borderId="0"/>
    <xf numFmtId="0" fontId="12" fillId="0" borderId="0"/>
    <xf numFmtId="0" fontId="25" fillId="0" borderId="0" applyNumberFormat="0" applyFill="0" applyBorder="0" applyAlignment="0" applyProtection="0">
      <alignment vertical="top"/>
      <protection locked="0"/>
    </xf>
    <xf numFmtId="43" fontId="2" fillId="0" borderId="0" applyFont="0" applyFill="0" applyBorder="0" applyAlignment="0" applyProtection="0"/>
    <xf numFmtId="0" fontId="7" fillId="0" borderId="0"/>
    <xf numFmtId="0" fontId="1" fillId="0" borderId="0"/>
    <xf numFmtId="0" fontId="10" fillId="0" borderId="0"/>
    <xf numFmtId="43" fontId="7" fillId="0" borderId="0" applyFont="0" applyFill="0" applyBorder="0" applyAlignment="0" applyProtection="0"/>
    <xf numFmtId="0" fontId="10" fillId="0" borderId="0"/>
  </cellStyleXfs>
  <cellXfs count="430">
    <xf numFmtId="0" fontId="0" fillId="0" borderId="0" xfId="0"/>
    <xf numFmtId="0" fontId="19" fillId="0" borderId="0" xfId="47" applyFont="1" applyAlignment="1">
      <alignment vertical="top"/>
    </xf>
    <xf numFmtId="0" fontId="19" fillId="0" borderId="0" xfId="47" applyFont="1" applyAlignment="1">
      <alignment vertical="top" wrapText="1"/>
    </xf>
    <xf numFmtId="0" fontId="19" fillId="0" borderId="0" xfId="10" applyFont="1" applyAlignment="1">
      <alignment horizontal="center" vertical="top" wrapText="1"/>
    </xf>
    <xf numFmtId="0" fontId="19" fillId="0" borderId="0" xfId="10" applyFont="1"/>
    <xf numFmtId="0" fontId="19" fillId="0" borderId="0" xfId="47" applyFont="1"/>
    <xf numFmtId="0" fontId="19" fillId="0" borderId="0" xfId="48" applyFont="1" applyAlignment="1">
      <alignment wrapText="1"/>
    </xf>
    <xf numFmtId="0" fontId="19" fillId="0" borderId="0" xfId="48" applyFont="1"/>
    <xf numFmtId="0" fontId="19" fillId="0" borderId="0" xfId="12" applyFont="1"/>
    <xf numFmtId="0" fontId="19" fillId="0" borderId="2" xfId="12" applyFont="1" applyBorder="1"/>
    <xf numFmtId="0" fontId="21" fillId="0" borderId="0" xfId="12" applyFont="1" applyAlignment="1">
      <alignment horizontal="center" wrapText="1"/>
    </xf>
    <xf numFmtId="0" fontId="19" fillId="0" borderId="0" xfId="2" applyFont="1" applyAlignment="1">
      <alignment horizontal="right" vertical="center"/>
    </xf>
    <xf numFmtId="4" fontId="19" fillId="0" borderId="0" xfId="7" applyNumberFormat="1" applyFont="1" applyAlignment="1">
      <alignment horizontal="left"/>
    </xf>
    <xf numFmtId="4" fontId="19" fillId="0" borderId="0" xfId="7" applyNumberFormat="1" applyFont="1"/>
    <xf numFmtId="0" fontId="19" fillId="0" borderId="0" xfId="2" applyFont="1" applyAlignment="1">
      <alignment horizontal="left" vertical="center"/>
    </xf>
    <xf numFmtId="4" fontId="19" fillId="0" borderId="0" xfId="12" applyNumberFormat="1" applyFont="1"/>
    <xf numFmtId="0" fontId="19" fillId="0" borderId="0" xfId="2" applyFont="1" applyAlignment="1">
      <alignment vertical="center"/>
    </xf>
    <xf numFmtId="0" fontId="21" fillId="0" borderId="0" xfId="12" applyFont="1" applyAlignment="1">
      <alignment horizontal="center"/>
    </xf>
    <xf numFmtId="0" fontId="19" fillId="0" borderId="0" xfId="12" applyFont="1" applyAlignment="1">
      <alignment vertical="center"/>
    </xf>
    <xf numFmtId="0" fontId="19" fillId="0" borderId="15" xfId="12" applyFont="1" applyBorder="1" applyAlignment="1">
      <alignment vertical="center"/>
    </xf>
    <xf numFmtId="0" fontId="19" fillId="2" borderId="3" xfId="9" applyFont="1" applyFill="1" applyBorder="1" applyAlignment="1">
      <alignment horizontal="center" vertical="center"/>
    </xf>
    <xf numFmtId="0" fontId="19" fillId="2" borderId="3" xfId="2" applyFont="1" applyFill="1" applyBorder="1" applyAlignment="1">
      <alignment horizontal="center" vertical="center"/>
    </xf>
    <xf numFmtId="0" fontId="19" fillId="2" borderId="3" xfId="16" applyFont="1" applyFill="1" applyBorder="1" applyAlignment="1">
      <alignment horizontal="center" vertical="center"/>
    </xf>
    <xf numFmtId="2" fontId="19" fillId="2" borderId="3" xfId="0" applyNumberFormat="1" applyFont="1" applyFill="1" applyBorder="1" applyAlignment="1">
      <alignment horizontal="center" vertical="center"/>
    </xf>
    <xf numFmtId="2" fontId="19" fillId="2" borderId="3" xfId="0" applyNumberFormat="1" applyFont="1" applyFill="1" applyBorder="1" applyAlignment="1">
      <alignment horizontal="center" vertical="center" wrapText="1"/>
    </xf>
    <xf numFmtId="4" fontId="19" fillId="2" borderId="3" xfId="14" applyNumberFormat="1" applyFont="1" applyFill="1" applyBorder="1" applyAlignment="1">
      <alignment horizontal="center" vertical="center" wrapText="1"/>
    </xf>
    <xf numFmtId="0" fontId="19" fillId="2" borderId="0" xfId="9" applyFont="1" applyFill="1" applyAlignment="1">
      <alignment vertical="center"/>
    </xf>
    <xf numFmtId="0" fontId="19" fillId="2" borderId="3" xfId="17" applyFont="1" applyFill="1" applyBorder="1" applyAlignment="1">
      <alignment horizontal="left" vertical="center" wrapText="1"/>
    </xf>
    <xf numFmtId="0" fontId="19" fillId="2" borderId="3" xfId="17" applyFont="1" applyFill="1" applyBorder="1" applyAlignment="1">
      <alignment horizontal="center" vertical="center" wrapText="1"/>
    </xf>
    <xf numFmtId="2" fontId="19" fillId="2" borderId="3" xfId="17" applyNumberFormat="1" applyFont="1" applyFill="1" applyBorder="1" applyAlignment="1">
      <alignment horizontal="center" vertical="center" wrapText="1"/>
    </xf>
    <xf numFmtId="2" fontId="19" fillId="2" borderId="3" xfId="40" applyNumberFormat="1" applyFont="1" applyFill="1" applyBorder="1" applyAlignment="1">
      <alignment horizontal="center" vertical="center"/>
    </xf>
    <xf numFmtId="4" fontId="19" fillId="2" borderId="3" xfId="41" applyNumberFormat="1" applyFont="1" applyFill="1" applyBorder="1" applyAlignment="1">
      <alignment horizontal="center" vertical="center" wrapText="1"/>
    </xf>
    <xf numFmtId="0" fontId="19" fillId="2" borderId="3" xfId="17" applyFont="1" applyFill="1" applyBorder="1" applyAlignment="1">
      <alignment horizontal="right" vertical="center" wrapText="1"/>
    </xf>
    <xf numFmtId="0" fontId="20" fillId="2" borderId="3" xfId="0" applyFont="1" applyFill="1" applyBorder="1" applyAlignment="1">
      <alignment horizontal="center" vertical="center" wrapText="1"/>
    </xf>
    <xf numFmtId="0" fontId="19" fillId="2" borderId="3" xfId="18" applyFont="1" applyFill="1" applyBorder="1" applyAlignment="1">
      <alignment horizontal="left" vertical="center" wrapText="1"/>
    </xf>
    <xf numFmtId="0" fontId="19" fillId="2" borderId="3" xfId="17" applyFont="1" applyFill="1" applyBorder="1" applyAlignment="1">
      <alignment horizontal="center" vertical="center"/>
    </xf>
    <xf numFmtId="2" fontId="22" fillId="0" borderId="3" xfId="9" applyNumberFormat="1" applyFont="1" applyBorder="1" applyAlignment="1">
      <alignment horizontal="center" vertical="center" wrapText="1"/>
    </xf>
    <xf numFmtId="2" fontId="23" fillId="2" borderId="3" xfId="0" applyNumberFormat="1" applyFont="1" applyFill="1" applyBorder="1" applyAlignment="1">
      <alignment horizontal="center" vertical="center" wrapText="1"/>
    </xf>
    <xf numFmtId="2" fontId="22" fillId="0" borderId="3" xfId="9" applyNumberFormat="1" applyFont="1" applyBorder="1" applyAlignment="1">
      <alignment horizontal="center" vertical="center"/>
    </xf>
    <xf numFmtId="2" fontId="19" fillId="0" borderId="3" xfId="0" applyNumberFormat="1" applyFont="1" applyBorder="1" applyAlignment="1">
      <alignment horizontal="center" vertical="center"/>
    </xf>
    <xf numFmtId="0" fontId="19" fillId="2" borderId="3" xfId="18" applyFont="1" applyFill="1" applyBorder="1" applyAlignment="1">
      <alignment vertical="center" wrapText="1"/>
    </xf>
    <xf numFmtId="2" fontId="19" fillId="2" borderId="3" xfId="17" applyNumberFormat="1" applyFont="1" applyFill="1" applyBorder="1" applyAlignment="1">
      <alignment horizontal="center" vertical="center"/>
    </xf>
    <xf numFmtId="0" fontId="19" fillId="2" borderId="3" xfId="0" applyFont="1" applyFill="1" applyBorder="1" applyAlignment="1">
      <alignment vertical="center" wrapText="1"/>
    </xf>
    <xf numFmtId="0" fontId="19" fillId="2" borderId="3" xfId="0" applyFont="1" applyFill="1" applyBorder="1" applyAlignment="1">
      <alignment horizontal="center" vertical="center"/>
    </xf>
    <xf numFmtId="0" fontId="19" fillId="2" borderId="3" xfId="0" applyFont="1" applyFill="1" applyBorder="1" applyAlignment="1">
      <alignment horizontal="left" vertical="center" wrapText="1"/>
    </xf>
    <xf numFmtId="2" fontId="23" fillId="0" borderId="3" xfId="0" applyNumberFormat="1" applyFont="1" applyBorder="1" applyAlignment="1">
      <alignment horizontal="center" vertical="center" wrapText="1"/>
    </xf>
    <xf numFmtId="0" fontId="20" fillId="2" borderId="3" xfId="0" applyFont="1" applyFill="1" applyBorder="1" applyAlignment="1">
      <alignment horizontal="center" vertical="center"/>
    </xf>
    <xf numFmtId="0" fontId="19" fillId="2" borderId="3" xfId="0" applyFont="1" applyFill="1" applyBorder="1" applyAlignment="1">
      <alignment horizontal="right" vertical="center" wrapText="1"/>
    </xf>
    <xf numFmtId="0" fontId="19" fillId="2" borderId="3" xfId="0" applyFont="1" applyFill="1" applyBorder="1" applyAlignment="1">
      <alignment horizontal="center" vertical="center" wrapText="1"/>
    </xf>
    <xf numFmtId="4" fontId="19" fillId="2" borderId="3" xfId="17" applyNumberFormat="1" applyFont="1" applyFill="1" applyBorder="1" applyAlignment="1">
      <alignment horizontal="center" vertical="center" wrapText="1"/>
    </xf>
    <xf numFmtId="0" fontId="19" fillId="2" borderId="3" xfId="7" applyFont="1" applyFill="1" applyBorder="1" applyAlignment="1">
      <alignment horizontal="center" vertical="center"/>
    </xf>
    <xf numFmtId="2" fontId="19" fillId="2" borderId="3" xfId="7" applyNumberFormat="1" applyFont="1" applyFill="1" applyBorder="1" applyAlignment="1">
      <alignment horizontal="center" vertical="center"/>
    </xf>
    <xf numFmtId="0" fontId="19" fillId="2" borderId="3" xfId="17" applyFont="1" applyFill="1" applyBorder="1" applyAlignment="1">
      <alignment vertical="center" wrapText="1"/>
    </xf>
    <xf numFmtId="2" fontId="19" fillId="2" borderId="3" xfId="18" applyNumberFormat="1" applyFont="1" applyFill="1" applyBorder="1" applyAlignment="1">
      <alignment horizontal="center" vertical="center"/>
    </xf>
    <xf numFmtId="0" fontId="19" fillId="2" borderId="3" xfId="17" applyFont="1" applyFill="1" applyBorder="1" applyAlignment="1">
      <alignment horizontal="right" wrapText="1"/>
    </xf>
    <xf numFmtId="2" fontId="19" fillId="2" borderId="3" xfId="24" applyNumberFormat="1" applyFont="1" applyFill="1" applyBorder="1" applyAlignment="1">
      <alignment wrapText="1"/>
    </xf>
    <xf numFmtId="165" fontId="19" fillId="2" borderId="3" xfId="24" applyNumberFormat="1" applyFont="1" applyFill="1" applyBorder="1" applyAlignment="1">
      <alignment horizontal="center" vertical="center" wrapText="1"/>
    </xf>
    <xf numFmtId="2" fontId="19" fillId="2" borderId="3" xfId="24" applyNumberFormat="1" applyFont="1" applyFill="1" applyBorder="1" applyAlignment="1">
      <alignment horizontal="center" vertical="center" wrapText="1"/>
    </xf>
    <xf numFmtId="0" fontId="19" fillId="0" borderId="0" xfId="15" applyFont="1" applyAlignment="1">
      <alignment vertical="center"/>
    </xf>
    <xf numFmtId="1" fontId="19" fillId="0" borderId="0" xfId="10" applyNumberFormat="1" applyFont="1" applyAlignment="1">
      <alignment vertical="center"/>
    </xf>
    <xf numFmtId="0" fontId="19" fillId="0" borderId="0" xfId="10" applyFont="1" applyAlignment="1">
      <alignment horizontal="left" vertical="center"/>
    </xf>
    <xf numFmtId="2" fontId="19" fillId="0" borderId="0" xfId="10" applyNumberFormat="1" applyFont="1" applyAlignment="1">
      <alignment horizontal="center" vertical="center"/>
    </xf>
    <xf numFmtId="0" fontId="19" fillId="0" borderId="0" xfId="10" applyFont="1" applyAlignment="1">
      <alignment horizontal="center" vertical="center"/>
    </xf>
    <xf numFmtId="0" fontId="19" fillId="0" borderId="0" xfId="10" applyFont="1" applyAlignment="1">
      <alignment vertical="center"/>
    </xf>
    <xf numFmtId="0" fontId="19" fillId="0" borderId="0" xfId="11" applyFont="1" applyAlignment="1">
      <alignment vertical="center" wrapText="1"/>
    </xf>
    <xf numFmtId="2" fontId="20" fillId="0" borderId="0" xfId="10" applyNumberFormat="1" applyFont="1" applyAlignment="1">
      <alignment horizontal="center" vertical="center"/>
    </xf>
    <xf numFmtId="0" fontId="19" fillId="0" borderId="0" xfId="50" applyFont="1"/>
    <xf numFmtId="0" fontId="19" fillId="0" borderId="0" xfId="0" applyFont="1"/>
    <xf numFmtId="0" fontId="19" fillId="0" borderId="0" xfId="50" applyFont="1" applyAlignment="1">
      <alignment horizontal="left" vertical="center"/>
    </xf>
    <xf numFmtId="0" fontId="19" fillId="0" borderId="0" xfId="42" applyFont="1"/>
    <xf numFmtId="0" fontId="19" fillId="0" borderId="0" xfId="0" applyFont="1" applyAlignment="1">
      <alignment vertical="center" wrapText="1"/>
    </xf>
    <xf numFmtId="0" fontId="19" fillId="0" borderId="0" xfId="0" applyFont="1" applyAlignment="1">
      <alignment horizontal="center" vertical="center" wrapText="1"/>
    </xf>
    <xf numFmtId="0" fontId="23" fillId="2" borderId="0" xfId="1" applyFont="1" applyFill="1"/>
    <xf numFmtId="0" fontId="23" fillId="2" borderId="0" xfId="12" applyFont="1" applyFill="1" applyAlignment="1">
      <alignment vertical="center"/>
    </xf>
    <xf numFmtId="0" fontId="23" fillId="0" borderId="0" xfId="12" applyFont="1" applyAlignment="1">
      <alignment horizontal="left" vertical="top"/>
    </xf>
    <xf numFmtId="4" fontId="19" fillId="0" borderId="0" xfId="10" applyNumberFormat="1" applyFont="1" applyAlignment="1">
      <alignment horizontal="center" vertical="top" wrapText="1"/>
    </xf>
    <xf numFmtId="0" fontId="19" fillId="0" borderId="0" xfId="12" applyFont="1" applyAlignment="1">
      <alignment horizontal="center" vertical="center"/>
    </xf>
    <xf numFmtId="0" fontId="19" fillId="2" borderId="0" xfId="12" applyFont="1" applyFill="1"/>
    <xf numFmtId="0" fontId="19" fillId="0" borderId="0" xfId="12" applyFont="1" applyAlignment="1">
      <alignment horizontal="center"/>
    </xf>
    <xf numFmtId="0" fontId="23" fillId="0" borderId="0" xfId="12" applyFont="1" applyAlignment="1">
      <alignment vertical="center"/>
    </xf>
    <xf numFmtId="0" fontId="23" fillId="0" borderId="0" xfId="12" applyFont="1"/>
    <xf numFmtId="4" fontId="19" fillId="0" borderId="0" xfId="11" applyNumberFormat="1" applyFont="1"/>
    <xf numFmtId="0" fontId="19" fillId="0" borderId="0" xfId="12" applyFont="1" applyAlignment="1">
      <alignment horizontal="left" vertical="center"/>
    </xf>
    <xf numFmtId="0" fontId="19" fillId="2" borderId="3" xfId="0" applyFont="1" applyFill="1" applyBorder="1" applyAlignment="1">
      <alignment horizontal="left" vertical="top" wrapText="1"/>
    </xf>
    <xf numFmtId="0" fontId="19" fillId="0" borderId="3" xfId="0" applyFont="1" applyBorder="1" applyAlignment="1">
      <alignment horizontal="center" vertical="center"/>
    </xf>
    <xf numFmtId="0" fontId="19" fillId="2" borderId="3" xfId="0" applyFont="1" applyFill="1" applyBorder="1" applyAlignment="1">
      <alignment horizontal="right" vertical="top" wrapText="1"/>
    </xf>
    <xf numFmtId="0" fontId="19" fillId="2" borderId="3" xfId="7" applyFont="1" applyFill="1" applyBorder="1" applyAlignment="1">
      <alignment wrapText="1"/>
    </xf>
    <xf numFmtId="0" fontId="19" fillId="0" borderId="3" xfId="7" applyFont="1" applyBorder="1" applyAlignment="1">
      <alignment horizontal="center" vertical="center"/>
    </xf>
    <xf numFmtId="0" fontId="19" fillId="2" borderId="3" xfId="7" applyFont="1" applyFill="1" applyBorder="1" applyAlignment="1">
      <alignment horizontal="right" wrapText="1"/>
    </xf>
    <xf numFmtId="0" fontId="19" fillId="0" borderId="3" xfId="17" applyFont="1" applyBorder="1" applyAlignment="1">
      <alignment horizontal="center" vertical="center" wrapText="1"/>
    </xf>
    <xf numFmtId="0" fontId="19" fillId="0" borderId="3" xfId="17" applyFont="1" applyBorder="1" applyAlignment="1">
      <alignment horizontal="center" vertical="center"/>
    </xf>
    <xf numFmtId="2" fontId="19" fillId="2" borderId="18" xfId="0" applyNumberFormat="1" applyFont="1" applyFill="1" applyBorder="1" applyAlignment="1">
      <alignment horizontal="center" vertical="center"/>
    </xf>
    <xf numFmtId="0" fontId="19" fillId="2" borderId="15" xfId="9" applyFont="1" applyFill="1" applyBorder="1" applyAlignment="1">
      <alignment vertical="center"/>
    </xf>
    <xf numFmtId="0" fontId="19" fillId="0" borderId="0" xfId="0" applyFont="1" applyAlignment="1">
      <alignment vertical="top"/>
    </xf>
    <xf numFmtId="0" fontId="19" fillId="0" borderId="0" xfId="49" applyFont="1"/>
    <xf numFmtId="2" fontId="19" fillId="2" borderId="3" xfId="51" applyNumberFormat="1" applyFont="1" applyFill="1" applyBorder="1" applyAlignment="1">
      <alignment horizontal="center" vertical="center"/>
    </xf>
    <xf numFmtId="2" fontId="19" fillId="0" borderId="3" xfId="18" applyNumberFormat="1" applyFont="1" applyBorder="1" applyAlignment="1">
      <alignment horizontal="center" vertical="center"/>
    </xf>
    <xf numFmtId="2" fontId="19" fillId="5" borderId="23" xfId="0" applyNumberFormat="1" applyFont="1" applyFill="1" applyBorder="1" applyAlignment="1">
      <alignment horizontal="center" vertical="center" wrapText="1"/>
    </xf>
    <xf numFmtId="0" fontId="19" fillId="2" borderId="3" xfId="19" applyFont="1" applyFill="1" applyBorder="1" applyAlignment="1">
      <alignment horizontal="center" vertical="center" wrapText="1"/>
    </xf>
    <xf numFmtId="2" fontId="19" fillId="2" borderId="3" xfId="19" applyNumberFormat="1" applyFont="1" applyFill="1" applyBorder="1" applyAlignment="1">
      <alignment horizontal="center" vertical="center" wrapText="1"/>
    </xf>
    <xf numFmtId="0" fontId="19" fillId="0" borderId="0" xfId="39" applyFont="1"/>
    <xf numFmtId="9" fontId="19" fillId="0" borderId="0" xfId="46" applyFont="1"/>
    <xf numFmtId="0" fontId="23" fillId="0" borderId="0" xfId="39" applyFont="1"/>
    <xf numFmtId="2" fontId="23" fillId="0" borderId="0" xfId="39" applyNumberFormat="1" applyFont="1"/>
    <xf numFmtId="0" fontId="19" fillId="2" borderId="0" xfId="2" applyFont="1" applyFill="1" applyAlignment="1">
      <alignment horizontal="right" vertical="center"/>
    </xf>
    <xf numFmtId="0" fontId="19" fillId="2" borderId="0" xfId="2" applyFont="1" applyFill="1" applyAlignment="1">
      <alignment horizontal="left" vertical="center"/>
    </xf>
    <xf numFmtId="0" fontId="19" fillId="2" borderId="0" xfId="2" applyFont="1" applyFill="1" applyAlignment="1">
      <alignment vertical="center"/>
    </xf>
    <xf numFmtId="14" fontId="19" fillId="0" borderId="0" xfId="12" applyNumberFormat="1" applyFont="1"/>
    <xf numFmtId="0" fontId="20" fillId="4" borderId="3" xfId="12" applyFont="1" applyFill="1" applyBorder="1" applyAlignment="1">
      <alignment horizontal="center" vertical="center" textRotation="90" wrapText="1"/>
    </xf>
    <xf numFmtId="0" fontId="20" fillId="4" borderId="3" xfId="12" applyFont="1" applyFill="1" applyBorder="1" applyAlignment="1">
      <alignment horizontal="center" vertical="center" wrapText="1"/>
    </xf>
    <xf numFmtId="0" fontId="20" fillId="4" borderId="8" xfId="12" applyFont="1" applyFill="1" applyBorder="1" applyAlignment="1">
      <alignment horizontal="center" vertical="center" wrapText="1"/>
    </xf>
    <xf numFmtId="0" fontId="19" fillId="0" borderId="3" xfId="9" applyFont="1" applyBorder="1" applyAlignment="1">
      <alignment horizontal="center" vertical="center"/>
    </xf>
    <xf numFmtId="2" fontId="19" fillId="0" borderId="3" xfId="40" applyNumberFormat="1" applyFont="1" applyBorder="1" applyAlignment="1">
      <alignment horizontal="center" vertical="center"/>
    </xf>
    <xf numFmtId="4" fontId="20" fillId="4" borderId="22" xfId="12" applyNumberFormat="1" applyFont="1" applyFill="1" applyBorder="1" applyAlignment="1">
      <alignment horizontal="center" vertical="center"/>
    </xf>
    <xf numFmtId="2" fontId="19" fillId="0" borderId="3" xfId="51" applyNumberFormat="1" applyFont="1" applyBorder="1" applyAlignment="1">
      <alignment horizontal="center" vertical="center"/>
    </xf>
    <xf numFmtId="0" fontId="20" fillId="2" borderId="3" xfId="17" applyFont="1" applyFill="1" applyBorder="1" applyAlignment="1">
      <alignment horizontal="center" vertical="center" wrapText="1"/>
    </xf>
    <xf numFmtId="0" fontId="19" fillId="2" borderId="3" xfId="24" applyFont="1" applyFill="1" applyBorder="1" applyAlignment="1">
      <alignment horizontal="left" wrapText="1"/>
    </xf>
    <xf numFmtId="0" fontId="19" fillId="2" borderId="3" xfId="24" applyFont="1" applyFill="1" applyBorder="1" applyAlignment="1">
      <alignment horizontal="center" vertical="center"/>
    </xf>
    <xf numFmtId="1" fontId="19" fillId="2" borderId="3" xfId="24" applyNumberFormat="1" applyFont="1" applyFill="1" applyBorder="1" applyAlignment="1">
      <alignment horizontal="center" vertical="center"/>
    </xf>
    <xf numFmtId="0" fontId="22" fillId="2" borderId="3" xfId="0" applyFont="1" applyFill="1" applyBorder="1" applyAlignment="1">
      <alignment horizontal="center" vertical="center" wrapText="1"/>
    </xf>
    <xf numFmtId="0" fontId="19" fillId="2" borderId="3" xfId="25" applyFont="1" applyFill="1" applyBorder="1"/>
    <xf numFmtId="0" fontId="19" fillId="2" borderId="3" xfId="25" applyFont="1" applyFill="1" applyBorder="1" applyAlignment="1">
      <alignment horizontal="center" vertical="center"/>
    </xf>
    <xf numFmtId="0" fontId="19" fillId="2" borderId="3" xfId="25" applyFont="1" applyFill="1" applyBorder="1" applyAlignment="1">
      <alignment horizontal="center"/>
    </xf>
    <xf numFmtId="0" fontId="19" fillId="2" borderId="3" xfId="24" applyFont="1" applyFill="1" applyBorder="1" applyAlignment="1">
      <alignment horizontal="center" vertical="center" wrapText="1"/>
    </xf>
    <xf numFmtId="2" fontId="19" fillId="2" borderId="3" xfId="24" applyNumberFormat="1" applyFont="1" applyFill="1" applyBorder="1" applyAlignment="1">
      <alignment horizontal="center" vertical="center"/>
    </xf>
    <xf numFmtId="0" fontId="20" fillId="2" borderId="3" xfId="24" applyFont="1" applyFill="1" applyBorder="1" applyAlignment="1">
      <alignment horizontal="center" vertical="center" wrapText="1"/>
    </xf>
    <xf numFmtId="0" fontId="19" fillId="2" borderId="3" xfId="24" applyFont="1" applyFill="1" applyBorder="1" applyAlignment="1">
      <alignment horizontal="left" vertical="center" wrapText="1"/>
    </xf>
    <xf numFmtId="0" fontId="19" fillId="2" borderId="2" xfId="12" applyFont="1" applyFill="1" applyBorder="1"/>
    <xf numFmtId="0" fontId="19" fillId="2" borderId="0" xfId="12" applyFont="1" applyFill="1" applyAlignment="1">
      <alignment vertical="center"/>
    </xf>
    <xf numFmtId="0" fontId="19" fillId="2" borderId="15" xfId="12" applyFont="1" applyFill="1" applyBorder="1" applyAlignment="1">
      <alignment vertical="center"/>
    </xf>
    <xf numFmtId="0" fontId="19" fillId="0" borderId="0" xfId="9" applyFont="1" applyAlignment="1">
      <alignment vertical="center"/>
    </xf>
    <xf numFmtId="0" fontId="19" fillId="2" borderId="25" xfId="2" applyFont="1" applyFill="1" applyBorder="1" applyAlignment="1">
      <alignment horizontal="center" vertical="center"/>
    </xf>
    <xf numFmtId="0" fontId="19" fillId="3" borderId="25" xfId="2" applyFont="1" applyFill="1" applyBorder="1" applyAlignment="1">
      <alignment horizontal="center" vertical="center"/>
    </xf>
    <xf numFmtId="0" fontId="19" fillId="0" borderId="3" xfId="18" applyFont="1" applyBorder="1" applyAlignment="1">
      <alignment horizontal="center" vertical="center" wrapText="1"/>
    </xf>
    <xf numFmtId="2" fontId="19" fillId="0" borderId="3" xfId="7" applyNumberFormat="1" applyFont="1" applyBorder="1" applyAlignment="1">
      <alignment horizontal="center" vertical="center"/>
    </xf>
    <xf numFmtId="2" fontId="19" fillId="0" borderId="3" xfId="52" applyNumberFormat="1" applyFont="1" applyBorder="1" applyAlignment="1" applyProtection="1">
      <alignment horizontal="center" vertical="center" wrapText="1"/>
    </xf>
    <xf numFmtId="0" fontId="19" fillId="2" borderId="3" xfId="2" applyFont="1" applyFill="1" applyBorder="1" applyAlignment="1">
      <alignment horizontal="center" vertical="center" wrapText="1"/>
    </xf>
    <xf numFmtId="2" fontId="19" fillId="2" borderId="3" xfId="2" applyNumberFormat="1" applyFont="1" applyFill="1" applyBorder="1" applyAlignment="1">
      <alignment horizontal="center" vertical="center" wrapText="1"/>
    </xf>
    <xf numFmtId="0" fontId="26" fillId="0" borderId="27" xfId="39" applyFont="1" applyBorder="1" applyAlignment="1">
      <alignment horizontal="left" vertical="center" wrapText="1"/>
    </xf>
    <xf numFmtId="0" fontId="26" fillId="0" borderId="27" xfId="32" applyFont="1" applyBorder="1" applyAlignment="1">
      <alignment horizontal="center" vertical="center" wrapText="1"/>
    </xf>
    <xf numFmtId="2" fontId="26" fillId="2" borderId="27" xfId="32" applyNumberFormat="1" applyFont="1" applyFill="1" applyBorder="1" applyAlignment="1">
      <alignment horizontal="center" vertical="center" wrapText="1"/>
    </xf>
    <xf numFmtId="167" fontId="26" fillId="0" borderId="27" xfId="32" applyNumberFormat="1" applyFont="1" applyBorder="1" applyAlignment="1">
      <alignment horizontal="center" vertical="center" wrapText="1"/>
    </xf>
    <xf numFmtId="167" fontId="26" fillId="0" borderId="27" xfId="7" applyNumberFormat="1" applyFont="1" applyBorder="1" applyAlignment="1">
      <alignment horizontal="center" vertical="center" wrapText="1"/>
    </xf>
    <xf numFmtId="167" fontId="26" fillId="0" borderId="27" xfId="32" applyNumberFormat="1" applyFont="1" applyBorder="1" applyAlignment="1">
      <alignment horizontal="center" vertical="center"/>
    </xf>
    <xf numFmtId="0" fontId="26" fillId="0" borderId="27" xfId="32" applyFont="1" applyBorder="1" applyAlignment="1">
      <alignment horizontal="left" vertical="center" wrapText="1"/>
    </xf>
    <xf numFmtId="0" fontId="26" fillId="0" borderId="27" xfId="32" applyFont="1" applyBorder="1" applyAlignment="1">
      <alignment horizontal="center" vertical="center"/>
    </xf>
    <xf numFmtId="2" fontId="26" fillId="2" borderId="27" xfId="32" applyNumberFormat="1" applyFont="1" applyFill="1" applyBorder="1" applyAlignment="1">
      <alignment horizontal="center" vertical="center"/>
    </xf>
    <xf numFmtId="0" fontId="19" fillId="0" borderId="3" xfId="53" applyNumberFormat="1" applyFont="1" applyFill="1" applyBorder="1" applyAlignment="1">
      <alignment horizontal="left" vertical="top" wrapText="1"/>
    </xf>
    <xf numFmtId="0" fontId="19" fillId="0" borderId="3" xfId="37" applyFont="1" applyBorder="1" applyAlignment="1">
      <alignment horizontal="center" vertical="center" wrapText="1"/>
    </xf>
    <xf numFmtId="2" fontId="23" fillId="0" borderId="3" xfId="37" applyNumberFormat="1" applyFont="1" applyBorder="1" applyAlignment="1">
      <alignment horizontal="center" vertical="center" wrapText="1"/>
    </xf>
    <xf numFmtId="4" fontId="19" fillId="0" borderId="3" xfId="7" applyNumberFormat="1" applyFont="1" applyBorder="1" applyAlignment="1">
      <alignment horizontal="center" vertical="center" wrapText="1"/>
    </xf>
    <xf numFmtId="4" fontId="19" fillId="0" borderId="3" xfId="37" applyNumberFormat="1" applyFont="1" applyBorder="1" applyAlignment="1">
      <alignment horizontal="center" vertical="center"/>
    </xf>
    <xf numFmtId="0" fontId="20" fillId="4" borderId="16" xfId="12" applyFont="1" applyFill="1" applyBorder="1" applyAlignment="1">
      <alignment horizontal="center" vertical="center" wrapText="1"/>
    </xf>
    <xf numFmtId="2" fontId="19" fillId="2" borderId="25" xfId="40" applyNumberFormat="1" applyFont="1" applyFill="1" applyBorder="1" applyAlignment="1">
      <alignment horizontal="center" vertical="center"/>
    </xf>
    <xf numFmtId="2" fontId="19" fillId="2" borderId="25" xfId="0" applyNumberFormat="1" applyFont="1" applyFill="1" applyBorder="1" applyAlignment="1">
      <alignment horizontal="center" vertical="center"/>
    </xf>
    <xf numFmtId="0" fontId="19" fillId="2" borderId="0" xfId="10" applyFont="1" applyFill="1"/>
    <xf numFmtId="0" fontId="19" fillId="2" borderId="0" xfId="48" applyFont="1" applyFill="1"/>
    <xf numFmtId="0" fontId="21" fillId="2" borderId="0" xfId="12" applyFont="1" applyFill="1" applyAlignment="1">
      <alignment horizontal="center" wrapText="1"/>
    </xf>
    <xf numFmtId="4" fontId="19" fillId="2" borderId="0" xfId="7" applyNumberFormat="1" applyFont="1" applyFill="1"/>
    <xf numFmtId="0" fontId="21" fillId="2" borderId="0" xfId="12" applyFont="1" applyFill="1" applyAlignment="1">
      <alignment horizontal="center"/>
    </xf>
    <xf numFmtId="4" fontId="19" fillId="2" borderId="0" xfId="12" applyNumberFormat="1" applyFont="1" applyFill="1" applyAlignment="1">
      <alignment vertical="center"/>
    </xf>
    <xf numFmtId="0" fontId="19" fillId="2" borderId="0" xfId="0" applyFont="1" applyFill="1"/>
    <xf numFmtId="0" fontId="19" fillId="2" borderId="0" xfId="39" applyFont="1" applyFill="1"/>
    <xf numFmtId="0" fontId="23" fillId="2" borderId="0" xfId="39" applyFont="1" applyFill="1"/>
    <xf numFmtId="0" fontId="19" fillId="2" borderId="0" xfId="12" applyFont="1" applyFill="1" applyAlignment="1">
      <alignment horizontal="left" vertical="center"/>
    </xf>
    <xf numFmtId="0" fontId="27" fillId="0" borderId="0" xfId="0" applyFont="1" applyAlignment="1">
      <alignment vertical="top"/>
    </xf>
    <xf numFmtId="0" fontId="28" fillId="0" borderId="0" xfId="49" applyFont="1"/>
    <xf numFmtId="0" fontId="23" fillId="0" borderId="0" xfId="22" applyFont="1"/>
    <xf numFmtId="0" fontId="19" fillId="0" borderId="0" xfId="1" applyFont="1"/>
    <xf numFmtId="0" fontId="20" fillId="0" borderId="0" xfId="1" applyFont="1"/>
    <xf numFmtId="40" fontId="19" fillId="0" borderId="0" xfId="1" applyNumberFormat="1" applyFont="1" applyAlignment="1">
      <alignment horizontal="center"/>
    </xf>
    <xf numFmtId="4" fontId="19" fillId="0" borderId="0" xfId="39" applyNumberFormat="1" applyFont="1" applyAlignment="1">
      <alignment wrapText="1"/>
    </xf>
    <xf numFmtId="4" fontId="19" fillId="0" borderId="0" xfId="39" applyNumberFormat="1" applyFont="1" applyAlignment="1">
      <alignment horizontal="center" wrapText="1"/>
    </xf>
    <xf numFmtId="0" fontId="19" fillId="0" borderId="0" xfId="39" applyFont="1" applyAlignment="1">
      <alignment vertical="center"/>
    </xf>
    <xf numFmtId="4" fontId="20" fillId="0" borderId="0" xfId="39" applyNumberFormat="1" applyFont="1" applyAlignment="1">
      <alignment horizontal="center" vertical="center"/>
    </xf>
    <xf numFmtId="4" fontId="19" fillId="0" borderId="0" xfId="39" applyNumberFormat="1" applyFont="1" applyAlignment="1">
      <alignment horizontal="left"/>
    </xf>
    <xf numFmtId="4" fontId="19" fillId="0" borderId="0" xfId="39" applyNumberFormat="1" applyFont="1" applyAlignment="1">
      <alignment horizontal="left" wrapText="1"/>
    </xf>
    <xf numFmtId="2" fontId="19" fillId="0" borderId="0" xfId="5" applyNumberFormat="1" applyFont="1" applyAlignment="1">
      <alignment horizontal="left" vertical="center"/>
    </xf>
    <xf numFmtId="4" fontId="19" fillId="0" borderId="0" xfId="5" applyNumberFormat="1" applyFont="1" applyAlignment="1">
      <alignment horizontal="left" vertical="center"/>
    </xf>
    <xf numFmtId="0" fontId="19" fillId="2" borderId="7" xfId="24" applyFont="1" applyFill="1" applyBorder="1" applyAlignment="1">
      <alignment horizontal="center"/>
    </xf>
    <xf numFmtId="0" fontId="24" fillId="0" borderId="3" xfId="42" applyFont="1" applyBorder="1" applyAlignment="1">
      <alignment horizontal="center" vertical="center" wrapText="1"/>
    </xf>
    <xf numFmtId="0" fontId="19" fillId="0" borderId="3" xfId="42" applyFont="1" applyBorder="1" applyAlignment="1">
      <alignment horizontal="center" vertical="center"/>
    </xf>
    <xf numFmtId="2" fontId="19" fillId="0" borderId="3" xfId="42" applyNumberFormat="1" applyFont="1" applyBorder="1" applyAlignment="1">
      <alignment horizontal="center" vertical="center" wrapText="1"/>
    </xf>
    <xf numFmtId="2" fontId="19" fillId="0" borderId="3" xfId="43" applyNumberFormat="1" applyFont="1" applyBorder="1" applyAlignment="1">
      <alignment horizontal="center" vertical="center" wrapText="1"/>
    </xf>
    <xf numFmtId="2" fontId="19" fillId="0" borderId="3" xfId="28" applyNumberFormat="1" applyFont="1" applyBorder="1" applyAlignment="1">
      <alignment horizontal="center" vertical="center"/>
    </xf>
    <xf numFmtId="2" fontId="29" fillId="0" borderId="3" xfId="23" applyNumberFormat="1" applyFont="1" applyBorder="1" applyAlignment="1">
      <alignment horizontal="center" vertical="center" wrapText="1"/>
    </xf>
    <xf numFmtId="2" fontId="22" fillId="0" borderId="3" xfId="23" applyNumberFormat="1" applyFont="1" applyBorder="1" applyAlignment="1">
      <alignment horizontal="center" vertical="center" wrapText="1"/>
    </xf>
    <xf numFmtId="0" fontId="19" fillId="2" borderId="3" xfId="42" applyFont="1" applyFill="1" applyBorder="1" applyAlignment="1">
      <alignment horizontal="center" vertical="center" wrapText="1"/>
    </xf>
    <xf numFmtId="4" fontId="19" fillId="2" borderId="3" xfId="7" applyNumberFormat="1" applyFont="1" applyFill="1" applyBorder="1" applyAlignment="1">
      <alignment horizontal="center" vertical="center"/>
    </xf>
    <xf numFmtId="0" fontId="22" fillId="0" borderId="3" xfId="0" applyFont="1" applyBorder="1" applyAlignment="1">
      <alignment horizontal="center" vertical="center" wrapText="1"/>
    </xf>
    <xf numFmtId="1" fontId="22" fillId="2" borderId="3" xfId="44" applyNumberFormat="1" applyFont="1" applyFill="1" applyBorder="1" applyAlignment="1">
      <alignment horizontal="center" vertical="center" wrapText="1"/>
    </xf>
    <xf numFmtId="0" fontId="19" fillId="0" borderId="3" xfId="24" applyFont="1" applyBorder="1" applyAlignment="1">
      <alignment horizontal="left" vertical="center" wrapText="1"/>
    </xf>
    <xf numFmtId="1" fontId="19" fillId="2" borderId="3" xfId="44" applyNumberFormat="1" applyFont="1" applyFill="1" applyBorder="1" applyAlignment="1">
      <alignment horizontal="center" vertical="center"/>
    </xf>
    <xf numFmtId="0" fontId="22" fillId="2" borderId="3" xfId="0" applyFont="1" applyFill="1" applyBorder="1" applyAlignment="1">
      <alignment horizontal="right" vertical="center" wrapText="1"/>
    </xf>
    <xf numFmtId="0" fontId="27" fillId="0" borderId="0" xfId="1" applyFont="1" applyAlignment="1">
      <alignment vertical="top"/>
    </xf>
    <xf numFmtId="0" fontId="27" fillId="0" borderId="0" xfId="2" applyFont="1" applyAlignment="1">
      <alignment vertical="top"/>
    </xf>
    <xf numFmtId="0" fontId="19" fillId="0" borderId="0" xfId="1" applyFont="1" applyAlignment="1">
      <alignment horizontal="right" vertical="top"/>
    </xf>
    <xf numFmtId="0" fontId="19" fillId="0" borderId="0" xfId="1" applyFont="1" applyAlignment="1">
      <alignment horizontal="left" vertical="top"/>
    </xf>
    <xf numFmtId="0" fontId="30" fillId="0" borderId="1" xfId="1" applyFont="1" applyBorder="1" applyAlignment="1">
      <alignment horizontal="center" vertical="top"/>
    </xf>
    <xf numFmtId="0" fontId="30" fillId="0" borderId="2" xfId="1" applyFont="1" applyBorder="1" applyAlignment="1">
      <alignment horizontal="center" vertical="top"/>
    </xf>
    <xf numFmtId="0" fontId="30" fillId="0" borderId="0" xfId="1" applyFont="1" applyAlignment="1">
      <alignment horizontal="center" vertical="top" wrapText="1"/>
    </xf>
    <xf numFmtId="0" fontId="32" fillId="0" borderId="0" xfId="1" applyFont="1" applyAlignment="1">
      <alignment horizontal="left" vertical="top" wrapText="1"/>
    </xf>
    <xf numFmtId="0" fontId="27" fillId="0" borderId="0" xfId="1" applyFont="1" applyAlignment="1">
      <alignment horizontal="left" vertical="top"/>
    </xf>
    <xf numFmtId="0" fontId="33" fillId="0" borderId="0" xfId="1" applyFont="1" applyAlignment="1">
      <alignment horizontal="center" vertical="top" wrapText="1"/>
    </xf>
    <xf numFmtId="0" fontId="34" fillId="0" borderId="0" xfId="1" applyFont="1" applyAlignment="1">
      <alignment vertical="top" wrapText="1"/>
    </xf>
    <xf numFmtId="0" fontId="36" fillId="0" borderId="0" xfId="1" applyFont="1" applyAlignment="1">
      <alignment horizontal="center" vertical="top" wrapText="1"/>
    </xf>
    <xf numFmtId="0" fontId="27" fillId="2" borderId="0" xfId="1" applyFont="1" applyFill="1" applyAlignment="1">
      <alignment horizontal="right" vertical="top" wrapText="1"/>
    </xf>
    <xf numFmtId="0" fontId="27" fillId="0" borderId="0" xfId="3" applyFont="1" applyAlignment="1">
      <alignment horizontal="left" vertical="center" wrapText="1"/>
    </xf>
    <xf numFmtId="0" fontId="27" fillId="0" borderId="0" xfId="3" applyFont="1"/>
    <xf numFmtId="0" fontId="27" fillId="0" borderId="0" xfId="3" applyFont="1" applyAlignment="1">
      <alignment horizontal="right"/>
    </xf>
    <xf numFmtId="0" fontId="28" fillId="0" borderId="0" xfId="4" applyFont="1"/>
    <xf numFmtId="0" fontId="27" fillId="0" borderId="0" xfId="2" applyFont="1" applyAlignment="1">
      <alignment horizontal="left" vertical="top"/>
    </xf>
    <xf numFmtId="1" fontId="20" fillId="0" borderId="0" xfId="5" applyNumberFormat="1" applyFont="1" applyAlignment="1">
      <alignment horizontal="left" vertical="center"/>
    </xf>
    <xf numFmtId="0" fontId="27" fillId="2" borderId="0" xfId="2" applyFont="1" applyFill="1" applyAlignment="1">
      <alignment horizontal="right"/>
    </xf>
    <xf numFmtId="4" fontId="27" fillId="0" borderId="0" xfId="5" applyNumberFormat="1" applyFont="1" applyAlignment="1">
      <alignment horizontal="left" vertical="center"/>
    </xf>
    <xf numFmtId="0" fontId="27" fillId="0" borderId="0" xfId="2" applyFont="1" applyAlignment="1">
      <alignment horizontal="right" wrapText="1"/>
    </xf>
    <xf numFmtId="0" fontId="37" fillId="0" borderId="0" xfId="2" applyFont="1" applyAlignment="1">
      <alignment horizontal="right" vertical="top" wrapText="1"/>
    </xf>
    <xf numFmtId="0" fontId="34" fillId="4" borderId="3" xfId="2" applyFont="1" applyFill="1" applyBorder="1" applyAlignment="1">
      <alignment horizontal="center" vertical="center" wrapText="1"/>
    </xf>
    <xf numFmtId="0" fontId="34" fillId="4" borderId="3" xfId="2" applyFont="1" applyFill="1" applyBorder="1" applyAlignment="1">
      <alignment horizontal="left" vertical="center" indent="7"/>
    </xf>
    <xf numFmtId="0" fontId="27" fillId="0" borderId="3" xfId="6" applyFont="1" applyBorder="1" applyAlignment="1">
      <alignment horizontal="center" vertical="center" wrapText="1"/>
    </xf>
    <xf numFmtId="4" fontId="27" fillId="0" borderId="0" xfId="2" applyNumberFormat="1" applyFont="1"/>
    <xf numFmtId="0" fontId="27" fillId="0" borderId="0" xfId="2" applyFont="1"/>
    <xf numFmtId="0" fontId="27" fillId="4" borderId="3" xfId="6" applyFont="1" applyFill="1" applyBorder="1" applyAlignment="1">
      <alignment horizontal="center" vertical="center" wrapText="1"/>
    </xf>
    <xf numFmtId="0" fontId="34" fillId="4" borderId="3" xfId="2" applyFont="1" applyFill="1" applyBorder="1" applyAlignment="1">
      <alignment horizontal="right" vertical="center"/>
    </xf>
    <xf numFmtId="4" fontId="34" fillId="4" borderId="3" xfId="2" applyNumberFormat="1" applyFont="1" applyFill="1" applyBorder="1" applyAlignment="1">
      <alignment horizontal="center"/>
    </xf>
    <xf numFmtId="4" fontId="27" fillId="0" borderId="0" xfId="2" applyNumberFormat="1" applyFont="1" applyAlignment="1">
      <alignment horizontal="center"/>
    </xf>
    <xf numFmtId="4" fontId="27" fillId="2" borderId="6" xfId="2" applyNumberFormat="1" applyFont="1" applyFill="1" applyBorder="1" applyAlignment="1">
      <alignment horizontal="center" vertical="center"/>
    </xf>
    <xf numFmtId="4" fontId="27" fillId="0" borderId="0" xfId="2" applyNumberFormat="1" applyFont="1" applyAlignment="1">
      <alignment vertical="center"/>
    </xf>
    <xf numFmtId="4" fontId="34" fillId="0" borderId="0" xfId="2" applyNumberFormat="1" applyFont="1" applyAlignment="1">
      <alignment horizontal="right" vertical="center"/>
    </xf>
    <xf numFmtId="4" fontId="27" fillId="0" borderId="0" xfId="2" applyNumberFormat="1" applyFont="1" applyAlignment="1">
      <alignment horizontal="right" vertical="center"/>
    </xf>
    <xf numFmtId="0" fontId="27" fillId="0" borderId="0" xfId="42" applyFont="1" applyAlignment="1">
      <alignment vertical="top"/>
    </xf>
    <xf numFmtId="0" fontId="27" fillId="0" borderId="0" xfId="12" applyFont="1" applyAlignment="1">
      <alignment vertical="top"/>
    </xf>
    <xf numFmtId="4" fontId="23" fillId="0" borderId="0" xfId="2" applyNumberFormat="1" applyFont="1" applyAlignment="1">
      <alignment vertical="center"/>
    </xf>
    <xf numFmtId="4" fontId="19" fillId="0" borderId="0" xfId="2" applyNumberFormat="1" applyFont="1" applyAlignment="1">
      <alignment vertical="center"/>
    </xf>
    <xf numFmtId="0" fontId="27" fillId="0" borderId="0" xfId="42" applyFont="1" applyAlignment="1">
      <alignment horizontal="left" vertical="top"/>
    </xf>
    <xf numFmtId="0" fontId="27" fillId="0" borderId="0" xfId="42" applyFont="1" applyAlignment="1">
      <alignment horizontal="right" vertical="top"/>
    </xf>
    <xf numFmtId="0" fontId="19" fillId="0" borderId="0" xfId="8" applyFont="1"/>
    <xf numFmtId="4" fontId="19" fillId="0" borderId="0" xfId="7" applyNumberFormat="1" applyFont="1" applyAlignment="1">
      <alignment vertical="top"/>
    </xf>
    <xf numFmtId="1" fontId="20" fillId="0" borderId="0" xfId="5" applyNumberFormat="1" applyFont="1" applyAlignment="1">
      <alignment vertical="center" wrapText="1"/>
    </xf>
    <xf numFmtId="0" fontId="23" fillId="0" borderId="0" xfId="2" applyFont="1"/>
    <xf numFmtId="4" fontId="20" fillId="4" borderId="3" xfId="7" applyNumberFormat="1" applyFont="1" applyFill="1" applyBorder="1" applyAlignment="1">
      <alignment horizontal="center" vertical="center" textRotation="90" wrapText="1"/>
    </xf>
    <xf numFmtId="0" fontId="19" fillId="0" borderId="7" xfId="9" applyFont="1" applyBorder="1" applyAlignment="1">
      <alignment horizontal="center" vertical="center"/>
    </xf>
    <xf numFmtId="164" fontId="19" fillId="0" borderId="7" xfId="9" applyNumberFormat="1" applyFont="1" applyBorder="1" applyAlignment="1">
      <alignment horizontal="center" vertical="center"/>
    </xf>
    <xf numFmtId="4" fontId="19" fillId="2" borderId="7" xfId="7" applyNumberFormat="1" applyFont="1" applyFill="1" applyBorder="1" applyAlignment="1">
      <alignment horizontal="left" vertical="center" wrapText="1"/>
    </xf>
    <xf numFmtId="4" fontId="19" fillId="0" borderId="7" xfId="7" applyNumberFormat="1" applyFont="1" applyBorder="1" applyAlignment="1">
      <alignment horizontal="center" vertical="center" wrapText="1"/>
    </xf>
    <xf numFmtId="0" fontId="19" fillId="0" borderId="10" xfId="9" applyFont="1" applyBorder="1" applyAlignment="1">
      <alignment horizontal="center" vertical="center"/>
    </xf>
    <xf numFmtId="4" fontId="20" fillId="4" borderId="7" xfId="7" applyNumberFormat="1" applyFont="1" applyFill="1" applyBorder="1" applyAlignment="1">
      <alignment horizontal="center"/>
    </xf>
    <xf numFmtId="4" fontId="19" fillId="2" borderId="3" xfId="7" applyNumberFormat="1" applyFont="1" applyFill="1" applyBorder="1" applyAlignment="1">
      <alignment horizontal="center"/>
    </xf>
    <xf numFmtId="4" fontId="19" fillId="2" borderId="3" xfId="7" applyNumberFormat="1" applyFont="1" applyFill="1" applyBorder="1" applyAlignment="1">
      <alignment horizontal="center" vertical="center" wrapText="1"/>
    </xf>
    <xf numFmtId="4" fontId="19" fillId="2" borderId="6" xfId="7" applyNumberFormat="1" applyFont="1" applyFill="1" applyBorder="1" applyAlignment="1">
      <alignment horizontal="center"/>
    </xf>
    <xf numFmtId="4" fontId="19" fillId="2" borderId="6" xfId="7" applyNumberFormat="1" applyFont="1" applyFill="1" applyBorder="1" applyAlignment="1">
      <alignment horizontal="center" vertical="center" wrapText="1"/>
    </xf>
    <xf numFmtId="4" fontId="20" fillId="4" borderId="13" xfId="7" applyNumberFormat="1" applyFont="1" applyFill="1" applyBorder="1" applyAlignment="1">
      <alignment horizontal="center" vertical="center"/>
    </xf>
    <xf numFmtId="4" fontId="19" fillId="4" borderId="13" xfId="7" applyNumberFormat="1" applyFont="1" applyFill="1" applyBorder="1" applyAlignment="1">
      <alignment horizontal="center"/>
    </xf>
    <xf numFmtId="4" fontId="19" fillId="4" borderId="14" xfId="7" applyNumberFormat="1" applyFont="1" applyFill="1" applyBorder="1" applyAlignment="1">
      <alignment horizontal="center"/>
    </xf>
    <xf numFmtId="0" fontId="23" fillId="0" borderId="0" xfId="12" applyFont="1" applyAlignment="1">
      <alignment horizontal="left" vertical="center"/>
    </xf>
    <xf numFmtId="4" fontId="19" fillId="0" borderId="0" xfId="10" applyNumberFormat="1" applyFont="1" applyAlignment="1">
      <alignment horizontal="left" vertical="center"/>
    </xf>
    <xf numFmtId="4" fontId="19" fillId="0" borderId="0" xfId="11" applyNumberFormat="1" applyFont="1" applyAlignment="1">
      <alignment vertical="top" wrapText="1"/>
    </xf>
    <xf numFmtId="0" fontId="19" fillId="2" borderId="25" xfId="0" applyFont="1" applyFill="1" applyBorder="1" applyAlignment="1">
      <alignment horizontal="center" vertical="center" wrapText="1"/>
    </xf>
    <xf numFmtId="4" fontId="20" fillId="6" borderId="22" xfId="12" applyNumberFormat="1" applyFont="1" applyFill="1" applyBorder="1" applyAlignment="1">
      <alignment horizontal="center" vertical="center"/>
    </xf>
    <xf numFmtId="40" fontId="20" fillId="4" borderId="13" xfId="24" applyNumberFormat="1" applyFont="1" applyFill="1" applyBorder="1" applyAlignment="1">
      <alignment horizontal="center" vertical="center" wrapText="1"/>
    </xf>
    <xf numFmtId="4" fontId="19" fillId="2" borderId="6" xfId="41" applyNumberFormat="1" applyFont="1" applyFill="1" applyBorder="1" applyAlignment="1">
      <alignment horizontal="center" vertical="center" wrapText="1"/>
    </xf>
    <xf numFmtId="2" fontId="19" fillId="2" borderId="6" xfId="0" applyNumberFormat="1" applyFont="1" applyFill="1" applyBorder="1" applyAlignment="1">
      <alignment horizontal="center" vertical="center"/>
    </xf>
    <xf numFmtId="4" fontId="19" fillId="0" borderId="9" xfId="7" applyNumberFormat="1" applyFont="1" applyBorder="1" applyAlignment="1">
      <alignment horizontal="center" vertical="center" wrapText="1"/>
    </xf>
    <xf numFmtId="4" fontId="20" fillId="4" borderId="9" xfId="7" applyNumberFormat="1" applyFont="1" applyFill="1" applyBorder="1" applyAlignment="1">
      <alignment horizontal="center"/>
    </xf>
    <xf numFmtId="4" fontId="19" fillId="2" borderId="18" xfId="7" applyNumberFormat="1" applyFont="1" applyFill="1" applyBorder="1" applyAlignment="1">
      <alignment horizontal="center" vertical="center" wrapText="1"/>
    </xf>
    <xf numFmtId="4" fontId="19" fillId="2" borderId="4" xfId="7" applyNumberFormat="1" applyFont="1" applyFill="1" applyBorder="1" applyAlignment="1">
      <alignment horizontal="center" vertical="center" wrapText="1"/>
    </xf>
    <xf numFmtId="4" fontId="19" fillId="2" borderId="15" xfId="7" applyNumberFormat="1" applyFont="1" applyFill="1" applyBorder="1"/>
    <xf numFmtId="4" fontId="19" fillId="0" borderId="15" xfId="7" applyNumberFormat="1" applyFont="1" applyBorder="1"/>
    <xf numFmtId="4" fontId="34" fillId="4" borderId="22" xfId="2" applyNumberFormat="1" applyFont="1" applyFill="1" applyBorder="1" applyAlignment="1">
      <alignment horizontal="center"/>
    </xf>
    <xf numFmtId="0" fontId="20" fillId="4" borderId="18" xfId="12" applyFont="1" applyFill="1" applyBorder="1" applyAlignment="1">
      <alignment horizontal="center" vertical="center" textRotation="90" wrapText="1"/>
    </xf>
    <xf numFmtId="2" fontId="19" fillId="0" borderId="3" xfId="9" applyNumberFormat="1" applyFont="1" applyBorder="1" applyAlignment="1">
      <alignment horizontal="center" vertical="center" wrapText="1"/>
    </xf>
    <xf numFmtId="2" fontId="19" fillId="0" borderId="3" xfId="9" applyNumberFormat="1" applyFont="1" applyBorder="1" applyAlignment="1">
      <alignment horizontal="center" vertical="center"/>
    </xf>
    <xf numFmtId="2" fontId="19" fillId="2" borderId="26" xfId="23" applyNumberFormat="1" applyFont="1" applyFill="1" applyBorder="1" applyAlignment="1">
      <alignment horizontal="center" vertical="center" wrapText="1"/>
    </xf>
    <xf numFmtId="2" fontId="19" fillId="2" borderId="24" xfId="23" applyNumberFormat="1" applyFont="1" applyFill="1" applyBorder="1" applyAlignment="1">
      <alignment horizontal="center" vertical="center" wrapText="1"/>
    </xf>
    <xf numFmtId="0" fontId="20" fillId="4" borderId="25" xfId="12" applyFont="1" applyFill="1" applyBorder="1" applyAlignment="1">
      <alignment horizontal="center" vertical="center" wrapText="1"/>
    </xf>
    <xf numFmtId="0" fontId="34" fillId="4" borderId="18" xfId="16" applyFont="1" applyFill="1" applyBorder="1" applyAlignment="1">
      <alignment vertical="center" wrapText="1"/>
    </xf>
    <xf numFmtId="0" fontId="34" fillId="4" borderId="17" xfId="16" applyFont="1" applyFill="1" applyBorder="1" applyAlignment="1">
      <alignment vertical="center" wrapText="1"/>
    </xf>
    <xf numFmtId="0" fontId="34" fillId="4" borderId="17" xfId="16" applyFont="1" applyFill="1" applyBorder="1" applyAlignment="1">
      <alignment horizontal="center" vertical="center" wrapText="1"/>
    </xf>
    <xf numFmtId="0" fontId="34" fillId="4" borderId="11" xfId="16" applyFont="1" applyFill="1" applyBorder="1" applyAlignment="1">
      <alignment vertical="center" wrapText="1"/>
    </xf>
    <xf numFmtId="2" fontId="19" fillId="2" borderId="3" xfId="9" applyNumberFormat="1" applyFont="1" applyFill="1" applyBorder="1" applyAlignment="1">
      <alignment horizontal="center" vertical="center"/>
    </xf>
    <xf numFmtId="2" fontId="38" fillId="5" borderId="23" xfId="0" applyNumberFormat="1" applyFont="1" applyFill="1" applyBorder="1" applyAlignment="1">
      <alignment horizontal="center" vertical="center" wrapText="1"/>
    </xf>
    <xf numFmtId="2" fontId="38" fillId="2" borderId="3" xfId="0" applyNumberFormat="1" applyFont="1" applyFill="1" applyBorder="1" applyAlignment="1">
      <alignment horizontal="center" vertical="center"/>
    </xf>
    <xf numFmtId="2" fontId="38" fillId="2" borderId="18" xfId="0" applyNumberFormat="1" applyFont="1" applyFill="1" applyBorder="1" applyAlignment="1">
      <alignment horizontal="center" vertical="center"/>
    </xf>
    <xf numFmtId="0" fontId="19" fillId="2" borderId="3" xfId="58" applyFont="1" applyFill="1" applyBorder="1" applyAlignment="1">
      <alignment vertical="justify" wrapText="1"/>
    </xf>
    <xf numFmtId="0" fontId="19" fillId="2" borderId="3" xfId="19" applyFont="1" applyFill="1" applyBorder="1" applyAlignment="1">
      <alignment horizontal="right" vertical="center" wrapText="1"/>
    </xf>
    <xf numFmtId="4" fontId="23" fillId="2" borderId="3" xfId="18" applyNumberFormat="1" applyFont="1" applyFill="1" applyBorder="1" applyAlignment="1">
      <alignment horizontal="center" vertical="center" wrapText="1"/>
    </xf>
    <xf numFmtId="2" fontId="19" fillId="0" borderId="3" xfId="7" applyNumberFormat="1" applyFont="1" applyBorder="1" applyAlignment="1">
      <alignment horizontal="center" vertical="center" wrapText="1"/>
    </xf>
    <xf numFmtId="2" fontId="19" fillId="0" borderId="28" xfId="54" applyNumberFormat="1" applyFont="1" applyBorder="1" applyAlignment="1">
      <alignment horizontal="center" vertical="center"/>
    </xf>
    <xf numFmtId="2" fontId="19" fillId="2" borderId="29" xfId="57" applyNumberFormat="1" applyFont="1" applyFill="1" applyBorder="1" applyAlignment="1">
      <alignment horizontal="center" vertical="center"/>
    </xf>
    <xf numFmtId="2" fontId="19" fillId="2" borderId="28" xfId="57" applyNumberFormat="1" applyFont="1" applyFill="1" applyBorder="1" applyAlignment="1">
      <alignment horizontal="center" vertical="center"/>
    </xf>
    <xf numFmtId="2" fontId="19" fillId="2" borderId="29" xfId="57" applyNumberFormat="1" applyFont="1" applyFill="1" applyBorder="1" applyAlignment="1">
      <alignment horizontal="center" vertical="center" wrapText="1"/>
    </xf>
    <xf numFmtId="2" fontId="19" fillId="0" borderId="28" xfId="52" applyNumberFormat="1" applyFont="1" applyBorder="1" applyAlignment="1" applyProtection="1">
      <alignment horizontal="center" vertical="center" wrapText="1"/>
    </xf>
    <xf numFmtId="2" fontId="19" fillId="0" borderId="28" xfId="7" applyNumberFormat="1" applyFont="1" applyBorder="1" applyAlignment="1">
      <alignment horizontal="center" vertical="center" wrapText="1"/>
    </xf>
    <xf numFmtId="0" fontId="19" fillId="2" borderId="28" xfId="9" applyFont="1" applyFill="1" applyBorder="1" applyAlignment="1">
      <alignment horizontal="center" vertical="center"/>
    </xf>
    <xf numFmtId="0" fontId="19" fillId="2" borderId="28" xfId="2" applyFont="1" applyFill="1" applyBorder="1" applyAlignment="1">
      <alignment horizontal="center" vertical="center"/>
    </xf>
    <xf numFmtId="2" fontId="19" fillId="2" borderId="28" xfId="40" applyNumberFormat="1" applyFont="1" applyFill="1" applyBorder="1" applyAlignment="1">
      <alignment horizontal="center" vertical="center"/>
    </xf>
    <xf numFmtId="2" fontId="19" fillId="2" borderId="28" xfId="51" applyNumberFormat="1" applyFont="1" applyFill="1" applyBorder="1" applyAlignment="1">
      <alignment horizontal="center" vertical="center"/>
    </xf>
    <xf numFmtId="2" fontId="19" fillId="2" borderId="28" xfId="0" applyNumberFormat="1" applyFont="1" applyFill="1" applyBorder="1" applyAlignment="1">
      <alignment horizontal="center" vertical="center"/>
    </xf>
    <xf numFmtId="4" fontId="19" fillId="2" borderId="28" xfId="41" applyNumberFormat="1" applyFont="1" applyFill="1" applyBorder="1" applyAlignment="1">
      <alignment horizontal="center" vertical="center" wrapText="1"/>
    </xf>
    <xf numFmtId="0" fontId="23" fillId="2" borderId="3" xfId="18" applyFont="1" applyFill="1" applyBorder="1" applyAlignment="1">
      <alignment horizontal="center" vertical="center" wrapText="1"/>
    </xf>
    <xf numFmtId="0" fontId="23" fillId="2" borderId="3" xfId="18" applyFont="1" applyFill="1" applyBorder="1" applyAlignment="1">
      <alignment horizontal="right" vertical="center" wrapText="1"/>
    </xf>
    <xf numFmtId="0" fontId="19" fillId="2" borderId="28" xfId="0" applyFont="1" applyFill="1" applyBorder="1" applyAlignment="1">
      <alignment horizontal="left" vertical="center" wrapText="1"/>
    </xf>
    <xf numFmtId="0" fontId="19" fillId="2" borderId="28" xfId="0" applyFont="1" applyFill="1" applyBorder="1" applyAlignment="1">
      <alignment horizontal="center" vertical="center" wrapText="1"/>
    </xf>
    <xf numFmtId="4" fontId="20" fillId="6" borderId="14" xfId="12" applyNumberFormat="1" applyFont="1" applyFill="1" applyBorder="1" applyAlignment="1">
      <alignment horizontal="center" vertical="center"/>
    </xf>
    <xf numFmtId="2" fontId="19" fillId="2" borderId="28" xfId="17" applyNumberFormat="1" applyFont="1" applyFill="1" applyBorder="1" applyAlignment="1">
      <alignment horizontal="center" vertical="center" wrapText="1"/>
    </xf>
    <xf numFmtId="0" fontId="20" fillId="2" borderId="25" xfId="0" applyFont="1" applyFill="1" applyBorder="1" applyAlignment="1">
      <alignment horizontal="center" vertical="center"/>
    </xf>
    <xf numFmtId="2" fontId="19" fillId="2" borderId="25" xfId="17" applyNumberFormat="1" applyFont="1" applyFill="1" applyBorder="1" applyAlignment="1">
      <alignment horizontal="center" vertical="center" wrapText="1"/>
    </xf>
    <xf numFmtId="2" fontId="19" fillId="2" borderId="25" xfId="51" applyNumberFormat="1" applyFont="1" applyFill="1" applyBorder="1" applyAlignment="1">
      <alignment horizontal="center" vertical="center"/>
    </xf>
    <xf numFmtId="4" fontId="19" fillId="2" borderId="25" xfId="41" applyNumberFormat="1" applyFont="1" applyFill="1" applyBorder="1" applyAlignment="1">
      <alignment horizontal="center" vertical="center" wrapText="1"/>
    </xf>
    <xf numFmtId="2" fontId="23" fillId="2" borderId="3" xfId="0" applyNumberFormat="1" applyFont="1" applyFill="1" applyBorder="1" applyAlignment="1">
      <alignment horizontal="center" vertical="center"/>
    </xf>
    <xf numFmtId="0" fontId="35" fillId="2" borderId="2" xfId="1" applyFont="1" applyFill="1" applyBorder="1" applyAlignment="1">
      <alignment vertical="top" wrapText="1"/>
    </xf>
    <xf numFmtId="0" fontId="35" fillId="2" borderId="0" xfId="1" applyFont="1" applyFill="1" applyAlignment="1">
      <alignment vertical="top" wrapText="1"/>
    </xf>
    <xf numFmtId="0" fontId="20" fillId="0" borderId="0" xfId="39" applyFont="1" applyAlignment="1">
      <alignment horizontal="center" vertical="center" wrapText="1"/>
    </xf>
    <xf numFmtId="0" fontId="20" fillId="4" borderId="25" xfId="42" applyFont="1" applyFill="1" applyBorder="1" applyAlignment="1">
      <alignment horizontal="center" vertical="center" textRotation="90" wrapText="1"/>
    </xf>
    <xf numFmtId="0" fontId="20" fillId="4" borderId="3" xfId="42" applyFont="1" applyFill="1" applyBorder="1" applyAlignment="1">
      <alignment horizontal="center" vertical="center" wrapText="1"/>
    </xf>
    <xf numFmtId="2" fontId="19" fillId="2" borderId="28" xfId="19" applyNumberFormat="1" applyFont="1" applyFill="1" applyBorder="1" applyAlignment="1">
      <alignment horizontal="center" vertical="center" wrapText="1"/>
    </xf>
    <xf numFmtId="4" fontId="19" fillId="2" borderId="0" xfId="9" applyNumberFormat="1" applyFont="1" applyFill="1" applyAlignment="1">
      <alignment vertical="center"/>
    </xf>
    <xf numFmtId="2" fontId="19" fillId="0" borderId="28" xfId="0" applyNumberFormat="1" applyFont="1" applyBorder="1" applyAlignment="1">
      <alignment horizontal="center" vertical="center"/>
    </xf>
    <xf numFmtId="0" fontId="22" fillId="2" borderId="3" xfId="0" applyFont="1" applyFill="1" applyBorder="1" applyAlignment="1">
      <alignment vertical="center" wrapText="1"/>
    </xf>
    <xf numFmtId="0" fontId="19" fillId="0" borderId="28" xfId="42" applyFont="1" applyBorder="1" applyAlignment="1">
      <alignment horizontal="center" vertical="center"/>
    </xf>
    <xf numFmtId="2" fontId="19" fillId="2" borderId="23" xfId="0" applyNumberFormat="1" applyFont="1" applyFill="1" applyBorder="1" applyAlignment="1">
      <alignment horizontal="center" vertical="center" wrapText="1"/>
    </xf>
    <xf numFmtId="2" fontId="38" fillId="2" borderId="23" xfId="0" applyNumberFormat="1" applyFont="1" applyFill="1" applyBorder="1" applyAlignment="1">
      <alignment horizontal="center" vertical="center" wrapText="1"/>
    </xf>
    <xf numFmtId="4" fontId="19" fillId="0" borderId="28" xfId="0" applyNumberFormat="1" applyFont="1" applyBorder="1" applyAlignment="1">
      <alignment horizontal="center" vertical="center"/>
    </xf>
    <xf numFmtId="2" fontId="19" fillId="0" borderId="28" xfId="17" applyNumberFormat="1" applyFont="1" applyBorder="1" applyAlignment="1">
      <alignment horizontal="center" vertical="center"/>
    </xf>
    <xf numFmtId="0" fontId="19" fillId="0" borderId="28" xfId="19" applyFont="1" applyBorder="1" applyAlignment="1">
      <alignment horizontal="left" vertical="center" wrapText="1"/>
    </xf>
    <xf numFmtId="0" fontId="19" fillId="0" borderId="28" xfId="19" applyFont="1" applyBorder="1" applyAlignment="1">
      <alignment horizontal="center" vertical="center" wrapText="1"/>
    </xf>
    <xf numFmtId="4" fontId="19" fillId="0" borderId="28" xfId="7" applyNumberFormat="1" applyFont="1" applyBorder="1" applyAlignment="1">
      <alignment horizontal="center" vertical="center" wrapText="1"/>
    </xf>
    <xf numFmtId="4" fontId="19" fillId="2" borderId="28" xfId="14" applyNumberFormat="1" applyFont="1" applyFill="1" applyBorder="1" applyAlignment="1">
      <alignment horizontal="center" vertical="center" wrapText="1"/>
    </xf>
    <xf numFmtId="4" fontId="19" fillId="0" borderId="28" xfId="14" applyNumberFormat="1" applyFont="1" applyBorder="1" applyAlignment="1">
      <alignment horizontal="center" vertical="center" wrapText="1"/>
    </xf>
    <xf numFmtId="0" fontId="19" fillId="0" borderId="31" xfId="19" applyFont="1" applyBorder="1" applyAlignment="1">
      <alignment horizontal="left" vertical="center" wrapText="1"/>
    </xf>
    <xf numFmtId="0" fontId="19" fillId="0" borderId="31" xfId="19" applyFont="1" applyBorder="1" applyAlignment="1">
      <alignment horizontal="center" vertical="center"/>
    </xf>
    <xf numFmtId="2" fontId="19" fillId="2" borderId="31" xfId="19" applyNumberFormat="1" applyFont="1" applyFill="1" applyBorder="1" applyAlignment="1">
      <alignment horizontal="center" vertical="center" wrapText="1"/>
    </xf>
    <xf numFmtId="2" fontId="19" fillId="2" borderId="31" xfId="18" applyNumberFormat="1" applyFont="1" applyFill="1" applyBorder="1" applyAlignment="1">
      <alignment horizontal="center" vertical="center"/>
    </xf>
    <xf numFmtId="2" fontId="19" fillId="2" borderId="31" xfId="0" applyNumberFormat="1" applyFont="1" applyFill="1" applyBorder="1" applyAlignment="1">
      <alignment horizontal="center" vertical="center"/>
    </xf>
    <xf numFmtId="0" fontId="38" fillId="2" borderId="28" xfId="19" applyFont="1" applyFill="1" applyBorder="1" applyAlignment="1">
      <alignment horizontal="left" vertical="center" wrapText="1"/>
    </xf>
    <xf numFmtId="2" fontId="38" fillId="2" borderId="28" xfId="19" applyNumberFormat="1" applyFont="1" applyFill="1" applyBorder="1" applyAlignment="1">
      <alignment horizontal="center" vertical="center" wrapText="1"/>
    </xf>
    <xf numFmtId="2" fontId="38" fillId="0" borderId="28" xfId="18" applyNumberFormat="1" applyFont="1" applyBorder="1" applyAlignment="1">
      <alignment horizontal="center" vertical="center"/>
    </xf>
    <xf numFmtId="2" fontId="38" fillId="2" borderId="32" xfId="0" applyNumberFormat="1" applyFont="1" applyFill="1" applyBorder="1" applyAlignment="1">
      <alignment horizontal="center" vertical="center"/>
    </xf>
    <xf numFmtId="0" fontId="19" fillId="0" borderId="32" xfId="42" applyFont="1" applyBorder="1" applyAlignment="1">
      <alignment horizontal="center" vertical="center"/>
    </xf>
    <xf numFmtId="2" fontId="19" fillId="0" borderId="32" xfId="42" applyNumberFormat="1" applyFont="1" applyBorder="1" applyAlignment="1">
      <alignment horizontal="center" vertical="center" wrapText="1"/>
    </xf>
    <xf numFmtId="2" fontId="19" fillId="0" borderId="32" xfId="43" applyNumberFormat="1" applyFont="1" applyBorder="1" applyAlignment="1">
      <alignment horizontal="center" vertical="center" wrapText="1"/>
    </xf>
    <xf numFmtId="2" fontId="19" fillId="0" borderId="32" xfId="28" applyNumberFormat="1" applyFont="1" applyBorder="1" applyAlignment="1">
      <alignment horizontal="center" vertical="center"/>
    </xf>
    <xf numFmtId="2" fontId="29" fillId="0" borderId="32" xfId="23" applyNumberFormat="1" applyFont="1" applyBorder="1" applyAlignment="1">
      <alignment horizontal="center" vertical="center" wrapText="1"/>
    </xf>
    <xf numFmtId="2" fontId="22" fillId="0" borderId="32" xfId="23" applyNumberFormat="1" applyFont="1" applyBorder="1" applyAlignment="1">
      <alignment horizontal="center" vertical="center" wrapText="1"/>
    </xf>
    <xf numFmtId="0" fontId="19" fillId="0" borderId="32" xfId="42" applyFont="1" applyBorder="1" applyAlignment="1">
      <alignment horizontal="left" vertical="center" wrapText="1"/>
    </xf>
    <xf numFmtId="0" fontId="19" fillId="2" borderId="7" xfId="24" applyFont="1" applyFill="1" applyBorder="1" applyAlignment="1">
      <alignment horizontal="center" vertical="center"/>
    </xf>
    <xf numFmtId="0" fontId="19" fillId="2" borderId="3" xfId="18" applyFont="1" applyFill="1" applyBorder="1" applyAlignment="1">
      <alignment horizontal="center" vertical="center" wrapText="1"/>
    </xf>
    <xf numFmtId="0" fontId="20" fillId="2" borderId="3" xfId="0" applyFont="1" applyFill="1" applyBorder="1" applyAlignment="1">
      <alignment horizontal="center" vertical="top" wrapText="1"/>
    </xf>
    <xf numFmtId="0" fontId="20" fillId="2" borderId="3" xfId="2" applyFont="1" applyFill="1" applyBorder="1" applyAlignment="1">
      <alignment horizontal="center" vertical="center" wrapText="1"/>
    </xf>
    <xf numFmtId="2" fontId="22" fillId="2" borderId="3" xfId="9" applyNumberFormat="1" applyFont="1" applyFill="1" applyBorder="1" applyAlignment="1">
      <alignment horizontal="center" vertical="center" wrapText="1"/>
    </xf>
    <xf numFmtId="0" fontId="26" fillId="2" borderId="27" xfId="39" applyFont="1" applyFill="1" applyBorder="1" applyAlignment="1">
      <alignment horizontal="left" vertical="center" wrapText="1"/>
    </xf>
    <xf numFmtId="0" fontId="26" fillId="2" borderId="27" xfId="32" applyFont="1" applyFill="1" applyBorder="1" applyAlignment="1">
      <alignment horizontal="center" vertical="center" wrapText="1"/>
    </xf>
    <xf numFmtId="167" fontId="26" fillId="2" borderId="27" xfId="32" applyNumberFormat="1" applyFont="1" applyFill="1" applyBorder="1" applyAlignment="1">
      <alignment horizontal="center" vertical="center" wrapText="1"/>
    </xf>
    <xf numFmtId="0" fontId="19" fillId="2" borderId="32" xfId="18" applyFont="1" applyFill="1" applyBorder="1" applyAlignment="1">
      <alignment vertical="center" wrapText="1"/>
    </xf>
    <xf numFmtId="0" fontId="19" fillId="2" borderId="32" xfId="18" applyFont="1" applyFill="1" applyBorder="1" applyAlignment="1">
      <alignment horizontal="center" vertical="center" wrapText="1"/>
    </xf>
    <xf numFmtId="2" fontId="19" fillId="2" borderId="32" xfId="0" applyNumberFormat="1" applyFont="1" applyFill="1" applyBorder="1" applyAlignment="1">
      <alignment horizontal="center" vertical="center" wrapText="1"/>
    </xf>
    <xf numFmtId="2" fontId="19" fillId="0" borderId="32" xfId="0" applyNumberFormat="1" applyFont="1" applyBorder="1" applyAlignment="1">
      <alignment horizontal="center" vertical="center"/>
    </xf>
    <xf numFmtId="0" fontId="38" fillId="2" borderId="28" xfId="19" applyFont="1" applyFill="1" applyBorder="1" applyAlignment="1">
      <alignment horizontal="center" vertical="center" wrapText="1"/>
    </xf>
    <xf numFmtId="0" fontId="19" fillId="3" borderId="3" xfId="2" applyFont="1" applyFill="1" applyBorder="1" applyAlignment="1">
      <alignment horizontal="center" vertical="center"/>
    </xf>
    <xf numFmtId="4" fontId="35" fillId="2" borderId="3" xfId="1" applyNumberFormat="1" applyFont="1" applyFill="1" applyBorder="1" applyAlignment="1">
      <alignment horizontal="center" vertical="center" wrapText="1"/>
    </xf>
    <xf numFmtId="0" fontId="20" fillId="0" borderId="0" xfId="12" applyFont="1" applyAlignment="1">
      <alignment horizontal="right" vertical="center"/>
    </xf>
    <xf numFmtId="40" fontId="20" fillId="2" borderId="0" xfId="24" applyNumberFormat="1" applyFont="1" applyFill="1" applyAlignment="1">
      <alignment horizontal="center" vertical="center" wrapText="1"/>
    </xf>
    <xf numFmtId="0" fontId="20" fillId="0" borderId="0" xfId="12" applyFont="1" applyAlignment="1">
      <alignment horizontal="left" vertical="center"/>
    </xf>
    <xf numFmtId="0" fontId="20" fillId="0" borderId="0" xfId="12" applyFont="1" applyAlignment="1">
      <alignment horizontal="left" vertical="center" wrapText="1"/>
    </xf>
    <xf numFmtId="0" fontId="23" fillId="2" borderId="0" xfId="22" applyFont="1" applyFill="1"/>
    <xf numFmtId="0" fontId="19" fillId="2" borderId="0" xfId="1" applyFont="1" applyFill="1"/>
    <xf numFmtId="0" fontId="19" fillId="3" borderId="32" xfId="2" applyFont="1" applyFill="1" applyBorder="1" applyAlignment="1">
      <alignment horizontal="center" vertical="center"/>
    </xf>
    <xf numFmtId="0" fontId="19" fillId="4" borderId="3" xfId="9" applyFont="1" applyFill="1" applyBorder="1" applyAlignment="1">
      <alignment horizontal="center" vertical="center"/>
    </xf>
    <xf numFmtId="0" fontId="20" fillId="0" borderId="0" xfId="39" applyFont="1" applyAlignment="1">
      <alignment horizontal="center" vertical="center" wrapText="1"/>
    </xf>
    <xf numFmtId="0" fontId="19" fillId="0" borderId="17" xfId="2" applyFont="1" applyBorder="1" applyAlignment="1">
      <alignment horizontal="right" vertical="center"/>
    </xf>
    <xf numFmtId="0" fontId="19" fillId="0" borderId="11" xfId="2" applyFont="1" applyBorder="1" applyAlignment="1">
      <alignment horizontal="right" vertical="center"/>
    </xf>
    <xf numFmtId="4" fontId="19" fillId="0" borderId="3" xfId="2" applyNumberFormat="1" applyFont="1" applyBorder="1" applyAlignment="1">
      <alignment horizontal="left" vertical="center" wrapText="1"/>
    </xf>
    <xf numFmtId="0" fontId="19" fillId="0" borderId="3" xfId="2" applyFont="1" applyBorder="1" applyAlignment="1">
      <alignment horizontal="left" vertical="center"/>
    </xf>
    <xf numFmtId="0" fontId="20" fillId="4" borderId="3" xfId="42" applyFont="1" applyFill="1" applyBorder="1" applyAlignment="1">
      <alignment horizontal="center" vertical="center"/>
    </xf>
    <xf numFmtId="0" fontId="20" fillId="0" borderId="19" xfId="12" applyFont="1" applyBorder="1" applyAlignment="1">
      <alignment horizontal="right" vertical="center"/>
    </xf>
    <xf numFmtId="0" fontId="20" fillId="0" borderId="20" xfId="12" applyFont="1" applyBorder="1" applyAlignment="1">
      <alignment horizontal="right" vertical="center"/>
    </xf>
    <xf numFmtId="0" fontId="20" fillId="0" borderId="21" xfId="12" applyFont="1" applyBorder="1" applyAlignment="1">
      <alignment horizontal="right" vertical="center"/>
    </xf>
    <xf numFmtId="4" fontId="19" fillId="0" borderId="3" xfId="2" applyNumberFormat="1" applyFont="1" applyBorder="1" applyAlignment="1">
      <alignment horizontal="left" vertical="center"/>
    </xf>
    <xf numFmtId="0" fontId="19" fillId="0" borderId="0" xfId="1" applyFont="1" applyAlignment="1">
      <alignment horizontal="right"/>
    </xf>
    <xf numFmtId="0" fontId="20" fillId="4" borderId="3" xfId="42" applyFont="1" applyFill="1" applyBorder="1" applyAlignment="1">
      <alignment horizontal="center" vertical="center" textRotation="90" wrapText="1"/>
    </xf>
    <xf numFmtId="0" fontId="20" fillId="4" borderId="25" xfId="42" applyFont="1" applyFill="1" applyBorder="1" applyAlignment="1">
      <alignment horizontal="center" vertical="center" textRotation="90" wrapText="1"/>
    </xf>
    <xf numFmtId="0" fontId="20" fillId="4" borderId="3" xfId="42" applyFont="1" applyFill="1" applyBorder="1" applyAlignment="1">
      <alignment horizontal="center" vertical="center" wrapText="1"/>
    </xf>
    <xf numFmtId="0" fontId="20" fillId="4" borderId="25" xfId="42" applyFont="1" applyFill="1" applyBorder="1" applyAlignment="1">
      <alignment horizontal="center" vertical="center" wrapText="1"/>
    </xf>
    <xf numFmtId="0" fontId="33" fillId="0" borderId="0" xfId="1" applyFont="1" applyAlignment="1">
      <alignment horizontal="center" vertical="top" wrapText="1"/>
    </xf>
    <xf numFmtId="0" fontId="27" fillId="2" borderId="4" xfId="2" applyFont="1" applyFill="1" applyBorder="1" applyAlignment="1">
      <alignment horizontal="right" vertical="top"/>
    </xf>
    <xf numFmtId="0" fontId="27" fillId="2" borderId="5" xfId="2" applyFont="1" applyFill="1" applyBorder="1" applyAlignment="1">
      <alignment horizontal="right" vertical="top"/>
    </xf>
    <xf numFmtId="0" fontId="34" fillId="4" borderId="22" xfId="2" applyFont="1" applyFill="1" applyBorder="1" applyAlignment="1">
      <alignment horizontal="right" vertical="top"/>
    </xf>
    <xf numFmtId="0" fontId="35" fillId="2" borderId="2" xfId="1" applyFont="1" applyFill="1" applyBorder="1" applyAlignment="1">
      <alignment horizontal="center" vertical="top" wrapText="1"/>
    </xf>
    <xf numFmtId="0" fontId="36" fillId="0" borderId="1" xfId="1" applyFont="1" applyBorder="1" applyAlignment="1">
      <alignment horizontal="center" vertical="top" wrapText="1"/>
    </xf>
    <xf numFmtId="4" fontId="20" fillId="4" borderId="10" xfId="7" applyNumberFormat="1" applyFont="1" applyFill="1" applyBorder="1" applyAlignment="1">
      <alignment horizontal="right"/>
    </xf>
    <xf numFmtId="4" fontId="20" fillId="4" borderId="7" xfId="7" applyNumberFormat="1" applyFont="1" applyFill="1" applyBorder="1" applyAlignment="1">
      <alignment horizontal="right"/>
    </xf>
    <xf numFmtId="4" fontId="19" fillId="2" borderId="11" xfId="7" applyNumberFormat="1" applyFont="1" applyFill="1" applyBorder="1" applyAlignment="1">
      <alignment horizontal="right"/>
    </xf>
    <xf numFmtId="4" fontId="19" fillId="2" borderId="3" xfId="7" applyNumberFormat="1" applyFont="1" applyFill="1" applyBorder="1" applyAlignment="1">
      <alignment horizontal="right"/>
    </xf>
    <xf numFmtId="4" fontId="19" fillId="2" borderId="5" xfId="7" applyNumberFormat="1" applyFont="1" applyFill="1" applyBorder="1" applyAlignment="1">
      <alignment horizontal="right"/>
    </xf>
    <xf numFmtId="4" fontId="19" fillId="2" borderId="6" xfId="7" applyNumberFormat="1" applyFont="1" applyFill="1" applyBorder="1" applyAlignment="1">
      <alignment horizontal="right"/>
    </xf>
    <xf numFmtId="4" fontId="20" fillId="4" borderId="12" xfId="7" applyNumberFormat="1" applyFont="1" applyFill="1" applyBorder="1" applyAlignment="1">
      <alignment horizontal="right"/>
    </xf>
    <xf numFmtId="4" fontId="20" fillId="4" borderId="13" xfId="7" applyNumberFormat="1" applyFont="1" applyFill="1" applyBorder="1" applyAlignment="1">
      <alignment horizontal="right"/>
    </xf>
    <xf numFmtId="4" fontId="20" fillId="4" borderId="3" xfId="7" applyNumberFormat="1" applyFont="1" applyFill="1" applyBorder="1" applyAlignment="1">
      <alignment horizontal="center" vertical="center" textRotation="90" wrapText="1"/>
    </xf>
    <xf numFmtId="1" fontId="19" fillId="2" borderId="3" xfId="5" applyNumberFormat="1" applyFont="1" applyFill="1" applyBorder="1" applyAlignment="1">
      <alignment horizontal="right" vertical="center"/>
    </xf>
    <xf numFmtId="0" fontId="19" fillId="2" borderId="3" xfId="5" applyFont="1" applyFill="1" applyBorder="1" applyAlignment="1">
      <alignment horizontal="left" vertical="center"/>
    </xf>
    <xf numFmtId="0" fontId="19" fillId="2" borderId="3" xfId="2" applyFont="1" applyFill="1" applyBorder="1" applyAlignment="1">
      <alignment horizontal="right" vertical="center"/>
    </xf>
    <xf numFmtId="4" fontId="19" fillId="2" borderId="3" xfId="7" applyNumberFormat="1" applyFont="1" applyFill="1" applyBorder="1" applyAlignment="1">
      <alignment horizontal="left"/>
    </xf>
    <xf numFmtId="4" fontId="19" fillId="0" borderId="0" xfId="7" applyNumberFormat="1" applyFont="1" applyAlignment="1">
      <alignment horizontal="right"/>
    </xf>
    <xf numFmtId="4" fontId="20" fillId="4" borderId="3" xfId="7" applyNumberFormat="1" applyFont="1" applyFill="1" applyBorder="1" applyAlignment="1">
      <alignment horizontal="center" vertical="center" textRotation="90"/>
    </xf>
    <xf numFmtId="4" fontId="20" fillId="4" borderId="8" xfId="7" applyNumberFormat="1" applyFont="1" applyFill="1" applyBorder="1" applyAlignment="1">
      <alignment horizontal="center" vertical="center" wrapText="1"/>
    </xf>
    <xf numFmtId="4" fontId="20" fillId="4" borderId="9" xfId="7" applyNumberFormat="1" applyFont="1" applyFill="1" applyBorder="1" applyAlignment="1">
      <alignment horizontal="center" vertical="center" wrapText="1"/>
    </xf>
    <xf numFmtId="4" fontId="20" fillId="4" borderId="3" xfId="7" applyNumberFormat="1" applyFont="1" applyFill="1" applyBorder="1" applyAlignment="1">
      <alignment horizontal="center"/>
    </xf>
    <xf numFmtId="0" fontId="20" fillId="0" borderId="2" xfId="2" applyFont="1" applyBorder="1" applyAlignment="1">
      <alignment horizontal="center" vertical="center"/>
    </xf>
    <xf numFmtId="0" fontId="20" fillId="0" borderId="0" xfId="2" applyFont="1" applyAlignment="1">
      <alignment horizontal="center" vertical="center"/>
    </xf>
    <xf numFmtId="1" fontId="19" fillId="0" borderId="3" xfId="5" applyNumberFormat="1" applyFont="1" applyBorder="1" applyAlignment="1">
      <alignment horizontal="right" vertical="center"/>
    </xf>
    <xf numFmtId="4" fontId="19" fillId="2" borderId="3" xfId="5" applyNumberFormat="1" applyFont="1" applyFill="1" applyBorder="1" applyAlignment="1">
      <alignment horizontal="left" vertical="center" wrapText="1"/>
    </xf>
    <xf numFmtId="0" fontId="19" fillId="0" borderId="3" xfId="5" applyFont="1" applyBorder="1" applyAlignment="1">
      <alignment horizontal="left" vertical="center"/>
    </xf>
    <xf numFmtId="0" fontId="20" fillId="4" borderId="18" xfId="12" applyFont="1" applyFill="1" applyBorder="1" applyAlignment="1">
      <alignment horizontal="center" vertical="center"/>
    </xf>
    <xf numFmtId="0" fontId="20" fillId="4" borderId="17" xfId="12" applyFont="1" applyFill="1" applyBorder="1" applyAlignment="1">
      <alignment horizontal="center" vertical="center"/>
    </xf>
    <xf numFmtId="0" fontId="20" fillId="4" borderId="11" xfId="12" applyFont="1" applyFill="1" applyBorder="1" applyAlignment="1">
      <alignment horizontal="center" vertical="center"/>
    </xf>
    <xf numFmtId="0" fontId="20" fillId="6" borderId="14" xfId="12" applyFont="1" applyFill="1" applyBorder="1" applyAlignment="1">
      <alignment horizontal="right" vertical="center"/>
    </xf>
    <xf numFmtId="0" fontId="20" fillId="6" borderId="30" xfId="12" applyFont="1" applyFill="1" applyBorder="1" applyAlignment="1">
      <alignment horizontal="right" vertical="center"/>
    </xf>
    <xf numFmtId="0" fontId="20" fillId="6" borderId="12" xfId="12" applyFont="1" applyFill="1" applyBorder="1" applyAlignment="1">
      <alignment horizontal="right" vertical="center"/>
    </xf>
    <xf numFmtId="0" fontId="20" fillId="4" borderId="16" xfId="12" applyFont="1" applyFill="1" applyBorder="1" applyAlignment="1">
      <alignment horizontal="center" vertical="center" wrapText="1"/>
    </xf>
    <xf numFmtId="0" fontId="20" fillId="4" borderId="7" xfId="12" applyFont="1" applyFill="1" applyBorder="1" applyAlignment="1">
      <alignment horizontal="center" vertical="center" wrapText="1"/>
    </xf>
    <xf numFmtId="0" fontId="20" fillId="4" borderId="16" xfId="12" applyFont="1" applyFill="1" applyBorder="1" applyAlignment="1">
      <alignment horizontal="center" vertical="center" textRotation="90" wrapText="1"/>
    </xf>
    <xf numFmtId="0" fontId="20" fillId="4" borderId="7" xfId="12" applyFont="1" applyFill="1" applyBorder="1" applyAlignment="1">
      <alignment horizontal="center" vertical="center" textRotation="90" wrapText="1"/>
    </xf>
    <xf numFmtId="14" fontId="19" fillId="0" borderId="0" xfId="12" applyNumberFormat="1" applyFont="1" applyAlignment="1">
      <alignment horizontal="left"/>
    </xf>
    <xf numFmtId="0" fontId="20" fillId="0" borderId="2" xfId="12" applyFont="1" applyBorder="1" applyAlignment="1">
      <alignment horizontal="center"/>
    </xf>
    <xf numFmtId="0" fontId="20" fillId="0" borderId="0" xfId="12" applyFont="1" applyAlignment="1">
      <alignment horizontal="center" wrapText="1"/>
    </xf>
    <xf numFmtId="0" fontId="20" fillId="6" borderId="19" xfId="12" applyFont="1" applyFill="1" applyBorder="1" applyAlignment="1">
      <alignment horizontal="right" vertical="center"/>
    </xf>
    <xf numFmtId="0" fontId="20" fillId="6" borderId="20" xfId="12" applyFont="1" applyFill="1" applyBorder="1" applyAlignment="1">
      <alignment horizontal="right" vertical="center"/>
    </xf>
    <xf numFmtId="0" fontId="20" fillId="6" borderId="21" xfId="12" applyFont="1" applyFill="1" applyBorder="1" applyAlignment="1">
      <alignment horizontal="right" vertical="center"/>
    </xf>
    <xf numFmtId="0" fontId="19" fillId="2" borderId="17" xfId="2" applyFont="1" applyFill="1" applyBorder="1" applyAlignment="1">
      <alignment horizontal="right" vertical="center"/>
    </xf>
    <xf numFmtId="0" fontId="19" fillId="2" borderId="11" xfId="2" applyFont="1" applyFill="1" applyBorder="1" applyAlignment="1">
      <alignment horizontal="right" vertical="center"/>
    </xf>
  </cellXfs>
  <cellStyles count="59">
    <cellStyle name="Comma 2" xfId="27" xr:uid="{25CAF4C8-8F85-420E-A3F1-5B2710643FDC}"/>
    <cellStyle name="Comma 2 5" xfId="53" xr:uid="{21178E28-20C5-431B-8365-B83F20388C29}"/>
    <cellStyle name="Comma 3" xfId="33" xr:uid="{E3AF7BC3-F9BF-490E-B061-98C19D04AC78}"/>
    <cellStyle name="Comma 4" xfId="34" xr:uid="{3C207BC5-D080-4D9F-8E6C-8FE77BB5B90F}"/>
    <cellStyle name="Comma 5" xfId="44" xr:uid="{A865154E-B8E8-455B-BD5E-E3C2735FA92C}"/>
    <cellStyle name="Excel Built-in Normal 1 1" xfId="28" xr:uid="{EAA5823E-1263-4891-9FA9-09C18BF438F8}"/>
    <cellStyle name="Excel Built-in Normal 1 3" xfId="43" xr:uid="{2963EF66-B6AB-4BFA-A5A4-7A7C053C5E72}"/>
    <cellStyle name="Excel Built-in Normal 2" xfId="29" xr:uid="{837B1E46-F52B-4F14-816C-AAC832C0B8F2}"/>
    <cellStyle name="Excel Built-in Normal 2 2" xfId="23" xr:uid="{915BE38D-579A-4441-AAE0-EC34C195D29B}"/>
    <cellStyle name="Excel Built-in Normal 2 2 2" xfId="32" xr:uid="{2B907D5B-2E6D-4AA0-89EF-9AE7A345C2BE}"/>
    <cellStyle name="Hipersaite" xfId="52" builtinId="8"/>
    <cellStyle name="Komats" xfId="57" builtinId="3"/>
    <cellStyle name="Komats 3" xfId="36" xr:uid="{B3AFF5C5-502B-4FB8-96A2-2F38B1E10E5F}"/>
    <cellStyle name="Normal 10 2" xfId="30" xr:uid="{F607251D-4117-479E-88A0-BCEDF5F68721}"/>
    <cellStyle name="Normal 11" xfId="35" xr:uid="{ADA03C5F-21FB-4E0E-9E59-27869B158999}"/>
    <cellStyle name="Normal 11 3 2" xfId="4" xr:uid="{E6E9EAE1-0B6B-4FD0-ACD9-14EC1B252959}"/>
    <cellStyle name="Normal 11 3 2 2" xfId="49" xr:uid="{FC44782F-71D9-4646-B9A7-C51CF6153BDA}"/>
    <cellStyle name="Normal 113 2" xfId="22" xr:uid="{250388AC-8769-4448-AE30-B725F2882D72}"/>
    <cellStyle name="Normal 114 2" xfId="26" xr:uid="{A8EA421D-D84C-4396-94D0-48A51DDFB699}"/>
    <cellStyle name="Normal 115" xfId="20" xr:uid="{A9E68491-1C77-4D50-98C4-723FDEAA650E}"/>
    <cellStyle name="Normal 12" xfId="37" xr:uid="{B533B933-1FC3-4F3D-B53F-006534D56157}"/>
    <cellStyle name="Normal 12 2" xfId="45" xr:uid="{8F78E1CD-F3FD-49E5-A493-65B86AE3AEF2}"/>
    <cellStyle name="Normal 13" xfId="31" xr:uid="{C8D7CB07-8465-465D-9133-37846CFDDB75}"/>
    <cellStyle name="Normal 17" xfId="1" xr:uid="{C519D94B-6637-4D10-9C64-CBE2A62EA2DC}"/>
    <cellStyle name="Normal 17 14" xfId="42" xr:uid="{6EAA7D2D-F2F5-4138-AB75-87AE5341B617}"/>
    <cellStyle name="Normal 2 2" xfId="8" xr:uid="{4603E3E4-CF87-4F6E-86A8-2D0BD59BF20B}"/>
    <cellStyle name="Normal 2 2 2" xfId="38" xr:uid="{48C6F6D4-121C-4202-8B7A-19C17A9F8726}"/>
    <cellStyle name="Normal 2 2 2 2" xfId="7" xr:uid="{F173A14A-9E6D-4B70-8395-3C5C826AF9C0}"/>
    <cellStyle name="Normal 2 2 2 2 2" xfId="41" xr:uid="{A46183A1-F2B7-49CB-9772-A883431C32FD}"/>
    <cellStyle name="Normal 2 3" xfId="25" xr:uid="{AFFB54C7-314D-4CE9-A675-E30F1D23A704}"/>
    <cellStyle name="Normal 2_Grostonas 5" xfId="13" xr:uid="{9424D8E4-3942-4666-AAAC-A946A7DC60E2}"/>
    <cellStyle name="Normal 3" xfId="21" xr:uid="{B9F53C02-5944-4874-BB21-1A443EB3B95E}"/>
    <cellStyle name="Normal 4 2 3" xfId="39" xr:uid="{35B7809B-56D0-4384-B7E3-450E728CEBDD}"/>
    <cellStyle name="Normal 4 3 3" xfId="54" xr:uid="{28B94049-C4BF-46E8-B8A9-F0CCB8D64905}"/>
    <cellStyle name="Normal 4 4 3" xfId="17" xr:uid="{A2EB7E16-5D8A-4F46-8102-C0E606F538EF}"/>
    <cellStyle name="Normal 5 2" xfId="3" xr:uid="{0BE2C767-517E-40AA-9CDA-4180B0476B39}"/>
    <cellStyle name="Normal 5 5" xfId="24" xr:uid="{2C6EF897-64FF-4AE1-844A-27B8CFFBC738}"/>
    <cellStyle name="Normal 6 2 2" xfId="18" xr:uid="{6D7A81BC-626A-44B1-B15D-740EE035E9D6}"/>
    <cellStyle name="Normal 6 2 2 2" xfId="40" xr:uid="{DDE15AA9-16EA-4A7A-AD7C-579E83D156FA}"/>
    <cellStyle name="Normal 6 2 2 2 2" xfId="51" xr:uid="{834CE860-9EFF-489D-BC17-D812DC7979E4}"/>
    <cellStyle name="Normal 6 2 2_1) Visparceltn annapapild" xfId="16" xr:uid="{844835EC-6BA5-408B-8DE6-F6F84D51FE4C}"/>
    <cellStyle name="Normal 7 2 2" xfId="48" xr:uid="{F0317538-90AD-498A-8982-693F51B06FA0}"/>
    <cellStyle name="Normal 8" xfId="19" xr:uid="{17B19FF2-9042-443C-8903-9297C62E7891}"/>
    <cellStyle name="Normal 8 3" xfId="55" xr:uid="{15AB6797-9D81-4633-948C-B6F7BA15B637}"/>
    <cellStyle name="Normal_549 81_ 1_ 004-21_Tame" xfId="58" xr:uid="{A244C731-16E8-4997-91E9-601061A1A630}"/>
    <cellStyle name="Normal_Copy of Incukalns SOC Dienests 21-06-2010 LBN tames" xfId="15" xr:uid="{186E7DD3-505B-4B72-9FA0-CF84FB5EDB5B}"/>
    <cellStyle name="Normal_Copy of Incukalns SOC Dienests 21-06-2010 LBN tames 2" xfId="50" xr:uid="{08EEA553-6407-4D0A-94FD-79C30C6D2E51}"/>
    <cellStyle name="Normal_Dzivoklis Alberta iela" xfId="14" xr:uid="{93296466-3908-4F87-B1E0-1A409E8D138A}"/>
    <cellStyle name="Normal_KONK.TAME LABOTS" xfId="6" xr:uid="{84790101-94D2-45B2-9DF7-F233F1AF22DD}"/>
    <cellStyle name="Normal_Salaspils foaje LBN tames" xfId="10" xr:uid="{851EBB2D-9BB4-4D38-B2F4-BD5F9559173D}"/>
    <cellStyle name="Normal_t-LLU lauksaimn.fak_Ligums_EL" xfId="11" xr:uid="{C710E939-26C8-4702-8D49-6E1246327909}"/>
    <cellStyle name="Parastais_Tame" xfId="56" xr:uid="{47F5A2F3-3F3E-46F5-8C73-C51F6D844E83}"/>
    <cellStyle name="Parasts" xfId="0" builtinId="0"/>
    <cellStyle name="Parasts 2" xfId="2" xr:uid="{AC3B951B-E36D-44F5-9181-293568B0C1E9}"/>
    <cellStyle name="Parasts 2 2" xfId="12" xr:uid="{981FEBA3-AB40-4AF9-988E-79B9F591D778}"/>
    <cellStyle name="Parasts 3" xfId="9" xr:uid="{52DCAB99-EB0F-42C6-B3B2-DE86E3C84E84}"/>
    <cellStyle name="Procenti" xfId="46" builtinId="5"/>
    <cellStyle name="Style 1" xfId="5" xr:uid="{1F537626-3EA1-4520-8BAC-6A85C5E7D639}"/>
    <cellStyle name="Style 1 2" xfId="47" xr:uid="{E875C789-0B2D-4741-A5B8-8FF8C2193BB3}"/>
  </cellStyles>
  <dxfs count="31">
    <dxf>
      <font>
        <color indexed="12"/>
      </font>
    </dxf>
    <dxf>
      <font>
        <condense val="0"/>
        <extend val="0"/>
        <color indexed="9"/>
      </font>
    </dxf>
    <dxf>
      <font>
        <condense val="0"/>
        <extend val="0"/>
        <color indexed="9"/>
      </font>
    </dxf>
    <dxf>
      <font>
        <color indexed="12"/>
      </font>
    </dxf>
    <dxf>
      <font>
        <color indexed="12"/>
      </font>
    </dxf>
    <dxf>
      <font>
        <color indexed="12"/>
      </font>
    </dxf>
    <dxf>
      <font>
        <condense val="0"/>
        <extend val="0"/>
        <color indexed="9"/>
      </font>
    </dxf>
    <dxf>
      <font>
        <condense val="0"/>
        <extend val="0"/>
        <color indexed="9"/>
      </font>
    </dxf>
    <dxf>
      <font>
        <color indexed="12"/>
      </font>
    </dxf>
    <dxf>
      <font>
        <color indexed="12"/>
      </font>
    </dxf>
    <dxf>
      <font>
        <color indexed="12"/>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indexed="12"/>
      </font>
    </dxf>
    <dxf>
      <font>
        <color indexed="12"/>
      </font>
    </dxf>
    <dxf>
      <font>
        <color indexed="12"/>
      </font>
    </dxf>
    <dxf>
      <font>
        <color indexed="12"/>
      </font>
    </dxf>
    <dxf>
      <font>
        <color indexed="12"/>
      </font>
    </dxf>
    <dxf>
      <font>
        <color indexed="12"/>
      </font>
    </dxf>
    <dxf>
      <font>
        <color indexed="12"/>
      </font>
    </dxf>
    <dxf>
      <font>
        <color indexed="12"/>
      </font>
    </dxf>
    <dxf>
      <font>
        <color indexed="12"/>
      </font>
    </dxf>
    <dxf>
      <font>
        <color indexed="1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oneCellAnchor>
    <xdr:from>
      <xdr:col>2</xdr:col>
      <xdr:colOff>0</xdr:colOff>
      <xdr:row>110</xdr:row>
      <xdr:rowOff>0</xdr:rowOff>
    </xdr:from>
    <xdr:ext cx="76200" cy="9525"/>
    <xdr:sp macro="" textlink="">
      <xdr:nvSpPr>
        <xdr:cNvPr id="2" name="Text Box 2">
          <a:extLst>
            <a:ext uri="{FF2B5EF4-FFF2-40B4-BE49-F238E27FC236}">
              <a16:creationId xmlns:a16="http://schemas.microsoft.com/office/drawing/2014/main" id="{3EEA3FD8-0BC0-47BA-B26E-C66D0BFE765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 name="Text Box 3">
          <a:extLst>
            <a:ext uri="{FF2B5EF4-FFF2-40B4-BE49-F238E27FC236}">
              <a16:creationId xmlns:a16="http://schemas.microsoft.com/office/drawing/2014/main" id="{65461A48-870F-49ED-8B80-DB0B626A258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 name="Text Box 4">
          <a:extLst>
            <a:ext uri="{FF2B5EF4-FFF2-40B4-BE49-F238E27FC236}">
              <a16:creationId xmlns:a16="http://schemas.microsoft.com/office/drawing/2014/main" id="{E38085C3-B065-4783-B17D-90AB86B0C09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 name="Text Box 5">
          <a:extLst>
            <a:ext uri="{FF2B5EF4-FFF2-40B4-BE49-F238E27FC236}">
              <a16:creationId xmlns:a16="http://schemas.microsoft.com/office/drawing/2014/main" id="{CE03C42C-0BE2-46B7-8722-87F7AA54F75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 name="Text Box 2">
          <a:extLst>
            <a:ext uri="{FF2B5EF4-FFF2-40B4-BE49-F238E27FC236}">
              <a16:creationId xmlns:a16="http://schemas.microsoft.com/office/drawing/2014/main" id="{0BB3D3C6-3F77-4153-96BC-FE0B038B694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 name="Text Box 3">
          <a:extLst>
            <a:ext uri="{FF2B5EF4-FFF2-40B4-BE49-F238E27FC236}">
              <a16:creationId xmlns:a16="http://schemas.microsoft.com/office/drawing/2014/main" id="{2551AA3F-8509-46F5-87E5-DD8071A49E7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 name="Text Box 4">
          <a:extLst>
            <a:ext uri="{FF2B5EF4-FFF2-40B4-BE49-F238E27FC236}">
              <a16:creationId xmlns:a16="http://schemas.microsoft.com/office/drawing/2014/main" id="{60C48FE3-02BA-4528-A574-BF695D85278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 name="Text Box 5">
          <a:extLst>
            <a:ext uri="{FF2B5EF4-FFF2-40B4-BE49-F238E27FC236}">
              <a16:creationId xmlns:a16="http://schemas.microsoft.com/office/drawing/2014/main" id="{1428A0B3-7BC3-43D9-A71E-D7A5BACD8AD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 name="Text Box 2">
          <a:extLst>
            <a:ext uri="{FF2B5EF4-FFF2-40B4-BE49-F238E27FC236}">
              <a16:creationId xmlns:a16="http://schemas.microsoft.com/office/drawing/2014/main" id="{D32AF0E1-CF2E-4C3A-9F1E-CFD2C2A7534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 name="Text Box 3">
          <a:extLst>
            <a:ext uri="{FF2B5EF4-FFF2-40B4-BE49-F238E27FC236}">
              <a16:creationId xmlns:a16="http://schemas.microsoft.com/office/drawing/2014/main" id="{778AF5C5-89AB-45A3-BDAB-B16ADE3D57D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 name="Text Box 4">
          <a:extLst>
            <a:ext uri="{FF2B5EF4-FFF2-40B4-BE49-F238E27FC236}">
              <a16:creationId xmlns:a16="http://schemas.microsoft.com/office/drawing/2014/main" id="{35000E72-D9EA-4420-AEF8-F5098509FDF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 name="Text Box 5">
          <a:extLst>
            <a:ext uri="{FF2B5EF4-FFF2-40B4-BE49-F238E27FC236}">
              <a16:creationId xmlns:a16="http://schemas.microsoft.com/office/drawing/2014/main" id="{7C508C73-D374-4C09-91B0-3517BEA3D2E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 name="Text Box 2">
          <a:extLst>
            <a:ext uri="{FF2B5EF4-FFF2-40B4-BE49-F238E27FC236}">
              <a16:creationId xmlns:a16="http://schemas.microsoft.com/office/drawing/2014/main" id="{8761ED4D-A70B-4490-9F46-FA063A08769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 name="Text Box 3">
          <a:extLst>
            <a:ext uri="{FF2B5EF4-FFF2-40B4-BE49-F238E27FC236}">
              <a16:creationId xmlns:a16="http://schemas.microsoft.com/office/drawing/2014/main" id="{94821606-4604-4E73-B487-9CC9285421D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 name="Text Box 4">
          <a:extLst>
            <a:ext uri="{FF2B5EF4-FFF2-40B4-BE49-F238E27FC236}">
              <a16:creationId xmlns:a16="http://schemas.microsoft.com/office/drawing/2014/main" id="{4C97AA02-7C2B-428C-A582-DDB1269FF58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 name="Text Box 5">
          <a:extLst>
            <a:ext uri="{FF2B5EF4-FFF2-40B4-BE49-F238E27FC236}">
              <a16:creationId xmlns:a16="http://schemas.microsoft.com/office/drawing/2014/main" id="{8F24D1F9-3CD5-49C6-9403-7DCF7CC23CE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 name="Text Box 2">
          <a:extLst>
            <a:ext uri="{FF2B5EF4-FFF2-40B4-BE49-F238E27FC236}">
              <a16:creationId xmlns:a16="http://schemas.microsoft.com/office/drawing/2014/main" id="{99A6B0EB-38F3-4694-AFA0-E3201C5FEF9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 name="Text Box 3">
          <a:extLst>
            <a:ext uri="{FF2B5EF4-FFF2-40B4-BE49-F238E27FC236}">
              <a16:creationId xmlns:a16="http://schemas.microsoft.com/office/drawing/2014/main" id="{7972CB5A-8CA0-4B19-840B-9DED2530AE8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 name="Text Box 4">
          <a:extLst>
            <a:ext uri="{FF2B5EF4-FFF2-40B4-BE49-F238E27FC236}">
              <a16:creationId xmlns:a16="http://schemas.microsoft.com/office/drawing/2014/main" id="{4F61E7D2-3A5E-4C00-A17C-CAE9263C5D7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 name="Text Box 5">
          <a:extLst>
            <a:ext uri="{FF2B5EF4-FFF2-40B4-BE49-F238E27FC236}">
              <a16:creationId xmlns:a16="http://schemas.microsoft.com/office/drawing/2014/main" id="{D8CE5A03-6845-40BA-A7AB-6D36E893B41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 name="Text Box 2">
          <a:extLst>
            <a:ext uri="{FF2B5EF4-FFF2-40B4-BE49-F238E27FC236}">
              <a16:creationId xmlns:a16="http://schemas.microsoft.com/office/drawing/2014/main" id="{A3723520-94C2-49B9-9157-97E736292EC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 name="Text Box 3">
          <a:extLst>
            <a:ext uri="{FF2B5EF4-FFF2-40B4-BE49-F238E27FC236}">
              <a16:creationId xmlns:a16="http://schemas.microsoft.com/office/drawing/2014/main" id="{401EB12A-48F5-4D8E-B399-1DBA62E4737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 name="Text Box 4">
          <a:extLst>
            <a:ext uri="{FF2B5EF4-FFF2-40B4-BE49-F238E27FC236}">
              <a16:creationId xmlns:a16="http://schemas.microsoft.com/office/drawing/2014/main" id="{C13AAAE9-7669-4601-B04C-DFEC134912B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 name="Text Box 5">
          <a:extLst>
            <a:ext uri="{FF2B5EF4-FFF2-40B4-BE49-F238E27FC236}">
              <a16:creationId xmlns:a16="http://schemas.microsoft.com/office/drawing/2014/main" id="{FDD1F4B2-73FF-4B63-8464-151DD326AE1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 name="Text Box 2">
          <a:extLst>
            <a:ext uri="{FF2B5EF4-FFF2-40B4-BE49-F238E27FC236}">
              <a16:creationId xmlns:a16="http://schemas.microsoft.com/office/drawing/2014/main" id="{D56F1E81-8B49-415A-9B60-55B613FF5B8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 name="Text Box 3">
          <a:extLst>
            <a:ext uri="{FF2B5EF4-FFF2-40B4-BE49-F238E27FC236}">
              <a16:creationId xmlns:a16="http://schemas.microsoft.com/office/drawing/2014/main" id="{C34EFD29-F838-4806-A284-8EFA78FB2A4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 name="Text Box 4">
          <a:extLst>
            <a:ext uri="{FF2B5EF4-FFF2-40B4-BE49-F238E27FC236}">
              <a16:creationId xmlns:a16="http://schemas.microsoft.com/office/drawing/2014/main" id="{DD18B316-76C3-4CEF-A7F4-90EFC1B57BA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 name="Text Box 5">
          <a:extLst>
            <a:ext uri="{FF2B5EF4-FFF2-40B4-BE49-F238E27FC236}">
              <a16:creationId xmlns:a16="http://schemas.microsoft.com/office/drawing/2014/main" id="{3C17FA5D-EC82-4D16-9FBF-BF186FFE749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0" name="Text Box 2">
          <a:extLst>
            <a:ext uri="{FF2B5EF4-FFF2-40B4-BE49-F238E27FC236}">
              <a16:creationId xmlns:a16="http://schemas.microsoft.com/office/drawing/2014/main" id="{529D7E6F-B5B2-42F4-AFB0-65AD5D7474C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1" name="Text Box 3">
          <a:extLst>
            <a:ext uri="{FF2B5EF4-FFF2-40B4-BE49-F238E27FC236}">
              <a16:creationId xmlns:a16="http://schemas.microsoft.com/office/drawing/2014/main" id="{286C0797-9A54-458C-B1EE-775E9D23AC4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2" name="Text Box 4">
          <a:extLst>
            <a:ext uri="{FF2B5EF4-FFF2-40B4-BE49-F238E27FC236}">
              <a16:creationId xmlns:a16="http://schemas.microsoft.com/office/drawing/2014/main" id="{412B8D7C-D39F-483A-B8BB-77E8CB3612D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3" name="Text Box 5">
          <a:extLst>
            <a:ext uri="{FF2B5EF4-FFF2-40B4-BE49-F238E27FC236}">
              <a16:creationId xmlns:a16="http://schemas.microsoft.com/office/drawing/2014/main" id="{7ACE13A2-4F9F-4E20-9A4E-D5D8DD2F1C6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4" name="Text Box 2">
          <a:extLst>
            <a:ext uri="{FF2B5EF4-FFF2-40B4-BE49-F238E27FC236}">
              <a16:creationId xmlns:a16="http://schemas.microsoft.com/office/drawing/2014/main" id="{ABEE5306-7180-4ACD-B9C2-76FBBE7C67E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5" name="Text Box 3">
          <a:extLst>
            <a:ext uri="{FF2B5EF4-FFF2-40B4-BE49-F238E27FC236}">
              <a16:creationId xmlns:a16="http://schemas.microsoft.com/office/drawing/2014/main" id="{C6FC2171-7C5F-44FA-8523-3E883C9E842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6" name="Text Box 4">
          <a:extLst>
            <a:ext uri="{FF2B5EF4-FFF2-40B4-BE49-F238E27FC236}">
              <a16:creationId xmlns:a16="http://schemas.microsoft.com/office/drawing/2014/main" id="{C007EE29-1362-4A38-BBA0-0E3E3784170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7" name="Text Box 5">
          <a:extLst>
            <a:ext uri="{FF2B5EF4-FFF2-40B4-BE49-F238E27FC236}">
              <a16:creationId xmlns:a16="http://schemas.microsoft.com/office/drawing/2014/main" id="{F1B69226-690F-467E-9CAA-12349420CFB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8" name="Text Box 2">
          <a:extLst>
            <a:ext uri="{FF2B5EF4-FFF2-40B4-BE49-F238E27FC236}">
              <a16:creationId xmlns:a16="http://schemas.microsoft.com/office/drawing/2014/main" id="{42E850DF-A357-487A-97AB-1AC8CF027F4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9" name="Text Box 3">
          <a:extLst>
            <a:ext uri="{FF2B5EF4-FFF2-40B4-BE49-F238E27FC236}">
              <a16:creationId xmlns:a16="http://schemas.microsoft.com/office/drawing/2014/main" id="{52C589FB-C578-4FC0-BDDA-87FD49EDF99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0" name="Text Box 4">
          <a:extLst>
            <a:ext uri="{FF2B5EF4-FFF2-40B4-BE49-F238E27FC236}">
              <a16:creationId xmlns:a16="http://schemas.microsoft.com/office/drawing/2014/main" id="{9BFCE861-5557-4CDE-806F-FCF746DE50C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1" name="Text Box 5">
          <a:extLst>
            <a:ext uri="{FF2B5EF4-FFF2-40B4-BE49-F238E27FC236}">
              <a16:creationId xmlns:a16="http://schemas.microsoft.com/office/drawing/2014/main" id="{DE12D339-5647-4B8E-BF13-F3FA5A7891D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2" name="Text Box 2">
          <a:extLst>
            <a:ext uri="{FF2B5EF4-FFF2-40B4-BE49-F238E27FC236}">
              <a16:creationId xmlns:a16="http://schemas.microsoft.com/office/drawing/2014/main" id="{4232D807-1D0D-43CC-8387-B484877B484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3" name="Text Box 3">
          <a:extLst>
            <a:ext uri="{FF2B5EF4-FFF2-40B4-BE49-F238E27FC236}">
              <a16:creationId xmlns:a16="http://schemas.microsoft.com/office/drawing/2014/main" id="{617948A2-8CB4-46F8-B89C-A08E5893485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4" name="Text Box 4">
          <a:extLst>
            <a:ext uri="{FF2B5EF4-FFF2-40B4-BE49-F238E27FC236}">
              <a16:creationId xmlns:a16="http://schemas.microsoft.com/office/drawing/2014/main" id="{86773379-FAB4-417C-B665-DC6A1615882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5" name="Text Box 5">
          <a:extLst>
            <a:ext uri="{FF2B5EF4-FFF2-40B4-BE49-F238E27FC236}">
              <a16:creationId xmlns:a16="http://schemas.microsoft.com/office/drawing/2014/main" id="{B53D2346-FBE4-4440-8E40-E647741695A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6" name="Text Box 2">
          <a:extLst>
            <a:ext uri="{FF2B5EF4-FFF2-40B4-BE49-F238E27FC236}">
              <a16:creationId xmlns:a16="http://schemas.microsoft.com/office/drawing/2014/main" id="{646A1E4D-966A-4419-B278-889DB9D4204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7" name="Text Box 3">
          <a:extLst>
            <a:ext uri="{FF2B5EF4-FFF2-40B4-BE49-F238E27FC236}">
              <a16:creationId xmlns:a16="http://schemas.microsoft.com/office/drawing/2014/main" id="{5665B2A0-8162-471A-921B-D0740570652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8" name="Text Box 4">
          <a:extLst>
            <a:ext uri="{FF2B5EF4-FFF2-40B4-BE49-F238E27FC236}">
              <a16:creationId xmlns:a16="http://schemas.microsoft.com/office/drawing/2014/main" id="{9CF10CA3-C5A0-4556-B5F2-603BD121FF1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49" name="Text Box 5">
          <a:extLst>
            <a:ext uri="{FF2B5EF4-FFF2-40B4-BE49-F238E27FC236}">
              <a16:creationId xmlns:a16="http://schemas.microsoft.com/office/drawing/2014/main" id="{C83F82A1-9A0C-45C8-8F2A-A69C1569BAD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0" name="Text Box 2">
          <a:extLst>
            <a:ext uri="{FF2B5EF4-FFF2-40B4-BE49-F238E27FC236}">
              <a16:creationId xmlns:a16="http://schemas.microsoft.com/office/drawing/2014/main" id="{C18B52E3-E87B-4114-80A3-F2EA7820473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1" name="Text Box 3">
          <a:extLst>
            <a:ext uri="{FF2B5EF4-FFF2-40B4-BE49-F238E27FC236}">
              <a16:creationId xmlns:a16="http://schemas.microsoft.com/office/drawing/2014/main" id="{529AC129-E703-4BB5-951F-0E622012D39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2" name="Text Box 4">
          <a:extLst>
            <a:ext uri="{FF2B5EF4-FFF2-40B4-BE49-F238E27FC236}">
              <a16:creationId xmlns:a16="http://schemas.microsoft.com/office/drawing/2014/main" id="{06A5F707-2F53-48F7-9E04-15E539A022A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3" name="Text Box 5">
          <a:extLst>
            <a:ext uri="{FF2B5EF4-FFF2-40B4-BE49-F238E27FC236}">
              <a16:creationId xmlns:a16="http://schemas.microsoft.com/office/drawing/2014/main" id="{AF103B8D-C083-4C74-9FA0-6F074DEC573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4" name="Text Box 2">
          <a:extLst>
            <a:ext uri="{FF2B5EF4-FFF2-40B4-BE49-F238E27FC236}">
              <a16:creationId xmlns:a16="http://schemas.microsoft.com/office/drawing/2014/main" id="{DC71E64F-6BDE-48CA-ADA1-DC2AC1FA98C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5" name="Text Box 3">
          <a:extLst>
            <a:ext uri="{FF2B5EF4-FFF2-40B4-BE49-F238E27FC236}">
              <a16:creationId xmlns:a16="http://schemas.microsoft.com/office/drawing/2014/main" id="{F31D6CA1-3957-48EE-8F49-5F4B8953808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6" name="Text Box 4">
          <a:extLst>
            <a:ext uri="{FF2B5EF4-FFF2-40B4-BE49-F238E27FC236}">
              <a16:creationId xmlns:a16="http://schemas.microsoft.com/office/drawing/2014/main" id="{E3B5CB12-0989-40BC-8236-8FD384A0D51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7" name="Text Box 5">
          <a:extLst>
            <a:ext uri="{FF2B5EF4-FFF2-40B4-BE49-F238E27FC236}">
              <a16:creationId xmlns:a16="http://schemas.microsoft.com/office/drawing/2014/main" id="{B326B236-159A-4761-B36C-3EEC8B36FDB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8" name="Text Box 2">
          <a:extLst>
            <a:ext uri="{FF2B5EF4-FFF2-40B4-BE49-F238E27FC236}">
              <a16:creationId xmlns:a16="http://schemas.microsoft.com/office/drawing/2014/main" id="{4CC58B73-E556-4519-B0B6-0663636D3A6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59" name="Text Box 3">
          <a:extLst>
            <a:ext uri="{FF2B5EF4-FFF2-40B4-BE49-F238E27FC236}">
              <a16:creationId xmlns:a16="http://schemas.microsoft.com/office/drawing/2014/main" id="{EBCF5071-6B8F-4573-A7EB-874CA472303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0" name="Text Box 4">
          <a:extLst>
            <a:ext uri="{FF2B5EF4-FFF2-40B4-BE49-F238E27FC236}">
              <a16:creationId xmlns:a16="http://schemas.microsoft.com/office/drawing/2014/main" id="{4342C619-3A55-4A2B-A1EF-1BE6848C13C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1" name="Text Box 5">
          <a:extLst>
            <a:ext uri="{FF2B5EF4-FFF2-40B4-BE49-F238E27FC236}">
              <a16:creationId xmlns:a16="http://schemas.microsoft.com/office/drawing/2014/main" id="{B94EF6BE-5DEF-4EAD-81D0-0684375C1EA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2" name="Text Box 2">
          <a:extLst>
            <a:ext uri="{FF2B5EF4-FFF2-40B4-BE49-F238E27FC236}">
              <a16:creationId xmlns:a16="http://schemas.microsoft.com/office/drawing/2014/main" id="{5249EA0F-66FB-4841-9E51-64FC62B16A0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3" name="Text Box 3">
          <a:extLst>
            <a:ext uri="{FF2B5EF4-FFF2-40B4-BE49-F238E27FC236}">
              <a16:creationId xmlns:a16="http://schemas.microsoft.com/office/drawing/2014/main" id="{8A55C2DD-6D73-4241-8261-DD3313824E3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4" name="Text Box 4">
          <a:extLst>
            <a:ext uri="{FF2B5EF4-FFF2-40B4-BE49-F238E27FC236}">
              <a16:creationId xmlns:a16="http://schemas.microsoft.com/office/drawing/2014/main" id="{3DF0F557-D86A-4392-9029-FEB6BDA1C1C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5" name="Text Box 5">
          <a:extLst>
            <a:ext uri="{FF2B5EF4-FFF2-40B4-BE49-F238E27FC236}">
              <a16:creationId xmlns:a16="http://schemas.microsoft.com/office/drawing/2014/main" id="{FC019D83-3804-4342-9BB9-C4B98927FCE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6" name="Text Box 2">
          <a:extLst>
            <a:ext uri="{FF2B5EF4-FFF2-40B4-BE49-F238E27FC236}">
              <a16:creationId xmlns:a16="http://schemas.microsoft.com/office/drawing/2014/main" id="{CB34607B-0B71-45AE-963A-A53D12E4B88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7" name="Text Box 3">
          <a:extLst>
            <a:ext uri="{FF2B5EF4-FFF2-40B4-BE49-F238E27FC236}">
              <a16:creationId xmlns:a16="http://schemas.microsoft.com/office/drawing/2014/main" id="{0DA4E624-C786-46B7-B448-822EA1B9835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8" name="Text Box 4">
          <a:extLst>
            <a:ext uri="{FF2B5EF4-FFF2-40B4-BE49-F238E27FC236}">
              <a16:creationId xmlns:a16="http://schemas.microsoft.com/office/drawing/2014/main" id="{F14B64EA-66AD-4EC7-A423-74FD8B20F29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69" name="Text Box 5">
          <a:extLst>
            <a:ext uri="{FF2B5EF4-FFF2-40B4-BE49-F238E27FC236}">
              <a16:creationId xmlns:a16="http://schemas.microsoft.com/office/drawing/2014/main" id="{2C7E9E48-0F22-4E62-956F-10ADF2CD441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0" name="Text Box 2">
          <a:extLst>
            <a:ext uri="{FF2B5EF4-FFF2-40B4-BE49-F238E27FC236}">
              <a16:creationId xmlns:a16="http://schemas.microsoft.com/office/drawing/2014/main" id="{EE54ABC8-9EE2-4F50-A020-9F1EF89E990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1" name="Text Box 3">
          <a:extLst>
            <a:ext uri="{FF2B5EF4-FFF2-40B4-BE49-F238E27FC236}">
              <a16:creationId xmlns:a16="http://schemas.microsoft.com/office/drawing/2014/main" id="{A0804FB6-26F5-41F2-BD5C-04BA7944A1A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2" name="Text Box 4">
          <a:extLst>
            <a:ext uri="{FF2B5EF4-FFF2-40B4-BE49-F238E27FC236}">
              <a16:creationId xmlns:a16="http://schemas.microsoft.com/office/drawing/2014/main" id="{D68D29F6-6311-41D2-9744-459C474F97E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3" name="Text Box 5">
          <a:extLst>
            <a:ext uri="{FF2B5EF4-FFF2-40B4-BE49-F238E27FC236}">
              <a16:creationId xmlns:a16="http://schemas.microsoft.com/office/drawing/2014/main" id="{3E514B62-0FAE-41A5-A880-BC72E74F663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4" name="Text Box 2">
          <a:extLst>
            <a:ext uri="{FF2B5EF4-FFF2-40B4-BE49-F238E27FC236}">
              <a16:creationId xmlns:a16="http://schemas.microsoft.com/office/drawing/2014/main" id="{3EB91019-F965-48F9-8776-239C95CFE82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5" name="Text Box 3">
          <a:extLst>
            <a:ext uri="{FF2B5EF4-FFF2-40B4-BE49-F238E27FC236}">
              <a16:creationId xmlns:a16="http://schemas.microsoft.com/office/drawing/2014/main" id="{DEEF6717-A263-40FC-8773-B0F18E1A42E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6" name="Text Box 4">
          <a:extLst>
            <a:ext uri="{FF2B5EF4-FFF2-40B4-BE49-F238E27FC236}">
              <a16:creationId xmlns:a16="http://schemas.microsoft.com/office/drawing/2014/main" id="{F8C93F2B-A420-4489-82D8-653C3F22851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7" name="Text Box 5">
          <a:extLst>
            <a:ext uri="{FF2B5EF4-FFF2-40B4-BE49-F238E27FC236}">
              <a16:creationId xmlns:a16="http://schemas.microsoft.com/office/drawing/2014/main" id="{3CAD19DE-D886-4C70-BC42-41EC50555FC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8" name="Text Box 2">
          <a:extLst>
            <a:ext uri="{FF2B5EF4-FFF2-40B4-BE49-F238E27FC236}">
              <a16:creationId xmlns:a16="http://schemas.microsoft.com/office/drawing/2014/main" id="{067FA403-D9E3-471E-AB24-6F0541C7619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79" name="Text Box 3">
          <a:extLst>
            <a:ext uri="{FF2B5EF4-FFF2-40B4-BE49-F238E27FC236}">
              <a16:creationId xmlns:a16="http://schemas.microsoft.com/office/drawing/2014/main" id="{8246B050-344B-498D-86CB-2D02BCEC1D8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0" name="Text Box 4">
          <a:extLst>
            <a:ext uri="{FF2B5EF4-FFF2-40B4-BE49-F238E27FC236}">
              <a16:creationId xmlns:a16="http://schemas.microsoft.com/office/drawing/2014/main" id="{E0DC064A-E947-474E-969C-7DA5584950D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1" name="Text Box 5">
          <a:extLst>
            <a:ext uri="{FF2B5EF4-FFF2-40B4-BE49-F238E27FC236}">
              <a16:creationId xmlns:a16="http://schemas.microsoft.com/office/drawing/2014/main" id="{1B335B47-3DE8-4FAB-98B0-5802DBAD480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2" name="Text Box 2">
          <a:extLst>
            <a:ext uri="{FF2B5EF4-FFF2-40B4-BE49-F238E27FC236}">
              <a16:creationId xmlns:a16="http://schemas.microsoft.com/office/drawing/2014/main" id="{9BE6762B-0FF5-497C-9C05-9F255D68BDE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3" name="Text Box 3">
          <a:extLst>
            <a:ext uri="{FF2B5EF4-FFF2-40B4-BE49-F238E27FC236}">
              <a16:creationId xmlns:a16="http://schemas.microsoft.com/office/drawing/2014/main" id="{235A43E0-12B8-43DE-AC97-B672C36E0F2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4" name="Text Box 4">
          <a:extLst>
            <a:ext uri="{FF2B5EF4-FFF2-40B4-BE49-F238E27FC236}">
              <a16:creationId xmlns:a16="http://schemas.microsoft.com/office/drawing/2014/main" id="{FE99B654-14EC-402A-BC58-9D0267AE5FC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5" name="Text Box 5">
          <a:extLst>
            <a:ext uri="{FF2B5EF4-FFF2-40B4-BE49-F238E27FC236}">
              <a16:creationId xmlns:a16="http://schemas.microsoft.com/office/drawing/2014/main" id="{E3DA0405-8871-4642-9C8B-25F3B21B550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6" name="Text Box 2">
          <a:extLst>
            <a:ext uri="{FF2B5EF4-FFF2-40B4-BE49-F238E27FC236}">
              <a16:creationId xmlns:a16="http://schemas.microsoft.com/office/drawing/2014/main" id="{6F48C667-23B5-4CC0-8940-0F148D4DF46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7" name="Text Box 3">
          <a:extLst>
            <a:ext uri="{FF2B5EF4-FFF2-40B4-BE49-F238E27FC236}">
              <a16:creationId xmlns:a16="http://schemas.microsoft.com/office/drawing/2014/main" id="{EDD57B0A-D58A-47A1-AD42-B7A932420A9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8" name="Text Box 4">
          <a:extLst>
            <a:ext uri="{FF2B5EF4-FFF2-40B4-BE49-F238E27FC236}">
              <a16:creationId xmlns:a16="http://schemas.microsoft.com/office/drawing/2014/main" id="{70FC6BB8-512E-4426-BEC9-0A60898B5A7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89" name="Text Box 5">
          <a:extLst>
            <a:ext uri="{FF2B5EF4-FFF2-40B4-BE49-F238E27FC236}">
              <a16:creationId xmlns:a16="http://schemas.microsoft.com/office/drawing/2014/main" id="{D977E5FF-1856-4D90-8EF8-423C2CEF16F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0" name="Text Box 2">
          <a:extLst>
            <a:ext uri="{FF2B5EF4-FFF2-40B4-BE49-F238E27FC236}">
              <a16:creationId xmlns:a16="http://schemas.microsoft.com/office/drawing/2014/main" id="{69A6CFE4-C9F0-4FE3-A5BB-A435D745A9A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1" name="Text Box 3">
          <a:extLst>
            <a:ext uri="{FF2B5EF4-FFF2-40B4-BE49-F238E27FC236}">
              <a16:creationId xmlns:a16="http://schemas.microsoft.com/office/drawing/2014/main" id="{54A0808A-F87E-4635-A3F1-33E7C15E99B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2" name="Text Box 4">
          <a:extLst>
            <a:ext uri="{FF2B5EF4-FFF2-40B4-BE49-F238E27FC236}">
              <a16:creationId xmlns:a16="http://schemas.microsoft.com/office/drawing/2014/main" id="{B495939D-6E01-426A-BF22-8A4D6AE730A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3" name="Text Box 5">
          <a:extLst>
            <a:ext uri="{FF2B5EF4-FFF2-40B4-BE49-F238E27FC236}">
              <a16:creationId xmlns:a16="http://schemas.microsoft.com/office/drawing/2014/main" id="{851CC347-AC13-44AF-A27D-A4CB4856959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4" name="Text Box 2">
          <a:extLst>
            <a:ext uri="{FF2B5EF4-FFF2-40B4-BE49-F238E27FC236}">
              <a16:creationId xmlns:a16="http://schemas.microsoft.com/office/drawing/2014/main" id="{ACF093A8-0A33-42B9-B259-846C994BD49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5" name="Text Box 3">
          <a:extLst>
            <a:ext uri="{FF2B5EF4-FFF2-40B4-BE49-F238E27FC236}">
              <a16:creationId xmlns:a16="http://schemas.microsoft.com/office/drawing/2014/main" id="{4EACE79B-5B13-4D54-9670-26A0D2E86E1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6" name="Text Box 4">
          <a:extLst>
            <a:ext uri="{FF2B5EF4-FFF2-40B4-BE49-F238E27FC236}">
              <a16:creationId xmlns:a16="http://schemas.microsoft.com/office/drawing/2014/main" id="{0FA399AC-0833-4316-BBEF-5AE350C7C8F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7" name="Text Box 5">
          <a:extLst>
            <a:ext uri="{FF2B5EF4-FFF2-40B4-BE49-F238E27FC236}">
              <a16:creationId xmlns:a16="http://schemas.microsoft.com/office/drawing/2014/main" id="{F7E5F826-9A57-4D31-BC55-67667DAA6FA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8" name="Text Box 2">
          <a:extLst>
            <a:ext uri="{FF2B5EF4-FFF2-40B4-BE49-F238E27FC236}">
              <a16:creationId xmlns:a16="http://schemas.microsoft.com/office/drawing/2014/main" id="{E8136822-C4E0-4324-8002-2FA0FABBEF5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99" name="Text Box 3">
          <a:extLst>
            <a:ext uri="{FF2B5EF4-FFF2-40B4-BE49-F238E27FC236}">
              <a16:creationId xmlns:a16="http://schemas.microsoft.com/office/drawing/2014/main" id="{452E82C8-0E3F-49F8-B3B3-C9AED29FF4D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0" name="Text Box 4">
          <a:extLst>
            <a:ext uri="{FF2B5EF4-FFF2-40B4-BE49-F238E27FC236}">
              <a16:creationId xmlns:a16="http://schemas.microsoft.com/office/drawing/2014/main" id="{CDA35155-C374-477B-B462-7B08ECA951A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1" name="Text Box 5">
          <a:extLst>
            <a:ext uri="{FF2B5EF4-FFF2-40B4-BE49-F238E27FC236}">
              <a16:creationId xmlns:a16="http://schemas.microsoft.com/office/drawing/2014/main" id="{9B51DE23-E538-4AAD-9DCB-B7D49F415CB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2" name="Text Box 2">
          <a:extLst>
            <a:ext uri="{FF2B5EF4-FFF2-40B4-BE49-F238E27FC236}">
              <a16:creationId xmlns:a16="http://schemas.microsoft.com/office/drawing/2014/main" id="{8F873A55-43D6-4638-867F-0A8FD98F9AF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3" name="Text Box 3">
          <a:extLst>
            <a:ext uri="{FF2B5EF4-FFF2-40B4-BE49-F238E27FC236}">
              <a16:creationId xmlns:a16="http://schemas.microsoft.com/office/drawing/2014/main" id="{1F3CDD16-3D46-4F2F-9CA7-70CACD648D7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4" name="Text Box 4">
          <a:extLst>
            <a:ext uri="{FF2B5EF4-FFF2-40B4-BE49-F238E27FC236}">
              <a16:creationId xmlns:a16="http://schemas.microsoft.com/office/drawing/2014/main" id="{C984F3FB-A38A-4E0B-AF3F-C8AF6D5FF2F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5" name="Text Box 5">
          <a:extLst>
            <a:ext uri="{FF2B5EF4-FFF2-40B4-BE49-F238E27FC236}">
              <a16:creationId xmlns:a16="http://schemas.microsoft.com/office/drawing/2014/main" id="{C89D8660-4B90-44D3-ACBE-3D7BEF5F305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6" name="Text Box 2">
          <a:extLst>
            <a:ext uri="{FF2B5EF4-FFF2-40B4-BE49-F238E27FC236}">
              <a16:creationId xmlns:a16="http://schemas.microsoft.com/office/drawing/2014/main" id="{AE055F62-9E59-46DC-A00F-9747A45F557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7" name="Text Box 3">
          <a:extLst>
            <a:ext uri="{FF2B5EF4-FFF2-40B4-BE49-F238E27FC236}">
              <a16:creationId xmlns:a16="http://schemas.microsoft.com/office/drawing/2014/main" id="{FE0E7B4D-FA36-4AAC-9C09-8CF1F24D89D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8" name="Text Box 4">
          <a:extLst>
            <a:ext uri="{FF2B5EF4-FFF2-40B4-BE49-F238E27FC236}">
              <a16:creationId xmlns:a16="http://schemas.microsoft.com/office/drawing/2014/main" id="{7327E79A-3291-44D1-AD9B-BE7DA35BF3C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09" name="Text Box 5">
          <a:extLst>
            <a:ext uri="{FF2B5EF4-FFF2-40B4-BE49-F238E27FC236}">
              <a16:creationId xmlns:a16="http://schemas.microsoft.com/office/drawing/2014/main" id="{AD233295-A1F9-4575-AC8D-C11BD2E10EC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0" name="Text Box 2">
          <a:extLst>
            <a:ext uri="{FF2B5EF4-FFF2-40B4-BE49-F238E27FC236}">
              <a16:creationId xmlns:a16="http://schemas.microsoft.com/office/drawing/2014/main" id="{BC65A53C-46CF-498F-9C91-FD69F1B41BB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1" name="Text Box 3">
          <a:extLst>
            <a:ext uri="{FF2B5EF4-FFF2-40B4-BE49-F238E27FC236}">
              <a16:creationId xmlns:a16="http://schemas.microsoft.com/office/drawing/2014/main" id="{642506EE-31EA-4713-A4EA-5570F7B7ECB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2" name="Text Box 4">
          <a:extLst>
            <a:ext uri="{FF2B5EF4-FFF2-40B4-BE49-F238E27FC236}">
              <a16:creationId xmlns:a16="http://schemas.microsoft.com/office/drawing/2014/main" id="{63BCDF13-B243-4ABF-8749-AB80B09E0AF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3" name="Text Box 5">
          <a:extLst>
            <a:ext uri="{FF2B5EF4-FFF2-40B4-BE49-F238E27FC236}">
              <a16:creationId xmlns:a16="http://schemas.microsoft.com/office/drawing/2014/main" id="{F45EC310-7D5A-47FE-A314-5984F2DDB68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4" name="Text Box 2">
          <a:extLst>
            <a:ext uri="{FF2B5EF4-FFF2-40B4-BE49-F238E27FC236}">
              <a16:creationId xmlns:a16="http://schemas.microsoft.com/office/drawing/2014/main" id="{7A312497-9FFE-403D-BEC7-C08B89ED7AA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5" name="Text Box 3">
          <a:extLst>
            <a:ext uri="{FF2B5EF4-FFF2-40B4-BE49-F238E27FC236}">
              <a16:creationId xmlns:a16="http://schemas.microsoft.com/office/drawing/2014/main" id="{0C220740-DE31-4655-8778-748848A5D3D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6" name="Text Box 4">
          <a:extLst>
            <a:ext uri="{FF2B5EF4-FFF2-40B4-BE49-F238E27FC236}">
              <a16:creationId xmlns:a16="http://schemas.microsoft.com/office/drawing/2014/main" id="{5948B150-4A36-4708-94E2-5DCA0BC1673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7" name="Text Box 5">
          <a:extLst>
            <a:ext uri="{FF2B5EF4-FFF2-40B4-BE49-F238E27FC236}">
              <a16:creationId xmlns:a16="http://schemas.microsoft.com/office/drawing/2014/main" id="{2BD4F542-08A2-4393-A540-DE4AE4054EE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8" name="Text Box 2">
          <a:extLst>
            <a:ext uri="{FF2B5EF4-FFF2-40B4-BE49-F238E27FC236}">
              <a16:creationId xmlns:a16="http://schemas.microsoft.com/office/drawing/2014/main" id="{2BC17576-F85B-44F0-BD0F-15C8F14CFE6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19" name="Text Box 3">
          <a:extLst>
            <a:ext uri="{FF2B5EF4-FFF2-40B4-BE49-F238E27FC236}">
              <a16:creationId xmlns:a16="http://schemas.microsoft.com/office/drawing/2014/main" id="{F759979A-CCF9-47CF-8C03-FC3F7321E3A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0" name="Text Box 4">
          <a:extLst>
            <a:ext uri="{FF2B5EF4-FFF2-40B4-BE49-F238E27FC236}">
              <a16:creationId xmlns:a16="http://schemas.microsoft.com/office/drawing/2014/main" id="{F26C7DF7-7A79-40DF-8E87-9139FE3C093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1" name="Text Box 5">
          <a:extLst>
            <a:ext uri="{FF2B5EF4-FFF2-40B4-BE49-F238E27FC236}">
              <a16:creationId xmlns:a16="http://schemas.microsoft.com/office/drawing/2014/main" id="{7B14AEB5-ED34-4911-A07D-32C8A9B313D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2" name="Text Box 2">
          <a:extLst>
            <a:ext uri="{FF2B5EF4-FFF2-40B4-BE49-F238E27FC236}">
              <a16:creationId xmlns:a16="http://schemas.microsoft.com/office/drawing/2014/main" id="{833EE21C-B49C-480F-A86F-D8BC40D91B4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3" name="Text Box 3">
          <a:extLst>
            <a:ext uri="{FF2B5EF4-FFF2-40B4-BE49-F238E27FC236}">
              <a16:creationId xmlns:a16="http://schemas.microsoft.com/office/drawing/2014/main" id="{3061AF04-8C6F-4EC7-BEC3-CBE885627F0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4" name="Text Box 4">
          <a:extLst>
            <a:ext uri="{FF2B5EF4-FFF2-40B4-BE49-F238E27FC236}">
              <a16:creationId xmlns:a16="http://schemas.microsoft.com/office/drawing/2014/main" id="{59FE8FD2-465A-4409-AF62-CE4138354A9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5" name="Text Box 5">
          <a:extLst>
            <a:ext uri="{FF2B5EF4-FFF2-40B4-BE49-F238E27FC236}">
              <a16:creationId xmlns:a16="http://schemas.microsoft.com/office/drawing/2014/main" id="{22F94DE4-3705-4124-9760-004F8CFAAD2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6" name="Text Box 2">
          <a:extLst>
            <a:ext uri="{FF2B5EF4-FFF2-40B4-BE49-F238E27FC236}">
              <a16:creationId xmlns:a16="http://schemas.microsoft.com/office/drawing/2014/main" id="{D5129F81-FB67-4F49-963B-92D81484E5A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7" name="Text Box 3">
          <a:extLst>
            <a:ext uri="{FF2B5EF4-FFF2-40B4-BE49-F238E27FC236}">
              <a16:creationId xmlns:a16="http://schemas.microsoft.com/office/drawing/2014/main" id="{254F2753-2765-4604-8A63-D9390F69331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8" name="Text Box 4">
          <a:extLst>
            <a:ext uri="{FF2B5EF4-FFF2-40B4-BE49-F238E27FC236}">
              <a16:creationId xmlns:a16="http://schemas.microsoft.com/office/drawing/2014/main" id="{862C5A5D-03EA-4BBF-890F-CEEF4AD5761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29" name="Text Box 5">
          <a:extLst>
            <a:ext uri="{FF2B5EF4-FFF2-40B4-BE49-F238E27FC236}">
              <a16:creationId xmlns:a16="http://schemas.microsoft.com/office/drawing/2014/main" id="{4B5CE3A9-C30E-4B25-95EC-D3382859391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0" name="Text Box 2">
          <a:extLst>
            <a:ext uri="{FF2B5EF4-FFF2-40B4-BE49-F238E27FC236}">
              <a16:creationId xmlns:a16="http://schemas.microsoft.com/office/drawing/2014/main" id="{F4577F4A-A0C8-40A9-9D55-0BBE8D7DFE2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1" name="Text Box 3">
          <a:extLst>
            <a:ext uri="{FF2B5EF4-FFF2-40B4-BE49-F238E27FC236}">
              <a16:creationId xmlns:a16="http://schemas.microsoft.com/office/drawing/2014/main" id="{5DB720B2-3647-46C7-998D-7707D655A52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2" name="Text Box 4">
          <a:extLst>
            <a:ext uri="{FF2B5EF4-FFF2-40B4-BE49-F238E27FC236}">
              <a16:creationId xmlns:a16="http://schemas.microsoft.com/office/drawing/2014/main" id="{98DDE3FA-713F-4B8F-A5C6-37D7D0BBA5A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3" name="Text Box 5">
          <a:extLst>
            <a:ext uri="{FF2B5EF4-FFF2-40B4-BE49-F238E27FC236}">
              <a16:creationId xmlns:a16="http://schemas.microsoft.com/office/drawing/2014/main" id="{166F30FF-6AEE-4040-BF2F-013E2954829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4" name="Text Box 2">
          <a:extLst>
            <a:ext uri="{FF2B5EF4-FFF2-40B4-BE49-F238E27FC236}">
              <a16:creationId xmlns:a16="http://schemas.microsoft.com/office/drawing/2014/main" id="{EC9C314A-E8A4-4D53-A3AD-1BFAB7BC5F3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5" name="Text Box 3">
          <a:extLst>
            <a:ext uri="{FF2B5EF4-FFF2-40B4-BE49-F238E27FC236}">
              <a16:creationId xmlns:a16="http://schemas.microsoft.com/office/drawing/2014/main" id="{97BC2769-7646-434E-A42E-3C7C1BBE92C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6" name="Text Box 4">
          <a:extLst>
            <a:ext uri="{FF2B5EF4-FFF2-40B4-BE49-F238E27FC236}">
              <a16:creationId xmlns:a16="http://schemas.microsoft.com/office/drawing/2014/main" id="{21A0558C-0626-43CF-BA5E-17675938876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7" name="Text Box 5">
          <a:extLst>
            <a:ext uri="{FF2B5EF4-FFF2-40B4-BE49-F238E27FC236}">
              <a16:creationId xmlns:a16="http://schemas.microsoft.com/office/drawing/2014/main" id="{8DB9013C-32BE-40B2-A9CC-7C66E832C26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8" name="Text Box 2">
          <a:extLst>
            <a:ext uri="{FF2B5EF4-FFF2-40B4-BE49-F238E27FC236}">
              <a16:creationId xmlns:a16="http://schemas.microsoft.com/office/drawing/2014/main" id="{DDCAA2B8-119E-4D6F-81C4-1578D2C5440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39" name="Text Box 3">
          <a:extLst>
            <a:ext uri="{FF2B5EF4-FFF2-40B4-BE49-F238E27FC236}">
              <a16:creationId xmlns:a16="http://schemas.microsoft.com/office/drawing/2014/main" id="{2770C23F-2E22-4674-9E00-F4DD388C97F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0" name="Text Box 4">
          <a:extLst>
            <a:ext uri="{FF2B5EF4-FFF2-40B4-BE49-F238E27FC236}">
              <a16:creationId xmlns:a16="http://schemas.microsoft.com/office/drawing/2014/main" id="{031D10FB-B1DD-4A06-8309-0A8A107CA48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1" name="Text Box 5">
          <a:extLst>
            <a:ext uri="{FF2B5EF4-FFF2-40B4-BE49-F238E27FC236}">
              <a16:creationId xmlns:a16="http://schemas.microsoft.com/office/drawing/2014/main" id="{B681F5B4-7A14-4C9F-9FB1-B4BC6CB9B09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2" name="Text Box 2">
          <a:extLst>
            <a:ext uri="{FF2B5EF4-FFF2-40B4-BE49-F238E27FC236}">
              <a16:creationId xmlns:a16="http://schemas.microsoft.com/office/drawing/2014/main" id="{E46DF430-7DDE-45F0-AD84-E6F02D8B911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3" name="Text Box 3">
          <a:extLst>
            <a:ext uri="{FF2B5EF4-FFF2-40B4-BE49-F238E27FC236}">
              <a16:creationId xmlns:a16="http://schemas.microsoft.com/office/drawing/2014/main" id="{EB0DE257-CC02-404A-AC76-240AD4433BE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4" name="Text Box 4">
          <a:extLst>
            <a:ext uri="{FF2B5EF4-FFF2-40B4-BE49-F238E27FC236}">
              <a16:creationId xmlns:a16="http://schemas.microsoft.com/office/drawing/2014/main" id="{C95F0D55-ECF2-47CB-89CE-7A3DF79D525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5" name="Text Box 5">
          <a:extLst>
            <a:ext uri="{FF2B5EF4-FFF2-40B4-BE49-F238E27FC236}">
              <a16:creationId xmlns:a16="http://schemas.microsoft.com/office/drawing/2014/main" id="{6408AFC7-1E0B-42A1-8F84-F4AD0A91E93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6" name="Text Box 2">
          <a:extLst>
            <a:ext uri="{FF2B5EF4-FFF2-40B4-BE49-F238E27FC236}">
              <a16:creationId xmlns:a16="http://schemas.microsoft.com/office/drawing/2014/main" id="{9543791C-E943-4C11-89AA-68620255577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7" name="Text Box 3">
          <a:extLst>
            <a:ext uri="{FF2B5EF4-FFF2-40B4-BE49-F238E27FC236}">
              <a16:creationId xmlns:a16="http://schemas.microsoft.com/office/drawing/2014/main" id="{07524286-4460-41DE-AD8F-5D578943D2C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8" name="Text Box 4">
          <a:extLst>
            <a:ext uri="{FF2B5EF4-FFF2-40B4-BE49-F238E27FC236}">
              <a16:creationId xmlns:a16="http://schemas.microsoft.com/office/drawing/2014/main" id="{BDD84900-1881-4F4E-865A-7FF453B1E9A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49" name="Text Box 5">
          <a:extLst>
            <a:ext uri="{FF2B5EF4-FFF2-40B4-BE49-F238E27FC236}">
              <a16:creationId xmlns:a16="http://schemas.microsoft.com/office/drawing/2014/main" id="{7AA28293-7FFB-4FB4-B6A5-CE2A0D08296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0" name="Text Box 2">
          <a:extLst>
            <a:ext uri="{FF2B5EF4-FFF2-40B4-BE49-F238E27FC236}">
              <a16:creationId xmlns:a16="http://schemas.microsoft.com/office/drawing/2014/main" id="{78CDA0B3-EEAB-4AE9-B58F-9D8DFAB14CE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1" name="Text Box 3">
          <a:extLst>
            <a:ext uri="{FF2B5EF4-FFF2-40B4-BE49-F238E27FC236}">
              <a16:creationId xmlns:a16="http://schemas.microsoft.com/office/drawing/2014/main" id="{30A4FB78-D24C-430B-8C5E-A560A00B8DE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2" name="Text Box 4">
          <a:extLst>
            <a:ext uri="{FF2B5EF4-FFF2-40B4-BE49-F238E27FC236}">
              <a16:creationId xmlns:a16="http://schemas.microsoft.com/office/drawing/2014/main" id="{46F2565C-CEAB-4AFF-8DB6-0485456ED4C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3" name="Text Box 5">
          <a:extLst>
            <a:ext uri="{FF2B5EF4-FFF2-40B4-BE49-F238E27FC236}">
              <a16:creationId xmlns:a16="http://schemas.microsoft.com/office/drawing/2014/main" id="{897DE2C9-3DB4-41FE-A029-E7603D098E0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4" name="Text Box 2">
          <a:extLst>
            <a:ext uri="{FF2B5EF4-FFF2-40B4-BE49-F238E27FC236}">
              <a16:creationId xmlns:a16="http://schemas.microsoft.com/office/drawing/2014/main" id="{690B6E93-49DA-40EB-A581-F633395FD76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5" name="Text Box 3">
          <a:extLst>
            <a:ext uri="{FF2B5EF4-FFF2-40B4-BE49-F238E27FC236}">
              <a16:creationId xmlns:a16="http://schemas.microsoft.com/office/drawing/2014/main" id="{EE60F880-4996-4598-959D-ECAABFB915E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6" name="Text Box 4">
          <a:extLst>
            <a:ext uri="{FF2B5EF4-FFF2-40B4-BE49-F238E27FC236}">
              <a16:creationId xmlns:a16="http://schemas.microsoft.com/office/drawing/2014/main" id="{AF3680A6-737C-45EB-B7DE-D999556D6D5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7" name="Text Box 5">
          <a:extLst>
            <a:ext uri="{FF2B5EF4-FFF2-40B4-BE49-F238E27FC236}">
              <a16:creationId xmlns:a16="http://schemas.microsoft.com/office/drawing/2014/main" id="{C3ABFFC4-12D4-44E6-B5A2-2B6D9329310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8" name="Text Box 2">
          <a:extLst>
            <a:ext uri="{FF2B5EF4-FFF2-40B4-BE49-F238E27FC236}">
              <a16:creationId xmlns:a16="http://schemas.microsoft.com/office/drawing/2014/main" id="{D787031F-B38D-4BC6-9CFD-C3C461EB518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59" name="Text Box 3">
          <a:extLst>
            <a:ext uri="{FF2B5EF4-FFF2-40B4-BE49-F238E27FC236}">
              <a16:creationId xmlns:a16="http://schemas.microsoft.com/office/drawing/2014/main" id="{9A05A479-AE1A-49D0-A156-B25144B0E1E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0" name="Text Box 4">
          <a:extLst>
            <a:ext uri="{FF2B5EF4-FFF2-40B4-BE49-F238E27FC236}">
              <a16:creationId xmlns:a16="http://schemas.microsoft.com/office/drawing/2014/main" id="{26B6E117-F1EA-47DB-9C68-B4562ADCE62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1" name="Text Box 5">
          <a:extLst>
            <a:ext uri="{FF2B5EF4-FFF2-40B4-BE49-F238E27FC236}">
              <a16:creationId xmlns:a16="http://schemas.microsoft.com/office/drawing/2014/main" id="{1B0251EA-E939-40F7-A7CD-F2B10311FA8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2" name="Text Box 2">
          <a:extLst>
            <a:ext uri="{FF2B5EF4-FFF2-40B4-BE49-F238E27FC236}">
              <a16:creationId xmlns:a16="http://schemas.microsoft.com/office/drawing/2014/main" id="{6C5A5F3D-A571-4B05-A646-7851A8288BE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3" name="Text Box 3">
          <a:extLst>
            <a:ext uri="{FF2B5EF4-FFF2-40B4-BE49-F238E27FC236}">
              <a16:creationId xmlns:a16="http://schemas.microsoft.com/office/drawing/2014/main" id="{5540392B-BBFD-4142-B7C7-411C0931012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4" name="Text Box 4">
          <a:extLst>
            <a:ext uri="{FF2B5EF4-FFF2-40B4-BE49-F238E27FC236}">
              <a16:creationId xmlns:a16="http://schemas.microsoft.com/office/drawing/2014/main" id="{DF5DF2CF-2F2C-4DE0-ACEF-D4EAFB62D66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5" name="Text Box 5">
          <a:extLst>
            <a:ext uri="{FF2B5EF4-FFF2-40B4-BE49-F238E27FC236}">
              <a16:creationId xmlns:a16="http://schemas.microsoft.com/office/drawing/2014/main" id="{8C0789D1-DAA7-4AF7-B130-EC99383727D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6" name="Text Box 2">
          <a:extLst>
            <a:ext uri="{FF2B5EF4-FFF2-40B4-BE49-F238E27FC236}">
              <a16:creationId xmlns:a16="http://schemas.microsoft.com/office/drawing/2014/main" id="{456AC293-2B31-4247-B8C4-FDA533F14DF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7" name="Text Box 3">
          <a:extLst>
            <a:ext uri="{FF2B5EF4-FFF2-40B4-BE49-F238E27FC236}">
              <a16:creationId xmlns:a16="http://schemas.microsoft.com/office/drawing/2014/main" id="{EDC87C4D-BD68-4AB3-AC65-F65068F54B5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8" name="Text Box 4">
          <a:extLst>
            <a:ext uri="{FF2B5EF4-FFF2-40B4-BE49-F238E27FC236}">
              <a16:creationId xmlns:a16="http://schemas.microsoft.com/office/drawing/2014/main" id="{671A9A4A-C8A5-4143-AA72-225E93B97FD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69" name="Text Box 5">
          <a:extLst>
            <a:ext uri="{FF2B5EF4-FFF2-40B4-BE49-F238E27FC236}">
              <a16:creationId xmlns:a16="http://schemas.microsoft.com/office/drawing/2014/main" id="{6C83932B-056C-4F03-AD1B-FB42C3FF931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0" name="Text Box 2">
          <a:extLst>
            <a:ext uri="{FF2B5EF4-FFF2-40B4-BE49-F238E27FC236}">
              <a16:creationId xmlns:a16="http://schemas.microsoft.com/office/drawing/2014/main" id="{2A8D03DA-0B50-4F52-856F-97278F62698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1" name="Text Box 3">
          <a:extLst>
            <a:ext uri="{FF2B5EF4-FFF2-40B4-BE49-F238E27FC236}">
              <a16:creationId xmlns:a16="http://schemas.microsoft.com/office/drawing/2014/main" id="{A0307188-0DF3-40C1-AC18-C57A7B13C53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2" name="Text Box 4">
          <a:extLst>
            <a:ext uri="{FF2B5EF4-FFF2-40B4-BE49-F238E27FC236}">
              <a16:creationId xmlns:a16="http://schemas.microsoft.com/office/drawing/2014/main" id="{C1A6489D-8EDC-478D-9758-FFAC294F221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3" name="Text Box 5">
          <a:extLst>
            <a:ext uri="{FF2B5EF4-FFF2-40B4-BE49-F238E27FC236}">
              <a16:creationId xmlns:a16="http://schemas.microsoft.com/office/drawing/2014/main" id="{AE6E2997-1295-4584-A0BB-3A2062C0939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4" name="Text Box 2">
          <a:extLst>
            <a:ext uri="{FF2B5EF4-FFF2-40B4-BE49-F238E27FC236}">
              <a16:creationId xmlns:a16="http://schemas.microsoft.com/office/drawing/2014/main" id="{B2F73612-46FF-4B44-930E-4029EDCC06A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5" name="Text Box 3">
          <a:extLst>
            <a:ext uri="{FF2B5EF4-FFF2-40B4-BE49-F238E27FC236}">
              <a16:creationId xmlns:a16="http://schemas.microsoft.com/office/drawing/2014/main" id="{31382A36-929B-4DC6-BDFF-364A62D977E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6" name="Text Box 4">
          <a:extLst>
            <a:ext uri="{FF2B5EF4-FFF2-40B4-BE49-F238E27FC236}">
              <a16:creationId xmlns:a16="http://schemas.microsoft.com/office/drawing/2014/main" id="{05539E2D-9B09-4DE3-AF5E-AE357228FAE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7" name="Text Box 5">
          <a:extLst>
            <a:ext uri="{FF2B5EF4-FFF2-40B4-BE49-F238E27FC236}">
              <a16:creationId xmlns:a16="http://schemas.microsoft.com/office/drawing/2014/main" id="{B40B6F55-A50F-42B1-9D04-2816F471072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8" name="Text Box 2">
          <a:extLst>
            <a:ext uri="{FF2B5EF4-FFF2-40B4-BE49-F238E27FC236}">
              <a16:creationId xmlns:a16="http://schemas.microsoft.com/office/drawing/2014/main" id="{7A5635B1-FF6D-4E1D-AF17-2D7F8F831FD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79" name="Text Box 3">
          <a:extLst>
            <a:ext uri="{FF2B5EF4-FFF2-40B4-BE49-F238E27FC236}">
              <a16:creationId xmlns:a16="http://schemas.microsoft.com/office/drawing/2014/main" id="{85A2A0F7-E611-4EA7-8F4E-7B0B9CEF826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0" name="Text Box 4">
          <a:extLst>
            <a:ext uri="{FF2B5EF4-FFF2-40B4-BE49-F238E27FC236}">
              <a16:creationId xmlns:a16="http://schemas.microsoft.com/office/drawing/2014/main" id="{F03021E4-F465-4D57-B4D3-31E87D7BF93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1" name="Text Box 5">
          <a:extLst>
            <a:ext uri="{FF2B5EF4-FFF2-40B4-BE49-F238E27FC236}">
              <a16:creationId xmlns:a16="http://schemas.microsoft.com/office/drawing/2014/main" id="{98E76C5D-90D5-4230-A43A-13305C9C4BE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2" name="Text Box 2">
          <a:extLst>
            <a:ext uri="{FF2B5EF4-FFF2-40B4-BE49-F238E27FC236}">
              <a16:creationId xmlns:a16="http://schemas.microsoft.com/office/drawing/2014/main" id="{46104D1C-916F-4B42-8566-4A6107BB349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3" name="Text Box 3">
          <a:extLst>
            <a:ext uri="{FF2B5EF4-FFF2-40B4-BE49-F238E27FC236}">
              <a16:creationId xmlns:a16="http://schemas.microsoft.com/office/drawing/2014/main" id="{D6B14C43-1334-4A38-93E6-E20F8AAB61D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4" name="Text Box 4">
          <a:extLst>
            <a:ext uri="{FF2B5EF4-FFF2-40B4-BE49-F238E27FC236}">
              <a16:creationId xmlns:a16="http://schemas.microsoft.com/office/drawing/2014/main" id="{3D011FA2-7648-40D3-81C5-C74CFD9AA15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5" name="Text Box 5">
          <a:extLst>
            <a:ext uri="{FF2B5EF4-FFF2-40B4-BE49-F238E27FC236}">
              <a16:creationId xmlns:a16="http://schemas.microsoft.com/office/drawing/2014/main" id="{E568BC20-2937-4F8E-8CFD-C713184E35A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6" name="Text Box 2">
          <a:extLst>
            <a:ext uri="{FF2B5EF4-FFF2-40B4-BE49-F238E27FC236}">
              <a16:creationId xmlns:a16="http://schemas.microsoft.com/office/drawing/2014/main" id="{EB260A7A-E52E-4B10-B921-6F14DDC8CC5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7" name="Text Box 3">
          <a:extLst>
            <a:ext uri="{FF2B5EF4-FFF2-40B4-BE49-F238E27FC236}">
              <a16:creationId xmlns:a16="http://schemas.microsoft.com/office/drawing/2014/main" id="{C55F6CAC-86DD-4D80-99CD-60F6052224A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8" name="Text Box 4">
          <a:extLst>
            <a:ext uri="{FF2B5EF4-FFF2-40B4-BE49-F238E27FC236}">
              <a16:creationId xmlns:a16="http://schemas.microsoft.com/office/drawing/2014/main" id="{CBC7AD4F-9FD4-4131-939B-086D58EEF28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89" name="Text Box 5">
          <a:extLst>
            <a:ext uri="{FF2B5EF4-FFF2-40B4-BE49-F238E27FC236}">
              <a16:creationId xmlns:a16="http://schemas.microsoft.com/office/drawing/2014/main" id="{9D300206-F985-41A8-973A-2156B01B134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0" name="Text Box 2">
          <a:extLst>
            <a:ext uri="{FF2B5EF4-FFF2-40B4-BE49-F238E27FC236}">
              <a16:creationId xmlns:a16="http://schemas.microsoft.com/office/drawing/2014/main" id="{6D0C2CB4-7C0D-449C-A2E5-747876EF8AC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1" name="Text Box 3">
          <a:extLst>
            <a:ext uri="{FF2B5EF4-FFF2-40B4-BE49-F238E27FC236}">
              <a16:creationId xmlns:a16="http://schemas.microsoft.com/office/drawing/2014/main" id="{6B8428C7-F574-498A-B68C-C2CBE78157E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2" name="Text Box 4">
          <a:extLst>
            <a:ext uri="{FF2B5EF4-FFF2-40B4-BE49-F238E27FC236}">
              <a16:creationId xmlns:a16="http://schemas.microsoft.com/office/drawing/2014/main" id="{50630944-3077-406B-9A10-3764EACA0A5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3" name="Text Box 5">
          <a:extLst>
            <a:ext uri="{FF2B5EF4-FFF2-40B4-BE49-F238E27FC236}">
              <a16:creationId xmlns:a16="http://schemas.microsoft.com/office/drawing/2014/main" id="{DAEF8575-975E-4CBC-B8E2-9499A758537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4" name="Text Box 2">
          <a:extLst>
            <a:ext uri="{FF2B5EF4-FFF2-40B4-BE49-F238E27FC236}">
              <a16:creationId xmlns:a16="http://schemas.microsoft.com/office/drawing/2014/main" id="{BB18D7C0-6E9C-4389-B753-B240305DC8C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5" name="Text Box 3">
          <a:extLst>
            <a:ext uri="{FF2B5EF4-FFF2-40B4-BE49-F238E27FC236}">
              <a16:creationId xmlns:a16="http://schemas.microsoft.com/office/drawing/2014/main" id="{E37E7673-8FF0-4330-855D-82B690188EC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6" name="Text Box 4">
          <a:extLst>
            <a:ext uri="{FF2B5EF4-FFF2-40B4-BE49-F238E27FC236}">
              <a16:creationId xmlns:a16="http://schemas.microsoft.com/office/drawing/2014/main" id="{C05F8A1C-B46A-4AA6-A9BC-629ABA794D8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7" name="Text Box 5">
          <a:extLst>
            <a:ext uri="{FF2B5EF4-FFF2-40B4-BE49-F238E27FC236}">
              <a16:creationId xmlns:a16="http://schemas.microsoft.com/office/drawing/2014/main" id="{A6BE2FE1-DFFA-4B2A-AD28-C4864026945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8" name="Text Box 2">
          <a:extLst>
            <a:ext uri="{FF2B5EF4-FFF2-40B4-BE49-F238E27FC236}">
              <a16:creationId xmlns:a16="http://schemas.microsoft.com/office/drawing/2014/main" id="{B54C6D3C-F9E5-41C6-AE78-BEBC59F4AEC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199" name="Text Box 3">
          <a:extLst>
            <a:ext uri="{FF2B5EF4-FFF2-40B4-BE49-F238E27FC236}">
              <a16:creationId xmlns:a16="http://schemas.microsoft.com/office/drawing/2014/main" id="{6D3F0594-8D9E-4093-94F3-AAB1D39AA33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0" name="Text Box 4">
          <a:extLst>
            <a:ext uri="{FF2B5EF4-FFF2-40B4-BE49-F238E27FC236}">
              <a16:creationId xmlns:a16="http://schemas.microsoft.com/office/drawing/2014/main" id="{8B409724-1115-4F24-855D-CAFB998A1B2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1" name="Text Box 5">
          <a:extLst>
            <a:ext uri="{FF2B5EF4-FFF2-40B4-BE49-F238E27FC236}">
              <a16:creationId xmlns:a16="http://schemas.microsoft.com/office/drawing/2014/main" id="{963BED21-A8EC-4D30-9EC0-61A91776EE2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2" name="Text Box 2">
          <a:extLst>
            <a:ext uri="{FF2B5EF4-FFF2-40B4-BE49-F238E27FC236}">
              <a16:creationId xmlns:a16="http://schemas.microsoft.com/office/drawing/2014/main" id="{E174DEE3-5AC7-4F00-9927-4A4F737DFC6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3" name="Text Box 3">
          <a:extLst>
            <a:ext uri="{FF2B5EF4-FFF2-40B4-BE49-F238E27FC236}">
              <a16:creationId xmlns:a16="http://schemas.microsoft.com/office/drawing/2014/main" id="{36767DB9-213F-40E2-878B-AF34CD0ED43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4" name="Text Box 4">
          <a:extLst>
            <a:ext uri="{FF2B5EF4-FFF2-40B4-BE49-F238E27FC236}">
              <a16:creationId xmlns:a16="http://schemas.microsoft.com/office/drawing/2014/main" id="{A5A948AB-9D3E-418A-9329-3A85FF69346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5" name="Text Box 5">
          <a:extLst>
            <a:ext uri="{FF2B5EF4-FFF2-40B4-BE49-F238E27FC236}">
              <a16:creationId xmlns:a16="http://schemas.microsoft.com/office/drawing/2014/main" id="{B9D12630-4A1D-4BF6-94E5-98D794FF089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6" name="Text Box 2">
          <a:extLst>
            <a:ext uri="{FF2B5EF4-FFF2-40B4-BE49-F238E27FC236}">
              <a16:creationId xmlns:a16="http://schemas.microsoft.com/office/drawing/2014/main" id="{C52BABCE-9F8E-47E6-A8FC-58F21F457CC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7" name="Text Box 3">
          <a:extLst>
            <a:ext uri="{FF2B5EF4-FFF2-40B4-BE49-F238E27FC236}">
              <a16:creationId xmlns:a16="http://schemas.microsoft.com/office/drawing/2014/main" id="{AE4D40BA-07C0-42F9-B3B4-7E3D466DC2A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8" name="Text Box 4">
          <a:extLst>
            <a:ext uri="{FF2B5EF4-FFF2-40B4-BE49-F238E27FC236}">
              <a16:creationId xmlns:a16="http://schemas.microsoft.com/office/drawing/2014/main" id="{52FABE8D-7375-4104-86D0-3498C3E2E8A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09" name="Text Box 5">
          <a:extLst>
            <a:ext uri="{FF2B5EF4-FFF2-40B4-BE49-F238E27FC236}">
              <a16:creationId xmlns:a16="http://schemas.microsoft.com/office/drawing/2014/main" id="{5DFB62D2-1626-43E3-9E0D-CA737B017C7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0" name="Text Box 2">
          <a:extLst>
            <a:ext uri="{FF2B5EF4-FFF2-40B4-BE49-F238E27FC236}">
              <a16:creationId xmlns:a16="http://schemas.microsoft.com/office/drawing/2014/main" id="{93F2DD15-BB2E-47B4-BFEF-8BBF5A67ABB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1" name="Text Box 3">
          <a:extLst>
            <a:ext uri="{FF2B5EF4-FFF2-40B4-BE49-F238E27FC236}">
              <a16:creationId xmlns:a16="http://schemas.microsoft.com/office/drawing/2014/main" id="{27DF3131-797F-47FA-937A-8509DBA4BEE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2" name="Text Box 4">
          <a:extLst>
            <a:ext uri="{FF2B5EF4-FFF2-40B4-BE49-F238E27FC236}">
              <a16:creationId xmlns:a16="http://schemas.microsoft.com/office/drawing/2014/main" id="{082E32A7-A88A-4547-8605-8956C035E6A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3" name="Text Box 5">
          <a:extLst>
            <a:ext uri="{FF2B5EF4-FFF2-40B4-BE49-F238E27FC236}">
              <a16:creationId xmlns:a16="http://schemas.microsoft.com/office/drawing/2014/main" id="{38D524DE-2047-494F-BF8D-5DAEE143E61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4" name="Text Box 2">
          <a:extLst>
            <a:ext uri="{FF2B5EF4-FFF2-40B4-BE49-F238E27FC236}">
              <a16:creationId xmlns:a16="http://schemas.microsoft.com/office/drawing/2014/main" id="{71220E7A-7EB5-433F-AACF-851D89A47E5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5" name="Text Box 3">
          <a:extLst>
            <a:ext uri="{FF2B5EF4-FFF2-40B4-BE49-F238E27FC236}">
              <a16:creationId xmlns:a16="http://schemas.microsoft.com/office/drawing/2014/main" id="{BCE33C6C-006C-440F-8FDF-11B10E24D93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6" name="Text Box 4">
          <a:extLst>
            <a:ext uri="{FF2B5EF4-FFF2-40B4-BE49-F238E27FC236}">
              <a16:creationId xmlns:a16="http://schemas.microsoft.com/office/drawing/2014/main" id="{1F9F8D23-510E-4815-8A1A-A58E0C9C94A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7" name="Text Box 5">
          <a:extLst>
            <a:ext uri="{FF2B5EF4-FFF2-40B4-BE49-F238E27FC236}">
              <a16:creationId xmlns:a16="http://schemas.microsoft.com/office/drawing/2014/main" id="{EF520E8D-A162-41AC-91F9-BA6CE6AC3C0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8" name="Text Box 2">
          <a:extLst>
            <a:ext uri="{FF2B5EF4-FFF2-40B4-BE49-F238E27FC236}">
              <a16:creationId xmlns:a16="http://schemas.microsoft.com/office/drawing/2014/main" id="{602CC07E-02C6-4462-891E-91C2EE15A66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19" name="Text Box 3">
          <a:extLst>
            <a:ext uri="{FF2B5EF4-FFF2-40B4-BE49-F238E27FC236}">
              <a16:creationId xmlns:a16="http://schemas.microsoft.com/office/drawing/2014/main" id="{8ECCD0DA-BCCE-4AFF-A4CB-80D41EF0590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0" name="Text Box 4">
          <a:extLst>
            <a:ext uri="{FF2B5EF4-FFF2-40B4-BE49-F238E27FC236}">
              <a16:creationId xmlns:a16="http://schemas.microsoft.com/office/drawing/2014/main" id="{213C1D3A-E28B-4EF4-B50A-F65C2C50D29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1" name="Text Box 5">
          <a:extLst>
            <a:ext uri="{FF2B5EF4-FFF2-40B4-BE49-F238E27FC236}">
              <a16:creationId xmlns:a16="http://schemas.microsoft.com/office/drawing/2014/main" id="{0DA93B17-F514-4377-9C61-51BA1A5F8D8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2" name="Text Box 2">
          <a:extLst>
            <a:ext uri="{FF2B5EF4-FFF2-40B4-BE49-F238E27FC236}">
              <a16:creationId xmlns:a16="http://schemas.microsoft.com/office/drawing/2014/main" id="{85D11107-A2E4-45E8-9F8A-F2890DFF745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3" name="Text Box 3">
          <a:extLst>
            <a:ext uri="{FF2B5EF4-FFF2-40B4-BE49-F238E27FC236}">
              <a16:creationId xmlns:a16="http://schemas.microsoft.com/office/drawing/2014/main" id="{848A0D6A-C36E-45CC-BF77-ED00F200D09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4" name="Text Box 4">
          <a:extLst>
            <a:ext uri="{FF2B5EF4-FFF2-40B4-BE49-F238E27FC236}">
              <a16:creationId xmlns:a16="http://schemas.microsoft.com/office/drawing/2014/main" id="{5AA37D66-39DD-4FCD-B4E0-9611CB2B12B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5" name="Text Box 5">
          <a:extLst>
            <a:ext uri="{FF2B5EF4-FFF2-40B4-BE49-F238E27FC236}">
              <a16:creationId xmlns:a16="http://schemas.microsoft.com/office/drawing/2014/main" id="{DCA2352F-33FA-4D9A-B6E5-152963DC172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6" name="Text Box 2">
          <a:extLst>
            <a:ext uri="{FF2B5EF4-FFF2-40B4-BE49-F238E27FC236}">
              <a16:creationId xmlns:a16="http://schemas.microsoft.com/office/drawing/2014/main" id="{6177C596-DA7D-4F2C-954E-58E1742B467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7" name="Text Box 3">
          <a:extLst>
            <a:ext uri="{FF2B5EF4-FFF2-40B4-BE49-F238E27FC236}">
              <a16:creationId xmlns:a16="http://schemas.microsoft.com/office/drawing/2014/main" id="{8A30CD7B-05AE-42F3-92BA-D36F57F3C96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8" name="Text Box 4">
          <a:extLst>
            <a:ext uri="{FF2B5EF4-FFF2-40B4-BE49-F238E27FC236}">
              <a16:creationId xmlns:a16="http://schemas.microsoft.com/office/drawing/2014/main" id="{6C120342-5060-48F7-8840-779E75E85EA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29" name="Text Box 5">
          <a:extLst>
            <a:ext uri="{FF2B5EF4-FFF2-40B4-BE49-F238E27FC236}">
              <a16:creationId xmlns:a16="http://schemas.microsoft.com/office/drawing/2014/main" id="{78FD36A2-721B-4A14-880E-268A56CE78A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0" name="Text Box 2">
          <a:extLst>
            <a:ext uri="{FF2B5EF4-FFF2-40B4-BE49-F238E27FC236}">
              <a16:creationId xmlns:a16="http://schemas.microsoft.com/office/drawing/2014/main" id="{C001468B-090D-4225-BF69-C8A33FC92D1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1" name="Text Box 3">
          <a:extLst>
            <a:ext uri="{FF2B5EF4-FFF2-40B4-BE49-F238E27FC236}">
              <a16:creationId xmlns:a16="http://schemas.microsoft.com/office/drawing/2014/main" id="{77262F10-1EBD-4B04-B508-9B688A37253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2" name="Text Box 4">
          <a:extLst>
            <a:ext uri="{FF2B5EF4-FFF2-40B4-BE49-F238E27FC236}">
              <a16:creationId xmlns:a16="http://schemas.microsoft.com/office/drawing/2014/main" id="{D6FFC1E9-415D-439E-9545-29671E99DEB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3" name="Text Box 5">
          <a:extLst>
            <a:ext uri="{FF2B5EF4-FFF2-40B4-BE49-F238E27FC236}">
              <a16:creationId xmlns:a16="http://schemas.microsoft.com/office/drawing/2014/main" id="{A180AD57-D17F-43D6-9EA7-5705444559DD}"/>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4" name="Text Box 2">
          <a:extLst>
            <a:ext uri="{FF2B5EF4-FFF2-40B4-BE49-F238E27FC236}">
              <a16:creationId xmlns:a16="http://schemas.microsoft.com/office/drawing/2014/main" id="{B5D73314-97BF-47A0-AA0A-9BB9887AF1F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5" name="Text Box 3">
          <a:extLst>
            <a:ext uri="{FF2B5EF4-FFF2-40B4-BE49-F238E27FC236}">
              <a16:creationId xmlns:a16="http://schemas.microsoft.com/office/drawing/2014/main" id="{824D358D-C76F-459B-99F1-38DCCC2A7B8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6" name="Text Box 4">
          <a:extLst>
            <a:ext uri="{FF2B5EF4-FFF2-40B4-BE49-F238E27FC236}">
              <a16:creationId xmlns:a16="http://schemas.microsoft.com/office/drawing/2014/main" id="{17BF24E0-EC02-4C67-ABC3-358FA5D4F08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7" name="Text Box 5">
          <a:extLst>
            <a:ext uri="{FF2B5EF4-FFF2-40B4-BE49-F238E27FC236}">
              <a16:creationId xmlns:a16="http://schemas.microsoft.com/office/drawing/2014/main" id="{96EC3544-6BF4-4110-910C-D39DD205B31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8" name="Text Box 2">
          <a:extLst>
            <a:ext uri="{FF2B5EF4-FFF2-40B4-BE49-F238E27FC236}">
              <a16:creationId xmlns:a16="http://schemas.microsoft.com/office/drawing/2014/main" id="{B7C111A2-55D3-4B36-862A-BDDD9B3C688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39" name="Text Box 3">
          <a:extLst>
            <a:ext uri="{FF2B5EF4-FFF2-40B4-BE49-F238E27FC236}">
              <a16:creationId xmlns:a16="http://schemas.microsoft.com/office/drawing/2014/main" id="{121D1825-B6EF-4114-8202-68D5EE5C917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0" name="Text Box 4">
          <a:extLst>
            <a:ext uri="{FF2B5EF4-FFF2-40B4-BE49-F238E27FC236}">
              <a16:creationId xmlns:a16="http://schemas.microsoft.com/office/drawing/2014/main" id="{36A55B4A-AA75-4B09-A7E3-B9A8F76F672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1" name="Text Box 5">
          <a:extLst>
            <a:ext uri="{FF2B5EF4-FFF2-40B4-BE49-F238E27FC236}">
              <a16:creationId xmlns:a16="http://schemas.microsoft.com/office/drawing/2014/main" id="{29B210B8-4A13-4D4E-BC93-B151DABCEA7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2" name="Text Box 2">
          <a:extLst>
            <a:ext uri="{FF2B5EF4-FFF2-40B4-BE49-F238E27FC236}">
              <a16:creationId xmlns:a16="http://schemas.microsoft.com/office/drawing/2014/main" id="{9C9BFF4B-552E-4BD1-9A52-CA8FD0B468F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3" name="Text Box 3">
          <a:extLst>
            <a:ext uri="{FF2B5EF4-FFF2-40B4-BE49-F238E27FC236}">
              <a16:creationId xmlns:a16="http://schemas.microsoft.com/office/drawing/2014/main" id="{C76E2D19-8061-49F5-9178-F7F9035ABC5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4" name="Text Box 4">
          <a:extLst>
            <a:ext uri="{FF2B5EF4-FFF2-40B4-BE49-F238E27FC236}">
              <a16:creationId xmlns:a16="http://schemas.microsoft.com/office/drawing/2014/main" id="{D4D35F1D-1804-4C2C-9DF3-D6897E693F6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5" name="Text Box 5">
          <a:extLst>
            <a:ext uri="{FF2B5EF4-FFF2-40B4-BE49-F238E27FC236}">
              <a16:creationId xmlns:a16="http://schemas.microsoft.com/office/drawing/2014/main" id="{0EA312C0-88AC-4F53-B7BD-131DFE4EC1D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6" name="Text Box 2">
          <a:extLst>
            <a:ext uri="{FF2B5EF4-FFF2-40B4-BE49-F238E27FC236}">
              <a16:creationId xmlns:a16="http://schemas.microsoft.com/office/drawing/2014/main" id="{4876F4F2-07F3-4395-B59D-2D4C289C5C1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7" name="Text Box 3">
          <a:extLst>
            <a:ext uri="{FF2B5EF4-FFF2-40B4-BE49-F238E27FC236}">
              <a16:creationId xmlns:a16="http://schemas.microsoft.com/office/drawing/2014/main" id="{292E0442-3DC4-450D-884D-5D7074455B4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8" name="Text Box 4">
          <a:extLst>
            <a:ext uri="{FF2B5EF4-FFF2-40B4-BE49-F238E27FC236}">
              <a16:creationId xmlns:a16="http://schemas.microsoft.com/office/drawing/2014/main" id="{BC11BA5A-7320-4610-89D7-A23922E11F0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49" name="Text Box 5">
          <a:extLst>
            <a:ext uri="{FF2B5EF4-FFF2-40B4-BE49-F238E27FC236}">
              <a16:creationId xmlns:a16="http://schemas.microsoft.com/office/drawing/2014/main" id="{66B7E7BE-7E48-4D73-9C14-712162EBB76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0" name="Text Box 2">
          <a:extLst>
            <a:ext uri="{FF2B5EF4-FFF2-40B4-BE49-F238E27FC236}">
              <a16:creationId xmlns:a16="http://schemas.microsoft.com/office/drawing/2014/main" id="{874B85E4-14A6-4F0F-97AB-0D350522EB3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1" name="Text Box 3">
          <a:extLst>
            <a:ext uri="{FF2B5EF4-FFF2-40B4-BE49-F238E27FC236}">
              <a16:creationId xmlns:a16="http://schemas.microsoft.com/office/drawing/2014/main" id="{FA31D54F-446C-4BFD-BBCB-37E59DD0189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2" name="Text Box 4">
          <a:extLst>
            <a:ext uri="{FF2B5EF4-FFF2-40B4-BE49-F238E27FC236}">
              <a16:creationId xmlns:a16="http://schemas.microsoft.com/office/drawing/2014/main" id="{B915746D-FEDC-4AA7-9E0F-604501C3CE57}"/>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3" name="Text Box 5">
          <a:extLst>
            <a:ext uri="{FF2B5EF4-FFF2-40B4-BE49-F238E27FC236}">
              <a16:creationId xmlns:a16="http://schemas.microsoft.com/office/drawing/2014/main" id="{D06B9BE5-EF5D-4419-B602-E8B88710D98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4" name="Text Box 2">
          <a:extLst>
            <a:ext uri="{FF2B5EF4-FFF2-40B4-BE49-F238E27FC236}">
              <a16:creationId xmlns:a16="http://schemas.microsoft.com/office/drawing/2014/main" id="{50DCA3A1-7C2F-4AFB-93B4-DAF49E9D9D9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5" name="Text Box 3">
          <a:extLst>
            <a:ext uri="{FF2B5EF4-FFF2-40B4-BE49-F238E27FC236}">
              <a16:creationId xmlns:a16="http://schemas.microsoft.com/office/drawing/2014/main" id="{DC6AB9D3-7F39-4D47-AC58-2837558CF25C}"/>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6" name="Text Box 4">
          <a:extLst>
            <a:ext uri="{FF2B5EF4-FFF2-40B4-BE49-F238E27FC236}">
              <a16:creationId xmlns:a16="http://schemas.microsoft.com/office/drawing/2014/main" id="{0502EBC9-668F-49C5-B8EC-B05BC9D9EF1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7" name="Text Box 5">
          <a:extLst>
            <a:ext uri="{FF2B5EF4-FFF2-40B4-BE49-F238E27FC236}">
              <a16:creationId xmlns:a16="http://schemas.microsoft.com/office/drawing/2014/main" id="{890DA5E9-FC6D-4F50-878A-612616A848F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8" name="Text Box 2">
          <a:extLst>
            <a:ext uri="{FF2B5EF4-FFF2-40B4-BE49-F238E27FC236}">
              <a16:creationId xmlns:a16="http://schemas.microsoft.com/office/drawing/2014/main" id="{96C57789-57F0-4A57-A19B-A38F216C1A3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59" name="Text Box 3">
          <a:extLst>
            <a:ext uri="{FF2B5EF4-FFF2-40B4-BE49-F238E27FC236}">
              <a16:creationId xmlns:a16="http://schemas.microsoft.com/office/drawing/2014/main" id="{4CA79F75-A742-4411-A091-6A7CB4DDDDA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0" name="Text Box 4">
          <a:extLst>
            <a:ext uri="{FF2B5EF4-FFF2-40B4-BE49-F238E27FC236}">
              <a16:creationId xmlns:a16="http://schemas.microsoft.com/office/drawing/2014/main" id="{F6C68369-3EE8-4EC5-8BC2-C2674543CCA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1" name="Text Box 5">
          <a:extLst>
            <a:ext uri="{FF2B5EF4-FFF2-40B4-BE49-F238E27FC236}">
              <a16:creationId xmlns:a16="http://schemas.microsoft.com/office/drawing/2014/main" id="{0E194189-B297-430A-9FA1-772DFBD3A04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2" name="Text Box 2">
          <a:extLst>
            <a:ext uri="{FF2B5EF4-FFF2-40B4-BE49-F238E27FC236}">
              <a16:creationId xmlns:a16="http://schemas.microsoft.com/office/drawing/2014/main" id="{17C0CBCC-8A7C-4BC0-AF46-04E225BB087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3" name="Text Box 3">
          <a:extLst>
            <a:ext uri="{FF2B5EF4-FFF2-40B4-BE49-F238E27FC236}">
              <a16:creationId xmlns:a16="http://schemas.microsoft.com/office/drawing/2014/main" id="{CC38348C-74CA-4CA1-A8D1-67D891311AD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4" name="Text Box 4">
          <a:extLst>
            <a:ext uri="{FF2B5EF4-FFF2-40B4-BE49-F238E27FC236}">
              <a16:creationId xmlns:a16="http://schemas.microsoft.com/office/drawing/2014/main" id="{C2A10A4F-4AB4-434E-A2FC-7981663BC3B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5" name="Text Box 5">
          <a:extLst>
            <a:ext uri="{FF2B5EF4-FFF2-40B4-BE49-F238E27FC236}">
              <a16:creationId xmlns:a16="http://schemas.microsoft.com/office/drawing/2014/main" id="{6CB34109-8F86-4432-A4D9-217557CE4C4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6" name="Text Box 2">
          <a:extLst>
            <a:ext uri="{FF2B5EF4-FFF2-40B4-BE49-F238E27FC236}">
              <a16:creationId xmlns:a16="http://schemas.microsoft.com/office/drawing/2014/main" id="{068ECBC6-E50B-4E9A-A670-50DC63AC886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7" name="Text Box 3">
          <a:extLst>
            <a:ext uri="{FF2B5EF4-FFF2-40B4-BE49-F238E27FC236}">
              <a16:creationId xmlns:a16="http://schemas.microsoft.com/office/drawing/2014/main" id="{62C69A9D-D77E-4CAB-92DE-A9A3BD9244F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8" name="Text Box 4">
          <a:extLst>
            <a:ext uri="{FF2B5EF4-FFF2-40B4-BE49-F238E27FC236}">
              <a16:creationId xmlns:a16="http://schemas.microsoft.com/office/drawing/2014/main" id="{6106171A-F141-4BBF-9F76-DEF0C6B593D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69" name="Text Box 5">
          <a:extLst>
            <a:ext uri="{FF2B5EF4-FFF2-40B4-BE49-F238E27FC236}">
              <a16:creationId xmlns:a16="http://schemas.microsoft.com/office/drawing/2014/main" id="{93F7A2F6-A51C-4CEC-A8FF-6F54A0C150C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0" name="Text Box 2">
          <a:extLst>
            <a:ext uri="{FF2B5EF4-FFF2-40B4-BE49-F238E27FC236}">
              <a16:creationId xmlns:a16="http://schemas.microsoft.com/office/drawing/2014/main" id="{897A2F17-3599-409E-9AD0-F73B7336011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1" name="Text Box 3">
          <a:extLst>
            <a:ext uri="{FF2B5EF4-FFF2-40B4-BE49-F238E27FC236}">
              <a16:creationId xmlns:a16="http://schemas.microsoft.com/office/drawing/2014/main" id="{CAF7406F-BE71-4EAB-8FFF-9F4E630CB03F}"/>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2" name="Text Box 4">
          <a:extLst>
            <a:ext uri="{FF2B5EF4-FFF2-40B4-BE49-F238E27FC236}">
              <a16:creationId xmlns:a16="http://schemas.microsoft.com/office/drawing/2014/main" id="{3512BD89-6565-407E-A88A-1AB78F2C048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3" name="Text Box 5">
          <a:extLst>
            <a:ext uri="{FF2B5EF4-FFF2-40B4-BE49-F238E27FC236}">
              <a16:creationId xmlns:a16="http://schemas.microsoft.com/office/drawing/2014/main" id="{14A1A50C-A786-4853-BBE5-BD14D7AABD6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4" name="Text Box 2">
          <a:extLst>
            <a:ext uri="{FF2B5EF4-FFF2-40B4-BE49-F238E27FC236}">
              <a16:creationId xmlns:a16="http://schemas.microsoft.com/office/drawing/2014/main" id="{5F1D19D1-28B5-404A-8D49-E16BE19F650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5" name="Text Box 3">
          <a:extLst>
            <a:ext uri="{FF2B5EF4-FFF2-40B4-BE49-F238E27FC236}">
              <a16:creationId xmlns:a16="http://schemas.microsoft.com/office/drawing/2014/main" id="{E909C91D-BC6C-4DEF-B850-09F7010E3EE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6" name="Text Box 4">
          <a:extLst>
            <a:ext uri="{FF2B5EF4-FFF2-40B4-BE49-F238E27FC236}">
              <a16:creationId xmlns:a16="http://schemas.microsoft.com/office/drawing/2014/main" id="{7216A6BB-75A2-441E-A5D4-E0D9E896D6C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7" name="Text Box 5">
          <a:extLst>
            <a:ext uri="{FF2B5EF4-FFF2-40B4-BE49-F238E27FC236}">
              <a16:creationId xmlns:a16="http://schemas.microsoft.com/office/drawing/2014/main" id="{CEA46DC3-D94A-441E-BEB1-21262C49867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8" name="Text Box 2">
          <a:extLst>
            <a:ext uri="{FF2B5EF4-FFF2-40B4-BE49-F238E27FC236}">
              <a16:creationId xmlns:a16="http://schemas.microsoft.com/office/drawing/2014/main" id="{B5B227A8-66CC-4CB6-AFD0-5856A0F5D27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79" name="Text Box 3">
          <a:extLst>
            <a:ext uri="{FF2B5EF4-FFF2-40B4-BE49-F238E27FC236}">
              <a16:creationId xmlns:a16="http://schemas.microsoft.com/office/drawing/2014/main" id="{F9F6D2F6-59C5-4687-B31B-5E72D3C23B7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0" name="Text Box 4">
          <a:extLst>
            <a:ext uri="{FF2B5EF4-FFF2-40B4-BE49-F238E27FC236}">
              <a16:creationId xmlns:a16="http://schemas.microsoft.com/office/drawing/2014/main" id="{CFC46AE0-2361-4A1D-A470-E7BC192195E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1" name="Text Box 5">
          <a:extLst>
            <a:ext uri="{FF2B5EF4-FFF2-40B4-BE49-F238E27FC236}">
              <a16:creationId xmlns:a16="http://schemas.microsoft.com/office/drawing/2014/main" id="{8F2D046C-6A3A-44F1-B5C5-16F092C00DB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2" name="Text Box 2">
          <a:extLst>
            <a:ext uri="{FF2B5EF4-FFF2-40B4-BE49-F238E27FC236}">
              <a16:creationId xmlns:a16="http://schemas.microsoft.com/office/drawing/2014/main" id="{45E3A879-7BF0-4629-B736-16634A67868A}"/>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3" name="Text Box 3">
          <a:extLst>
            <a:ext uri="{FF2B5EF4-FFF2-40B4-BE49-F238E27FC236}">
              <a16:creationId xmlns:a16="http://schemas.microsoft.com/office/drawing/2014/main" id="{368B350B-49ED-4B2E-89B4-C3B412C3D35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4" name="Text Box 4">
          <a:extLst>
            <a:ext uri="{FF2B5EF4-FFF2-40B4-BE49-F238E27FC236}">
              <a16:creationId xmlns:a16="http://schemas.microsoft.com/office/drawing/2014/main" id="{D10896A8-5E0E-48CA-B550-45E636F2548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5" name="Text Box 5">
          <a:extLst>
            <a:ext uri="{FF2B5EF4-FFF2-40B4-BE49-F238E27FC236}">
              <a16:creationId xmlns:a16="http://schemas.microsoft.com/office/drawing/2014/main" id="{79783373-A444-432F-8610-BD56BFA2AC15}"/>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6" name="Text Box 2">
          <a:extLst>
            <a:ext uri="{FF2B5EF4-FFF2-40B4-BE49-F238E27FC236}">
              <a16:creationId xmlns:a16="http://schemas.microsoft.com/office/drawing/2014/main" id="{E8FAC148-F7B9-44B5-8BC2-0114D061C8A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7" name="Text Box 3">
          <a:extLst>
            <a:ext uri="{FF2B5EF4-FFF2-40B4-BE49-F238E27FC236}">
              <a16:creationId xmlns:a16="http://schemas.microsoft.com/office/drawing/2014/main" id="{D6CBB97C-3D21-41D1-A712-9DDAF1ABBD5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8" name="Text Box 4">
          <a:extLst>
            <a:ext uri="{FF2B5EF4-FFF2-40B4-BE49-F238E27FC236}">
              <a16:creationId xmlns:a16="http://schemas.microsoft.com/office/drawing/2014/main" id="{8A536D0A-B75B-473C-9CB9-91B62E2B93E2}"/>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89" name="Text Box 5">
          <a:extLst>
            <a:ext uri="{FF2B5EF4-FFF2-40B4-BE49-F238E27FC236}">
              <a16:creationId xmlns:a16="http://schemas.microsoft.com/office/drawing/2014/main" id="{72EE1111-BCAA-49E0-A437-85E1EBB88D3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0" name="Text Box 2">
          <a:extLst>
            <a:ext uri="{FF2B5EF4-FFF2-40B4-BE49-F238E27FC236}">
              <a16:creationId xmlns:a16="http://schemas.microsoft.com/office/drawing/2014/main" id="{6E2C3800-5ACB-4B3E-BE10-3549B25F81D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1" name="Text Box 3">
          <a:extLst>
            <a:ext uri="{FF2B5EF4-FFF2-40B4-BE49-F238E27FC236}">
              <a16:creationId xmlns:a16="http://schemas.microsoft.com/office/drawing/2014/main" id="{01CA7030-FDFD-4C9B-8535-057C9C1B209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2" name="Text Box 4">
          <a:extLst>
            <a:ext uri="{FF2B5EF4-FFF2-40B4-BE49-F238E27FC236}">
              <a16:creationId xmlns:a16="http://schemas.microsoft.com/office/drawing/2014/main" id="{D267C026-91C2-4C47-AFE6-3A9AD8AFE588}"/>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3" name="Text Box 5">
          <a:extLst>
            <a:ext uri="{FF2B5EF4-FFF2-40B4-BE49-F238E27FC236}">
              <a16:creationId xmlns:a16="http://schemas.microsoft.com/office/drawing/2014/main" id="{93B1894E-C00F-4FC5-85BA-3EE4745B2C23}"/>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4" name="Text Box 2">
          <a:extLst>
            <a:ext uri="{FF2B5EF4-FFF2-40B4-BE49-F238E27FC236}">
              <a16:creationId xmlns:a16="http://schemas.microsoft.com/office/drawing/2014/main" id="{8983E302-CB17-4A63-A6F3-C32E4E05965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5" name="Text Box 3">
          <a:extLst>
            <a:ext uri="{FF2B5EF4-FFF2-40B4-BE49-F238E27FC236}">
              <a16:creationId xmlns:a16="http://schemas.microsoft.com/office/drawing/2014/main" id="{04BE87E8-4921-4C69-BCBC-7ECC77C0672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6" name="Text Box 4">
          <a:extLst>
            <a:ext uri="{FF2B5EF4-FFF2-40B4-BE49-F238E27FC236}">
              <a16:creationId xmlns:a16="http://schemas.microsoft.com/office/drawing/2014/main" id="{A05B5BDD-4EFD-400B-864F-B5F8E4417BB6}"/>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7" name="Text Box 5">
          <a:extLst>
            <a:ext uri="{FF2B5EF4-FFF2-40B4-BE49-F238E27FC236}">
              <a16:creationId xmlns:a16="http://schemas.microsoft.com/office/drawing/2014/main" id="{0BD4A3AF-994C-4BB3-9E52-5BA29999D81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8" name="Text Box 2">
          <a:extLst>
            <a:ext uri="{FF2B5EF4-FFF2-40B4-BE49-F238E27FC236}">
              <a16:creationId xmlns:a16="http://schemas.microsoft.com/office/drawing/2014/main" id="{6BA46758-FA0B-42EE-8E8F-54CD7588D88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299" name="Text Box 3">
          <a:extLst>
            <a:ext uri="{FF2B5EF4-FFF2-40B4-BE49-F238E27FC236}">
              <a16:creationId xmlns:a16="http://schemas.microsoft.com/office/drawing/2014/main" id="{B411A165-369C-4F72-8D84-35619C721E5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00" name="Text Box 4">
          <a:extLst>
            <a:ext uri="{FF2B5EF4-FFF2-40B4-BE49-F238E27FC236}">
              <a16:creationId xmlns:a16="http://schemas.microsoft.com/office/drawing/2014/main" id="{CD65A367-3E4F-4242-A8F3-D2F98F38387B}"/>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01" name="Text Box 5">
          <a:extLst>
            <a:ext uri="{FF2B5EF4-FFF2-40B4-BE49-F238E27FC236}">
              <a16:creationId xmlns:a16="http://schemas.microsoft.com/office/drawing/2014/main" id="{D78D5C46-0D04-4C34-BCAB-8E1E98D854C1}"/>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02" name="Text Box 2">
          <a:extLst>
            <a:ext uri="{FF2B5EF4-FFF2-40B4-BE49-F238E27FC236}">
              <a16:creationId xmlns:a16="http://schemas.microsoft.com/office/drawing/2014/main" id="{0A2014D6-FBC5-41B5-9FBD-EDE16F363F50}"/>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03" name="Text Box 3">
          <a:extLst>
            <a:ext uri="{FF2B5EF4-FFF2-40B4-BE49-F238E27FC236}">
              <a16:creationId xmlns:a16="http://schemas.microsoft.com/office/drawing/2014/main" id="{1002B0FA-112B-4922-B0E9-D7F9B5E65B54}"/>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04" name="Text Box 4">
          <a:extLst>
            <a:ext uri="{FF2B5EF4-FFF2-40B4-BE49-F238E27FC236}">
              <a16:creationId xmlns:a16="http://schemas.microsoft.com/office/drawing/2014/main" id="{FFF24AC7-04A5-4D2B-95B2-549C722E0989}"/>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110</xdr:row>
      <xdr:rowOff>0</xdr:rowOff>
    </xdr:from>
    <xdr:ext cx="76200" cy="9525"/>
    <xdr:sp macro="" textlink="">
      <xdr:nvSpPr>
        <xdr:cNvPr id="305" name="Text Box 5">
          <a:extLst>
            <a:ext uri="{FF2B5EF4-FFF2-40B4-BE49-F238E27FC236}">
              <a16:creationId xmlns:a16="http://schemas.microsoft.com/office/drawing/2014/main" id="{C9EFAF97-00A5-46BC-A2B7-B472E2461FEE}"/>
            </a:ext>
          </a:extLst>
        </xdr:cNvPr>
        <xdr:cNvSpPr txBox="1">
          <a:spLocks noChangeArrowheads="1"/>
        </xdr:cNvSpPr>
      </xdr:nvSpPr>
      <xdr:spPr bwMode="auto">
        <a:xfrm>
          <a:off x="1562100" y="174498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06" name="Text Box 2">
          <a:extLst>
            <a:ext uri="{FF2B5EF4-FFF2-40B4-BE49-F238E27FC236}">
              <a16:creationId xmlns:a16="http://schemas.microsoft.com/office/drawing/2014/main" id="{780A5776-C3EE-415B-B96A-8AC2DD5CA01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07" name="Text Box 3">
          <a:extLst>
            <a:ext uri="{FF2B5EF4-FFF2-40B4-BE49-F238E27FC236}">
              <a16:creationId xmlns:a16="http://schemas.microsoft.com/office/drawing/2014/main" id="{59A0572B-55D6-4E72-BA45-8E0F82E046B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08" name="Text Box 4">
          <a:extLst>
            <a:ext uri="{FF2B5EF4-FFF2-40B4-BE49-F238E27FC236}">
              <a16:creationId xmlns:a16="http://schemas.microsoft.com/office/drawing/2014/main" id="{D5118D0D-00D5-4B5E-B6D9-86B551D41D7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09" name="Text Box 5">
          <a:extLst>
            <a:ext uri="{FF2B5EF4-FFF2-40B4-BE49-F238E27FC236}">
              <a16:creationId xmlns:a16="http://schemas.microsoft.com/office/drawing/2014/main" id="{2C2D0903-F140-4316-9970-BEA4DEF191F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0" name="Text Box 2">
          <a:extLst>
            <a:ext uri="{FF2B5EF4-FFF2-40B4-BE49-F238E27FC236}">
              <a16:creationId xmlns:a16="http://schemas.microsoft.com/office/drawing/2014/main" id="{FF0A1EB7-86C2-4E22-BA95-C7CE33C59BB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1" name="Text Box 3">
          <a:extLst>
            <a:ext uri="{FF2B5EF4-FFF2-40B4-BE49-F238E27FC236}">
              <a16:creationId xmlns:a16="http://schemas.microsoft.com/office/drawing/2014/main" id="{BF5D054A-F412-444D-A9F5-6D58107B0BB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2" name="Text Box 4">
          <a:extLst>
            <a:ext uri="{FF2B5EF4-FFF2-40B4-BE49-F238E27FC236}">
              <a16:creationId xmlns:a16="http://schemas.microsoft.com/office/drawing/2014/main" id="{53FB3E52-886E-4E19-9CBC-4A596516E0C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3" name="Text Box 5">
          <a:extLst>
            <a:ext uri="{FF2B5EF4-FFF2-40B4-BE49-F238E27FC236}">
              <a16:creationId xmlns:a16="http://schemas.microsoft.com/office/drawing/2014/main" id="{1C07D345-01BF-4F12-8163-87E78F14DA4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4" name="Text Box 2">
          <a:extLst>
            <a:ext uri="{FF2B5EF4-FFF2-40B4-BE49-F238E27FC236}">
              <a16:creationId xmlns:a16="http://schemas.microsoft.com/office/drawing/2014/main" id="{281E30EE-702F-45B4-A486-243D5237DD2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5" name="Text Box 3">
          <a:extLst>
            <a:ext uri="{FF2B5EF4-FFF2-40B4-BE49-F238E27FC236}">
              <a16:creationId xmlns:a16="http://schemas.microsoft.com/office/drawing/2014/main" id="{FE8AF761-C840-4F78-8271-DE7AEA97211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6" name="Text Box 4">
          <a:extLst>
            <a:ext uri="{FF2B5EF4-FFF2-40B4-BE49-F238E27FC236}">
              <a16:creationId xmlns:a16="http://schemas.microsoft.com/office/drawing/2014/main" id="{5A920A4B-942D-4387-A787-BFDA5D2DE4D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7" name="Text Box 5">
          <a:extLst>
            <a:ext uri="{FF2B5EF4-FFF2-40B4-BE49-F238E27FC236}">
              <a16:creationId xmlns:a16="http://schemas.microsoft.com/office/drawing/2014/main" id="{62D3F962-A7AA-48D5-B2BA-7DD16F25265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8" name="Text Box 2">
          <a:extLst>
            <a:ext uri="{FF2B5EF4-FFF2-40B4-BE49-F238E27FC236}">
              <a16:creationId xmlns:a16="http://schemas.microsoft.com/office/drawing/2014/main" id="{781B8FD5-1087-47D5-8BA1-A7D76907FCF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19" name="Text Box 3">
          <a:extLst>
            <a:ext uri="{FF2B5EF4-FFF2-40B4-BE49-F238E27FC236}">
              <a16:creationId xmlns:a16="http://schemas.microsoft.com/office/drawing/2014/main" id="{79C05E50-B3FF-4330-8D38-F342C6F0C19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0" name="Text Box 4">
          <a:extLst>
            <a:ext uri="{FF2B5EF4-FFF2-40B4-BE49-F238E27FC236}">
              <a16:creationId xmlns:a16="http://schemas.microsoft.com/office/drawing/2014/main" id="{949CB6A6-5DCA-47BF-A1A0-6587EAC06A8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1" name="Text Box 5">
          <a:extLst>
            <a:ext uri="{FF2B5EF4-FFF2-40B4-BE49-F238E27FC236}">
              <a16:creationId xmlns:a16="http://schemas.microsoft.com/office/drawing/2014/main" id="{F27A058C-35C1-4264-8607-81FB87A59A7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2" name="Text Box 2">
          <a:extLst>
            <a:ext uri="{FF2B5EF4-FFF2-40B4-BE49-F238E27FC236}">
              <a16:creationId xmlns:a16="http://schemas.microsoft.com/office/drawing/2014/main" id="{9DB60217-9A86-4B8C-8A6C-B4AC707EA9E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3" name="Text Box 3">
          <a:extLst>
            <a:ext uri="{FF2B5EF4-FFF2-40B4-BE49-F238E27FC236}">
              <a16:creationId xmlns:a16="http://schemas.microsoft.com/office/drawing/2014/main" id="{86E3ADB6-3752-4F2C-AB45-78D73A79243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4" name="Text Box 4">
          <a:extLst>
            <a:ext uri="{FF2B5EF4-FFF2-40B4-BE49-F238E27FC236}">
              <a16:creationId xmlns:a16="http://schemas.microsoft.com/office/drawing/2014/main" id="{63C59780-F182-4351-A9E4-81A85C373B6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5" name="Text Box 5">
          <a:extLst>
            <a:ext uri="{FF2B5EF4-FFF2-40B4-BE49-F238E27FC236}">
              <a16:creationId xmlns:a16="http://schemas.microsoft.com/office/drawing/2014/main" id="{D91B56AD-5895-4821-B24A-8BFDE0DAFFE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6" name="Text Box 2">
          <a:extLst>
            <a:ext uri="{FF2B5EF4-FFF2-40B4-BE49-F238E27FC236}">
              <a16:creationId xmlns:a16="http://schemas.microsoft.com/office/drawing/2014/main" id="{CA16742E-9D4C-42BE-8494-FA1EA52C07B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7" name="Text Box 3">
          <a:extLst>
            <a:ext uri="{FF2B5EF4-FFF2-40B4-BE49-F238E27FC236}">
              <a16:creationId xmlns:a16="http://schemas.microsoft.com/office/drawing/2014/main" id="{5132F7A3-F1B8-48FC-8760-3F570F80C7A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8" name="Text Box 4">
          <a:extLst>
            <a:ext uri="{FF2B5EF4-FFF2-40B4-BE49-F238E27FC236}">
              <a16:creationId xmlns:a16="http://schemas.microsoft.com/office/drawing/2014/main" id="{687A5B10-C2C3-4A31-AA9E-56597EFDC47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29" name="Text Box 5">
          <a:extLst>
            <a:ext uri="{FF2B5EF4-FFF2-40B4-BE49-F238E27FC236}">
              <a16:creationId xmlns:a16="http://schemas.microsoft.com/office/drawing/2014/main" id="{3F344C83-644C-4C65-8339-9FB679438CD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0" name="Text Box 2">
          <a:extLst>
            <a:ext uri="{FF2B5EF4-FFF2-40B4-BE49-F238E27FC236}">
              <a16:creationId xmlns:a16="http://schemas.microsoft.com/office/drawing/2014/main" id="{3E63113E-6E51-48E3-81FA-C97A388B85E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1" name="Text Box 3">
          <a:extLst>
            <a:ext uri="{FF2B5EF4-FFF2-40B4-BE49-F238E27FC236}">
              <a16:creationId xmlns:a16="http://schemas.microsoft.com/office/drawing/2014/main" id="{01FFEA85-E011-442A-9B99-A62C791035E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2" name="Text Box 4">
          <a:extLst>
            <a:ext uri="{FF2B5EF4-FFF2-40B4-BE49-F238E27FC236}">
              <a16:creationId xmlns:a16="http://schemas.microsoft.com/office/drawing/2014/main" id="{E1BEE3C4-035A-44B1-B628-5618DCA70BB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3" name="Text Box 5">
          <a:extLst>
            <a:ext uri="{FF2B5EF4-FFF2-40B4-BE49-F238E27FC236}">
              <a16:creationId xmlns:a16="http://schemas.microsoft.com/office/drawing/2014/main" id="{18345365-1A25-4914-A097-E9D591615D2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4" name="Text Box 2">
          <a:extLst>
            <a:ext uri="{FF2B5EF4-FFF2-40B4-BE49-F238E27FC236}">
              <a16:creationId xmlns:a16="http://schemas.microsoft.com/office/drawing/2014/main" id="{7CC695F6-2550-48F6-851F-E1574051026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5" name="Text Box 3">
          <a:extLst>
            <a:ext uri="{FF2B5EF4-FFF2-40B4-BE49-F238E27FC236}">
              <a16:creationId xmlns:a16="http://schemas.microsoft.com/office/drawing/2014/main" id="{2ABE2E20-E410-4800-B16A-D403325FF44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6" name="Text Box 4">
          <a:extLst>
            <a:ext uri="{FF2B5EF4-FFF2-40B4-BE49-F238E27FC236}">
              <a16:creationId xmlns:a16="http://schemas.microsoft.com/office/drawing/2014/main" id="{65016B22-70B9-4B64-B761-D84B68861E9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7" name="Text Box 5">
          <a:extLst>
            <a:ext uri="{FF2B5EF4-FFF2-40B4-BE49-F238E27FC236}">
              <a16:creationId xmlns:a16="http://schemas.microsoft.com/office/drawing/2014/main" id="{8813F811-639F-44A6-88C8-2F951C2C421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8" name="Text Box 2">
          <a:extLst>
            <a:ext uri="{FF2B5EF4-FFF2-40B4-BE49-F238E27FC236}">
              <a16:creationId xmlns:a16="http://schemas.microsoft.com/office/drawing/2014/main" id="{30B429A4-5E5A-4249-B164-FC08ED76C82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39" name="Text Box 3">
          <a:extLst>
            <a:ext uri="{FF2B5EF4-FFF2-40B4-BE49-F238E27FC236}">
              <a16:creationId xmlns:a16="http://schemas.microsoft.com/office/drawing/2014/main" id="{DF3ECFCD-3231-4507-8398-F88CCC052D4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0" name="Text Box 4">
          <a:extLst>
            <a:ext uri="{FF2B5EF4-FFF2-40B4-BE49-F238E27FC236}">
              <a16:creationId xmlns:a16="http://schemas.microsoft.com/office/drawing/2014/main" id="{70553EBE-2FF4-4688-9E7E-E7B47F80D4D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1" name="Text Box 5">
          <a:extLst>
            <a:ext uri="{FF2B5EF4-FFF2-40B4-BE49-F238E27FC236}">
              <a16:creationId xmlns:a16="http://schemas.microsoft.com/office/drawing/2014/main" id="{3CE5AF34-5944-44F4-B98F-B4E51AD26B3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2" name="Text Box 2">
          <a:extLst>
            <a:ext uri="{FF2B5EF4-FFF2-40B4-BE49-F238E27FC236}">
              <a16:creationId xmlns:a16="http://schemas.microsoft.com/office/drawing/2014/main" id="{0E0081B3-8DB7-484B-BCEE-73968C0A3D6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3" name="Text Box 3">
          <a:extLst>
            <a:ext uri="{FF2B5EF4-FFF2-40B4-BE49-F238E27FC236}">
              <a16:creationId xmlns:a16="http://schemas.microsoft.com/office/drawing/2014/main" id="{BEE71A28-53A4-47CE-A2CA-E81209C0870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4" name="Text Box 4">
          <a:extLst>
            <a:ext uri="{FF2B5EF4-FFF2-40B4-BE49-F238E27FC236}">
              <a16:creationId xmlns:a16="http://schemas.microsoft.com/office/drawing/2014/main" id="{73C9CCB2-0A61-49E7-96ED-6D61C639FA2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5" name="Text Box 5">
          <a:extLst>
            <a:ext uri="{FF2B5EF4-FFF2-40B4-BE49-F238E27FC236}">
              <a16:creationId xmlns:a16="http://schemas.microsoft.com/office/drawing/2014/main" id="{6586B5C6-E07B-4921-B002-9FA77CE967E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6" name="Text Box 2">
          <a:extLst>
            <a:ext uri="{FF2B5EF4-FFF2-40B4-BE49-F238E27FC236}">
              <a16:creationId xmlns:a16="http://schemas.microsoft.com/office/drawing/2014/main" id="{77D857CA-DB2C-4833-A878-AFF017AC519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7" name="Text Box 3">
          <a:extLst>
            <a:ext uri="{FF2B5EF4-FFF2-40B4-BE49-F238E27FC236}">
              <a16:creationId xmlns:a16="http://schemas.microsoft.com/office/drawing/2014/main" id="{E9B278F7-E19B-41F1-A0D5-944EFFA2221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8" name="Text Box 4">
          <a:extLst>
            <a:ext uri="{FF2B5EF4-FFF2-40B4-BE49-F238E27FC236}">
              <a16:creationId xmlns:a16="http://schemas.microsoft.com/office/drawing/2014/main" id="{E1451B93-9C81-4363-807A-21054A55AD2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49" name="Text Box 5">
          <a:extLst>
            <a:ext uri="{FF2B5EF4-FFF2-40B4-BE49-F238E27FC236}">
              <a16:creationId xmlns:a16="http://schemas.microsoft.com/office/drawing/2014/main" id="{4EE8AB4E-0DD4-426A-BB53-2A64BC4BBB1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0" name="Text Box 2">
          <a:extLst>
            <a:ext uri="{FF2B5EF4-FFF2-40B4-BE49-F238E27FC236}">
              <a16:creationId xmlns:a16="http://schemas.microsoft.com/office/drawing/2014/main" id="{250A442F-29F1-4640-9FD7-78D0A130220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1" name="Text Box 3">
          <a:extLst>
            <a:ext uri="{FF2B5EF4-FFF2-40B4-BE49-F238E27FC236}">
              <a16:creationId xmlns:a16="http://schemas.microsoft.com/office/drawing/2014/main" id="{F8912645-9A63-4450-83A5-5FBBD444CDF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2" name="Text Box 4">
          <a:extLst>
            <a:ext uri="{FF2B5EF4-FFF2-40B4-BE49-F238E27FC236}">
              <a16:creationId xmlns:a16="http://schemas.microsoft.com/office/drawing/2014/main" id="{85F5A70F-B769-4016-B124-5921FD85A4F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3" name="Text Box 5">
          <a:extLst>
            <a:ext uri="{FF2B5EF4-FFF2-40B4-BE49-F238E27FC236}">
              <a16:creationId xmlns:a16="http://schemas.microsoft.com/office/drawing/2014/main" id="{79096CD5-6B67-40A1-A31E-593731B2BE7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4" name="Text Box 2">
          <a:extLst>
            <a:ext uri="{FF2B5EF4-FFF2-40B4-BE49-F238E27FC236}">
              <a16:creationId xmlns:a16="http://schemas.microsoft.com/office/drawing/2014/main" id="{D01B8575-2629-447C-9DC0-CE3B9A861CF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5" name="Text Box 3">
          <a:extLst>
            <a:ext uri="{FF2B5EF4-FFF2-40B4-BE49-F238E27FC236}">
              <a16:creationId xmlns:a16="http://schemas.microsoft.com/office/drawing/2014/main" id="{30675FBD-27E0-4E46-8B16-25B103FB69C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6" name="Text Box 4">
          <a:extLst>
            <a:ext uri="{FF2B5EF4-FFF2-40B4-BE49-F238E27FC236}">
              <a16:creationId xmlns:a16="http://schemas.microsoft.com/office/drawing/2014/main" id="{F35E18B4-7196-4D14-BCC8-C15D08822F1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7" name="Text Box 5">
          <a:extLst>
            <a:ext uri="{FF2B5EF4-FFF2-40B4-BE49-F238E27FC236}">
              <a16:creationId xmlns:a16="http://schemas.microsoft.com/office/drawing/2014/main" id="{80520210-DB90-4998-9235-5CC0B5A0DB4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8" name="Text Box 2">
          <a:extLst>
            <a:ext uri="{FF2B5EF4-FFF2-40B4-BE49-F238E27FC236}">
              <a16:creationId xmlns:a16="http://schemas.microsoft.com/office/drawing/2014/main" id="{5A2EC038-F6D2-419E-827D-82D9C5EB3A9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59" name="Text Box 3">
          <a:extLst>
            <a:ext uri="{FF2B5EF4-FFF2-40B4-BE49-F238E27FC236}">
              <a16:creationId xmlns:a16="http://schemas.microsoft.com/office/drawing/2014/main" id="{FE9F5898-98F4-4FB6-AA55-740CE34AFE0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0" name="Text Box 4">
          <a:extLst>
            <a:ext uri="{FF2B5EF4-FFF2-40B4-BE49-F238E27FC236}">
              <a16:creationId xmlns:a16="http://schemas.microsoft.com/office/drawing/2014/main" id="{62CCC33C-31A9-4AC7-BC81-98D6E0402E5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1" name="Text Box 5">
          <a:extLst>
            <a:ext uri="{FF2B5EF4-FFF2-40B4-BE49-F238E27FC236}">
              <a16:creationId xmlns:a16="http://schemas.microsoft.com/office/drawing/2014/main" id="{01C6E74D-F1EA-4A9C-B242-BF2DAAC3681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2" name="Text Box 2">
          <a:extLst>
            <a:ext uri="{FF2B5EF4-FFF2-40B4-BE49-F238E27FC236}">
              <a16:creationId xmlns:a16="http://schemas.microsoft.com/office/drawing/2014/main" id="{5CFC40C8-F7F0-4898-90EA-1DF81A70E58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3" name="Text Box 3">
          <a:extLst>
            <a:ext uri="{FF2B5EF4-FFF2-40B4-BE49-F238E27FC236}">
              <a16:creationId xmlns:a16="http://schemas.microsoft.com/office/drawing/2014/main" id="{C98F8C3D-0FAF-4925-8AA3-45945ECC8AA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4" name="Text Box 4">
          <a:extLst>
            <a:ext uri="{FF2B5EF4-FFF2-40B4-BE49-F238E27FC236}">
              <a16:creationId xmlns:a16="http://schemas.microsoft.com/office/drawing/2014/main" id="{B842C92F-3C7D-4650-AB91-071DA3B8F90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5" name="Text Box 5">
          <a:extLst>
            <a:ext uri="{FF2B5EF4-FFF2-40B4-BE49-F238E27FC236}">
              <a16:creationId xmlns:a16="http://schemas.microsoft.com/office/drawing/2014/main" id="{EB56DDE4-3BA8-4EA8-BE05-250AAE13AFB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6" name="Text Box 2">
          <a:extLst>
            <a:ext uri="{FF2B5EF4-FFF2-40B4-BE49-F238E27FC236}">
              <a16:creationId xmlns:a16="http://schemas.microsoft.com/office/drawing/2014/main" id="{4453EAC2-EB7A-441C-8904-68AAE7E41B6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7" name="Text Box 3">
          <a:extLst>
            <a:ext uri="{FF2B5EF4-FFF2-40B4-BE49-F238E27FC236}">
              <a16:creationId xmlns:a16="http://schemas.microsoft.com/office/drawing/2014/main" id="{7FF09746-2447-4369-8741-40A73115B2D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8" name="Text Box 4">
          <a:extLst>
            <a:ext uri="{FF2B5EF4-FFF2-40B4-BE49-F238E27FC236}">
              <a16:creationId xmlns:a16="http://schemas.microsoft.com/office/drawing/2014/main" id="{3B7F5280-A175-42A7-B492-6F67E1DD303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69" name="Text Box 5">
          <a:extLst>
            <a:ext uri="{FF2B5EF4-FFF2-40B4-BE49-F238E27FC236}">
              <a16:creationId xmlns:a16="http://schemas.microsoft.com/office/drawing/2014/main" id="{2175C7B1-BC6B-4CE8-8FB9-77629FB1459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0" name="Text Box 2">
          <a:extLst>
            <a:ext uri="{FF2B5EF4-FFF2-40B4-BE49-F238E27FC236}">
              <a16:creationId xmlns:a16="http://schemas.microsoft.com/office/drawing/2014/main" id="{94C3E44F-F840-4B77-8229-B58BFC7E76B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1" name="Text Box 3">
          <a:extLst>
            <a:ext uri="{FF2B5EF4-FFF2-40B4-BE49-F238E27FC236}">
              <a16:creationId xmlns:a16="http://schemas.microsoft.com/office/drawing/2014/main" id="{DEE4D081-69F0-49CF-9D81-3951EB18F88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2" name="Text Box 4">
          <a:extLst>
            <a:ext uri="{FF2B5EF4-FFF2-40B4-BE49-F238E27FC236}">
              <a16:creationId xmlns:a16="http://schemas.microsoft.com/office/drawing/2014/main" id="{1BFCFB1B-8FDE-4DB0-BF4E-5A930F45B2E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3" name="Text Box 5">
          <a:extLst>
            <a:ext uri="{FF2B5EF4-FFF2-40B4-BE49-F238E27FC236}">
              <a16:creationId xmlns:a16="http://schemas.microsoft.com/office/drawing/2014/main" id="{A4519A75-9B0B-4995-92FB-D76A29B271F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4" name="Text Box 2">
          <a:extLst>
            <a:ext uri="{FF2B5EF4-FFF2-40B4-BE49-F238E27FC236}">
              <a16:creationId xmlns:a16="http://schemas.microsoft.com/office/drawing/2014/main" id="{9100E204-733F-4DE6-97DF-31238F0D00C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5" name="Text Box 3">
          <a:extLst>
            <a:ext uri="{FF2B5EF4-FFF2-40B4-BE49-F238E27FC236}">
              <a16:creationId xmlns:a16="http://schemas.microsoft.com/office/drawing/2014/main" id="{A8F6011E-0CBD-41F3-AFB0-7ED6C7A2DF2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6" name="Text Box 4">
          <a:extLst>
            <a:ext uri="{FF2B5EF4-FFF2-40B4-BE49-F238E27FC236}">
              <a16:creationId xmlns:a16="http://schemas.microsoft.com/office/drawing/2014/main" id="{79556010-31FF-4C45-94F6-EBA93962722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7" name="Text Box 5">
          <a:extLst>
            <a:ext uri="{FF2B5EF4-FFF2-40B4-BE49-F238E27FC236}">
              <a16:creationId xmlns:a16="http://schemas.microsoft.com/office/drawing/2014/main" id="{527B0B35-8AB1-4DD0-B23F-24DE48303BA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8" name="Text Box 2">
          <a:extLst>
            <a:ext uri="{FF2B5EF4-FFF2-40B4-BE49-F238E27FC236}">
              <a16:creationId xmlns:a16="http://schemas.microsoft.com/office/drawing/2014/main" id="{70693162-ECC7-4810-BFB9-A83E29F4E6F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79" name="Text Box 3">
          <a:extLst>
            <a:ext uri="{FF2B5EF4-FFF2-40B4-BE49-F238E27FC236}">
              <a16:creationId xmlns:a16="http://schemas.microsoft.com/office/drawing/2014/main" id="{6BA0ED3F-0A72-4343-B81E-B51A20180D4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0" name="Text Box 4">
          <a:extLst>
            <a:ext uri="{FF2B5EF4-FFF2-40B4-BE49-F238E27FC236}">
              <a16:creationId xmlns:a16="http://schemas.microsoft.com/office/drawing/2014/main" id="{1CA96DB9-0615-423D-A934-8304040154E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1" name="Text Box 5">
          <a:extLst>
            <a:ext uri="{FF2B5EF4-FFF2-40B4-BE49-F238E27FC236}">
              <a16:creationId xmlns:a16="http://schemas.microsoft.com/office/drawing/2014/main" id="{ACC97F3D-B08B-4490-BAEA-AF1297F8CDB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2" name="Text Box 2">
          <a:extLst>
            <a:ext uri="{FF2B5EF4-FFF2-40B4-BE49-F238E27FC236}">
              <a16:creationId xmlns:a16="http://schemas.microsoft.com/office/drawing/2014/main" id="{78618BBA-631F-4B48-A6F4-5A1AA1BACE2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3" name="Text Box 3">
          <a:extLst>
            <a:ext uri="{FF2B5EF4-FFF2-40B4-BE49-F238E27FC236}">
              <a16:creationId xmlns:a16="http://schemas.microsoft.com/office/drawing/2014/main" id="{2F17DB12-548B-4161-AF9A-60BA41BE3BD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4" name="Text Box 4">
          <a:extLst>
            <a:ext uri="{FF2B5EF4-FFF2-40B4-BE49-F238E27FC236}">
              <a16:creationId xmlns:a16="http://schemas.microsoft.com/office/drawing/2014/main" id="{A56CC3BF-4C59-494C-8777-DE9A68B6D13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5" name="Text Box 5">
          <a:extLst>
            <a:ext uri="{FF2B5EF4-FFF2-40B4-BE49-F238E27FC236}">
              <a16:creationId xmlns:a16="http://schemas.microsoft.com/office/drawing/2014/main" id="{C90D3BE4-7368-46DF-9471-8F38EC0D624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6" name="Text Box 2">
          <a:extLst>
            <a:ext uri="{FF2B5EF4-FFF2-40B4-BE49-F238E27FC236}">
              <a16:creationId xmlns:a16="http://schemas.microsoft.com/office/drawing/2014/main" id="{15220B84-9D04-4093-9ACE-58A3E1AE5E0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7" name="Text Box 3">
          <a:extLst>
            <a:ext uri="{FF2B5EF4-FFF2-40B4-BE49-F238E27FC236}">
              <a16:creationId xmlns:a16="http://schemas.microsoft.com/office/drawing/2014/main" id="{E86D9066-63BF-4E8D-82C2-3697AFFD166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8" name="Text Box 4">
          <a:extLst>
            <a:ext uri="{FF2B5EF4-FFF2-40B4-BE49-F238E27FC236}">
              <a16:creationId xmlns:a16="http://schemas.microsoft.com/office/drawing/2014/main" id="{4CDA4F3D-9817-4F33-A2ED-E72F80080E6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89" name="Text Box 5">
          <a:extLst>
            <a:ext uri="{FF2B5EF4-FFF2-40B4-BE49-F238E27FC236}">
              <a16:creationId xmlns:a16="http://schemas.microsoft.com/office/drawing/2014/main" id="{12DFB0D5-7196-4745-9F77-6DD3EC8FA77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0" name="Text Box 2">
          <a:extLst>
            <a:ext uri="{FF2B5EF4-FFF2-40B4-BE49-F238E27FC236}">
              <a16:creationId xmlns:a16="http://schemas.microsoft.com/office/drawing/2014/main" id="{DAC7FC44-843A-4EA2-977B-F08277B099A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1" name="Text Box 3">
          <a:extLst>
            <a:ext uri="{FF2B5EF4-FFF2-40B4-BE49-F238E27FC236}">
              <a16:creationId xmlns:a16="http://schemas.microsoft.com/office/drawing/2014/main" id="{734180E7-9C34-4E92-9E55-8A523886D63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2" name="Text Box 4">
          <a:extLst>
            <a:ext uri="{FF2B5EF4-FFF2-40B4-BE49-F238E27FC236}">
              <a16:creationId xmlns:a16="http://schemas.microsoft.com/office/drawing/2014/main" id="{57FCB767-2173-45B9-B0C4-2470C331609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3" name="Text Box 5">
          <a:extLst>
            <a:ext uri="{FF2B5EF4-FFF2-40B4-BE49-F238E27FC236}">
              <a16:creationId xmlns:a16="http://schemas.microsoft.com/office/drawing/2014/main" id="{F527F2D5-B96F-43F4-BCB6-0B780832503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4" name="Text Box 2">
          <a:extLst>
            <a:ext uri="{FF2B5EF4-FFF2-40B4-BE49-F238E27FC236}">
              <a16:creationId xmlns:a16="http://schemas.microsoft.com/office/drawing/2014/main" id="{B86252F5-3E17-48B9-926D-49D8B84FEA7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5" name="Text Box 3">
          <a:extLst>
            <a:ext uri="{FF2B5EF4-FFF2-40B4-BE49-F238E27FC236}">
              <a16:creationId xmlns:a16="http://schemas.microsoft.com/office/drawing/2014/main" id="{D8586470-AB5D-4D9E-97D4-DC925BC6990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6" name="Text Box 4">
          <a:extLst>
            <a:ext uri="{FF2B5EF4-FFF2-40B4-BE49-F238E27FC236}">
              <a16:creationId xmlns:a16="http://schemas.microsoft.com/office/drawing/2014/main" id="{79C7B0A7-41B5-4031-B59E-8B51A556CF3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7" name="Text Box 5">
          <a:extLst>
            <a:ext uri="{FF2B5EF4-FFF2-40B4-BE49-F238E27FC236}">
              <a16:creationId xmlns:a16="http://schemas.microsoft.com/office/drawing/2014/main" id="{9F85CDD2-BCCD-49F5-BF96-408BB7FED20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8" name="Text Box 2">
          <a:extLst>
            <a:ext uri="{FF2B5EF4-FFF2-40B4-BE49-F238E27FC236}">
              <a16:creationId xmlns:a16="http://schemas.microsoft.com/office/drawing/2014/main" id="{C053F2CA-DB25-42BF-97A2-93B82A9FF89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399" name="Text Box 3">
          <a:extLst>
            <a:ext uri="{FF2B5EF4-FFF2-40B4-BE49-F238E27FC236}">
              <a16:creationId xmlns:a16="http://schemas.microsoft.com/office/drawing/2014/main" id="{5510ED71-58FC-4A95-A5F1-9DFC5103697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0" name="Text Box 4">
          <a:extLst>
            <a:ext uri="{FF2B5EF4-FFF2-40B4-BE49-F238E27FC236}">
              <a16:creationId xmlns:a16="http://schemas.microsoft.com/office/drawing/2014/main" id="{65EAA955-139E-437E-8C5A-9145AAC5AEF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1" name="Text Box 5">
          <a:extLst>
            <a:ext uri="{FF2B5EF4-FFF2-40B4-BE49-F238E27FC236}">
              <a16:creationId xmlns:a16="http://schemas.microsoft.com/office/drawing/2014/main" id="{9DB548BE-AAFE-42AF-BB08-F469F01E8A0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2" name="Text Box 2">
          <a:extLst>
            <a:ext uri="{FF2B5EF4-FFF2-40B4-BE49-F238E27FC236}">
              <a16:creationId xmlns:a16="http://schemas.microsoft.com/office/drawing/2014/main" id="{2221E261-97FF-4389-8C31-4B865E2163C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3" name="Text Box 3">
          <a:extLst>
            <a:ext uri="{FF2B5EF4-FFF2-40B4-BE49-F238E27FC236}">
              <a16:creationId xmlns:a16="http://schemas.microsoft.com/office/drawing/2014/main" id="{6EBA73AF-9B74-46A5-893B-F52A626A90C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4" name="Text Box 4">
          <a:extLst>
            <a:ext uri="{FF2B5EF4-FFF2-40B4-BE49-F238E27FC236}">
              <a16:creationId xmlns:a16="http://schemas.microsoft.com/office/drawing/2014/main" id="{7438F3C8-7E0C-4FD8-ACB0-57260933BFE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5" name="Text Box 5">
          <a:extLst>
            <a:ext uri="{FF2B5EF4-FFF2-40B4-BE49-F238E27FC236}">
              <a16:creationId xmlns:a16="http://schemas.microsoft.com/office/drawing/2014/main" id="{822BD391-3376-4C7C-88E7-1FEFDFDB0C5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6" name="Text Box 2">
          <a:extLst>
            <a:ext uri="{FF2B5EF4-FFF2-40B4-BE49-F238E27FC236}">
              <a16:creationId xmlns:a16="http://schemas.microsoft.com/office/drawing/2014/main" id="{5F59CC7E-C777-44E5-8B7D-9EA1DA0A482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7" name="Text Box 3">
          <a:extLst>
            <a:ext uri="{FF2B5EF4-FFF2-40B4-BE49-F238E27FC236}">
              <a16:creationId xmlns:a16="http://schemas.microsoft.com/office/drawing/2014/main" id="{29DA7C4C-EA65-4271-9515-18803C0283C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8" name="Text Box 4">
          <a:extLst>
            <a:ext uri="{FF2B5EF4-FFF2-40B4-BE49-F238E27FC236}">
              <a16:creationId xmlns:a16="http://schemas.microsoft.com/office/drawing/2014/main" id="{E036901A-C92B-443A-B305-7C58D0DF202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09" name="Text Box 5">
          <a:extLst>
            <a:ext uri="{FF2B5EF4-FFF2-40B4-BE49-F238E27FC236}">
              <a16:creationId xmlns:a16="http://schemas.microsoft.com/office/drawing/2014/main" id="{69EC15EA-AC1B-44FD-B7DA-F830DC791B3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0" name="Text Box 2">
          <a:extLst>
            <a:ext uri="{FF2B5EF4-FFF2-40B4-BE49-F238E27FC236}">
              <a16:creationId xmlns:a16="http://schemas.microsoft.com/office/drawing/2014/main" id="{85021E90-8A27-4F9C-B8DC-E24AD504F2C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1" name="Text Box 3">
          <a:extLst>
            <a:ext uri="{FF2B5EF4-FFF2-40B4-BE49-F238E27FC236}">
              <a16:creationId xmlns:a16="http://schemas.microsoft.com/office/drawing/2014/main" id="{BA5A4680-8E1B-48DF-9419-CFAA232DD9D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2" name="Text Box 4">
          <a:extLst>
            <a:ext uri="{FF2B5EF4-FFF2-40B4-BE49-F238E27FC236}">
              <a16:creationId xmlns:a16="http://schemas.microsoft.com/office/drawing/2014/main" id="{E5563CE1-0192-4821-8840-6C11FB2401A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3" name="Text Box 5">
          <a:extLst>
            <a:ext uri="{FF2B5EF4-FFF2-40B4-BE49-F238E27FC236}">
              <a16:creationId xmlns:a16="http://schemas.microsoft.com/office/drawing/2014/main" id="{06478081-13E8-4B1D-8A97-F16030C745F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4" name="Text Box 2">
          <a:extLst>
            <a:ext uri="{FF2B5EF4-FFF2-40B4-BE49-F238E27FC236}">
              <a16:creationId xmlns:a16="http://schemas.microsoft.com/office/drawing/2014/main" id="{C189B58D-7647-4C99-B826-82E2C0BEE76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5" name="Text Box 3">
          <a:extLst>
            <a:ext uri="{FF2B5EF4-FFF2-40B4-BE49-F238E27FC236}">
              <a16:creationId xmlns:a16="http://schemas.microsoft.com/office/drawing/2014/main" id="{A6A94DB0-E08F-4D58-B4C8-D2FC3AEA384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6" name="Text Box 4">
          <a:extLst>
            <a:ext uri="{FF2B5EF4-FFF2-40B4-BE49-F238E27FC236}">
              <a16:creationId xmlns:a16="http://schemas.microsoft.com/office/drawing/2014/main" id="{8073615E-2779-4E43-8436-8E161B4B2E5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7" name="Text Box 5">
          <a:extLst>
            <a:ext uri="{FF2B5EF4-FFF2-40B4-BE49-F238E27FC236}">
              <a16:creationId xmlns:a16="http://schemas.microsoft.com/office/drawing/2014/main" id="{96ACBBF7-3146-4745-8A77-DDF59B800EE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8" name="Text Box 2">
          <a:extLst>
            <a:ext uri="{FF2B5EF4-FFF2-40B4-BE49-F238E27FC236}">
              <a16:creationId xmlns:a16="http://schemas.microsoft.com/office/drawing/2014/main" id="{A505D590-EE4A-4B0E-BDCA-6C86B0743BC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19" name="Text Box 3">
          <a:extLst>
            <a:ext uri="{FF2B5EF4-FFF2-40B4-BE49-F238E27FC236}">
              <a16:creationId xmlns:a16="http://schemas.microsoft.com/office/drawing/2014/main" id="{D290D19B-D6C2-41F9-9CF7-978DCA85C8E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0" name="Text Box 4">
          <a:extLst>
            <a:ext uri="{FF2B5EF4-FFF2-40B4-BE49-F238E27FC236}">
              <a16:creationId xmlns:a16="http://schemas.microsoft.com/office/drawing/2014/main" id="{E9C982A9-0FC1-4729-9FB8-5EB7B4FD5BC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1" name="Text Box 5">
          <a:extLst>
            <a:ext uri="{FF2B5EF4-FFF2-40B4-BE49-F238E27FC236}">
              <a16:creationId xmlns:a16="http://schemas.microsoft.com/office/drawing/2014/main" id="{F063BF18-9476-4EBF-81A5-9E71AFD5241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2" name="Text Box 2">
          <a:extLst>
            <a:ext uri="{FF2B5EF4-FFF2-40B4-BE49-F238E27FC236}">
              <a16:creationId xmlns:a16="http://schemas.microsoft.com/office/drawing/2014/main" id="{A789A9A9-A3DA-491D-AE54-641477FA42D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3" name="Text Box 3">
          <a:extLst>
            <a:ext uri="{FF2B5EF4-FFF2-40B4-BE49-F238E27FC236}">
              <a16:creationId xmlns:a16="http://schemas.microsoft.com/office/drawing/2014/main" id="{EB1DCC58-BEAF-4151-BAA9-2582AEFFBBE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4" name="Text Box 4">
          <a:extLst>
            <a:ext uri="{FF2B5EF4-FFF2-40B4-BE49-F238E27FC236}">
              <a16:creationId xmlns:a16="http://schemas.microsoft.com/office/drawing/2014/main" id="{FFD90AEB-F068-4670-8AE4-59A839463EB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5" name="Text Box 5">
          <a:extLst>
            <a:ext uri="{FF2B5EF4-FFF2-40B4-BE49-F238E27FC236}">
              <a16:creationId xmlns:a16="http://schemas.microsoft.com/office/drawing/2014/main" id="{B3807701-5EF5-4689-9FE7-18FCD0C8A41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6" name="Text Box 2">
          <a:extLst>
            <a:ext uri="{FF2B5EF4-FFF2-40B4-BE49-F238E27FC236}">
              <a16:creationId xmlns:a16="http://schemas.microsoft.com/office/drawing/2014/main" id="{21470741-6F67-4514-A794-1C0933A3FF1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7" name="Text Box 3">
          <a:extLst>
            <a:ext uri="{FF2B5EF4-FFF2-40B4-BE49-F238E27FC236}">
              <a16:creationId xmlns:a16="http://schemas.microsoft.com/office/drawing/2014/main" id="{7E9C154B-5DE3-49FC-9A23-982C765FD61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8" name="Text Box 4">
          <a:extLst>
            <a:ext uri="{FF2B5EF4-FFF2-40B4-BE49-F238E27FC236}">
              <a16:creationId xmlns:a16="http://schemas.microsoft.com/office/drawing/2014/main" id="{D42104C3-6B62-45C6-A35C-BCE363546AE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29" name="Text Box 5">
          <a:extLst>
            <a:ext uri="{FF2B5EF4-FFF2-40B4-BE49-F238E27FC236}">
              <a16:creationId xmlns:a16="http://schemas.microsoft.com/office/drawing/2014/main" id="{FBD1D8F0-5C6C-45C1-9737-6425F68ADE2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0" name="Text Box 2">
          <a:extLst>
            <a:ext uri="{FF2B5EF4-FFF2-40B4-BE49-F238E27FC236}">
              <a16:creationId xmlns:a16="http://schemas.microsoft.com/office/drawing/2014/main" id="{FFFB5A4E-C007-48D8-BAC2-11AF290FAFC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1" name="Text Box 3">
          <a:extLst>
            <a:ext uri="{FF2B5EF4-FFF2-40B4-BE49-F238E27FC236}">
              <a16:creationId xmlns:a16="http://schemas.microsoft.com/office/drawing/2014/main" id="{68280312-8BAA-4881-83A7-A82DB86D4E7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2" name="Text Box 4">
          <a:extLst>
            <a:ext uri="{FF2B5EF4-FFF2-40B4-BE49-F238E27FC236}">
              <a16:creationId xmlns:a16="http://schemas.microsoft.com/office/drawing/2014/main" id="{7700E0FE-AA67-4FF8-AA80-BF580E6C0B2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3" name="Text Box 5">
          <a:extLst>
            <a:ext uri="{FF2B5EF4-FFF2-40B4-BE49-F238E27FC236}">
              <a16:creationId xmlns:a16="http://schemas.microsoft.com/office/drawing/2014/main" id="{427F2E1C-291E-4F40-A6C2-A603E3F3BE7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4" name="Text Box 2">
          <a:extLst>
            <a:ext uri="{FF2B5EF4-FFF2-40B4-BE49-F238E27FC236}">
              <a16:creationId xmlns:a16="http://schemas.microsoft.com/office/drawing/2014/main" id="{C4E40563-7F9A-496D-934D-3B9C493711B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5" name="Text Box 3">
          <a:extLst>
            <a:ext uri="{FF2B5EF4-FFF2-40B4-BE49-F238E27FC236}">
              <a16:creationId xmlns:a16="http://schemas.microsoft.com/office/drawing/2014/main" id="{A2AF7D85-AC9A-4977-9FF1-00E082E84A2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6" name="Text Box 4">
          <a:extLst>
            <a:ext uri="{FF2B5EF4-FFF2-40B4-BE49-F238E27FC236}">
              <a16:creationId xmlns:a16="http://schemas.microsoft.com/office/drawing/2014/main" id="{4BA1B7BF-A179-4EE5-ACC2-F569A0E36FB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7" name="Text Box 5">
          <a:extLst>
            <a:ext uri="{FF2B5EF4-FFF2-40B4-BE49-F238E27FC236}">
              <a16:creationId xmlns:a16="http://schemas.microsoft.com/office/drawing/2014/main" id="{CCCA6ACA-4398-4CA3-A15E-41E372FCD73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8" name="Text Box 2">
          <a:extLst>
            <a:ext uri="{FF2B5EF4-FFF2-40B4-BE49-F238E27FC236}">
              <a16:creationId xmlns:a16="http://schemas.microsoft.com/office/drawing/2014/main" id="{173D8EAB-23E2-4D6F-B9FE-2B05BDFA6D0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39" name="Text Box 3">
          <a:extLst>
            <a:ext uri="{FF2B5EF4-FFF2-40B4-BE49-F238E27FC236}">
              <a16:creationId xmlns:a16="http://schemas.microsoft.com/office/drawing/2014/main" id="{E1429810-08C0-438C-9D07-3B3344B8604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0" name="Text Box 4">
          <a:extLst>
            <a:ext uri="{FF2B5EF4-FFF2-40B4-BE49-F238E27FC236}">
              <a16:creationId xmlns:a16="http://schemas.microsoft.com/office/drawing/2014/main" id="{E20F960B-04D6-4668-B493-CB7E8119C6F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1" name="Text Box 5">
          <a:extLst>
            <a:ext uri="{FF2B5EF4-FFF2-40B4-BE49-F238E27FC236}">
              <a16:creationId xmlns:a16="http://schemas.microsoft.com/office/drawing/2014/main" id="{A8AB7258-37D6-4741-AA85-4379E1EC2D0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2" name="Text Box 2">
          <a:extLst>
            <a:ext uri="{FF2B5EF4-FFF2-40B4-BE49-F238E27FC236}">
              <a16:creationId xmlns:a16="http://schemas.microsoft.com/office/drawing/2014/main" id="{0832A468-8019-40C5-9038-5CD99351415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3" name="Text Box 3">
          <a:extLst>
            <a:ext uri="{FF2B5EF4-FFF2-40B4-BE49-F238E27FC236}">
              <a16:creationId xmlns:a16="http://schemas.microsoft.com/office/drawing/2014/main" id="{7ECC23B3-055C-46D0-97C6-7A983EC5EC4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4" name="Text Box 4">
          <a:extLst>
            <a:ext uri="{FF2B5EF4-FFF2-40B4-BE49-F238E27FC236}">
              <a16:creationId xmlns:a16="http://schemas.microsoft.com/office/drawing/2014/main" id="{C82556B8-168C-450E-AC83-D4B318B7801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5" name="Text Box 5">
          <a:extLst>
            <a:ext uri="{FF2B5EF4-FFF2-40B4-BE49-F238E27FC236}">
              <a16:creationId xmlns:a16="http://schemas.microsoft.com/office/drawing/2014/main" id="{6982287D-61F1-4DF3-BABD-1DE728B5954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6" name="Text Box 2">
          <a:extLst>
            <a:ext uri="{FF2B5EF4-FFF2-40B4-BE49-F238E27FC236}">
              <a16:creationId xmlns:a16="http://schemas.microsoft.com/office/drawing/2014/main" id="{FC0965D0-26E1-4607-BF57-BAE8C780768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7" name="Text Box 3">
          <a:extLst>
            <a:ext uri="{FF2B5EF4-FFF2-40B4-BE49-F238E27FC236}">
              <a16:creationId xmlns:a16="http://schemas.microsoft.com/office/drawing/2014/main" id="{CDD2A777-E65E-4702-AB66-8C1F5DA5547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8" name="Text Box 4">
          <a:extLst>
            <a:ext uri="{FF2B5EF4-FFF2-40B4-BE49-F238E27FC236}">
              <a16:creationId xmlns:a16="http://schemas.microsoft.com/office/drawing/2014/main" id="{0BF3E1FA-335E-4148-A6AD-E43C5A2E62B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49" name="Text Box 5">
          <a:extLst>
            <a:ext uri="{FF2B5EF4-FFF2-40B4-BE49-F238E27FC236}">
              <a16:creationId xmlns:a16="http://schemas.microsoft.com/office/drawing/2014/main" id="{23131C8D-EBFF-4A97-B7C6-186CAFB7928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0" name="Text Box 2">
          <a:extLst>
            <a:ext uri="{FF2B5EF4-FFF2-40B4-BE49-F238E27FC236}">
              <a16:creationId xmlns:a16="http://schemas.microsoft.com/office/drawing/2014/main" id="{AE0CFB83-7B00-40A4-A993-73656838C39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1" name="Text Box 3">
          <a:extLst>
            <a:ext uri="{FF2B5EF4-FFF2-40B4-BE49-F238E27FC236}">
              <a16:creationId xmlns:a16="http://schemas.microsoft.com/office/drawing/2014/main" id="{70D76743-AB46-42E5-A924-BF531541449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2" name="Text Box 4">
          <a:extLst>
            <a:ext uri="{FF2B5EF4-FFF2-40B4-BE49-F238E27FC236}">
              <a16:creationId xmlns:a16="http://schemas.microsoft.com/office/drawing/2014/main" id="{F2C86DA2-5132-44DE-A0EC-43593D5539E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3" name="Text Box 5">
          <a:extLst>
            <a:ext uri="{FF2B5EF4-FFF2-40B4-BE49-F238E27FC236}">
              <a16:creationId xmlns:a16="http://schemas.microsoft.com/office/drawing/2014/main" id="{B9CA3702-A72C-4253-BC11-B5215F5AB17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4" name="Text Box 2">
          <a:extLst>
            <a:ext uri="{FF2B5EF4-FFF2-40B4-BE49-F238E27FC236}">
              <a16:creationId xmlns:a16="http://schemas.microsoft.com/office/drawing/2014/main" id="{BFBFD4C5-8AB4-4864-AFAA-4DE4DFB6C60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5" name="Text Box 3">
          <a:extLst>
            <a:ext uri="{FF2B5EF4-FFF2-40B4-BE49-F238E27FC236}">
              <a16:creationId xmlns:a16="http://schemas.microsoft.com/office/drawing/2014/main" id="{1001E741-8891-4907-8833-D71F329495F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6" name="Text Box 4">
          <a:extLst>
            <a:ext uri="{FF2B5EF4-FFF2-40B4-BE49-F238E27FC236}">
              <a16:creationId xmlns:a16="http://schemas.microsoft.com/office/drawing/2014/main" id="{1BD16FBB-E3A2-4341-A830-72E9F69F368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7" name="Text Box 5">
          <a:extLst>
            <a:ext uri="{FF2B5EF4-FFF2-40B4-BE49-F238E27FC236}">
              <a16:creationId xmlns:a16="http://schemas.microsoft.com/office/drawing/2014/main" id="{84CFADF3-C576-43A6-B8FC-C41CE6406E3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8" name="Text Box 2">
          <a:extLst>
            <a:ext uri="{FF2B5EF4-FFF2-40B4-BE49-F238E27FC236}">
              <a16:creationId xmlns:a16="http://schemas.microsoft.com/office/drawing/2014/main" id="{FAFCD091-8931-4800-A811-8A31748716B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59" name="Text Box 3">
          <a:extLst>
            <a:ext uri="{FF2B5EF4-FFF2-40B4-BE49-F238E27FC236}">
              <a16:creationId xmlns:a16="http://schemas.microsoft.com/office/drawing/2014/main" id="{8E66322D-076A-463B-B9DD-B2B4F2AB02A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0" name="Text Box 4">
          <a:extLst>
            <a:ext uri="{FF2B5EF4-FFF2-40B4-BE49-F238E27FC236}">
              <a16:creationId xmlns:a16="http://schemas.microsoft.com/office/drawing/2014/main" id="{F162FD9E-E2C0-4824-87FA-8964DFF6CF8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1" name="Text Box 5">
          <a:extLst>
            <a:ext uri="{FF2B5EF4-FFF2-40B4-BE49-F238E27FC236}">
              <a16:creationId xmlns:a16="http://schemas.microsoft.com/office/drawing/2014/main" id="{267F1A29-9D22-4DFB-A8F7-9672B235703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2" name="Text Box 2">
          <a:extLst>
            <a:ext uri="{FF2B5EF4-FFF2-40B4-BE49-F238E27FC236}">
              <a16:creationId xmlns:a16="http://schemas.microsoft.com/office/drawing/2014/main" id="{FF333E5D-F452-4173-A2C3-35F56AADABA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3" name="Text Box 3">
          <a:extLst>
            <a:ext uri="{FF2B5EF4-FFF2-40B4-BE49-F238E27FC236}">
              <a16:creationId xmlns:a16="http://schemas.microsoft.com/office/drawing/2014/main" id="{2751BC6B-42C1-4590-A3CE-0AABF42C419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4" name="Text Box 4">
          <a:extLst>
            <a:ext uri="{FF2B5EF4-FFF2-40B4-BE49-F238E27FC236}">
              <a16:creationId xmlns:a16="http://schemas.microsoft.com/office/drawing/2014/main" id="{A7C2456C-925A-4C9E-9588-F358193A257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5" name="Text Box 5">
          <a:extLst>
            <a:ext uri="{FF2B5EF4-FFF2-40B4-BE49-F238E27FC236}">
              <a16:creationId xmlns:a16="http://schemas.microsoft.com/office/drawing/2014/main" id="{F2B80C34-E7F1-49E3-BD84-15A68AD43FE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6" name="Text Box 2">
          <a:extLst>
            <a:ext uri="{FF2B5EF4-FFF2-40B4-BE49-F238E27FC236}">
              <a16:creationId xmlns:a16="http://schemas.microsoft.com/office/drawing/2014/main" id="{6542D545-E10A-4054-8A90-1A87B23590F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7" name="Text Box 3">
          <a:extLst>
            <a:ext uri="{FF2B5EF4-FFF2-40B4-BE49-F238E27FC236}">
              <a16:creationId xmlns:a16="http://schemas.microsoft.com/office/drawing/2014/main" id="{BD3AD932-8DB7-4A5F-B07B-F42F49E7A4C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8" name="Text Box 4">
          <a:extLst>
            <a:ext uri="{FF2B5EF4-FFF2-40B4-BE49-F238E27FC236}">
              <a16:creationId xmlns:a16="http://schemas.microsoft.com/office/drawing/2014/main" id="{082D22FD-4052-40AA-92B8-B69524BA611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69" name="Text Box 5">
          <a:extLst>
            <a:ext uri="{FF2B5EF4-FFF2-40B4-BE49-F238E27FC236}">
              <a16:creationId xmlns:a16="http://schemas.microsoft.com/office/drawing/2014/main" id="{739865BE-4AC2-4439-8F87-BC6CB116B72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0" name="Text Box 2">
          <a:extLst>
            <a:ext uri="{FF2B5EF4-FFF2-40B4-BE49-F238E27FC236}">
              <a16:creationId xmlns:a16="http://schemas.microsoft.com/office/drawing/2014/main" id="{668F894C-8DA5-4109-9708-53B465D70A2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1" name="Text Box 3">
          <a:extLst>
            <a:ext uri="{FF2B5EF4-FFF2-40B4-BE49-F238E27FC236}">
              <a16:creationId xmlns:a16="http://schemas.microsoft.com/office/drawing/2014/main" id="{8335DEE8-5899-4E5D-B846-42DF94FC25D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2" name="Text Box 4">
          <a:extLst>
            <a:ext uri="{FF2B5EF4-FFF2-40B4-BE49-F238E27FC236}">
              <a16:creationId xmlns:a16="http://schemas.microsoft.com/office/drawing/2014/main" id="{9768C291-53D7-4E73-BA26-0E6B3CCBB73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3" name="Text Box 5">
          <a:extLst>
            <a:ext uri="{FF2B5EF4-FFF2-40B4-BE49-F238E27FC236}">
              <a16:creationId xmlns:a16="http://schemas.microsoft.com/office/drawing/2014/main" id="{F9114FB5-B1A0-47F5-9E45-DB3244FA78D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4" name="Text Box 2">
          <a:extLst>
            <a:ext uri="{FF2B5EF4-FFF2-40B4-BE49-F238E27FC236}">
              <a16:creationId xmlns:a16="http://schemas.microsoft.com/office/drawing/2014/main" id="{EEFB7317-B50F-4D05-868B-0B234710217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5" name="Text Box 3">
          <a:extLst>
            <a:ext uri="{FF2B5EF4-FFF2-40B4-BE49-F238E27FC236}">
              <a16:creationId xmlns:a16="http://schemas.microsoft.com/office/drawing/2014/main" id="{A180F707-6380-4B94-AF7B-9D7B5F124D9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6" name="Text Box 4">
          <a:extLst>
            <a:ext uri="{FF2B5EF4-FFF2-40B4-BE49-F238E27FC236}">
              <a16:creationId xmlns:a16="http://schemas.microsoft.com/office/drawing/2014/main" id="{6AA1A1D3-F775-4AC0-B532-9132A09F6BD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7" name="Text Box 5">
          <a:extLst>
            <a:ext uri="{FF2B5EF4-FFF2-40B4-BE49-F238E27FC236}">
              <a16:creationId xmlns:a16="http://schemas.microsoft.com/office/drawing/2014/main" id="{074D3453-8579-4138-AE1A-ECC9D249313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8" name="Text Box 2">
          <a:extLst>
            <a:ext uri="{FF2B5EF4-FFF2-40B4-BE49-F238E27FC236}">
              <a16:creationId xmlns:a16="http://schemas.microsoft.com/office/drawing/2014/main" id="{CAB69B9D-BF56-44ED-8E2F-1A05AF4D136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79" name="Text Box 3">
          <a:extLst>
            <a:ext uri="{FF2B5EF4-FFF2-40B4-BE49-F238E27FC236}">
              <a16:creationId xmlns:a16="http://schemas.microsoft.com/office/drawing/2014/main" id="{E583BF82-DA85-4834-916E-8E602413D58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0" name="Text Box 4">
          <a:extLst>
            <a:ext uri="{FF2B5EF4-FFF2-40B4-BE49-F238E27FC236}">
              <a16:creationId xmlns:a16="http://schemas.microsoft.com/office/drawing/2014/main" id="{EE79B4AC-7CA2-4AD9-9F5C-9A74E68C2A9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1" name="Text Box 5">
          <a:extLst>
            <a:ext uri="{FF2B5EF4-FFF2-40B4-BE49-F238E27FC236}">
              <a16:creationId xmlns:a16="http://schemas.microsoft.com/office/drawing/2014/main" id="{019F4D20-E910-467A-8364-8EBEB13BCB8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2" name="Text Box 2">
          <a:extLst>
            <a:ext uri="{FF2B5EF4-FFF2-40B4-BE49-F238E27FC236}">
              <a16:creationId xmlns:a16="http://schemas.microsoft.com/office/drawing/2014/main" id="{9D3E0FF6-71F9-43C2-9C87-E0B918918FD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3" name="Text Box 3">
          <a:extLst>
            <a:ext uri="{FF2B5EF4-FFF2-40B4-BE49-F238E27FC236}">
              <a16:creationId xmlns:a16="http://schemas.microsoft.com/office/drawing/2014/main" id="{60007666-61F6-4459-94FE-54D11249BA3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4" name="Text Box 4">
          <a:extLst>
            <a:ext uri="{FF2B5EF4-FFF2-40B4-BE49-F238E27FC236}">
              <a16:creationId xmlns:a16="http://schemas.microsoft.com/office/drawing/2014/main" id="{7F403396-786B-4F5F-B5BB-7C7FB571117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5" name="Text Box 5">
          <a:extLst>
            <a:ext uri="{FF2B5EF4-FFF2-40B4-BE49-F238E27FC236}">
              <a16:creationId xmlns:a16="http://schemas.microsoft.com/office/drawing/2014/main" id="{B1B7E103-A72E-42F4-A35F-740AA086B84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6" name="Text Box 2">
          <a:extLst>
            <a:ext uri="{FF2B5EF4-FFF2-40B4-BE49-F238E27FC236}">
              <a16:creationId xmlns:a16="http://schemas.microsoft.com/office/drawing/2014/main" id="{54D18C61-36EC-4AB3-B687-A08B613ABD1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7" name="Text Box 3">
          <a:extLst>
            <a:ext uri="{FF2B5EF4-FFF2-40B4-BE49-F238E27FC236}">
              <a16:creationId xmlns:a16="http://schemas.microsoft.com/office/drawing/2014/main" id="{B74712DA-0EFF-4FFD-87C4-5E599818B03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8" name="Text Box 4">
          <a:extLst>
            <a:ext uri="{FF2B5EF4-FFF2-40B4-BE49-F238E27FC236}">
              <a16:creationId xmlns:a16="http://schemas.microsoft.com/office/drawing/2014/main" id="{C7BBEB5B-D858-4B6D-BE1F-82E4EEBEF46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89" name="Text Box 5">
          <a:extLst>
            <a:ext uri="{FF2B5EF4-FFF2-40B4-BE49-F238E27FC236}">
              <a16:creationId xmlns:a16="http://schemas.microsoft.com/office/drawing/2014/main" id="{83A3610C-B4C9-49EF-97AA-6661F2AA47D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0" name="Text Box 2">
          <a:extLst>
            <a:ext uri="{FF2B5EF4-FFF2-40B4-BE49-F238E27FC236}">
              <a16:creationId xmlns:a16="http://schemas.microsoft.com/office/drawing/2014/main" id="{2AE15AED-13BA-4CC7-A7AA-6CD2C347839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1" name="Text Box 3">
          <a:extLst>
            <a:ext uri="{FF2B5EF4-FFF2-40B4-BE49-F238E27FC236}">
              <a16:creationId xmlns:a16="http://schemas.microsoft.com/office/drawing/2014/main" id="{985FD16B-C849-464D-99BB-9950B7FCCAE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2" name="Text Box 4">
          <a:extLst>
            <a:ext uri="{FF2B5EF4-FFF2-40B4-BE49-F238E27FC236}">
              <a16:creationId xmlns:a16="http://schemas.microsoft.com/office/drawing/2014/main" id="{9EACA04B-2ED0-42CE-8D26-0D6835766B0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3" name="Text Box 5">
          <a:extLst>
            <a:ext uri="{FF2B5EF4-FFF2-40B4-BE49-F238E27FC236}">
              <a16:creationId xmlns:a16="http://schemas.microsoft.com/office/drawing/2014/main" id="{8E6970CA-ECD1-4496-892F-2EE3B985138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4" name="Text Box 2">
          <a:extLst>
            <a:ext uri="{FF2B5EF4-FFF2-40B4-BE49-F238E27FC236}">
              <a16:creationId xmlns:a16="http://schemas.microsoft.com/office/drawing/2014/main" id="{17D5F646-DD34-4451-B825-B2F47C8DC4A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5" name="Text Box 3">
          <a:extLst>
            <a:ext uri="{FF2B5EF4-FFF2-40B4-BE49-F238E27FC236}">
              <a16:creationId xmlns:a16="http://schemas.microsoft.com/office/drawing/2014/main" id="{71161AB4-247C-4AAD-956F-D9CC483B07E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6" name="Text Box 4">
          <a:extLst>
            <a:ext uri="{FF2B5EF4-FFF2-40B4-BE49-F238E27FC236}">
              <a16:creationId xmlns:a16="http://schemas.microsoft.com/office/drawing/2014/main" id="{430FFEC2-B882-420A-822E-0FEA47939C5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7" name="Text Box 5">
          <a:extLst>
            <a:ext uri="{FF2B5EF4-FFF2-40B4-BE49-F238E27FC236}">
              <a16:creationId xmlns:a16="http://schemas.microsoft.com/office/drawing/2014/main" id="{2383ECEC-0C91-4FF9-8B6D-DCFF5570241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8" name="Text Box 2">
          <a:extLst>
            <a:ext uri="{FF2B5EF4-FFF2-40B4-BE49-F238E27FC236}">
              <a16:creationId xmlns:a16="http://schemas.microsoft.com/office/drawing/2014/main" id="{AA218671-0814-402E-923E-01FD653AF6E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499" name="Text Box 3">
          <a:extLst>
            <a:ext uri="{FF2B5EF4-FFF2-40B4-BE49-F238E27FC236}">
              <a16:creationId xmlns:a16="http://schemas.microsoft.com/office/drawing/2014/main" id="{ECD8E5B6-820D-43F1-832C-4AC067609BC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0" name="Text Box 4">
          <a:extLst>
            <a:ext uri="{FF2B5EF4-FFF2-40B4-BE49-F238E27FC236}">
              <a16:creationId xmlns:a16="http://schemas.microsoft.com/office/drawing/2014/main" id="{2C034B66-E0B1-443C-B003-1D24EBD4595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1" name="Text Box 5">
          <a:extLst>
            <a:ext uri="{FF2B5EF4-FFF2-40B4-BE49-F238E27FC236}">
              <a16:creationId xmlns:a16="http://schemas.microsoft.com/office/drawing/2014/main" id="{D69BF820-16FC-4F95-9E8C-73CBC09C8F1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2" name="Text Box 2">
          <a:extLst>
            <a:ext uri="{FF2B5EF4-FFF2-40B4-BE49-F238E27FC236}">
              <a16:creationId xmlns:a16="http://schemas.microsoft.com/office/drawing/2014/main" id="{8EDB231A-67EB-4A3E-8348-71B31D07452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3" name="Text Box 3">
          <a:extLst>
            <a:ext uri="{FF2B5EF4-FFF2-40B4-BE49-F238E27FC236}">
              <a16:creationId xmlns:a16="http://schemas.microsoft.com/office/drawing/2014/main" id="{F7633A0B-98F9-4D8E-BADC-5EE59F97C8F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4" name="Text Box 4">
          <a:extLst>
            <a:ext uri="{FF2B5EF4-FFF2-40B4-BE49-F238E27FC236}">
              <a16:creationId xmlns:a16="http://schemas.microsoft.com/office/drawing/2014/main" id="{73CA9823-C3E8-4832-8897-E1DF335EACD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5" name="Text Box 5">
          <a:extLst>
            <a:ext uri="{FF2B5EF4-FFF2-40B4-BE49-F238E27FC236}">
              <a16:creationId xmlns:a16="http://schemas.microsoft.com/office/drawing/2014/main" id="{66551DA3-066D-4468-A247-1E77B4DA290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6" name="Text Box 2">
          <a:extLst>
            <a:ext uri="{FF2B5EF4-FFF2-40B4-BE49-F238E27FC236}">
              <a16:creationId xmlns:a16="http://schemas.microsoft.com/office/drawing/2014/main" id="{4EA8F145-F1C7-4ECB-9061-A4B200A850A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7" name="Text Box 3">
          <a:extLst>
            <a:ext uri="{FF2B5EF4-FFF2-40B4-BE49-F238E27FC236}">
              <a16:creationId xmlns:a16="http://schemas.microsoft.com/office/drawing/2014/main" id="{B23A7E4A-EB26-4C9D-932D-C0CE1613166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8" name="Text Box 4">
          <a:extLst>
            <a:ext uri="{FF2B5EF4-FFF2-40B4-BE49-F238E27FC236}">
              <a16:creationId xmlns:a16="http://schemas.microsoft.com/office/drawing/2014/main" id="{2F69C70D-246C-4BD5-AD85-F4A4193F178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09" name="Text Box 5">
          <a:extLst>
            <a:ext uri="{FF2B5EF4-FFF2-40B4-BE49-F238E27FC236}">
              <a16:creationId xmlns:a16="http://schemas.microsoft.com/office/drawing/2014/main" id="{6B3FFE16-68A7-4D26-A747-BA4D2795C01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0" name="Text Box 2">
          <a:extLst>
            <a:ext uri="{FF2B5EF4-FFF2-40B4-BE49-F238E27FC236}">
              <a16:creationId xmlns:a16="http://schemas.microsoft.com/office/drawing/2014/main" id="{71436473-07F9-4E17-BA16-F08088BB0EA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1" name="Text Box 3">
          <a:extLst>
            <a:ext uri="{FF2B5EF4-FFF2-40B4-BE49-F238E27FC236}">
              <a16:creationId xmlns:a16="http://schemas.microsoft.com/office/drawing/2014/main" id="{5BF81AD5-FF8A-4621-AC62-4F0A101B826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2" name="Text Box 4">
          <a:extLst>
            <a:ext uri="{FF2B5EF4-FFF2-40B4-BE49-F238E27FC236}">
              <a16:creationId xmlns:a16="http://schemas.microsoft.com/office/drawing/2014/main" id="{BC7BF258-6A96-4964-A1C5-0BF77040F60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3" name="Text Box 5">
          <a:extLst>
            <a:ext uri="{FF2B5EF4-FFF2-40B4-BE49-F238E27FC236}">
              <a16:creationId xmlns:a16="http://schemas.microsoft.com/office/drawing/2014/main" id="{66DCC6D7-58DC-4A43-9A4F-F9CE7EB1065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4" name="Text Box 2">
          <a:extLst>
            <a:ext uri="{FF2B5EF4-FFF2-40B4-BE49-F238E27FC236}">
              <a16:creationId xmlns:a16="http://schemas.microsoft.com/office/drawing/2014/main" id="{FA470552-0BF5-4C2A-9A6F-CC5AC565722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5" name="Text Box 3">
          <a:extLst>
            <a:ext uri="{FF2B5EF4-FFF2-40B4-BE49-F238E27FC236}">
              <a16:creationId xmlns:a16="http://schemas.microsoft.com/office/drawing/2014/main" id="{68BB7B22-EE66-499C-B173-680A6330509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6" name="Text Box 4">
          <a:extLst>
            <a:ext uri="{FF2B5EF4-FFF2-40B4-BE49-F238E27FC236}">
              <a16:creationId xmlns:a16="http://schemas.microsoft.com/office/drawing/2014/main" id="{AF2F7AA4-802F-4D25-A935-10F8BD989BD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7" name="Text Box 5">
          <a:extLst>
            <a:ext uri="{FF2B5EF4-FFF2-40B4-BE49-F238E27FC236}">
              <a16:creationId xmlns:a16="http://schemas.microsoft.com/office/drawing/2014/main" id="{F17CF88F-5128-4E38-80AF-502C236905C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8" name="Text Box 2">
          <a:extLst>
            <a:ext uri="{FF2B5EF4-FFF2-40B4-BE49-F238E27FC236}">
              <a16:creationId xmlns:a16="http://schemas.microsoft.com/office/drawing/2014/main" id="{3336D2D5-29DE-40F9-8489-43E41C63EC5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19" name="Text Box 3">
          <a:extLst>
            <a:ext uri="{FF2B5EF4-FFF2-40B4-BE49-F238E27FC236}">
              <a16:creationId xmlns:a16="http://schemas.microsoft.com/office/drawing/2014/main" id="{4A92C5D9-84A6-4149-BBAE-23CEB342329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0" name="Text Box 4">
          <a:extLst>
            <a:ext uri="{FF2B5EF4-FFF2-40B4-BE49-F238E27FC236}">
              <a16:creationId xmlns:a16="http://schemas.microsoft.com/office/drawing/2014/main" id="{8429A21A-0D59-49DB-9A12-550157D7BA0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1" name="Text Box 5">
          <a:extLst>
            <a:ext uri="{FF2B5EF4-FFF2-40B4-BE49-F238E27FC236}">
              <a16:creationId xmlns:a16="http://schemas.microsoft.com/office/drawing/2014/main" id="{38F84398-D117-4CB3-B910-656793F5898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2" name="Text Box 2">
          <a:extLst>
            <a:ext uri="{FF2B5EF4-FFF2-40B4-BE49-F238E27FC236}">
              <a16:creationId xmlns:a16="http://schemas.microsoft.com/office/drawing/2014/main" id="{5B05440F-4A49-4587-8A38-6F14B4C2E87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3" name="Text Box 3">
          <a:extLst>
            <a:ext uri="{FF2B5EF4-FFF2-40B4-BE49-F238E27FC236}">
              <a16:creationId xmlns:a16="http://schemas.microsoft.com/office/drawing/2014/main" id="{AD23A3F0-21A1-4424-91C0-1031ACA7FBF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4" name="Text Box 4">
          <a:extLst>
            <a:ext uri="{FF2B5EF4-FFF2-40B4-BE49-F238E27FC236}">
              <a16:creationId xmlns:a16="http://schemas.microsoft.com/office/drawing/2014/main" id="{F501A08C-B2B6-4AD8-B7D1-8C97E3278B2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5" name="Text Box 5">
          <a:extLst>
            <a:ext uri="{FF2B5EF4-FFF2-40B4-BE49-F238E27FC236}">
              <a16:creationId xmlns:a16="http://schemas.microsoft.com/office/drawing/2014/main" id="{39DC4BB3-085D-4CF3-A904-DE52A2022FB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6" name="Text Box 2">
          <a:extLst>
            <a:ext uri="{FF2B5EF4-FFF2-40B4-BE49-F238E27FC236}">
              <a16:creationId xmlns:a16="http://schemas.microsoft.com/office/drawing/2014/main" id="{832F3DFC-B0A1-43D8-8ACC-ED4B8DC82AD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7" name="Text Box 3">
          <a:extLst>
            <a:ext uri="{FF2B5EF4-FFF2-40B4-BE49-F238E27FC236}">
              <a16:creationId xmlns:a16="http://schemas.microsoft.com/office/drawing/2014/main" id="{6154B2A0-E551-4FF0-ACF6-65875209101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8" name="Text Box 4">
          <a:extLst>
            <a:ext uri="{FF2B5EF4-FFF2-40B4-BE49-F238E27FC236}">
              <a16:creationId xmlns:a16="http://schemas.microsoft.com/office/drawing/2014/main" id="{EB9F45F3-5238-4466-8A56-20FFD91E16A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29" name="Text Box 5">
          <a:extLst>
            <a:ext uri="{FF2B5EF4-FFF2-40B4-BE49-F238E27FC236}">
              <a16:creationId xmlns:a16="http://schemas.microsoft.com/office/drawing/2014/main" id="{9BDCFC06-051D-453C-9411-7B2BA048AFA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0" name="Text Box 2">
          <a:extLst>
            <a:ext uri="{FF2B5EF4-FFF2-40B4-BE49-F238E27FC236}">
              <a16:creationId xmlns:a16="http://schemas.microsoft.com/office/drawing/2014/main" id="{8280C52E-43FD-417C-868C-97CEDFBDDF1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1" name="Text Box 3">
          <a:extLst>
            <a:ext uri="{FF2B5EF4-FFF2-40B4-BE49-F238E27FC236}">
              <a16:creationId xmlns:a16="http://schemas.microsoft.com/office/drawing/2014/main" id="{3A230F75-E256-4776-B368-8C8003317F3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2" name="Text Box 4">
          <a:extLst>
            <a:ext uri="{FF2B5EF4-FFF2-40B4-BE49-F238E27FC236}">
              <a16:creationId xmlns:a16="http://schemas.microsoft.com/office/drawing/2014/main" id="{74229D05-FA61-4FEE-BAB2-0DD66200E61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3" name="Text Box 5">
          <a:extLst>
            <a:ext uri="{FF2B5EF4-FFF2-40B4-BE49-F238E27FC236}">
              <a16:creationId xmlns:a16="http://schemas.microsoft.com/office/drawing/2014/main" id="{E2C10E12-E2FF-4A9A-802C-946D165A71F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4" name="Text Box 2">
          <a:extLst>
            <a:ext uri="{FF2B5EF4-FFF2-40B4-BE49-F238E27FC236}">
              <a16:creationId xmlns:a16="http://schemas.microsoft.com/office/drawing/2014/main" id="{0FF817C6-E5B8-4057-B33B-A9B8B425DE5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5" name="Text Box 3">
          <a:extLst>
            <a:ext uri="{FF2B5EF4-FFF2-40B4-BE49-F238E27FC236}">
              <a16:creationId xmlns:a16="http://schemas.microsoft.com/office/drawing/2014/main" id="{BE73EB27-1C6C-4953-BEE9-72A6B020143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6" name="Text Box 4">
          <a:extLst>
            <a:ext uri="{FF2B5EF4-FFF2-40B4-BE49-F238E27FC236}">
              <a16:creationId xmlns:a16="http://schemas.microsoft.com/office/drawing/2014/main" id="{01665C8F-8701-4D43-B494-ECDE29A08FE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7" name="Text Box 5">
          <a:extLst>
            <a:ext uri="{FF2B5EF4-FFF2-40B4-BE49-F238E27FC236}">
              <a16:creationId xmlns:a16="http://schemas.microsoft.com/office/drawing/2014/main" id="{87C96F7E-2FF5-4C72-A4C7-BB4E484047B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8" name="Text Box 2">
          <a:extLst>
            <a:ext uri="{FF2B5EF4-FFF2-40B4-BE49-F238E27FC236}">
              <a16:creationId xmlns:a16="http://schemas.microsoft.com/office/drawing/2014/main" id="{046D87F9-AAB6-4132-8E19-288B2AB4286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39" name="Text Box 3">
          <a:extLst>
            <a:ext uri="{FF2B5EF4-FFF2-40B4-BE49-F238E27FC236}">
              <a16:creationId xmlns:a16="http://schemas.microsoft.com/office/drawing/2014/main" id="{1719D80D-2A03-4578-8FE1-B3DD180C584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0" name="Text Box 4">
          <a:extLst>
            <a:ext uri="{FF2B5EF4-FFF2-40B4-BE49-F238E27FC236}">
              <a16:creationId xmlns:a16="http://schemas.microsoft.com/office/drawing/2014/main" id="{F6EC6A62-0451-4E4D-8F06-56B004913CE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1" name="Text Box 5">
          <a:extLst>
            <a:ext uri="{FF2B5EF4-FFF2-40B4-BE49-F238E27FC236}">
              <a16:creationId xmlns:a16="http://schemas.microsoft.com/office/drawing/2014/main" id="{F0204BCC-C191-4EC3-89EA-CF5776C7A43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2" name="Text Box 2">
          <a:extLst>
            <a:ext uri="{FF2B5EF4-FFF2-40B4-BE49-F238E27FC236}">
              <a16:creationId xmlns:a16="http://schemas.microsoft.com/office/drawing/2014/main" id="{58A9D29E-1C25-4127-9759-ADEF4F232C7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3" name="Text Box 3">
          <a:extLst>
            <a:ext uri="{FF2B5EF4-FFF2-40B4-BE49-F238E27FC236}">
              <a16:creationId xmlns:a16="http://schemas.microsoft.com/office/drawing/2014/main" id="{FD5E4D6D-1A59-44F7-92E1-9844C906622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4" name="Text Box 4">
          <a:extLst>
            <a:ext uri="{FF2B5EF4-FFF2-40B4-BE49-F238E27FC236}">
              <a16:creationId xmlns:a16="http://schemas.microsoft.com/office/drawing/2014/main" id="{2E357C2B-C44F-400A-AC14-D52DB20516C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5" name="Text Box 5">
          <a:extLst>
            <a:ext uri="{FF2B5EF4-FFF2-40B4-BE49-F238E27FC236}">
              <a16:creationId xmlns:a16="http://schemas.microsoft.com/office/drawing/2014/main" id="{C2814708-9434-4010-8E98-4D439A0E476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6" name="Text Box 2">
          <a:extLst>
            <a:ext uri="{FF2B5EF4-FFF2-40B4-BE49-F238E27FC236}">
              <a16:creationId xmlns:a16="http://schemas.microsoft.com/office/drawing/2014/main" id="{6FA4A535-CF29-4B86-A8D5-153C615CFDE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7" name="Text Box 3">
          <a:extLst>
            <a:ext uri="{FF2B5EF4-FFF2-40B4-BE49-F238E27FC236}">
              <a16:creationId xmlns:a16="http://schemas.microsoft.com/office/drawing/2014/main" id="{979D7867-A82C-444C-9F8F-1F433FA44BB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8" name="Text Box 4">
          <a:extLst>
            <a:ext uri="{FF2B5EF4-FFF2-40B4-BE49-F238E27FC236}">
              <a16:creationId xmlns:a16="http://schemas.microsoft.com/office/drawing/2014/main" id="{88B511EF-C68F-4BBC-9982-CF70FB8272B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49" name="Text Box 5">
          <a:extLst>
            <a:ext uri="{FF2B5EF4-FFF2-40B4-BE49-F238E27FC236}">
              <a16:creationId xmlns:a16="http://schemas.microsoft.com/office/drawing/2014/main" id="{3EF98546-541E-469E-A904-699BA0811C9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0" name="Text Box 2">
          <a:extLst>
            <a:ext uri="{FF2B5EF4-FFF2-40B4-BE49-F238E27FC236}">
              <a16:creationId xmlns:a16="http://schemas.microsoft.com/office/drawing/2014/main" id="{A1EC4B6C-F534-4162-9B8E-052C8150F1D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1" name="Text Box 3">
          <a:extLst>
            <a:ext uri="{FF2B5EF4-FFF2-40B4-BE49-F238E27FC236}">
              <a16:creationId xmlns:a16="http://schemas.microsoft.com/office/drawing/2014/main" id="{0CFF4947-B797-4EB3-A528-D2F554A5071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2" name="Text Box 4">
          <a:extLst>
            <a:ext uri="{FF2B5EF4-FFF2-40B4-BE49-F238E27FC236}">
              <a16:creationId xmlns:a16="http://schemas.microsoft.com/office/drawing/2014/main" id="{185ED708-E2B0-4309-A75F-4BA1F612239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3" name="Text Box 5">
          <a:extLst>
            <a:ext uri="{FF2B5EF4-FFF2-40B4-BE49-F238E27FC236}">
              <a16:creationId xmlns:a16="http://schemas.microsoft.com/office/drawing/2014/main" id="{F7439557-47AB-4732-9A41-371FF8B8223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4" name="Text Box 2">
          <a:extLst>
            <a:ext uri="{FF2B5EF4-FFF2-40B4-BE49-F238E27FC236}">
              <a16:creationId xmlns:a16="http://schemas.microsoft.com/office/drawing/2014/main" id="{13DCB42B-7A94-4DBA-B25A-1AF677AD8AC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5" name="Text Box 3">
          <a:extLst>
            <a:ext uri="{FF2B5EF4-FFF2-40B4-BE49-F238E27FC236}">
              <a16:creationId xmlns:a16="http://schemas.microsoft.com/office/drawing/2014/main" id="{61D69560-1408-479A-AA68-EF600CFEB05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6" name="Text Box 4">
          <a:extLst>
            <a:ext uri="{FF2B5EF4-FFF2-40B4-BE49-F238E27FC236}">
              <a16:creationId xmlns:a16="http://schemas.microsoft.com/office/drawing/2014/main" id="{A604303D-6244-4A2D-9203-2403DC9C846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7" name="Text Box 5">
          <a:extLst>
            <a:ext uri="{FF2B5EF4-FFF2-40B4-BE49-F238E27FC236}">
              <a16:creationId xmlns:a16="http://schemas.microsoft.com/office/drawing/2014/main" id="{42BE1539-FC66-4DF0-A717-17F1F629F15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8" name="Text Box 2">
          <a:extLst>
            <a:ext uri="{FF2B5EF4-FFF2-40B4-BE49-F238E27FC236}">
              <a16:creationId xmlns:a16="http://schemas.microsoft.com/office/drawing/2014/main" id="{4F197CF9-2C03-408B-AFE7-45F199898B5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59" name="Text Box 3">
          <a:extLst>
            <a:ext uri="{FF2B5EF4-FFF2-40B4-BE49-F238E27FC236}">
              <a16:creationId xmlns:a16="http://schemas.microsoft.com/office/drawing/2014/main" id="{9556A32F-564D-4F1A-8A73-03390339F44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0" name="Text Box 4">
          <a:extLst>
            <a:ext uri="{FF2B5EF4-FFF2-40B4-BE49-F238E27FC236}">
              <a16:creationId xmlns:a16="http://schemas.microsoft.com/office/drawing/2014/main" id="{60C04D6A-09C3-4500-A714-1DDB99C07B7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1" name="Text Box 5">
          <a:extLst>
            <a:ext uri="{FF2B5EF4-FFF2-40B4-BE49-F238E27FC236}">
              <a16:creationId xmlns:a16="http://schemas.microsoft.com/office/drawing/2014/main" id="{30E25BF0-A9BA-488A-9CC0-296F11360F9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2" name="Text Box 2">
          <a:extLst>
            <a:ext uri="{FF2B5EF4-FFF2-40B4-BE49-F238E27FC236}">
              <a16:creationId xmlns:a16="http://schemas.microsoft.com/office/drawing/2014/main" id="{9940E967-EF60-42A0-B440-BAF3C3AC76A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3" name="Text Box 3">
          <a:extLst>
            <a:ext uri="{FF2B5EF4-FFF2-40B4-BE49-F238E27FC236}">
              <a16:creationId xmlns:a16="http://schemas.microsoft.com/office/drawing/2014/main" id="{494A0AC2-F881-4703-9AD7-5B90CBE1C15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4" name="Text Box 4">
          <a:extLst>
            <a:ext uri="{FF2B5EF4-FFF2-40B4-BE49-F238E27FC236}">
              <a16:creationId xmlns:a16="http://schemas.microsoft.com/office/drawing/2014/main" id="{FC3ABA2C-DD32-4D5B-88B2-B2954D6ABD8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5" name="Text Box 5">
          <a:extLst>
            <a:ext uri="{FF2B5EF4-FFF2-40B4-BE49-F238E27FC236}">
              <a16:creationId xmlns:a16="http://schemas.microsoft.com/office/drawing/2014/main" id="{8A1A80AE-971D-4C16-9909-7D571055034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6" name="Text Box 2">
          <a:extLst>
            <a:ext uri="{FF2B5EF4-FFF2-40B4-BE49-F238E27FC236}">
              <a16:creationId xmlns:a16="http://schemas.microsoft.com/office/drawing/2014/main" id="{1B6C4B1B-3CB6-4236-AD4F-A0CD10E4B43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7" name="Text Box 3">
          <a:extLst>
            <a:ext uri="{FF2B5EF4-FFF2-40B4-BE49-F238E27FC236}">
              <a16:creationId xmlns:a16="http://schemas.microsoft.com/office/drawing/2014/main" id="{23524B26-13BD-4633-9567-8FBA2963B90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8" name="Text Box 4">
          <a:extLst>
            <a:ext uri="{FF2B5EF4-FFF2-40B4-BE49-F238E27FC236}">
              <a16:creationId xmlns:a16="http://schemas.microsoft.com/office/drawing/2014/main" id="{397D382E-FB94-4B86-8D11-66C9C3FC1D8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69" name="Text Box 5">
          <a:extLst>
            <a:ext uri="{FF2B5EF4-FFF2-40B4-BE49-F238E27FC236}">
              <a16:creationId xmlns:a16="http://schemas.microsoft.com/office/drawing/2014/main" id="{5EC754C2-BB0C-4629-ADD9-0BB362E8BA1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0" name="Text Box 2">
          <a:extLst>
            <a:ext uri="{FF2B5EF4-FFF2-40B4-BE49-F238E27FC236}">
              <a16:creationId xmlns:a16="http://schemas.microsoft.com/office/drawing/2014/main" id="{23691E8F-E4CB-4B0A-A430-15A1E9FA5C6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1" name="Text Box 3">
          <a:extLst>
            <a:ext uri="{FF2B5EF4-FFF2-40B4-BE49-F238E27FC236}">
              <a16:creationId xmlns:a16="http://schemas.microsoft.com/office/drawing/2014/main" id="{9DBF6B91-1BB7-419D-90A1-28FC8F20F74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2" name="Text Box 4">
          <a:extLst>
            <a:ext uri="{FF2B5EF4-FFF2-40B4-BE49-F238E27FC236}">
              <a16:creationId xmlns:a16="http://schemas.microsoft.com/office/drawing/2014/main" id="{C14D14BA-29FE-46ED-B928-68C0D2188C2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3" name="Text Box 5">
          <a:extLst>
            <a:ext uri="{FF2B5EF4-FFF2-40B4-BE49-F238E27FC236}">
              <a16:creationId xmlns:a16="http://schemas.microsoft.com/office/drawing/2014/main" id="{288F985C-CF92-47F7-B792-8866D9B94B7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4" name="Text Box 2">
          <a:extLst>
            <a:ext uri="{FF2B5EF4-FFF2-40B4-BE49-F238E27FC236}">
              <a16:creationId xmlns:a16="http://schemas.microsoft.com/office/drawing/2014/main" id="{D4964F6A-476F-49C1-B1B5-A41296F32F8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5" name="Text Box 3">
          <a:extLst>
            <a:ext uri="{FF2B5EF4-FFF2-40B4-BE49-F238E27FC236}">
              <a16:creationId xmlns:a16="http://schemas.microsoft.com/office/drawing/2014/main" id="{6F9A12C1-054D-44E6-B70D-6EBC63CC387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6" name="Text Box 4">
          <a:extLst>
            <a:ext uri="{FF2B5EF4-FFF2-40B4-BE49-F238E27FC236}">
              <a16:creationId xmlns:a16="http://schemas.microsoft.com/office/drawing/2014/main" id="{DC5BFAE4-DBC8-40AB-BA6F-28998A5A149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7" name="Text Box 5">
          <a:extLst>
            <a:ext uri="{FF2B5EF4-FFF2-40B4-BE49-F238E27FC236}">
              <a16:creationId xmlns:a16="http://schemas.microsoft.com/office/drawing/2014/main" id="{1A7990CD-BE33-4574-8E92-704F52F7BB2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8" name="Text Box 2">
          <a:extLst>
            <a:ext uri="{FF2B5EF4-FFF2-40B4-BE49-F238E27FC236}">
              <a16:creationId xmlns:a16="http://schemas.microsoft.com/office/drawing/2014/main" id="{86DBFFCB-E858-4AAE-ABD4-E8638C8EF26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79" name="Text Box 3">
          <a:extLst>
            <a:ext uri="{FF2B5EF4-FFF2-40B4-BE49-F238E27FC236}">
              <a16:creationId xmlns:a16="http://schemas.microsoft.com/office/drawing/2014/main" id="{70723D10-5ED5-44DD-B8A8-1E8857F02B4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0" name="Text Box 4">
          <a:extLst>
            <a:ext uri="{FF2B5EF4-FFF2-40B4-BE49-F238E27FC236}">
              <a16:creationId xmlns:a16="http://schemas.microsoft.com/office/drawing/2014/main" id="{0E0AF45B-50D8-48D2-B2DA-CF742C37A40A}"/>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1" name="Text Box 5">
          <a:extLst>
            <a:ext uri="{FF2B5EF4-FFF2-40B4-BE49-F238E27FC236}">
              <a16:creationId xmlns:a16="http://schemas.microsoft.com/office/drawing/2014/main" id="{F0A53781-B7DC-4976-80E3-41F0EF582B4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2" name="Text Box 2">
          <a:extLst>
            <a:ext uri="{FF2B5EF4-FFF2-40B4-BE49-F238E27FC236}">
              <a16:creationId xmlns:a16="http://schemas.microsoft.com/office/drawing/2014/main" id="{D5AD9DC3-0934-4029-A08C-62FE62654D8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3" name="Text Box 3">
          <a:extLst>
            <a:ext uri="{FF2B5EF4-FFF2-40B4-BE49-F238E27FC236}">
              <a16:creationId xmlns:a16="http://schemas.microsoft.com/office/drawing/2014/main" id="{93C0BCD8-CC25-4343-B694-07CD0BD9C91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4" name="Text Box 4">
          <a:extLst>
            <a:ext uri="{FF2B5EF4-FFF2-40B4-BE49-F238E27FC236}">
              <a16:creationId xmlns:a16="http://schemas.microsoft.com/office/drawing/2014/main" id="{B5CC4E26-E0D0-4AC3-970E-53A86D887EBF}"/>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5" name="Text Box 5">
          <a:extLst>
            <a:ext uri="{FF2B5EF4-FFF2-40B4-BE49-F238E27FC236}">
              <a16:creationId xmlns:a16="http://schemas.microsoft.com/office/drawing/2014/main" id="{FAD02D7E-4C57-412E-9510-756D67524E7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6" name="Text Box 2">
          <a:extLst>
            <a:ext uri="{FF2B5EF4-FFF2-40B4-BE49-F238E27FC236}">
              <a16:creationId xmlns:a16="http://schemas.microsoft.com/office/drawing/2014/main" id="{840B83A8-FE60-4021-B367-A9B3CF70FE4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7" name="Text Box 3">
          <a:extLst>
            <a:ext uri="{FF2B5EF4-FFF2-40B4-BE49-F238E27FC236}">
              <a16:creationId xmlns:a16="http://schemas.microsoft.com/office/drawing/2014/main" id="{C5864C02-CD87-49C6-BF47-4B438BDE201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8" name="Text Box 4">
          <a:extLst>
            <a:ext uri="{FF2B5EF4-FFF2-40B4-BE49-F238E27FC236}">
              <a16:creationId xmlns:a16="http://schemas.microsoft.com/office/drawing/2014/main" id="{041CB969-B4D1-4A37-BCFA-85AD18564551}"/>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89" name="Text Box 5">
          <a:extLst>
            <a:ext uri="{FF2B5EF4-FFF2-40B4-BE49-F238E27FC236}">
              <a16:creationId xmlns:a16="http://schemas.microsoft.com/office/drawing/2014/main" id="{1EFFA885-5295-4488-A24F-80DFDA803213}"/>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0" name="Text Box 2">
          <a:extLst>
            <a:ext uri="{FF2B5EF4-FFF2-40B4-BE49-F238E27FC236}">
              <a16:creationId xmlns:a16="http://schemas.microsoft.com/office/drawing/2014/main" id="{7319A7BD-4AB4-4883-A4B2-42F347CBF47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1" name="Text Box 3">
          <a:extLst>
            <a:ext uri="{FF2B5EF4-FFF2-40B4-BE49-F238E27FC236}">
              <a16:creationId xmlns:a16="http://schemas.microsoft.com/office/drawing/2014/main" id="{F0358B9C-5FDD-4626-8D3A-5F7841F0B13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2" name="Text Box 4">
          <a:extLst>
            <a:ext uri="{FF2B5EF4-FFF2-40B4-BE49-F238E27FC236}">
              <a16:creationId xmlns:a16="http://schemas.microsoft.com/office/drawing/2014/main" id="{13CAAAF7-9D41-4B96-A35F-40015A8313FE}"/>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3" name="Text Box 5">
          <a:extLst>
            <a:ext uri="{FF2B5EF4-FFF2-40B4-BE49-F238E27FC236}">
              <a16:creationId xmlns:a16="http://schemas.microsoft.com/office/drawing/2014/main" id="{3974F6B4-AC9B-4A49-9123-BCD98C856605}"/>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4" name="Text Box 2">
          <a:extLst>
            <a:ext uri="{FF2B5EF4-FFF2-40B4-BE49-F238E27FC236}">
              <a16:creationId xmlns:a16="http://schemas.microsoft.com/office/drawing/2014/main" id="{CA911868-AF78-481E-AB1E-C7DA9049ACA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5" name="Text Box 3">
          <a:extLst>
            <a:ext uri="{FF2B5EF4-FFF2-40B4-BE49-F238E27FC236}">
              <a16:creationId xmlns:a16="http://schemas.microsoft.com/office/drawing/2014/main" id="{CFAB8A5F-C896-4BA0-9B4E-0B2FE5D3E51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6" name="Text Box 4">
          <a:extLst>
            <a:ext uri="{FF2B5EF4-FFF2-40B4-BE49-F238E27FC236}">
              <a16:creationId xmlns:a16="http://schemas.microsoft.com/office/drawing/2014/main" id="{8FED2574-2085-469A-A4BD-A1913217B9A9}"/>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7" name="Text Box 5">
          <a:extLst>
            <a:ext uri="{FF2B5EF4-FFF2-40B4-BE49-F238E27FC236}">
              <a16:creationId xmlns:a16="http://schemas.microsoft.com/office/drawing/2014/main" id="{F2C424D5-0DDA-434D-8454-C7DDEDAF13F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8" name="Text Box 2">
          <a:extLst>
            <a:ext uri="{FF2B5EF4-FFF2-40B4-BE49-F238E27FC236}">
              <a16:creationId xmlns:a16="http://schemas.microsoft.com/office/drawing/2014/main" id="{36D91A15-787E-44B6-B354-088D224E7606}"/>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599" name="Text Box 3">
          <a:extLst>
            <a:ext uri="{FF2B5EF4-FFF2-40B4-BE49-F238E27FC236}">
              <a16:creationId xmlns:a16="http://schemas.microsoft.com/office/drawing/2014/main" id="{7CE33B67-8046-4FF0-9025-2C3FA266E38D}"/>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0" name="Text Box 4">
          <a:extLst>
            <a:ext uri="{FF2B5EF4-FFF2-40B4-BE49-F238E27FC236}">
              <a16:creationId xmlns:a16="http://schemas.microsoft.com/office/drawing/2014/main" id="{5F374465-8CD3-494C-BBFC-19BC70C38C7B}"/>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1" name="Text Box 5">
          <a:extLst>
            <a:ext uri="{FF2B5EF4-FFF2-40B4-BE49-F238E27FC236}">
              <a16:creationId xmlns:a16="http://schemas.microsoft.com/office/drawing/2014/main" id="{83AB1E20-9C98-4C92-9D8A-A600B927ED3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2" name="Text Box 2">
          <a:extLst>
            <a:ext uri="{FF2B5EF4-FFF2-40B4-BE49-F238E27FC236}">
              <a16:creationId xmlns:a16="http://schemas.microsoft.com/office/drawing/2014/main" id="{7C2ECE79-5969-43A6-AF53-E4C022EF5EA2}"/>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3" name="Text Box 3">
          <a:extLst>
            <a:ext uri="{FF2B5EF4-FFF2-40B4-BE49-F238E27FC236}">
              <a16:creationId xmlns:a16="http://schemas.microsoft.com/office/drawing/2014/main" id="{ADB178DB-9507-4271-92B6-5D4C5A008E5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4" name="Text Box 4">
          <a:extLst>
            <a:ext uri="{FF2B5EF4-FFF2-40B4-BE49-F238E27FC236}">
              <a16:creationId xmlns:a16="http://schemas.microsoft.com/office/drawing/2014/main" id="{EC643317-5B4A-4403-A8EA-E514638AAD2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5" name="Text Box 5">
          <a:extLst>
            <a:ext uri="{FF2B5EF4-FFF2-40B4-BE49-F238E27FC236}">
              <a16:creationId xmlns:a16="http://schemas.microsoft.com/office/drawing/2014/main" id="{DC98ACB6-C091-46A4-92C1-A1BF981F5317}"/>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6" name="Text Box 2">
          <a:extLst>
            <a:ext uri="{FF2B5EF4-FFF2-40B4-BE49-F238E27FC236}">
              <a16:creationId xmlns:a16="http://schemas.microsoft.com/office/drawing/2014/main" id="{EC856449-5171-4C97-9DC3-E9C8DB1A5550}"/>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7" name="Text Box 3">
          <a:extLst>
            <a:ext uri="{FF2B5EF4-FFF2-40B4-BE49-F238E27FC236}">
              <a16:creationId xmlns:a16="http://schemas.microsoft.com/office/drawing/2014/main" id="{8DD950CC-1BAD-489A-9F02-59C606B57508}"/>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8" name="Text Box 4">
          <a:extLst>
            <a:ext uri="{FF2B5EF4-FFF2-40B4-BE49-F238E27FC236}">
              <a16:creationId xmlns:a16="http://schemas.microsoft.com/office/drawing/2014/main" id="{EF1A64B5-4418-4AB8-9DF7-5AA14889E524}"/>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151</xdr:row>
      <xdr:rowOff>0</xdr:rowOff>
    </xdr:from>
    <xdr:ext cx="76200" cy="9525"/>
    <xdr:sp macro="" textlink="">
      <xdr:nvSpPr>
        <xdr:cNvPr id="609" name="Text Box 5">
          <a:extLst>
            <a:ext uri="{FF2B5EF4-FFF2-40B4-BE49-F238E27FC236}">
              <a16:creationId xmlns:a16="http://schemas.microsoft.com/office/drawing/2014/main" id="{B9330DF8-A013-4C3F-A2F9-3177534FE69C}"/>
            </a:ext>
          </a:extLst>
        </xdr:cNvPr>
        <xdr:cNvSpPr txBox="1">
          <a:spLocks noChangeArrowheads="1"/>
        </xdr:cNvSpPr>
      </xdr:nvSpPr>
      <xdr:spPr bwMode="auto">
        <a:xfrm>
          <a:off x="1530421" y="2652016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0" name="Text Box 2">
          <a:extLst>
            <a:ext uri="{FF2B5EF4-FFF2-40B4-BE49-F238E27FC236}">
              <a16:creationId xmlns:a16="http://schemas.microsoft.com/office/drawing/2014/main" id="{BB314BE8-C002-499F-83D8-12430240C63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1" name="Text Box 3">
          <a:extLst>
            <a:ext uri="{FF2B5EF4-FFF2-40B4-BE49-F238E27FC236}">
              <a16:creationId xmlns:a16="http://schemas.microsoft.com/office/drawing/2014/main" id="{50681EB9-7746-4154-BBA6-F27A2E2AEE0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2" name="Text Box 4">
          <a:extLst>
            <a:ext uri="{FF2B5EF4-FFF2-40B4-BE49-F238E27FC236}">
              <a16:creationId xmlns:a16="http://schemas.microsoft.com/office/drawing/2014/main" id="{2CF4B8AA-5CF0-4BF1-8AD3-2C8EA327724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3" name="Text Box 5">
          <a:extLst>
            <a:ext uri="{FF2B5EF4-FFF2-40B4-BE49-F238E27FC236}">
              <a16:creationId xmlns:a16="http://schemas.microsoft.com/office/drawing/2014/main" id="{A1EB1B3A-6072-48FC-9755-15F53635159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4" name="Text Box 2">
          <a:extLst>
            <a:ext uri="{FF2B5EF4-FFF2-40B4-BE49-F238E27FC236}">
              <a16:creationId xmlns:a16="http://schemas.microsoft.com/office/drawing/2014/main" id="{5FD5BBB2-D797-443D-9C7F-5B78F08B68D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5" name="Text Box 3">
          <a:extLst>
            <a:ext uri="{FF2B5EF4-FFF2-40B4-BE49-F238E27FC236}">
              <a16:creationId xmlns:a16="http://schemas.microsoft.com/office/drawing/2014/main" id="{C379D810-633A-46F3-AEBC-3D9EEB3E6B6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6" name="Text Box 4">
          <a:extLst>
            <a:ext uri="{FF2B5EF4-FFF2-40B4-BE49-F238E27FC236}">
              <a16:creationId xmlns:a16="http://schemas.microsoft.com/office/drawing/2014/main" id="{3919E77D-56F1-4CF3-85EB-ABFBE7B3F9B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7" name="Text Box 5">
          <a:extLst>
            <a:ext uri="{FF2B5EF4-FFF2-40B4-BE49-F238E27FC236}">
              <a16:creationId xmlns:a16="http://schemas.microsoft.com/office/drawing/2014/main" id="{100D3D4C-D180-427D-9032-6636BC4C445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8" name="Text Box 2">
          <a:extLst>
            <a:ext uri="{FF2B5EF4-FFF2-40B4-BE49-F238E27FC236}">
              <a16:creationId xmlns:a16="http://schemas.microsoft.com/office/drawing/2014/main" id="{63D062BB-97B7-4A9B-9186-40638CCFD91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19" name="Text Box 3">
          <a:extLst>
            <a:ext uri="{FF2B5EF4-FFF2-40B4-BE49-F238E27FC236}">
              <a16:creationId xmlns:a16="http://schemas.microsoft.com/office/drawing/2014/main" id="{6C4CC6E4-0E7F-4A23-AAE0-948C958563F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0" name="Text Box 4">
          <a:extLst>
            <a:ext uri="{FF2B5EF4-FFF2-40B4-BE49-F238E27FC236}">
              <a16:creationId xmlns:a16="http://schemas.microsoft.com/office/drawing/2014/main" id="{1B7D1336-5D82-4F1E-9CEC-9934B6520AF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1" name="Text Box 5">
          <a:extLst>
            <a:ext uri="{FF2B5EF4-FFF2-40B4-BE49-F238E27FC236}">
              <a16:creationId xmlns:a16="http://schemas.microsoft.com/office/drawing/2014/main" id="{C597E6E0-2DD6-4E02-8EA9-565D78FF92E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2" name="Text Box 2">
          <a:extLst>
            <a:ext uri="{FF2B5EF4-FFF2-40B4-BE49-F238E27FC236}">
              <a16:creationId xmlns:a16="http://schemas.microsoft.com/office/drawing/2014/main" id="{D68128B7-3797-4433-83E5-7E30F4919B8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3" name="Text Box 3">
          <a:extLst>
            <a:ext uri="{FF2B5EF4-FFF2-40B4-BE49-F238E27FC236}">
              <a16:creationId xmlns:a16="http://schemas.microsoft.com/office/drawing/2014/main" id="{10F29168-CA29-414E-A6AF-A6C237C7AE6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4" name="Text Box 4">
          <a:extLst>
            <a:ext uri="{FF2B5EF4-FFF2-40B4-BE49-F238E27FC236}">
              <a16:creationId xmlns:a16="http://schemas.microsoft.com/office/drawing/2014/main" id="{10B9DEC8-0C67-4A25-9661-FA661ED6ACD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5" name="Text Box 5">
          <a:extLst>
            <a:ext uri="{FF2B5EF4-FFF2-40B4-BE49-F238E27FC236}">
              <a16:creationId xmlns:a16="http://schemas.microsoft.com/office/drawing/2014/main" id="{9918C458-278F-46BF-826A-38CE6E0A13B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6" name="Text Box 2">
          <a:extLst>
            <a:ext uri="{FF2B5EF4-FFF2-40B4-BE49-F238E27FC236}">
              <a16:creationId xmlns:a16="http://schemas.microsoft.com/office/drawing/2014/main" id="{F554191B-2A80-4FBB-816C-DD6B57B4074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7" name="Text Box 3">
          <a:extLst>
            <a:ext uri="{FF2B5EF4-FFF2-40B4-BE49-F238E27FC236}">
              <a16:creationId xmlns:a16="http://schemas.microsoft.com/office/drawing/2014/main" id="{8C3ABFBF-A2C6-45CD-8B6E-8C91FF036AF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8" name="Text Box 4">
          <a:extLst>
            <a:ext uri="{FF2B5EF4-FFF2-40B4-BE49-F238E27FC236}">
              <a16:creationId xmlns:a16="http://schemas.microsoft.com/office/drawing/2014/main" id="{1EB31C4E-29A4-416D-85F8-2623B11E4E3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29" name="Text Box 5">
          <a:extLst>
            <a:ext uri="{FF2B5EF4-FFF2-40B4-BE49-F238E27FC236}">
              <a16:creationId xmlns:a16="http://schemas.microsoft.com/office/drawing/2014/main" id="{751550C0-4288-439E-8C5A-6E16120EF72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0" name="Text Box 2">
          <a:extLst>
            <a:ext uri="{FF2B5EF4-FFF2-40B4-BE49-F238E27FC236}">
              <a16:creationId xmlns:a16="http://schemas.microsoft.com/office/drawing/2014/main" id="{02E2A0A7-AF23-461A-9BBA-1749FF1A908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1" name="Text Box 3">
          <a:extLst>
            <a:ext uri="{FF2B5EF4-FFF2-40B4-BE49-F238E27FC236}">
              <a16:creationId xmlns:a16="http://schemas.microsoft.com/office/drawing/2014/main" id="{574BEC63-8E92-4D7F-99D2-2F7F08A84A6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2" name="Text Box 4">
          <a:extLst>
            <a:ext uri="{FF2B5EF4-FFF2-40B4-BE49-F238E27FC236}">
              <a16:creationId xmlns:a16="http://schemas.microsoft.com/office/drawing/2014/main" id="{039AA315-1EA8-4577-980E-E3D1F551DAD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3" name="Text Box 5">
          <a:extLst>
            <a:ext uri="{FF2B5EF4-FFF2-40B4-BE49-F238E27FC236}">
              <a16:creationId xmlns:a16="http://schemas.microsoft.com/office/drawing/2014/main" id="{C958F791-C7D0-4B19-91AE-B4DF176EC4B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4" name="Text Box 2">
          <a:extLst>
            <a:ext uri="{FF2B5EF4-FFF2-40B4-BE49-F238E27FC236}">
              <a16:creationId xmlns:a16="http://schemas.microsoft.com/office/drawing/2014/main" id="{3A1CF840-C045-43EE-BF71-77E2D5A7686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5" name="Text Box 3">
          <a:extLst>
            <a:ext uri="{FF2B5EF4-FFF2-40B4-BE49-F238E27FC236}">
              <a16:creationId xmlns:a16="http://schemas.microsoft.com/office/drawing/2014/main" id="{8D2EF3FD-0750-4F10-9618-FCB35B6CA92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6" name="Text Box 4">
          <a:extLst>
            <a:ext uri="{FF2B5EF4-FFF2-40B4-BE49-F238E27FC236}">
              <a16:creationId xmlns:a16="http://schemas.microsoft.com/office/drawing/2014/main" id="{AC497CC9-ECD6-42DA-AEC2-32D472D34DB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7" name="Text Box 5">
          <a:extLst>
            <a:ext uri="{FF2B5EF4-FFF2-40B4-BE49-F238E27FC236}">
              <a16:creationId xmlns:a16="http://schemas.microsoft.com/office/drawing/2014/main" id="{E55EE0C8-A541-4B3E-9E95-E0A84C31D64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8" name="Text Box 2">
          <a:extLst>
            <a:ext uri="{FF2B5EF4-FFF2-40B4-BE49-F238E27FC236}">
              <a16:creationId xmlns:a16="http://schemas.microsoft.com/office/drawing/2014/main" id="{697CD651-8026-43A8-8AA9-36C5AD3A1B4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39" name="Text Box 3">
          <a:extLst>
            <a:ext uri="{FF2B5EF4-FFF2-40B4-BE49-F238E27FC236}">
              <a16:creationId xmlns:a16="http://schemas.microsoft.com/office/drawing/2014/main" id="{42AE9B1F-B873-43CE-A2CC-0E21D68C722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0" name="Text Box 4">
          <a:extLst>
            <a:ext uri="{FF2B5EF4-FFF2-40B4-BE49-F238E27FC236}">
              <a16:creationId xmlns:a16="http://schemas.microsoft.com/office/drawing/2014/main" id="{8F4684C6-AAE5-4F61-AD2D-A086C7D97AC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1" name="Text Box 5">
          <a:extLst>
            <a:ext uri="{FF2B5EF4-FFF2-40B4-BE49-F238E27FC236}">
              <a16:creationId xmlns:a16="http://schemas.microsoft.com/office/drawing/2014/main" id="{9DA692AF-06CC-4456-9009-C92691DB2E5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2" name="Text Box 2">
          <a:extLst>
            <a:ext uri="{FF2B5EF4-FFF2-40B4-BE49-F238E27FC236}">
              <a16:creationId xmlns:a16="http://schemas.microsoft.com/office/drawing/2014/main" id="{2D47E164-B3F6-4F73-8775-C9B6CBB9CD6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3" name="Text Box 3">
          <a:extLst>
            <a:ext uri="{FF2B5EF4-FFF2-40B4-BE49-F238E27FC236}">
              <a16:creationId xmlns:a16="http://schemas.microsoft.com/office/drawing/2014/main" id="{8FF81550-A443-4EDA-AD43-93E2BED5B49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4" name="Text Box 4">
          <a:extLst>
            <a:ext uri="{FF2B5EF4-FFF2-40B4-BE49-F238E27FC236}">
              <a16:creationId xmlns:a16="http://schemas.microsoft.com/office/drawing/2014/main" id="{04CB4645-B7E1-4E0A-B430-9062621FC08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5" name="Text Box 5">
          <a:extLst>
            <a:ext uri="{FF2B5EF4-FFF2-40B4-BE49-F238E27FC236}">
              <a16:creationId xmlns:a16="http://schemas.microsoft.com/office/drawing/2014/main" id="{9EB59D93-0A16-472E-9CED-48B38FAAE80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6" name="Text Box 2">
          <a:extLst>
            <a:ext uri="{FF2B5EF4-FFF2-40B4-BE49-F238E27FC236}">
              <a16:creationId xmlns:a16="http://schemas.microsoft.com/office/drawing/2014/main" id="{E9A76CA1-D622-4633-8159-DF0297D835D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7" name="Text Box 3">
          <a:extLst>
            <a:ext uri="{FF2B5EF4-FFF2-40B4-BE49-F238E27FC236}">
              <a16:creationId xmlns:a16="http://schemas.microsoft.com/office/drawing/2014/main" id="{3F92F7CB-F9E5-49F3-80AF-DEBBB8B64A7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8" name="Text Box 4">
          <a:extLst>
            <a:ext uri="{FF2B5EF4-FFF2-40B4-BE49-F238E27FC236}">
              <a16:creationId xmlns:a16="http://schemas.microsoft.com/office/drawing/2014/main" id="{D3676069-283B-45F9-824C-CDA73B5B535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49" name="Text Box 5">
          <a:extLst>
            <a:ext uri="{FF2B5EF4-FFF2-40B4-BE49-F238E27FC236}">
              <a16:creationId xmlns:a16="http://schemas.microsoft.com/office/drawing/2014/main" id="{174ABE16-0C54-4CC2-9FD9-7D7723495AA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0" name="Text Box 2">
          <a:extLst>
            <a:ext uri="{FF2B5EF4-FFF2-40B4-BE49-F238E27FC236}">
              <a16:creationId xmlns:a16="http://schemas.microsoft.com/office/drawing/2014/main" id="{0745F462-8214-436F-B190-243C281CF77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1" name="Text Box 3">
          <a:extLst>
            <a:ext uri="{FF2B5EF4-FFF2-40B4-BE49-F238E27FC236}">
              <a16:creationId xmlns:a16="http://schemas.microsoft.com/office/drawing/2014/main" id="{6A1F5DD1-0B9F-4366-8A6A-BEA1951A36B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2" name="Text Box 4">
          <a:extLst>
            <a:ext uri="{FF2B5EF4-FFF2-40B4-BE49-F238E27FC236}">
              <a16:creationId xmlns:a16="http://schemas.microsoft.com/office/drawing/2014/main" id="{BAB8A3C1-F617-4631-B9B3-182D7301E4F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3" name="Text Box 5">
          <a:extLst>
            <a:ext uri="{FF2B5EF4-FFF2-40B4-BE49-F238E27FC236}">
              <a16:creationId xmlns:a16="http://schemas.microsoft.com/office/drawing/2014/main" id="{4EEBB982-30A6-4E03-B684-BEC357F4E47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4" name="Text Box 2">
          <a:extLst>
            <a:ext uri="{FF2B5EF4-FFF2-40B4-BE49-F238E27FC236}">
              <a16:creationId xmlns:a16="http://schemas.microsoft.com/office/drawing/2014/main" id="{22A874EA-F696-4BB4-BA20-723B287707C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5" name="Text Box 3">
          <a:extLst>
            <a:ext uri="{FF2B5EF4-FFF2-40B4-BE49-F238E27FC236}">
              <a16:creationId xmlns:a16="http://schemas.microsoft.com/office/drawing/2014/main" id="{222B59A2-943B-4373-97B4-0617AF62CF8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6" name="Text Box 4">
          <a:extLst>
            <a:ext uri="{FF2B5EF4-FFF2-40B4-BE49-F238E27FC236}">
              <a16:creationId xmlns:a16="http://schemas.microsoft.com/office/drawing/2014/main" id="{9A1F52E2-8B1E-48E1-B701-F77C128E226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7" name="Text Box 5">
          <a:extLst>
            <a:ext uri="{FF2B5EF4-FFF2-40B4-BE49-F238E27FC236}">
              <a16:creationId xmlns:a16="http://schemas.microsoft.com/office/drawing/2014/main" id="{45EA5E7F-9450-429F-A144-E0A31437076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8" name="Text Box 2">
          <a:extLst>
            <a:ext uri="{FF2B5EF4-FFF2-40B4-BE49-F238E27FC236}">
              <a16:creationId xmlns:a16="http://schemas.microsoft.com/office/drawing/2014/main" id="{1E55011B-F7C3-44F2-B878-93476AE7DD6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59" name="Text Box 3">
          <a:extLst>
            <a:ext uri="{FF2B5EF4-FFF2-40B4-BE49-F238E27FC236}">
              <a16:creationId xmlns:a16="http://schemas.microsoft.com/office/drawing/2014/main" id="{53C63ECF-B14F-4919-8CB1-9759E668989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0" name="Text Box 4">
          <a:extLst>
            <a:ext uri="{FF2B5EF4-FFF2-40B4-BE49-F238E27FC236}">
              <a16:creationId xmlns:a16="http://schemas.microsoft.com/office/drawing/2014/main" id="{0BD4F20F-CB35-43EA-97E5-5D396A8B896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1" name="Text Box 5">
          <a:extLst>
            <a:ext uri="{FF2B5EF4-FFF2-40B4-BE49-F238E27FC236}">
              <a16:creationId xmlns:a16="http://schemas.microsoft.com/office/drawing/2014/main" id="{BB1A1F0B-2F53-4847-8222-574C4DBD2EC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2" name="Text Box 2">
          <a:extLst>
            <a:ext uri="{FF2B5EF4-FFF2-40B4-BE49-F238E27FC236}">
              <a16:creationId xmlns:a16="http://schemas.microsoft.com/office/drawing/2014/main" id="{501F31E9-E17F-46FB-B51E-53E6A2D53D3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3" name="Text Box 3">
          <a:extLst>
            <a:ext uri="{FF2B5EF4-FFF2-40B4-BE49-F238E27FC236}">
              <a16:creationId xmlns:a16="http://schemas.microsoft.com/office/drawing/2014/main" id="{CC95FB6C-577F-4D2D-B75B-2017C00FD54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4" name="Text Box 4">
          <a:extLst>
            <a:ext uri="{FF2B5EF4-FFF2-40B4-BE49-F238E27FC236}">
              <a16:creationId xmlns:a16="http://schemas.microsoft.com/office/drawing/2014/main" id="{6BDD6A85-4E87-448B-9E8B-986E8410197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5" name="Text Box 5">
          <a:extLst>
            <a:ext uri="{FF2B5EF4-FFF2-40B4-BE49-F238E27FC236}">
              <a16:creationId xmlns:a16="http://schemas.microsoft.com/office/drawing/2014/main" id="{9218AD19-F2CA-4437-97ED-B16E43C3AAB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6" name="Text Box 2">
          <a:extLst>
            <a:ext uri="{FF2B5EF4-FFF2-40B4-BE49-F238E27FC236}">
              <a16:creationId xmlns:a16="http://schemas.microsoft.com/office/drawing/2014/main" id="{F9452780-5C73-48AC-AD8F-F5D33AF4C13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7" name="Text Box 3">
          <a:extLst>
            <a:ext uri="{FF2B5EF4-FFF2-40B4-BE49-F238E27FC236}">
              <a16:creationId xmlns:a16="http://schemas.microsoft.com/office/drawing/2014/main" id="{12B793A7-EDAB-4B30-8260-F5669267EA9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8" name="Text Box 4">
          <a:extLst>
            <a:ext uri="{FF2B5EF4-FFF2-40B4-BE49-F238E27FC236}">
              <a16:creationId xmlns:a16="http://schemas.microsoft.com/office/drawing/2014/main" id="{2E33C9B9-84E7-42FA-99BB-B53BB4E6910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69" name="Text Box 5">
          <a:extLst>
            <a:ext uri="{FF2B5EF4-FFF2-40B4-BE49-F238E27FC236}">
              <a16:creationId xmlns:a16="http://schemas.microsoft.com/office/drawing/2014/main" id="{905B26CD-4B9A-4860-82B5-448A63A88A9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0" name="Text Box 2">
          <a:extLst>
            <a:ext uri="{FF2B5EF4-FFF2-40B4-BE49-F238E27FC236}">
              <a16:creationId xmlns:a16="http://schemas.microsoft.com/office/drawing/2014/main" id="{8A21FFE4-B8DC-4E12-A562-BBA95988495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1" name="Text Box 3">
          <a:extLst>
            <a:ext uri="{FF2B5EF4-FFF2-40B4-BE49-F238E27FC236}">
              <a16:creationId xmlns:a16="http://schemas.microsoft.com/office/drawing/2014/main" id="{0119F519-E5AE-4AFE-8B4D-88475724C5E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2" name="Text Box 4">
          <a:extLst>
            <a:ext uri="{FF2B5EF4-FFF2-40B4-BE49-F238E27FC236}">
              <a16:creationId xmlns:a16="http://schemas.microsoft.com/office/drawing/2014/main" id="{08746DCB-BDE9-4026-96E3-EC8E412ED58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3" name="Text Box 5">
          <a:extLst>
            <a:ext uri="{FF2B5EF4-FFF2-40B4-BE49-F238E27FC236}">
              <a16:creationId xmlns:a16="http://schemas.microsoft.com/office/drawing/2014/main" id="{9608395D-CE88-4355-8B0D-BF0A52C8D63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4" name="Text Box 2">
          <a:extLst>
            <a:ext uri="{FF2B5EF4-FFF2-40B4-BE49-F238E27FC236}">
              <a16:creationId xmlns:a16="http://schemas.microsoft.com/office/drawing/2014/main" id="{696BD8F9-4895-427E-B2B3-31E011460BB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5" name="Text Box 3">
          <a:extLst>
            <a:ext uri="{FF2B5EF4-FFF2-40B4-BE49-F238E27FC236}">
              <a16:creationId xmlns:a16="http://schemas.microsoft.com/office/drawing/2014/main" id="{4EA94F50-B6AD-4943-8793-08933AFD2F9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6" name="Text Box 4">
          <a:extLst>
            <a:ext uri="{FF2B5EF4-FFF2-40B4-BE49-F238E27FC236}">
              <a16:creationId xmlns:a16="http://schemas.microsoft.com/office/drawing/2014/main" id="{DF11B158-E9BC-4323-8817-504719AF2C6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7" name="Text Box 5">
          <a:extLst>
            <a:ext uri="{FF2B5EF4-FFF2-40B4-BE49-F238E27FC236}">
              <a16:creationId xmlns:a16="http://schemas.microsoft.com/office/drawing/2014/main" id="{7BBD3927-066E-4442-898F-C552D9DC29A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8" name="Text Box 2">
          <a:extLst>
            <a:ext uri="{FF2B5EF4-FFF2-40B4-BE49-F238E27FC236}">
              <a16:creationId xmlns:a16="http://schemas.microsoft.com/office/drawing/2014/main" id="{A980B7DB-AD3C-4938-851E-014313CCBFD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79" name="Text Box 3">
          <a:extLst>
            <a:ext uri="{FF2B5EF4-FFF2-40B4-BE49-F238E27FC236}">
              <a16:creationId xmlns:a16="http://schemas.microsoft.com/office/drawing/2014/main" id="{AD413757-B9A7-430A-A27D-5430752D885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0" name="Text Box 4">
          <a:extLst>
            <a:ext uri="{FF2B5EF4-FFF2-40B4-BE49-F238E27FC236}">
              <a16:creationId xmlns:a16="http://schemas.microsoft.com/office/drawing/2014/main" id="{AFCE0ADA-3EC2-4EB9-AC28-81346F2B56F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1" name="Text Box 5">
          <a:extLst>
            <a:ext uri="{FF2B5EF4-FFF2-40B4-BE49-F238E27FC236}">
              <a16:creationId xmlns:a16="http://schemas.microsoft.com/office/drawing/2014/main" id="{866ABFBE-E0B7-4C36-B639-35D9985E85C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2" name="Text Box 2">
          <a:extLst>
            <a:ext uri="{FF2B5EF4-FFF2-40B4-BE49-F238E27FC236}">
              <a16:creationId xmlns:a16="http://schemas.microsoft.com/office/drawing/2014/main" id="{645C2E33-B30E-4F55-B097-4A40AD91F30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3" name="Text Box 3">
          <a:extLst>
            <a:ext uri="{FF2B5EF4-FFF2-40B4-BE49-F238E27FC236}">
              <a16:creationId xmlns:a16="http://schemas.microsoft.com/office/drawing/2014/main" id="{90928134-E4FE-4094-B7D3-A162B0AD226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4" name="Text Box 4">
          <a:extLst>
            <a:ext uri="{FF2B5EF4-FFF2-40B4-BE49-F238E27FC236}">
              <a16:creationId xmlns:a16="http://schemas.microsoft.com/office/drawing/2014/main" id="{573968CC-8738-4296-A0A6-9FB925DBD61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5" name="Text Box 5">
          <a:extLst>
            <a:ext uri="{FF2B5EF4-FFF2-40B4-BE49-F238E27FC236}">
              <a16:creationId xmlns:a16="http://schemas.microsoft.com/office/drawing/2014/main" id="{A7600130-0F59-4930-BDBC-84AE9F69DAE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6" name="Text Box 2">
          <a:extLst>
            <a:ext uri="{FF2B5EF4-FFF2-40B4-BE49-F238E27FC236}">
              <a16:creationId xmlns:a16="http://schemas.microsoft.com/office/drawing/2014/main" id="{D632CC66-E813-4A46-8544-E191DF9AEC7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7" name="Text Box 3">
          <a:extLst>
            <a:ext uri="{FF2B5EF4-FFF2-40B4-BE49-F238E27FC236}">
              <a16:creationId xmlns:a16="http://schemas.microsoft.com/office/drawing/2014/main" id="{81D774A4-282E-434B-8D2D-3C8DE887533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8" name="Text Box 4">
          <a:extLst>
            <a:ext uri="{FF2B5EF4-FFF2-40B4-BE49-F238E27FC236}">
              <a16:creationId xmlns:a16="http://schemas.microsoft.com/office/drawing/2014/main" id="{323DA7A1-023C-486E-B306-FC8AA82B70B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89" name="Text Box 5">
          <a:extLst>
            <a:ext uri="{FF2B5EF4-FFF2-40B4-BE49-F238E27FC236}">
              <a16:creationId xmlns:a16="http://schemas.microsoft.com/office/drawing/2014/main" id="{0CDD6AA7-52F5-4193-8BE1-CA6ADE9A7CF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0" name="Text Box 2">
          <a:extLst>
            <a:ext uri="{FF2B5EF4-FFF2-40B4-BE49-F238E27FC236}">
              <a16:creationId xmlns:a16="http://schemas.microsoft.com/office/drawing/2014/main" id="{539BDAEA-7B35-413E-AC55-6439499CC46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1" name="Text Box 3">
          <a:extLst>
            <a:ext uri="{FF2B5EF4-FFF2-40B4-BE49-F238E27FC236}">
              <a16:creationId xmlns:a16="http://schemas.microsoft.com/office/drawing/2014/main" id="{E7CD1916-399C-46FD-BDF7-9601E1D7335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2" name="Text Box 4">
          <a:extLst>
            <a:ext uri="{FF2B5EF4-FFF2-40B4-BE49-F238E27FC236}">
              <a16:creationId xmlns:a16="http://schemas.microsoft.com/office/drawing/2014/main" id="{50083A00-EAAA-41CE-ADDA-7F43F25E69D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3" name="Text Box 5">
          <a:extLst>
            <a:ext uri="{FF2B5EF4-FFF2-40B4-BE49-F238E27FC236}">
              <a16:creationId xmlns:a16="http://schemas.microsoft.com/office/drawing/2014/main" id="{045CEB38-A27B-446D-83F0-8349AC15110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4" name="Text Box 2">
          <a:extLst>
            <a:ext uri="{FF2B5EF4-FFF2-40B4-BE49-F238E27FC236}">
              <a16:creationId xmlns:a16="http://schemas.microsoft.com/office/drawing/2014/main" id="{1DB27B2B-71DD-42C8-B603-B536EE81A4B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5" name="Text Box 3">
          <a:extLst>
            <a:ext uri="{FF2B5EF4-FFF2-40B4-BE49-F238E27FC236}">
              <a16:creationId xmlns:a16="http://schemas.microsoft.com/office/drawing/2014/main" id="{67ACC83E-FE74-4621-BB6F-4FBDE7D6858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6" name="Text Box 4">
          <a:extLst>
            <a:ext uri="{FF2B5EF4-FFF2-40B4-BE49-F238E27FC236}">
              <a16:creationId xmlns:a16="http://schemas.microsoft.com/office/drawing/2014/main" id="{295AF1FA-20D8-449A-8D31-3E3FDDE5E8C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7" name="Text Box 5">
          <a:extLst>
            <a:ext uri="{FF2B5EF4-FFF2-40B4-BE49-F238E27FC236}">
              <a16:creationId xmlns:a16="http://schemas.microsoft.com/office/drawing/2014/main" id="{0285DB20-29CC-40C4-A1D1-65E696A1569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8" name="Text Box 2">
          <a:extLst>
            <a:ext uri="{FF2B5EF4-FFF2-40B4-BE49-F238E27FC236}">
              <a16:creationId xmlns:a16="http://schemas.microsoft.com/office/drawing/2014/main" id="{45C73F7D-AF2C-4C12-9D6A-F155B35D201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699" name="Text Box 3">
          <a:extLst>
            <a:ext uri="{FF2B5EF4-FFF2-40B4-BE49-F238E27FC236}">
              <a16:creationId xmlns:a16="http://schemas.microsoft.com/office/drawing/2014/main" id="{C18F0BBC-8313-4340-9E8C-0301BEC6929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0" name="Text Box 4">
          <a:extLst>
            <a:ext uri="{FF2B5EF4-FFF2-40B4-BE49-F238E27FC236}">
              <a16:creationId xmlns:a16="http://schemas.microsoft.com/office/drawing/2014/main" id="{557C8879-F2D3-4028-B57B-6C853FDC067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1" name="Text Box 5">
          <a:extLst>
            <a:ext uri="{FF2B5EF4-FFF2-40B4-BE49-F238E27FC236}">
              <a16:creationId xmlns:a16="http://schemas.microsoft.com/office/drawing/2014/main" id="{0709A2FC-BB9A-471C-AF0E-AC6E6340224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2" name="Text Box 2">
          <a:extLst>
            <a:ext uri="{FF2B5EF4-FFF2-40B4-BE49-F238E27FC236}">
              <a16:creationId xmlns:a16="http://schemas.microsoft.com/office/drawing/2014/main" id="{E8751D6F-83E7-4105-B550-5528D2175CA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3" name="Text Box 3">
          <a:extLst>
            <a:ext uri="{FF2B5EF4-FFF2-40B4-BE49-F238E27FC236}">
              <a16:creationId xmlns:a16="http://schemas.microsoft.com/office/drawing/2014/main" id="{6001AFDD-74C7-4F41-8BC5-71CFECB5158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4" name="Text Box 4">
          <a:extLst>
            <a:ext uri="{FF2B5EF4-FFF2-40B4-BE49-F238E27FC236}">
              <a16:creationId xmlns:a16="http://schemas.microsoft.com/office/drawing/2014/main" id="{52367AEC-B1C1-4C95-82DC-007291CCA8C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5" name="Text Box 5">
          <a:extLst>
            <a:ext uri="{FF2B5EF4-FFF2-40B4-BE49-F238E27FC236}">
              <a16:creationId xmlns:a16="http://schemas.microsoft.com/office/drawing/2014/main" id="{B223893E-9132-4F6E-846C-C218B865C68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6" name="Text Box 2">
          <a:extLst>
            <a:ext uri="{FF2B5EF4-FFF2-40B4-BE49-F238E27FC236}">
              <a16:creationId xmlns:a16="http://schemas.microsoft.com/office/drawing/2014/main" id="{3D7F4247-33B7-48A2-B362-35A0DD0FE70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7" name="Text Box 3">
          <a:extLst>
            <a:ext uri="{FF2B5EF4-FFF2-40B4-BE49-F238E27FC236}">
              <a16:creationId xmlns:a16="http://schemas.microsoft.com/office/drawing/2014/main" id="{78DEA7F2-F2BB-4A4C-BD17-17BEA5C700D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8" name="Text Box 4">
          <a:extLst>
            <a:ext uri="{FF2B5EF4-FFF2-40B4-BE49-F238E27FC236}">
              <a16:creationId xmlns:a16="http://schemas.microsoft.com/office/drawing/2014/main" id="{7AEE21AF-6F5B-415E-A1A6-86F4AE3520F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09" name="Text Box 5">
          <a:extLst>
            <a:ext uri="{FF2B5EF4-FFF2-40B4-BE49-F238E27FC236}">
              <a16:creationId xmlns:a16="http://schemas.microsoft.com/office/drawing/2014/main" id="{719BDB4C-4AE8-478F-9956-B579801681A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0" name="Text Box 2">
          <a:extLst>
            <a:ext uri="{FF2B5EF4-FFF2-40B4-BE49-F238E27FC236}">
              <a16:creationId xmlns:a16="http://schemas.microsoft.com/office/drawing/2014/main" id="{516F0CB8-9A97-4702-B913-27B5966E31F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1" name="Text Box 3">
          <a:extLst>
            <a:ext uri="{FF2B5EF4-FFF2-40B4-BE49-F238E27FC236}">
              <a16:creationId xmlns:a16="http://schemas.microsoft.com/office/drawing/2014/main" id="{666EE4C9-5E98-4F30-997D-26A43877B1A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2" name="Text Box 4">
          <a:extLst>
            <a:ext uri="{FF2B5EF4-FFF2-40B4-BE49-F238E27FC236}">
              <a16:creationId xmlns:a16="http://schemas.microsoft.com/office/drawing/2014/main" id="{1B7F5E67-F469-4FBC-905D-FB7A5DE2AAC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3" name="Text Box 5">
          <a:extLst>
            <a:ext uri="{FF2B5EF4-FFF2-40B4-BE49-F238E27FC236}">
              <a16:creationId xmlns:a16="http://schemas.microsoft.com/office/drawing/2014/main" id="{88305C11-9D3F-426B-A8A1-8204672B449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4" name="Text Box 2">
          <a:extLst>
            <a:ext uri="{FF2B5EF4-FFF2-40B4-BE49-F238E27FC236}">
              <a16:creationId xmlns:a16="http://schemas.microsoft.com/office/drawing/2014/main" id="{8A5BFBDB-0819-4EC0-82E2-4B8EB730208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5" name="Text Box 3">
          <a:extLst>
            <a:ext uri="{FF2B5EF4-FFF2-40B4-BE49-F238E27FC236}">
              <a16:creationId xmlns:a16="http://schemas.microsoft.com/office/drawing/2014/main" id="{A34E8BBC-0D76-4A77-9665-33F141DAB53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6" name="Text Box 4">
          <a:extLst>
            <a:ext uri="{FF2B5EF4-FFF2-40B4-BE49-F238E27FC236}">
              <a16:creationId xmlns:a16="http://schemas.microsoft.com/office/drawing/2014/main" id="{BB988350-3D69-4F20-9F0E-3834532D821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7" name="Text Box 5">
          <a:extLst>
            <a:ext uri="{FF2B5EF4-FFF2-40B4-BE49-F238E27FC236}">
              <a16:creationId xmlns:a16="http://schemas.microsoft.com/office/drawing/2014/main" id="{507279B7-C8E2-472A-B025-77CBFF6E3F5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8" name="Text Box 2">
          <a:extLst>
            <a:ext uri="{FF2B5EF4-FFF2-40B4-BE49-F238E27FC236}">
              <a16:creationId xmlns:a16="http://schemas.microsoft.com/office/drawing/2014/main" id="{230AFD52-A46F-473E-BD20-106D3771153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19" name="Text Box 3">
          <a:extLst>
            <a:ext uri="{FF2B5EF4-FFF2-40B4-BE49-F238E27FC236}">
              <a16:creationId xmlns:a16="http://schemas.microsoft.com/office/drawing/2014/main" id="{F6B80456-1B33-4C9C-BDC8-EF1A6E6F0A3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0" name="Text Box 4">
          <a:extLst>
            <a:ext uri="{FF2B5EF4-FFF2-40B4-BE49-F238E27FC236}">
              <a16:creationId xmlns:a16="http://schemas.microsoft.com/office/drawing/2014/main" id="{00149164-C4E4-441E-989B-8A0F7D97108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1" name="Text Box 5">
          <a:extLst>
            <a:ext uri="{FF2B5EF4-FFF2-40B4-BE49-F238E27FC236}">
              <a16:creationId xmlns:a16="http://schemas.microsoft.com/office/drawing/2014/main" id="{E5C53A6B-39EC-4A6C-86B4-96D5A297842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2" name="Text Box 2">
          <a:extLst>
            <a:ext uri="{FF2B5EF4-FFF2-40B4-BE49-F238E27FC236}">
              <a16:creationId xmlns:a16="http://schemas.microsoft.com/office/drawing/2014/main" id="{4FE138D8-457C-499C-ABFF-2373A4DC034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3" name="Text Box 3">
          <a:extLst>
            <a:ext uri="{FF2B5EF4-FFF2-40B4-BE49-F238E27FC236}">
              <a16:creationId xmlns:a16="http://schemas.microsoft.com/office/drawing/2014/main" id="{CC4DD3EE-E00D-42B9-B2DE-5B5A6BABE49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4" name="Text Box 4">
          <a:extLst>
            <a:ext uri="{FF2B5EF4-FFF2-40B4-BE49-F238E27FC236}">
              <a16:creationId xmlns:a16="http://schemas.microsoft.com/office/drawing/2014/main" id="{EB5B7432-01CC-447A-B783-37B9048E6FC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5" name="Text Box 5">
          <a:extLst>
            <a:ext uri="{FF2B5EF4-FFF2-40B4-BE49-F238E27FC236}">
              <a16:creationId xmlns:a16="http://schemas.microsoft.com/office/drawing/2014/main" id="{F678ED48-12F4-41E6-BD0B-E0C80580E3D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6" name="Text Box 2">
          <a:extLst>
            <a:ext uri="{FF2B5EF4-FFF2-40B4-BE49-F238E27FC236}">
              <a16:creationId xmlns:a16="http://schemas.microsoft.com/office/drawing/2014/main" id="{78C88311-A45D-4A31-96A5-8F7DCE310B8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7" name="Text Box 3">
          <a:extLst>
            <a:ext uri="{FF2B5EF4-FFF2-40B4-BE49-F238E27FC236}">
              <a16:creationId xmlns:a16="http://schemas.microsoft.com/office/drawing/2014/main" id="{0E9682A8-AE47-44DA-BA32-9F73E9BDD35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8" name="Text Box 4">
          <a:extLst>
            <a:ext uri="{FF2B5EF4-FFF2-40B4-BE49-F238E27FC236}">
              <a16:creationId xmlns:a16="http://schemas.microsoft.com/office/drawing/2014/main" id="{681F9749-401E-45C9-9B55-AFF7339B7B0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29" name="Text Box 5">
          <a:extLst>
            <a:ext uri="{FF2B5EF4-FFF2-40B4-BE49-F238E27FC236}">
              <a16:creationId xmlns:a16="http://schemas.microsoft.com/office/drawing/2014/main" id="{3A5AF778-1E00-4A01-B11E-563C7BF2768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0" name="Text Box 2">
          <a:extLst>
            <a:ext uri="{FF2B5EF4-FFF2-40B4-BE49-F238E27FC236}">
              <a16:creationId xmlns:a16="http://schemas.microsoft.com/office/drawing/2014/main" id="{2F8F5B5F-B9A7-4150-B1D2-A92009E7F1A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1" name="Text Box 3">
          <a:extLst>
            <a:ext uri="{FF2B5EF4-FFF2-40B4-BE49-F238E27FC236}">
              <a16:creationId xmlns:a16="http://schemas.microsoft.com/office/drawing/2014/main" id="{602C88F6-A101-4A7F-ACF1-71A534D60F6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2" name="Text Box 4">
          <a:extLst>
            <a:ext uri="{FF2B5EF4-FFF2-40B4-BE49-F238E27FC236}">
              <a16:creationId xmlns:a16="http://schemas.microsoft.com/office/drawing/2014/main" id="{A9A0354B-047A-4BBF-8885-14200CBFA55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3" name="Text Box 5">
          <a:extLst>
            <a:ext uri="{FF2B5EF4-FFF2-40B4-BE49-F238E27FC236}">
              <a16:creationId xmlns:a16="http://schemas.microsoft.com/office/drawing/2014/main" id="{1E94E860-2EC2-4E0F-A7DB-3BCD464B699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4" name="Text Box 2">
          <a:extLst>
            <a:ext uri="{FF2B5EF4-FFF2-40B4-BE49-F238E27FC236}">
              <a16:creationId xmlns:a16="http://schemas.microsoft.com/office/drawing/2014/main" id="{45C2BCCF-9856-4D67-B742-28FF98435AE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5" name="Text Box 3">
          <a:extLst>
            <a:ext uri="{FF2B5EF4-FFF2-40B4-BE49-F238E27FC236}">
              <a16:creationId xmlns:a16="http://schemas.microsoft.com/office/drawing/2014/main" id="{F9708530-B9F1-44B5-992A-8784C8D20D6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6" name="Text Box 4">
          <a:extLst>
            <a:ext uri="{FF2B5EF4-FFF2-40B4-BE49-F238E27FC236}">
              <a16:creationId xmlns:a16="http://schemas.microsoft.com/office/drawing/2014/main" id="{3152FD57-4793-4ED0-9398-D4E4320A262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7" name="Text Box 5">
          <a:extLst>
            <a:ext uri="{FF2B5EF4-FFF2-40B4-BE49-F238E27FC236}">
              <a16:creationId xmlns:a16="http://schemas.microsoft.com/office/drawing/2014/main" id="{B9E131EA-5FE9-4589-9006-78459D3F367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8" name="Text Box 2">
          <a:extLst>
            <a:ext uri="{FF2B5EF4-FFF2-40B4-BE49-F238E27FC236}">
              <a16:creationId xmlns:a16="http://schemas.microsoft.com/office/drawing/2014/main" id="{067FCBBB-2A79-451E-8EB6-342E2A15FFB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39" name="Text Box 3">
          <a:extLst>
            <a:ext uri="{FF2B5EF4-FFF2-40B4-BE49-F238E27FC236}">
              <a16:creationId xmlns:a16="http://schemas.microsoft.com/office/drawing/2014/main" id="{A5DF25D0-3972-4CB0-8614-56088C8CAF6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0" name="Text Box 4">
          <a:extLst>
            <a:ext uri="{FF2B5EF4-FFF2-40B4-BE49-F238E27FC236}">
              <a16:creationId xmlns:a16="http://schemas.microsoft.com/office/drawing/2014/main" id="{CBF69146-BE17-42F2-AD39-0A28D817545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1" name="Text Box 5">
          <a:extLst>
            <a:ext uri="{FF2B5EF4-FFF2-40B4-BE49-F238E27FC236}">
              <a16:creationId xmlns:a16="http://schemas.microsoft.com/office/drawing/2014/main" id="{5540F584-BF66-4B48-A0F2-63D1A964654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2" name="Text Box 2">
          <a:extLst>
            <a:ext uri="{FF2B5EF4-FFF2-40B4-BE49-F238E27FC236}">
              <a16:creationId xmlns:a16="http://schemas.microsoft.com/office/drawing/2014/main" id="{3BBD1AA4-8660-49D6-8768-E82B79A70E9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3" name="Text Box 3">
          <a:extLst>
            <a:ext uri="{FF2B5EF4-FFF2-40B4-BE49-F238E27FC236}">
              <a16:creationId xmlns:a16="http://schemas.microsoft.com/office/drawing/2014/main" id="{086442A8-FA81-4AE1-8F79-1705AEC1268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4" name="Text Box 4">
          <a:extLst>
            <a:ext uri="{FF2B5EF4-FFF2-40B4-BE49-F238E27FC236}">
              <a16:creationId xmlns:a16="http://schemas.microsoft.com/office/drawing/2014/main" id="{E4DB66A7-3AEB-406D-8821-89A33743345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5" name="Text Box 5">
          <a:extLst>
            <a:ext uri="{FF2B5EF4-FFF2-40B4-BE49-F238E27FC236}">
              <a16:creationId xmlns:a16="http://schemas.microsoft.com/office/drawing/2014/main" id="{998E88D8-99B9-41FB-AF5E-B85C1C93762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6" name="Text Box 2">
          <a:extLst>
            <a:ext uri="{FF2B5EF4-FFF2-40B4-BE49-F238E27FC236}">
              <a16:creationId xmlns:a16="http://schemas.microsoft.com/office/drawing/2014/main" id="{79D97CDD-0627-4F91-AE82-0C913CE31DF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7" name="Text Box 3">
          <a:extLst>
            <a:ext uri="{FF2B5EF4-FFF2-40B4-BE49-F238E27FC236}">
              <a16:creationId xmlns:a16="http://schemas.microsoft.com/office/drawing/2014/main" id="{B92F4E33-B4F4-423D-9699-804E03550BF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8" name="Text Box 4">
          <a:extLst>
            <a:ext uri="{FF2B5EF4-FFF2-40B4-BE49-F238E27FC236}">
              <a16:creationId xmlns:a16="http://schemas.microsoft.com/office/drawing/2014/main" id="{FE28743C-A42D-4858-BB0B-93CC0D14615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49" name="Text Box 5">
          <a:extLst>
            <a:ext uri="{FF2B5EF4-FFF2-40B4-BE49-F238E27FC236}">
              <a16:creationId xmlns:a16="http://schemas.microsoft.com/office/drawing/2014/main" id="{5E2F3CFF-60E4-4036-BCFB-A5E066C1B8D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0" name="Text Box 2">
          <a:extLst>
            <a:ext uri="{FF2B5EF4-FFF2-40B4-BE49-F238E27FC236}">
              <a16:creationId xmlns:a16="http://schemas.microsoft.com/office/drawing/2014/main" id="{0362284F-1064-489F-A420-10A82946900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1" name="Text Box 3">
          <a:extLst>
            <a:ext uri="{FF2B5EF4-FFF2-40B4-BE49-F238E27FC236}">
              <a16:creationId xmlns:a16="http://schemas.microsoft.com/office/drawing/2014/main" id="{37D2C81C-3079-4AB0-804F-96F11DF7AB2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2" name="Text Box 4">
          <a:extLst>
            <a:ext uri="{FF2B5EF4-FFF2-40B4-BE49-F238E27FC236}">
              <a16:creationId xmlns:a16="http://schemas.microsoft.com/office/drawing/2014/main" id="{C3472411-7E2B-4580-B447-813C8916801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3" name="Text Box 5">
          <a:extLst>
            <a:ext uri="{FF2B5EF4-FFF2-40B4-BE49-F238E27FC236}">
              <a16:creationId xmlns:a16="http://schemas.microsoft.com/office/drawing/2014/main" id="{8235E772-C6D0-4F86-A59E-86527BA8416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4" name="Text Box 2">
          <a:extLst>
            <a:ext uri="{FF2B5EF4-FFF2-40B4-BE49-F238E27FC236}">
              <a16:creationId xmlns:a16="http://schemas.microsoft.com/office/drawing/2014/main" id="{AE0C6AB7-8B6F-4D39-832C-D789068E443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5" name="Text Box 3">
          <a:extLst>
            <a:ext uri="{FF2B5EF4-FFF2-40B4-BE49-F238E27FC236}">
              <a16:creationId xmlns:a16="http://schemas.microsoft.com/office/drawing/2014/main" id="{4C30314B-7B0D-4AD1-B29E-B5C6B349665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6" name="Text Box 4">
          <a:extLst>
            <a:ext uri="{FF2B5EF4-FFF2-40B4-BE49-F238E27FC236}">
              <a16:creationId xmlns:a16="http://schemas.microsoft.com/office/drawing/2014/main" id="{1C428CC6-179D-4494-9412-EE71811EC92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7" name="Text Box 5">
          <a:extLst>
            <a:ext uri="{FF2B5EF4-FFF2-40B4-BE49-F238E27FC236}">
              <a16:creationId xmlns:a16="http://schemas.microsoft.com/office/drawing/2014/main" id="{8C3A105F-1EAF-4464-AA07-52E77E3E18A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8" name="Text Box 2">
          <a:extLst>
            <a:ext uri="{FF2B5EF4-FFF2-40B4-BE49-F238E27FC236}">
              <a16:creationId xmlns:a16="http://schemas.microsoft.com/office/drawing/2014/main" id="{72FF3268-AF9E-445C-B008-EC6928B025A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59" name="Text Box 3">
          <a:extLst>
            <a:ext uri="{FF2B5EF4-FFF2-40B4-BE49-F238E27FC236}">
              <a16:creationId xmlns:a16="http://schemas.microsoft.com/office/drawing/2014/main" id="{E2FBEBB0-6540-4A95-92A3-2B830D1172A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0" name="Text Box 4">
          <a:extLst>
            <a:ext uri="{FF2B5EF4-FFF2-40B4-BE49-F238E27FC236}">
              <a16:creationId xmlns:a16="http://schemas.microsoft.com/office/drawing/2014/main" id="{A5FA4973-CA98-4E01-8B03-312408167AE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1" name="Text Box 5">
          <a:extLst>
            <a:ext uri="{FF2B5EF4-FFF2-40B4-BE49-F238E27FC236}">
              <a16:creationId xmlns:a16="http://schemas.microsoft.com/office/drawing/2014/main" id="{4F68A173-A596-4A3F-B5C2-9B394363EE5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2" name="Text Box 2">
          <a:extLst>
            <a:ext uri="{FF2B5EF4-FFF2-40B4-BE49-F238E27FC236}">
              <a16:creationId xmlns:a16="http://schemas.microsoft.com/office/drawing/2014/main" id="{27746777-F497-41FB-8C59-C2E6056C3EA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3" name="Text Box 3">
          <a:extLst>
            <a:ext uri="{FF2B5EF4-FFF2-40B4-BE49-F238E27FC236}">
              <a16:creationId xmlns:a16="http://schemas.microsoft.com/office/drawing/2014/main" id="{F26B98F1-96DB-4379-BC49-441B26E304D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4" name="Text Box 4">
          <a:extLst>
            <a:ext uri="{FF2B5EF4-FFF2-40B4-BE49-F238E27FC236}">
              <a16:creationId xmlns:a16="http://schemas.microsoft.com/office/drawing/2014/main" id="{FBDFE804-E058-45B6-8C28-B5907A584AB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5" name="Text Box 5">
          <a:extLst>
            <a:ext uri="{FF2B5EF4-FFF2-40B4-BE49-F238E27FC236}">
              <a16:creationId xmlns:a16="http://schemas.microsoft.com/office/drawing/2014/main" id="{C9B6ACBB-6F64-4689-88F4-C15681FEABB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6" name="Text Box 2">
          <a:extLst>
            <a:ext uri="{FF2B5EF4-FFF2-40B4-BE49-F238E27FC236}">
              <a16:creationId xmlns:a16="http://schemas.microsoft.com/office/drawing/2014/main" id="{4A40433E-8F1C-416A-879A-EC8967AEBF7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7" name="Text Box 3">
          <a:extLst>
            <a:ext uri="{FF2B5EF4-FFF2-40B4-BE49-F238E27FC236}">
              <a16:creationId xmlns:a16="http://schemas.microsoft.com/office/drawing/2014/main" id="{72642D8F-CA4E-4B27-A726-DE4ADACEABB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8" name="Text Box 4">
          <a:extLst>
            <a:ext uri="{FF2B5EF4-FFF2-40B4-BE49-F238E27FC236}">
              <a16:creationId xmlns:a16="http://schemas.microsoft.com/office/drawing/2014/main" id="{B4F67663-3639-4036-92F6-AC8EBC75261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69" name="Text Box 5">
          <a:extLst>
            <a:ext uri="{FF2B5EF4-FFF2-40B4-BE49-F238E27FC236}">
              <a16:creationId xmlns:a16="http://schemas.microsoft.com/office/drawing/2014/main" id="{09875857-63AF-4BB1-9962-D77E537BC41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0" name="Text Box 2">
          <a:extLst>
            <a:ext uri="{FF2B5EF4-FFF2-40B4-BE49-F238E27FC236}">
              <a16:creationId xmlns:a16="http://schemas.microsoft.com/office/drawing/2014/main" id="{74ABE5B8-DE23-49F7-AFD7-06D9E515CF4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1" name="Text Box 3">
          <a:extLst>
            <a:ext uri="{FF2B5EF4-FFF2-40B4-BE49-F238E27FC236}">
              <a16:creationId xmlns:a16="http://schemas.microsoft.com/office/drawing/2014/main" id="{33561352-3316-414A-9467-4C5D2E579C9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2" name="Text Box 4">
          <a:extLst>
            <a:ext uri="{FF2B5EF4-FFF2-40B4-BE49-F238E27FC236}">
              <a16:creationId xmlns:a16="http://schemas.microsoft.com/office/drawing/2014/main" id="{712EBCE7-362F-4995-8FF7-64CD642F0EB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3" name="Text Box 5">
          <a:extLst>
            <a:ext uri="{FF2B5EF4-FFF2-40B4-BE49-F238E27FC236}">
              <a16:creationId xmlns:a16="http://schemas.microsoft.com/office/drawing/2014/main" id="{8438F6A6-9708-4F2F-BBBE-0EF778C5BCD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4" name="Text Box 2">
          <a:extLst>
            <a:ext uri="{FF2B5EF4-FFF2-40B4-BE49-F238E27FC236}">
              <a16:creationId xmlns:a16="http://schemas.microsoft.com/office/drawing/2014/main" id="{615F0AD2-5EC5-4DD5-BA33-0591CFDD6F2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5" name="Text Box 3">
          <a:extLst>
            <a:ext uri="{FF2B5EF4-FFF2-40B4-BE49-F238E27FC236}">
              <a16:creationId xmlns:a16="http://schemas.microsoft.com/office/drawing/2014/main" id="{41ACF40D-6BFA-4CDB-811E-9173C6C7960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6" name="Text Box 4">
          <a:extLst>
            <a:ext uri="{FF2B5EF4-FFF2-40B4-BE49-F238E27FC236}">
              <a16:creationId xmlns:a16="http://schemas.microsoft.com/office/drawing/2014/main" id="{2F74EC83-DD1A-47C7-8A5C-93E7B737E98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7" name="Text Box 5">
          <a:extLst>
            <a:ext uri="{FF2B5EF4-FFF2-40B4-BE49-F238E27FC236}">
              <a16:creationId xmlns:a16="http://schemas.microsoft.com/office/drawing/2014/main" id="{0DEF1619-262C-4608-89D3-FD033410F83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8" name="Text Box 2">
          <a:extLst>
            <a:ext uri="{FF2B5EF4-FFF2-40B4-BE49-F238E27FC236}">
              <a16:creationId xmlns:a16="http://schemas.microsoft.com/office/drawing/2014/main" id="{7461ADE1-76D7-4D80-960E-C3688ED62BC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79" name="Text Box 3">
          <a:extLst>
            <a:ext uri="{FF2B5EF4-FFF2-40B4-BE49-F238E27FC236}">
              <a16:creationId xmlns:a16="http://schemas.microsoft.com/office/drawing/2014/main" id="{F7E87E5F-B94E-41C5-9C97-8773263EE5C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0" name="Text Box 4">
          <a:extLst>
            <a:ext uri="{FF2B5EF4-FFF2-40B4-BE49-F238E27FC236}">
              <a16:creationId xmlns:a16="http://schemas.microsoft.com/office/drawing/2014/main" id="{F1BC757D-7B47-40D5-BB80-06594D7552A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1" name="Text Box 5">
          <a:extLst>
            <a:ext uri="{FF2B5EF4-FFF2-40B4-BE49-F238E27FC236}">
              <a16:creationId xmlns:a16="http://schemas.microsoft.com/office/drawing/2014/main" id="{BE03C047-3C19-492F-9AB9-94F701F6C08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2" name="Text Box 2">
          <a:extLst>
            <a:ext uri="{FF2B5EF4-FFF2-40B4-BE49-F238E27FC236}">
              <a16:creationId xmlns:a16="http://schemas.microsoft.com/office/drawing/2014/main" id="{AF9BCFE1-6B7C-4372-869A-314CDDF6B08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3" name="Text Box 3">
          <a:extLst>
            <a:ext uri="{FF2B5EF4-FFF2-40B4-BE49-F238E27FC236}">
              <a16:creationId xmlns:a16="http://schemas.microsoft.com/office/drawing/2014/main" id="{73B16902-0799-441E-B1BB-26A5E1B640B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4" name="Text Box 4">
          <a:extLst>
            <a:ext uri="{FF2B5EF4-FFF2-40B4-BE49-F238E27FC236}">
              <a16:creationId xmlns:a16="http://schemas.microsoft.com/office/drawing/2014/main" id="{B30F089E-EED8-4B6A-8313-F9D17942025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5" name="Text Box 5">
          <a:extLst>
            <a:ext uri="{FF2B5EF4-FFF2-40B4-BE49-F238E27FC236}">
              <a16:creationId xmlns:a16="http://schemas.microsoft.com/office/drawing/2014/main" id="{A31B317D-DA04-4F7A-8AE1-8C6EBA488D2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6" name="Text Box 2">
          <a:extLst>
            <a:ext uri="{FF2B5EF4-FFF2-40B4-BE49-F238E27FC236}">
              <a16:creationId xmlns:a16="http://schemas.microsoft.com/office/drawing/2014/main" id="{5759BC96-99F0-42AD-AEC2-6CA52AA5568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7" name="Text Box 3">
          <a:extLst>
            <a:ext uri="{FF2B5EF4-FFF2-40B4-BE49-F238E27FC236}">
              <a16:creationId xmlns:a16="http://schemas.microsoft.com/office/drawing/2014/main" id="{B65380F3-BC65-423B-A928-973CBD9E5B6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8" name="Text Box 4">
          <a:extLst>
            <a:ext uri="{FF2B5EF4-FFF2-40B4-BE49-F238E27FC236}">
              <a16:creationId xmlns:a16="http://schemas.microsoft.com/office/drawing/2014/main" id="{D0867857-7B43-495E-86C0-19F850C0A26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89" name="Text Box 5">
          <a:extLst>
            <a:ext uri="{FF2B5EF4-FFF2-40B4-BE49-F238E27FC236}">
              <a16:creationId xmlns:a16="http://schemas.microsoft.com/office/drawing/2014/main" id="{E30E2101-FD8B-48EC-8AC7-A9E1B651CA2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0" name="Text Box 2">
          <a:extLst>
            <a:ext uri="{FF2B5EF4-FFF2-40B4-BE49-F238E27FC236}">
              <a16:creationId xmlns:a16="http://schemas.microsoft.com/office/drawing/2014/main" id="{3041F3A7-AA28-4099-B4B5-B234368F943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1" name="Text Box 3">
          <a:extLst>
            <a:ext uri="{FF2B5EF4-FFF2-40B4-BE49-F238E27FC236}">
              <a16:creationId xmlns:a16="http://schemas.microsoft.com/office/drawing/2014/main" id="{5EDA5520-E874-452B-91CC-07BDEF4AA0E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2" name="Text Box 4">
          <a:extLst>
            <a:ext uri="{FF2B5EF4-FFF2-40B4-BE49-F238E27FC236}">
              <a16:creationId xmlns:a16="http://schemas.microsoft.com/office/drawing/2014/main" id="{97EDA52C-4ED3-4110-A958-00098254374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3" name="Text Box 5">
          <a:extLst>
            <a:ext uri="{FF2B5EF4-FFF2-40B4-BE49-F238E27FC236}">
              <a16:creationId xmlns:a16="http://schemas.microsoft.com/office/drawing/2014/main" id="{E880E1D2-191D-46AD-9F3B-BA3E91866CF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4" name="Text Box 2">
          <a:extLst>
            <a:ext uri="{FF2B5EF4-FFF2-40B4-BE49-F238E27FC236}">
              <a16:creationId xmlns:a16="http://schemas.microsoft.com/office/drawing/2014/main" id="{2D2DF529-3ADF-45F8-BC5B-D8C6FC90661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5" name="Text Box 3">
          <a:extLst>
            <a:ext uri="{FF2B5EF4-FFF2-40B4-BE49-F238E27FC236}">
              <a16:creationId xmlns:a16="http://schemas.microsoft.com/office/drawing/2014/main" id="{B4F6C53F-7D81-4907-86B6-A9B55F55280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6" name="Text Box 4">
          <a:extLst>
            <a:ext uri="{FF2B5EF4-FFF2-40B4-BE49-F238E27FC236}">
              <a16:creationId xmlns:a16="http://schemas.microsoft.com/office/drawing/2014/main" id="{6A3C8700-D4E6-426E-AE9C-333E9C3649B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7" name="Text Box 5">
          <a:extLst>
            <a:ext uri="{FF2B5EF4-FFF2-40B4-BE49-F238E27FC236}">
              <a16:creationId xmlns:a16="http://schemas.microsoft.com/office/drawing/2014/main" id="{ED35B77A-2B5C-4B68-9468-2FB8FB5CBFB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8" name="Text Box 2">
          <a:extLst>
            <a:ext uri="{FF2B5EF4-FFF2-40B4-BE49-F238E27FC236}">
              <a16:creationId xmlns:a16="http://schemas.microsoft.com/office/drawing/2014/main" id="{C442EDD6-1065-410A-8D27-070B1EF5311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799" name="Text Box 3">
          <a:extLst>
            <a:ext uri="{FF2B5EF4-FFF2-40B4-BE49-F238E27FC236}">
              <a16:creationId xmlns:a16="http://schemas.microsoft.com/office/drawing/2014/main" id="{4BCA0F4C-0C5A-46FF-BAA7-F7FBA8A9AF5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0" name="Text Box 4">
          <a:extLst>
            <a:ext uri="{FF2B5EF4-FFF2-40B4-BE49-F238E27FC236}">
              <a16:creationId xmlns:a16="http://schemas.microsoft.com/office/drawing/2014/main" id="{9BB0FE01-5043-4690-9A8F-0720D1DA31C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1" name="Text Box 5">
          <a:extLst>
            <a:ext uri="{FF2B5EF4-FFF2-40B4-BE49-F238E27FC236}">
              <a16:creationId xmlns:a16="http://schemas.microsoft.com/office/drawing/2014/main" id="{88B27973-94BB-4A99-AAF6-F8E1F18DCA4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2" name="Text Box 2">
          <a:extLst>
            <a:ext uri="{FF2B5EF4-FFF2-40B4-BE49-F238E27FC236}">
              <a16:creationId xmlns:a16="http://schemas.microsoft.com/office/drawing/2014/main" id="{161575BC-0649-4D64-BB22-815ED9272E3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3" name="Text Box 3">
          <a:extLst>
            <a:ext uri="{FF2B5EF4-FFF2-40B4-BE49-F238E27FC236}">
              <a16:creationId xmlns:a16="http://schemas.microsoft.com/office/drawing/2014/main" id="{A309185D-0894-4130-9B9C-65DA6A9C31E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4" name="Text Box 4">
          <a:extLst>
            <a:ext uri="{FF2B5EF4-FFF2-40B4-BE49-F238E27FC236}">
              <a16:creationId xmlns:a16="http://schemas.microsoft.com/office/drawing/2014/main" id="{F69274FB-A216-4C1F-855E-3F5365B9D02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5" name="Text Box 5">
          <a:extLst>
            <a:ext uri="{FF2B5EF4-FFF2-40B4-BE49-F238E27FC236}">
              <a16:creationId xmlns:a16="http://schemas.microsoft.com/office/drawing/2014/main" id="{66781961-5097-4155-BF4B-1620027FCE1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6" name="Text Box 2">
          <a:extLst>
            <a:ext uri="{FF2B5EF4-FFF2-40B4-BE49-F238E27FC236}">
              <a16:creationId xmlns:a16="http://schemas.microsoft.com/office/drawing/2014/main" id="{B8C6D4DB-B24C-44CD-8307-A331C747117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7" name="Text Box 3">
          <a:extLst>
            <a:ext uri="{FF2B5EF4-FFF2-40B4-BE49-F238E27FC236}">
              <a16:creationId xmlns:a16="http://schemas.microsoft.com/office/drawing/2014/main" id="{7969F2EE-0F86-4216-A7E8-AFE7B5E3B85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8" name="Text Box 4">
          <a:extLst>
            <a:ext uri="{FF2B5EF4-FFF2-40B4-BE49-F238E27FC236}">
              <a16:creationId xmlns:a16="http://schemas.microsoft.com/office/drawing/2014/main" id="{8C45638D-49DC-4799-AF75-2B941FDF603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09" name="Text Box 5">
          <a:extLst>
            <a:ext uri="{FF2B5EF4-FFF2-40B4-BE49-F238E27FC236}">
              <a16:creationId xmlns:a16="http://schemas.microsoft.com/office/drawing/2014/main" id="{CC8D0C98-4771-49DB-A071-47E31E3D951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0" name="Text Box 2">
          <a:extLst>
            <a:ext uri="{FF2B5EF4-FFF2-40B4-BE49-F238E27FC236}">
              <a16:creationId xmlns:a16="http://schemas.microsoft.com/office/drawing/2014/main" id="{B640C5D2-9C7A-4162-BAA5-3C892D299F1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1" name="Text Box 3">
          <a:extLst>
            <a:ext uri="{FF2B5EF4-FFF2-40B4-BE49-F238E27FC236}">
              <a16:creationId xmlns:a16="http://schemas.microsoft.com/office/drawing/2014/main" id="{843242B8-C705-4FAA-A425-B5C93330B03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2" name="Text Box 4">
          <a:extLst>
            <a:ext uri="{FF2B5EF4-FFF2-40B4-BE49-F238E27FC236}">
              <a16:creationId xmlns:a16="http://schemas.microsoft.com/office/drawing/2014/main" id="{432D962C-2888-48CF-88F7-CE9E70A1C41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3" name="Text Box 5">
          <a:extLst>
            <a:ext uri="{FF2B5EF4-FFF2-40B4-BE49-F238E27FC236}">
              <a16:creationId xmlns:a16="http://schemas.microsoft.com/office/drawing/2014/main" id="{B9CB543D-FF28-49D3-8DF5-15631F106BF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4" name="Text Box 2">
          <a:extLst>
            <a:ext uri="{FF2B5EF4-FFF2-40B4-BE49-F238E27FC236}">
              <a16:creationId xmlns:a16="http://schemas.microsoft.com/office/drawing/2014/main" id="{E41325E5-D802-4BB4-BE25-9C919CEAE16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5" name="Text Box 3">
          <a:extLst>
            <a:ext uri="{FF2B5EF4-FFF2-40B4-BE49-F238E27FC236}">
              <a16:creationId xmlns:a16="http://schemas.microsoft.com/office/drawing/2014/main" id="{9DE20AD1-DBDF-412A-942C-64AD27E6169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6" name="Text Box 4">
          <a:extLst>
            <a:ext uri="{FF2B5EF4-FFF2-40B4-BE49-F238E27FC236}">
              <a16:creationId xmlns:a16="http://schemas.microsoft.com/office/drawing/2014/main" id="{37539ABD-B12E-4BE9-BA07-D8A60655123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7" name="Text Box 5">
          <a:extLst>
            <a:ext uri="{FF2B5EF4-FFF2-40B4-BE49-F238E27FC236}">
              <a16:creationId xmlns:a16="http://schemas.microsoft.com/office/drawing/2014/main" id="{16AD46B6-C2CC-4913-B1CF-5F2AA68E75B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8" name="Text Box 2">
          <a:extLst>
            <a:ext uri="{FF2B5EF4-FFF2-40B4-BE49-F238E27FC236}">
              <a16:creationId xmlns:a16="http://schemas.microsoft.com/office/drawing/2014/main" id="{8B1985DC-D87B-4061-8A72-3BE2FF8BCE7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19" name="Text Box 3">
          <a:extLst>
            <a:ext uri="{FF2B5EF4-FFF2-40B4-BE49-F238E27FC236}">
              <a16:creationId xmlns:a16="http://schemas.microsoft.com/office/drawing/2014/main" id="{9FFD33F9-8E62-4069-B584-767E1AF97E7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0" name="Text Box 4">
          <a:extLst>
            <a:ext uri="{FF2B5EF4-FFF2-40B4-BE49-F238E27FC236}">
              <a16:creationId xmlns:a16="http://schemas.microsoft.com/office/drawing/2014/main" id="{8C816476-61F7-4B92-B083-D70A0393D69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1" name="Text Box 5">
          <a:extLst>
            <a:ext uri="{FF2B5EF4-FFF2-40B4-BE49-F238E27FC236}">
              <a16:creationId xmlns:a16="http://schemas.microsoft.com/office/drawing/2014/main" id="{27D8730F-634C-4D74-B6C3-DA8E585C666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2" name="Text Box 2">
          <a:extLst>
            <a:ext uri="{FF2B5EF4-FFF2-40B4-BE49-F238E27FC236}">
              <a16:creationId xmlns:a16="http://schemas.microsoft.com/office/drawing/2014/main" id="{4FC5F82D-2B5E-4C16-A8AC-7AB7500F8BE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3" name="Text Box 3">
          <a:extLst>
            <a:ext uri="{FF2B5EF4-FFF2-40B4-BE49-F238E27FC236}">
              <a16:creationId xmlns:a16="http://schemas.microsoft.com/office/drawing/2014/main" id="{6DEB7052-6957-413A-847F-DA141B76B98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4" name="Text Box 4">
          <a:extLst>
            <a:ext uri="{FF2B5EF4-FFF2-40B4-BE49-F238E27FC236}">
              <a16:creationId xmlns:a16="http://schemas.microsoft.com/office/drawing/2014/main" id="{5A972C61-4266-48E5-A08A-BD957B906B9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5" name="Text Box 5">
          <a:extLst>
            <a:ext uri="{FF2B5EF4-FFF2-40B4-BE49-F238E27FC236}">
              <a16:creationId xmlns:a16="http://schemas.microsoft.com/office/drawing/2014/main" id="{A5A2C65E-BABD-4747-9478-31399811D0B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6" name="Text Box 2">
          <a:extLst>
            <a:ext uri="{FF2B5EF4-FFF2-40B4-BE49-F238E27FC236}">
              <a16:creationId xmlns:a16="http://schemas.microsoft.com/office/drawing/2014/main" id="{4CA042CC-BE12-4DED-A50E-0D498FD7493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7" name="Text Box 3">
          <a:extLst>
            <a:ext uri="{FF2B5EF4-FFF2-40B4-BE49-F238E27FC236}">
              <a16:creationId xmlns:a16="http://schemas.microsoft.com/office/drawing/2014/main" id="{47472B17-449A-4B56-B4A0-33201EDEBBC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8" name="Text Box 4">
          <a:extLst>
            <a:ext uri="{FF2B5EF4-FFF2-40B4-BE49-F238E27FC236}">
              <a16:creationId xmlns:a16="http://schemas.microsoft.com/office/drawing/2014/main" id="{EB56F7B2-EDF2-4D66-AC7D-638D12473CC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29" name="Text Box 5">
          <a:extLst>
            <a:ext uri="{FF2B5EF4-FFF2-40B4-BE49-F238E27FC236}">
              <a16:creationId xmlns:a16="http://schemas.microsoft.com/office/drawing/2014/main" id="{F7A0981F-6F54-4C09-B8EE-E4228C71ED5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0" name="Text Box 2">
          <a:extLst>
            <a:ext uri="{FF2B5EF4-FFF2-40B4-BE49-F238E27FC236}">
              <a16:creationId xmlns:a16="http://schemas.microsoft.com/office/drawing/2014/main" id="{EF341711-9644-4EB8-9C7D-375EB835155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1" name="Text Box 3">
          <a:extLst>
            <a:ext uri="{FF2B5EF4-FFF2-40B4-BE49-F238E27FC236}">
              <a16:creationId xmlns:a16="http://schemas.microsoft.com/office/drawing/2014/main" id="{4EE5308F-194C-43C2-9B2C-43EF626364F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2" name="Text Box 4">
          <a:extLst>
            <a:ext uri="{FF2B5EF4-FFF2-40B4-BE49-F238E27FC236}">
              <a16:creationId xmlns:a16="http://schemas.microsoft.com/office/drawing/2014/main" id="{F06B31E6-7FCE-4E71-8403-3F1C62AC4B9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3" name="Text Box 5">
          <a:extLst>
            <a:ext uri="{FF2B5EF4-FFF2-40B4-BE49-F238E27FC236}">
              <a16:creationId xmlns:a16="http://schemas.microsoft.com/office/drawing/2014/main" id="{C72902C8-CB6D-4232-8A7D-FEC46A8D03F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4" name="Text Box 2">
          <a:extLst>
            <a:ext uri="{FF2B5EF4-FFF2-40B4-BE49-F238E27FC236}">
              <a16:creationId xmlns:a16="http://schemas.microsoft.com/office/drawing/2014/main" id="{894A2E56-7994-4D37-BB01-B9789F60FF7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5" name="Text Box 3">
          <a:extLst>
            <a:ext uri="{FF2B5EF4-FFF2-40B4-BE49-F238E27FC236}">
              <a16:creationId xmlns:a16="http://schemas.microsoft.com/office/drawing/2014/main" id="{7CE0DA73-557A-4066-B509-629ED4C6195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6" name="Text Box 4">
          <a:extLst>
            <a:ext uri="{FF2B5EF4-FFF2-40B4-BE49-F238E27FC236}">
              <a16:creationId xmlns:a16="http://schemas.microsoft.com/office/drawing/2014/main" id="{0C74F946-7E57-442A-8C25-F093DAF635E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7" name="Text Box 5">
          <a:extLst>
            <a:ext uri="{FF2B5EF4-FFF2-40B4-BE49-F238E27FC236}">
              <a16:creationId xmlns:a16="http://schemas.microsoft.com/office/drawing/2014/main" id="{ACB34B09-CD0B-465A-A6CA-97C29290D15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8" name="Text Box 2">
          <a:extLst>
            <a:ext uri="{FF2B5EF4-FFF2-40B4-BE49-F238E27FC236}">
              <a16:creationId xmlns:a16="http://schemas.microsoft.com/office/drawing/2014/main" id="{3AB8798C-21D0-48CE-8522-473F6FFCB33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39" name="Text Box 3">
          <a:extLst>
            <a:ext uri="{FF2B5EF4-FFF2-40B4-BE49-F238E27FC236}">
              <a16:creationId xmlns:a16="http://schemas.microsoft.com/office/drawing/2014/main" id="{2DC188AE-D057-483F-89DC-94BA8761071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0" name="Text Box 4">
          <a:extLst>
            <a:ext uri="{FF2B5EF4-FFF2-40B4-BE49-F238E27FC236}">
              <a16:creationId xmlns:a16="http://schemas.microsoft.com/office/drawing/2014/main" id="{D730D30F-BE78-486B-AA60-F1BDC7CBB0E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1" name="Text Box 5">
          <a:extLst>
            <a:ext uri="{FF2B5EF4-FFF2-40B4-BE49-F238E27FC236}">
              <a16:creationId xmlns:a16="http://schemas.microsoft.com/office/drawing/2014/main" id="{5D35E216-23CD-46DB-8ACC-2A4A903917E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2" name="Text Box 2">
          <a:extLst>
            <a:ext uri="{FF2B5EF4-FFF2-40B4-BE49-F238E27FC236}">
              <a16:creationId xmlns:a16="http://schemas.microsoft.com/office/drawing/2014/main" id="{416E368B-7B49-409D-B320-660B3E56EA7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3" name="Text Box 3">
          <a:extLst>
            <a:ext uri="{FF2B5EF4-FFF2-40B4-BE49-F238E27FC236}">
              <a16:creationId xmlns:a16="http://schemas.microsoft.com/office/drawing/2014/main" id="{088DD06B-39C5-4AE7-A6AE-8766C6BF7C6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4" name="Text Box 4">
          <a:extLst>
            <a:ext uri="{FF2B5EF4-FFF2-40B4-BE49-F238E27FC236}">
              <a16:creationId xmlns:a16="http://schemas.microsoft.com/office/drawing/2014/main" id="{F905552D-F4D0-496A-8DF4-E63A8644AF9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5" name="Text Box 5">
          <a:extLst>
            <a:ext uri="{FF2B5EF4-FFF2-40B4-BE49-F238E27FC236}">
              <a16:creationId xmlns:a16="http://schemas.microsoft.com/office/drawing/2014/main" id="{3A4D2FBA-C686-4BB0-862F-369A72ED53E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6" name="Text Box 2">
          <a:extLst>
            <a:ext uri="{FF2B5EF4-FFF2-40B4-BE49-F238E27FC236}">
              <a16:creationId xmlns:a16="http://schemas.microsoft.com/office/drawing/2014/main" id="{6F4B4B8E-3D60-40E8-BDD3-C1E4EF3D46A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7" name="Text Box 3">
          <a:extLst>
            <a:ext uri="{FF2B5EF4-FFF2-40B4-BE49-F238E27FC236}">
              <a16:creationId xmlns:a16="http://schemas.microsoft.com/office/drawing/2014/main" id="{1C2CFDF0-94EB-4B9B-9743-C3254CB84AA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8" name="Text Box 4">
          <a:extLst>
            <a:ext uri="{FF2B5EF4-FFF2-40B4-BE49-F238E27FC236}">
              <a16:creationId xmlns:a16="http://schemas.microsoft.com/office/drawing/2014/main" id="{85DB6BDA-AEAA-4DA7-901C-37721BBC121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49" name="Text Box 5">
          <a:extLst>
            <a:ext uri="{FF2B5EF4-FFF2-40B4-BE49-F238E27FC236}">
              <a16:creationId xmlns:a16="http://schemas.microsoft.com/office/drawing/2014/main" id="{0EA3DA5D-FB63-4B75-AD58-6F78EE6192D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0" name="Text Box 2">
          <a:extLst>
            <a:ext uri="{FF2B5EF4-FFF2-40B4-BE49-F238E27FC236}">
              <a16:creationId xmlns:a16="http://schemas.microsoft.com/office/drawing/2014/main" id="{F414173E-80EF-43E7-AD68-39062613A24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1" name="Text Box 3">
          <a:extLst>
            <a:ext uri="{FF2B5EF4-FFF2-40B4-BE49-F238E27FC236}">
              <a16:creationId xmlns:a16="http://schemas.microsoft.com/office/drawing/2014/main" id="{31B76839-0FD1-43F9-A1FD-C4C41E01CE2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2" name="Text Box 4">
          <a:extLst>
            <a:ext uri="{FF2B5EF4-FFF2-40B4-BE49-F238E27FC236}">
              <a16:creationId xmlns:a16="http://schemas.microsoft.com/office/drawing/2014/main" id="{8CB74F7A-5FC6-451F-AEDF-C0C2C634134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3" name="Text Box 5">
          <a:extLst>
            <a:ext uri="{FF2B5EF4-FFF2-40B4-BE49-F238E27FC236}">
              <a16:creationId xmlns:a16="http://schemas.microsoft.com/office/drawing/2014/main" id="{78F0FFCD-854A-494B-8058-498FA12B1C8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4" name="Text Box 2">
          <a:extLst>
            <a:ext uri="{FF2B5EF4-FFF2-40B4-BE49-F238E27FC236}">
              <a16:creationId xmlns:a16="http://schemas.microsoft.com/office/drawing/2014/main" id="{255C942E-24EE-4F76-AA86-6C02A6C4F62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5" name="Text Box 3">
          <a:extLst>
            <a:ext uri="{FF2B5EF4-FFF2-40B4-BE49-F238E27FC236}">
              <a16:creationId xmlns:a16="http://schemas.microsoft.com/office/drawing/2014/main" id="{BCDC7EBD-4D78-4DA5-B9D0-F1C9AEA35A4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6" name="Text Box 4">
          <a:extLst>
            <a:ext uri="{FF2B5EF4-FFF2-40B4-BE49-F238E27FC236}">
              <a16:creationId xmlns:a16="http://schemas.microsoft.com/office/drawing/2014/main" id="{5D62550B-B496-4B76-BA6E-8E3036B0AAE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7" name="Text Box 5">
          <a:extLst>
            <a:ext uri="{FF2B5EF4-FFF2-40B4-BE49-F238E27FC236}">
              <a16:creationId xmlns:a16="http://schemas.microsoft.com/office/drawing/2014/main" id="{7EA60C9C-AFDC-4A66-A58B-F7C5778B75B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8" name="Text Box 2">
          <a:extLst>
            <a:ext uri="{FF2B5EF4-FFF2-40B4-BE49-F238E27FC236}">
              <a16:creationId xmlns:a16="http://schemas.microsoft.com/office/drawing/2014/main" id="{E9274143-901B-48C7-AC1B-EAF5A6140F4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59" name="Text Box 3">
          <a:extLst>
            <a:ext uri="{FF2B5EF4-FFF2-40B4-BE49-F238E27FC236}">
              <a16:creationId xmlns:a16="http://schemas.microsoft.com/office/drawing/2014/main" id="{B387C2B7-252C-4367-BA91-D3284C0F3F9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0" name="Text Box 4">
          <a:extLst>
            <a:ext uri="{FF2B5EF4-FFF2-40B4-BE49-F238E27FC236}">
              <a16:creationId xmlns:a16="http://schemas.microsoft.com/office/drawing/2014/main" id="{0249F851-8CB4-4D78-94D8-6620B1ED735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1" name="Text Box 5">
          <a:extLst>
            <a:ext uri="{FF2B5EF4-FFF2-40B4-BE49-F238E27FC236}">
              <a16:creationId xmlns:a16="http://schemas.microsoft.com/office/drawing/2014/main" id="{5243281D-6FAD-4671-B6AC-5392CE709F9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2" name="Text Box 2">
          <a:extLst>
            <a:ext uri="{FF2B5EF4-FFF2-40B4-BE49-F238E27FC236}">
              <a16:creationId xmlns:a16="http://schemas.microsoft.com/office/drawing/2014/main" id="{730189E1-33C3-46DF-8DAC-15C392695FD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3" name="Text Box 3">
          <a:extLst>
            <a:ext uri="{FF2B5EF4-FFF2-40B4-BE49-F238E27FC236}">
              <a16:creationId xmlns:a16="http://schemas.microsoft.com/office/drawing/2014/main" id="{A23CD18C-B1F0-4932-8A28-6193271D3BC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4" name="Text Box 4">
          <a:extLst>
            <a:ext uri="{FF2B5EF4-FFF2-40B4-BE49-F238E27FC236}">
              <a16:creationId xmlns:a16="http://schemas.microsoft.com/office/drawing/2014/main" id="{FC4F8FFD-4864-4CAB-921B-D2C79DF4DA8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5" name="Text Box 5">
          <a:extLst>
            <a:ext uri="{FF2B5EF4-FFF2-40B4-BE49-F238E27FC236}">
              <a16:creationId xmlns:a16="http://schemas.microsoft.com/office/drawing/2014/main" id="{1C8BEF1B-1A9E-4310-88AF-856ABC07694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6" name="Text Box 2">
          <a:extLst>
            <a:ext uri="{FF2B5EF4-FFF2-40B4-BE49-F238E27FC236}">
              <a16:creationId xmlns:a16="http://schemas.microsoft.com/office/drawing/2014/main" id="{D9CAB1AF-5334-43DF-B424-1E6592DBA4C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7" name="Text Box 3">
          <a:extLst>
            <a:ext uri="{FF2B5EF4-FFF2-40B4-BE49-F238E27FC236}">
              <a16:creationId xmlns:a16="http://schemas.microsoft.com/office/drawing/2014/main" id="{CA8457B1-4B84-4CE6-A54A-75016F4BEA0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8" name="Text Box 4">
          <a:extLst>
            <a:ext uri="{FF2B5EF4-FFF2-40B4-BE49-F238E27FC236}">
              <a16:creationId xmlns:a16="http://schemas.microsoft.com/office/drawing/2014/main" id="{3B2E82AB-3A4C-4782-80D4-50ED500A2F1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69" name="Text Box 5">
          <a:extLst>
            <a:ext uri="{FF2B5EF4-FFF2-40B4-BE49-F238E27FC236}">
              <a16:creationId xmlns:a16="http://schemas.microsoft.com/office/drawing/2014/main" id="{50BEE09A-DD81-4C33-B248-835CB975C17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0" name="Text Box 2">
          <a:extLst>
            <a:ext uri="{FF2B5EF4-FFF2-40B4-BE49-F238E27FC236}">
              <a16:creationId xmlns:a16="http://schemas.microsoft.com/office/drawing/2014/main" id="{F5C80FCD-DFF6-4B88-92BE-9C3E522D844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1" name="Text Box 3">
          <a:extLst>
            <a:ext uri="{FF2B5EF4-FFF2-40B4-BE49-F238E27FC236}">
              <a16:creationId xmlns:a16="http://schemas.microsoft.com/office/drawing/2014/main" id="{C5C15BD9-377B-4745-AC8F-76F0EB883B8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2" name="Text Box 4">
          <a:extLst>
            <a:ext uri="{FF2B5EF4-FFF2-40B4-BE49-F238E27FC236}">
              <a16:creationId xmlns:a16="http://schemas.microsoft.com/office/drawing/2014/main" id="{A6E79522-8A51-4A6E-8DA1-143511066F4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3" name="Text Box 5">
          <a:extLst>
            <a:ext uri="{FF2B5EF4-FFF2-40B4-BE49-F238E27FC236}">
              <a16:creationId xmlns:a16="http://schemas.microsoft.com/office/drawing/2014/main" id="{A7580F71-F231-4A34-9BE7-8C0E00D042F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4" name="Text Box 2">
          <a:extLst>
            <a:ext uri="{FF2B5EF4-FFF2-40B4-BE49-F238E27FC236}">
              <a16:creationId xmlns:a16="http://schemas.microsoft.com/office/drawing/2014/main" id="{A4042A55-3027-46EF-AFFB-8CAA1B60807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5" name="Text Box 3">
          <a:extLst>
            <a:ext uri="{FF2B5EF4-FFF2-40B4-BE49-F238E27FC236}">
              <a16:creationId xmlns:a16="http://schemas.microsoft.com/office/drawing/2014/main" id="{686E001C-F7BE-4A04-8989-0DAC5E369A3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6" name="Text Box 4">
          <a:extLst>
            <a:ext uri="{FF2B5EF4-FFF2-40B4-BE49-F238E27FC236}">
              <a16:creationId xmlns:a16="http://schemas.microsoft.com/office/drawing/2014/main" id="{29FFD4D4-ED41-4614-B3E7-931062E63E7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7" name="Text Box 5">
          <a:extLst>
            <a:ext uri="{FF2B5EF4-FFF2-40B4-BE49-F238E27FC236}">
              <a16:creationId xmlns:a16="http://schemas.microsoft.com/office/drawing/2014/main" id="{FB600019-137F-4604-A117-187298CE311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8" name="Text Box 2">
          <a:extLst>
            <a:ext uri="{FF2B5EF4-FFF2-40B4-BE49-F238E27FC236}">
              <a16:creationId xmlns:a16="http://schemas.microsoft.com/office/drawing/2014/main" id="{48F0DE7D-44F4-4252-BC26-1FF8C101A7C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79" name="Text Box 3">
          <a:extLst>
            <a:ext uri="{FF2B5EF4-FFF2-40B4-BE49-F238E27FC236}">
              <a16:creationId xmlns:a16="http://schemas.microsoft.com/office/drawing/2014/main" id="{8F0F1E30-0883-4AA0-AA70-BC4BBEF6B2DE}"/>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0" name="Text Box 4">
          <a:extLst>
            <a:ext uri="{FF2B5EF4-FFF2-40B4-BE49-F238E27FC236}">
              <a16:creationId xmlns:a16="http://schemas.microsoft.com/office/drawing/2014/main" id="{0D1111FF-2492-4378-AE32-66AC04039EE9}"/>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1" name="Text Box 5">
          <a:extLst>
            <a:ext uri="{FF2B5EF4-FFF2-40B4-BE49-F238E27FC236}">
              <a16:creationId xmlns:a16="http://schemas.microsoft.com/office/drawing/2014/main" id="{D160C8CB-48CC-4314-A686-E166E3C826D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2" name="Text Box 2">
          <a:extLst>
            <a:ext uri="{FF2B5EF4-FFF2-40B4-BE49-F238E27FC236}">
              <a16:creationId xmlns:a16="http://schemas.microsoft.com/office/drawing/2014/main" id="{A7A291DB-DACF-4D82-97D1-9A14080747B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3" name="Text Box 3">
          <a:extLst>
            <a:ext uri="{FF2B5EF4-FFF2-40B4-BE49-F238E27FC236}">
              <a16:creationId xmlns:a16="http://schemas.microsoft.com/office/drawing/2014/main" id="{74A879DD-3EBB-462B-A90A-D88E77D8CE9B}"/>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4" name="Text Box 4">
          <a:extLst>
            <a:ext uri="{FF2B5EF4-FFF2-40B4-BE49-F238E27FC236}">
              <a16:creationId xmlns:a16="http://schemas.microsoft.com/office/drawing/2014/main" id="{5E9C624F-4EC0-440B-80D8-422227D0D84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5" name="Text Box 5">
          <a:extLst>
            <a:ext uri="{FF2B5EF4-FFF2-40B4-BE49-F238E27FC236}">
              <a16:creationId xmlns:a16="http://schemas.microsoft.com/office/drawing/2014/main" id="{26E1D156-C8A1-4194-8A81-307310C60B4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6" name="Text Box 2">
          <a:extLst>
            <a:ext uri="{FF2B5EF4-FFF2-40B4-BE49-F238E27FC236}">
              <a16:creationId xmlns:a16="http://schemas.microsoft.com/office/drawing/2014/main" id="{72A645AD-8777-4D71-8AE0-BEB1B89BBF2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7" name="Text Box 3">
          <a:extLst>
            <a:ext uri="{FF2B5EF4-FFF2-40B4-BE49-F238E27FC236}">
              <a16:creationId xmlns:a16="http://schemas.microsoft.com/office/drawing/2014/main" id="{6930D0C0-FCC7-4D68-9647-70E91223945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8" name="Text Box 4">
          <a:extLst>
            <a:ext uri="{FF2B5EF4-FFF2-40B4-BE49-F238E27FC236}">
              <a16:creationId xmlns:a16="http://schemas.microsoft.com/office/drawing/2014/main" id="{610F4CCA-ECB6-486A-8422-EF9E54E6EE7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89" name="Text Box 5">
          <a:extLst>
            <a:ext uri="{FF2B5EF4-FFF2-40B4-BE49-F238E27FC236}">
              <a16:creationId xmlns:a16="http://schemas.microsoft.com/office/drawing/2014/main" id="{CDED47EE-BCA9-4A61-82B6-B227B7A2688F}"/>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0" name="Text Box 2">
          <a:extLst>
            <a:ext uri="{FF2B5EF4-FFF2-40B4-BE49-F238E27FC236}">
              <a16:creationId xmlns:a16="http://schemas.microsoft.com/office/drawing/2014/main" id="{17F2E559-2E88-4384-AFB8-53CD32BF711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1" name="Text Box 3">
          <a:extLst>
            <a:ext uri="{FF2B5EF4-FFF2-40B4-BE49-F238E27FC236}">
              <a16:creationId xmlns:a16="http://schemas.microsoft.com/office/drawing/2014/main" id="{AB2CB4BA-0E11-45CA-9B58-C404082B907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2" name="Text Box 4">
          <a:extLst>
            <a:ext uri="{FF2B5EF4-FFF2-40B4-BE49-F238E27FC236}">
              <a16:creationId xmlns:a16="http://schemas.microsoft.com/office/drawing/2014/main" id="{EE318739-DF06-42A0-A695-C9FD491C3EA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3" name="Text Box 5">
          <a:extLst>
            <a:ext uri="{FF2B5EF4-FFF2-40B4-BE49-F238E27FC236}">
              <a16:creationId xmlns:a16="http://schemas.microsoft.com/office/drawing/2014/main" id="{D4CFE003-F300-4731-9E85-F82A8A1F207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4" name="Text Box 2">
          <a:extLst>
            <a:ext uri="{FF2B5EF4-FFF2-40B4-BE49-F238E27FC236}">
              <a16:creationId xmlns:a16="http://schemas.microsoft.com/office/drawing/2014/main" id="{0F3E3C3E-D9C4-43CD-ADE5-06D2CB28B0B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5" name="Text Box 3">
          <a:extLst>
            <a:ext uri="{FF2B5EF4-FFF2-40B4-BE49-F238E27FC236}">
              <a16:creationId xmlns:a16="http://schemas.microsoft.com/office/drawing/2014/main" id="{F1AB3E08-C90E-490E-9307-5802A03BE01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6" name="Text Box 4">
          <a:extLst>
            <a:ext uri="{FF2B5EF4-FFF2-40B4-BE49-F238E27FC236}">
              <a16:creationId xmlns:a16="http://schemas.microsoft.com/office/drawing/2014/main" id="{A9831E95-EE03-4954-A76E-68586F87B55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7" name="Text Box 5">
          <a:extLst>
            <a:ext uri="{FF2B5EF4-FFF2-40B4-BE49-F238E27FC236}">
              <a16:creationId xmlns:a16="http://schemas.microsoft.com/office/drawing/2014/main" id="{B768848D-2655-4D8C-9DBF-E189ECC54CB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8" name="Text Box 2">
          <a:extLst>
            <a:ext uri="{FF2B5EF4-FFF2-40B4-BE49-F238E27FC236}">
              <a16:creationId xmlns:a16="http://schemas.microsoft.com/office/drawing/2014/main" id="{61E9F33A-7E19-4FFF-B290-4B2A7C556225}"/>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899" name="Text Box 3">
          <a:extLst>
            <a:ext uri="{FF2B5EF4-FFF2-40B4-BE49-F238E27FC236}">
              <a16:creationId xmlns:a16="http://schemas.microsoft.com/office/drawing/2014/main" id="{35A02126-9930-4357-A841-620C53735A07}"/>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0" name="Text Box 4">
          <a:extLst>
            <a:ext uri="{FF2B5EF4-FFF2-40B4-BE49-F238E27FC236}">
              <a16:creationId xmlns:a16="http://schemas.microsoft.com/office/drawing/2014/main" id="{8E109BFC-B55A-41ED-869A-E2ECF4D92101}"/>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1" name="Text Box 5">
          <a:extLst>
            <a:ext uri="{FF2B5EF4-FFF2-40B4-BE49-F238E27FC236}">
              <a16:creationId xmlns:a16="http://schemas.microsoft.com/office/drawing/2014/main" id="{11544C46-9490-40A9-8E0F-C9A6910AB5D6}"/>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2" name="Text Box 2">
          <a:extLst>
            <a:ext uri="{FF2B5EF4-FFF2-40B4-BE49-F238E27FC236}">
              <a16:creationId xmlns:a16="http://schemas.microsoft.com/office/drawing/2014/main" id="{8560D4EB-B262-4BB5-9E4F-5593954BA1C0}"/>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3" name="Text Box 3">
          <a:extLst>
            <a:ext uri="{FF2B5EF4-FFF2-40B4-BE49-F238E27FC236}">
              <a16:creationId xmlns:a16="http://schemas.microsoft.com/office/drawing/2014/main" id="{78BEBE0F-FF92-4053-873C-6D8E973783F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4" name="Text Box 4">
          <a:extLst>
            <a:ext uri="{FF2B5EF4-FFF2-40B4-BE49-F238E27FC236}">
              <a16:creationId xmlns:a16="http://schemas.microsoft.com/office/drawing/2014/main" id="{496AB6AF-58D8-4619-8A64-98D217580364}"/>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5" name="Text Box 5">
          <a:extLst>
            <a:ext uri="{FF2B5EF4-FFF2-40B4-BE49-F238E27FC236}">
              <a16:creationId xmlns:a16="http://schemas.microsoft.com/office/drawing/2014/main" id="{BEF6953C-4A0C-4995-9958-D53D6B321EEC}"/>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6" name="Text Box 2">
          <a:extLst>
            <a:ext uri="{FF2B5EF4-FFF2-40B4-BE49-F238E27FC236}">
              <a16:creationId xmlns:a16="http://schemas.microsoft.com/office/drawing/2014/main" id="{39D6BFF0-A0D9-4826-B84D-954EF96FE02A}"/>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7" name="Text Box 3">
          <a:extLst>
            <a:ext uri="{FF2B5EF4-FFF2-40B4-BE49-F238E27FC236}">
              <a16:creationId xmlns:a16="http://schemas.microsoft.com/office/drawing/2014/main" id="{7D4730C5-1CB8-46F3-9756-1CF4FF9B0F8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8" name="Text Box 4">
          <a:extLst>
            <a:ext uri="{FF2B5EF4-FFF2-40B4-BE49-F238E27FC236}">
              <a16:creationId xmlns:a16="http://schemas.microsoft.com/office/drawing/2014/main" id="{9F4A2775-9FA5-41A7-B475-43845853FA48}"/>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09" name="Text Box 5">
          <a:extLst>
            <a:ext uri="{FF2B5EF4-FFF2-40B4-BE49-F238E27FC236}">
              <a16:creationId xmlns:a16="http://schemas.microsoft.com/office/drawing/2014/main" id="{0AC027A7-0090-497F-9AD5-A5834CE395D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10" name="Text Box 2">
          <a:extLst>
            <a:ext uri="{FF2B5EF4-FFF2-40B4-BE49-F238E27FC236}">
              <a16:creationId xmlns:a16="http://schemas.microsoft.com/office/drawing/2014/main" id="{863D1C91-AD55-4F0B-B2E5-58C2D3D0B443}"/>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11" name="Text Box 3">
          <a:extLst>
            <a:ext uri="{FF2B5EF4-FFF2-40B4-BE49-F238E27FC236}">
              <a16:creationId xmlns:a16="http://schemas.microsoft.com/office/drawing/2014/main" id="{40228451-154D-4CB3-B5AA-36F1A727E86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12" name="Text Box 4">
          <a:extLst>
            <a:ext uri="{FF2B5EF4-FFF2-40B4-BE49-F238E27FC236}">
              <a16:creationId xmlns:a16="http://schemas.microsoft.com/office/drawing/2014/main" id="{473A94DF-8D54-46AB-8214-3ECD24CB227D}"/>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207</xdr:row>
      <xdr:rowOff>0</xdr:rowOff>
    </xdr:from>
    <xdr:ext cx="76200" cy="9525"/>
    <xdr:sp macro="" textlink="">
      <xdr:nvSpPr>
        <xdr:cNvPr id="913" name="Text Box 5">
          <a:extLst>
            <a:ext uri="{FF2B5EF4-FFF2-40B4-BE49-F238E27FC236}">
              <a16:creationId xmlns:a16="http://schemas.microsoft.com/office/drawing/2014/main" id="{9A902773-0BE4-4990-8D37-DC5BC11AAFA2}"/>
            </a:ext>
          </a:extLst>
        </xdr:cNvPr>
        <xdr:cNvSpPr txBox="1">
          <a:spLocks noChangeArrowheads="1"/>
        </xdr:cNvSpPr>
      </xdr:nvSpPr>
      <xdr:spPr bwMode="auto">
        <a:xfrm>
          <a:off x="1530421" y="35906039"/>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14" name="Text Box 2">
          <a:extLst>
            <a:ext uri="{FF2B5EF4-FFF2-40B4-BE49-F238E27FC236}">
              <a16:creationId xmlns:a16="http://schemas.microsoft.com/office/drawing/2014/main" id="{2221F790-876A-48B7-B09E-2D3A6DB2609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15" name="Text Box 3">
          <a:extLst>
            <a:ext uri="{FF2B5EF4-FFF2-40B4-BE49-F238E27FC236}">
              <a16:creationId xmlns:a16="http://schemas.microsoft.com/office/drawing/2014/main" id="{29DB17FF-17FC-498D-A026-84307BC8485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16" name="Text Box 4">
          <a:extLst>
            <a:ext uri="{FF2B5EF4-FFF2-40B4-BE49-F238E27FC236}">
              <a16:creationId xmlns:a16="http://schemas.microsoft.com/office/drawing/2014/main" id="{8441B40E-5AE6-45DE-98E1-64DB69FF577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17" name="Text Box 5">
          <a:extLst>
            <a:ext uri="{FF2B5EF4-FFF2-40B4-BE49-F238E27FC236}">
              <a16:creationId xmlns:a16="http://schemas.microsoft.com/office/drawing/2014/main" id="{2ADC309E-8FF2-4C8C-8E6F-365D0E3FCBC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18" name="Text Box 2">
          <a:extLst>
            <a:ext uri="{FF2B5EF4-FFF2-40B4-BE49-F238E27FC236}">
              <a16:creationId xmlns:a16="http://schemas.microsoft.com/office/drawing/2014/main" id="{12642211-37D0-4F51-B1B3-C1D284D41AE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19" name="Text Box 3">
          <a:extLst>
            <a:ext uri="{FF2B5EF4-FFF2-40B4-BE49-F238E27FC236}">
              <a16:creationId xmlns:a16="http://schemas.microsoft.com/office/drawing/2014/main" id="{6DE0D221-5D36-4CF9-B079-F4E67B3299B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0" name="Text Box 4">
          <a:extLst>
            <a:ext uri="{FF2B5EF4-FFF2-40B4-BE49-F238E27FC236}">
              <a16:creationId xmlns:a16="http://schemas.microsoft.com/office/drawing/2014/main" id="{12FEC3DA-B9F2-4E28-9FA1-ACD3B551887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1" name="Text Box 5">
          <a:extLst>
            <a:ext uri="{FF2B5EF4-FFF2-40B4-BE49-F238E27FC236}">
              <a16:creationId xmlns:a16="http://schemas.microsoft.com/office/drawing/2014/main" id="{53D09AA3-7F5F-4921-A5FE-D67FF30CFC6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2" name="Text Box 2">
          <a:extLst>
            <a:ext uri="{FF2B5EF4-FFF2-40B4-BE49-F238E27FC236}">
              <a16:creationId xmlns:a16="http://schemas.microsoft.com/office/drawing/2014/main" id="{13631E64-9B41-4FC1-85B4-C0CBAE6649A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3" name="Text Box 3">
          <a:extLst>
            <a:ext uri="{FF2B5EF4-FFF2-40B4-BE49-F238E27FC236}">
              <a16:creationId xmlns:a16="http://schemas.microsoft.com/office/drawing/2014/main" id="{433CC48D-7DBD-4426-B063-A8B38B33566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4" name="Text Box 4">
          <a:extLst>
            <a:ext uri="{FF2B5EF4-FFF2-40B4-BE49-F238E27FC236}">
              <a16:creationId xmlns:a16="http://schemas.microsoft.com/office/drawing/2014/main" id="{D10DCC38-1E7E-4E7D-93D8-9FEA7C52BA5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5" name="Text Box 5">
          <a:extLst>
            <a:ext uri="{FF2B5EF4-FFF2-40B4-BE49-F238E27FC236}">
              <a16:creationId xmlns:a16="http://schemas.microsoft.com/office/drawing/2014/main" id="{CF998BCD-67BC-4C0C-9E30-E856C116F94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6" name="Text Box 2">
          <a:extLst>
            <a:ext uri="{FF2B5EF4-FFF2-40B4-BE49-F238E27FC236}">
              <a16:creationId xmlns:a16="http://schemas.microsoft.com/office/drawing/2014/main" id="{315694FF-0989-4689-A712-70032E1B2CD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7" name="Text Box 3">
          <a:extLst>
            <a:ext uri="{FF2B5EF4-FFF2-40B4-BE49-F238E27FC236}">
              <a16:creationId xmlns:a16="http://schemas.microsoft.com/office/drawing/2014/main" id="{24298331-13D4-484C-AD22-0EFA9B231CD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8" name="Text Box 4">
          <a:extLst>
            <a:ext uri="{FF2B5EF4-FFF2-40B4-BE49-F238E27FC236}">
              <a16:creationId xmlns:a16="http://schemas.microsoft.com/office/drawing/2014/main" id="{FFA2B02D-01AF-4A4A-98C5-5B6DB6D8682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29" name="Text Box 5">
          <a:extLst>
            <a:ext uri="{FF2B5EF4-FFF2-40B4-BE49-F238E27FC236}">
              <a16:creationId xmlns:a16="http://schemas.microsoft.com/office/drawing/2014/main" id="{4137430A-DBF1-405D-B283-CC6F1178501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0" name="Text Box 2">
          <a:extLst>
            <a:ext uri="{FF2B5EF4-FFF2-40B4-BE49-F238E27FC236}">
              <a16:creationId xmlns:a16="http://schemas.microsoft.com/office/drawing/2014/main" id="{C3589D4C-C308-4604-93D2-7FD7F3F809B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1" name="Text Box 3">
          <a:extLst>
            <a:ext uri="{FF2B5EF4-FFF2-40B4-BE49-F238E27FC236}">
              <a16:creationId xmlns:a16="http://schemas.microsoft.com/office/drawing/2014/main" id="{60C99962-8C8D-43B0-9424-25CA7FE3B97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2" name="Text Box 4">
          <a:extLst>
            <a:ext uri="{FF2B5EF4-FFF2-40B4-BE49-F238E27FC236}">
              <a16:creationId xmlns:a16="http://schemas.microsoft.com/office/drawing/2014/main" id="{36B7FEB2-764C-4810-999C-613A00277A7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3" name="Text Box 5">
          <a:extLst>
            <a:ext uri="{FF2B5EF4-FFF2-40B4-BE49-F238E27FC236}">
              <a16:creationId xmlns:a16="http://schemas.microsoft.com/office/drawing/2014/main" id="{FFE399ED-F791-42C2-BC1E-077E431AD72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4" name="Text Box 2">
          <a:extLst>
            <a:ext uri="{FF2B5EF4-FFF2-40B4-BE49-F238E27FC236}">
              <a16:creationId xmlns:a16="http://schemas.microsoft.com/office/drawing/2014/main" id="{FDB58371-9A90-40D0-A274-223951B00AD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5" name="Text Box 3">
          <a:extLst>
            <a:ext uri="{FF2B5EF4-FFF2-40B4-BE49-F238E27FC236}">
              <a16:creationId xmlns:a16="http://schemas.microsoft.com/office/drawing/2014/main" id="{AAC74021-C3B7-4064-8EB8-04C72C8690B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6" name="Text Box 4">
          <a:extLst>
            <a:ext uri="{FF2B5EF4-FFF2-40B4-BE49-F238E27FC236}">
              <a16:creationId xmlns:a16="http://schemas.microsoft.com/office/drawing/2014/main" id="{B3857920-8295-4C21-8EA3-9B82C6516D1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7" name="Text Box 5">
          <a:extLst>
            <a:ext uri="{FF2B5EF4-FFF2-40B4-BE49-F238E27FC236}">
              <a16:creationId xmlns:a16="http://schemas.microsoft.com/office/drawing/2014/main" id="{C1AC7910-1702-489F-B09E-5AB66D44E1D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8" name="Text Box 2">
          <a:extLst>
            <a:ext uri="{FF2B5EF4-FFF2-40B4-BE49-F238E27FC236}">
              <a16:creationId xmlns:a16="http://schemas.microsoft.com/office/drawing/2014/main" id="{642B3A9E-27B5-46F2-AB1E-781EA7BE796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39" name="Text Box 3">
          <a:extLst>
            <a:ext uri="{FF2B5EF4-FFF2-40B4-BE49-F238E27FC236}">
              <a16:creationId xmlns:a16="http://schemas.microsoft.com/office/drawing/2014/main" id="{65B30DF3-5A3E-4EF2-AAA7-0228D8430FC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0" name="Text Box 4">
          <a:extLst>
            <a:ext uri="{FF2B5EF4-FFF2-40B4-BE49-F238E27FC236}">
              <a16:creationId xmlns:a16="http://schemas.microsoft.com/office/drawing/2014/main" id="{12BB3776-95B0-4DDA-960C-57AA1AAAB73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1" name="Text Box 5">
          <a:extLst>
            <a:ext uri="{FF2B5EF4-FFF2-40B4-BE49-F238E27FC236}">
              <a16:creationId xmlns:a16="http://schemas.microsoft.com/office/drawing/2014/main" id="{1E6E2C28-1FC2-40A9-A8EB-2354F48BDBC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2" name="Text Box 2">
          <a:extLst>
            <a:ext uri="{FF2B5EF4-FFF2-40B4-BE49-F238E27FC236}">
              <a16:creationId xmlns:a16="http://schemas.microsoft.com/office/drawing/2014/main" id="{E9AE2F41-C4C8-4E5D-A6FD-53B38BA66EA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3" name="Text Box 3">
          <a:extLst>
            <a:ext uri="{FF2B5EF4-FFF2-40B4-BE49-F238E27FC236}">
              <a16:creationId xmlns:a16="http://schemas.microsoft.com/office/drawing/2014/main" id="{2167989E-A204-4D92-8FB6-39DF0FFF308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4" name="Text Box 4">
          <a:extLst>
            <a:ext uri="{FF2B5EF4-FFF2-40B4-BE49-F238E27FC236}">
              <a16:creationId xmlns:a16="http://schemas.microsoft.com/office/drawing/2014/main" id="{EE7A183C-3EA4-454B-839B-37B7730DEA6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5" name="Text Box 5">
          <a:extLst>
            <a:ext uri="{FF2B5EF4-FFF2-40B4-BE49-F238E27FC236}">
              <a16:creationId xmlns:a16="http://schemas.microsoft.com/office/drawing/2014/main" id="{F7380608-A560-4478-A212-6FC33CA7BF5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6" name="Text Box 2">
          <a:extLst>
            <a:ext uri="{FF2B5EF4-FFF2-40B4-BE49-F238E27FC236}">
              <a16:creationId xmlns:a16="http://schemas.microsoft.com/office/drawing/2014/main" id="{86D89841-F111-4B9E-8F52-4D02C44C7C3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7" name="Text Box 3">
          <a:extLst>
            <a:ext uri="{FF2B5EF4-FFF2-40B4-BE49-F238E27FC236}">
              <a16:creationId xmlns:a16="http://schemas.microsoft.com/office/drawing/2014/main" id="{BD5C9DF7-B257-4BAE-A5C7-0E253184B7C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8" name="Text Box 4">
          <a:extLst>
            <a:ext uri="{FF2B5EF4-FFF2-40B4-BE49-F238E27FC236}">
              <a16:creationId xmlns:a16="http://schemas.microsoft.com/office/drawing/2014/main" id="{6C0C8F39-B624-4ABA-A4EC-94F25CDEAFD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49" name="Text Box 5">
          <a:extLst>
            <a:ext uri="{FF2B5EF4-FFF2-40B4-BE49-F238E27FC236}">
              <a16:creationId xmlns:a16="http://schemas.microsoft.com/office/drawing/2014/main" id="{93396632-FBEA-4B5D-874A-0EF9FA1DC3B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0" name="Text Box 2">
          <a:extLst>
            <a:ext uri="{FF2B5EF4-FFF2-40B4-BE49-F238E27FC236}">
              <a16:creationId xmlns:a16="http://schemas.microsoft.com/office/drawing/2014/main" id="{5455BF02-873D-4B0F-A705-B19B46938DC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1" name="Text Box 3">
          <a:extLst>
            <a:ext uri="{FF2B5EF4-FFF2-40B4-BE49-F238E27FC236}">
              <a16:creationId xmlns:a16="http://schemas.microsoft.com/office/drawing/2014/main" id="{55176493-82DD-4497-8733-E31CA85A36D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2" name="Text Box 4">
          <a:extLst>
            <a:ext uri="{FF2B5EF4-FFF2-40B4-BE49-F238E27FC236}">
              <a16:creationId xmlns:a16="http://schemas.microsoft.com/office/drawing/2014/main" id="{554DE7C4-9EF0-45C6-A0FC-93F04234048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3" name="Text Box 5">
          <a:extLst>
            <a:ext uri="{FF2B5EF4-FFF2-40B4-BE49-F238E27FC236}">
              <a16:creationId xmlns:a16="http://schemas.microsoft.com/office/drawing/2014/main" id="{50479681-0AE4-48FC-B052-1B3A89C6E2B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4" name="Text Box 2">
          <a:extLst>
            <a:ext uri="{FF2B5EF4-FFF2-40B4-BE49-F238E27FC236}">
              <a16:creationId xmlns:a16="http://schemas.microsoft.com/office/drawing/2014/main" id="{0D385441-8F5B-40D5-832E-EC5F4E549B8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5" name="Text Box 3">
          <a:extLst>
            <a:ext uri="{FF2B5EF4-FFF2-40B4-BE49-F238E27FC236}">
              <a16:creationId xmlns:a16="http://schemas.microsoft.com/office/drawing/2014/main" id="{0432AEF9-8DDF-4BED-B2D8-245BA7F1221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6" name="Text Box 4">
          <a:extLst>
            <a:ext uri="{FF2B5EF4-FFF2-40B4-BE49-F238E27FC236}">
              <a16:creationId xmlns:a16="http://schemas.microsoft.com/office/drawing/2014/main" id="{65F7849B-EE5F-41CE-AEEE-97365C9AE67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7" name="Text Box 5">
          <a:extLst>
            <a:ext uri="{FF2B5EF4-FFF2-40B4-BE49-F238E27FC236}">
              <a16:creationId xmlns:a16="http://schemas.microsoft.com/office/drawing/2014/main" id="{3895717B-D3AC-4F53-8EB5-FF1EF620D03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8" name="Text Box 2">
          <a:extLst>
            <a:ext uri="{FF2B5EF4-FFF2-40B4-BE49-F238E27FC236}">
              <a16:creationId xmlns:a16="http://schemas.microsoft.com/office/drawing/2014/main" id="{92B95EC8-F112-4D2F-82F0-6C286264E76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59" name="Text Box 3">
          <a:extLst>
            <a:ext uri="{FF2B5EF4-FFF2-40B4-BE49-F238E27FC236}">
              <a16:creationId xmlns:a16="http://schemas.microsoft.com/office/drawing/2014/main" id="{B2A229EA-958A-46BD-BE99-3C33AF320D9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0" name="Text Box 4">
          <a:extLst>
            <a:ext uri="{FF2B5EF4-FFF2-40B4-BE49-F238E27FC236}">
              <a16:creationId xmlns:a16="http://schemas.microsoft.com/office/drawing/2014/main" id="{AAAF53BA-33DE-4947-B393-3177C08A4AA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1" name="Text Box 5">
          <a:extLst>
            <a:ext uri="{FF2B5EF4-FFF2-40B4-BE49-F238E27FC236}">
              <a16:creationId xmlns:a16="http://schemas.microsoft.com/office/drawing/2014/main" id="{D5F5124D-90A3-45D1-B9D7-6B6D8AE4C3F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2" name="Text Box 2">
          <a:extLst>
            <a:ext uri="{FF2B5EF4-FFF2-40B4-BE49-F238E27FC236}">
              <a16:creationId xmlns:a16="http://schemas.microsoft.com/office/drawing/2014/main" id="{FDF81DD5-67BE-45D7-9F90-3AB339603A8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3" name="Text Box 3">
          <a:extLst>
            <a:ext uri="{FF2B5EF4-FFF2-40B4-BE49-F238E27FC236}">
              <a16:creationId xmlns:a16="http://schemas.microsoft.com/office/drawing/2014/main" id="{C596F22E-EB0A-494C-9497-22E4EE6909D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4" name="Text Box 4">
          <a:extLst>
            <a:ext uri="{FF2B5EF4-FFF2-40B4-BE49-F238E27FC236}">
              <a16:creationId xmlns:a16="http://schemas.microsoft.com/office/drawing/2014/main" id="{6EB46786-B755-467B-AF20-82F4152B49A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5" name="Text Box 5">
          <a:extLst>
            <a:ext uri="{FF2B5EF4-FFF2-40B4-BE49-F238E27FC236}">
              <a16:creationId xmlns:a16="http://schemas.microsoft.com/office/drawing/2014/main" id="{7EA70FA9-4EAD-43A1-91E4-1750794BFB0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6" name="Text Box 2">
          <a:extLst>
            <a:ext uri="{FF2B5EF4-FFF2-40B4-BE49-F238E27FC236}">
              <a16:creationId xmlns:a16="http://schemas.microsoft.com/office/drawing/2014/main" id="{A87D0D16-E98D-4C1F-91ED-32E56AD499C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7" name="Text Box 3">
          <a:extLst>
            <a:ext uri="{FF2B5EF4-FFF2-40B4-BE49-F238E27FC236}">
              <a16:creationId xmlns:a16="http://schemas.microsoft.com/office/drawing/2014/main" id="{CBADFAD7-C9F0-4358-A08E-EC6CCFA485B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8" name="Text Box 4">
          <a:extLst>
            <a:ext uri="{FF2B5EF4-FFF2-40B4-BE49-F238E27FC236}">
              <a16:creationId xmlns:a16="http://schemas.microsoft.com/office/drawing/2014/main" id="{9B8E8EC2-17E1-49DE-AB2D-A7C92CF5856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69" name="Text Box 5">
          <a:extLst>
            <a:ext uri="{FF2B5EF4-FFF2-40B4-BE49-F238E27FC236}">
              <a16:creationId xmlns:a16="http://schemas.microsoft.com/office/drawing/2014/main" id="{6FCB25DE-7B41-40C2-AE79-5263C051017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0" name="Text Box 2">
          <a:extLst>
            <a:ext uri="{FF2B5EF4-FFF2-40B4-BE49-F238E27FC236}">
              <a16:creationId xmlns:a16="http://schemas.microsoft.com/office/drawing/2014/main" id="{BF25613F-5073-4DDD-9BF7-7F52DE82031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1" name="Text Box 3">
          <a:extLst>
            <a:ext uri="{FF2B5EF4-FFF2-40B4-BE49-F238E27FC236}">
              <a16:creationId xmlns:a16="http://schemas.microsoft.com/office/drawing/2014/main" id="{3A26906F-8036-4CDF-B0B0-A902E7588CB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2" name="Text Box 4">
          <a:extLst>
            <a:ext uri="{FF2B5EF4-FFF2-40B4-BE49-F238E27FC236}">
              <a16:creationId xmlns:a16="http://schemas.microsoft.com/office/drawing/2014/main" id="{9003C866-28DF-41EA-A5DC-1DB74EC17B3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3" name="Text Box 5">
          <a:extLst>
            <a:ext uri="{FF2B5EF4-FFF2-40B4-BE49-F238E27FC236}">
              <a16:creationId xmlns:a16="http://schemas.microsoft.com/office/drawing/2014/main" id="{F71C483B-666D-44A4-9C39-B80DEE736E1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4" name="Text Box 2">
          <a:extLst>
            <a:ext uri="{FF2B5EF4-FFF2-40B4-BE49-F238E27FC236}">
              <a16:creationId xmlns:a16="http://schemas.microsoft.com/office/drawing/2014/main" id="{59490286-76B1-436B-9FF0-2DC90476261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5" name="Text Box 3">
          <a:extLst>
            <a:ext uri="{FF2B5EF4-FFF2-40B4-BE49-F238E27FC236}">
              <a16:creationId xmlns:a16="http://schemas.microsoft.com/office/drawing/2014/main" id="{96229E5F-6FF1-4358-9EC5-CA544ACA19D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6" name="Text Box 4">
          <a:extLst>
            <a:ext uri="{FF2B5EF4-FFF2-40B4-BE49-F238E27FC236}">
              <a16:creationId xmlns:a16="http://schemas.microsoft.com/office/drawing/2014/main" id="{6C6B2719-549B-450C-B0DA-8A0A2814441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7" name="Text Box 5">
          <a:extLst>
            <a:ext uri="{FF2B5EF4-FFF2-40B4-BE49-F238E27FC236}">
              <a16:creationId xmlns:a16="http://schemas.microsoft.com/office/drawing/2014/main" id="{E8FA9716-6EE4-4A51-9FA7-76C842DB090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8" name="Text Box 2">
          <a:extLst>
            <a:ext uri="{FF2B5EF4-FFF2-40B4-BE49-F238E27FC236}">
              <a16:creationId xmlns:a16="http://schemas.microsoft.com/office/drawing/2014/main" id="{7A5F5D7B-948F-4DE4-AB02-79E46CD0A0D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79" name="Text Box 3">
          <a:extLst>
            <a:ext uri="{FF2B5EF4-FFF2-40B4-BE49-F238E27FC236}">
              <a16:creationId xmlns:a16="http://schemas.microsoft.com/office/drawing/2014/main" id="{EDC767B3-442E-4747-8515-0631D7F8B4F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0" name="Text Box 4">
          <a:extLst>
            <a:ext uri="{FF2B5EF4-FFF2-40B4-BE49-F238E27FC236}">
              <a16:creationId xmlns:a16="http://schemas.microsoft.com/office/drawing/2014/main" id="{0CF1B9B8-AB09-40B9-B656-93535AD8171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1" name="Text Box 5">
          <a:extLst>
            <a:ext uri="{FF2B5EF4-FFF2-40B4-BE49-F238E27FC236}">
              <a16:creationId xmlns:a16="http://schemas.microsoft.com/office/drawing/2014/main" id="{411D9A6E-D0FA-4ACB-89B2-488C53E2944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2" name="Text Box 2">
          <a:extLst>
            <a:ext uri="{FF2B5EF4-FFF2-40B4-BE49-F238E27FC236}">
              <a16:creationId xmlns:a16="http://schemas.microsoft.com/office/drawing/2014/main" id="{2CAE4A08-21E7-47A8-AE70-67118B27A4F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3" name="Text Box 3">
          <a:extLst>
            <a:ext uri="{FF2B5EF4-FFF2-40B4-BE49-F238E27FC236}">
              <a16:creationId xmlns:a16="http://schemas.microsoft.com/office/drawing/2014/main" id="{0475129F-D73F-4097-84DB-C81739D2F4A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4" name="Text Box 4">
          <a:extLst>
            <a:ext uri="{FF2B5EF4-FFF2-40B4-BE49-F238E27FC236}">
              <a16:creationId xmlns:a16="http://schemas.microsoft.com/office/drawing/2014/main" id="{58178AB0-E305-4BB1-878B-D16C406CA32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5" name="Text Box 5">
          <a:extLst>
            <a:ext uri="{FF2B5EF4-FFF2-40B4-BE49-F238E27FC236}">
              <a16:creationId xmlns:a16="http://schemas.microsoft.com/office/drawing/2014/main" id="{E582637F-8DCB-4B01-911A-9AABB061272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6" name="Text Box 2">
          <a:extLst>
            <a:ext uri="{FF2B5EF4-FFF2-40B4-BE49-F238E27FC236}">
              <a16:creationId xmlns:a16="http://schemas.microsoft.com/office/drawing/2014/main" id="{24041F67-1B68-42E9-8BE8-F53F4A0AE9F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7" name="Text Box 3">
          <a:extLst>
            <a:ext uri="{FF2B5EF4-FFF2-40B4-BE49-F238E27FC236}">
              <a16:creationId xmlns:a16="http://schemas.microsoft.com/office/drawing/2014/main" id="{9BF34FCC-4ACC-44E9-B2FD-CEE1FC2AB7C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8" name="Text Box 4">
          <a:extLst>
            <a:ext uri="{FF2B5EF4-FFF2-40B4-BE49-F238E27FC236}">
              <a16:creationId xmlns:a16="http://schemas.microsoft.com/office/drawing/2014/main" id="{B95DD42F-6CBC-4E42-B075-4D9CD95FF4D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89" name="Text Box 5">
          <a:extLst>
            <a:ext uri="{FF2B5EF4-FFF2-40B4-BE49-F238E27FC236}">
              <a16:creationId xmlns:a16="http://schemas.microsoft.com/office/drawing/2014/main" id="{77423D71-A762-4420-B5D4-175053A670B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0" name="Text Box 2">
          <a:extLst>
            <a:ext uri="{FF2B5EF4-FFF2-40B4-BE49-F238E27FC236}">
              <a16:creationId xmlns:a16="http://schemas.microsoft.com/office/drawing/2014/main" id="{33DB18D0-33C5-4819-8178-FDBD6DC4970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1" name="Text Box 3">
          <a:extLst>
            <a:ext uri="{FF2B5EF4-FFF2-40B4-BE49-F238E27FC236}">
              <a16:creationId xmlns:a16="http://schemas.microsoft.com/office/drawing/2014/main" id="{963AB184-7F89-4297-BE63-6DEBF8B9097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2" name="Text Box 4">
          <a:extLst>
            <a:ext uri="{FF2B5EF4-FFF2-40B4-BE49-F238E27FC236}">
              <a16:creationId xmlns:a16="http://schemas.microsoft.com/office/drawing/2014/main" id="{C6322056-8C07-4065-8989-F2EB9D7AA55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3" name="Text Box 5">
          <a:extLst>
            <a:ext uri="{FF2B5EF4-FFF2-40B4-BE49-F238E27FC236}">
              <a16:creationId xmlns:a16="http://schemas.microsoft.com/office/drawing/2014/main" id="{2BF4B1D6-AF03-4171-B5F0-B7DCD9BC9C5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4" name="Text Box 2">
          <a:extLst>
            <a:ext uri="{FF2B5EF4-FFF2-40B4-BE49-F238E27FC236}">
              <a16:creationId xmlns:a16="http://schemas.microsoft.com/office/drawing/2014/main" id="{17D02325-31FD-4BAE-914C-71608EA4396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5" name="Text Box 3">
          <a:extLst>
            <a:ext uri="{FF2B5EF4-FFF2-40B4-BE49-F238E27FC236}">
              <a16:creationId xmlns:a16="http://schemas.microsoft.com/office/drawing/2014/main" id="{066F235C-0D2A-4B93-B5F1-4D7A9A28AF8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6" name="Text Box 4">
          <a:extLst>
            <a:ext uri="{FF2B5EF4-FFF2-40B4-BE49-F238E27FC236}">
              <a16:creationId xmlns:a16="http://schemas.microsoft.com/office/drawing/2014/main" id="{683BA82D-704B-4BE9-A3D3-056C6470B28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7" name="Text Box 5">
          <a:extLst>
            <a:ext uri="{FF2B5EF4-FFF2-40B4-BE49-F238E27FC236}">
              <a16:creationId xmlns:a16="http://schemas.microsoft.com/office/drawing/2014/main" id="{06396440-B016-4376-B77C-DD1FFF8E0B9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8" name="Text Box 2">
          <a:extLst>
            <a:ext uri="{FF2B5EF4-FFF2-40B4-BE49-F238E27FC236}">
              <a16:creationId xmlns:a16="http://schemas.microsoft.com/office/drawing/2014/main" id="{5256B981-CA82-4B54-97E6-1735BEAF9D5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999" name="Text Box 3">
          <a:extLst>
            <a:ext uri="{FF2B5EF4-FFF2-40B4-BE49-F238E27FC236}">
              <a16:creationId xmlns:a16="http://schemas.microsoft.com/office/drawing/2014/main" id="{E9D3A240-3AB3-400D-8B33-1362EC100FE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0" name="Text Box 4">
          <a:extLst>
            <a:ext uri="{FF2B5EF4-FFF2-40B4-BE49-F238E27FC236}">
              <a16:creationId xmlns:a16="http://schemas.microsoft.com/office/drawing/2014/main" id="{41D71D6B-ABC2-4103-B182-90C2C412AFB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1" name="Text Box 5">
          <a:extLst>
            <a:ext uri="{FF2B5EF4-FFF2-40B4-BE49-F238E27FC236}">
              <a16:creationId xmlns:a16="http://schemas.microsoft.com/office/drawing/2014/main" id="{8E32886D-1FC4-4A03-BC49-32707C75D04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2" name="Text Box 2">
          <a:extLst>
            <a:ext uri="{FF2B5EF4-FFF2-40B4-BE49-F238E27FC236}">
              <a16:creationId xmlns:a16="http://schemas.microsoft.com/office/drawing/2014/main" id="{2A1AD185-3E7B-4DEA-8822-05690AF039F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3" name="Text Box 3">
          <a:extLst>
            <a:ext uri="{FF2B5EF4-FFF2-40B4-BE49-F238E27FC236}">
              <a16:creationId xmlns:a16="http://schemas.microsoft.com/office/drawing/2014/main" id="{A60BFB76-3633-4EE4-B0BB-9FD3DFE795E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4" name="Text Box 4">
          <a:extLst>
            <a:ext uri="{FF2B5EF4-FFF2-40B4-BE49-F238E27FC236}">
              <a16:creationId xmlns:a16="http://schemas.microsoft.com/office/drawing/2014/main" id="{0374644A-A9C4-4DD2-8B07-86229DD65A6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5" name="Text Box 5">
          <a:extLst>
            <a:ext uri="{FF2B5EF4-FFF2-40B4-BE49-F238E27FC236}">
              <a16:creationId xmlns:a16="http://schemas.microsoft.com/office/drawing/2014/main" id="{48EFE423-7A04-420E-A14F-17B26131757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6" name="Text Box 2">
          <a:extLst>
            <a:ext uri="{FF2B5EF4-FFF2-40B4-BE49-F238E27FC236}">
              <a16:creationId xmlns:a16="http://schemas.microsoft.com/office/drawing/2014/main" id="{961954ED-37BC-401E-84E5-285A3E528FE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7" name="Text Box 3">
          <a:extLst>
            <a:ext uri="{FF2B5EF4-FFF2-40B4-BE49-F238E27FC236}">
              <a16:creationId xmlns:a16="http://schemas.microsoft.com/office/drawing/2014/main" id="{FE326718-58E6-44F7-A97F-B453EF54383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8" name="Text Box 4">
          <a:extLst>
            <a:ext uri="{FF2B5EF4-FFF2-40B4-BE49-F238E27FC236}">
              <a16:creationId xmlns:a16="http://schemas.microsoft.com/office/drawing/2014/main" id="{C2E10B37-A48E-4580-916B-E5D3A6DFBA1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09" name="Text Box 5">
          <a:extLst>
            <a:ext uri="{FF2B5EF4-FFF2-40B4-BE49-F238E27FC236}">
              <a16:creationId xmlns:a16="http://schemas.microsoft.com/office/drawing/2014/main" id="{CEC2E372-8ED7-44DA-8945-DB1FBEA44D6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0" name="Text Box 2">
          <a:extLst>
            <a:ext uri="{FF2B5EF4-FFF2-40B4-BE49-F238E27FC236}">
              <a16:creationId xmlns:a16="http://schemas.microsoft.com/office/drawing/2014/main" id="{7B09146B-00C6-47BB-BDBE-5018A0B0743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1" name="Text Box 3">
          <a:extLst>
            <a:ext uri="{FF2B5EF4-FFF2-40B4-BE49-F238E27FC236}">
              <a16:creationId xmlns:a16="http://schemas.microsoft.com/office/drawing/2014/main" id="{8F5A0AC5-DF12-47FE-B143-9D90BD6034D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2" name="Text Box 4">
          <a:extLst>
            <a:ext uri="{FF2B5EF4-FFF2-40B4-BE49-F238E27FC236}">
              <a16:creationId xmlns:a16="http://schemas.microsoft.com/office/drawing/2014/main" id="{803E5B35-837E-4DFF-AA90-050A292B7BB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3" name="Text Box 5">
          <a:extLst>
            <a:ext uri="{FF2B5EF4-FFF2-40B4-BE49-F238E27FC236}">
              <a16:creationId xmlns:a16="http://schemas.microsoft.com/office/drawing/2014/main" id="{959B1C55-4E2E-4B66-B794-CA92BF9EB68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4" name="Text Box 2">
          <a:extLst>
            <a:ext uri="{FF2B5EF4-FFF2-40B4-BE49-F238E27FC236}">
              <a16:creationId xmlns:a16="http://schemas.microsoft.com/office/drawing/2014/main" id="{F0AECC6D-3193-48E3-9494-381B88B511B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5" name="Text Box 3">
          <a:extLst>
            <a:ext uri="{FF2B5EF4-FFF2-40B4-BE49-F238E27FC236}">
              <a16:creationId xmlns:a16="http://schemas.microsoft.com/office/drawing/2014/main" id="{B3F443E9-AB72-49AD-BD6C-560C05D21B9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6" name="Text Box 4">
          <a:extLst>
            <a:ext uri="{FF2B5EF4-FFF2-40B4-BE49-F238E27FC236}">
              <a16:creationId xmlns:a16="http://schemas.microsoft.com/office/drawing/2014/main" id="{C0DD6833-DFA2-41F9-8068-7118145EAA6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7" name="Text Box 5">
          <a:extLst>
            <a:ext uri="{FF2B5EF4-FFF2-40B4-BE49-F238E27FC236}">
              <a16:creationId xmlns:a16="http://schemas.microsoft.com/office/drawing/2014/main" id="{807800DB-2CA5-4363-8B8D-D74D513ABAA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8" name="Text Box 2">
          <a:extLst>
            <a:ext uri="{FF2B5EF4-FFF2-40B4-BE49-F238E27FC236}">
              <a16:creationId xmlns:a16="http://schemas.microsoft.com/office/drawing/2014/main" id="{41E8C1EA-6071-471C-B720-7259FCD425C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19" name="Text Box 3">
          <a:extLst>
            <a:ext uri="{FF2B5EF4-FFF2-40B4-BE49-F238E27FC236}">
              <a16:creationId xmlns:a16="http://schemas.microsoft.com/office/drawing/2014/main" id="{EA669F43-951C-4CC1-AFD1-1C0B46CF9BA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0" name="Text Box 4">
          <a:extLst>
            <a:ext uri="{FF2B5EF4-FFF2-40B4-BE49-F238E27FC236}">
              <a16:creationId xmlns:a16="http://schemas.microsoft.com/office/drawing/2014/main" id="{0CBB22DF-F408-485F-82F5-C9056B41952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1" name="Text Box 5">
          <a:extLst>
            <a:ext uri="{FF2B5EF4-FFF2-40B4-BE49-F238E27FC236}">
              <a16:creationId xmlns:a16="http://schemas.microsoft.com/office/drawing/2014/main" id="{36831AB6-B466-4F60-BB89-620166A4619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2" name="Text Box 2">
          <a:extLst>
            <a:ext uri="{FF2B5EF4-FFF2-40B4-BE49-F238E27FC236}">
              <a16:creationId xmlns:a16="http://schemas.microsoft.com/office/drawing/2014/main" id="{16ECD168-EC85-48D7-A08B-6B5FDC022CD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3" name="Text Box 3">
          <a:extLst>
            <a:ext uri="{FF2B5EF4-FFF2-40B4-BE49-F238E27FC236}">
              <a16:creationId xmlns:a16="http://schemas.microsoft.com/office/drawing/2014/main" id="{431AE5D0-812B-40BD-9356-1FA0B373916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4" name="Text Box 4">
          <a:extLst>
            <a:ext uri="{FF2B5EF4-FFF2-40B4-BE49-F238E27FC236}">
              <a16:creationId xmlns:a16="http://schemas.microsoft.com/office/drawing/2014/main" id="{75D95498-3300-4A2A-8421-019CAB7EC39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5" name="Text Box 5">
          <a:extLst>
            <a:ext uri="{FF2B5EF4-FFF2-40B4-BE49-F238E27FC236}">
              <a16:creationId xmlns:a16="http://schemas.microsoft.com/office/drawing/2014/main" id="{24D4BA02-EE23-484F-81DC-073137534CF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6" name="Text Box 2">
          <a:extLst>
            <a:ext uri="{FF2B5EF4-FFF2-40B4-BE49-F238E27FC236}">
              <a16:creationId xmlns:a16="http://schemas.microsoft.com/office/drawing/2014/main" id="{4365491B-DC41-421A-BA15-A76C6ABC358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7" name="Text Box 3">
          <a:extLst>
            <a:ext uri="{FF2B5EF4-FFF2-40B4-BE49-F238E27FC236}">
              <a16:creationId xmlns:a16="http://schemas.microsoft.com/office/drawing/2014/main" id="{C4B73D6A-A631-41FF-BA19-29F92F7A1D2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8" name="Text Box 4">
          <a:extLst>
            <a:ext uri="{FF2B5EF4-FFF2-40B4-BE49-F238E27FC236}">
              <a16:creationId xmlns:a16="http://schemas.microsoft.com/office/drawing/2014/main" id="{38F541EF-C472-4AE7-931F-D8B49FAF96C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29" name="Text Box 5">
          <a:extLst>
            <a:ext uri="{FF2B5EF4-FFF2-40B4-BE49-F238E27FC236}">
              <a16:creationId xmlns:a16="http://schemas.microsoft.com/office/drawing/2014/main" id="{44A4C186-6A81-4C50-A179-3789E2694ED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0" name="Text Box 2">
          <a:extLst>
            <a:ext uri="{FF2B5EF4-FFF2-40B4-BE49-F238E27FC236}">
              <a16:creationId xmlns:a16="http://schemas.microsoft.com/office/drawing/2014/main" id="{A44C1A20-8595-4DA1-836C-13101452B2A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1" name="Text Box 3">
          <a:extLst>
            <a:ext uri="{FF2B5EF4-FFF2-40B4-BE49-F238E27FC236}">
              <a16:creationId xmlns:a16="http://schemas.microsoft.com/office/drawing/2014/main" id="{0D39CCE7-EB10-49C8-9BF8-5B44B5A7503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2" name="Text Box 4">
          <a:extLst>
            <a:ext uri="{FF2B5EF4-FFF2-40B4-BE49-F238E27FC236}">
              <a16:creationId xmlns:a16="http://schemas.microsoft.com/office/drawing/2014/main" id="{FF6BBDC6-3019-43F1-A993-E0F3D157035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3" name="Text Box 5">
          <a:extLst>
            <a:ext uri="{FF2B5EF4-FFF2-40B4-BE49-F238E27FC236}">
              <a16:creationId xmlns:a16="http://schemas.microsoft.com/office/drawing/2014/main" id="{3EE20B3A-CD90-4230-ADC3-64685CB48BC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4" name="Text Box 2">
          <a:extLst>
            <a:ext uri="{FF2B5EF4-FFF2-40B4-BE49-F238E27FC236}">
              <a16:creationId xmlns:a16="http://schemas.microsoft.com/office/drawing/2014/main" id="{FAB7BD00-FB13-4D47-8982-9BD8A960029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5" name="Text Box 3">
          <a:extLst>
            <a:ext uri="{FF2B5EF4-FFF2-40B4-BE49-F238E27FC236}">
              <a16:creationId xmlns:a16="http://schemas.microsoft.com/office/drawing/2014/main" id="{FE50FA1C-722B-4ECC-821E-787FB529925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6" name="Text Box 4">
          <a:extLst>
            <a:ext uri="{FF2B5EF4-FFF2-40B4-BE49-F238E27FC236}">
              <a16:creationId xmlns:a16="http://schemas.microsoft.com/office/drawing/2014/main" id="{03C18606-7DC9-4562-BD46-667414AB220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7" name="Text Box 5">
          <a:extLst>
            <a:ext uri="{FF2B5EF4-FFF2-40B4-BE49-F238E27FC236}">
              <a16:creationId xmlns:a16="http://schemas.microsoft.com/office/drawing/2014/main" id="{51FCE2C3-CA3E-4EB0-B223-7CE5B7FC6F4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8" name="Text Box 2">
          <a:extLst>
            <a:ext uri="{FF2B5EF4-FFF2-40B4-BE49-F238E27FC236}">
              <a16:creationId xmlns:a16="http://schemas.microsoft.com/office/drawing/2014/main" id="{8BCA10C7-1C84-426C-92E1-C595030BD16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39" name="Text Box 3">
          <a:extLst>
            <a:ext uri="{FF2B5EF4-FFF2-40B4-BE49-F238E27FC236}">
              <a16:creationId xmlns:a16="http://schemas.microsoft.com/office/drawing/2014/main" id="{82D53A5E-6B5C-407C-8EE6-8C1C7EA8F21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0" name="Text Box 4">
          <a:extLst>
            <a:ext uri="{FF2B5EF4-FFF2-40B4-BE49-F238E27FC236}">
              <a16:creationId xmlns:a16="http://schemas.microsoft.com/office/drawing/2014/main" id="{CA3F262A-18FA-427A-8C4D-FD367C0442F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1" name="Text Box 5">
          <a:extLst>
            <a:ext uri="{FF2B5EF4-FFF2-40B4-BE49-F238E27FC236}">
              <a16:creationId xmlns:a16="http://schemas.microsoft.com/office/drawing/2014/main" id="{525BF6BF-87D1-4137-B91A-49C17BA29CE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2" name="Text Box 2">
          <a:extLst>
            <a:ext uri="{FF2B5EF4-FFF2-40B4-BE49-F238E27FC236}">
              <a16:creationId xmlns:a16="http://schemas.microsoft.com/office/drawing/2014/main" id="{24B2F2D4-FA84-4D7F-A870-EC8C8814BAA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3" name="Text Box 3">
          <a:extLst>
            <a:ext uri="{FF2B5EF4-FFF2-40B4-BE49-F238E27FC236}">
              <a16:creationId xmlns:a16="http://schemas.microsoft.com/office/drawing/2014/main" id="{AB93A2F4-CFC9-48A9-82BA-7D332F31DAC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4" name="Text Box 4">
          <a:extLst>
            <a:ext uri="{FF2B5EF4-FFF2-40B4-BE49-F238E27FC236}">
              <a16:creationId xmlns:a16="http://schemas.microsoft.com/office/drawing/2014/main" id="{9A1FC6C1-A7A9-4DD8-982E-5A30280F4D2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5" name="Text Box 5">
          <a:extLst>
            <a:ext uri="{FF2B5EF4-FFF2-40B4-BE49-F238E27FC236}">
              <a16:creationId xmlns:a16="http://schemas.microsoft.com/office/drawing/2014/main" id="{9543F33E-3DD5-4A63-A932-8A86C185D8C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6" name="Text Box 2">
          <a:extLst>
            <a:ext uri="{FF2B5EF4-FFF2-40B4-BE49-F238E27FC236}">
              <a16:creationId xmlns:a16="http://schemas.microsoft.com/office/drawing/2014/main" id="{7A1B76DB-983C-4591-B15B-6194C028D88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7" name="Text Box 3">
          <a:extLst>
            <a:ext uri="{FF2B5EF4-FFF2-40B4-BE49-F238E27FC236}">
              <a16:creationId xmlns:a16="http://schemas.microsoft.com/office/drawing/2014/main" id="{9C76F013-0DE5-459D-B0FC-190EA12EC31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8" name="Text Box 4">
          <a:extLst>
            <a:ext uri="{FF2B5EF4-FFF2-40B4-BE49-F238E27FC236}">
              <a16:creationId xmlns:a16="http://schemas.microsoft.com/office/drawing/2014/main" id="{1DC67929-15ED-4876-8785-CC7CA27427E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49" name="Text Box 5">
          <a:extLst>
            <a:ext uri="{FF2B5EF4-FFF2-40B4-BE49-F238E27FC236}">
              <a16:creationId xmlns:a16="http://schemas.microsoft.com/office/drawing/2014/main" id="{AE67372C-BD3C-40EB-A6EF-695F12A0AA8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0" name="Text Box 2">
          <a:extLst>
            <a:ext uri="{FF2B5EF4-FFF2-40B4-BE49-F238E27FC236}">
              <a16:creationId xmlns:a16="http://schemas.microsoft.com/office/drawing/2014/main" id="{30EC0587-3659-404F-B6E1-32D5FD3B554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1" name="Text Box 3">
          <a:extLst>
            <a:ext uri="{FF2B5EF4-FFF2-40B4-BE49-F238E27FC236}">
              <a16:creationId xmlns:a16="http://schemas.microsoft.com/office/drawing/2014/main" id="{10FBD1C7-F1B1-42DD-A55A-7A67EED4190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2" name="Text Box 4">
          <a:extLst>
            <a:ext uri="{FF2B5EF4-FFF2-40B4-BE49-F238E27FC236}">
              <a16:creationId xmlns:a16="http://schemas.microsoft.com/office/drawing/2014/main" id="{1F2071F8-7DED-496C-B832-F3B53298EB4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3" name="Text Box 5">
          <a:extLst>
            <a:ext uri="{FF2B5EF4-FFF2-40B4-BE49-F238E27FC236}">
              <a16:creationId xmlns:a16="http://schemas.microsoft.com/office/drawing/2014/main" id="{1B70A90E-A3F3-4870-9AB2-4259E9B6C72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4" name="Text Box 2">
          <a:extLst>
            <a:ext uri="{FF2B5EF4-FFF2-40B4-BE49-F238E27FC236}">
              <a16:creationId xmlns:a16="http://schemas.microsoft.com/office/drawing/2014/main" id="{CA9B15E3-2976-4DCB-A32B-F7803DC2546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5" name="Text Box 3">
          <a:extLst>
            <a:ext uri="{FF2B5EF4-FFF2-40B4-BE49-F238E27FC236}">
              <a16:creationId xmlns:a16="http://schemas.microsoft.com/office/drawing/2014/main" id="{17E793C8-810F-4A0A-B13D-2C7DD83A901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6" name="Text Box 4">
          <a:extLst>
            <a:ext uri="{FF2B5EF4-FFF2-40B4-BE49-F238E27FC236}">
              <a16:creationId xmlns:a16="http://schemas.microsoft.com/office/drawing/2014/main" id="{97C605A8-DB3C-4E31-A853-E2FD3723270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7" name="Text Box 5">
          <a:extLst>
            <a:ext uri="{FF2B5EF4-FFF2-40B4-BE49-F238E27FC236}">
              <a16:creationId xmlns:a16="http://schemas.microsoft.com/office/drawing/2014/main" id="{FF05CBFF-688A-4FE7-BD67-728BEAEF3C4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8" name="Text Box 2">
          <a:extLst>
            <a:ext uri="{FF2B5EF4-FFF2-40B4-BE49-F238E27FC236}">
              <a16:creationId xmlns:a16="http://schemas.microsoft.com/office/drawing/2014/main" id="{D5AEBC7B-B543-45A6-B2A0-0B24D602C96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59" name="Text Box 3">
          <a:extLst>
            <a:ext uri="{FF2B5EF4-FFF2-40B4-BE49-F238E27FC236}">
              <a16:creationId xmlns:a16="http://schemas.microsoft.com/office/drawing/2014/main" id="{99AFA528-00BA-434A-921B-C9C3611AC57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0" name="Text Box 4">
          <a:extLst>
            <a:ext uri="{FF2B5EF4-FFF2-40B4-BE49-F238E27FC236}">
              <a16:creationId xmlns:a16="http://schemas.microsoft.com/office/drawing/2014/main" id="{747269B3-FA55-4F2B-BBC8-783A24517A6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1" name="Text Box 5">
          <a:extLst>
            <a:ext uri="{FF2B5EF4-FFF2-40B4-BE49-F238E27FC236}">
              <a16:creationId xmlns:a16="http://schemas.microsoft.com/office/drawing/2014/main" id="{A94B463F-1E6F-4EB0-B685-3FD7732944C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2" name="Text Box 2">
          <a:extLst>
            <a:ext uri="{FF2B5EF4-FFF2-40B4-BE49-F238E27FC236}">
              <a16:creationId xmlns:a16="http://schemas.microsoft.com/office/drawing/2014/main" id="{828B1E22-8E5F-4863-A895-43AF4F75C73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3" name="Text Box 3">
          <a:extLst>
            <a:ext uri="{FF2B5EF4-FFF2-40B4-BE49-F238E27FC236}">
              <a16:creationId xmlns:a16="http://schemas.microsoft.com/office/drawing/2014/main" id="{50892C04-D772-419F-85D4-FAAB097BB9E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4" name="Text Box 4">
          <a:extLst>
            <a:ext uri="{FF2B5EF4-FFF2-40B4-BE49-F238E27FC236}">
              <a16:creationId xmlns:a16="http://schemas.microsoft.com/office/drawing/2014/main" id="{7287805A-177F-467C-B6A4-6863BEC1B56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5" name="Text Box 5">
          <a:extLst>
            <a:ext uri="{FF2B5EF4-FFF2-40B4-BE49-F238E27FC236}">
              <a16:creationId xmlns:a16="http://schemas.microsoft.com/office/drawing/2014/main" id="{AF189DF7-D5E1-41E5-9084-821A9167FEB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6" name="Text Box 2">
          <a:extLst>
            <a:ext uri="{FF2B5EF4-FFF2-40B4-BE49-F238E27FC236}">
              <a16:creationId xmlns:a16="http://schemas.microsoft.com/office/drawing/2014/main" id="{D724BD39-72F1-4C62-9086-7CC2A7B957F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7" name="Text Box 3">
          <a:extLst>
            <a:ext uri="{FF2B5EF4-FFF2-40B4-BE49-F238E27FC236}">
              <a16:creationId xmlns:a16="http://schemas.microsoft.com/office/drawing/2014/main" id="{F8AB3D1C-46D6-4A73-BDD1-B91CCB76274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8" name="Text Box 4">
          <a:extLst>
            <a:ext uri="{FF2B5EF4-FFF2-40B4-BE49-F238E27FC236}">
              <a16:creationId xmlns:a16="http://schemas.microsoft.com/office/drawing/2014/main" id="{C8982B27-96B5-4C94-856A-2325FD11ECF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69" name="Text Box 5">
          <a:extLst>
            <a:ext uri="{FF2B5EF4-FFF2-40B4-BE49-F238E27FC236}">
              <a16:creationId xmlns:a16="http://schemas.microsoft.com/office/drawing/2014/main" id="{169118DC-2BBD-4EDA-8BC9-63C8EA8D296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0" name="Text Box 2">
          <a:extLst>
            <a:ext uri="{FF2B5EF4-FFF2-40B4-BE49-F238E27FC236}">
              <a16:creationId xmlns:a16="http://schemas.microsoft.com/office/drawing/2014/main" id="{DF577BC3-EAF3-43F9-AAA6-40651D81AAA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1" name="Text Box 3">
          <a:extLst>
            <a:ext uri="{FF2B5EF4-FFF2-40B4-BE49-F238E27FC236}">
              <a16:creationId xmlns:a16="http://schemas.microsoft.com/office/drawing/2014/main" id="{F603DA43-96DB-4BAD-AF4F-E9559372533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2" name="Text Box 4">
          <a:extLst>
            <a:ext uri="{FF2B5EF4-FFF2-40B4-BE49-F238E27FC236}">
              <a16:creationId xmlns:a16="http://schemas.microsoft.com/office/drawing/2014/main" id="{77BB5FA5-DCB5-4A3C-A613-275D741F15C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3" name="Text Box 5">
          <a:extLst>
            <a:ext uri="{FF2B5EF4-FFF2-40B4-BE49-F238E27FC236}">
              <a16:creationId xmlns:a16="http://schemas.microsoft.com/office/drawing/2014/main" id="{D308C792-B045-471E-9ECB-B884DE1ED85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4" name="Text Box 2">
          <a:extLst>
            <a:ext uri="{FF2B5EF4-FFF2-40B4-BE49-F238E27FC236}">
              <a16:creationId xmlns:a16="http://schemas.microsoft.com/office/drawing/2014/main" id="{5B0A4C42-80E4-4F73-B1D2-B962D22546B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5" name="Text Box 3">
          <a:extLst>
            <a:ext uri="{FF2B5EF4-FFF2-40B4-BE49-F238E27FC236}">
              <a16:creationId xmlns:a16="http://schemas.microsoft.com/office/drawing/2014/main" id="{B4A263C3-5A84-40A4-AC78-065F10A9EF5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6" name="Text Box 4">
          <a:extLst>
            <a:ext uri="{FF2B5EF4-FFF2-40B4-BE49-F238E27FC236}">
              <a16:creationId xmlns:a16="http://schemas.microsoft.com/office/drawing/2014/main" id="{200802B9-C3A5-46C9-BF15-8465762B3EC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7" name="Text Box 5">
          <a:extLst>
            <a:ext uri="{FF2B5EF4-FFF2-40B4-BE49-F238E27FC236}">
              <a16:creationId xmlns:a16="http://schemas.microsoft.com/office/drawing/2014/main" id="{482BC0C7-85BD-470A-9C6A-8D9D4D9F68B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8" name="Text Box 2">
          <a:extLst>
            <a:ext uri="{FF2B5EF4-FFF2-40B4-BE49-F238E27FC236}">
              <a16:creationId xmlns:a16="http://schemas.microsoft.com/office/drawing/2014/main" id="{417472FF-7C86-4382-AAC3-73605B89A5F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79" name="Text Box 3">
          <a:extLst>
            <a:ext uri="{FF2B5EF4-FFF2-40B4-BE49-F238E27FC236}">
              <a16:creationId xmlns:a16="http://schemas.microsoft.com/office/drawing/2014/main" id="{3CD82910-DEB9-4769-982D-8A1F0CB0230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0" name="Text Box 4">
          <a:extLst>
            <a:ext uri="{FF2B5EF4-FFF2-40B4-BE49-F238E27FC236}">
              <a16:creationId xmlns:a16="http://schemas.microsoft.com/office/drawing/2014/main" id="{753A5C74-D3BD-4480-8D25-A291E18F45A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1" name="Text Box 5">
          <a:extLst>
            <a:ext uri="{FF2B5EF4-FFF2-40B4-BE49-F238E27FC236}">
              <a16:creationId xmlns:a16="http://schemas.microsoft.com/office/drawing/2014/main" id="{0D7D5C9B-ED03-444A-9F92-1C8FC20B12E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2" name="Text Box 2">
          <a:extLst>
            <a:ext uri="{FF2B5EF4-FFF2-40B4-BE49-F238E27FC236}">
              <a16:creationId xmlns:a16="http://schemas.microsoft.com/office/drawing/2014/main" id="{9E03DC64-04D2-49AA-89F2-610455EC2CA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3" name="Text Box 3">
          <a:extLst>
            <a:ext uri="{FF2B5EF4-FFF2-40B4-BE49-F238E27FC236}">
              <a16:creationId xmlns:a16="http://schemas.microsoft.com/office/drawing/2014/main" id="{80826168-3905-4F77-BFAD-A244B86CD73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4" name="Text Box 4">
          <a:extLst>
            <a:ext uri="{FF2B5EF4-FFF2-40B4-BE49-F238E27FC236}">
              <a16:creationId xmlns:a16="http://schemas.microsoft.com/office/drawing/2014/main" id="{A60B5D05-99B6-41FF-8B8A-1E5DB701593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5" name="Text Box 5">
          <a:extLst>
            <a:ext uri="{FF2B5EF4-FFF2-40B4-BE49-F238E27FC236}">
              <a16:creationId xmlns:a16="http://schemas.microsoft.com/office/drawing/2014/main" id="{44D32ED1-ADFC-44E6-9D32-978F6956020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6" name="Text Box 2">
          <a:extLst>
            <a:ext uri="{FF2B5EF4-FFF2-40B4-BE49-F238E27FC236}">
              <a16:creationId xmlns:a16="http://schemas.microsoft.com/office/drawing/2014/main" id="{B6EC7BBD-CCC2-4505-8D76-7282DE621DE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7" name="Text Box 3">
          <a:extLst>
            <a:ext uri="{FF2B5EF4-FFF2-40B4-BE49-F238E27FC236}">
              <a16:creationId xmlns:a16="http://schemas.microsoft.com/office/drawing/2014/main" id="{4BD7C2C3-2834-4E46-9905-95AF2B87DC6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8" name="Text Box 4">
          <a:extLst>
            <a:ext uri="{FF2B5EF4-FFF2-40B4-BE49-F238E27FC236}">
              <a16:creationId xmlns:a16="http://schemas.microsoft.com/office/drawing/2014/main" id="{5555CB1A-43AC-4AEE-8082-3A883135841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89" name="Text Box 5">
          <a:extLst>
            <a:ext uri="{FF2B5EF4-FFF2-40B4-BE49-F238E27FC236}">
              <a16:creationId xmlns:a16="http://schemas.microsoft.com/office/drawing/2014/main" id="{4D318351-30E8-4264-8CEB-655C60B514C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0" name="Text Box 2">
          <a:extLst>
            <a:ext uri="{FF2B5EF4-FFF2-40B4-BE49-F238E27FC236}">
              <a16:creationId xmlns:a16="http://schemas.microsoft.com/office/drawing/2014/main" id="{453FDCAC-33AC-40E4-AA70-3C545969E9E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1" name="Text Box 3">
          <a:extLst>
            <a:ext uri="{FF2B5EF4-FFF2-40B4-BE49-F238E27FC236}">
              <a16:creationId xmlns:a16="http://schemas.microsoft.com/office/drawing/2014/main" id="{C093D2FA-B357-44B9-89E9-6849D1DD0D3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2" name="Text Box 4">
          <a:extLst>
            <a:ext uri="{FF2B5EF4-FFF2-40B4-BE49-F238E27FC236}">
              <a16:creationId xmlns:a16="http://schemas.microsoft.com/office/drawing/2014/main" id="{25DC9140-CDB8-4E2B-B9D5-A080895560B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3" name="Text Box 5">
          <a:extLst>
            <a:ext uri="{FF2B5EF4-FFF2-40B4-BE49-F238E27FC236}">
              <a16:creationId xmlns:a16="http://schemas.microsoft.com/office/drawing/2014/main" id="{8D55E0F1-F7B3-4169-8C7D-944B8AAA8B6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4" name="Text Box 2">
          <a:extLst>
            <a:ext uri="{FF2B5EF4-FFF2-40B4-BE49-F238E27FC236}">
              <a16:creationId xmlns:a16="http://schemas.microsoft.com/office/drawing/2014/main" id="{29CE7DDD-5A6A-44BE-925A-8E5BA86317E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5" name="Text Box 3">
          <a:extLst>
            <a:ext uri="{FF2B5EF4-FFF2-40B4-BE49-F238E27FC236}">
              <a16:creationId xmlns:a16="http://schemas.microsoft.com/office/drawing/2014/main" id="{95D354D4-5A50-468F-9AA8-A4D8D9B00F4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6" name="Text Box 4">
          <a:extLst>
            <a:ext uri="{FF2B5EF4-FFF2-40B4-BE49-F238E27FC236}">
              <a16:creationId xmlns:a16="http://schemas.microsoft.com/office/drawing/2014/main" id="{A8ED058D-C959-43B4-BA47-04EAE25D60D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7" name="Text Box 5">
          <a:extLst>
            <a:ext uri="{FF2B5EF4-FFF2-40B4-BE49-F238E27FC236}">
              <a16:creationId xmlns:a16="http://schemas.microsoft.com/office/drawing/2014/main" id="{49130016-A057-4658-92A1-EE9E81A1378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8" name="Text Box 2">
          <a:extLst>
            <a:ext uri="{FF2B5EF4-FFF2-40B4-BE49-F238E27FC236}">
              <a16:creationId xmlns:a16="http://schemas.microsoft.com/office/drawing/2014/main" id="{61904368-8691-4A3E-9199-530A6A1E0FA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099" name="Text Box 3">
          <a:extLst>
            <a:ext uri="{FF2B5EF4-FFF2-40B4-BE49-F238E27FC236}">
              <a16:creationId xmlns:a16="http://schemas.microsoft.com/office/drawing/2014/main" id="{B0DC8A42-C66E-433B-9016-80786AED9BF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0" name="Text Box 4">
          <a:extLst>
            <a:ext uri="{FF2B5EF4-FFF2-40B4-BE49-F238E27FC236}">
              <a16:creationId xmlns:a16="http://schemas.microsoft.com/office/drawing/2014/main" id="{95D93F55-562A-4398-81C6-F011F099403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1" name="Text Box 5">
          <a:extLst>
            <a:ext uri="{FF2B5EF4-FFF2-40B4-BE49-F238E27FC236}">
              <a16:creationId xmlns:a16="http://schemas.microsoft.com/office/drawing/2014/main" id="{BF05A14D-DCF2-438C-8B98-D678B2F2A61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2" name="Text Box 2">
          <a:extLst>
            <a:ext uri="{FF2B5EF4-FFF2-40B4-BE49-F238E27FC236}">
              <a16:creationId xmlns:a16="http://schemas.microsoft.com/office/drawing/2014/main" id="{9222CA5E-08E9-42FB-9F1B-396656319F0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3" name="Text Box 3">
          <a:extLst>
            <a:ext uri="{FF2B5EF4-FFF2-40B4-BE49-F238E27FC236}">
              <a16:creationId xmlns:a16="http://schemas.microsoft.com/office/drawing/2014/main" id="{DFEF1FC5-1E5F-49C9-B566-89A6E10B01F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4" name="Text Box 4">
          <a:extLst>
            <a:ext uri="{FF2B5EF4-FFF2-40B4-BE49-F238E27FC236}">
              <a16:creationId xmlns:a16="http://schemas.microsoft.com/office/drawing/2014/main" id="{8CF92251-6FBB-4F00-8928-DE5B19E4A6B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5" name="Text Box 5">
          <a:extLst>
            <a:ext uri="{FF2B5EF4-FFF2-40B4-BE49-F238E27FC236}">
              <a16:creationId xmlns:a16="http://schemas.microsoft.com/office/drawing/2014/main" id="{53AEA72F-4037-499B-B5C8-E3662DE2250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6" name="Text Box 2">
          <a:extLst>
            <a:ext uri="{FF2B5EF4-FFF2-40B4-BE49-F238E27FC236}">
              <a16:creationId xmlns:a16="http://schemas.microsoft.com/office/drawing/2014/main" id="{1C29B819-AC74-4967-8EA6-7B1C76BF221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7" name="Text Box 3">
          <a:extLst>
            <a:ext uri="{FF2B5EF4-FFF2-40B4-BE49-F238E27FC236}">
              <a16:creationId xmlns:a16="http://schemas.microsoft.com/office/drawing/2014/main" id="{CAC46FA3-3B8D-42B2-939F-0363DB65E93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8" name="Text Box 4">
          <a:extLst>
            <a:ext uri="{FF2B5EF4-FFF2-40B4-BE49-F238E27FC236}">
              <a16:creationId xmlns:a16="http://schemas.microsoft.com/office/drawing/2014/main" id="{E38307C6-2D35-4AC6-8B05-BFA29FDC84E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09" name="Text Box 5">
          <a:extLst>
            <a:ext uri="{FF2B5EF4-FFF2-40B4-BE49-F238E27FC236}">
              <a16:creationId xmlns:a16="http://schemas.microsoft.com/office/drawing/2014/main" id="{B2C9BE19-44B3-4C09-A5BB-43C86FB278E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0" name="Text Box 2">
          <a:extLst>
            <a:ext uri="{FF2B5EF4-FFF2-40B4-BE49-F238E27FC236}">
              <a16:creationId xmlns:a16="http://schemas.microsoft.com/office/drawing/2014/main" id="{0DBB63E2-D37A-4FAB-8413-D48402D1065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1" name="Text Box 3">
          <a:extLst>
            <a:ext uri="{FF2B5EF4-FFF2-40B4-BE49-F238E27FC236}">
              <a16:creationId xmlns:a16="http://schemas.microsoft.com/office/drawing/2014/main" id="{1759A605-444C-47BA-8DE2-DC1410C590E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2" name="Text Box 4">
          <a:extLst>
            <a:ext uri="{FF2B5EF4-FFF2-40B4-BE49-F238E27FC236}">
              <a16:creationId xmlns:a16="http://schemas.microsoft.com/office/drawing/2014/main" id="{EFA57DB0-ECF9-4666-9B65-DEB3DBACF6A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3" name="Text Box 5">
          <a:extLst>
            <a:ext uri="{FF2B5EF4-FFF2-40B4-BE49-F238E27FC236}">
              <a16:creationId xmlns:a16="http://schemas.microsoft.com/office/drawing/2014/main" id="{435C96D6-6E5C-4D83-A0C4-9874B73B632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4" name="Text Box 2">
          <a:extLst>
            <a:ext uri="{FF2B5EF4-FFF2-40B4-BE49-F238E27FC236}">
              <a16:creationId xmlns:a16="http://schemas.microsoft.com/office/drawing/2014/main" id="{5E4E973F-3855-4E75-9328-13B91597CE8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5" name="Text Box 3">
          <a:extLst>
            <a:ext uri="{FF2B5EF4-FFF2-40B4-BE49-F238E27FC236}">
              <a16:creationId xmlns:a16="http://schemas.microsoft.com/office/drawing/2014/main" id="{AF32FB9B-C323-47A1-B4FB-8D06E4AD05E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6" name="Text Box 4">
          <a:extLst>
            <a:ext uri="{FF2B5EF4-FFF2-40B4-BE49-F238E27FC236}">
              <a16:creationId xmlns:a16="http://schemas.microsoft.com/office/drawing/2014/main" id="{FEEB0176-FC0D-44A7-96AA-210E0BF254F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7" name="Text Box 5">
          <a:extLst>
            <a:ext uri="{FF2B5EF4-FFF2-40B4-BE49-F238E27FC236}">
              <a16:creationId xmlns:a16="http://schemas.microsoft.com/office/drawing/2014/main" id="{FD6604D7-3756-4222-8AF6-2745DD5CDED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8" name="Text Box 2">
          <a:extLst>
            <a:ext uri="{FF2B5EF4-FFF2-40B4-BE49-F238E27FC236}">
              <a16:creationId xmlns:a16="http://schemas.microsoft.com/office/drawing/2014/main" id="{7328686E-8EB3-4C93-B122-4B59E0E63B3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19" name="Text Box 3">
          <a:extLst>
            <a:ext uri="{FF2B5EF4-FFF2-40B4-BE49-F238E27FC236}">
              <a16:creationId xmlns:a16="http://schemas.microsoft.com/office/drawing/2014/main" id="{8020FC23-692E-4F68-8B5C-03D95C9C080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0" name="Text Box 4">
          <a:extLst>
            <a:ext uri="{FF2B5EF4-FFF2-40B4-BE49-F238E27FC236}">
              <a16:creationId xmlns:a16="http://schemas.microsoft.com/office/drawing/2014/main" id="{2BA0A600-B11D-4301-9B2F-9E693591627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1" name="Text Box 5">
          <a:extLst>
            <a:ext uri="{FF2B5EF4-FFF2-40B4-BE49-F238E27FC236}">
              <a16:creationId xmlns:a16="http://schemas.microsoft.com/office/drawing/2014/main" id="{E748F1F5-8799-4EC6-9B48-D98511266FF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2" name="Text Box 2">
          <a:extLst>
            <a:ext uri="{FF2B5EF4-FFF2-40B4-BE49-F238E27FC236}">
              <a16:creationId xmlns:a16="http://schemas.microsoft.com/office/drawing/2014/main" id="{8720E1BF-DBA1-4937-ACA9-6B5C5BDD87C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3" name="Text Box 3">
          <a:extLst>
            <a:ext uri="{FF2B5EF4-FFF2-40B4-BE49-F238E27FC236}">
              <a16:creationId xmlns:a16="http://schemas.microsoft.com/office/drawing/2014/main" id="{56D947F8-6229-4754-813B-FD6A0463B72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4" name="Text Box 4">
          <a:extLst>
            <a:ext uri="{FF2B5EF4-FFF2-40B4-BE49-F238E27FC236}">
              <a16:creationId xmlns:a16="http://schemas.microsoft.com/office/drawing/2014/main" id="{EE669710-3240-4240-9DD7-73653966B40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5" name="Text Box 5">
          <a:extLst>
            <a:ext uri="{FF2B5EF4-FFF2-40B4-BE49-F238E27FC236}">
              <a16:creationId xmlns:a16="http://schemas.microsoft.com/office/drawing/2014/main" id="{414226B9-F866-4F53-B097-1E6CCAEE856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6" name="Text Box 2">
          <a:extLst>
            <a:ext uri="{FF2B5EF4-FFF2-40B4-BE49-F238E27FC236}">
              <a16:creationId xmlns:a16="http://schemas.microsoft.com/office/drawing/2014/main" id="{C95F8FE1-F64D-4AB8-8BAA-096E867F908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7" name="Text Box 3">
          <a:extLst>
            <a:ext uri="{FF2B5EF4-FFF2-40B4-BE49-F238E27FC236}">
              <a16:creationId xmlns:a16="http://schemas.microsoft.com/office/drawing/2014/main" id="{41CA0B96-6C5B-412E-A3BD-FA995F95D71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8" name="Text Box 4">
          <a:extLst>
            <a:ext uri="{FF2B5EF4-FFF2-40B4-BE49-F238E27FC236}">
              <a16:creationId xmlns:a16="http://schemas.microsoft.com/office/drawing/2014/main" id="{DCAF911B-6FE6-4E99-AE7F-553B5AAFA2B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29" name="Text Box 5">
          <a:extLst>
            <a:ext uri="{FF2B5EF4-FFF2-40B4-BE49-F238E27FC236}">
              <a16:creationId xmlns:a16="http://schemas.microsoft.com/office/drawing/2014/main" id="{30CCFFE7-6B23-4467-B691-037DF3F6702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0" name="Text Box 2">
          <a:extLst>
            <a:ext uri="{FF2B5EF4-FFF2-40B4-BE49-F238E27FC236}">
              <a16:creationId xmlns:a16="http://schemas.microsoft.com/office/drawing/2014/main" id="{DC20D80C-3793-43AB-8E94-C500F778779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1" name="Text Box 3">
          <a:extLst>
            <a:ext uri="{FF2B5EF4-FFF2-40B4-BE49-F238E27FC236}">
              <a16:creationId xmlns:a16="http://schemas.microsoft.com/office/drawing/2014/main" id="{1444AFBC-F76B-46CE-8F86-4A5699ABFA5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2" name="Text Box 4">
          <a:extLst>
            <a:ext uri="{FF2B5EF4-FFF2-40B4-BE49-F238E27FC236}">
              <a16:creationId xmlns:a16="http://schemas.microsoft.com/office/drawing/2014/main" id="{0170BF62-88D3-43BE-BAC5-36DCFEC90A8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3" name="Text Box 5">
          <a:extLst>
            <a:ext uri="{FF2B5EF4-FFF2-40B4-BE49-F238E27FC236}">
              <a16:creationId xmlns:a16="http://schemas.microsoft.com/office/drawing/2014/main" id="{39A3A2CB-DD7F-42AB-99ED-FC2230CA09A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4" name="Text Box 2">
          <a:extLst>
            <a:ext uri="{FF2B5EF4-FFF2-40B4-BE49-F238E27FC236}">
              <a16:creationId xmlns:a16="http://schemas.microsoft.com/office/drawing/2014/main" id="{1BE9BC9C-AF99-4927-9C46-524CDE86343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5" name="Text Box 3">
          <a:extLst>
            <a:ext uri="{FF2B5EF4-FFF2-40B4-BE49-F238E27FC236}">
              <a16:creationId xmlns:a16="http://schemas.microsoft.com/office/drawing/2014/main" id="{8BAC613F-78A6-4B4D-980B-7CB8D50DFF3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6" name="Text Box 4">
          <a:extLst>
            <a:ext uri="{FF2B5EF4-FFF2-40B4-BE49-F238E27FC236}">
              <a16:creationId xmlns:a16="http://schemas.microsoft.com/office/drawing/2014/main" id="{B4504640-FAFF-4CDE-A472-F3E81BAFFF2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7" name="Text Box 5">
          <a:extLst>
            <a:ext uri="{FF2B5EF4-FFF2-40B4-BE49-F238E27FC236}">
              <a16:creationId xmlns:a16="http://schemas.microsoft.com/office/drawing/2014/main" id="{B42DB692-210C-448B-82D8-2EECA7E5DB1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8" name="Text Box 2">
          <a:extLst>
            <a:ext uri="{FF2B5EF4-FFF2-40B4-BE49-F238E27FC236}">
              <a16:creationId xmlns:a16="http://schemas.microsoft.com/office/drawing/2014/main" id="{25A06BDE-66D4-468B-8C8B-44B23C0FAB2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39" name="Text Box 3">
          <a:extLst>
            <a:ext uri="{FF2B5EF4-FFF2-40B4-BE49-F238E27FC236}">
              <a16:creationId xmlns:a16="http://schemas.microsoft.com/office/drawing/2014/main" id="{D9B971ED-4E5C-4CA4-9A71-0FE0736F613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0" name="Text Box 4">
          <a:extLst>
            <a:ext uri="{FF2B5EF4-FFF2-40B4-BE49-F238E27FC236}">
              <a16:creationId xmlns:a16="http://schemas.microsoft.com/office/drawing/2014/main" id="{326BA9FC-6653-4AF2-873B-27BFEBA3DBE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1" name="Text Box 5">
          <a:extLst>
            <a:ext uri="{FF2B5EF4-FFF2-40B4-BE49-F238E27FC236}">
              <a16:creationId xmlns:a16="http://schemas.microsoft.com/office/drawing/2014/main" id="{70089917-7857-4628-A2E9-94C7EA72E93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2" name="Text Box 2">
          <a:extLst>
            <a:ext uri="{FF2B5EF4-FFF2-40B4-BE49-F238E27FC236}">
              <a16:creationId xmlns:a16="http://schemas.microsoft.com/office/drawing/2014/main" id="{1E306D7E-89CB-466A-8DCC-E0AEB4FF2C7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3" name="Text Box 3">
          <a:extLst>
            <a:ext uri="{FF2B5EF4-FFF2-40B4-BE49-F238E27FC236}">
              <a16:creationId xmlns:a16="http://schemas.microsoft.com/office/drawing/2014/main" id="{4FE28295-97E1-436A-8684-EB7375FEC4B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4" name="Text Box 4">
          <a:extLst>
            <a:ext uri="{FF2B5EF4-FFF2-40B4-BE49-F238E27FC236}">
              <a16:creationId xmlns:a16="http://schemas.microsoft.com/office/drawing/2014/main" id="{BD3F0727-3985-42F8-81FE-19AF269A209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5" name="Text Box 5">
          <a:extLst>
            <a:ext uri="{FF2B5EF4-FFF2-40B4-BE49-F238E27FC236}">
              <a16:creationId xmlns:a16="http://schemas.microsoft.com/office/drawing/2014/main" id="{88D48DB2-01C3-4CBB-BFD1-7E70A141923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6" name="Text Box 2">
          <a:extLst>
            <a:ext uri="{FF2B5EF4-FFF2-40B4-BE49-F238E27FC236}">
              <a16:creationId xmlns:a16="http://schemas.microsoft.com/office/drawing/2014/main" id="{22323541-A7D0-4863-AA7B-FAB2F7CE9F1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7" name="Text Box 3">
          <a:extLst>
            <a:ext uri="{FF2B5EF4-FFF2-40B4-BE49-F238E27FC236}">
              <a16:creationId xmlns:a16="http://schemas.microsoft.com/office/drawing/2014/main" id="{72202456-F745-44DF-9D08-43447BB60A8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8" name="Text Box 4">
          <a:extLst>
            <a:ext uri="{FF2B5EF4-FFF2-40B4-BE49-F238E27FC236}">
              <a16:creationId xmlns:a16="http://schemas.microsoft.com/office/drawing/2014/main" id="{935291E1-DBD3-4C73-85AC-EF5118335F6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49" name="Text Box 5">
          <a:extLst>
            <a:ext uri="{FF2B5EF4-FFF2-40B4-BE49-F238E27FC236}">
              <a16:creationId xmlns:a16="http://schemas.microsoft.com/office/drawing/2014/main" id="{212D0EBF-5F4C-4EBC-9F2A-D6B669D0B05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0" name="Text Box 2">
          <a:extLst>
            <a:ext uri="{FF2B5EF4-FFF2-40B4-BE49-F238E27FC236}">
              <a16:creationId xmlns:a16="http://schemas.microsoft.com/office/drawing/2014/main" id="{C8169061-6AB5-4A91-800A-9BF5708AA7A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1" name="Text Box 3">
          <a:extLst>
            <a:ext uri="{FF2B5EF4-FFF2-40B4-BE49-F238E27FC236}">
              <a16:creationId xmlns:a16="http://schemas.microsoft.com/office/drawing/2014/main" id="{421F0A38-60C9-44B5-937C-B0614AEFACA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2" name="Text Box 4">
          <a:extLst>
            <a:ext uri="{FF2B5EF4-FFF2-40B4-BE49-F238E27FC236}">
              <a16:creationId xmlns:a16="http://schemas.microsoft.com/office/drawing/2014/main" id="{8544AD08-3A9B-4456-B30E-F7EF4025467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3" name="Text Box 5">
          <a:extLst>
            <a:ext uri="{FF2B5EF4-FFF2-40B4-BE49-F238E27FC236}">
              <a16:creationId xmlns:a16="http://schemas.microsoft.com/office/drawing/2014/main" id="{42B44819-9F3B-4FBB-842C-39E90C10631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4" name="Text Box 2">
          <a:extLst>
            <a:ext uri="{FF2B5EF4-FFF2-40B4-BE49-F238E27FC236}">
              <a16:creationId xmlns:a16="http://schemas.microsoft.com/office/drawing/2014/main" id="{C56FEF1D-0328-4FDA-AA8F-025A05420E9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5" name="Text Box 3">
          <a:extLst>
            <a:ext uri="{FF2B5EF4-FFF2-40B4-BE49-F238E27FC236}">
              <a16:creationId xmlns:a16="http://schemas.microsoft.com/office/drawing/2014/main" id="{07A99B9A-106C-4B73-86FE-2B8567AA4E8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6" name="Text Box 4">
          <a:extLst>
            <a:ext uri="{FF2B5EF4-FFF2-40B4-BE49-F238E27FC236}">
              <a16:creationId xmlns:a16="http://schemas.microsoft.com/office/drawing/2014/main" id="{EE02B005-E134-4EC1-B7C5-ED475F27B8E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7" name="Text Box 5">
          <a:extLst>
            <a:ext uri="{FF2B5EF4-FFF2-40B4-BE49-F238E27FC236}">
              <a16:creationId xmlns:a16="http://schemas.microsoft.com/office/drawing/2014/main" id="{1BBCB98E-7EEC-45B3-BC76-DE1399CDC63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8" name="Text Box 2">
          <a:extLst>
            <a:ext uri="{FF2B5EF4-FFF2-40B4-BE49-F238E27FC236}">
              <a16:creationId xmlns:a16="http://schemas.microsoft.com/office/drawing/2014/main" id="{87E35089-5664-40AC-B517-E3C9881AED0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59" name="Text Box 3">
          <a:extLst>
            <a:ext uri="{FF2B5EF4-FFF2-40B4-BE49-F238E27FC236}">
              <a16:creationId xmlns:a16="http://schemas.microsoft.com/office/drawing/2014/main" id="{CD774335-AA01-44AF-8602-3CDB9AE0F4B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0" name="Text Box 4">
          <a:extLst>
            <a:ext uri="{FF2B5EF4-FFF2-40B4-BE49-F238E27FC236}">
              <a16:creationId xmlns:a16="http://schemas.microsoft.com/office/drawing/2014/main" id="{8B5758AA-33F0-402C-8AEF-75306D54BF0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1" name="Text Box 5">
          <a:extLst>
            <a:ext uri="{FF2B5EF4-FFF2-40B4-BE49-F238E27FC236}">
              <a16:creationId xmlns:a16="http://schemas.microsoft.com/office/drawing/2014/main" id="{22C094FF-596F-45D2-A38C-BA93D60D171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2" name="Text Box 2">
          <a:extLst>
            <a:ext uri="{FF2B5EF4-FFF2-40B4-BE49-F238E27FC236}">
              <a16:creationId xmlns:a16="http://schemas.microsoft.com/office/drawing/2014/main" id="{D067B274-8EBB-495F-913B-7470D213E5B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3" name="Text Box 3">
          <a:extLst>
            <a:ext uri="{FF2B5EF4-FFF2-40B4-BE49-F238E27FC236}">
              <a16:creationId xmlns:a16="http://schemas.microsoft.com/office/drawing/2014/main" id="{3E716BE3-F443-4E49-867B-924CF83596A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4" name="Text Box 4">
          <a:extLst>
            <a:ext uri="{FF2B5EF4-FFF2-40B4-BE49-F238E27FC236}">
              <a16:creationId xmlns:a16="http://schemas.microsoft.com/office/drawing/2014/main" id="{D2A8804B-403E-4E8D-A1DE-7296A23D807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5" name="Text Box 5">
          <a:extLst>
            <a:ext uri="{FF2B5EF4-FFF2-40B4-BE49-F238E27FC236}">
              <a16:creationId xmlns:a16="http://schemas.microsoft.com/office/drawing/2014/main" id="{A122D3F6-35A0-4A36-9C3D-6F783E7C8FB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6" name="Text Box 2">
          <a:extLst>
            <a:ext uri="{FF2B5EF4-FFF2-40B4-BE49-F238E27FC236}">
              <a16:creationId xmlns:a16="http://schemas.microsoft.com/office/drawing/2014/main" id="{A15F8B8B-FC0A-416F-99E1-9151A0C96941}"/>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7" name="Text Box 3">
          <a:extLst>
            <a:ext uri="{FF2B5EF4-FFF2-40B4-BE49-F238E27FC236}">
              <a16:creationId xmlns:a16="http://schemas.microsoft.com/office/drawing/2014/main" id="{372080C6-6CD7-4275-AB3A-5E8A18A447A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8" name="Text Box 4">
          <a:extLst>
            <a:ext uri="{FF2B5EF4-FFF2-40B4-BE49-F238E27FC236}">
              <a16:creationId xmlns:a16="http://schemas.microsoft.com/office/drawing/2014/main" id="{F1FAC824-286D-4319-819F-0CE7E4D7C86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69" name="Text Box 5">
          <a:extLst>
            <a:ext uri="{FF2B5EF4-FFF2-40B4-BE49-F238E27FC236}">
              <a16:creationId xmlns:a16="http://schemas.microsoft.com/office/drawing/2014/main" id="{4D732DAE-87ED-4BBE-8B15-73B1C694551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0" name="Text Box 2">
          <a:extLst>
            <a:ext uri="{FF2B5EF4-FFF2-40B4-BE49-F238E27FC236}">
              <a16:creationId xmlns:a16="http://schemas.microsoft.com/office/drawing/2014/main" id="{71DCB541-774C-45FD-8C08-B3AF037A80E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1" name="Text Box 3">
          <a:extLst>
            <a:ext uri="{FF2B5EF4-FFF2-40B4-BE49-F238E27FC236}">
              <a16:creationId xmlns:a16="http://schemas.microsoft.com/office/drawing/2014/main" id="{F9F5C1A0-2350-4A5B-898F-541C7E4EEE2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2" name="Text Box 4">
          <a:extLst>
            <a:ext uri="{FF2B5EF4-FFF2-40B4-BE49-F238E27FC236}">
              <a16:creationId xmlns:a16="http://schemas.microsoft.com/office/drawing/2014/main" id="{7D881658-F03C-434F-9730-B730733BF444}"/>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3" name="Text Box 5">
          <a:extLst>
            <a:ext uri="{FF2B5EF4-FFF2-40B4-BE49-F238E27FC236}">
              <a16:creationId xmlns:a16="http://schemas.microsoft.com/office/drawing/2014/main" id="{71215C0E-2202-496A-B8D0-3389910444A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4" name="Text Box 2">
          <a:extLst>
            <a:ext uri="{FF2B5EF4-FFF2-40B4-BE49-F238E27FC236}">
              <a16:creationId xmlns:a16="http://schemas.microsoft.com/office/drawing/2014/main" id="{4E3A3DC4-DF47-4F54-A142-C75B9B23F2C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5" name="Text Box 3">
          <a:extLst>
            <a:ext uri="{FF2B5EF4-FFF2-40B4-BE49-F238E27FC236}">
              <a16:creationId xmlns:a16="http://schemas.microsoft.com/office/drawing/2014/main" id="{332C6A27-1C0F-4307-A28F-4715CFD95E63}"/>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6" name="Text Box 4">
          <a:extLst>
            <a:ext uri="{FF2B5EF4-FFF2-40B4-BE49-F238E27FC236}">
              <a16:creationId xmlns:a16="http://schemas.microsoft.com/office/drawing/2014/main" id="{120E9D2D-7F47-43CE-8AF4-CCE084CFA10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7" name="Text Box 5">
          <a:extLst>
            <a:ext uri="{FF2B5EF4-FFF2-40B4-BE49-F238E27FC236}">
              <a16:creationId xmlns:a16="http://schemas.microsoft.com/office/drawing/2014/main" id="{130AD567-AE46-4C6F-9927-A779054ABF8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8" name="Text Box 2">
          <a:extLst>
            <a:ext uri="{FF2B5EF4-FFF2-40B4-BE49-F238E27FC236}">
              <a16:creationId xmlns:a16="http://schemas.microsoft.com/office/drawing/2014/main" id="{9B5AD6B3-CC77-496A-9DDD-4CAAFF59998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79" name="Text Box 3">
          <a:extLst>
            <a:ext uri="{FF2B5EF4-FFF2-40B4-BE49-F238E27FC236}">
              <a16:creationId xmlns:a16="http://schemas.microsoft.com/office/drawing/2014/main" id="{5A66DB68-AB39-4730-B444-735BC787D78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0" name="Text Box 4">
          <a:extLst>
            <a:ext uri="{FF2B5EF4-FFF2-40B4-BE49-F238E27FC236}">
              <a16:creationId xmlns:a16="http://schemas.microsoft.com/office/drawing/2014/main" id="{4D92FD47-73BE-45B2-9704-55B57090217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1" name="Text Box 5">
          <a:extLst>
            <a:ext uri="{FF2B5EF4-FFF2-40B4-BE49-F238E27FC236}">
              <a16:creationId xmlns:a16="http://schemas.microsoft.com/office/drawing/2014/main" id="{668676A8-60DA-49C2-AAAF-EF8A6162A2D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2" name="Text Box 2">
          <a:extLst>
            <a:ext uri="{FF2B5EF4-FFF2-40B4-BE49-F238E27FC236}">
              <a16:creationId xmlns:a16="http://schemas.microsoft.com/office/drawing/2014/main" id="{17153AE9-D6BD-42C4-A61A-5A339094A77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3" name="Text Box 3">
          <a:extLst>
            <a:ext uri="{FF2B5EF4-FFF2-40B4-BE49-F238E27FC236}">
              <a16:creationId xmlns:a16="http://schemas.microsoft.com/office/drawing/2014/main" id="{2CA9B5E0-F411-49A5-82AB-3013A701A23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4" name="Text Box 4">
          <a:extLst>
            <a:ext uri="{FF2B5EF4-FFF2-40B4-BE49-F238E27FC236}">
              <a16:creationId xmlns:a16="http://schemas.microsoft.com/office/drawing/2014/main" id="{00BF550A-EDAD-469E-8452-8C74B382272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5" name="Text Box 5">
          <a:extLst>
            <a:ext uri="{FF2B5EF4-FFF2-40B4-BE49-F238E27FC236}">
              <a16:creationId xmlns:a16="http://schemas.microsoft.com/office/drawing/2014/main" id="{1AC466DB-ECFA-4814-93ED-4D5F07511FC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6" name="Text Box 2">
          <a:extLst>
            <a:ext uri="{FF2B5EF4-FFF2-40B4-BE49-F238E27FC236}">
              <a16:creationId xmlns:a16="http://schemas.microsoft.com/office/drawing/2014/main" id="{FA07BEBB-8E6D-450C-AC3D-C399F15E95D5}"/>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7" name="Text Box 3">
          <a:extLst>
            <a:ext uri="{FF2B5EF4-FFF2-40B4-BE49-F238E27FC236}">
              <a16:creationId xmlns:a16="http://schemas.microsoft.com/office/drawing/2014/main" id="{463C4E10-A164-49FD-B323-4B0D8A1A263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8" name="Text Box 4">
          <a:extLst>
            <a:ext uri="{FF2B5EF4-FFF2-40B4-BE49-F238E27FC236}">
              <a16:creationId xmlns:a16="http://schemas.microsoft.com/office/drawing/2014/main" id="{3B9F33CD-5ACC-4223-BB53-4F9A8411C00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89" name="Text Box 5">
          <a:extLst>
            <a:ext uri="{FF2B5EF4-FFF2-40B4-BE49-F238E27FC236}">
              <a16:creationId xmlns:a16="http://schemas.microsoft.com/office/drawing/2014/main" id="{556E21DD-A2DD-4568-AFB5-A1062130C1E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0" name="Text Box 2">
          <a:extLst>
            <a:ext uri="{FF2B5EF4-FFF2-40B4-BE49-F238E27FC236}">
              <a16:creationId xmlns:a16="http://schemas.microsoft.com/office/drawing/2014/main" id="{AEFE5B19-0713-40F0-9854-B1931702C4B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1" name="Text Box 3">
          <a:extLst>
            <a:ext uri="{FF2B5EF4-FFF2-40B4-BE49-F238E27FC236}">
              <a16:creationId xmlns:a16="http://schemas.microsoft.com/office/drawing/2014/main" id="{2E8B9435-1AD9-4CF6-BC4F-BC9E4B62D65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2" name="Text Box 4">
          <a:extLst>
            <a:ext uri="{FF2B5EF4-FFF2-40B4-BE49-F238E27FC236}">
              <a16:creationId xmlns:a16="http://schemas.microsoft.com/office/drawing/2014/main" id="{E920CF3B-8D9C-4F69-AE2E-9890E551DBF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3" name="Text Box 5">
          <a:extLst>
            <a:ext uri="{FF2B5EF4-FFF2-40B4-BE49-F238E27FC236}">
              <a16:creationId xmlns:a16="http://schemas.microsoft.com/office/drawing/2014/main" id="{1A350138-B427-4E6B-989E-C45131A6070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4" name="Text Box 2">
          <a:extLst>
            <a:ext uri="{FF2B5EF4-FFF2-40B4-BE49-F238E27FC236}">
              <a16:creationId xmlns:a16="http://schemas.microsoft.com/office/drawing/2014/main" id="{58A15068-2059-45EC-969C-9676D9F5721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5" name="Text Box 3">
          <a:extLst>
            <a:ext uri="{FF2B5EF4-FFF2-40B4-BE49-F238E27FC236}">
              <a16:creationId xmlns:a16="http://schemas.microsoft.com/office/drawing/2014/main" id="{819566E8-50D0-43E0-8B9A-9D870FEEAE9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6" name="Text Box 4">
          <a:extLst>
            <a:ext uri="{FF2B5EF4-FFF2-40B4-BE49-F238E27FC236}">
              <a16:creationId xmlns:a16="http://schemas.microsoft.com/office/drawing/2014/main" id="{28B579BB-2F35-4475-A871-EAD85609144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7" name="Text Box 5">
          <a:extLst>
            <a:ext uri="{FF2B5EF4-FFF2-40B4-BE49-F238E27FC236}">
              <a16:creationId xmlns:a16="http://schemas.microsoft.com/office/drawing/2014/main" id="{10BF9C7E-7579-4594-8361-31B3F9D00C5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8" name="Text Box 2">
          <a:extLst>
            <a:ext uri="{FF2B5EF4-FFF2-40B4-BE49-F238E27FC236}">
              <a16:creationId xmlns:a16="http://schemas.microsoft.com/office/drawing/2014/main" id="{18EDFEA2-9E7F-4429-B266-CA2DB7D5124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199" name="Text Box 3">
          <a:extLst>
            <a:ext uri="{FF2B5EF4-FFF2-40B4-BE49-F238E27FC236}">
              <a16:creationId xmlns:a16="http://schemas.microsoft.com/office/drawing/2014/main" id="{46C1C3F8-4AC6-4606-9C8E-E40FBDD785C9}"/>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0" name="Text Box 4">
          <a:extLst>
            <a:ext uri="{FF2B5EF4-FFF2-40B4-BE49-F238E27FC236}">
              <a16:creationId xmlns:a16="http://schemas.microsoft.com/office/drawing/2014/main" id="{7DD1CD36-123C-4A5F-81CE-40D08396C8B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1" name="Text Box 5">
          <a:extLst>
            <a:ext uri="{FF2B5EF4-FFF2-40B4-BE49-F238E27FC236}">
              <a16:creationId xmlns:a16="http://schemas.microsoft.com/office/drawing/2014/main" id="{34CED008-5159-4A2E-A274-4140DBF3A64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2" name="Text Box 2">
          <a:extLst>
            <a:ext uri="{FF2B5EF4-FFF2-40B4-BE49-F238E27FC236}">
              <a16:creationId xmlns:a16="http://schemas.microsoft.com/office/drawing/2014/main" id="{803B892D-3C92-406E-8970-C689651855F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3" name="Text Box 3">
          <a:extLst>
            <a:ext uri="{FF2B5EF4-FFF2-40B4-BE49-F238E27FC236}">
              <a16:creationId xmlns:a16="http://schemas.microsoft.com/office/drawing/2014/main" id="{B790AE3F-79BB-47D2-8866-ADC56AAF619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4" name="Text Box 4">
          <a:extLst>
            <a:ext uri="{FF2B5EF4-FFF2-40B4-BE49-F238E27FC236}">
              <a16:creationId xmlns:a16="http://schemas.microsoft.com/office/drawing/2014/main" id="{3FB795E8-721D-400F-B016-F8C38E69FD16}"/>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5" name="Text Box 5">
          <a:extLst>
            <a:ext uri="{FF2B5EF4-FFF2-40B4-BE49-F238E27FC236}">
              <a16:creationId xmlns:a16="http://schemas.microsoft.com/office/drawing/2014/main" id="{D45AD6E2-6908-4E3D-B9A5-176F0D8C5DC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6" name="Text Box 2">
          <a:extLst>
            <a:ext uri="{FF2B5EF4-FFF2-40B4-BE49-F238E27FC236}">
              <a16:creationId xmlns:a16="http://schemas.microsoft.com/office/drawing/2014/main" id="{CB6E9A94-BE90-45FF-8BEE-F62A0EBF12A0}"/>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7" name="Text Box 3">
          <a:extLst>
            <a:ext uri="{FF2B5EF4-FFF2-40B4-BE49-F238E27FC236}">
              <a16:creationId xmlns:a16="http://schemas.microsoft.com/office/drawing/2014/main" id="{912473DD-022B-40FF-994F-05775361B75B}"/>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8" name="Text Box 4">
          <a:extLst>
            <a:ext uri="{FF2B5EF4-FFF2-40B4-BE49-F238E27FC236}">
              <a16:creationId xmlns:a16="http://schemas.microsoft.com/office/drawing/2014/main" id="{33DE04A6-A345-41E1-854F-ADB34C408568}"/>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09" name="Text Box 5">
          <a:extLst>
            <a:ext uri="{FF2B5EF4-FFF2-40B4-BE49-F238E27FC236}">
              <a16:creationId xmlns:a16="http://schemas.microsoft.com/office/drawing/2014/main" id="{C0FA1A62-6F7C-49D4-BA84-306FE486CBBC}"/>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10" name="Text Box 2">
          <a:extLst>
            <a:ext uri="{FF2B5EF4-FFF2-40B4-BE49-F238E27FC236}">
              <a16:creationId xmlns:a16="http://schemas.microsoft.com/office/drawing/2014/main" id="{FA7600A9-2CD2-4341-B5F4-BB913241033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11" name="Text Box 3">
          <a:extLst>
            <a:ext uri="{FF2B5EF4-FFF2-40B4-BE49-F238E27FC236}">
              <a16:creationId xmlns:a16="http://schemas.microsoft.com/office/drawing/2014/main" id="{645A532E-3858-4D33-9BBE-8E80A4D4AD92}"/>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12" name="Text Box 4">
          <a:extLst>
            <a:ext uri="{FF2B5EF4-FFF2-40B4-BE49-F238E27FC236}">
              <a16:creationId xmlns:a16="http://schemas.microsoft.com/office/drawing/2014/main" id="{0A229BB6-7408-4440-80F3-348F132D29CA}"/>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13" name="Text Box 5">
          <a:extLst>
            <a:ext uri="{FF2B5EF4-FFF2-40B4-BE49-F238E27FC236}">
              <a16:creationId xmlns:a16="http://schemas.microsoft.com/office/drawing/2014/main" id="{19C0CCA2-DCEF-4352-AF1D-E65D52651C7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14" name="Text Box 2">
          <a:extLst>
            <a:ext uri="{FF2B5EF4-FFF2-40B4-BE49-F238E27FC236}">
              <a16:creationId xmlns:a16="http://schemas.microsoft.com/office/drawing/2014/main" id="{71EF038A-F82E-40A6-9E9A-833BFB8F547F}"/>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15" name="Text Box 3">
          <a:extLst>
            <a:ext uri="{FF2B5EF4-FFF2-40B4-BE49-F238E27FC236}">
              <a16:creationId xmlns:a16="http://schemas.microsoft.com/office/drawing/2014/main" id="{4D824D46-2849-432C-99FD-195D3450572E}"/>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16" name="Text Box 4">
          <a:extLst>
            <a:ext uri="{FF2B5EF4-FFF2-40B4-BE49-F238E27FC236}">
              <a16:creationId xmlns:a16="http://schemas.microsoft.com/office/drawing/2014/main" id="{F6A6281C-0F86-4943-9E11-0757454A8FC7}"/>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265</xdr:row>
      <xdr:rowOff>0</xdr:rowOff>
    </xdr:from>
    <xdr:ext cx="76200" cy="9525"/>
    <xdr:sp macro="" textlink="">
      <xdr:nvSpPr>
        <xdr:cNvPr id="1217" name="Text Box 5">
          <a:extLst>
            <a:ext uri="{FF2B5EF4-FFF2-40B4-BE49-F238E27FC236}">
              <a16:creationId xmlns:a16="http://schemas.microsoft.com/office/drawing/2014/main" id="{BBE52FF7-EB42-4A9C-A6E4-027146D4AA4D}"/>
            </a:ext>
          </a:extLst>
        </xdr:cNvPr>
        <xdr:cNvSpPr txBox="1">
          <a:spLocks noChangeArrowheads="1"/>
        </xdr:cNvSpPr>
      </xdr:nvSpPr>
      <xdr:spPr bwMode="auto">
        <a:xfrm>
          <a:off x="1530421" y="50129326"/>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294" name="Text Box 2">
          <a:extLst>
            <a:ext uri="{FF2B5EF4-FFF2-40B4-BE49-F238E27FC236}">
              <a16:creationId xmlns:a16="http://schemas.microsoft.com/office/drawing/2014/main" id="{00568376-C2C6-4AF1-98CE-063B3107626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295" name="Text Box 3">
          <a:extLst>
            <a:ext uri="{FF2B5EF4-FFF2-40B4-BE49-F238E27FC236}">
              <a16:creationId xmlns:a16="http://schemas.microsoft.com/office/drawing/2014/main" id="{75E006DD-DC4D-467B-AC5F-E76415620EDE}"/>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296" name="Text Box 4">
          <a:extLst>
            <a:ext uri="{FF2B5EF4-FFF2-40B4-BE49-F238E27FC236}">
              <a16:creationId xmlns:a16="http://schemas.microsoft.com/office/drawing/2014/main" id="{B6BE039F-CDA6-4319-AF4F-A544AFF5301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297" name="Text Box 5">
          <a:extLst>
            <a:ext uri="{FF2B5EF4-FFF2-40B4-BE49-F238E27FC236}">
              <a16:creationId xmlns:a16="http://schemas.microsoft.com/office/drawing/2014/main" id="{E7962E96-EB72-471E-90E2-9B19744A3EF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298" name="Text Box 2">
          <a:extLst>
            <a:ext uri="{FF2B5EF4-FFF2-40B4-BE49-F238E27FC236}">
              <a16:creationId xmlns:a16="http://schemas.microsoft.com/office/drawing/2014/main" id="{CC400892-861D-404E-96A0-D192B67C7E4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299" name="Text Box 3">
          <a:extLst>
            <a:ext uri="{FF2B5EF4-FFF2-40B4-BE49-F238E27FC236}">
              <a16:creationId xmlns:a16="http://schemas.microsoft.com/office/drawing/2014/main" id="{C826FED5-A8CD-4242-B00A-93309ED23D4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0" name="Text Box 4">
          <a:extLst>
            <a:ext uri="{FF2B5EF4-FFF2-40B4-BE49-F238E27FC236}">
              <a16:creationId xmlns:a16="http://schemas.microsoft.com/office/drawing/2014/main" id="{078067F7-A925-4C06-818D-C010F85BBE3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1" name="Text Box 5">
          <a:extLst>
            <a:ext uri="{FF2B5EF4-FFF2-40B4-BE49-F238E27FC236}">
              <a16:creationId xmlns:a16="http://schemas.microsoft.com/office/drawing/2014/main" id="{AD7DBE8F-BCAD-460E-9C16-6BBCD9E1BE6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2" name="Text Box 2">
          <a:extLst>
            <a:ext uri="{FF2B5EF4-FFF2-40B4-BE49-F238E27FC236}">
              <a16:creationId xmlns:a16="http://schemas.microsoft.com/office/drawing/2014/main" id="{A66E8BCE-9ACB-4D67-86C9-1B4A56A9843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3" name="Text Box 3">
          <a:extLst>
            <a:ext uri="{FF2B5EF4-FFF2-40B4-BE49-F238E27FC236}">
              <a16:creationId xmlns:a16="http://schemas.microsoft.com/office/drawing/2014/main" id="{7F8B0874-7044-4263-9A42-1B497FEF655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4" name="Text Box 4">
          <a:extLst>
            <a:ext uri="{FF2B5EF4-FFF2-40B4-BE49-F238E27FC236}">
              <a16:creationId xmlns:a16="http://schemas.microsoft.com/office/drawing/2014/main" id="{4F3BCC2F-64EF-43F6-95A5-5EF7D94116FB}"/>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5" name="Text Box 5">
          <a:extLst>
            <a:ext uri="{FF2B5EF4-FFF2-40B4-BE49-F238E27FC236}">
              <a16:creationId xmlns:a16="http://schemas.microsoft.com/office/drawing/2014/main" id="{49342195-7ADD-42DB-942F-617C91148263}"/>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6" name="Text Box 2">
          <a:extLst>
            <a:ext uri="{FF2B5EF4-FFF2-40B4-BE49-F238E27FC236}">
              <a16:creationId xmlns:a16="http://schemas.microsoft.com/office/drawing/2014/main" id="{805AF9F2-8740-499D-AF1E-354B53E905A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7" name="Text Box 3">
          <a:extLst>
            <a:ext uri="{FF2B5EF4-FFF2-40B4-BE49-F238E27FC236}">
              <a16:creationId xmlns:a16="http://schemas.microsoft.com/office/drawing/2014/main" id="{D1F3BE4F-4CB7-422C-9419-C9D19E92F8F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8" name="Text Box 4">
          <a:extLst>
            <a:ext uri="{FF2B5EF4-FFF2-40B4-BE49-F238E27FC236}">
              <a16:creationId xmlns:a16="http://schemas.microsoft.com/office/drawing/2014/main" id="{E919F880-7458-440A-B236-149050665ACA}"/>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09" name="Text Box 5">
          <a:extLst>
            <a:ext uri="{FF2B5EF4-FFF2-40B4-BE49-F238E27FC236}">
              <a16:creationId xmlns:a16="http://schemas.microsoft.com/office/drawing/2014/main" id="{5E4E05DA-6BE8-4504-AEE7-D72466C8DED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0" name="Text Box 2">
          <a:extLst>
            <a:ext uri="{FF2B5EF4-FFF2-40B4-BE49-F238E27FC236}">
              <a16:creationId xmlns:a16="http://schemas.microsoft.com/office/drawing/2014/main" id="{B72277A7-B2CA-4DD7-ADB1-80BD0EF9186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1" name="Text Box 3">
          <a:extLst>
            <a:ext uri="{FF2B5EF4-FFF2-40B4-BE49-F238E27FC236}">
              <a16:creationId xmlns:a16="http://schemas.microsoft.com/office/drawing/2014/main" id="{4ABC104D-E6EF-40E6-94C1-2A66FC670D5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2" name="Text Box 4">
          <a:extLst>
            <a:ext uri="{FF2B5EF4-FFF2-40B4-BE49-F238E27FC236}">
              <a16:creationId xmlns:a16="http://schemas.microsoft.com/office/drawing/2014/main" id="{1FB52317-7B78-43B1-81E2-92CBE604CD0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3" name="Text Box 5">
          <a:extLst>
            <a:ext uri="{FF2B5EF4-FFF2-40B4-BE49-F238E27FC236}">
              <a16:creationId xmlns:a16="http://schemas.microsoft.com/office/drawing/2014/main" id="{232527D0-D220-4720-9284-E264839532C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4" name="Text Box 2">
          <a:extLst>
            <a:ext uri="{FF2B5EF4-FFF2-40B4-BE49-F238E27FC236}">
              <a16:creationId xmlns:a16="http://schemas.microsoft.com/office/drawing/2014/main" id="{40423ED8-29E8-4370-BA8B-14BDE21C6953}"/>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5" name="Text Box 3">
          <a:extLst>
            <a:ext uri="{FF2B5EF4-FFF2-40B4-BE49-F238E27FC236}">
              <a16:creationId xmlns:a16="http://schemas.microsoft.com/office/drawing/2014/main" id="{EA306191-BE4F-41B7-9ACE-3A6DDA3F8DA9}"/>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6" name="Text Box 4">
          <a:extLst>
            <a:ext uri="{FF2B5EF4-FFF2-40B4-BE49-F238E27FC236}">
              <a16:creationId xmlns:a16="http://schemas.microsoft.com/office/drawing/2014/main" id="{74CE82AF-2001-497D-B3C7-0868F2C1DA7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7" name="Text Box 5">
          <a:extLst>
            <a:ext uri="{FF2B5EF4-FFF2-40B4-BE49-F238E27FC236}">
              <a16:creationId xmlns:a16="http://schemas.microsoft.com/office/drawing/2014/main" id="{CBF3E03F-03DE-4C2E-9716-8CD95108FB9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8" name="Text Box 2">
          <a:extLst>
            <a:ext uri="{FF2B5EF4-FFF2-40B4-BE49-F238E27FC236}">
              <a16:creationId xmlns:a16="http://schemas.microsoft.com/office/drawing/2014/main" id="{C3955CF3-ADD4-439B-BEAA-97AF7F88934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19" name="Text Box 3">
          <a:extLst>
            <a:ext uri="{FF2B5EF4-FFF2-40B4-BE49-F238E27FC236}">
              <a16:creationId xmlns:a16="http://schemas.microsoft.com/office/drawing/2014/main" id="{A8A1A1B2-07F2-4BFF-A761-662577ED360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0" name="Text Box 4">
          <a:extLst>
            <a:ext uri="{FF2B5EF4-FFF2-40B4-BE49-F238E27FC236}">
              <a16:creationId xmlns:a16="http://schemas.microsoft.com/office/drawing/2014/main" id="{A1EF6400-F914-408F-8DFA-612DC87F40D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1" name="Text Box 5">
          <a:extLst>
            <a:ext uri="{FF2B5EF4-FFF2-40B4-BE49-F238E27FC236}">
              <a16:creationId xmlns:a16="http://schemas.microsoft.com/office/drawing/2014/main" id="{EB355E28-BFF0-43DF-A9D6-7789646B9AC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2" name="Text Box 2">
          <a:extLst>
            <a:ext uri="{FF2B5EF4-FFF2-40B4-BE49-F238E27FC236}">
              <a16:creationId xmlns:a16="http://schemas.microsoft.com/office/drawing/2014/main" id="{CD1439D2-88F0-42E9-B708-35775100319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3" name="Text Box 3">
          <a:extLst>
            <a:ext uri="{FF2B5EF4-FFF2-40B4-BE49-F238E27FC236}">
              <a16:creationId xmlns:a16="http://schemas.microsoft.com/office/drawing/2014/main" id="{3C9467B7-B422-4F20-A152-D9639F5CBA1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4" name="Text Box 4">
          <a:extLst>
            <a:ext uri="{FF2B5EF4-FFF2-40B4-BE49-F238E27FC236}">
              <a16:creationId xmlns:a16="http://schemas.microsoft.com/office/drawing/2014/main" id="{EB5B0821-73E4-47AF-A579-AC83E641961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5" name="Text Box 5">
          <a:extLst>
            <a:ext uri="{FF2B5EF4-FFF2-40B4-BE49-F238E27FC236}">
              <a16:creationId xmlns:a16="http://schemas.microsoft.com/office/drawing/2014/main" id="{ED9C66C5-C734-4503-940F-9B6D4BC7BB6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6" name="Text Box 2">
          <a:extLst>
            <a:ext uri="{FF2B5EF4-FFF2-40B4-BE49-F238E27FC236}">
              <a16:creationId xmlns:a16="http://schemas.microsoft.com/office/drawing/2014/main" id="{83AF793C-B843-412C-B0B2-CF7C6B2BA536}"/>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7" name="Text Box 3">
          <a:extLst>
            <a:ext uri="{FF2B5EF4-FFF2-40B4-BE49-F238E27FC236}">
              <a16:creationId xmlns:a16="http://schemas.microsoft.com/office/drawing/2014/main" id="{5A7F1A3C-EA9E-40C2-92DA-E25EBBA0A01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8" name="Text Box 4">
          <a:extLst>
            <a:ext uri="{FF2B5EF4-FFF2-40B4-BE49-F238E27FC236}">
              <a16:creationId xmlns:a16="http://schemas.microsoft.com/office/drawing/2014/main" id="{0B7524F2-98D1-45C7-B4A3-C51590C51733}"/>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29" name="Text Box 5">
          <a:extLst>
            <a:ext uri="{FF2B5EF4-FFF2-40B4-BE49-F238E27FC236}">
              <a16:creationId xmlns:a16="http://schemas.microsoft.com/office/drawing/2014/main" id="{BC6C8B64-FD85-4F1F-9A7D-31C825FD94F3}"/>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0" name="Text Box 2">
          <a:extLst>
            <a:ext uri="{FF2B5EF4-FFF2-40B4-BE49-F238E27FC236}">
              <a16:creationId xmlns:a16="http://schemas.microsoft.com/office/drawing/2014/main" id="{ACC48D30-B752-467D-8631-8F5D0FE0AAD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1" name="Text Box 3">
          <a:extLst>
            <a:ext uri="{FF2B5EF4-FFF2-40B4-BE49-F238E27FC236}">
              <a16:creationId xmlns:a16="http://schemas.microsoft.com/office/drawing/2014/main" id="{F5C7ECB1-328B-42E8-87C8-52C3FA8DC26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2" name="Text Box 4">
          <a:extLst>
            <a:ext uri="{FF2B5EF4-FFF2-40B4-BE49-F238E27FC236}">
              <a16:creationId xmlns:a16="http://schemas.microsoft.com/office/drawing/2014/main" id="{289D6CA4-A496-48E8-89E9-22BF762E96D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3" name="Text Box 5">
          <a:extLst>
            <a:ext uri="{FF2B5EF4-FFF2-40B4-BE49-F238E27FC236}">
              <a16:creationId xmlns:a16="http://schemas.microsoft.com/office/drawing/2014/main" id="{A5856E25-77F2-449A-9F5B-2CBDB296A6F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4" name="Text Box 2">
          <a:extLst>
            <a:ext uri="{FF2B5EF4-FFF2-40B4-BE49-F238E27FC236}">
              <a16:creationId xmlns:a16="http://schemas.microsoft.com/office/drawing/2014/main" id="{E57038D5-4F5E-44CD-ADF6-4CBB5F2052C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5" name="Text Box 3">
          <a:extLst>
            <a:ext uri="{FF2B5EF4-FFF2-40B4-BE49-F238E27FC236}">
              <a16:creationId xmlns:a16="http://schemas.microsoft.com/office/drawing/2014/main" id="{54B906E6-A484-4E5E-863F-CEFD2C629EC9}"/>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6" name="Text Box 4">
          <a:extLst>
            <a:ext uri="{FF2B5EF4-FFF2-40B4-BE49-F238E27FC236}">
              <a16:creationId xmlns:a16="http://schemas.microsoft.com/office/drawing/2014/main" id="{34D25B2F-7AEC-4C26-BCB7-83DFFC47B5C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7" name="Text Box 5">
          <a:extLst>
            <a:ext uri="{FF2B5EF4-FFF2-40B4-BE49-F238E27FC236}">
              <a16:creationId xmlns:a16="http://schemas.microsoft.com/office/drawing/2014/main" id="{2988BAD3-8C43-4453-843A-3CA7FBF8ADF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8" name="Text Box 2">
          <a:extLst>
            <a:ext uri="{FF2B5EF4-FFF2-40B4-BE49-F238E27FC236}">
              <a16:creationId xmlns:a16="http://schemas.microsoft.com/office/drawing/2014/main" id="{1C179F88-1956-4BA5-AC35-08DF9144DDB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39" name="Text Box 3">
          <a:extLst>
            <a:ext uri="{FF2B5EF4-FFF2-40B4-BE49-F238E27FC236}">
              <a16:creationId xmlns:a16="http://schemas.microsoft.com/office/drawing/2014/main" id="{5EE2CDFD-C620-4DDB-8D21-7F8EA08A4B56}"/>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0" name="Text Box 4">
          <a:extLst>
            <a:ext uri="{FF2B5EF4-FFF2-40B4-BE49-F238E27FC236}">
              <a16:creationId xmlns:a16="http://schemas.microsoft.com/office/drawing/2014/main" id="{4CEF9597-86FA-48ED-87C7-C27A67BE4EE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1" name="Text Box 5">
          <a:extLst>
            <a:ext uri="{FF2B5EF4-FFF2-40B4-BE49-F238E27FC236}">
              <a16:creationId xmlns:a16="http://schemas.microsoft.com/office/drawing/2014/main" id="{717BD4F9-F034-46F9-9682-AE415F79A4F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2" name="Text Box 2">
          <a:extLst>
            <a:ext uri="{FF2B5EF4-FFF2-40B4-BE49-F238E27FC236}">
              <a16:creationId xmlns:a16="http://schemas.microsoft.com/office/drawing/2014/main" id="{8AA2C26B-4842-4AEA-8F83-5561142D166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3" name="Text Box 3">
          <a:extLst>
            <a:ext uri="{FF2B5EF4-FFF2-40B4-BE49-F238E27FC236}">
              <a16:creationId xmlns:a16="http://schemas.microsoft.com/office/drawing/2014/main" id="{72D263A1-9D4A-419B-9B8A-C01328602AC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4" name="Text Box 4">
          <a:extLst>
            <a:ext uri="{FF2B5EF4-FFF2-40B4-BE49-F238E27FC236}">
              <a16:creationId xmlns:a16="http://schemas.microsoft.com/office/drawing/2014/main" id="{D053143D-B187-4CD3-92E0-AB9192DD340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5" name="Text Box 5">
          <a:extLst>
            <a:ext uri="{FF2B5EF4-FFF2-40B4-BE49-F238E27FC236}">
              <a16:creationId xmlns:a16="http://schemas.microsoft.com/office/drawing/2014/main" id="{549BE97E-ED53-49B3-899E-F0F84D92BCC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6" name="Text Box 2">
          <a:extLst>
            <a:ext uri="{FF2B5EF4-FFF2-40B4-BE49-F238E27FC236}">
              <a16:creationId xmlns:a16="http://schemas.microsoft.com/office/drawing/2014/main" id="{36F2E436-59CF-408D-85E6-B6E2AEB2C18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7" name="Text Box 3">
          <a:extLst>
            <a:ext uri="{FF2B5EF4-FFF2-40B4-BE49-F238E27FC236}">
              <a16:creationId xmlns:a16="http://schemas.microsoft.com/office/drawing/2014/main" id="{28F0B1FF-3147-44A7-98BE-4F257AF999AE}"/>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8" name="Text Box 4">
          <a:extLst>
            <a:ext uri="{FF2B5EF4-FFF2-40B4-BE49-F238E27FC236}">
              <a16:creationId xmlns:a16="http://schemas.microsoft.com/office/drawing/2014/main" id="{89AB8AD6-497A-46FE-8F8C-B6C0D217312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49" name="Text Box 5">
          <a:extLst>
            <a:ext uri="{FF2B5EF4-FFF2-40B4-BE49-F238E27FC236}">
              <a16:creationId xmlns:a16="http://schemas.microsoft.com/office/drawing/2014/main" id="{0DD5577B-7AC5-43A4-A84E-F5CC494B4E9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0" name="Text Box 2">
          <a:extLst>
            <a:ext uri="{FF2B5EF4-FFF2-40B4-BE49-F238E27FC236}">
              <a16:creationId xmlns:a16="http://schemas.microsoft.com/office/drawing/2014/main" id="{CC220F1E-EE7E-47AB-A9A9-DAC66612F45B}"/>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1" name="Text Box 3">
          <a:extLst>
            <a:ext uri="{FF2B5EF4-FFF2-40B4-BE49-F238E27FC236}">
              <a16:creationId xmlns:a16="http://schemas.microsoft.com/office/drawing/2014/main" id="{AB0461C4-3B78-4C7F-AA88-127C39D4B849}"/>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2" name="Text Box 4">
          <a:extLst>
            <a:ext uri="{FF2B5EF4-FFF2-40B4-BE49-F238E27FC236}">
              <a16:creationId xmlns:a16="http://schemas.microsoft.com/office/drawing/2014/main" id="{95068052-2613-4950-9F60-AE3200C837C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3" name="Text Box 5">
          <a:extLst>
            <a:ext uri="{FF2B5EF4-FFF2-40B4-BE49-F238E27FC236}">
              <a16:creationId xmlns:a16="http://schemas.microsoft.com/office/drawing/2014/main" id="{E5B0CC84-A425-4305-84CF-6823B7D953DE}"/>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4" name="Text Box 2">
          <a:extLst>
            <a:ext uri="{FF2B5EF4-FFF2-40B4-BE49-F238E27FC236}">
              <a16:creationId xmlns:a16="http://schemas.microsoft.com/office/drawing/2014/main" id="{1309BFCC-4DB3-4ECA-8200-ADB67EB1B63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5" name="Text Box 3">
          <a:extLst>
            <a:ext uri="{FF2B5EF4-FFF2-40B4-BE49-F238E27FC236}">
              <a16:creationId xmlns:a16="http://schemas.microsoft.com/office/drawing/2014/main" id="{3A45690E-592C-4572-9E9A-8824A24E8C7A}"/>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6" name="Text Box 4">
          <a:extLst>
            <a:ext uri="{FF2B5EF4-FFF2-40B4-BE49-F238E27FC236}">
              <a16:creationId xmlns:a16="http://schemas.microsoft.com/office/drawing/2014/main" id="{D7BB3F4E-8586-4E6A-877A-4EFB8996814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7" name="Text Box 5">
          <a:extLst>
            <a:ext uri="{FF2B5EF4-FFF2-40B4-BE49-F238E27FC236}">
              <a16:creationId xmlns:a16="http://schemas.microsoft.com/office/drawing/2014/main" id="{3E169B8F-43CE-4F9A-93F2-2BF2649C2DA6}"/>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8" name="Text Box 2">
          <a:extLst>
            <a:ext uri="{FF2B5EF4-FFF2-40B4-BE49-F238E27FC236}">
              <a16:creationId xmlns:a16="http://schemas.microsoft.com/office/drawing/2014/main" id="{30977895-F36A-48B0-9F2A-D48A9229D4F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59" name="Text Box 3">
          <a:extLst>
            <a:ext uri="{FF2B5EF4-FFF2-40B4-BE49-F238E27FC236}">
              <a16:creationId xmlns:a16="http://schemas.microsoft.com/office/drawing/2014/main" id="{E6D7E7A7-50E8-499B-B04F-DC07B873B3C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0" name="Text Box 4">
          <a:extLst>
            <a:ext uri="{FF2B5EF4-FFF2-40B4-BE49-F238E27FC236}">
              <a16:creationId xmlns:a16="http://schemas.microsoft.com/office/drawing/2014/main" id="{612C50F9-6120-4B41-9054-060D239981D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1" name="Text Box 5">
          <a:extLst>
            <a:ext uri="{FF2B5EF4-FFF2-40B4-BE49-F238E27FC236}">
              <a16:creationId xmlns:a16="http://schemas.microsoft.com/office/drawing/2014/main" id="{6295F618-8FE2-4C96-A65C-1BBCB093B6B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2" name="Text Box 2">
          <a:extLst>
            <a:ext uri="{FF2B5EF4-FFF2-40B4-BE49-F238E27FC236}">
              <a16:creationId xmlns:a16="http://schemas.microsoft.com/office/drawing/2014/main" id="{26641D07-7995-43C1-8B09-FF48840DC21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3" name="Text Box 3">
          <a:extLst>
            <a:ext uri="{FF2B5EF4-FFF2-40B4-BE49-F238E27FC236}">
              <a16:creationId xmlns:a16="http://schemas.microsoft.com/office/drawing/2014/main" id="{83A032FF-D610-4290-A9FA-2886A30D404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4" name="Text Box 4">
          <a:extLst>
            <a:ext uri="{FF2B5EF4-FFF2-40B4-BE49-F238E27FC236}">
              <a16:creationId xmlns:a16="http://schemas.microsoft.com/office/drawing/2014/main" id="{493B1B4B-7BCE-4E0B-B4C4-F5283C4735BB}"/>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5" name="Text Box 5">
          <a:extLst>
            <a:ext uri="{FF2B5EF4-FFF2-40B4-BE49-F238E27FC236}">
              <a16:creationId xmlns:a16="http://schemas.microsoft.com/office/drawing/2014/main" id="{84F05C06-4267-477C-BAB9-112DE78C439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6" name="Text Box 2">
          <a:extLst>
            <a:ext uri="{FF2B5EF4-FFF2-40B4-BE49-F238E27FC236}">
              <a16:creationId xmlns:a16="http://schemas.microsoft.com/office/drawing/2014/main" id="{4608216B-B080-4376-BEEF-D2ED7C94337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7" name="Text Box 3">
          <a:extLst>
            <a:ext uri="{FF2B5EF4-FFF2-40B4-BE49-F238E27FC236}">
              <a16:creationId xmlns:a16="http://schemas.microsoft.com/office/drawing/2014/main" id="{560BCECF-708C-4617-8B5B-9E66C84B650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8" name="Text Box 4">
          <a:extLst>
            <a:ext uri="{FF2B5EF4-FFF2-40B4-BE49-F238E27FC236}">
              <a16:creationId xmlns:a16="http://schemas.microsoft.com/office/drawing/2014/main" id="{46D2D0FC-691E-4BDF-9D59-F63912F290D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69" name="Text Box 5">
          <a:extLst>
            <a:ext uri="{FF2B5EF4-FFF2-40B4-BE49-F238E27FC236}">
              <a16:creationId xmlns:a16="http://schemas.microsoft.com/office/drawing/2014/main" id="{5031F581-1FF1-4D3A-A654-D3BF1498C42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0" name="Text Box 2">
          <a:extLst>
            <a:ext uri="{FF2B5EF4-FFF2-40B4-BE49-F238E27FC236}">
              <a16:creationId xmlns:a16="http://schemas.microsoft.com/office/drawing/2014/main" id="{80464FF4-2694-4045-AD8F-95621453102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1" name="Text Box 3">
          <a:extLst>
            <a:ext uri="{FF2B5EF4-FFF2-40B4-BE49-F238E27FC236}">
              <a16:creationId xmlns:a16="http://schemas.microsoft.com/office/drawing/2014/main" id="{9E53BEFF-82AA-4B67-98D2-3678DBB6E4DB}"/>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2" name="Text Box 4">
          <a:extLst>
            <a:ext uri="{FF2B5EF4-FFF2-40B4-BE49-F238E27FC236}">
              <a16:creationId xmlns:a16="http://schemas.microsoft.com/office/drawing/2014/main" id="{C6AB1EF4-C06E-4C4C-B2D6-14938EFA65C6}"/>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3" name="Text Box 5">
          <a:extLst>
            <a:ext uri="{FF2B5EF4-FFF2-40B4-BE49-F238E27FC236}">
              <a16:creationId xmlns:a16="http://schemas.microsoft.com/office/drawing/2014/main" id="{594A4F02-3B26-4B65-BDB6-A6BE72C25C5B}"/>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4" name="Text Box 2">
          <a:extLst>
            <a:ext uri="{FF2B5EF4-FFF2-40B4-BE49-F238E27FC236}">
              <a16:creationId xmlns:a16="http://schemas.microsoft.com/office/drawing/2014/main" id="{FBECEAAD-9F51-476B-8B34-39557E52443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5" name="Text Box 3">
          <a:extLst>
            <a:ext uri="{FF2B5EF4-FFF2-40B4-BE49-F238E27FC236}">
              <a16:creationId xmlns:a16="http://schemas.microsoft.com/office/drawing/2014/main" id="{201542B8-E451-4A71-8D87-D4A5B740106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6" name="Text Box 4">
          <a:extLst>
            <a:ext uri="{FF2B5EF4-FFF2-40B4-BE49-F238E27FC236}">
              <a16:creationId xmlns:a16="http://schemas.microsoft.com/office/drawing/2014/main" id="{ED23688D-B96D-465F-872A-56B61840D5A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7" name="Text Box 5">
          <a:extLst>
            <a:ext uri="{FF2B5EF4-FFF2-40B4-BE49-F238E27FC236}">
              <a16:creationId xmlns:a16="http://schemas.microsoft.com/office/drawing/2014/main" id="{29AFC891-9F9D-4735-8726-CA9D0502687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8" name="Text Box 2">
          <a:extLst>
            <a:ext uri="{FF2B5EF4-FFF2-40B4-BE49-F238E27FC236}">
              <a16:creationId xmlns:a16="http://schemas.microsoft.com/office/drawing/2014/main" id="{62CF70C9-EE94-44DB-ACD3-1E5F4E35347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79" name="Text Box 3">
          <a:extLst>
            <a:ext uri="{FF2B5EF4-FFF2-40B4-BE49-F238E27FC236}">
              <a16:creationId xmlns:a16="http://schemas.microsoft.com/office/drawing/2014/main" id="{9791BD49-DE0E-4B68-9BEA-2C62B32C5C6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0" name="Text Box 4">
          <a:extLst>
            <a:ext uri="{FF2B5EF4-FFF2-40B4-BE49-F238E27FC236}">
              <a16:creationId xmlns:a16="http://schemas.microsoft.com/office/drawing/2014/main" id="{626E8DF4-89DE-49DE-BB58-38AC1494956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1" name="Text Box 5">
          <a:extLst>
            <a:ext uri="{FF2B5EF4-FFF2-40B4-BE49-F238E27FC236}">
              <a16:creationId xmlns:a16="http://schemas.microsoft.com/office/drawing/2014/main" id="{EA33AA03-D4CA-49D5-A7D0-560D7776A423}"/>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2" name="Text Box 2">
          <a:extLst>
            <a:ext uri="{FF2B5EF4-FFF2-40B4-BE49-F238E27FC236}">
              <a16:creationId xmlns:a16="http://schemas.microsoft.com/office/drawing/2014/main" id="{439F10EC-0717-41A6-AB8B-AF895DE2E9D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3" name="Text Box 3">
          <a:extLst>
            <a:ext uri="{FF2B5EF4-FFF2-40B4-BE49-F238E27FC236}">
              <a16:creationId xmlns:a16="http://schemas.microsoft.com/office/drawing/2014/main" id="{29CC37B0-1985-47F9-8068-341E92B7CE5E}"/>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4" name="Text Box 4">
          <a:extLst>
            <a:ext uri="{FF2B5EF4-FFF2-40B4-BE49-F238E27FC236}">
              <a16:creationId xmlns:a16="http://schemas.microsoft.com/office/drawing/2014/main" id="{14660F66-0AF6-4872-8403-419728E55E1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5" name="Text Box 5">
          <a:extLst>
            <a:ext uri="{FF2B5EF4-FFF2-40B4-BE49-F238E27FC236}">
              <a16:creationId xmlns:a16="http://schemas.microsoft.com/office/drawing/2014/main" id="{DF20708D-E523-4013-8925-D07F2015F976}"/>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6" name="Text Box 2">
          <a:extLst>
            <a:ext uri="{FF2B5EF4-FFF2-40B4-BE49-F238E27FC236}">
              <a16:creationId xmlns:a16="http://schemas.microsoft.com/office/drawing/2014/main" id="{D886B8D3-3637-4B7E-90C3-1EE541C5F9B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7" name="Text Box 3">
          <a:extLst>
            <a:ext uri="{FF2B5EF4-FFF2-40B4-BE49-F238E27FC236}">
              <a16:creationId xmlns:a16="http://schemas.microsoft.com/office/drawing/2014/main" id="{30D21AD5-7CC3-4B12-99E9-9B655D3809F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8" name="Text Box 4">
          <a:extLst>
            <a:ext uri="{FF2B5EF4-FFF2-40B4-BE49-F238E27FC236}">
              <a16:creationId xmlns:a16="http://schemas.microsoft.com/office/drawing/2014/main" id="{C12C2588-C7D1-47CC-940C-EC696E04ADE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89" name="Text Box 5">
          <a:extLst>
            <a:ext uri="{FF2B5EF4-FFF2-40B4-BE49-F238E27FC236}">
              <a16:creationId xmlns:a16="http://schemas.microsoft.com/office/drawing/2014/main" id="{D8820C8A-19A3-41A1-A1FD-D159C9200B1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0" name="Text Box 2">
          <a:extLst>
            <a:ext uri="{FF2B5EF4-FFF2-40B4-BE49-F238E27FC236}">
              <a16:creationId xmlns:a16="http://schemas.microsoft.com/office/drawing/2014/main" id="{B46AAB79-56E9-438C-AA6C-CBA0925C8423}"/>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1" name="Text Box 3">
          <a:extLst>
            <a:ext uri="{FF2B5EF4-FFF2-40B4-BE49-F238E27FC236}">
              <a16:creationId xmlns:a16="http://schemas.microsoft.com/office/drawing/2014/main" id="{643B3A73-0FF6-41F5-9CAF-C920FF81D1A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2" name="Text Box 4">
          <a:extLst>
            <a:ext uri="{FF2B5EF4-FFF2-40B4-BE49-F238E27FC236}">
              <a16:creationId xmlns:a16="http://schemas.microsoft.com/office/drawing/2014/main" id="{E4BFCB82-CBA1-4F58-8AF5-C8B15E5E72BE}"/>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3" name="Text Box 5">
          <a:extLst>
            <a:ext uri="{FF2B5EF4-FFF2-40B4-BE49-F238E27FC236}">
              <a16:creationId xmlns:a16="http://schemas.microsoft.com/office/drawing/2014/main" id="{5E549B2B-E9CA-4298-9B13-FEE9E61564B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4" name="Text Box 2">
          <a:extLst>
            <a:ext uri="{FF2B5EF4-FFF2-40B4-BE49-F238E27FC236}">
              <a16:creationId xmlns:a16="http://schemas.microsoft.com/office/drawing/2014/main" id="{927B954E-E5FD-4EAA-8305-1510D886DCE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5" name="Text Box 3">
          <a:extLst>
            <a:ext uri="{FF2B5EF4-FFF2-40B4-BE49-F238E27FC236}">
              <a16:creationId xmlns:a16="http://schemas.microsoft.com/office/drawing/2014/main" id="{3F24C9CA-0BED-4027-A455-F1CEEF8E859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6" name="Text Box 4">
          <a:extLst>
            <a:ext uri="{FF2B5EF4-FFF2-40B4-BE49-F238E27FC236}">
              <a16:creationId xmlns:a16="http://schemas.microsoft.com/office/drawing/2014/main" id="{8F550350-7207-4849-ADF1-BD0CB3927E2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7" name="Text Box 5">
          <a:extLst>
            <a:ext uri="{FF2B5EF4-FFF2-40B4-BE49-F238E27FC236}">
              <a16:creationId xmlns:a16="http://schemas.microsoft.com/office/drawing/2014/main" id="{263EB2BE-0B5B-4B51-8948-3488F39A19B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8" name="Text Box 2">
          <a:extLst>
            <a:ext uri="{FF2B5EF4-FFF2-40B4-BE49-F238E27FC236}">
              <a16:creationId xmlns:a16="http://schemas.microsoft.com/office/drawing/2014/main" id="{A40544BA-6663-4A7E-BB44-CBD5B80677B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399" name="Text Box 3">
          <a:extLst>
            <a:ext uri="{FF2B5EF4-FFF2-40B4-BE49-F238E27FC236}">
              <a16:creationId xmlns:a16="http://schemas.microsoft.com/office/drawing/2014/main" id="{D84D0726-7C41-424C-8F32-91F50F5431F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0" name="Text Box 4">
          <a:extLst>
            <a:ext uri="{FF2B5EF4-FFF2-40B4-BE49-F238E27FC236}">
              <a16:creationId xmlns:a16="http://schemas.microsoft.com/office/drawing/2014/main" id="{59217EB3-4596-4D99-8565-E9216D6C5D4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1" name="Text Box 5">
          <a:extLst>
            <a:ext uri="{FF2B5EF4-FFF2-40B4-BE49-F238E27FC236}">
              <a16:creationId xmlns:a16="http://schemas.microsoft.com/office/drawing/2014/main" id="{422BB445-9A85-4458-95C6-C903C077192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2" name="Text Box 2">
          <a:extLst>
            <a:ext uri="{FF2B5EF4-FFF2-40B4-BE49-F238E27FC236}">
              <a16:creationId xmlns:a16="http://schemas.microsoft.com/office/drawing/2014/main" id="{830A321A-BFD1-40BA-8B20-2DED12ACEDD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3" name="Text Box 3">
          <a:extLst>
            <a:ext uri="{FF2B5EF4-FFF2-40B4-BE49-F238E27FC236}">
              <a16:creationId xmlns:a16="http://schemas.microsoft.com/office/drawing/2014/main" id="{615C22CA-5A98-40E4-8FA2-DD1BB032BEE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4" name="Text Box 4">
          <a:extLst>
            <a:ext uri="{FF2B5EF4-FFF2-40B4-BE49-F238E27FC236}">
              <a16:creationId xmlns:a16="http://schemas.microsoft.com/office/drawing/2014/main" id="{A335A429-9F72-4F85-95A3-3B7E30572CB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5" name="Text Box 5">
          <a:extLst>
            <a:ext uri="{FF2B5EF4-FFF2-40B4-BE49-F238E27FC236}">
              <a16:creationId xmlns:a16="http://schemas.microsoft.com/office/drawing/2014/main" id="{8C332110-3C61-46CC-A0B8-F9C6877C8CD6}"/>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6" name="Text Box 2">
          <a:extLst>
            <a:ext uri="{FF2B5EF4-FFF2-40B4-BE49-F238E27FC236}">
              <a16:creationId xmlns:a16="http://schemas.microsoft.com/office/drawing/2014/main" id="{63215489-7952-40A1-97C2-9F96F8ACD29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7" name="Text Box 3">
          <a:extLst>
            <a:ext uri="{FF2B5EF4-FFF2-40B4-BE49-F238E27FC236}">
              <a16:creationId xmlns:a16="http://schemas.microsoft.com/office/drawing/2014/main" id="{E0E1BE2E-7DF5-4B01-B35B-85D1A954DDBA}"/>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8" name="Text Box 4">
          <a:extLst>
            <a:ext uri="{FF2B5EF4-FFF2-40B4-BE49-F238E27FC236}">
              <a16:creationId xmlns:a16="http://schemas.microsoft.com/office/drawing/2014/main" id="{0F05920C-57CB-404C-9C6C-5AD421F770B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09" name="Text Box 5">
          <a:extLst>
            <a:ext uri="{FF2B5EF4-FFF2-40B4-BE49-F238E27FC236}">
              <a16:creationId xmlns:a16="http://schemas.microsoft.com/office/drawing/2014/main" id="{D54B3C9F-D646-4973-BBE9-F5B44165B02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0" name="Text Box 2">
          <a:extLst>
            <a:ext uri="{FF2B5EF4-FFF2-40B4-BE49-F238E27FC236}">
              <a16:creationId xmlns:a16="http://schemas.microsoft.com/office/drawing/2014/main" id="{593C9A1B-A1EB-4DE2-A5BA-411D7BA99B9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1" name="Text Box 3">
          <a:extLst>
            <a:ext uri="{FF2B5EF4-FFF2-40B4-BE49-F238E27FC236}">
              <a16:creationId xmlns:a16="http://schemas.microsoft.com/office/drawing/2014/main" id="{61CC9729-63FB-43E1-A8AB-C5E7840145A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2" name="Text Box 4">
          <a:extLst>
            <a:ext uri="{FF2B5EF4-FFF2-40B4-BE49-F238E27FC236}">
              <a16:creationId xmlns:a16="http://schemas.microsoft.com/office/drawing/2014/main" id="{4B612020-6CEA-4D13-9187-5EFE2EF74AB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3" name="Text Box 5">
          <a:extLst>
            <a:ext uri="{FF2B5EF4-FFF2-40B4-BE49-F238E27FC236}">
              <a16:creationId xmlns:a16="http://schemas.microsoft.com/office/drawing/2014/main" id="{E94A7EEA-84F2-4E1A-AA29-CBD6747FA19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4" name="Text Box 2">
          <a:extLst>
            <a:ext uri="{FF2B5EF4-FFF2-40B4-BE49-F238E27FC236}">
              <a16:creationId xmlns:a16="http://schemas.microsoft.com/office/drawing/2014/main" id="{430929C8-B520-495B-B5E8-6483894CD49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5" name="Text Box 3">
          <a:extLst>
            <a:ext uri="{FF2B5EF4-FFF2-40B4-BE49-F238E27FC236}">
              <a16:creationId xmlns:a16="http://schemas.microsoft.com/office/drawing/2014/main" id="{DC0E8558-D37D-4C74-88FC-9EECE5579A4E}"/>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6" name="Text Box 4">
          <a:extLst>
            <a:ext uri="{FF2B5EF4-FFF2-40B4-BE49-F238E27FC236}">
              <a16:creationId xmlns:a16="http://schemas.microsoft.com/office/drawing/2014/main" id="{0E7276EF-AAB8-4DE8-8A3D-6FCC68922AB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7" name="Text Box 5">
          <a:extLst>
            <a:ext uri="{FF2B5EF4-FFF2-40B4-BE49-F238E27FC236}">
              <a16:creationId xmlns:a16="http://schemas.microsoft.com/office/drawing/2014/main" id="{6B2185C5-8153-4B92-9B6E-5BC2F3ACA0D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8" name="Text Box 2">
          <a:extLst>
            <a:ext uri="{FF2B5EF4-FFF2-40B4-BE49-F238E27FC236}">
              <a16:creationId xmlns:a16="http://schemas.microsoft.com/office/drawing/2014/main" id="{3E80A9C7-ED1D-47AF-A59E-60FB07E5CD5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19" name="Text Box 3">
          <a:extLst>
            <a:ext uri="{FF2B5EF4-FFF2-40B4-BE49-F238E27FC236}">
              <a16:creationId xmlns:a16="http://schemas.microsoft.com/office/drawing/2014/main" id="{C787CBB6-3EB5-47D4-B5DC-63217B46DC2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0" name="Text Box 4">
          <a:extLst>
            <a:ext uri="{FF2B5EF4-FFF2-40B4-BE49-F238E27FC236}">
              <a16:creationId xmlns:a16="http://schemas.microsoft.com/office/drawing/2014/main" id="{99578622-D032-4AD8-B68A-C463F1BE239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1" name="Text Box 5">
          <a:extLst>
            <a:ext uri="{FF2B5EF4-FFF2-40B4-BE49-F238E27FC236}">
              <a16:creationId xmlns:a16="http://schemas.microsoft.com/office/drawing/2014/main" id="{CB474033-AF39-4A70-B3EE-F2DA2F3A4029}"/>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2" name="Text Box 2">
          <a:extLst>
            <a:ext uri="{FF2B5EF4-FFF2-40B4-BE49-F238E27FC236}">
              <a16:creationId xmlns:a16="http://schemas.microsoft.com/office/drawing/2014/main" id="{61744F1E-C7A1-4E05-A312-5BCC425ADA23}"/>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3" name="Text Box 3">
          <a:extLst>
            <a:ext uri="{FF2B5EF4-FFF2-40B4-BE49-F238E27FC236}">
              <a16:creationId xmlns:a16="http://schemas.microsoft.com/office/drawing/2014/main" id="{C0D662CD-EAC3-42C9-BA09-3450A5B85611}"/>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4" name="Text Box 4">
          <a:extLst>
            <a:ext uri="{FF2B5EF4-FFF2-40B4-BE49-F238E27FC236}">
              <a16:creationId xmlns:a16="http://schemas.microsoft.com/office/drawing/2014/main" id="{8FA3F1D1-C03E-484E-B046-8815A8D465DE}"/>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5" name="Text Box 5">
          <a:extLst>
            <a:ext uri="{FF2B5EF4-FFF2-40B4-BE49-F238E27FC236}">
              <a16:creationId xmlns:a16="http://schemas.microsoft.com/office/drawing/2014/main" id="{821B50FC-7500-4F68-BE6A-BE6CEC313AF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6" name="Text Box 2">
          <a:extLst>
            <a:ext uri="{FF2B5EF4-FFF2-40B4-BE49-F238E27FC236}">
              <a16:creationId xmlns:a16="http://schemas.microsoft.com/office/drawing/2014/main" id="{9B6CBF59-06C4-4003-A310-4292475CF937}"/>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7" name="Text Box 3">
          <a:extLst>
            <a:ext uri="{FF2B5EF4-FFF2-40B4-BE49-F238E27FC236}">
              <a16:creationId xmlns:a16="http://schemas.microsoft.com/office/drawing/2014/main" id="{B7891846-98E2-4105-B802-D28383B3687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8" name="Text Box 4">
          <a:extLst>
            <a:ext uri="{FF2B5EF4-FFF2-40B4-BE49-F238E27FC236}">
              <a16:creationId xmlns:a16="http://schemas.microsoft.com/office/drawing/2014/main" id="{9916F83D-6626-4583-BBF0-BC764755D5A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29" name="Text Box 5">
          <a:extLst>
            <a:ext uri="{FF2B5EF4-FFF2-40B4-BE49-F238E27FC236}">
              <a16:creationId xmlns:a16="http://schemas.microsoft.com/office/drawing/2014/main" id="{97ADB158-C4B9-4E42-ADA5-6E5BBE78D564}"/>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0" name="Text Box 2">
          <a:extLst>
            <a:ext uri="{FF2B5EF4-FFF2-40B4-BE49-F238E27FC236}">
              <a16:creationId xmlns:a16="http://schemas.microsoft.com/office/drawing/2014/main" id="{CC1BF1CE-081B-47CE-B4E4-F11A2F60E325}"/>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1" name="Text Box 3">
          <a:extLst>
            <a:ext uri="{FF2B5EF4-FFF2-40B4-BE49-F238E27FC236}">
              <a16:creationId xmlns:a16="http://schemas.microsoft.com/office/drawing/2014/main" id="{5E6F60C7-2C28-4171-B08A-50FA863C1602}"/>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2" name="Text Box 4">
          <a:extLst>
            <a:ext uri="{FF2B5EF4-FFF2-40B4-BE49-F238E27FC236}">
              <a16:creationId xmlns:a16="http://schemas.microsoft.com/office/drawing/2014/main" id="{6C825E3C-A7BE-4D3F-8F98-678534E1655A}"/>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3" name="Text Box 5">
          <a:extLst>
            <a:ext uri="{FF2B5EF4-FFF2-40B4-BE49-F238E27FC236}">
              <a16:creationId xmlns:a16="http://schemas.microsoft.com/office/drawing/2014/main" id="{04A31655-A8EB-4947-BDB0-919E0792AE7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4" name="Text Box 2">
          <a:extLst>
            <a:ext uri="{FF2B5EF4-FFF2-40B4-BE49-F238E27FC236}">
              <a16:creationId xmlns:a16="http://schemas.microsoft.com/office/drawing/2014/main" id="{BB89F54D-7FA7-4145-8550-BACB5537521A}"/>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5" name="Text Box 3">
          <a:extLst>
            <a:ext uri="{FF2B5EF4-FFF2-40B4-BE49-F238E27FC236}">
              <a16:creationId xmlns:a16="http://schemas.microsoft.com/office/drawing/2014/main" id="{2CAA9B9D-63B9-4BA8-BF37-F6BACC86935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6" name="Text Box 4">
          <a:extLst>
            <a:ext uri="{FF2B5EF4-FFF2-40B4-BE49-F238E27FC236}">
              <a16:creationId xmlns:a16="http://schemas.microsoft.com/office/drawing/2014/main" id="{EA25B86D-7C1E-434B-AE63-6183EAC053C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7" name="Text Box 5">
          <a:extLst>
            <a:ext uri="{FF2B5EF4-FFF2-40B4-BE49-F238E27FC236}">
              <a16:creationId xmlns:a16="http://schemas.microsoft.com/office/drawing/2014/main" id="{81C359CF-0586-4073-8FD7-0355C10454C3}"/>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8" name="Text Box 2">
          <a:extLst>
            <a:ext uri="{FF2B5EF4-FFF2-40B4-BE49-F238E27FC236}">
              <a16:creationId xmlns:a16="http://schemas.microsoft.com/office/drawing/2014/main" id="{7EEDDDCC-BF4A-46FE-916D-EFE1B29DFC48}"/>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39" name="Text Box 3">
          <a:extLst>
            <a:ext uri="{FF2B5EF4-FFF2-40B4-BE49-F238E27FC236}">
              <a16:creationId xmlns:a16="http://schemas.microsoft.com/office/drawing/2014/main" id="{299732D5-7AF5-4D54-804B-B460013E0B6B}"/>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40" name="Text Box 4">
          <a:extLst>
            <a:ext uri="{FF2B5EF4-FFF2-40B4-BE49-F238E27FC236}">
              <a16:creationId xmlns:a16="http://schemas.microsoft.com/office/drawing/2014/main" id="{97E15BC7-8377-4895-83C7-95E12EFDDC3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41" name="Text Box 5">
          <a:extLst>
            <a:ext uri="{FF2B5EF4-FFF2-40B4-BE49-F238E27FC236}">
              <a16:creationId xmlns:a16="http://schemas.microsoft.com/office/drawing/2014/main" id="{6BEC94A2-568A-40D0-84A2-DB62112BFBB0}"/>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42" name="Text Box 2">
          <a:extLst>
            <a:ext uri="{FF2B5EF4-FFF2-40B4-BE49-F238E27FC236}">
              <a16:creationId xmlns:a16="http://schemas.microsoft.com/office/drawing/2014/main" id="{EE0AEAA2-597E-4BC4-9ADB-D2B4FD9AEB9F}"/>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43" name="Text Box 3">
          <a:extLst>
            <a:ext uri="{FF2B5EF4-FFF2-40B4-BE49-F238E27FC236}">
              <a16:creationId xmlns:a16="http://schemas.microsoft.com/office/drawing/2014/main" id="{B67ED373-D7E4-4333-A828-0050263DC409}"/>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44" name="Text Box 4">
          <a:extLst>
            <a:ext uri="{FF2B5EF4-FFF2-40B4-BE49-F238E27FC236}">
              <a16:creationId xmlns:a16="http://schemas.microsoft.com/office/drawing/2014/main" id="{252965A3-31FF-46FE-8BB3-8C3FF9FA56AC}"/>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313</xdr:row>
      <xdr:rowOff>0</xdr:rowOff>
    </xdr:from>
    <xdr:ext cx="76200" cy="9525"/>
    <xdr:sp macro="" textlink="">
      <xdr:nvSpPr>
        <xdr:cNvPr id="1445" name="Text Box 5">
          <a:extLst>
            <a:ext uri="{FF2B5EF4-FFF2-40B4-BE49-F238E27FC236}">
              <a16:creationId xmlns:a16="http://schemas.microsoft.com/office/drawing/2014/main" id="{33F0EF55-30BD-440F-A63E-8084735B674D}"/>
            </a:ext>
          </a:extLst>
        </xdr:cNvPr>
        <xdr:cNvSpPr txBox="1">
          <a:spLocks noChangeArrowheads="1"/>
        </xdr:cNvSpPr>
      </xdr:nvSpPr>
      <xdr:spPr bwMode="auto">
        <a:xfrm>
          <a:off x="4714875" y="2920365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18" name="Text Box 2">
          <a:extLst>
            <a:ext uri="{FF2B5EF4-FFF2-40B4-BE49-F238E27FC236}">
              <a16:creationId xmlns:a16="http://schemas.microsoft.com/office/drawing/2014/main" id="{03F59099-E7AA-491A-BDFF-53EDD3ECF0A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19" name="Text Box 3">
          <a:extLst>
            <a:ext uri="{FF2B5EF4-FFF2-40B4-BE49-F238E27FC236}">
              <a16:creationId xmlns:a16="http://schemas.microsoft.com/office/drawing/2014/main" id="{47DC6F9F-B35F-4B3B-A667-2BAAF72995F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0" name="Text Box 4">
          <a:extLst>
            <a:ext uri="{FF2B5EF4-FFF2-40B4-BE49-F238E27FC236}">
              <a16:creationId xmlns:a16="http://schemas.microsoft.com/office/drawing/2014/main" id="{BD7B9F75-6B39-4FE1-8AB0-4260090DD5E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1" name="Text Box 5">
          <a:extLst>
            <a:ext uri="{FF2B5EF4-FFF2-40B4-BE49-F238E27FC236}">
              <a16:creationId xmlns:a16="http://schemas.microsoft.com/office/drawing/2014/main" id="{EB9EB81C-A5C4-4135-B3E0-D0D5A87B588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2" name="Text Box 2">
          <a:extLst>
            <a:ext uri="{FF2B5EF4-FFF2-40B4-BE49-F238E27FC236}">
              <a16:creationId xmlns:a16="http://schemas.microsoft.com/office/drawing/2014/main" id="{5315F0A3-1986-480D-B16B-8B5C190BAA5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3" name="Text Box 3">
          <a:extLst>
            <a:ext uri="{FF2B5EF4-FFF2-40B4-BE49-F238E27FC236}">
              <a16:creationId xmlns:a16="http://schemas.microsoft.com/office/drawing/2014/main" id="{24349A12-73B7-49EA-ABE0-8AB789C31C2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4" name="Text Box 4">
          <a:extLst>
            <a:ext uri="{FF2B5EF4-FFF2-40B4-BE49-F238E27FC236}">
              <a16:creationId xmlns:a16="http://schemas.microsoft.com/office/drawing/2014/main" id="{7728824D-EC2F-4BAC-B020-D9B1A9994CB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5" name="Text Box 5">
          <a:extLst>
            <a:ext uri="{FF2B5EF4-FFF2-40B4-BE49-F238E27FC236}">
              <a16:creationId xmlns:a16="http://schemas.microsoft.com/office/drawing/2014/main" id="{978A5350-74E7-49ED-9357-5FA3DB48A2F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6" name="Text Box 2">
          <a:extLst>
            <a:ext uri="{FF2B5EF4-FFF2-40B4-BE49-F238E27FC236}">
              <a16:creationId xmlns:a16="http://schemas.microsoft.com/office/drawing/2014/main" id="{9E1D8EBC-7691-40FD-9E36-D05A6D189C0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7" name="Text Box 3">
          <a:extLst>
            <a:ext uri="{FF2B5EF4-FFF2-40B4-BE49-F238E27FC236}">
              <a16:creationId xmlns:a16="http://schemas.microsoft.com/office/drawing/2014/main" id="{0BD2513D-BABD-4F08-8766-28228023525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8" name="Text Box 4">
          <a:extLst>
            <a:ext uri="{FF2B5EF4-FFF2-40B4-BE49-F238E27FC236}">
              <a16:creationId xmlns:a16="http://schemas.microsoft.com/office/drawing/2014/main" id="{618260B5-5A6C-4418-ABA8-9590EAAA4B5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29" name="Text Box 5">
          <a:extLst>
            <a:ext uri="{FF2B5EF4-FFF2-40B4-BE49-F238E27FC236}">
              <a16:creationId xmlns:a16="http://schemas.microsoft.com/office/drawing/2014/main" id="{CD550D2E-3FD4-4BF5-8C62-AD98B7B8F7E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0" name="Text Box 2">
          <a:extLst>
            <a:ext uri="{FF2B5EF4-FFF2-40B4-BE49-F238E27FC236}">
              <a16:creationId xmlns:a16="http://schemas.microsoft.com/office/drawing/2014/main" id="{296C5934-0886-4F6C-BDC9-B1C2EF5E028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1" name="Text Box 3">
          <a:extLst>
            <a:ext uri="{FF2B5EF4-FFF2-40B4-BE49-F238E27FC236}">
              <a16:creationId xmlns:a16="http://schemas.microsoft.com/office/drawing/2014/main" id="{AC28F42E-CD39-40A8-A378-7BD5DB474B3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2" name="Text Box 4">
          <a:extLst>
            <a:ext uri="{FF2B5EF4-FFF2-40B4-BE49-F238E27FC236}">
              <a16:creationId xmlns:a16="http://schemas.microsoft.com/office/drawing/2014/main" id="{711BE8CB-03EB-475B-870A-067D0E0B3FF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3" name="Text Box 5">
          <a:extLst>
            <a:ext uri="{FF2B5EF4-FFF2-40B4-BE49-F238E27FC236}">
              <a16:creationId xmlns:a16="http://schemas.microsoft.com/office/drawing/2014/main" id="{AC8C9141-A611-4825-A32C-35D04587F8D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4" name="Text Box 2">
          <a:extLst>
            <a:ext uri="{FF2B5EF4-FFF2-40B4-BE49-F238E27FC236}">
              <a16:creationId xmlns:a16="http://schemas.microsoft.com/office/drawing/2014/main" id="{5056CC3E-B7A5-4C9E-AB9F-3C35C017061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5" name="Text Box 3">
          <a:extLst>
            <a:ext uri="{FF2B5EF4-FFF2-40B4-BE49-F238E27FC236}">
              <a16:creationId xmlns:a16="http://schemas.microsoft.com/office/drawing/2014/main" id="{AF6A54C4-8414-46D8-94D0-B9BCEACFDE0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6" name="Text Box 4">
          <a:extLst>
            <a:ext uri="{FF2B5EF4-FFF2-40B4-BE49-F238E27FC236}">
              <a16:creationId xmlns:a16="http://schemas.microsoft.com/office/drawing/2014/main" id="{83EE2799-7645-4E19-B4C6-95878E43C65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7" name="Text Box 5">
          <a:extLst>
            <a:ext uri="{FF2B5EF4-FFF2-40B4-BE49-F238E27FC236}">
              <a16:creationId xmlns:a16="http://schemas.microsoft.com/office/drawing/2014/main" id="{8B19D1F3-D68C-4E02-B24C-05348A478CA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8" name="Text Box 2">
          <a:extLst>
            <a:ext uri="{FF2B5EF4-FFF2-40B4-BE49-F238E27FC236}">
              <a16:creationId xmlns:a16="http://schemas.microsoft.com/office/drawing/2014/main" id="{8D8CB618-CFFA-42DB-A679-96C53783560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39" name="Text Box 3">
          <a:extLst>
            <a:ext uri="{FF2B5EF4-FFF2-40B4-BE49-F238E27FC236}">
              <a16:creationId xmlns:a16="http://schemas.microsoft.com/office/drawing/2014/main" id="{9779F34E-9328-4DB5-BD3B-ED4C5C6099D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0" name="Text Box 4">
          <a:extLst>
            <a:ext uri="{FF2B5EF4-FFF2-40B4-BE49-F238E27FC236}">
              <a16:creationId xmlns:a16="http://schemas.microsoft.com/office/drawing/2014/main" id="{3FCAFB55-05C7-4D78-8F4C-A8783E3498E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1" name="Text Box 5">
          <a:extLst>
            <a:ext uri="{FF2B5EF4-FFF2-40B4-BE49-F238E27FC236}">
              <a16:creationId xmlns:a16="http://schemas.microsoft.com/office/drawing/2014/main" id="{8DCF05D8-76DE-404B-A3B4-8812373953B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2" name="Text Box 2">
          <a:extLst>
            <a:ext uri="{FF2B5EF4-FFF2-40B4-BE49-F238E27FC236}">
              <a16:creationId xmlns:a16="http://schemas.microsoft.com/office/drawing/2014/main" id="{87506F94-59BC-4829-9909-1A775D7E104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3" name="Text Box 3">
          <a:extLst>
            <a:ext uri="{FF2B5EF4-FFF2-40B4-BE49-F238E27FC236}">
              <a16:creationId xmlns:a16="http://schemas.microsoft.com/office/drawing/2014/main" id="{06CC64B8-4FDC-4B1B-8F6D-F08E6AA58CC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4" name="Text Box 4">
          <a:extLst>
            <a:ext uri="{FF2B5EF4-FFF2-40B4-BE49-F238E27FC236}">
              <a16:creationId xmlns:a16="http://schemas.microsoft.com/office/drawing/2014/main" id="{116B3F45-A7DF-48B2-B326-90F228AB870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5" name="Text Box 5">
          <a:extLst>
            <a:ext uri="{FF2B5EF4-FFF2-40B4-BE49-F238E27FC236}">
              <a16:creationId xmlns:a16="http://schemas.microsoft.com/office/drawing/2014/main" id="{12B489FD-1572-43F4-9B68-031C8716AAF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6" name="Text Box 2">
          <a:extLst>
            <a:ext uri="{FF2B5EF4-FFF2-40B4-BE49-F238E27FC236}">
              <a16:creationId xmlns:a16="http://schemas.microsoft.com/office/drawing/2014/main" id="{10A8891B-0243-4971-8C76-7F7DCE09AC1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7" name="Text Box 3">
          <a:extLst>
            <a:ext uri="{FF2B5EF4-FFF2-40B4-BE49-F238E27FC236}">
              <a16:creationId xmlns:a16="http://schemas.microsoft.com/office/drawing/2014/main" id="{A7C98CDF-9507-4F78-9D71-150F8229AB1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8" name="Text Box 4">
          <a:extLst>
            <a:ext uri="{FF2B5EF4-FFF2-40B4-BE49-F238E27FC236}">
              <a16:creationId xmlns:a16="http://schemas.microsoft.com/office/drawing/2014/main" id="{9E5EFF92-3860-4449-9729-1DC8F334C1D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49" name="Text Box 5">
          <a:extLst>
            <a:ext uri="{FF2B5EF4-FFF2-40B4-BE49-F238E27FC236}">
              <a16:creationId xmlns:a16="http://schemas.microsoft.com/office/drawing/2014/main" id="{F2E526AF-B2B9-4BFF-B680-DB10F65E958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0" name="Text Box 2">
          <a:extLst>
            <a:ext uri="{FF2B5EF4-FFF2-40B4-BE49-F238E27FC236}">
              <a16:creationId xmlns:a16="http://schemas.microsoft.com/office/drawing/2014/main" id="{233F45DF-1E8A-42A7-B74F-A38C360391D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1" name="Text Box 3">
          <a:extLst>
            <a:ext uri="{FF2B5EF4-FFF2-40B4-BE49-F238E27FC236}">
              <a16:creationId xmlns:a16="http://schemas.microsoft.com/office/drawing/2014/main" id="{BA58FD97-7892-4589-BB1A-11B6205D797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2" name="Text Box 4">
          <a:extLst>
            <a:ext uri="{FF2B5EF4-FFF2-40B4-BE49-F238E27FC236}">
              <a16:creationId xmlns:a16="http://schemas.microsoft.com/office/drawing/2014/main" id="{47F35164-577A-40DC-B1D1-DE86EA37C29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3" name="Text Box 5">
          <a:extLst>
            <a:ext uri="{FF2B5EF4-FFF2-40B4-BE49-F238E27FC236}">
              <a16:creationId xmlns:a16="http://schemas.microsoft.com/office/drawing/2014/main" id="{BCB756BA-5CCE-49D0-A370-E75F24C25AE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4" name="Text Box 2">
          <a:extLst>
            <a:ext uri="{FF2B5EF4-FFF2-40B4-BE49-F238E27FC236}">
              <a16:creationId xmlns:a16="http://schemas.microsoft.com/office/drawing/2014/main" id="{217E3D36-7D3D-44BF-9344-AD9A56EA501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5" name="Text Box 3">
          <a:extLst>
            <a:ext uri="{FF2B5EF4-FFF2-40B4-BE49-F238E27FC236}">
              <a16:creationId xmlns:a16="http://schemas.microsoft.com/office/drawing/2014/main" id="{6E86F754-51F0-4FAB-B73D-3F98D69B3DE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6" name="Text Box 4">
          <a:extLst>
            <a:ext uri="{FF2B5EF4-FFF2-40B4-BE49-F238E27FC236}">
              <a16:creationId xmlns:a16="http://schemas.microsoft.com/office/drawing/2014/main" id="{C7FF55C7-3DFB-4461-B9C3-529954A9A5D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7" name="Text Box 5">
          <a:extLst>
            <a:ext uri="{FF2B5EF4-FFF2-40B4-BE49-F238E27FC236}">
              <a16:creationId xmlns:a16="http://schemas.microsoft.com/office/drawing/2014/main" id="{DB5AAE4F-C7D6-4FE5-A1C7-0F923DFA7DF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8" name="Text Box 2">
          <a:extLst>
            <a:ext uri="{FF2B5EF4-FFF2-40B4-BE49-F238E27FC236}">
              <a16:creationId xmlns:a16="http://schemas.microsoft.com/office/drawing/2014/main" id="{9D1C1750-6553-4885-BDE9-F820D76071E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59" name="Text Box 3">
          <a:extLst>
            <a:ext uri="{FF2B5EF4-FFF2-40B4-BE49-F238E27FC236}">
              <a16:creationId xmlns:a16="http://schemas.microsoft.com/office/drawing/2014/main" id="{09C0E8B4-1221-4E0C-9D33-860F73094B4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0" name="Text Box 4">
          <a:extLst>
            <a:ext uri="{FF2B5EF4-FFF2-40B4-BE49-F238E27FC236}">
              <a16:creationId xmlns:a16="http://schemas.microsoft.com/office/drawing/2014/main" id="{3ACE0BFF-A5E7-4988-84D0-7282838B13D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1" name="Text Box 5">
          <a:extLst>
            <a:ext uri="{FF2B5EF4-FFF2-40B4-BE49-F238E27FC236}">
              <a16:creationId xmlns:a16="http://schemas.microsoft.com/office/drawing/2014/main" id="{9CA7CFD1-BE07-44D2-9F5E-C3284ECE9B7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2" name="Text Box 2">
          <a:extLst>
            <a:ext uri="{FF2B5EF4-FFF2-40B4-BE49-F238E27FC236}">
              <a16:creationId xmlns:a16="http://schemas.microsoft.com/office/drawing/2014/main" id="{8CE90DC3-334B-4B6B-913D-EDF224084B1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3" name="Text Box 3">
          <a:extLst>
            <a:ext uri="{FF2B5EF4-FFF2-40B4-BE49-F238E27FC236}">
              <a16:creationId xmlns:a16="http://schemas.microsoft.com/office/drawing/2014/main" id="{E70071F0-9694-477B-BA46-49A1F61F1F1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4" name="Text Box 4">
          <a:extLst>
            <a:ext uri="{FF2B5EF4-FFF2-40B4-BE49-F238E27FC236}">
              <a16:creationId xmlns:a16="http://schemas.microsoft.com/office/drawing/2014/main" id="{F241B30B-91BC-4AA8-AE59-F587F285DA5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5" name="Text Box 5">
          <a:extLst>
            <a:ext uri="{FF2B5EF4-FFF2-40B4-BE49-F238E27FC236}">
              <a16:creationId xmlns:a16="http://schemas.microsoft.com/office/drawing/2014/main" id="{7FFA24D0-5E35-4998-AB8C-AC8B3EDFD40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6" name="Text Box 2">
          <a:extLst>
            <a:ext uri="{FF2B5EF4-FFF2-40B4-BE49-F238E27FC236}">
              <a16:creationId xmlns:a16="http://schemas.microsoft.com/office/drawing/2014/main" id="{0CE73D90-4862-4996-BD42-5EC32426AD0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7" name="Text Box 3">
          <a:extLst>
            <a:ext uri="{FF2B5EF4-FFF2-40B4-BE49-F238E27FC236}">
              <a16:creationId xmlns:a16="http://schemas.microsoft.com/office/drawing/2014/main" id="{98D5789F-A7E3-47DD-9727-D63AD70E7E4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8" name="Text Box 4">
          <a:extLst>
            <a:ext uri="{FF2B5EF4-FFF2-40B4-BE49-F238E27FC236}">
              <a16:creationId xmlns:a16="http://schemas.microsoft.com/office/drawing/2014/main" id="{76564796-9A51-413C-856B-225D61172C5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69" name="Text Box 5">
          <a:extLst>
            <a:ext uri="{FF2B5EF4-FFF2-40B4-BE49-F238E27FC236}">
              <a16:creationId xmlns:a16="http://schemas.microsoft.com/office/drawing/2014/main" id="{F33148B5-2E26-41B9-9438-0C7D710F34E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0" name="Text Box 2">
          <a:extLst>
            <a:ext uri="{FF2B5EF4-FFF2-40B4-BE49-F238E27FC236}">
              <a16:creationId xmlns:a16="http://schemas.microsoft.com/office/drawing/2014/main" id="{F8313AA3-F901-4F49-A744-C1C608BB816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1" name="Text Box 3">
          <a:extLst>
            <a:ext uri="{FF2B5EF4-FFF2-40B4-BE49-F238E27FC236}">
              <a16:creationId xmlns:a16="http://schemas.microsoft.com/office/drawing/2014/main" id="{F9DD1B12-7F63-49D5-83D2-2AA12F7299F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2" name="Text Box 4">
          <a:extLst>
            <a:ext uri="{FF2B5EF4-FFF2-40B4-BE49-F238E27FC236}">
              <a16:creationId xmlns:a16="http://schemas.microsoft.com/office/drawing/2014/main" id="{87035BBF-C932-46C9-884F-26E044F2FD4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3" name="Text Box 5">
          <a:extLst>
            <a:ext uri="{FF2B5EF4-FFF2-40B4-BE49-F238E27FC236}">
              <a16:creationId xmlns:a16="http://schemas.microsoft.com/office/drawing/2014/main" id="{57633D53-A208-4EF8-A005-A758F2C8482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4" name="Text Box 2">
          <a:extLst>
            <a:ext uri="{FF2B5EF4-FFF2-40B4-BE49-F238E27FC236}">
              <a16:creationId xmlns:a16="http://schemas.microsoft.com/office/drawing/2014/main" id="{2982E6DD-B3D4-45B0-BD64-E9B96D4A192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5" name="Text Box 3">
          <a:extLst>
            <a:ext uri="{FF2B5EF4-FFF2-40B4-BE49-F238E27FC236}">
              <a16:creationId xmlns:a16="http://schemas.microsoft.com/office/drawing/2014/main" id="{B12AA451-B861-4A70-9C07-0B3B96DCD7E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6" name="Text Box 4">
          <a:extLst>
            <a:ext uri="{FF2B5EF4-FFF2-40B4-BE49-F238E27FC236}">
              <a16:creationId xmlns:a16="http://schemas.microsoft.com/office/drawing/2014/main" id="{4B9298B2-316D-4B9A-ADBF-B0786417A5D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7" name="Text Box 5">
          <a:extLst>
            <a:ext uri="{FF2B5EF4-FFF2-40B4-BE49-F238E27FC236}">
              <a16:creationId xmlns:a16="http://schemas.microsoft.com/office/drawing/2014/main" id="{9E26A2E7-E84D-4F08-AFEC-7AC4958285F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8" name="Text Box 2">
          <a:extLst>
            <a:ext uri="{FF2B5EF4-FFF2-40B4-BE49-F238E27FC236}">
              <a16:creationId xmlns:a16="http://schemas.microsoft.com/office/drawing/2014/main" id="{CC9318B4-806E-4499-A56F-BCE1252EED9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79" name="Text Box 3">
          <a:extLst>
            <a:ext uri="{FF2B5EF4-FFF2-40B4-BE49-F238E27FC236}">
              <a16:creationId xmlns:a16="http://schemas.microsoft.com/office/drawing/2014/main" id="{900AEB0C-E585-4B75-9DD6-882B03FB1BA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0" name="Text Box 4">
          <a:extLst>
            <a:ext uri="{FF2B5EF4-FFF2-40B4-BE49-F238E27FC236}">
              <a16:creationId xmlns:a16="http://schemas.microsoft.com/office/drawing/2014/main" id="{535E5D52-B805-4576-9A3B-E952DA6BBFA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1" name="Text Box 5">
          <a:extLst>
            <a:ext uri="{FF2B5EF4-FFF2-40B4-BE49-F238E27FC236}">
              <a16:creationId xmlns:a16="http://schemas.microsoft.com/office/drawing/2014/main" id="{E3A621C8-3786-4CD6-B13D-D77DD5AB334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2" name="Text Box 2">
          <a:extLst>
            <a:ext uri="{FF2B5EF4-FFF2-40B4-BE49-F238E27FC236}">
              <a16:creationId xmlns:a16="http://schemas.microsoft.com/office/drawing/2014/main" id="{E3E16CFB-8A4B-42F5-A10A-A376FDD0364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3" name="Text Box 3">
          <a:extLst>
            <a:ext uri="{FF2B5EF4-FFF2-40B4-BE49-F238E27FC236}">
              <a16:creationId xmlns:a16="http://schemas.microsoft.com/office/drawing/2014/main" id="{130972A4-1919-4B80-A331-285C1403E52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4" name="Text Box 4">
          <a:extLst>
            <a:ext uri="{FF2B5EF4-FFF2-40B4-BE49-F238E27FC236}">
              <a16:creationId xmlns:a16="http://schemas.microsoft.com/office/drawing/2014/main" id="{448C4C8F-0DE7-4F6E-99CE-BF479385D30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5" name="Text Box 5">
          <a:extLst>
            <a:ext uri="{FF2B5EF4-FFF2-40B4-BE49-F238E27FC236}">
              <a16:creationId xmlns:a16="http://schemas.microsoft.com/office/drawing/2014/main" id="{FB2A6EC1-FD61-4B0A-97E5-83F78849EBD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6" name="Text Box 2">
          <a:extLst>
            <a:ext uri="{FF2B5EF4-FFF2-40B4-BE49-F238E27FC236}">
              <a16:creationId xmlns:a16="http://schemas.microsoft.com/office/drawing/2014/main" id="{41FE36C0-E178-4F80-AF99-47E1050DD0B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7" name="Text Box 3">
          <a:extLst>
            <a:ext uri="{FF2B5EF4-FFF2-40B4-BE49-F238E27FC236}">
              <a16:creationId xmlns:a16="http://schemas.microsoft.com/office/drawing/2014/main" id="{B4B21843-1B8B-45FC-9CB2-E4B91AA58AA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8" name="Text Box 4">
          <a:extLst>
            <a:ext uri="{FF2B5EF4-FFF2-40B4-BE49-F238E27FC236}">
              <a16:creationId xmlns:a16="http://schemas.microsoft.com/office/drawing/2014/main" id="{EB9AB3AC-2918-4BFE-B5A1-69006F9876A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89" name="Text Box 5">
          <a:extLst>
            <a:ext uri="{FF2B5EF4-FFF2-40B4-BE49-F238E27FC236}">
              <a16:creationId xmlns:a16="http://schemas.microsoft.com/office/drawing/2014/main" id="{EA810D5B-4260-447C-BDBC-D9C01509021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90" name="Text Box 2">
          <a:extLst>
            <a:ext uri="{FF2B5EF4-FFF2-40B4-BE49-F238E27FC236}">
              <a16:creationId xmlns:a16="http://schemas.microsoft.com/office/drawing/2014/main" id="{689779F5-7668-4F92-BDDE-E0423EE5333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91" name="Text Box 3">
          <a:extLst>
            <a:ext uri="{FF2B5EF4-FFF2-40B4-BE49-F238E27FC236}">
              <a16:creationId xmlns:a16="http://schemas.microsoft.com/office/drawing/2014/main" id="{39901800-E42A-410D-A8AA-9FEA3C76604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92" name="Text Box 4">
          <a:extLst>
            <a:ext uri="{FF2B5EF4-FFF2-40B4-BE49-F238E27FC236}">
              <a16:creationId xmlns:a16="http://schemas.microsoft.com/office/drawing/2014/main" id="{C18692CB-1CE6-4EC4-A3B6-5B8BF3FA36C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293" name="Text Box 5">
          <a:extLst>
            <a:ext uri="{FF2B5EF4-FFF2-40B4-BE49-F238E27FC236}">
              <a16:creationId xmlns:a16="http://schemas.microsoft.com/office/drawing/2014/main" id="{436AC29A-EFE3-4D24-81EE-959EFCD27BC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46" name="Text Box 2">
          <a:extLst>
            <a:ext uri="{FF2B5EF4-FFF2-40B4-BE49-F238E27FC236}">
              <a16:creationId xmlns:a16="http://schemas.microsoft.com/office/drawing/2014/main" id="{71673233-F04B-4C03-B0B2-12AA7918A0A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47" name="Text Box 3">
          <a:extLst>
            <a:ext uri="{FF2B5EF4-FFF2-40B4-BE49-F238E27FC236}">
              <a16:creationId xmlns:a16="http://schemas.microsoft.com/office/drawing/2014/main" id="{FA82B870-BD7C-4745-92B2-54E9B7AD98C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48" name="Text Box 4">
          <a:extLst>
            <a:ext uri="{FF2B5EF4-FFF2-40B4-BE49-F238E27FC236}">
              <a16:creationId xmlns:a16="http://schemas.microsoft.com/office/drawing/2014/main" id="{C3B3D5E8-AC6A-4651-9E69-C4239EDC99A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49" name="Text Box 5">
          <a:extLst>
            <a:ext uri="{FF2B5EF4-FFF2-40B4-BE49-F238E27FC236}">
              <a16:creationId xmlns:a16="http://schemas.microsoft.com/office/drawing/2014/main" id="{550D767C-86CF-4E66-A264-AC4D7FB6608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0" name="Text Box 2">
          <a:extLst>
            <a:ext uri="{FF2B5EF4-FFF2-40B4-BE49-F238E27FC236}">
              <a16:creationId xmlns:a16="http://schemas.microsoft.com/office/drawing/2014/main" id="{A9B2DD93-32EE-48F2-B478-9F110047D03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1" name="Text Box 3">
          <a:extLst>
            <a:ext uri="{FF2B5EF4-FFF2-40B4-BE49-F238E27FC236}">
              <a16:creationId xmlns:a16="http://schemas.microsoft.com/office/drawing/2014/main" id="{3D18944C-0587-4477-AAF6-4539770C5B6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2" name="Text Box 4">
          <a:extLst>
            <a:ext uri="{FF2B5EF4-FFF2-40B4-BE49-F238E27FC236}">
              <a16:creationId xmlns:a16="http://schemas.microsoft.com/office/drawing/2014/main" id="{A9753856-C572-46DD-BF8C-944DCD415C8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3" name="Text Box 5">
          <a:extLst>
            <a:ext uri="{FF2B5EF4-FFF2-40B4-BE49-F238E27FC236}">
              <a16:creationId xmlns:a16="http://schemas.microsoft.com/office/drawing/2014/main" id="{E6B689BA-4667-4278-8484-645FBC71B94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4" name="Text Box 2">
          <a:extLst>
            <a:ext uri="{FF2B5EF4-FFF2-40B4-BE49-F238E27FC236}">
              <a16:creationId xmlns:a16="http://schemas.microsoft.com/office/drawing/2014/main" id="{6C4ABD86-9260-42DA-B9B0-71731F861E0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5" name="Text Box 3">
          <a:extLst>
            <a:ext uri="{FF2B5EF4-FFF2-40B4-BE49-F238E27FC236}">
              <a16:creationId xmlns:a16="http://schemas.microsoft.com/office/drawing/2014/main" id="{4A7248C1-4AF6-4E0E-B25D-B88070DFB16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6" name="Text Box 4">
          <a:extLst>
            <a:ext uri="{FF2B5EF4-FFF2-40B4-BE49-F238E27FC236}">
              <a16:creationId xmlns:a16="http://schemas.microsoft.com/office/drawing/2014/main" id="{3DEB5A93-A2E0-4586-ABC1-BC9168C4066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7" name="Text Box 5">
          <a:extLst>
            <a:ext uri="{FF2B5EF4-FFF2-40B4-BE49-F238E27FC236}">
              <a16:creationId xmlns:a16="http://schemas.microsoft.com/office/drawing/2014/main" id="{48AD00C2-2D88-4E4D-9088-13396D245D3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8" name="Text Box 2">
          <a:extLst>
            <a:ext uri="{FF2B5EF4-FFF2-40B4-BE49-F238E27FC236}">
              <a16:creationId xmlns:a16="http://schemas.microsoft.com/office/drawing/2014/main" id="{849FDFC3-9BC7-4BB1-81B7-2359BC5236A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59" name="Text Box 3">
          <a:extLst>
            <a:ext uri="{FF2B5EF4-FFF2-40B4-BE49-F238E27FC236}">
              <a16:creationId xmlns:a16="http://schemas.microsoft.com/office/drawing/2014/main" id="{CF1A1CBA-3033-49A7-AF0F-55CA501CB8C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0" name="Text Box 4">
          <a:extLst>
            <a:ext uri="{FF2B5EF4-FFF2-40B4-BE49-F238E27FC236}">
              <a16:creationId xmlns:a16="http://schemas.microsoft.com/office/drawing/2014/main" id="{6635AD41-97C9-4FA3-8D5C-0EB11A501BD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1" name="Text Box 5">
          <a:extLst>
            <a:ext uri="{FF2B5EF4-FFF2-40B4-BE49-F238E27FC236}">
              <a16:creationId xmlns:a16="http://schemas.microsoft.com/office/drawing/2014/main" id="{C3892EE9-1C70-444C-A4D6-04801F745EA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2" name="Text Box 2">
          <a:extLst>
            <a:ext uri="{FF2B5EF4-FFF2-40B4-BE49-F238E27FC236}">
              <a16:creationId xmlns:a16="http://schemas.microsoft.com/office/drawing/2014/main" id="{0973AA15-F83F-48C4-88B5-B3D0E966B59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3" name="Text Box 3">
          <a:extLst>
            <a:ext uri="{FF2B5EF4-FFF2-40B4-BE49-F238E27FC236}">
              <a16:creationId xmlns:a16="http://schemas.microsoft.com/office/drawing/2014/main" id="{43D9032A-8697-41E5-B1C9-5F9FBB31568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4" name="Text Box 4">
          <a:extLst>
            <a:ext uri="{FF2B5EF4-FFF2-40B4-BE49-F238E27FC236}">
              <a16:creationId xmlns:a16="http://schemas.microsoft.com/office/drawing/2014/main" id="{CEAF50CF-D95C-4C22-9A16-09CB0556314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5" name="Text Box 5">
          <a:extLst>
            <a:ext uri="{FF2B5EF4-FFF2-40B4-BE49-F238E27FC236}">
              <a16:creationId xmlns:a16="http://schemas.microsoft.com/office/drawing/2014/main" id="{808E4356-DBA4-4C51-A333-2BEBC5044E8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6" name="Text Box 2">
          <a:extLst>
            <a:ext uri="{FF2B5EF4-FFF2-40B4-BE49-F238E27FC236}">
              <a16:creationId xmlns:a16="http://schemas.microsoft.com/office/drawing/2014/main" id="{0A9BF184-1B06-400A-B9E9-8604B88E465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7" name="Text Box 3">
          <a:extLst>
            <a:ext uri="{FF2B5EF4-FFF2-40B4-BE49-F238E27FC236}">
              <a16:creationId xmlns:a16="http://schemas.microsoft.com/office/drawing/2014/main" id="{CC275C85-DB48-4F2E-81DC-57377133FB6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8" name="Text Box 4">
          <a:extLst>
            <a:ext uri="{FF2B5EF4-FFF2-40B4-BE49-F238E27FC236}">
              <a16:creationId xmlns:a16="http://schemas.microsoft.com/office/drawing/2014/main" id="{2B6D831D-8736-4C8D-9D6E-6D1DF06C903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69" name="Text Box 5">
          <a:extLst>
            <a:ext uri="{FF2B5EF4-FFF2-40B4-BE49-F238E27FC236}">
              <a16:creationId xmlns:a16="http://schemas.microsoft.com/office/drawing/2014/main" id="{9199F2B9-2A99-4723-B910-92EC3D7B0C8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0" name="Text Box 2">
          <a:extLst>
            <a:ext uri="{FF2B5EF4-FFF2-40B4-BE49-F238E27FC236}">
              <a16:creationId xmlns:a16="http://schemas.microsoft.com/office/drawing/2014/main" id="{8AB06095-D63C-4675-BCFF-6D4F19A5C7F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1" name="Text Box 3">
          <a:extLst>
            <a:ext uri="{FF2B5EF4-FFF2-40B4-BE49-F238E27FC236}">
              <a16:creationId xmlns:a16="http://schemas.microsoft.com/office/drawing/2014/main" id="{04D2533A-A385-4FF6-BDC6-7F5236DD5F1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2" name="Text Box 4">
          <a:extLst>
            <a:ext uri="{FF2B5EF4-FFF2-40B4-BE49-F238E27FC236}">
              <a16:creationId xmlns:a16="http://schemas.microsoft.com/office/drawing/2014/main" id="{36910F8E-E87D-429B-BCAA-5C1A6F12EFF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3" name="Text Box 5">
          <a:extLst>
            <a:ext uri="{FF2B5EF4-FFF2-40B4-BE49-F238E27FC236}">
              <a16:creationId xmlns:a16="http://schemas.microsoft.com/office/drawing/2014/main" id="{698E0318-C9B6-4B52-BFC3-7CF22F841F0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4" name="Text Box 2">
          <a:extLst>
            <a:ext uri="{FF2B5EF4-FFF2-40B4-BE49-F238E27FC236}">
              <a16:creationId xmlns:a16="http://schemas.microsoft.com/office/drawing/2014/main" id="{B995D37B-D168-4464-9DAC-44000B13789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5" name="Text Box 3">
          <a:extLst>
            <a:ext uri="{FF2B5EF4-FFF2-40B4-BE49-F238E27FC236}">
              <a16:creationId xmlns:a16="http://schemas.microsoft.com/office/drawing/2014/main" id="{E5301CBB-842C-43A9-AFB7-0E340DE2F22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6" name="Text Box 4">
          <a:extLst>
            <a:ext uri="{FF2B5EF4-FFF2-40B4-BE49-F238E27FC236}">
              <a16:creationId xmlns:a16="http://schemas.microsoft.com/office/drawing/2014/main" id="{F8643604-8297-481F-887D-69617472679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7" name="Text Box 5">
          <a:extLst>
            <a:ext uri="{FF2B5EF4-FFF2-40B4-BE49-F238E27FC236}">
              <a16:creationId xmlns:a16="http://schemas.microsoft.com/office/drawing/2014/main" id="{E0303274-C61F-44D2-B567-6A9DD128EFE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8" name="Text Box 2">
          <a:extLst>
            <a:ext uri="{FF2B5EF4-FFF2-40B4-BE49-F238E27FC236}">
              <a16:creationId xmlns:a16="http://schemas.microsoft.com/office/drawing/2014/main" id="{6766BC29-DAF3-4F00-B54F-F183A3ED706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79" name="Text Box 3">
          <a:extLst>
            <a:ext uri="{FF2B5EF4-FFF2-40B4-BE49-F238E27FC236}">
              <a16:creationId xmlns:a16="http://schemas.microsoft.com/office/drawing/2014/main" id="{B581FDF5-2673-43F4-B2E7-1A8C7BF2E21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0" name="Text Box 4">
          <a:extLst>
            <a:ext uri="{FF2B5EF4-FFF2-40B4-BE49-F238E27FC236}">
              <a16:creationId xmlns:a16="http://schemas.microsoft.com/office/drawing/2014/main" id="{3BFB6C95-E538-4724-975F-6EC2F1AE22E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1" name="Text Box 5">
          <a:extLst>
            <a:ext uri="{FF2B5EF4-FFF2-40B4-BE49-F238E27FC236}">
              <a16:creationId xmlns:a16="http://schemas.microsoft.com/office/drawing/2014/main" id="{CAAD3BAA-5443-45FE-A7CC-3223E79C7D9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2" name="Text Box 2">
          <a:extLst>
            <a:ext uri="{FF2B5EF4-FFF2-40B4-BE49-F238E27FC236}">
              <a16:creationId xmlns:a16="http://schemas.microsoft.com/office/drawing/2014/main" id="{0628DAF9-7D0F-435C-A6D7-36E18109D0C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3" name="Text Box 3">
          <a:extLst>
            <a:ext uri="{FF2B5EF4-FFF2-40B4-BE49-F238E27FC236}">
              <a16:creationId xmlns:a16="http://schemas.microsoft.com/office/drawing/2014/main" id="{D7E653DE-D49F-4712-956E-0D7FF30039D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4" name="Text Box 4">
          <a:extLst>
            <a:ext uri="{FF2B5EF4-FFF2-40B4-BE49-F238E27FC236}">
              <a16:creationId xmlns:a16="http://schemas.microsoft.com/office/drawing/2014/main" id="{37F21A86-EA4D-4E2E-8DD1-C8C121464F4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5" name="Text Box 5">
          <a:extLst>
            <a:ext uri="{FF2B5EF4-FFF2-40B4-BE49-F238E27FC236}">
              <a16:creationId xmlns:a16="http://schemas.microsoft.com/office/drawing/2014/main" id="{991FE4E3-105C-457F-AF70-0C7096709D8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6" name="Text Box 2">
          <a:extLst>
            <a:ext uri="{FF2B5EF4-FFF2-40B4-BE49-F238E27FC236}">
              <a16:creationId xmlns:a16="http://schemas.microsoft.com/office/drawing/2014/main" id="{26403B92-E8A0-4589-AC17-99470542863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7" name="Text Box 3">
          <a:extLst>
            <a:ext uri="{FF2B5EF4-FFF2-40B4-BE49-F238E27FC236}">
              <a16:creationId xmlns:a16="http://schemas.microsoft.com/office/drawing/2014/main" id="{6F76F512-04B2-4963-A0FE-82D8BACD968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8" name="Text Box 4">
          <a:extLst>
            <a:ext uri="{FF2B5EF4-FFF2-40B4-BE49-F238E27FC236}">
              <a16:creationId xmlns:a16="http://schemas.microsoft.com/office/drawing/2014/main" id="{0D6FEE04-5F6E-4DE1-B1B9-3072761ADC2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89" name="Text Box 5">
          <a:extLst>
            <a:ext uri="{FF2B5EF4-FFF2-40B4-BE49-F238E27FC236}">
              <a16:creationId xmlns:a16="http://schemas.microsoft.com/office/drawing/2014/main" id="{5351A297-3E08-4857-9421-4836832DF0E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0" name="Text Box 2">
          <a:extLst>
            <a:ext uri="{FF2B5EF4-FFF2-40B4-BE49-F238E27FC236}">
              <a16:creationId xmlns:a16="http://schemas.microsoft.com/office/drawing/2014/main" id="{26C0997E-3E21-4A6E-9308-00EC30C9735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1" name="Text Box 3">
          <a:extLst>
            <a:ext uri="{FF2B5EF4-FFF2-40B4-BE49-F238E27FC236}">
              <a16:creationId xmlns:a16="http://schemas.microsoft.com/office/drawing/2014/main" id="{C4598A15-103A-478B-A55A-37A32D43C72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2" name="Text Box 4">
          <a:extLst>
            <a:ext uri="{FF2B5EF4-FFF2-40B4-BE49-F238E27FC236}">
              <a16:creationId xmlns:a16="http://schemas.microsoft.com/office/drawing/2014/main" id="{01030D46-35F3-46F1-ADD6-A609D307F30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3" name="Text Box 5">
          <a:extLst>
            <a:ext uri="{FF2B5EF4-FFF2-40B4-BE49-F238E27FC236}">
              <a16:creationId xmlns:a16="http://schemas.microsoft.com/office/drawing/2014/main" id="{25372C4E-526E-4CEE-AA84-3AA614DB0B6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4" name="Text Box 2">
          <a:extLst>
            <a:ext uri="{FF2B5EF4-FFF2-40B4-BE49-F238E27FC236}">
              <a16:creationId xmlns:a16="http://schemas.microsoft.com/office/drawing/2014/main" id="{01B08DED-9F17-4FF3-A376-976222E81DE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5" name="Text Box 3">
          <a:extLst>
            <a:ext uri="{FF2B5EF4-FFF2-40B4-BE49-F238E27FC236}">
              <a16:creationId xmlns:a16="http://schemas.microsoft.com/office/drawing/2014/main" id="{BC5131F1-C85D-40F3-A9C8-A41A23A8A4F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6" name="Text Box 4">
          <a:extLst>
            <a:ext uri="{FF2B5EF4-FFF2-40B4-BE49-F238E27FC236}">
              <a16:creationId xmlns:a16="http://schemas.microsoft.com/office/drawing/2014/main" id="{65659238-BE16-4ADB-96BC-0507005597C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7" name="Text Box 5">
          <a:extLst>
            <a:ext uri="{FF2B5EF4-FFF2-40B4-BE49-F238E27FC236}">
              <a16:creationId xmlns:a16="http://schemas.microsoft.com/office/drawing/2014/main" id="{B45A080D-C24F-475D-B57C-D8F5CAFE632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8" name="Text Box 2">
          <a:extLst>
            <a:ext uri="{FF2B5EF4-FFF2-40B4-BE49-F238E27FC236}">
              <a16:creationId xmlns:a16="http://schemas.microsoft.com/office/drawing/2014/main" id="{5C4DDFD9-E7F2-446F-8657-B65ED3481E9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499" name="Text Box 3">
          <a:extLst>
            <a:ext uri="{FF2B5EF4-FFF2-40B4-BE49-F238E27FC236}">
              <a16:creationId xmlns:a16="http://schemas.microsoft.com/office/drawing/2014/main" id="{7D342347-BA9A-44B4-9676-228BFE03795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0" name="Text Box 4">
          <a:extLst>
            <a:ext uri="{FF2B5EF4-FFF2-40B4-BE49-F238E27FC236}">
              <a16:creationId xmlns:a16="http://schemas.microsoft.com/office/drawing/2014/main" id="{B3D3BD91-AF9E-4AA8-A864-8E07B1C92C6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1" name="Text Box 5">
          <a:extLst>
            <a:ext uri="{FF2B5EF4-FFF2-40B4-BE49-F238E27FC236}">
              <a16:creationId xmlns:a16="http://schemas.microsoft.com/office/drawing/2014/main" id="{7DE01F27-1AC3-4D90-BDB2-61F11D13A37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2" name="Text Box 2">
          <a:extLst>
            <a:ext uri="{FF2B5EF4-FFF2-40B4-BE49-F238E27FC236}">
              <a16:creationId xmlns:a16="http://schemas.microsoft.com/office/drawing/2014/main" id="{C77400D5-6720-40CC-9A2C-B0FE08814B8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3" name="Text Box 3">
          <a:extLst>
            <a:ext uri="{FF2B5EF4-FFF2-40B4-BE49-F238E27FC236}">
              <a16:creationId xmlns:a16="http://schemas.microsoft.com/office/drawing/2014/main" id="{5617FDFC-E03F-4F76-9E58-5C669E95115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4" name="Text Box 4">
          <a:extLst>
            <a:ext uri="{FF2B5EF4-FFF2-40B4-BE49-F238E27FC236}">
              <a16:creationId xmlns:a16="http://schemas.microsoft.com/office/drawing/2014/main" id="{4B60802C-D3F1-4B72-9A2C-689804D82D6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5" name="Text Box 5">
          <a:extLst>
            <a:ext uri="{FF2B5EF4-FFF2-40B4-BE49-F238E27FC236}">
              <a16:creationId xmlns:a16="http://schemas.microsoft.com/office/drawing/2014/main" id="{1B1EAB11-66A8-4D54-90EE-C9F51951D37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6" name="Text Box 2">
          <a:extLst>
            <a:ext uri="{FF2B5EF4-FFF2-40B4-BE49-F238E27FC236}">
              <a16:creationId xmlns:a16="http://schemas.microsoft.com/office/drawing/2014/main" id="{8CD5BE17-EE62-4B2F-8AB4-FA1478F3276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7" name="Text Box 3">
          <a:extLst>
            <a:ext uri="{FF2B5EF4-FFF2-40B4-BE49-F238E27FC236}">
              <a16:creationId xmlns:a16="http://schemas.microsoft.com/office/drawing/2014/main" id="{FD786574-F817-4724-994B-208DE5D100D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8" name="Text Box 4">
          <a:extLst>
            <a:ext uri="{FF2B5EF4-FFF2-40B4-BE49-F238E27FC236}">
              <a16:creationId xmlns:a16="http://schemas.microsoft.com/office/drawing/2014/main" id="{2C0A809A-05E6-474B-A8C5-7F070827CAF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09" name="Text Box 5">
          <a:extLst>
            <a:ext uri="{FF2B5EF4-FFF2-40B4-BE49-F238E27FC236}">
              <a16:creationId xmlns:a16="http://schemas.microsoft.com/office/drawing/2014/main" id="{E395578E-CC24-4568-B2CF-0A9787C50F2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0" name="Text Box 2">
          <a:extLst>
            <a:ext uri="{FF2B5EF4-FFF2-40B4-BE49-F238E27FC236}">
              <a16:creationId xmlns:a16="http://schemas.microsoft.com/office/drawing/2014/main" id="{7D2E898A-4492-458F-9378-0425AB71080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1" name="Text Box 3">
          <a:extLst>
            <a:ext uri="{FF2B5EF4-FFF2-40B4-BE49-F238E27FC236}">
              <a16:creationId xmlns:a16="http://schemas.microsoft.com/office/drawing/2014/main" id="{36A2AFF2-9D3B-4B1D-A632-D84229ECC87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2" name="Text Box 4">
          <a:extLst>
            <a:ext uri="{FF2B5EF4-FFF2-40B4-BE49-F238E27FC236}">
              <a16:creationId xmlns:a16="http://schemas.microsoft.com/office/drawing/2014/main" id="{4440CD81-D2B2-4129-A64A-A15128ADED8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3" name="Text Box 5">
          <a:extLst>
            <a:ext uri="{FF2B5EF4-FFF2-40B4-BE49-F238E27FC236}">
              <a16:creationId xmlns:a16="http://schemas.microsoft.com/office/drawing/2014/main" id="{5D08A59B-EA2C-4315-AFB0-41CEDAFA654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4" name="Text Box 2">
          <a:extLst>
            <a:ext uri="{FF2B5EF4-FFF2-40B4-BE49-F238E27FC236}">
              <a16:creationId xmlns:a16="http://schemas.microsoft.com/office/drawing/2014/main" id="{8367B129-592D-4907-806F-3265418ED51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5" name="Text Box 3">
          <a:extLst>
            <a:ext uri="{FF2B5EF4-FFF2-40B4-BE49-F238E27FC236}">
              <a16:creationId xmlns:a16="http://schemas.microsoft.com/office/drawing/2014/main" id="{81F9B244-06EC-41C3-B229-A89A80BB9C5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6" name="Text Box 4">
          <a:extLst>
            <a:ext uri="{FF2B5EF4-FFF2-40B4-BE49-F238E27FC236}">
              <a16:creationId xmlns:a16="http://schemas.microsoft.com/office/drawing/2014/main" id="{0182A115-6EB3-4CD3-A82A-FAAAAA35498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7" name="Text Box 5">
          <a:extLst>
            <a:ext uri="{FF2B5EF4-FFF2-40B4-BE49-F238E27FC236}">
              <a16:creationId xmlns:a16="http://schemas.microsoft.com/office/drawing/2014/main" id="{7BC04669-C8A6-443F-ACC7-ECE9F8A54DC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8" name="Text Box 2">
          <a:extLst>
            <a:ext uri="{FF2B5EF4-FFF2-40B4-BE49-F238E27FC236}">
              <a16:creationId xmlns:a16="http://schemas.microsoft.com/office/drawing/2014/main" id="{0F538B16-A22B-454F-9B7A-0FB903924BB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19" name="Text Box 3">
          <a:extLst>
            <a:ext uri="{FF2B5EF4-FFF2-40B4-BE49-F238E27FC236}">
              <a16:creationId xmlns:a16="http://schemas.microsoft.com/office/drawing/2014/main" id="{749142E3-7143-42A6-9600-01E8D5A38B5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0" name="Text Box 4">
          <a:extLst>
            <a:ext uri="{FF2B5EF4-FFF2-40B4-BE49-F238E27FC236}">
              <a16:creationId xmlns:a16="http://schemas.microsoft.com/office/drawing/2014/main" id="{BFD46E96-B7CA-4D24-9E46-E1E93B32D37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1" name="Text Box 5">
          <a:extLst>
            <a:ext uri="{FF2B5EF4-FFF2-40B4-BE49-F238E27FC236}">
              <a16:creationId xmlns:a16="http://schemas.microsoft.com/office/drawing/2014/main" id="{B54A1982-6D1C-437B-A620-AF18D301FA8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2" name="Text Box 2">
          <a:extLst>
            <a:ext uri="{FF2B5EF4-FFF2-40B4-BE49-F238E27FC236}">
              <a16:creationId xmlns:a16="http://schemas.microsoft.com/office/drawing/2014/main" id="{20316A0B-143C-44E6-9F73-4DF78AE703E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3" name="Text Box 3">
          <a:extLst>
            <a:ext uri="{FF2B5EF4-FFF2-40B4-BE49-F238E27FC236}">
              <a16:creationId xmlns:a16="http://schemas.microsoft.com/office/drawing/2014/main" id="{DFBDEA9B-BF05-48C2-AA53-86B27EA4E67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4" name="Text Box 4">
          <a:extLst>
            <a:ext uri="{FF2B5EF4-FFF2-40B4-BE49-F238E27FC236}">
              <a16:creationId xmlns:a16="http://schemas.microsoft.com/office/drawing/2014/main" id="{DD9CFE0D-6D55-47DC-A4CE-ED44369BD57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5" name="Text Box 5">
          <a:extLst>
            <a:ext uri="{FF2B5EF4-FFF2-40B4-BE49-F238E27FC236}">
              <a16:creationId xmlns:a16="http://schemas.microsoft.com/office/drawing/2014/main" id="{C9F05DFA-3558-497C-B26B-5180212295D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6" name="Text Box 2">
          <a:extLst>
            <a:ext uri="{FF2B5EF4-FFF2-40B4-BE49-F238E27FC236}">
              <a16:creationId xmlns:a16="http://schemas.microsoft.com/office/drawing/2014/main" id="{BD9B6D03-4813-4506-8001-EFF535A9461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7" name="Text Box 3">
          <a:extLst>
            <a:ext uri="{FF2B5EF4-FFF2-40B4-BE49-F238E27FC236}">
              <a16:creationId xmlns:a16="http://schemas.microsoft.com/office/drawing/2014/main" id="{1887707C-416F-4ED3-8250-ACC4D1C68FE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8" name="Text Box 4">
          <a:extLst>
            <a:ext uri="{FF2B5EF4-FFF2-40B4-BE49-F238E27FC236}">
              <a16:creationId xmlns:a16="http://schemas.microsoft.com/office/drawing/2014/main" id="{EBC5381B-93A4-4458-B8B2-4CB83271788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29" name="Text Box 5">
          <a:extLst>
            <a:ext uri="{FF2B5EF4-FFF2-40B4-BE49-F238E27FC236}">
              <a16:creationId xmlns:a16="http://schemas.microsoft.com/office/drawing/2014/main" id="{2A7E17C6-762C-40FB-81B1-B607BDC5061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0" name="Text Box 2">
          <a:extLst>
            <a:ext uri="{FF2B5EF4-FFF2-40B4-BE49-F238E27FC236}">
              <a16:creationId xmlns:a16="http://schemas.microsoft.com/office/drawing/2014/main" id="{123F12A9-DC98-4A33-B4F5-34F452521D1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1" name="Text Box 3">
          <a:extLst>
            <a:ext uri="{FF2B5EF4-FFF2-40B4-BE49-F238E27FC236}">
              <a16:creationId xmlns:a16="http://schemas.microsoft.com/office/drawing/2014/main" id="{6E8F97D8-3C8B-426D-98AA-AEF451573A6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2" name="Text Box 4">
          <a:extLst>
            <a:ext uri="{FF2B5EF4-FFF2-40B4-BE49-F238E27FC236}">
              <a16:creationId xmlns:a16="http://schemas.microsoft.com/office/drawing/2014/main" id="{EAA23412-E551-4523-A9CF-93C76BF23A1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3" name="Text Box 5">
          <a:extLst>
            <a:ext uri="{FF2B5EF4-FFF2-40B4-BE49-F238E27FC236}">
              <a16:creationId xmlns:a16="http://schemas.microsoft.com/office/drawing/2014/main" id="{98BBA0CB-32C4-4AF4-AFDC-A2CB8C62F2D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4" name="Text Box 2">
          <a:extLst>
            <a:ext uri="{FF2B5EF4-FFF2-40B4-BE49-F238E27FC236}">
              <a16:creationId xmlns:a16="http://schemas.microsoft.com/office/drawing/2014/main" id="{4593B504-D04E-47A8-9B92-7028A343B25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5" name="Text Box 3">
          <a:extLst>
            <a:ext uri="{FF2B5EF4-FFF2-40B4-BE49-F238E27FC236}">
              <a16:creationId xmlns:a16="http://schemas.microsoft.com/office/drawing/2014/main" id="{D5EDE7D6-28DA-467E-BCFF-C22F4D14D71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6" name="Text Box 4">
          <a:extLst>
            <a:ext uri="{FF2B5EF4-FFF2-40B4-BE49-F238E27FC236}">
              <a16:creationId xmlns:a16="http://schemas.microsoft.com/office/drawing/2014/main" id="{02CA7098-E53A-4838-86CD-AED8D9C7E32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7" name="Text Box 5">
          <a:extLst>
            <a:ext uri="{FF2B5EF4-FFF2-40B4-BE49-F238E27FC236}">
              <a16:creationId xmlns:a16="http://schemas.microsoft.com/office/drawing/2014/main" id="{CCD24FFE-D7C1-45CB-BF8A-DFF91589855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8" name="Text Box 2">
          <a:extLst>
            <a:ext uri="{FF2B5EF4-FFF2-40B4-BE49-F238E27FC236}">
              <a16:creationId xmlns:a16="http://schemas.microsoft.com/office/drawing/2014/main" id="{56964F17-3DC0-4B00-BAF8-317AEA2225D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39" name="Text Box 3">
          <a:extLst>
            <a:ext uri="{FF2B5EF4-FFF2-40B4-BE49-F238E27FC236}">
              <a16:creationId xmlns:a16="http://schemas.microsoft.com/office/drawing/2014/main" id="{CD00E09E-91C9-4484-81AB-76B38BBEFA5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0" name="Text Box 4">
          <a:extLst>
            <a:ext uri="{FF2B5EF4-FFF2-40B4-BE49-F238E27FC236}">
              <a16:creationId xmlns:a16="http://schemas.microsoft.com/office/drawing/2014/main" id="{0978A624-4D6B-4E62-BF77-EE7DE7848CA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1" name="Text Box 5">
          <a:extLst>
            <a:ext uri="{FF2B5EF4-FFF2-40B4-BE49-F238E27FC236}">
              <a16:creationId xmlns:a16="http://schemas.microsoft.com/office/drawing/2014/main" id="{D592928B-F902-4671-9A88-5FF1965A2DA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2" name="Text Box 2">
          <a:extLst>
            <a:ext uri="{FF2B5EF4-FFF2-40B4-BE49-F238E27FC236}">
              <a16:creationId xmlns:a16="http://schemas.microsoft.com/office/drawing/2014/main" id="{103BBDA0-E2E4-4BEF-9766-F403B844731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3" name="Text Box 3">
          <a:extLst>
            <a:ext uri="{FF2B5EF4-FFF2-40B4-BE49-F238E27FC236}">
              <a16:creationId xmlns:a16="http://schemas.microsoft.com/office/drawing/2014/main" id="{73F42D0D-C873-4419-A957-55BD72032C3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4" name="Text Box 4">
          <a:extLst>
            <a:ext uri="{FF2B5EF4-FFF2-40B4-BE49-F238E27FC236}">
              <a16:creationId xmlns:a16="http://schemas.microsoft.com/office/drawing/2014/main" id="{2B03181B-40BC-48E4-A1AF-35683E0CC5E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5" name="Text Box 5">
          <a:extLst>
            <a:ext uri="{FF2B5EF4-FFF2-40B4-BE49-F238E27FC236}">
              <a16:creationId xmlns:a16="http://schemas.microsoft.com/office/drawing/2014/main" id="{BAA30ED8-9F32-4A7A-A776-684A332B6E2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6" name="Text Box 2">
          <a:extLst>
            <a:ext uri="{FF2B5EF4-FFF2-40B4-BE49-F238E27FC236}">
              <a16:creationId xmlns:a16="http://schemas.microsoft.com/office/drawing/2014/main" id="{BF71B656-3036-40FE-8816-4D2E1F13EF4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7" name="Text Box 3">
          <a:extLst>
            <a:ext uri="{FF2B5EF4-FFF2-40B4-BE49-F238E27FC236}">
              <a16:creationId xmlns:a16="http://schemas.microsoft.com/office/drawing/2014/main" id="{85A493E2-2E12-4B72-BEE1-521CD62E876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8" name="Text Box 4">
          <a:extLst>
            <a:ext uri="{FF2B5EF4-FFF2-40B4-BE49-F238E27FC236}">
              <a16:creationId xmlns:a16="http://schemas.microsoft.com/office/drawing/2014/main" id="{5CEA3A86-9D80-47E1-B034-21BD8F86A6A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49" name="Text Box 5">
          <a:extLst>
            <a:ext uri="{FF2B5EF4-FFF2-40B4-BE49-F238E27FC236}">
              <a16:creationId xmlns:a16="http://schemas.microsoft.com/office/drawing/2014/main" id="{0CBB3EDF-0295-4299-B76F-80EC5D011C3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0" name="Text Box 2">
          <a:extLst>
            <a:ext uri="{FF2B5EF4-FFF2-40B4-BE49-F238E27FC236}">
              <a16:creationId xmlns:a16="http://schemas.microsoft.com/office/drawing/2014/main" id="{6AD04B9B-7393-4F32-96E7-3FFF37DE8C2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1" name="Text Box 3">
          <a:extLst>
            <a:ext uri="{FF2B5EF4-FFF2-40B4-BE49-F238E27FC236}">
              <a16:creationId xmlns:a16="http://schemas.microsoft.com/office/drawing/2014/main" id="{4B80E255-F6ED-4F96-B1EE-57E96E38175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2" name="Text Box 4">
          <a:extLst>
            <a:ext uri="{FF2B5EF4-FFF2-40B4-BE49-F238E27FC236}">
              <a16:creationId xmlns:a16="http://schemas.microsoft.com/office/drawing/2014/main" id="{7502CDDD-B295-40C5-8EC6-1ABC2A3F221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3" name="Text Box 5">
          <a:extLst>
            <a:ext uri="{FF2B5EF4-FFF2-40B4-BE49-F238E27FC236}">
              <a16:creationId xmlns:a16="http://schemas.microsoft.com/office/drawing/2014/main" id="{3A195848-245E-461D-B80B-FD5CC82903A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4" name="Text Box 2">
          <a:extLst>
            <a:ext uri="{FF2B5EF4-FFF2-40B4-BE49-F238E27FC236}">
              <a16:creationId xmlns:a16="http://schemas.microsoft.com/office/drawing/2014/main" id="{928D27BA-DA4F-4F4B-9DC0-DB975C89A65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5" name="Text Box 3">
          <a:extLst>
            <a:ext uri="{FF2B5EF4-FFF2-40B4-BE49-F238E27FC236}">
              <a16:creationId xmlns:a16="http://schemas.microsoft.com/office/drawing/2014/main" id="{D1E88F2C-B728-4BD0-9612-29834F81865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6" name="Text Box 4">
          <a:extLst>
            <a:ext uri="{FF2B5EF4-FFF2-40B4-BE49-F238E27FC236}">
              <a16:creationId xmlns:a16="http://schemas.microsoft.com/office/drawing/2014/main" id="{8C92E59C-101E-42C3-8986-A876564BADE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7" name="Text Box 5">
          <a:extLst>
            <a:ext uri="{FF2B5EF4-FFF2-40B4-BE49-F238E27FC236}">
              <a16:creationId xmlns:a16="http://schemas.microsoft.com/office/drawing/2014/main" id="{AC903549-B29B-4844-ABB1-224A79A55D9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8" name="Text Box 2">
          <a:extLst>
            <a:ext uri="{FF2B5EF4-FFF2-40B4-BE49-F238E27FC236}">
              <a16:creationId xmlns:a16="http://schemas.microsoft.com/office/drawing/2014/main" id="{4268DA3D-E0E7-42E4-93FC-A544FC6204F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59" name="Text Box 3">
          <a:extLst>
            <a:ext uri="{FF2B5EF4-FFF2-40B4-BE49-F238E27FC236}">
              <a16:creationId xmlns:a16="http://schemas.microsoft.com/office/drawing/2014/main" id="{56D480EE-B171-40F1-A69D-5F34DD35F4A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0" name="Text Box 4">
          <a:extLst>
            <a:ext uri="{FF2B5EF4-FFF2-40B4-BE49-F238E27FC236}">
              <a16:creationId xmlns:a16="http://schemas.microsoft.com/office/drawing/2014/main" id="{CAAFBCE3-BCAB-4B3D-B233-14636BAECD6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1" name="Text Box 5">
          <a:extLst>
            <a:ext uri="{FF2B5EF4-FFF2-40B4-BE49-F238E27FC236}">
              <a16:creationId xmlns:a16="http://schemas.microsoft.com/office/drawing/2014/main" id="{56893C74-E390-4466-9752-6B7C5F3CDD9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2" name="Text Box 2">
          <a:extLst>
            <a:ext uri="{FF2B5EF4-FFF2-40B4-BE49-F238E27FC236}">
              <a16:creationId xmlns:a16="http://schemas.microsoft.com/office/drawing/2014/main" id="{87880FF8-8DA5-4589-B51E-88384AC1751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3" name="Text Box 3">
          <a:extLst>
            <a:ext uri="{FF2B5EF4-FFF2-40B4-BE49-F238E27FC236}">
              <a16:creationId xmlns:a16="http://schemas.microsoft.com/office/drawing/2014/main" id="{DFECD879-69BF-4A2C-B7CA-EF433E0D32E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4" name="Text Box 4">
          <a:extLst>
            <a:ext uri="{FF2B5EF4-FFF2-40B4-BE49-F238E27FC236}">
              <a16:creationId xmlns:a16="http://schemas.microsoft.com/office/drawing/2014/main" id="{F6A4FF1A-C91B-432D-A32C-91EDC4E68A5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5" name="Text Box 5">
          <a:extLst>
            <a:ext uri="{FF2B5EF4-FFF2-40B4-BE49-F238E27FC236}">
              <a16:creationId xmlns:a16="http://schemas.microsoft.com/office/drawing/2014/main" id="{E5217EB1-53B9-4383-B93C-C869FFFEF93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6" name="Text Box 2">
          <a:extLst>
            <a:ext uri="{FF2B5EF4-FFF2-40B4-BE49-F238E27FC236}">
              <a16:creationId xmlns:a16="http://schemas.microsoft.com/office/drawing/2014/main" id="{C2085A5F-6819-4852-B439-E20D009DBE1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7" name="Text Box 3">
          <a:extLst>
            <a:ext uri="{FF2B5EF4-FFF2-40B4-BE49-F238E27FC236}">
              <a16:creationId xmlns:a16="http://schemas.microsoft.com/office/drawing/2014/main" id="{A4D9954A-0B5E-45E9-9355-B8B5587904F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8" name="Text Box 4">
          <a:extLst>
            <a:ext uri="{FF2B5EF4-FFF2-40B4-BE49-F238E27FC236}">
              <a16:creationId xmlns:a16="http://schemas.microsoft.com/office/drawing/2014/main" id="{53936C39-FA85-41A6-A7EA-AEE2B6CA2C1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69" name="Text Box 5">
          <a:extLst>
            <a:ext uri="{FF2B5EF4-FFF2-40B4-BE49-F238E27FC236}">
              <a16:creationId xmlns:a16="http://schemas.microsoft.com/office/drawing/2014/main" id="{EF8780FE-BC3B-4C7E-8F1C-AF07A17027B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0" name="Text Box 2">
          <a:extLst>
            <a:ext uri="{FF2B5EF4-FFF2-40B4-BE49-F238E27FC236}">
              <a16:creationId xmlns:a16="http://schemas.microsoft.com/office/drawing/2014/main" id="{F42E02CD-B0CF-406F-82F6-F65A1F0F6D1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1" name="Text Box 3">
          <a:extLst>
            <a:ext uri="{FF2B5EF4-FFF2-40B4-BE49-F238E27FC236}">
              <a16:creationId xmlns:a16="http://schemas.microsoft.com/office/drawing/2014/main" id="{DBA7C1F8-210C-4AAC-9771-C1688E8CB83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2" name="Text Box 4">
          <a:extLst>
            <a:ext uri="{FF2B5EF4-FFF2-40B4-BE49-F238E27FC236}">
              <a16:creationId xmlns:a16="http://schemas.microsoft.com/office/drawing/2014/main" id="{573AA2CB-78A3-4CA5-9C7B-74D6B839AEB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3" name="Text Box 5">
          <a:extLst>
            <a:ext uri="{FF2B5EF4-FFF2-40B4-BE49-F238E27FC236}">
              <a16:creationId xmlns:a16="http://schemas.microsoft.com/office/drawing/2014/main" id="{1265F5DA-AF9D-4986-BD3A-139784CA157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4" name="Text Box 2">
          <a:extLst>
            <a:ext uri="{FF2B5EF4-FFF2-40B4-BE49-F238E27FC236}">
              <a16:creationId xmlns:a16="http://schemas.microsoft.com/office/drawing/2014/main" id="{A974152C-7B44-4323-8CAD-16B0032DCEF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5" name="Text Box 3">
          <a:extLst>
            <a:ext uri="{FF2B5EF4-FFF2-40B4-BE49-F238E27FC236}">
              <a16:creationId xmlns:a16="http://schemas.microsoft.com/office/drawing/2014/main" id="{60AD203C-70CF-48D2-829E-9CBFB70751E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6" name="Text Box 4">
          <a:extLst>
            <a:ext uri="{FF2B5EF4-FFF2-40B4-BE49-F238E27FC236}">
              <a16:creationId xmlns:a16="http://schemas.microsoft.com/office/drawing/2014/main" id="{F164773B-B64A-4FF0-9B90-2BDDB7610AC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7" name="Text Box 5">
          <a:extLst>
            <a:ext uri="{FF2B5EF4-FFF2-40B4-BE49-F238E27FC236}">
              <a16:creationId xmlns:a16="http://schemas.microsoft.com/office/drawing/2014/main" id="{1AF46366-F8AB-4DAE-BDCA-6A1F7CBF9C7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8" name="Text Box 2">
          <a:extLst>
            <a:ext uri="{FF2B5EF4-FFF2-40B4-BE49-F238E27FC236}">
              <a16:creationId xmlns:a16="http://schemas.microsoft.com/office/drawing/2014/main" id="{66C006F7-FBEC-4BEA-98FE-BD9FE6153AC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79" name="Text Box 3">
          <a:extLst>
            <a:ext uri="{FF2B5EF4-FFF2-40B4-BE49-F238E27FC236}">
              <a16:creationId xmlns:a16="http://schemas.microsoft.com/office/drawing/2014/main" id="{72AC6B4E-1E4F-4796-8A4D-3CD6EA0C989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0" name="Text Box 4">
          <a:extLst>
            <a:ext uri="{FF2B5EF4-FFF2-40B4-BE49-F238E27FC236}">
              <a16:creationId xmlns:a16="http://schemas.microsoft.com/office/drawing/2014/main" id="{84C84423-562F-4F50-B598-D063FF10956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1" name="Text Box 5">
          <a:extLst>
            <a:ext uri="{FF2B5EF4-FFF2-40B4-BE49-F238E27FC236}">
              <a16:creationId xmlns:a16="http://schemas.microsoft.com/office/drawing/2014/main" id="{86ACE9F3-61B4-49C7-A402-083A5A8A13A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2" name="Text Box 2">
          <a:extLst>
            <a:ext uri="{FF2B5EF4-FFF2-40B4-BE49-F238E27FC236}">
              <a16:creationId xmlns:a16="http://schemas.microsoft.com/office/drawing/2014/main" id="{AE7AEEAD-43A4-4E36-ADBE-1C8ABC1980F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3" name="Text Box 3">
          <a:extLst>
            <a:ext uri="{FF2B5EF4-FFF2-40B4-BE49-F238E27FC236}">
              <a16:creationId xmlns:a16="http://schemas.microsoft.com/office/drawing/2014/main" id="{05BC009E-3617-49E9-8704-242C85E1D8E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4" name="Text Box 4">
          <a:extLst>
            <a:ext uri="{FF2B5EF4-FFF2-40B4-BE49-F238E27FC236}">
              <a16:creationId xmlns:a16="http://schemas.microsoft.com/office/drawing/2014/main" id="{9FEFE255-D351-44C9-9C44-C9E4A300883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5" name="Text Box 5">
          <a:extLst>
            <a:ext uri="{FF2B5EF4-FFF2-40B4-BE49-F238E27FC236}">
              <a16:creationId xmlns:a16="http://schemas.microsoft.com/office/drawing/2014/main" id="{58052DAA-E237-448A-B798-9B84FEDA76B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6" name="Text Box 2">
          <a:extLst>
            <a:ext uri="{FF2B5EF4-FFF2-40B4-BE49-F238E27FC236}">
              <a16:creationId xmlns:a16="http://schemas.microsoft.com/office/drawing/2014/main" id="{D984FFB6-0A01-4B72-81B6-EEC62097148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7" name="Text Box 3">
          <a:extLst>
            <a:ext uri="{FF2B5EF4-FFF2-40B4-BE49-F238E27FC236}">
              <a16:creationId xmlns:a16="http://schemas.microsoft.com/office/drawing/2014/main" id="{1D9C4B65-3C56-45E7-BD1F-5E538D09A71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8" name="Text Box 4">
          <a:extLst>
            <a:ext uri="{FF2B5EF4-FFF2-40B4-BE49-F238E27FC236}">
              <a16:creationId xmlns:a16="http://schemas.microsoft.com/office/drawing/2014/main" id="{C553152D-E5E3-40AA-824D-9B43A919DEB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89" name="Text Box 5">
          <a:extLst>
            <a:ext uri="{FF2B5EF4-FFF2-40B4-BE49-F238E27FC236}">
              <a16:creationId xmlns:a16="http://schemas.microsoft.com/office/drawing/2014/main" id="{0D3902A4-E144-485D-A7AA-AE70A6359C9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0" name="Text Box 2">
          <a:extLst>
            <a:ext uri="{FF2B5EF4-FFF2-40B4-BE49-F238E27FC236}">
              <a16:creationId xmlns:a16="http://schemas.microsoft.com/office/drawing/2014/main" id="{E32254E4-5183-4846-9C8F-D5FF45935F0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1" name="Text Box 3">
          <a:extLst>
            <a:ext uri="{FF2B5EF4-FFF2-40B4-BE49-F238E27FC236}">
              <a16:creationId xmlns:a16="http://schemas.microsoft.com/office/drawing/2014/main" id="{3937C464-9F6D-49A1-9FE6-A1FF2389A4D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2" name="Text Box 4">
          <a:extLst>
            <a:ext uri="{FF2B5EF4-FFF2-40B4-BE49-F238E27FC236}">
              <a16:creationId xmlns:a16="http://schemas.microsoft.com/office/drawing/2014/main" id="{147FAF0F-57E1-4CAE-AF82-5C28CD677C4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3" name="Text Box 5">
          <a:extLst>
            <a:ext uri="{FF2B5EF4-FFF2-40B4-BE49-F238E27FC236}">
              <a16:creationId xmlns:a16="http://schemas.microsoft.com/office/drawing/2014/main" id="{16B956C1-C1F7-4FAD-A3A0-EF75B757AFA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4" name="Text Box 2">
          <a:extLst>
            <a:ext uri="{FF2B5EF4-FFF2-40B4-BE49-F238E27FC236}">
              <a16:creationId xmlns:a16="http://schemas.microsoft.com/office/drawing/2014/main" id="{6F8C78F8-67BF-4051-B68F-E715BE8FBEB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5" name="Text Box 3">
          <a:extLst>
            <a:ext uri="{FF2B5EF4-FFF2-40B4-BE49-F238E27FC236}">
              <a16:creationId xmlns:a16="http://schemas.microsoft.com/office/drawing/2014/main" id="{01D490BB-3E5B-447B-8D1E-A3562586BAA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6" name="Text Box 4">
          <a:extLst>
            <a:ext uri="{FF2B5EF4-FFF2-40B4-BE49-F238E27FC236}">
              <a16:creationId xmlns:a16="http://schemas.microsoft.com/office/drawing/2014/main" id="{9C788473-4978-4E1B-82D3-09ED7C5B84A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7" name="Text Box 5">
          <a:extLst>
            <a:ext uri="{FF2B5EF4-FFF2-40B4-BE49-F238E27FC236}">
              <a16:creationId xmlns:a16="http://schemas.microsoft.com/office/drawing/2014/main" id="{107BF33F-D863-4A99-AD9B-2F93DC980B9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8" name="Text Box 2">
          <a:extLst>
            <a:ext uri="{FF2B5EF4-FFF2-40B4-BE49-F238E27FC236}">
              <a16:creationId xmlns:a16="http://schemas.microsoft.com/office/drawing/2014/main" id="{8150516F-9D48-46BA-BE42-B58374818AC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599" name="Text Box 3">
          <a:extLst>
            <a:ext uri="{FF2B5EF4-FFF2-40B4-BE49-F238E27FC236}">
              <a16:creationId xmlns:a16="http://schemas.microsoft.com/office/drawing/2014/main" id="{C96F6C58-A591-4017-A971-F0423B0E82F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0" name="Text Box 4">
          <a:extLst>
            <a:ext uri="{FF2B5EF4-FFF2-40B4-BE49-F238E27FC236}">
              <a16:creationId xmlns:a16="http://schemas.microsoft.com/office/drawing/2014/main" id="{7FA6372E-3E39-44AE-B684-7B97205BC3C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1" name="Text Box 5">
          <a:extLst>
            <a:ext uri="{FF2B5EF4-FFF2-40B4-BE49-F238E27FC236}">
              <a16:creationId xmlns:a16="http://schemas.microsoft.com/office/drawing/2014/main" id="{547486A3-AD8E-4D43-9A99-5DB57A94D88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2" name="Text Box 2">
          <a:extLst>
            <a:ext uri="{FF2B5EF4-FFF2-40B4-BE49-F238E27FC236}">
              <a16:creationId xmlns:a16="http://schemas.microsoft.com/office/drawing/2014/main" id="{A95EB0A9-1EB1-49AD-B2B5-1B833324249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3" name="Text Box 3">
          <a:extLst>
            <a:ext uri="{FF2B5EF4-FFF2-40B4-BE49-F238E27FC236}">
              <a16:creationId xmlns:a16="http://schemas.microsoft.com/office/drawing/2014/main" id="{C611D57B-A18F-4C93-945B-B1B1436947E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4" name="Text Box 4">
          <a:extLst>
            <a:ext uri="{FF2B5EF4-FFF2-40B4-BE49-F238E27FC236}">
              <a16:creationId xmlns:a16="http://schemas.microsoft.com/office/drawing/2014/main" id="{93E4E678-F2A3-4811-BD65-E62C6A8DD4A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5" name="Text Box 5">
          <a:extLst>
            <a:ext uri="{FF2B5EF4-FFF2-40B4-BE49-F238E27FC236}">
              <a16:creationId xmlns:a16="http://schemas.microsoft.com/office/drawing/2014/main" id="{C38DD392-F1C5-410C-862F-42AC28F5F14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6" name="Text Box 2">
          <a:extLst>
            <a:ext uri="{FF2B5EF4-FFF2-40B4-BE49-F238E27FC236}">
              <a16:creationId xmlns:a16="http://schemas.microsoft.com/office/drawing/2014/main" id="{B5B51396-37C5-4842-A471-DCDBB780BF0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7" name="Text Box 3">
          <a:extLst>
            <a:ext uri="{FF2B5EF4-FFF2-40B4-BE49-F238E27FC236}">
              <a16:creationId xmlns:a16="http://schemas.microsoft.com/office/drawing/2014/main" id="{B89EF014-6746-446D-B4C6-FE627FACCAC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8" name="Text Box 4">
          <a:extLst>
            <a:ext uri="{FF2B5EF4-FFF2-40B4-BE49-F238E27FC236}">
              <a16:creationId xmlns:a16="http://schemas.microsoft.com/office/drawing/2014/main" id="{1AA2CDA1-CB3A-4439-B0C1-6631740BF90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09" name="Text Box 5">
          <a:extLst>
            <a:ext uri="{FF2B5EF4-FFF2-40B4-BE49-F238E27FC236}">
              <a16:creationId xmlns:a16="http://schemas.microsoft.com/office/drawing/2014/main" id="{20D04D26-E573-42BA-A22D-8BBAFB063AE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0" name="Text Box 2">
          <a:extLst>
            <a:ext uri="{FF2B5EF4-FFF2-40B4-BE49-F238E27FC236}">
              <a16:creationId xmlns:a16="http://schemas.microsoft.com/office/drawing/2014/main" id="{CBD2AA0C-AD70-44A8-B573-37A4D6F19AC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1" name="Text Box 3">
          <a:extLst>
            <a:ext uri="{FF2B5EF4-FFF2-40B4-BE49-F238E27FC236}">
              <a16:creationId xmlns:a16="http://schemas.microsoft.com/office/drawing/2014/main" id="{AC3561FD-3151-49C4-A2F4-F125495905A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2" name="Text Box 4">
          <a:extLst>
            <a:ext uri="{FF2B5EF4-FFF2-40B4-BE49-F238E27FC236}">
              <a16:creationId xmlns:a16="http://schemas.microsoft.com/office/drawing/2014/main" id="{4DC2BFDE-A775-498D-811B-639C6D6BE98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3" name="Text Box 5">
          <a:extLst>
            <a:ext uri="{FF2B5EF4-FFF2-40B4-BE49-F238E27FC236}">
              <a16:creationId xmlns:a16="http://schemas.microsoft.com/office/drawing/2014/main" id="{0CF5BCD6-CE3A-4082-B00B-D35F006630A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4" name="Text Box 2">
          <a:extLst>
            <a:ext uri="{FF2B5EF4-FFF2-40B4-BE49-F238E27FC236}">
              <a16:creationId xmlns:a16="http://schemas.microsoft.com/office/drawing/2014/main" id="{0B28CE5A-DA40-45CF-AF4B-45E5B057126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5" name="Text Box 3">
          <a:extLst>
            <a:ext uri="{FF2B5EF4-FFF2-40B4-BE49-F238E27FC236}">
              <a16:creationId xmlns:a16="http://schemas.microsoft.com/office/drawing/2014/main" id="{598B7108-9793-4A42-9C42-9ED07486DC1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6" name="Text Box 4">
          <a:extLst>
            <a:ext uri="{FF2B5EF4-FFF2-40B4-BE49-F238E27FC236}">
              <a16:creationId xmlns:a16="http://schemas.microsoft.com/office/drawing/2014/main" id="{7E32FCBE-4106-47C0-AAD6-A2D893EB1D9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7" name="Text Box 5">
          <a:extLst>
            <a:ext uri="{FF2B5EF4-FFF2-40B4-BE49-F238E27FC236}">
              <a16:creationId xmlns:a16="http://schemas.microsoft.com/office/drawing/2014/main" id="{8E81FF26-BB4E-431C-A7AF-E46DCD5C8AC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8" name="Text Box 2">
          <a:extLst>
            <a:ext uri="{FF2B5EF4-FFF2-40B4-BE49-F238E27FC236}">
              <a16:creationId xmlns:a16="http://schemas.microsoft.com/office/drawing/2014/main" id="{ED1F98CC-7BE9-449B-B6D7-11F746A3AC4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19" name="Text Box 3">
          <a:extLst>
            <a:ext uri="{FF2B5EF4-FFF2-40B4-BE49-F238E27FC236}">
              <a16:creationId xmlns:a16="http://schemas.microsoft.com/office/drawing/2014/main" id="{97A474CE-05A8-443A-B22D-70A2F96C715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0" name="Text Box 4">
          <a:extLst>
            <a:ext uri="{FF2B5EF4-FFF2-40B4-BE49-F238E27FC236}">
              <a16:creationId xmlns:a16="http://schemas.microsoft.com/office/drawing/2014/main" id="{9F0FEEC9-2772-4606-AABC-E69739070D4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1" name="Text Box 5">
          <a:extLst>
            <a:ext uri="{FF2B5EF4-FFF2-40B4-BE49-F238E27FC236}">
              <a16:creationId xmlns:a16="http://schemas.microsoft.com/office/drawing/2014/main" id="{EF2CB9CD-92FC-4644-AF3A-A393AD9A20C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2" name="Text Box 2">
          <a:extLst>
            <a:ext uri="{FF2B5EF4-FFF2-40B4-BE49-F238E27FC236}">
              <a16:creationId xmlns:a16="http://schemas.microsoft.com/office/drawing/2014/main" id="{5767C6B4-CAA1-4BAA-BC12-8691C1FBB04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3" name="Text Box 3">
          <a:extLst>
            <a:ext uri="{FF2B5EF4-FFF2-40B4-BE49-F238E27FC236}">
              <a16:creationId xmlns:a16="http://schemas.microsoft.com/office/drawing/2014/main" id="{C6A9FF94-3579-4177-B0BE-523514C9C41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4" name="Text Box 4">
          <a:extLst>
            <a:ext uri="{FF2B5EF4-FFF2-40B4-BE49-F238E27FC236}">
              <a16:creationId xmlns:a16="http://schemas.microsoft.com/office/drawing/2014/main" id="{53B7C40C-66C6-42D9-9D89-B0C8175FE94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5" name="Text Box 5">
          <a:extLst>
            <a:ext uri="{FF2B5EF4-FFF2-40B4-BE49-F238E27FC236}">
              <a16:creationId xmlns:a16="http://schemas.microsoft.com/office/drawing/2014/main" id="{B2D7D6FF-A8A3-4562-8D41-B19E0C093CA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6" name="Text Box 2">
          <a:extLst>
            <a:ext uri="{FF2B5EF4-FFF2-40B4-BE49-F238E27FC236}">
              <a16:creationId xmlns:a16="http://schemas.microsoft.com/office/drawing/2014/main" id="{72B9C626-C42E-44B8-BA8A-B53C87A7E51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7" name="Text Box 3">
          <a:extLst>
            <a:ext uri="{FF2B5EF4-FFF2-40B4-BE49-F238E27FC236}">
              <a16:creationId xmlns:a16="http://schemas.microsoft.com/office/drawing/2014/main" id="{3367A8DF-1D18-401C-A389-C17EC2DA98D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8" name="Text Box 4">
          <a:extLst>
            <a:ext uri="{FF2B5EF4-FFF2-40B4-BE49-F238E27FC236}">
              <a16:creationId xmlns:a16="http://schemas.microsoft.com/office/drawing/2014/main" id="{1DF24BAF-1628-41D2-B32F-C19B337E6B9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29" name="Text Box 5">
          <a:extLst>
            <a:ext uri="{FF2B5EF4-FFF2-40B4-BE49-F238E27FC236}">
              <a16:creationId xmlns:a16="http://schemas.microsoft.com/office/drawing/2014/main" id="{7BD172EB-7BF4-4836-A1FC-79C4C9803C8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0" name="Text Box 2">
          <a:extLst>
            <a:ext uri="{FF2B5EF4-FFF2-40B4-BE49-F238E27FC236}">
              <a16:creationId xmlns:a16="http://schemas.microsoft.com/office/drawing/2014/main" id="{A68303A7-7334-4991-88DF-7A135A553B00}"/>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1" name="Text Box 3">
          <a:extLst>
            <a:ext uri="{FF2B5EF4-FFF2-40B4-BE49-F238E27FC236}">
              <a16:creationId xmlns:a16="http://schemas.microsoft.com/office/drawing/2014/main" id="{A6BE3F1C-0EC7-430A-BDDA-B90A3C0F74D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2" name="Text Box 4">
          <a:extLst>
            <a:ext uri="{FF2B5EF4-FFF2-40B4-BE49-F238E27FC236}">
              <a16:creationId xmlns:a16="http://schemas.microsoft.com/office/drawing/2014/main" id="{D38ED034-C8F5-4C05-9586-AF34ADEBDA21}"/>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3" name="Text Box 5">
          <a:extLst>
            <a:ext uri="{FF2B5EF4-FFF2-40B4-BE49-F238E27FC236}">
              <a16:creationId xmlns:a16="http://schemas.microsoft.com/office/drawing/2014/main" id="{EC7A9BE4-44E9-496F-BA31-4193D704184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4" name="Text Box 2">
          <a:extLst>
            <a:ext uri="{FF2B5EF4-FFF2-40B4-BE49-F238E27FC236}">
              <a16:creationId xmlns:a16="http://schemas.microsoft.com/office/drawing/2014/main" id="{B9C991D9-3DC9-460F-9EE6-376D53A197F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5" name="Text Box 3">
          <a:extLst>
            <a:ext uri="{FF2B5EF4-FFF2-40B4-BE49-F238E27FC236}">
              <a16:creationId xmlns:a16="http://schemas.microsoft.com/office/drawing/2014/main" id="{F8C19F2E-F995-4BAF-B9C0-DE8E331263E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6" name="Text Box 4">
          <a:extLst>
            <a:ext uri="{FF2B5EF4-FFF2-40B4-BE49-F238E27FC236}">
              <a16:creationId xmlns:a16="http://schemas.microsoft.com/office/drawing/2014/main" id="{DA0C99C5-42F3-445B-B307-1FD9E47833B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7" name="Text Box 5">
          <a:extLst>
            <a:ext uri="{FF2B5EF4-FFF2-40B4-BE49-F238E27FC236}">
              <a16:creationId xmlns:a16="http://schemas.microsoft.com/office/drawing/2014/main" id="{3348A271-93D7-4553-B5A7-5FE91D52A99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8" name="Text Box 2">
          <a:extLst>
            <a:ext uri="{FF2B5EF4-FFF2-40B4-BE49-F238E27FC236}">
              <a16:creationId xmlns:a16="http://schemas.microsoft.com/office/drawing/2014/main" id="{FFAD5D36-E92E-4941-8CEE-BB2C31AF66B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39" name="Text Box 3">
          <a:extLst>
            <a:ext uri="{FF2B5EF4-FFF2-40B4-BE49-F238E27FC236}">
              <a16:creationId xmlns:a16="http://schemas.microsoft.com/office/drawing/2014/main" id="{C30A0595-99F2-49E7-B7BF-2796D847E04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0" name="Text Box 4">
          <a:extLst>
            <a:ext uri="{FF2B5EF4-FFF2-40B4-BE49-F238E27FC236}">
              <a16:creationId xmlns:a16="http://schemas.microsoft.com/office/drawing/2014/main" id="{806A8B64-FA9B-451A-9564-63F94291637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1" name="Text Box 5">
          <a:extLst>
            <a:ext uri="{FF2B5EF4-FFF2-40B4-BE49-F238E27FC236}">
              <a16:creationId xmlns:a16="http://schemas.microsoft.com/office/drawing/2014/main" id="{459CC074-4C2C-47D9-BE4F-E3A54E6B0859}"/>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2" name="Text Box 2">
          <a:extLst>
            <a:ext uri="{FF2B5EF4-FFF2-40B4-BE49-F238E27FC236}">
              <a16:creationId xmlns:a16="http://schemas.microsoft.com/office/drawing/2014/main" id="{36B70668-1ACA-4140-943D-B55CE6AB176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3" name="Text Box 3">
          <a:extLst>
            <a:ext uri="{FF2B5EF4-FFF2-40B4-BE49-F238E27FC236}">
              <a16:creationId xmlns:a16="http://schemas.microsoft.com/office/drawing/2014/main" id="{89A8CBD5-57A8-4AAE-8ECF-AE45E5838DA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4" name="Text Box 4">
          <a:extLst>
            <a:ext uri="{FF2B5EF4-FFF2-40B4-BE49-F238E27FC236}">
              <a16:creationId xmlns:a16="http://schemas.microsoft.com/office/drawing/2014/main" id="{C7C09FFF-378D-4918-8754-9F2D08CFEBD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5" name="Text Box 5">
          <a:extLst>
            <a:ext uri="{FF2B5EF4-FFF2-40B4-BE49-F238E27FC236}">
              <a16:creationId xmlns:a16="http://schemas.microsoft.com/office/drawing/2014/main" id="{D61E753A-4A0D-46C1-A4E2-5BF8A56508D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6" name="Text Box 2">
          <a:extLst>
            <a:ext uri="{FF2B5EF4-FFF2-40B4-BE49-F238E27FC236}">
              <a16:creationId xmlns:a16="http://schemas.microsoft.com/office/drawing/2014/main" id="{8B95152E-100E-4EC3-93F1-38CC4D13C58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7" name="Text Box 3">
          <a:extLst>
            <a:ext uri="{FF2B5EF4-FFF2-40B4-BE49-F238E27FC236}">
              <a16:creationId xmlns:a16="http://schemas.microsoft.com/office/drawing/2014/main" id="{C753E962-6DEF-4BB9-AE2D-1D5FFEA2DAD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8" name="Text Box 4">
          <a:extLst>
            <a:ext uri="{FF2B5EF4-FFF2-40B4-BE49-F238E27FC236}">
              <a16:creationId xmlns:a16="http://schemas.microsoft.com/office/drawing/2014/main" id="{65A25CE0-8809-4704-B0AB-702977B077A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49" name="Text Box 5">
          <a:extLst>
            <a:ext uri="{FF2B5EF4-FFF2-40B4-BE49-F238E27FC236}">
              <a16:creationId xmlns:a16="http://schemas.microsoft.com/office/drawing/2014/main" id="{2B03F124-36F3-4C30-8566-AC927A192AAF}"/>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0" name="Text Box 2">
          <a:extLst>
            <a:ext uri="{FF2B5EF4-FFF2-40B4-BE49-F238E27FC236}">
              <a16:creationId xmlns:a16="http://schemas.microsoft.com/office/drawing/2014/main" id="{FB998D5A-BD2D-4251-9146-C559F5167FA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1" name="Text Box 3">
          <a:extLst>
            <a:ext uri="{FF2B5EF4-FFF2-40B4-BE49-F238E27FC236}">
              <a16:creationId xmlns:a16="http://schemas.microsoft.com/office/drawing/2014/main" id="{0C1A657D-B0FD-44D7-A450-570CCFD23FE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2" name="Text Box 4">
          <a:extLst>
            <a:ext uri="{FF2B5EF4-FFF2-40B4-BE49-F238E27FC236}">
              <a16:creationId xmlns:a16="http://schemas.microsoft.com/office/drawing/2014/main" id="{0C206AF7-D7B8-4ADA-9F0A-B2AC647D0F8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3" name="Text Box 5">
          <a:extLst>
            <a:ext uri="{FF2B5EF4-FFF2-40B4-BE49-F238E27FC236}">
              <a16:creationId xmlns:a16="http://schemas.microsoft.com/office/drawing/2014/main" id="{A09E1498-2E7C-4948-9643-092A17F159A2}"/>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4" name="Text Box 2">
          <a:extLst>
            <a:ext uri="{FF2B5EF4-FFF2-40B4-BE49-F238E27FC236}">
              <a16:creationId xmlns:a16="http://schemas.microsoft.com/office/drawing/2014/main" id="{8FBB8AF7-E180-4036-B6EA-7C6B61DE5667}"/>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5" name="Text Box 3">
          <a:extLst>
            <a:ext uri="{FF2B5EF4-FFF2-40B4-BE49-F238E27FC236}">
              <a16:creationId xmlns:a16="http://schemas.microsoft.com/office/drawing/2014/main" id="{FABD28E6-3C61-4F0F-A20D-8FF45FE6CAF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6" name="Text Box 4">
          <a:extLst>
            <a:ext uri="{FF2B5EF4-FFF2-40B4-BE49-F238E27FC236}">
              <a16:creationId xmlns:a16="http://schemas.microsoft.com/office/drawing/2014/main" id="{1886890F-1630-498F-BDC4-1CEC569375A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7" name="Text Box 5">
          <a:extLst>
            <a:ext uri="{FF2B5EF4-FFF2-40B4-BE49-F238E27FC236}">
              <a16:creationId xmlns:a16="http://schemas.microsoft.com/office/drawing/2014/main" id="{1A112DEA-284D-44CE-8FE3-2EB4DF54AF0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8" name="Text Box 2">
          <a:extLst>
            <a:ext uri="{FF2B5EF4-FFF2-40B4-BE49-F238E27FC236}">
              <a16:creationId xmlns:a16="http://schemas.microsoft.com/office/drawing/2014/main" id="{E879DA01-D75D-460A-BBEF-47EE68E5085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59" name="Text Box 3">
          <a:extLst>
            <a:ext uri="{FF2B5EF4-FFF2-40B4-BE49-F238E27FC236}">
              <a16:creationId xmlns:a16="http://schemas.microsoft.com/office/drawing/2014/main" id="{356283C7-39DA-4F72-94D4-14DAA34C5EB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0" name="Text Box 4">
          <a:extLst>
            <a:ext uri="{FF2B5EF4-FFF2-40B4-BE49-F238E27FC236}">
              <a16:creationId xmlns:a16="http://schemas.microsoft.com/office/drawing/2014/main" id="{11CC0580-2847-42FB-A2C3-F421443A231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1" name="Text Box 5">
          <a:extLst>
            <a:ext uri="{FF2B5EF4-FFF2-40B4-BE49-F238E27FC236}">
              <a16:creationId xmlns:a16="http://schemas.microsoft.com/office/drawing/2014/main" id="{46C71C7E-3D13-4310-98D5-276A17811EB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2" name="Text Box 2">
          <a:extLst>
            <a:ext uri="{FF2B5EF4-FFF2-40B4-BE49-F238E27FC236}">
              <a16:creationId xmlns:a16="http://schemas.microsoft.com/office/drawing/2014/main" id="{A721CC9D-FDC6-4935-B445-DAD0167014D3}"/>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3" name="Text Box 3">
          <a:extLst>
            <a:ext uri="{FF2B5EF4-FFF2-40B4-BE49-F238E27FC236}">
              <a16:creationId xmlns:a16="http://schemas.microsoft.com/office/drawing/2014/main" id="{EA26B96A-D0BF-46F8-944F-A07FBE4D87C5}"/>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4" name="Text Box 4">
          <a:extLst>
            <a:ext uri="{FF2B5EF4-FFF2-40B4-BE49-F238E27FC236}">
              <a16:creationId xmlns:a16="http://schemas.microsoft.com/office/drawing/2014/main" id="{169FEFC9-FCF3-4020-8A37-6C39FA448B88}"/>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5" name="Text Box 5">
          <a:extLst>
            <a:ext uri="{FF2B5EF4-FFF2-40B4-BE49-F238E27FC236}">
              <a16:creationId xmlns:a16="http://schemas.microsoft.com/office/drawing/2014/main" id="{3A24E67F-393B-4DBA-97B6-E080FAC01B44}"/>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6" name="Text Box 2">
          <a:extLst>
            <a:ext uri="{FF2B5EF4-FFF2-40B4-BE49-F238E27FC236}">
              <a16:creationId xmlns:a16="http://schemas.microsoft.com/office/drawing/2014/main" id="{FCFB8A2D-0820-4C17-9371-C99647F0566E}"/>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7" name="Text Box 3">
          <a:extLst>
            <a:ext uri="{FF2B5EF4-FFF2-40B4-BE49-F238E27FC236}">
              <a16:creationId xmlns:a16="http://schemas.microsoft.com/office/drawing/2014/main" id="{A440FD84-92F0-428D-AF8C-A0BEAE6B3A4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8" name="Text Box 4">
          <a:extLst>
            <a:ext uri="{FF2B5EF4-FFF2-40B4-BE49-F238E27FC236}">
              <a16:creationId xmlns:a16="http://schemas.microsoft.com/office/drawing/2014/main" id="{1BFE007B-22E7-46C6-B10B-726539DA6D46}"/>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69" name="Text Box 5">
          <a:extLst>
            <a:ext uri="{FF2B5EF4-FFF2-40B4-BE49-F238E27FC236}">
              <a16:creationId xmlns:a16="http://schemas.microsoft.com/office/drawing/2014/main" id="{A85290D7-7C92-40B0-A9EF-A171202495BB}"/>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70" name="Text Box 2">
          <a:extLst>
            <a:ext uri="{FF2B5EF4-FFF2-40B4-BE49-F238E27FC236}">
              <a16:creationId xmlns:a16="http://schemas.microsoft.com/office/drawing/2014/main" id="{B94AEFB9-BE02-4366-8353-05E3858283E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71" name="Text Box 3">
          <a:extLst>
            <a:ext uri="{FF2B5EF4-FFF2-40B4-BE49-F238E27FC236}">
              <a16:creationId xmlns:a16="http://schemas.microsoft.com/office/drawing/2014/main" id="{6E3CBF01-24C3-498B-B915-DFDEE0B742CC}"/>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72" name="Text Box 4">
          <a:extLst>
            <a:ext uri="{FF2B5EF4-FFF2-40B4-BE49-F238E27FC236}">
              <a16:creationId xmlns:a16="http://schemas.microsoft.com/office/drawing/2014/main" id="{233057C2-33B3-40AF-B1CE-BA329AF6730A}"/>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56</xdr:row>
      <xdr:rowOff>0</xdr:rowOff>
    </xdr:from>
    <xdr:ext cx="76200" cy="9525"/>
    <xdr:sp macro="" textlink="">
      <xdr:nvSpPr>
        <xdr:cNvPr id="1673" name="Text Box 5">
          <a:extLst>
            <a:ext uri="{FF2B5EF4-FFF2-40B4-BE49-F238E27FC236}">
              <a16:creationId xmlns:a16="http://schemas.microsoft.com/office/drawing/2014/main" id="{2D3D8DC1-6DF2-4A19-985F-7535423944FD}"/>
            </a:ext>
          </a:extLst>
        </xdr:cNvPr>
        <xdr:cNvSpPr txBox="1">
          <a:spLocks noChangeArrowheads="1"/>
        </xdr:cNvSpPr>
      </xdr:nvSpPr>
      <xdr:spPr bwMode="auto">
        <a:xfrm>
          <a:off x="1530421" y="26670000"/>
          <a:ext cx="762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 val="Sat,rād_22"/>
      <sheetName val="_veids221"/>
      <sheetName val="Sat,rād_21"/>
      <sheetName val="_veids220"/>
      <sheetName val="Sat,rād_23"/>
      <sheetName val="_veids222"/>
      <sheetName val="Sat,rād_24"/>
      <sheetName val="_veids223"/>
      <sheetName val="Sat,rād_25"/>
      <sheetName val="_veids224"/>
      <sheetName val="Sat,rād_32"/>
      <sheetName val="_veids231"/>
      <sheetName val="Sat,rād_27"/>
      <sheetName val="_veids226"/>
      <sheetName val="Sat,rād_26"/>
      <sheetName val="_veids225"/>
      <sheetName val="Sat,rād_30"/>
      <sheetName val="_veids229"/>
      <sheetName val="Sat,rād_29"/>
      <sheetName val="_veids228"/>
      <sheetName val="Sat,rād_28"/>
      <sheetName val="_veids227"/>
      <sheetName val="Sat,rād_31"/>
      <sheetName val="_veids230"/>
      <sheetName val="2k_1-1"/>
      <sheetName val="2k_1-2"/>
      <sheetName val="2k_1-11"/>
      <sheetName val="2k_1-21"/>
      <sheetName val="Sat,rād_33"/>
      <sheetName val="_veids232"/>
      <sheetName val="Sat,rād_34"/>
      <sheetName val="_veids233"/>
      <sheetName val="2k_1-12"/>
      <sheetName val="2k_1-2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DB288-7371-4A81-A2D5-9F178B9ABCD6}">
  <sheetPr>
    <tabColor theme="6" tint="-0.249977111117893"/>
    <pageSetUpPr fitToPage="1"/>
  </sheetPr>
  <dimension ref="A1:IV43"/>
  <sheetViews>
    <sheetView showGridLines="0" showZeros="0" view="pageBreakPreview" topLeftCell="A12" zoomScaleNormal="100" zoomScaleSheetLayoutView="100" workbookViewId="0">
      <selection activeCell="C20" sqref="C20"/>
    </sheetView>
  </sheetViews>
  <sheetFormatPr defaultColWidth="9.140625" defaultRowHeight="15"/>
  <cols>
    <col min="1" max="1" width="7.42578125" style="195" customWidth="1"/>
    <col min="2" max="2" width="63.5703125" style="195" customWidth="1"/>
    <col min="3" max="3" width="19.140625" style="195" customWidth="1"/>
    <col min="4" max="4" width="15.140625" style="195" customWidth="1"/>
    <col min="5" max="6" width="10.140625" style="195" bestFit="1" customWidth="1"/>
    <col min="7" max="16384" width="9.140625" style="195"/>
  </cols>
  <sheetData>
    <row r="1" spans="1:256">
      <c r="A1" s="194"/>
      <c r="B1" s="194"/>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4"/>
      <c r="DQ1" s="194"/>
      <c r="DR1" s="194"/>
      <c r="DS1" s="194"/>
      <c r="DT1" s="194"/>
      <c r="DU1" s="194"/>
      <c r="DV1" s="194"/>
      <c r="DW1" s="194"/>
      <c r="DX1" s="194"/>
      <c r="DY1" s="194"/>
      <c r="DZ1" s="194"/>
      <c r="EA1" s="194"/>
      <c r="EB1" s="194"/>
      <c r="EC1" s="194"/>
      <c r="ED1" s="194"/>
      <c r="EE1" s="194"/>
      <c r="EF1" s="194"/>
      <c r="EG1" s="194"/>
      <c r="EH1" s="194"/>
      <c r="EI1" s="194"/>
      <c r="EJ1" s="194"/>
      <c r="EK1" s="194"/>
      <c r="EL1" s="194"/>
      <c r="EM1" s="194"/>
      <c r="EN1" s="194"/>
      <c r="EO1" s="194"/>
      <c r="EP1" s="194"/>
      <c r="EQ1" s="194"/>
      <c r="ER1" s="194"/>
      <c r="ES1" s="194"/>
      <c r="ET1" s="194"/>
      <c r="EU1" s="194"/>
      <c r="EV1" s="194"/>
      <c r="EW1" s="194"/>
      <c r="EX1" s="194"/>
      <c r="EY1" s="194"/>
      <c r="EZ1" s="194"/>
      <c r="FA1" s="194"/>
      <c r="FB1" s="194"/>
      <c r="FC1" s="194"/>
      <c r="FD1" s="194"/>
      <c r="FE1" s="194"/>
      <c r="FF1" s="194"/>
      <c r="FG1" s="194"/>
      <c r="FH1" s="194"/>
      <c r="FI1" s="194"/>
      <c r="FJ1" s="194"/>
      <c r="FK1" s="194"/>
      <c r="FL1" s="194"/>
      <c r="FM1" s="194"/>
      <c r="FN1" s="194"/>
      <c r="FO1" s="194"/>
      <c r="FP1" s="194"/>
      <c r="FQ1" s="194"/>
      <c r="FR1" s="194"/>
      <c r="FS1" s="194"/>
      <c r="FT1" s="194"/>
      <c r="FU1" s="194"/>
      <c r="FV1" s="194"/>
      <c r="FW1" s="194"/>
      <c r="FX1" s="194"/>
      <c r="FY1" s="194"/>
      <c r="FZ1" s="194"/>
      <c r="GA1" s="194"/>
      <c r="GB1" s="194"/>
      <c r="GC1" s="194"/>
      <c r="GD1" s="194"/>
      <c r="GE1" s="194"/>
      <c r="GF1" s="194"/>
      <c r="GG1" s="194"/>
      <c r="GH1" s="194"/>
      <c r="GI1" s="194"/>
      <c r="GJ1" s="194"/>
      <c r="GK1" s="194"/>
      <c r="GL1" s="194"/>
      <c r="GM1" s="194"/>
      <c r="GN1" s="194"/>
      <c r="GO1" s="194"/>
      <c r="GP1" s="194"/>
      <c r="GQ1" s="194"/>
      <c r="GR1" s="194"/>
      <c r="GS1" s="194"/>
      <c r="GT1" s="194"/>
      <c r="GU1" s="194"/>
      <c r="GV1" s="194"/>
      <c r="GW1" s="194"/>
      <c r="GX1" s="194"/>
      <c r="GY1" s="194"/>
      <c r="GZ1" s="194"/>
      <c r="HA1" s="194"/>
      <c r="HB1" s="194"/>
      <c r="HC1" s="194"/>
      <c r="HD1" s="194"/>
      <c r="HE1" s="194"/>
      <c r="HF1" s="194"/>
      <c r="HG1" s="194"/>
      <c r="HH1" s="194"/>
      <c r="HI1" s="194"/>
      <c r="HJ1" s="194"/>
      <c r="HK1" s="194"/>
      <c r="HL1" s="194"/>
      <c r="HM1" s="194"/>
      <c r="HN1" s="194"/>
      <c r="HO1" s="194"/>
      <c r="HP1" s="194"/>
      <c r="HQ1" s="194"/>
      <c r="HR1" s="194"/>
      <c r="HS1" s="194"/>
      <c r="HT1" s="194"/>
      <c r="HU1" s="194"/>
      <c r="HV1" s="194"/>
      <c r="HW1" s="194"/>
      <c r="HX1" s="194"/>
      <c r="HY1" s="194"/>
      <c r="HZ1" s="194"/>
      <c r="IA1" s="194"/>
      <c r="IB1" s="194"/>
      <c r="IC1" s="194"/>
      <c r="ID1" s="194"/>
      <c r="IE1" s="194"/>
      <c r="IF1" s="194"/>
      <c r="IG1" s="194"/>
      <c r="IH1" s="194"/>
      <c r="II1" s="194"/>
      <c r="IJ1" s="194"/>
      <c r="IK1" s="194"/>
      <c r="IL1" s="194"/>
      <c r="IM1" s="194"/>
      <c r="IN1" s="194"/>
      <c r="IO1" s="194"/>
      <c r="IP1" s="194"/>
      <c r="IQ1" s="194"/>
      <c r="IR1" s="194"/>
      <c r="IS1" s="194"/>
      <c r="IT1" s="194"/>
      <c r="IU1" s="194"/>
      <c r="IV1" s="194"/>
    </row>
    <row r="2" spans="1:256">
      <c r="A2" s="194"/>
      <c r="B2" s="196" t="s">
        <v>0</v>
      </c>
      <c r="C2" s="196"/>
      <c r="D2" s="194"/>
      <c r="E2" s="194"/>
      <c r="F2" s="194"/>
      <c r="G2" s="194"/>
      <c r="H2" s="194"/>
      <c r="I2" s="194"/>
      <c r="J2" s="194"/>
      <c r="K2" s="194"/>
      <c r="L2" s="194"/>
      <c r="M2" s="194"/>
      <c r="N2" s="194"/>
      <c r="O2" s="194"/>
      <c r="P2" s="194"/>
      <c r="Q2" s="194"/>
      <c r="R2" s="194"/>
      <c r="S2" s="194"/>
      <c r="T2" s="194"/>
      <c r="U2" s="194"/>
      <c r="V2" s="194"/>
      <c r="W2" s="194"/>
      <c r="X2" s="194"/>
      <c r="Y2" s="194"/>
      <c r="Z2" s="194"/>
      <c r="AA2" s="194"/>
      <c r="AB2" s="194"/>
      <c r="AC2" s="194"/>
      <c r="AD2" s="194"/>
      <c r="AE2" s="194"/>
      <c r="AF2" s="194"/>
      <c r="AG2" s="194"/>
      <c r="AH2" s="194"/>
      <c r="AI2" s="194"/>
      <c r="AJ2" s="194"/>
      <c r="AK2" s="194"/>
      <c r="AL2" s="194"/>
      <c r="AM2" s="194"/>
      <c r="AN2" s="194"/>
      <c r="AO2" s="194"/>
      <c r="AP2" s="194"/>
      <c r="AQ2" s="194"/>
      <c r="AR2" s="194"/>
      <c r="AS2" s="194"/>
      <c r="AT2" s="194"/>
      <c r="AU2" s="194"/>
      <c r="AV2" s="194"/>
      <c r="AW2" s="194"/>
      <c r="AX2" s="194"/>
      <c r="AY2" s="194"/>
      <c r="AZ2" s="194"/>
      <c r="BA2" s="194"/>
      <c r="BB2" s="194"/>
      <c r="BC2" s="194"/>
      <c r="BD2" s="194"/>
      <c r="BE2" s="194"/>
      <c r="BF2" s="194"/>
      <c r="BG2" s="194"/>
      <c r="BH2" s="194"/>
      <c r="BI2" s="194"/>
      <c r="BJ2" s="194"/>
      <c r="BK2" s="194"/>
      <c r="BL2" s="194"/>
      <c r="BM2" s="194"/>
      <c r="BN2" s="194"/>
      <c r="BO2" s="194"/>
      <c r="BP2" s="194"/>
      <c r="BQ2" s="194"/>
      <c r="BR2" s="194"/>
      <c r="BS2" s="194"/>
      <c r="BT2" s="194"/>
      <c r="BU2" s="194"/>
      <c r="BV2" s="194"/>
      <c r="BW2" s="194"/>
      <c r="BX2" s="194"/>
      <c r="BY2" s="194"/>
      <c r="BZ2" s="194"/>
      <c r="CA2" s="194"/>
      <c r="CB2" s="194"/>
      <c r="CC2" s="194"/>
      <c r="CD2" s="194"/>
      <c r="CE2" s="194"/>
      <c r="CF2" s="194"/>
      <c r="CG2" s="194"/>
      <c r="CH2" s="194"/>
      <c r="CI2" s="194"/>
      <c r="CJ2" s="194"/>
      <c r="CK2" s="194"/>
      <c r="CL2" s="194"/>
      <c r="CM2" s="194"/>
      <c r="CN2" s="194"/>
      <c r="CO2" s="194"/>
      <c r="CP2" s="194"/>
      <c r="CQ2" s="194"/>
      <c r="CR2" s="194"/>
      <c r="CS2" s="194"/>
      <c r="CT2" s="194"/>
      <c r="CU2" s="194"/>
      <c r="CV2" s="194"/>
      <c r="CW2" s="194"/>
      <c r="CX2" s="194"/>
      <c r="CY2" s="194"/>
      <c r="CZ2" s="194"/>
      <c r="DA2" s="194"/>
      <c r="DB2" s="194"/>
      <c r="DC2" s="194"/>
      <c r="DD2" s="194"/>
      <c r="DE2" s="194"/>
      <c r="DF2" s="194"/>
      <c r="DG2" s="194"/>
      <c r="DH2" s="194"/>
      <c r="DI2" s="194"/>
      <c r="DJ2" s="194"/>
      <c r="DK2" s="194"/>
      <c r="DL2" s="194"/>
      <c r="DM2" s="194"/>
      <c r="DN2" s="194"/>
      <c r="DO2" s="194"/>
      <c r="DP2" s="194"/>
      <c r="DQ2" s="194"/>
      <c r="DR2" s="194"/>
      <c r="DS2" s="194"/>
      <c r="DT2" s="194"/>
      <c r="DU2" s="194"/>
      <c r="DV2" s="194"/>
      <c r="DW2" s="194"/>
      <c r="DX2" s="194"/>
      <c r="DY2" s="194"/>
      <c r="DZ2" s="194"/>
      <c r="EA2" s="194"/>
      <c r="EB2" s="194"/>
      <c r="EC2" s="194"/>
      <c r="ED2" s="194"/>
      <c r="EE2" s="194"/>
      <c r="EF2" s="194"/>
      <c r="EG2" s="194"/>
      <c r="EH2" s="194"/>
      <c r="EI2" s="194"/>
      <c r="EJ2" s="194"/>
      <c r="EK2" s="194"/>
      <c r="EL2" s="194"/>
      <c r="EM2" s="194"/>
      <c r="EN2" s="194"/>
      <c r="EO2" s="194"/>
      <c r="EP2" s="194"/>
      <c r="EQ2" s="194"/>
      <c r="ER2" s="194"/>
      <c r="ES2" s="194"/>
      <c r="ET2" s="194"/>
      <c r="EU2" s="194"/>
      <c r="EV2" s="194"/>
      <c r="EW2" s="194"/>
      <c r="EX2" s="194"/>
      <c r="EY2" s="194"/>
      <c r="EZ2" s="194"/>
      <c r="FA2" s="194"/>
      <c r="FB2" s="194"/>
      <c r="FC2" s="194"/>
      <c r="FD2" s="194"/>
      <c r="FE2" s="194"/>
      <c r="FF2" s="194"/>
      <c r="FG2" s="194"/>
      <c r="FH2" s="194"/>
      <c r="FI2" s="194"/>
      <c r="FJ2" s="194"/>
      <c r="FK2" s="194"/>
      <c r="FL2" s="194"/>
      <c r="FM2" s="194"/>
      <c r="FN2" s="194"/>
      <c r="FO2" s="194"/>
      <c r="FP2" s="194"/>
      <c r="FQ2" s="194"/>
      <c r="FR2" s="194"/>
      <c r="FS2" s="194"/>
      <c r="FT2" s="194"/>
      <c r="FU2" s="194"/>
      <c r="FV2" s="194"/>
      <c r="FW2" s="194"/>
      <c r="FX2" s="194"/>
      <c r="FY2" s="194"/>
      <c r="FZ2" s="194"/>
      <c r="GA2" s="194"/>
      <c r="GB2" s="194"/>
      <c r="GC2" s="194"/>
      <c r="GD2" s="194"/>
      <c r="GE2" s="194"/>
      <c r="GF2" s="194"/>
      <c r="GG2" s="194"/>
      <c r="GH2" s="194"/>
      <c r="GI2" s="194"/>
      <c r="GJ2" s="194"/>
      <c r="GK2" s="194"/>
      <c r="GL2" s="194"/>
      <c r="GM2" s="194"/>
      <c r="GN2" s="194"/>
      <c r="GO2" s="194"/>
      <c r="GP2" s="194"/>
      <c r="GQ2" s="194"/>
      <c r="GR2" s="194"/>
      <c r="GS2" s="194"/>
      <c r="GT2" s="194"/>
      <c r="GU2" s="194"/>
      <c r="GV2" s="194"/>
      <c r="GW2" s="194"/>
      <c r="GX2" s="194"/>
      <c r="GY2" s="194"/>
      <c r="GZ2" s="194"/>
      <c r="HA2" s="194"/>
      <c r="HB2" s="194"/>
      <c r="HC2" s="194"/>
      <c r="HD2" s="194"/>
      <c r="HE2" s="194"/>
      <c r="HF2" s="194"/>
      <c r="HG2" s="194"/>
      <c r="HH2" s="194"/>
      <c r="HI2" s="194"/>
      <c r="HJ2" s="194"/>
      <c r="HK2" s="194"/>
      <c r="HL2" s="194"/>
      <c r="HM2" s="194"/>
      <c r="HN2" s="194"/>
      <c r="HO2" s="194"/>
      <c r="HP2" s="194"/>
      <c r="HQ2" s="194"/>
      <c r="HR2" s="194"/>
      <c r="HS2" s="194"/>
      <c r="HT2" s="194"/>
      <c r="HU2" s="194"/>
      <c r="HV2" s="194"/>
      <c r="HW2" s="194"/>
      <c r="HX2" s="194"/>
      <c r="HY2" s="194"/>
      <c r="HZ2" s="194"/>
      <c r="IA2" s="194"/>
      <c r="IB2" s="194"/>
      <c r="IC2" s="194"/>
      <c r="ID2" s="194"/>
      <c r="IE2" s="194"/>
      <c r="IF2" s="194"/>
      <c r="IG2" s="194"/>
      <c r="IH2" s="194"/>
      <c r="II2" s="194"/>
      <c r="IJ2" s="194"/>
      <c r="IK2" s="194"/>
      <c r="IL2" s="194"/>
      <c r="IM2" s="194"/>
      <c r="IN2" s="194"/>
      <c r="IO2" s="194"/>
      <c r="IP2" s="194"/>
      <c r="IQ2" s="194"/>
      <c r="IR2" s="194"/>
      <c r="IS2" s="194"/>
      <c r="IT2" s="194"/>
      <c r="IU2" s="194"/>
      <c r="IV2" s="194"/>
    </row>
    <row r="3" spans="1:256">
      <c r="A3" s="194"/>
      <c r="B3" s="197"/>
      <c r="C3" s="198" t="s">
        <v>1</v>
      </c>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4"/>
      <c r="EB3" s="194"/>
      <c r="EC3" s="194"/>
      <c r="ED3" s="194"/>
      <c r="EE3" s="194"/>
      <c r="EF3" s="194"/>
      <c r="EG3" s="194"/>
      <c r="EH3" s="194"/>
      <c r="EI3" s="194"/>
      <c r="EJ3" s="194"/>
      <c r="EK3" s="194"/>
      <c r="EL3" s="194"/>
      <c r="EM3" s="194"/>
      <c r="EN3" s="194"/>
      <c r="EO3" s="194"/>
      <c r="EP3" s="194"/>
      <c r="EQ3" s="194"/>
      <c r="ER3" s="194"/>
      <c r="ES3" s="194"/>
      <c r="ET3" s="194"/>
      <c r="EU3" s="194"/>
      <c r="EV3" s="194"/>
      <c r="EW3" s="194"/>
      <c r="EX3" s="194"/>
      <c r="EY3" s="194"/>
      <c r="EZ3" s="194"/>
      <c r="FA3" s="194"/>
      <c r="FB3" s="194"/>
      <c r="FC3" s="194"/>
      <c r="FD3" s="194"/>
      <c r="FE3" s="194"/>
      <c r="FF3" s="194"/>
      <c r="FG3" s="194"/>
      <c r="FH3" s="194"/>
      <c r="FI3" s="194"/>
      <c r="FJ3" s="194"/>
      <c r="FK3" s="194"/>
      <c r="FL3" s="194"/>
      <c r="FM3" s="194"/>
      <c r="FN3" s="194"/>
      <c r="FO3" s="194"/>
      <c r="FP3" s="194"/>
      <c r="FQ3" s="194"/>
      <c r="FR3" s="194"/>
      <c r="FS3" s="194"/>
      <c r="FT3" s="194"/>
      <c r="FU3" s="194"/>
      <c r="FV3" s="194"/>
      <c r="FW3" s="194"/>
      <c r="FX3" s="194"/>
      <c r="FY3" s="194"/>
      <c r="FZ3" s="194"/>
      <c r="GA3" s="194"/>
      <c r="GB3" s="194"/>
      <c r="GC3" s="194"/>
      <c r="GD3" s="194"/>
      <c r="GE3" s="194"/>
      <c r="GF3" s="194"/>
      <c r="GG3" s="194"/>
      <c r="GH3" s="194"/>
      <c r="GI3" s="194"/>
      <c r="GJ3" s="194"/>
      <c r="GK3" s="194"/>
      <c r="GL3" s="194"/>
      <c r="GM3" s="194"/>
      <c r="GN3" s="194"/>
      <c r="GO3" s="194"/>
      <c r="GP3" s="194"/>
      <c r="GQ3" s="194"/>
      <c r="GR3" s="194"/>
      <c r="GS3" s="194"/>
      <c r="GT3" s="194"/>
      <c r="GU3" s="194"/>
      <c r="GV3" s="194"/>
      <c r="GW3" s="194"/>
      <c r="GX3" s="194"/>
      <c r="GY3" s="194"/>
      <c r="GZ3" s="194"/>
      <c r="HA3" s="194"/>
      <c r="HB3" s="194"/>
      <c r="HC3" s="194"/>
      <c r="HD3" s="194"/>
      <c r="HE3" s="194"/>
      <c r="HF3" s="194"/>
      <c r="HG3" s="194"/>
      <c r="HH3" s="194"/>
      <c r="HI3" s="194"/>
      <c r="HJ3" s="194"/>
      <c r="HK3" s="194"/>
      <c r="HL3" s="194"/>
      <c r="HM3" s="194"/>
      <c r="HN3" s="194"/>
      <c r="HO3" s="194"/>
      <c r="HP3" s="194"/>
      <c r="HQ3" s="194"/>
      <c r="HR3" s="194"/>
      <c r="HS3" s="194"/>
      <c r="HT3" s="194"/>
      <c r="HU3" s="194"/>
      <c r="HV3" s="194"/>
      <c r="HW3" s="194"/>
      <c r="HX3" s="194"/>
      <c r="HY3" s="194"/>
      <c r="HZ3" s="194"/>
      <c r="IA3" s="194"/>
      <c r="IB3" s="194"/>
      <c r="IC3" s="194"/>
      <c r="ID3" s="194"/>
      <c r="IE3" s="194"/>
      <c r="IF3" s="194"/>
      <c r="IG3" s="194"/>
      <c r="IH3" s="194"/>
      <c r="II3" s="194"/>
      <c r="IJ3" s="194"/>
      <c r="IK3" s="194"/>
      <c r="IL3" s="194"/>
      <c r="IM3" s="194"/>
      <c r="IN3" s="194"/>
      <c r="IO3" s="194"/>
      <c r="IP3" s="194"/>
      <c r="IQ3" s="194"/>
      <c r="IR3" s="194"/>
      <c r="IS3" s="194"/>
      <c r="IT3" s="194"/>
      <c r="IU3" s="194"/>
      <c r="IV3" s="194"/>
    </row>
    <row r="4" spans="1:256">
      <c r="A4" s="194"/>
      <c r="B4" s="197"/>
      <c r="C4" s="199"/>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c r="BC4" s="194"/>
      <c r="BD4" s="194"/>
      <c r="BE4" s="194"/>
      <c r="BF4" s="194"/>
      <c r="BG4" s="194"/>
      <c r="BH4" s="194"/>
      <c r="BI4" s="194"/>
      <c r="BJ4" s="194"/>
      <c r="BK4" s="194"/>
      <c r="BL4" s="194"/>
      <c r="BM4" s="194"/>
      <c r="BN4" s="194"/>
      <c r="BO4" s="194"/>
      <c r="BP4" s="194"/>
      <c r="BQ4" s="194"/>
      <c r="BR4" s="194"/>
      <c r="BS4" s="194"/>
      <c r="BT4" s="194"/>
      <c r="BU4" s="194"/>
      <c r="BV4" s="194"/>
      <c r="BW4" s="194"/>
      <c r="BX4" s="194"/>
      <c r="BY4" s="194"/>
      <c r="BZ4" s="194"/>
      <c r="CA4" s="194"/>
      <c r="CB4" s="194"/>
      <c r="CC4" s="194"/>
      <c r="CD4" s="194"/>
      <c r="CE4" s="194"/>
      <c r="CF4" s="194"/>
      <c r="CG4" s="194"/>
      <c r="CH4" s="194"/>
      <c r="CI4" s="194"/>
      <c r="CJ4" s="194"/>
      <c r="CK4" s="194"/>
      <c r="CL4" s="194"/>
      <c r="CM4" s="194"/>
      <c r="CN4" s="194"/>
      <c r="CO4" s="194"/>
      <c r="CP4" s="194"/>
      <c r="CQ4" s="194"/>
      <c r="CR4" s="194"/>
      <c r="CS4" s="194"/>
      <c r="CT4" s="194"/>
      <c r="CU4" s="194"/>
      <c r="CV4" s="194"/>
      <c r="CW4" s="194"/>
      <c r="CX4" s="194"/>
      <c r="CY4" s="194"/>
      <c r="CZ4" s="194"/>
      <c r="DA4" s="194"/>
      <c r="DB4" s="194"/>
      <c r="DC4" s="194"/>
      <c r="DD4" s="194"/>
      <c r="DE4" s="194"/>
      <c r="DF4" s="194"/>
      <c r="DG4" s="194"/>
      <c r="DH4" s="194"/>
      <c r="DI4" s="194"/>
      <c r="DJ4" s="194"/>
      <c r="DK4" s="194"/>
      <c r="DL4" s="194"/>
      <c r="DM4" s="194"/>
      <c r="DN4" s="194"/>
      <c r="DO4" s="194"/>
      <c r="DP4" s="194"/>
      <c r="DQ4" s="194"/>
      <c r="DR4" s="194"/>
      <c r="DS4" s="194"/>
      <c r="DT4" s="194"/>
      <c r="DU4" s="194"/>
      <c r="DV4" s="194"/>
      <c r="DW4" s="194"/>
      <c r="DX4" s="194"/>
      <c r="DY4" s="194"/>
      <c r="DZ4" s="194"/>
      <c r="EA4" s="194"/>
      <c r="EB4" s="194"/>
      <c r="EC4" s="194"/>
      <c r="ED4" s="194"/>
      <c r="EE4" s="194"/>
      <c r="EF4" s="194"/>
      <c r="EG4" s="194"/>
      <c r="EH4" s="194"/>
      <c r="EI4" s="194"/>
      <c r="EJ4" s="194"/>
      <c r="EK4" s="194"/>
      <c r="EL4" s="194"/>
      <c r="EM4" s="194"/>
      <c r="EN4" s="194"/>
      <c r="EO4" s="194"/>
      <c r="EP4" s="194"/>
      <c r="EQ4" s="194"/>
      <c r="ER4" s="194"/>
      <c r="ES4" s="194"/>
      <c r="ET4" s="194"/>
      <c r="EU4" s="194"/>
      <c r="EV4" s="194"/>
      <c r="EW4" s="194"/>
      <c r="EX4" s="194"/>
      <c r="EY4" s="194"/>
      <c r="EZ4" s="194"/>
      <c r="FA4" s="194"/>
      <c r="FB4" s="194"/>
      <c r="FC4" s="194"/>
      <c r="FD4" s="194"/>
      <c r="FE4" s="194"/>
      <c r="FF4" s="194"/>
      <c r="FG4" s="194"/>
      <c r="FH4" s="194"/>
      <c r="FI4" s="194"/>
      <c r="FJ4" s="194"/>
      <c r="FK4" s="194"/>
      <c r="FL4" s="194"/>
      <c r="FM4" s="194"/>
      <c r="FN4" s="194"/>
      <c r="FO4" s="194"/>
      <c r="FP4" s="194"/>
      <c r="FQ4" s="194"/>
      <c r="FR4" s="194"/>
      <c r="FS4" s="194"/>
      <c r="FT4" s="194"/>
      <c r="FU4" s="194"/>
      <c r="FV4" s="194"/>
      <c r="FW4" s="194"/>
      <c r="FX4" s="194"/>
      <c r="FY4" s="194"/>
      <c r="FZ4" s="194"/>
      <c r="GA4" s="194"/>
      <c r="GB4" s="194"/>
      <c r="GC4" s="194"/>
      <c r="GD4" s="194"/>
      <c r="GE4" s="194"/>
      <c r="GF4" s="194"/>
      <c r="GG4" s="194"/>
      <c r="GH4" s="194"/>
      <c r="GI4" s="194"/>
      <c r="GJ4" s="194"/>
      <c r="GK4" s="194"/>
      <c r="GL4" s="194"/>
      <c r="GM4" s="194"/>
      <c r="GN4" s="194"/>
      <c r="GO4" s="194"/>
      <c r="GP4" s="194"/>
      <c r="GQ4" s="194"/>
      <c r="GR4" s="194"/>
      <c r="GS4" s="194"/>
      <c r="GT4" s="194"/>
      <c r="GU4" s="194"/>
      <c r="GV4" s="194"/>
      <c r="GW4" s="194"/>
      <c r="GX4" s="194"/>
      <c r="GY4" s="194"/>
      <c r="GZ4" s="194"/>
      <c r="HA4" s="194"/>
      <c r="HB4" s="194"/>
      <c r="HC4" s="194"/>
      <c r="HD4" s="194"/>
      <c r="HE4" s="194"/>
      <c r="HF4" s="194"/>
      <c r="HG4" s="194"/>
      <c r="HH4" s="194"/>
      <c r="HI4" s="194"/>
      <c r="HJ4" s="194"/>
      <c r="HK4" s="194"/>
      <c r="HL4" s="194"/>
      <c r="HM4" s="194"/>
      <c r="HN4" s="194"/>
      <c r="HO4" s="194"/>
      <c r="HP4" s="194"/>
      <c r="HQ4" s="194"/>
      <c r="HR4" s="194"/>
      <c r="HS4" s="194"/>
      <c r="HT4" s="194"/>
      <c r="HU4" s="194"/>
      <c r="HV4" s="194"/>
      <c r="HW4" s="194"/>
      <c r="HX4" s="194"/>
      <c r="HY4" s="194"/>
      <c r="HZ4" s="194"/>
      <c r="IA4" s="194"/>
      <c r="IB4" s="194"/>
      <c r="IC4" s="194"/>
      <c r="ID4" s="194"/>
      <c r="IE4" s="194"/>
      <c r="IF4" s="194"/>
      <c r="IG4" s="194"/>
      <c r="IH4" s="194"/>
      <c r="II4" s="194"/>
      <c r="IJ4" s="194"/>
      <c r="IK4" s="194"/>
      <c r="IL4" s="194"/>
      <c r="IM4" s="194"/>
      <c r="IN4" s="194"/>
      <c r="IO4" s="194"/>
      <c r="IP4" s="194"/>
      <c r="IQ4" s="194"/>
      <c r="IR4" s="194"/>
      <c r="IS4" s="194"/>
      <c r="IT4" s="194"/>
      <c r="IU4" s="194"/>
      <c r="IV4" s="194"/>
    </row>
    <row r="5" spans="1:256">
      <c r="A5" s="194"/>
      <c r="B5" s="197"/>
      <c r="C5" s="200" t="s">
        <v>217</v>
      </c>
      <c r="D5" s="194"/>
      <c r="E5" s="194"/>
      <c r="F5" s="194"/>
      <c r="G5" s="194"/>
      <c r="H5" s="194"/>
      <c r="I5" s="194"/>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194"/>
      <c r="AZ5" s="194"/>
      <c r="BA5" s="194"/>
      <c r="BB5" s="194"/>
      <c r="BC5" s="194"/>
      <c r="BD5" s="194"/>
      <c r="BE5" s="194"/>
      <c r="BF5" s="194"/>
      <c r="BG5" s="194"/>
      <c r="BH5" s="194"/>
      <c r="BI5" s="194"/>
      <c r="BJ5" s="194"/>
      <c r="BK5" s="194"/>
      <c r="BL5" s="194"/>
      <c r="BM5" s="194"/>
      <c r="BN5" s="194"/>
      <c r="BO5" s="194"/>
      <c r="BP5" s="194"/>
      <c r="BQ5" s="194"/>
      <c r="BR5" s="194"/>
      <c r="BS5" s="194"/>
      <c r="BT5" s="194"/>
      <c r="BU5" s="194"/>
      <c r="BV5" s="194"/>
      <c r="BW5" s="194"/>
      <c r="BX5" s="194"/>
      <c r="BY5" s="194"/>
      <c r="BZ5" s="194"/>
      <c r="CA5" s="194"/>
      <c r="CB5" s="194"/>
      <c r="CC5" s="194"/>
      <c r="CD5" s="194"/>
      <c r="CE5" s="194"/>
      <c r="CF5" s="194"/>
      <c r="CG5" s="194"/>
      <c r="CH5" s="194"/>
      <c r="CI5" s="194"/>
      <c r="CJ5" s="194"/>
      <c r="CK5" s="194"/>
      <c r="CL5" s="194"/>
      <c r="CM5" s="194"/>
      <c r="CN5" s="194"/>
      <c r="CO5" s="194"/>
      <c r="CP5" s="194"/>
      <c r="CQ5" s="194"/>
      <c r="CR5" s="194"/>
      <c r="CS5" s="194"/>
      <c r="CT5" s="194"/>
      <c r="CU5" s="194"/>
      <c r="CV5" s="194"/>
      <c r="CW5" s="194"/>
      <c r="CX5" s="194"/>
      <c r="CY5" s="194"/>
      <c r="CZ5" s="194"/>
      <c r="DA5" s="194"/>
      <c r="DB5" s="194"/>
      <c r="DC5" s="194"/>
      <c r="DD5" s="194"/>
      <c r="DE5" s="194"/>
      <c r="DF5" s="194"/>
      <c r="DG5" s="194"/>
      <c r="DH5" s="194"/>
      <c r="DI5" s="194"/>
      <c r="DJ5" s="194"/>
      <c r="DK5" s="194"/>
      <c r="DL5" s="194"/>
      <c r="DM5" s="194"/>
      <c r="DN5" s="194"/>
      <c r="DO5" s="194"/>
      <c r="DP5" s="194"/>
      <c r="DQ5" s="194"/>
      <c r="DR5" s="194"/>
      <c r="DS5" s="194"/>
      <c r="DT5" s="194"/>
      <c r="DU5" s="194"/>
      <c r="DV5" s="194"/>
      <c r="DW5" s="194"/>
      <c r="DX5" s="194"/>
      <c r="DY5" s="194"/>
      <c r="DZ5" s="194"/>
      <c r="EA5" s="194"/>
      <c r="EB5" s="194"/>
      <c r="EC5" s="194"/>
      <c r="ED5" s="194"/>
      <c r="EE5" s="194"/>
      <c r="EF5" s="194"/>
      <c r="EG5" s="194"/>
      <c r="EH5" s="194"/>
      <c r="EI5" s="194"/>
      <c r="EJ5" s="194"/>
      <c r="EK5" s="194"/>
      <c r="EL5" s="194"/>
      <c r="EM5" s="194"/>
      <c r="EN5" s="194"/>
      <c r="EO5" s="194"/>
      <c r="EP5" s="194"/>
      <c r="EQ5" s="194"/>
      <c r="ER5" s="194"/>
      <c r="ES5" s="194"/>
      <c r="ET5" s="194"/>
      <c r="EU5" s="194"/>
      <c r="EV5" s="194"/>
      <c r="EW5" s="194"/>
      <c r="EX5" s="194"/>
      <c r="EY5" s="194"/>
      <c r="EZ5" s="194"/>
      <c r="FA5" s="194"/>
      <c r="FB5" s="194"/>
      <c r="FC5" s="194"/>
      <c r="FD5" s="194"/>
      <c r="FE5" s="194"/>
      <c r="FF5" s="194"/>
      <c r="FG5" s="194"/>
      <c r="FH5" s="194"/>
      <c r="FI5" s="194"/>
      <c r="FJ5" s="194"/>
      <c r="FK5" s="194"/>
      <c r="FL5" s="194"/>
      <c r="FM5" s="194"/>
      <c r="FN5" s="194"/>
      <c r="FO5" s="194"/>
      <c r="FP5" s="194"/>
      <c r="FQ5" s="194"/>
      <c r="FR5" s="194"/>
      <c r="FS5" s="194"/>
      <c r="FT5" s="194"/>
      <c r="FU5" s="194"/>
      <c r="FV5" s="194"/>
      <c r="FW5" s="194"/>
      <c r="FX5" s="194"/>
      <c r="FY5" s="194"/>
      <c r="FZ5" s="194"/>
      <c r="GA5" s="194"/>
      <c r="GB5" s="194"/>
      <c r="GC5" s="194"/>
      <c r="GD5" s="194"/>
      <c r="GE5" s="194"/>
      <c r="GF5" s="194"/>
      <c r="GG5" s="194"/>
      <c r="GH5" s="194"/>
      <c r="GI5" s="194"/>
      <c r="GJ5" s="194"/>
      <c r="GK5" s="194"/>
      <c r="GL5" s="194"/>
      <c r="GM5" s="194"/>
      <c r="GN5" s="194"/>
      <c r="GO5" s="194"/>
      <c r="GP5" s="194"/>
      <c r="GQ5" s="194"/>
      <c r="GR5" s="194"/>
      <c r="GS5" s="194"/>
      <c r="GT5" s="194"/>
      <c r="GU5" s="194"/>
      <c r="GV5" s="194"/>
      <c r="GW5" s="194"/>
      <c r="GX5" s="194"/>
      <c r="GY5" s="194"/>
      <c r="GZ5" s="194"/>
      <c r="HA5" s="194"/>
      <c r="HB5" s="194"/>
      <c r="HC5" s="194"/>
      <c r="HD5" s="194"/>
      <c r="HE5" s="194"/>
      <c r="HF5" s="194"/>
      <c r="HG5" s="194"/>
      <c r="HH5" s="194"/>
      <c r="HI5" s="194"/>
      <c r="HJ5" s="194"/>
      <c r="HK5" s="194"/>
      <c r="HL5" s="194"/>
      <c r="HM5" s="194"/>
      <c r="HN5" s="194"/>
      <c r="HO5" s="194"/>
      <c r="HP5" s="194"/>
      <c r="HQ5" s="194"/>
      <c r="HR5" s="194"/>
      <c r="HS5" s="194"/>
      <c r="HT5" s="194"/>
      <c r="HU5" s="194"/>
      <c r="HV5" s="194"/>
      <c r="HW5" s="194"/>
      <c r="HX5" s="194"/>
      <c r="HY5" s="194"/>
      <c r="HZ5" s="194"/>
      <c r="IA5" s="194"/>
      <c r="IB5" s="194"/>
      <c r="IC5" s="194"/>
      <c r="ID5" s="194"/>
      <c r="IE5" s="194"/>
      <c r="IF5" s="194"/>
      <c r="IG5" s="194"/>
      <c r="IH5" s="194"/>
      <c r="II5" s="194"/>
      <c r="IJ5" s="194"/>
      <c r="IK5" s="194"/>
      <c r="IL5" s="194"/>
      <c r="IM5" s="194"/>
      <c r="IN5" s="194"/>
      <c r="IO5" s="194"/>
      <c r="IP5" s="194"/>
      <c r="IQ5" s="194"/>
      <c r="IR5" s="194"/>
      <c r="IS5" s="194"/>
      <c r="IT5" s="194"/>
      <c r="IU5" s="194"/>
      <c r="IV5" s="194"/>
    </row>
    <row r="6" spans="1:256">
      <c r="A6" s="194"/>
      <c r="B6" s="197"/>
      <c r="C6" s="201" t="s">
        <v>2</v>
      </c>
      <c r="D6" s="194"/>
      <c r="E6" s="194"/>
      <c r="F6" s="194"/>
      <c r="G6" s="194"/>
      <c r="H6" s="194"/>
      <c r="I6" s="194"/>
      <c r="J6" s="194"/>
      <c r="K6" s="194"/>
      <c r="L6" s="194"/>
      <c r="M6" s="194"/>
      <c r="N6" s="194"/>
      <c r="O6" s="194"/>
      <c r="P6" s="194"/>
      <c r="Q6" s="194"/>
      <c r="R6" s="194"/>
      <c r="S6" s="194"/>
      <c r="T6" s="194"/>
      <c r="U6" s="194"/>
      <c r="V6" s="194"/>
      <c r="W6" s="194"/>
      <c r="X6" s="194"/>
      <c r="Y6" s="194"/>
      <c r="Z6" s="194"/>
      <c r="AA6" s="194"/>
      <c r="AB6" s="194"/>
      <c r="AC6" s="194"/>
      <c r="AD6" s="194"/>
      <c r="AE6" s="194"/>
      <c r="AF6" s="194"/>
      <c r="AG6" s="194"/>
      <c r="AH6" s="194"/>
      <c r="AI6" s="194"/>
      <c r="AJ6" s="194"/>
      <c r="AK6" s="194"/>
      <c r="AL6" s="194"/>
      <c r="AM6" s="194"/>
      <c r="AN6" s="194"/>
      <c r="AO6" s="194"/>
      <c r="AP6" s="194"/>
      <c r="AQ6" s="194"/>
      <c r="AR6" s="194"/>
      <c r="AS6" s="194"/>
      <c r="AT6" s="194"/>
      <c r="AU6" s="194"/>
      <c r="AV6" s="194"/>
      <c r="AW6" s="194"/>
      <c r="AX6" s="194"/>
      <c r="AY6" s="194"/>
      <c r="AZ6" s="194"/>
      <c r="BA6" s="194"/>
      <c r="BB6" s="194"/>
      <c r="BC6" s="194"/>
      <c r="BD6" s="194"/>
      <c r="BE6" s="194"/>
      <c r="BF6" s="194"/>
      <c r="BG6" s="194"/>
      <c r="BH6" s="194"/>
      <c r="BI6" s="194"/>
      <c r="BJ6" s="194"/>
      <c r="BK6" s="194"/>
      <c r="BL6" s="194"/>
      <c r="BM6" s="194"/>
      <c r="BN6" s="194"/>
      <c r="BO6" s="194"/>
      <c r="BP6" s="194"/>
      <c r="BQ6" s="194"/>
      <c r="BR6" s="194"/>
      <c r="BS6" s="194"/>
      <c r="BT6" s="194"/>
      <c r="BU6" s="194"/>
      <c r="BV6" s="194"/>
      <c r="BW6" s="194"/>
      <c r="BX6" s="194"/>
      <c r="BY6" s="194"/>
      <c r="BZ6" s="194"/>
      <c r="CA6" s="194"/>
      <c r="CB6" s="194"/>
      <c r="CC6" s="194"/>
      <c r="CD6" s="194"/>
      <c r="CE6" s="194"/>
      <c r="CF6" s="194"/>
      <c r="CG6" s="194"/>
      <c r="CH6" s="194"/>
      <c r="CI6" s="194"/>
      <c r="CJ6" s="194"/>
      <c r="CK6" s="194"/>
      <c r="CL6" s="194"/>
      <c r="CM6" s="194"/>
      <c r="CN6" s="194"/>
      <c r="CO6" s="194"/>
      <c r="CP6" s="194"/>
      <c r="CQ6" s="194"/>
      <c r="CR6" s="194"/>
      <c r="CS6" s="194"/>
      <c r="CT6" s="194"/>
      <c r="CU6" s="194"/>
      <c r="CV6" s="194"/>
      <c r="CW6" s="194"/>
      <c r="CX6" s="194"/>
      <c r="CY6" s="194"/>
      <c r="CZ6" s="194"/>
      <c r="DA6" s="194"/>
      <c r="DB6" s="194"/>
      <c r="DC6" s="194"/>
      <c r="DD6" s="194"/>
      <c r="DE6" s="194"/>
      <c r="DF6" s="194"/>
      <c r="DG6" s="194"/>
      <c r="DH6" s="194"/>
      <c r="DI6" s="194"/>
      <c r="DJ6" s="194"/>
      <c r="DK6" s="194"/>
      <c r="DL6" s="194"/>
      <c r="DM6" s="194"/>
      <c r="DN6" s="194"/>
      <c r="DO6" s="194"/>
      <c r="DP6" s="194"/>
      <c r="DQ6" s="194"/>
      <c r="DR6" s="194"/>
      <c r="DS6" s="194"/>
      <c r="DT6" s="194"/>
      <c r="DU6" s="194"/>
      <c r="DV6" s="194"/>
      <c r="DW6" s="194"/>
      <c r="DX6" s="194"/>
      <c r="DY6" s="194"/>
      <c r="DZ6" s="194"/>
      <c r="EA6" s="194"/>
      <c r="EB6" s="194"/>
      <c r="EC6" s="194"/>
      <c r="ED6" s="194"/>
      <c r="EE6" s="194"/>
      <c r="EF6" s="194"/>
      <c r="EG6" s="194"/>
      <c r="EH6" s="194"/>
      <c r="EI6" s="194"/>
      <c r="EJ6" s="194"/>
      <c r="EK6" s="194"/>
      <c r="EL6" s="194"/>
      <c r="EM6" s="194"/>
      <c r="EN6" s="194"/>
      <c r="EO6" s="194"/>
      <c r="EP6" s="194"/>
      <c r="EQ6" s="194"/>
      <c r="ER6" s="194"/>
      <c r="ES6" s="194"/>
      <c r="ET6" s="194"/>
      <c r="EU6" s="194"/>
      <c r="EV6" s="194"/>
      <c r="EW6" s="194"/>
      <c r="EX6" s="194"/>
      <c r="EY6" s="194"/>
      <c r="EZ6" s="194"/>
      <c r="FA6" s="194"/>
      <c r="FB6" s="194"/>
      <c r="FC6" s="194"/>
      <c r="FD6" s="194"/>
      <c r="FE6" s="194"/>
      <c r="FF6" s="194"/>
      <c r="FG6" s="194"/>
      <c r="FH6" s="194"/>
      <c r="FI6" s="194"/>
      <c r="FJ6" s="194"/>
      <c r="FK6" s="194"/>
      <c r="FL6" s="194"/>
      <c r="FM6" s="194"/>
      <c r="FN6" s="194"/>
      <c r="FO6" s="194"/>
      <c r="FP6" s="194"/>
      <c r="FQ6" s="194"/>
      <c r="FR6" s="194"/>
      <c r="FS6" s="194"/>
      <c r="FT6" s="194"/>
      <c r="FU6" s="194"/>
      <c r="FV6" s="194"/>
      <c r="FW6" s="194"/>
      <c r="FX6" s="194"/>
      <c r="FY6" s="194"/>
      <c r="FZ6" s="194"/>
      <c r="GA6" s="194"/>
      <c r="GB6" s="194"/>
      <c r="GC6" s="194"/>
      <c r="GD6" s="194"/>
      <c r="GE6" s="194"/>
      <c r="GF6" s="194"/>
      <c r="GG6" s="194"/>
      <c r="GH6" s="194"/>
      <c r="GI6" s="194"/>
      <c r="GJ6" s="194"/>
      <c r="GK6" s="194"/>
      <c r="GL6" s="194"/>
      <c r="GM6" s="194"/>
      <c r="GN6" s="194"/>
      <c r="GO6" s="194"/>
      <c r="GP6" s="194"/>
      <c r="GQ6" s="194"/>
      <c r="GR6" s="194"/>
      <c r="GS6" s="194"/>
      <c r="GT6" s="194"/>
      <c r="GU6" s="194"/>
      <c r="GV6" s="194"/>
      <c r="GW6" s="194"/>
      <c r="GX6" s="194"/>
      <c r="GY6" s="194"/>
      <c r="GZ6" s="194"/>
      <c r="HA6" s="194"/>
      <c r="HB6" s="194"/>
      <c r="HC6" s="194"/>
      <c r="HD6" s="194"/>
      <c r="HE6" s="194"/>
      <c r="HF6" s="194"/>
      <c r="HG6" s="194"/>
      <c r="HH6" s="194"/>
      <c r="HI6" s="194"/>
      <c r="HJ6" s="194"/>
      <c r="HK6" s="194"/>
      <c r="HL6" s="194"/>
      <c r="HM6" s="194"/>
      <c r="HN6" s="194"/>
      <c r="HO6" s="194"/>
      <c r="HP6" s="194"/>
      <c r="HQ6" s="194"/>
      <c r="HR6" s="194"/>
      <c r="HS6" s="194"/>
      <c r="HT6" s="194"/>
      <c r="HU6" s="194"/>
      <c r="HV6" s="194"/>
      <c r="HW6" s="194"/>
      <c r="HX6" s="194"/>
      <c r="HY6" s="194"/>
      <c r="HZ6" s="194"/>
      <c r="IA6" s="194"/>
      <c r="IB6" s="194"/>
      <c r="IC6" s="194"/>
      <c r="ID6" s="194"/>
      <c r="IE6" s="194"/>
      <c r="IF6" s="194"/>
      <c r="IG6" s="194"/>
      <c r="IH6" s="194"/>
      <c r="II6" s="194"/>
      <c r="IJ6" s="194"/>
      <c r="IK6" s="194"/>
      <c r="IL6" s="194"/>
      <c r="IM6" s="194"/>
      <c r="IN6" s="194"/>
      <c r="IO6" s="194"/>
      <c r="IP6" s="194"/>
      <c r="IQ6" s="194"/>
      <c r="IR6" s="194"/>
      <c r="IS6" s="194"/>
      <c r="IT6" s="194"/>
      <c r="IU6" s="194"/>
      <c r="IV6" s="194"/>
    </row>
    <row r="7" spans="1:256">
      <c r="A7" s="202"/>
      <c r="B7" s="196" t="s">
        <v>3</v>
      </c>
      <c r="C7" s="197" t="s">
        <v>4</v>
      </c>
      <c r="D7" s="194"/>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c r="AN7" s="194"/>
      <c r="AO7" s="194"/>
      <c r="AP7" s="194"/>
      <c r="AQ7" s="194"/>
      <c r="AR7" s="194"/>
      <c r="AS7" s="194"/>
      <c r="AT7" s="194"/>
      <c r="AU7" s="194"/>
      <c r="AV7" s="194"/>
      <c r="AW7" s="194"/>
      <c r="AX7" s="194"/>
      <c r="AY7" s="194"/>
      <c r="AZ7" s="194"/>
      <c r="BA7" s="194"/>
      <c r="BB7" s="194"/>
      <c r="BC7" s="194"/>
      <c r="BD7" s="194"/>
      <c r="BE7" s="194"/>
      <c r="BF7" s="194"/>
      <c r="BG7" s="194"/>
      <c r="BH7" s="194"/>
      <c r="BI7" s="194"/>
      <c r="BJ7" s="194"/>
      <c r="BK7" s="194"/>
      <c r="BL7" s="194"/>
      <c r="BM7" s="194"/>
      <c r="BN7" s="194"/>
      <c r="BO7" s="194"/>
      <c r="BP7" s="194"/>
      <c r="BQ7" s="194"/>
      <c r="BR7" s="194"/>
      <c r="BS7" s="194"/>
      <c r="BT7" s="194"/>
      <c r="BU7" s="194"/>
      <c r="BV7" s="194"/>
      <c r="BW7" s="194"/>
      <c r="BX7" s="194"/>
      <c r="BY7" s="194"/>
      <c r="BZ7" s="194"/>
      <c r="CA7" s="194"/>
      <c r="CB7" s="194"/>
      <c r="CC7" s="194"/>
      <c r="CD7" s="194"/>
      <c r="CE7" s="194"/>
      <c r="CF7" s="194"/>
      <c r="CG7" s="194"/>
      <c r="CH7" s="194"/>
      <c r="CI7" s="194"/>
      <c r="CJ7" s="194"/>
      <c r="CK7" s="194"/>
      <c r="CL7" s="194"/>
      <c r="CM7" s="194"/>
      <c r="CN7" s="194"/>
      <c r="CO7" s="194"/>
      <c r="CP7" s="194"/>
      <c r="CQ7" s="194"/>
      <c r="CR7" s="194"/>
      <c r="CS7" s="194"/>
      <c r="CT7" s="194"/>
      <c r="CU7" s="194"/>
      <c r="CV7" s="194"/>
      <c r="CW7" s="194"/>
      <c r="CX7" s="194"/>
      <c r="CY7" s="194"/>
      <c r="CZ7" s="194"/>
      <c r="DA7" s="194"/>
      <c r="DB7" s="194"/>
      <c r="DC7" s="194"/>
      <c r="DD7" s="194"/>
      <c r="DE7" s="194"/>
      <c r="DF7" s="194"/>
      <c r="DG7" s="194"/>
      <c r="DH7" s="194"/>
      <c r="DI7" s="194"/>
      <c r="DJ7" s="194"/>
      <c r="DK7" s="194"/>
      <c r="DL7" s="194"/>
      <c r="DM7" s="194"/>
      <c r="DN7" s="194"/>
      <c r="DO7" s="194"/>
      <c r="DP7" s="194"/>
      <c r="DQ7" s="194"/>
      <c r="DR7" s="194"/>
      <c r="DS7" s="194"/>
      <c r="DT7" s="194"/>
      <c r="DU7" s="194"/>
      <c r="DV7" s="194"/>
      <c r="DW7" s="194"/>
      <c r="DX7" s="194"/>
      <c r="DY7" s="194"/>
      <c r="DZ7" s="194"/>
      <c r="EA7" s="194"/>
      <c r="EB7" s="194"/>
      <c r="EC7" s="194"/>
      <c r="ED7" s="194"/>
      <c r="EE7" s="194"/>
      <c r="EF7" s="194"/>
      <c r="EG7" s="194"/>
      <c r="EH7" s="194"/>
      <c r="EI7" s="194"/>
      <c r="EJ7" s="194"/>
      <c r="EK7" s="194"/>
      <c r="EL7" s="194"/>
      <c r="EM7" s="194"/>
      <c r="EN7" s="194"/>
      <c r="EO7" s="194"/>
      <c r="EP7" s="194"/>
      <c r="EQ7" s="194"/>
      <c r="ER7" s="194"/>
      <c r="ES7" s="194"/>
      <c r="ET7" s="194"/>
      <c r="EU7" s="194"/>
      <c r="EV7" s="194"/>
      <c r="EW7" s="194"/>
      <c r="EX7" s="194"/>
      <c r="EY7" s="194"/>
      <c r="EZ7" s="194"/>
      <c r="FA7" s="194"/>
      <c r="FB7" s="194"/>
      <c r="FC7" s="194"/>
      <c r="FD7" s="194"/>
      <c r="FE7" s="194"/>
      <c r="FF7" s="194"/>
      <c r="FG7" s="194"/>
      <c r="FH7" s="194"/>
      <c r="FI7" s="194"/>
      <c r="FJ7" s="194"/>
      <c r="FK7" s="194"/>
      <c r="FL7" s="194"/>
      <c r="FM7" s="194"/>
      <c r="FN7" s="194"/>
      <c r="FO7" s="194"/>
      <c r="FP7" s="194"/>
      <c r="FQ7" s="194"/>
      <c r="FR7" s="194"/>
      <c r="FS7" s="194"/>
      <c r="FT7" s="194"/>
      <c r="FU7" s="194"/>
      <c r="FV7" s="194"/>
      <c r="FW7" s="194"/>
      <c r="FX7" s="194"/>
      <c r="FY7" s="194"/>
      <c r="FZ7" s="194"/>
      <c r="GA7" s="194"/>
      <c r="GB7" s="194"/>
      <c r="GC7" s="194"/>
      <c r="GD7" s="194"/>
      <c r="GE7" s="194"/>
      <c r="GF7" s="194"/>
      <c r="GG7" s="194"/>
      <c r="GH7" s="194"/>
      <c r="GI7" s="194"/>
      <c r="GJ7" s="194"/>
      <c r="GK7" s="194"/>
      <c r="GL7" s="194"/>
      <c r="GM7" s="194"/>
      <c r="GN7" s="194"/>
      <c r="GO7" s="194"/>
      <c r="GP7" s="194"/>
      <c r="GQ7" s="194"/>
      <c r="GR7" s="194"/>
      <c r="GS7" s="194"/>
      <c r="GT7" s="194"/>
      <c r="GU7" s="194"/>
      <c r="GV7" s="194"/>
      <c r="GW7" s="194"/>
      <c r="GX7" s="194"/>
      <c r="GY7" s="194"/>
      <c r="GZ7" s="194"/>
      <c r="HA7" s="194"/>
      <c r="HB7" s="194"/>
      <c r="HC7" s="194"/>
      <c r="HD7" s="194"/>
      <c r="HE7" s="194"/>
      <c r="HF7" s="194"/>
      <c r="HG7" s="194"/>
      <c r="HH7" s="194"/>
      <c r="HI7" s="194"/>
      <c r="HJ7" s="194"/>
      <c r="HK7" s="194"/>
      <c r="HL7" s="194"/>
      <c r="HM7" s="194"/>
      <c r="HN7" s="194"/>
      <c r="HO7" s="194"/>
      <c r="HP7" s="194"/>
      <c r="HQ7" s="194"/>
      <c r="HR7" s="194"/>
      <c r="HS7" s="194"/>
      <c r="HT7" s="194"/>
      <c r="HU7" s="194"/>
      <c r="HV7" s="194"/>
      <c r="HW7" s="194"/>
      <c r="HX7" s="194"/>
      <c r="HY7" s="194"/>
      <c r="HZ7" s="194"/>
      <c r="IA7" s="194"/>
      <c r="IB7" s="194"/>
      <c r="IC7" s="194"/>
      <c r="ID7" s="194"/>
      <c r="IE7" s="194"/>
      <c r="IF7" s="194"/>
      <c r="IG7" s="194"/>
      <c r="IH7" s="194"/>
      <c r="II7" s="194"/>
      <c r="IJ7" s="194"/>
      <c r="IK7" s="194"/>
      <c r="IL7" s="194"/>
      <c r="IM7" s="194"/>
      <c r="IN7" s="194"/>
      <c r="IO7" s="194"/>
      <c r="IP7" s="194"/>
      <c r="IQ7" s="194"/>
      <c r="IR7" s="194"/>
      <c r="IS7" s="194"/>
      <c r="IT7" s="194"/>
      <c r="IU7" s="194"/>
      <c r="IV7" s="194"/>
    </row>
    <row r="8" spans="1:256" s="165" customFormat="1" ht="15" customHeight="1">
      <c r="A8" s="1" t="s">
        <v>154</v>
      </c>
      <c r="B8" s="2"/>
      <c r="C8" s="3"/>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row>
    <row r="9" spans="1:256" s="166" customFormat="1" ht="15.75">
      <c r="A9" s="5" t="s">
        <v>166</v>
      </c>
      <c r="B9" s="6"/>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165"/>
      <c r="EV9" s="165"/>
      <c r="EW9" s="165"/>
      <c r="EX9" s="165"/>
      <c r="EY9" s="165"/>
      <c r="EZ9" s="165"/>
      <c r="FA9" s="165"/>
      <c r="FB9" s="165"/>
      <c r="FC9" s="165"/>
      <c r="FD9" s="165"/>
      <c r="FE9" s="165"/>
      <c r="FF9" s="165"/>
      <c r="FG9" s="165"/>
      <c r="FH9" s="165"/>
      <c r="FI9" s="165"/>
      <c r="FJ9" s="165"/>
      <c r="FK9" s="165"/>
      <c r="FL9" s="165"/>
      <c r="FM9" s="165"/>
      <c r="FN9" s="165"/>
      <c r="FO9" s="165"/>
      <c r="FP9" s="165"/>
      <c r="FQ9" s="165"/>
      <c r="FR9" s="165"/>
      <c r="FS9" s="165"/>
      <c r="FT9" s="165"/>
      <c r="FU9" s="165"/>
      <c r="FV9" s="165"/>
      <c r="FW9" s="165"/>
      <c r="FX9" s="165"/>
      <c r="FY9" s="165"/>
      <c r="FZ9" s="165"/>
      <c r="GA9" s="165"/>
      <c r="GB9" s="165"/>
      <c r="GC9" s="165"/>
      <c r="GD9" s="165"/>
      <c r="GE9" s="165"/>
      <c r="GF9" s="165"/>
      <c r="GG9" s="165"/>
      <c r="GH9" s="165"/>
      <c r="GI9" s="165"/>
      <c r="GJ9" s="165"/>
      <c r="GK9" s="165"/>
      <c r="GL9" s="165"/>
      <c r="GM9" s="165"/>
      <c r="GN9" s="165"/>
    </row>
    <row r="10" spans="1:256">
      <c r="A10" s="202"/>
      <c r="B10" s="196"/>
      <c r="C10" s="197"/>
      <c r="D10" s="194"/>
      <c r="E10" s="194"/>
      <c r="F10" s="194"/>
      <c r="G10" s="194"/>
      <c r="H10" s="194"/>
      <c r="I10" s="194"/>
      <c r="J10" s="194"/>
      <c r="K10" s="194"/>
      <c r="L10" s="194"/>
      <c r="M10" s="194"/>
      <c r="N10" s="194"/>
      <c r="O10" s="194"/>
      <c r="P10" s="194"/>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c r="BK10" s="194"/>
      <c r="BL10" s="194"/>
      <c r="BM10" s="194"/>
      <c r="BN10" s="194"/>
      <c r="BO10" s="194"/>
      <c r="BP10" s="194"/>
      <c r="BQ10" s="194"/>
      <c r="BR10" s="194"/>
      <c r="BS10" s="194"/>
      <c r="BT10" s="194"/>
      <c r="BU10" s="194"/>
      <c r="BV10" s="194"/>
      <c r="BW10" s="194"/>
      <c r="BX10" s="194"/>
      <c r="BY10" s="194"/>
      <c r="BZ10" s="194"/>
      <c r="CA10" s="194"/>
      <c r="CB10" s="194"/>
      <c r="CC10" s="194"/>
      <c r="CD10" s="194"/>
      <c r="CE10" s="194"/>
      <c r="CF10" s="194"/>
      <c r="CG10" s="194"/>
      <c r="CH10" s="194"/>
      <c r="CI10" s="194"/>
      <c r="CJ10" s="194"/>
      <c r="CK10" s="194"/>
      <c r="CL10" s="194"/>
      <c r="CM10" s="194"/>
      <c r="CN10" s="194"/>
      <c r="CO10" s="194"/>
      <c r="CP10" s="194"/>
      <c r="CQ10" s="194"/>
      <c r="CR10" s="194"/>
      <c r="CS10" s="194"/>
      <c r="CT10" s="194"/>
      <c r="CU10" s="194"/>
      <c r="CV10" s="194"/>
      <c r="CW10" s="194"/>
      <c r="CX10" s="194"/>
      <c r="CY10" s="194"/>
      <c r="CZ10" s="194"/>
      <c r="DA10" s="194"/>
      <c r="DB10" s="194"/>
      <c r="DC10" s="194"/>
      <c r="DD10" s="194"/>
      <c r="DE10" s="194"/>
      <c r="DF10" s="194"/>
      <c r="DG10" s="194"/>
      <c r="DH10" s="194"/>
      <c r="DI10" s="194"/>
      <c r="DJ10" s="194"/>
      <c r="DK10" s="194"/>
      <c r="DL10" s="194"/>
      <c r="DM10" s="194"/>
      <c r="DN10" s="194"/>
      <c r="DO10" s="194"/>
      <c r="DP10" s="194"/>
      <c r="DQ10" s="194"/>
      <c r="DR10" s="194"/>
      <c r="DS10" s="194"/>
      <c r="DT10" s="194"/>
      <c r="DU10" s="194"/>
      <c r="DV10" s="194"/>
      <c r="DW10" s="194"/>
      <c r="DX10" s="194"/>
      <c r="DY10" s="194"/>
      <c r="DZ10" s="194"/>
      <c r="EA10" s="194"/>
      <c r="EB10" s="194"/>
      <c r="EC10" s="194"/>
      <c r="ED10" s="194"/>
      <c r="EE10" s="194"/>
      <c r="EF10" s="194"/>
      <c r="EG10" s="194"/>
      <c r="EH10" s="194"/>
      <c r="EI10" s="194"/>
      <c r="EJ10" s="194"/>
      <c r="EK10" s="194"/>
      <c r="EL10" s="194"/>
      <c r="EM10" s="194"/>
      <c r="EN10" s="194"/>
      <c r="EO10" s="194"/>
      <c r="EP10" s="194"/>
      <c r="EQ10" s="194"/>
      <c r="ER10" s="194"/>
      <c r="ES10" s="194"/>
      <c r="ET10" s="194"/>
      <c r="EU10" s="194"/>
      <c r="EV10" s="194"/>
      <c r="EW10" s="194"/>
      <c r="EX10" s="194"/>
      <c r="EY10" s="194"/>
      <c r="EZ10" s="194"/>
      <c r="FA10" s="194"/>
      <c r="FB10" s="194"/>
      <c r="FC10" s="194"/>
      <c r="FD10" s="194"/>
      <c r="FE10" s="194"/>
      <c r="FF10" s="194"/>
      <c r="FG10" s="194"/>
      <c r="FH10" s="194"/>
      <c r="FI10" s="194"/>
      <c r="FJ10" s="194"/>
      <c r="FK10" s="194"/>
      <c r="FL10" s="194"/>
      <c r="FM10" s="194"/>
      <c r="FN10" s="194"/>
      <c r="FO10" s="194"/>
      <c r="FP10" s="194"/>
      <c r="FQ10" s="194"/>
      <c r="FR10" s="194"/>
      <c r="FS10" s="194"/>
      <c r="FT10" s="194"/>
      <c r="FU10" s="194"/>
      <c r="FV10" s="194"/>
      <c r="FW10" s="194"/>
      <c r="FX10" s="194"/>
      <c r="FY10" s="194"/>
      <c r="FZ10" s="194"/>
      <c r="GA10" s="194"/>
      <c r="GB10" s="194"/>
      <c r="GC10" s="194"/>
      <c r="GD10" s="194"/>
      <c r="GE10" s="194"/>
      <c r="GF10" s="194"/>
      <c r="GG10" s="194"/>
      <c r="GH10" s="194"/>
      <c r="GI10" s="194"/>
      <c r="GJ10" s="194"/>
      <c r="GK10" s="194"/>
      <c r="GL10" s="194"/>
      <c r="GM10" s="194"/>
      <c r="GN10" s="194"/>
      <c r="GO10" s="194"/>
      <c r="GP10" s="194"/>
      <c r="GQ10" s="194"/>
      <c r="GR10" s="194"/>
      <c r="GS10" s="194"/>
      <c r="GT10" s="194"/>
      <c r="GU10" s="194"/>
      <c r="GV10" s="194"/>
      <c r="GW10" s="194"/>
      <c r="GX10" s="194"/>
      <c r="GY10" s="194"/>
      <c r="GZ10" s="194"/>
      <c r="HA10" s="194"/>
      <c r="HB10" s="194"/>
      <c r="HC10" s="194"/>
      <c r="HD10" s="194"/>
      <c r="HE10" s="194"/>
      <c r="HF10" s="194"/>
      <c r="HG10" s="194"/>
      <c r="HH10" s="194"/>
      <c r="HI10" s="194"/>
      <c r="HJ10" s="194"/>
      <c r="HK10" s="194"/>
      <c r="HL10" s="194"/>
      <c r="HM10" s="194"/>
      <c r="HN10" s="194"/>
      <c r="HO10" s="194"/>
      <c r="HP10" s="194"/>
      <c r="HQ10" s="194"/>
      <c r="HR10" s="194"/>
      <c r="HS10" s="194"/>
      <c r="HT10" s="194"/>
      <c r="HU10" s="194"/>
      <c r="HV10" s="194"/>
      <c r="HW10" s="194"/>
      <c r="HX10" s="194"/>
      <c r="HY10" s="194"/>
      <c r="HZ10" s="194"/>
      <c r="IA10" s="194"/>
      <c r="IB10" s="194"/>
      <c r="IC10" s="194"/>
      <c r="ID10" s="194"/>
      <c r="IE10" s="194"/>
      <c r="IF10" s="194"/>
      <c r="IG10" s="194"/>
      <c r="IH10" s="194"/>
      <c r="II10" s="194"/>
      <c r="IJ10" s="194"/>
      <c r="IK10" s="194"/>
      <c r="IL10" s="194"/>
      <c r="IM10" s="194"/>
      <c r="IN10" s="194"/>
      <c r="IO10" s="194"/>
      <c r="IP10" s="194"/>
      <c r="IQ10" s="194"/>
      <c r="IR10" s="194"/>
      <c r="IS10" s="194"/>
      <c r="IT10" s="194"/>
      <c r="IU10" s="194"/>
      <c r="IV10" s="194"/>
    </row>
    <row r="11" spans="1:256" ht="23.45" customHeight="1">
      <c r="A11" s="383" t="s">
        <v>5</v>
      </c>
      <c r="B11" s="383"/>
      <c r="C11" s="383"/>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194"/>
      <c r="CM11" s="194"/>
      <c r="CN11" s="194"/>
      <c r="CO11" s="194"/>
      <c r="CP11" s="194"/>
      <c r="CQ11" s="194"/>
      <c r="CR11" s="194"/>
      <c r="CS11" s="194"/>
      <c r="CT11" s="194"/>
      <c r="CU11" s="194"/>
      <c r="CV11" s="194"/>
      <c r="CW11" s="194"/>
      <c r="CX11" s="194"/>
      <c r="CY11" s="194"/>
      <c r="CZ11" s="194"/>
      <c r="DA11" s="194"/>
      <c r="DB11" s="194"/>
      <c r="DC11" s="194"/>
      <c r="DD11" s="194"/>
      <c r="DE11" s="194"/>
      <c r="DF11" s="194"/>
      <c r="DG11" s="194"/>
      <c r="DH11" s="194"/>
      <c r="DI11" s="194"/>
      <c r="DJ11" s="194"/>
      <c r="DK11" s="194"/>
      <c r="DL11" s="194"/>
      <c r="DM11" s="194"/>
      <c r="DN11" s="194"/>
      <c r="DO11" s="194"/>
      <c r="DP11" s="194"/>
      <c r="DQ11" s="194"/>
      <c r="DR11" s="194"/>
      <c r="DS11" s="194"/>
      <c r="DT11" s="194"/>
      <c r="DU11" s="194"/>
      <c r="DV11" s="194"/>
      <c r="DW11" s="194"/>
      <c r="DX11" s="194"/>
      <c r="DY11" s="194"/>
      <c r="DZ11" s="194"/>
      <c r="EA11" s="194"/>
      <c r="EB11" s="194"/>
      <c r="EC11" s="194"/>
      <c r="ED11" s="194"/>
      <c r="EE11" s="194"/>
      <c r="EF11" s="194"/>
      <c r="EG11" s="194"/>
      <c r="EH11" s="194"/>
      <c r="EI11" s="194"/>
      <c r="EJ11" s="194"/>
      <c r="EK11" s="194"/>
      <c r="EL11" s="194"/>
      <c r="EM11" s="194"/>
      <c r="EN11" s="194"/>
      <c r="EO11" s="194"/>
      <c r="EP11" s="194"/>
      <c r="EQ11" s="194"/>
      <c r="ER11" s="194"/>
      <c r="ES11" s="194"/>
      <c r="ET11" s="194"/>
      <c r="EU11" s="194"/>
      <c r="EV11" s="194"/>
      <c r="EW11" s="194"/>
      <c r="EX11" s="194"/>
      <c r="EY11" s="194"/>
      <c r="EZ11" s="194"/>
      <c r="FA11" s="194"/>
      <c r="FB11" s="194"/>
      <c r="FC11" s="194"/>
      <c r="FD11" s="194"/>
      <c r="FE11" s="194"/>
      <c r="FF11" s="194"/>
      <c r="FG11" s="194"/>
      <c r="FH11" s="194"/>
      <c r="FI11" s="194"/>
      <c r="FJ11" s="194"/>
      <c r="FK11" s="194"/>
      <c r="FL11" s="194"/>
      <c r="FM11" s="194"/>
      <c r="FN11" s="194"/>
      <c r="FO11" s="194"/>
      <c r="FP11" s="194"/>
      <c r="FQ11" s="194"/>
      <c r="FR11" s="194"/>
      <c r="FS11" s="194"/>
      <c r="FT11" s="194"/>
      <c r="FU11" s="194"/>
      <c r="FV11" s="194"/>
      <c r="FW11" s="194"/>
      <c r="FX11" s="194"/>
      <c r="FY11" s="194"/>
      <c r="FZ11" s="194"/>
      <c r="GA11" s="194"/>
      <c r="GB11" s="194"/>
      <c r="GC11" s="194"/>
      <c r="GD11" s="194"/>
      <c r="GE11" s="194"/>
      <c r="GF11" s="194"/>
      <c r="GG11" s="194"/>
      <c r="GH11" s="194"/>
      <c r="GI11" s="194"/>
      <c r="GJ11" s="194"/>
      <c r="GK11" s="194"/>
      <c r="GL11" s="194"/>
      <c r="GM11" s="194"/>
      <c r="GN11" s="194"/>
      <c r="GO11" s="194"/>
      <c r="GP11" s="194"/>
      <c r="GQ11" s="194"/>
      <c r="GR11" s="194"/>
      <c r="GS11" s="194"/>
      <c r="GT11" s="194"/>
      <c r="GU11" s="194"/>
      <c r="GV11" s="194"/>
      <c r="GW11" s="194"/>
      <c r="GX11" s="194"/>
      <c r="GY11" s="194"/>
      <c r="GZ11" s="194"/>
      <c r="HA11" s="194"/>
      <c r="HB11" s="194"/>
      <c r="HC11" s="194"/>
      <c r="HD11" s="194"/>
      <c r="HE11" s="194"/>
      <c r="HF11" s="194"/>
      <c r="HG11" s="194"/>
      <c r="HH11" s="194"/>
      <c r="HI11" s="194"/>
      <c r="HJ11" s="194"/>
      <c r="HK11" s="194"/>
      <c r="HL11" s="194"/>
      <c r="HM11" s="194"/>
      <c r="HN11" s="194"/>
      <c r="HO11" s="194"/>
      <c r="HP11" s="194"/>
      <c r="HQ11" s="194"/>
      <c r="HR11" s="194"/>
      <c r="HS11" s="194"/>
      <c r="HT11" s="194"/>
      <c r="HU11" s="194"/>
      <c r="HV11" s="194"/>
      <c r="HW11" s="194"/>
      <c r="HX11" s="194"/>
      <c r="HY11" s="194"/>
      <c r="HZ11" s="194"/>
      <c r="IA11" s="194"/>
      <c r="IB11" s="194"/>
      <c r="IC11" s="194"/>
      <c r="ID11" s="194"/>
      <c r="IE11" s="194"/>
      <c r="IF11" s="194"/>
      <c r="IG11" s="194"/>
      <c r="IH11" s="194"/>
      <c r="II11" s="194"/>
      <c r="IJ11" s="194"/>
      <c r="IK11" s="194"/>
      <c r="IL11" s="194"/>
      <c r="IM11" s="194"/>
      <c r="IN11" s="194"/>
      <c r="IO11" s="194"/>
      <c r="IP11" s="194"/>
      <c r="IQ11" s="194"/>
      <c r="IR11" s="194"/>
      <c r="IS11" s="194"/>
      <c r="IT11" s="194"/>
      <c r="IU11" s="194"/>
      <c r="IV11" s="194"/>
    </row>
    <row r="12" spans="1:256" ht="18.75">
      <c r="A12" s="202"/>
      <c r="B12" s="203"/>
      <c r="C12" s="20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c r="IQ12" s="194"/>
      <c r="IR12" s="194"/>
      <c r="IS12" s="194"/>
      <c r="IT12" s="194"/>
      <c r="IU12" s="194"/>
      <c r="IV12" s="194"/>
    </row>
    <row r="13" spans="1:256" ht="33.75" customHeight="1">
      <c r="A13" s="387" t="s">
        <v>314</v>
      </c>
      <c r="B13" s="387"/>
      <c r="C13" s="387"/>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c r="IQ13" s="194"/>
      <c r="IR13" s="194"/>
      <c r="IS13" s="194"/>
      <c r="IT13" s="194"/>
      <c r="IU13" s="194"/>
      <c r="IV13" s="194"/>
    </row>
    <row r="14" spans="1:256">
      <c r="A14" s="388" t="s">
        <v>6</v>
      </c>
      <c r="B14" s="388"/>
      <c r="C14" s="388"/>
      <c r="D14" s="194"/>
      <c r="E14" s="194"/>
      <c r="F14" s="194"/>
      <c r="G14" s="194"/>
      <c r="H14" s="194"/>
      <c r="I14" s="194"/>
      <c r="J14" s="194"/>
      <c r="K14" s="194"/>
      <c r="L14" s="194"/>
      <c r="M14" s="194"/>
      <c r="N14" s="194"/>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c r="IQ14" s="194"/>
      <c r="IR14" s="194"/>
      <c r="IS14" s="194"/>
      <c r="IT14" s="194"/>
      <c r="IU14" s="194"/>
      <c r="IV14" s="194"/>
    </row>
    <row r="15" spans="1:256" ht="32.25" customHeight="1">
      <c r="A15" s="387" t="s">
        <v>314</v>
      </c>
      <c r="B15" s="387"/>
      <c r="C15" s="387"/>
      <c r="D15" s="194"/>
      <c r="E15" s="194"/>
      <c r="F15" s="194"/>
      <c r="G15" s="194"/>
      <c r="H15" s="194"/>
      <c r="I15" s="194"/>
      <c r="J15" s="194"/>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c r="CA15" s="194"/>
      <c r="CB15" s="194"/>
      <c r="CC15" s="194"/>
      <c r="CD15" s="194"/>
      <c r="CE15" s="194"/>
      <c r="CF15" s="194"/>
      <c r="CG15" s="194"/>
      <c r="CH15" s="194"/>
      <c r="CI15" s="194"/>
      <c r="CJ15" s="194"/>
      <c r="CK15" s="194"/>
      <c r="CL15" s="194"/>
      <c r="CM15" s="194"/>
      <c r="CN15" s="194"/>
      <c r="CO15" s="194"/>
      <c r="CP15" s="194"/>
      <c r="CQ15" s="194"/>
      <c r="CR15" s="194"/>
      <c r="CS15" s="194"/>
      <c r="CT15" s="194"/>
      <c r="CU15" s="194"/>
      <c r="CV15" s="194"/>
      <c r="CW15" s="194"/>
      <c r="CX15" s="194"/>
      <c r="CY15" s="194"/>
      <c r="CZ15" s="194"/>
      <c r="DA15" s="194"/>
      <c r="DB15" s="194"/>
      <c r="DC15" s="194"/>
      <c r="DD15" s="194"/>
      <c r="DE15" s="194"/>
      <c r="DF15" s="194"/>
      <c r="DG15" s="194"/>
      <c r="DH15" s="194"/>
      <c r="DI15" s="194"/>
      <c r="DJ15" s="194"/>
      <c r="DK15" s="194"/>
      <c r="DL15" s="194"/>
      <c r="DM15" s="194"/>
      <c r="DN15" s="194"/>
      <c r="DO15" s="194"/>
      <c r="DP15" s="194"/>
      <c r="DQ15" s="194"/>
      <c r="DR15" s="194"/>
      <c r="DS15" s="194"/>
      <c r="DT15" s="194"/>
      <c r="DU15" s="194"/>
      <c r="DV15" s="194"/>
      <c r="DW15" s="194"/>
      <c r="DX15" s="194"/>
      <c r="DY15" s="194"/>
      <c r="DZ15" s="194"/>
      <c r="EA15" s="194"/>
      <c r="EB15" s="194"/>
      <c r="EC15" s="194"/>
      <c r="ED15" s="194"/>
      <c r="EE15" s="194"/>
      <c r="EF15" s="194"/>
      <c r="EG15" s="194"/>
      <c r="EH15" s="194"/>
      <c r="EI15" s="194"/>
      <c r="EJ15" s="194"/>
      <c r="EK15" s="194"/>
      <c r="EL15" s="194"/>
      <c r="EM15" s="194"/>
      <c r="EN15" s="194"/>
      <c r="EO15" s="194"/>
      <c r="EP15" s="194"/>
      <c r="EQ15" s="194"/>
      <c r="ER15" s="194"/>
      <c r="ES15" s="194"/>
      <c r="ET15" s="194"/>
      <c r="EU15" s="194"/>
      <c r="EV15" s="194"/>
      <c r="EW15" s="194"/>
      <c r="EX15" s="194"/>
      <c r="EY15" s="194"/>
      <c r="EZ15" s="194"/>
      <c r="FA15" s="194"/>
      <c r="FB15" s="194"/>
      <c r="FC15" s="194"/>
      <c r="FD15" s="194"/>
      <c r="FE15" s="194"/>
      <c r="FF15" s="194"/>
      <c r="FG15" s="194"/>
      <c r="FH15" s="194"/>
      <c r="FI15" s="194"/>
      <c r="FJ15" s="194"/>
      <c r="FK15" s="194"/>
      <c r="FL15" s="194"/>
      <c r="FM15" s="194"/>
      <c r="FN15" s="194"/>
      <c r="FO15" s="194"/>
      <c r="FP15" s="194"/>
      <c r="FQ15" s="194"/>
      <c r="FR15" s="194"/>
      <c r="FS15" s="194"/>
      <c r="FT15" s="194"/>
      <c r="FU15" s="194"/>
      <c r="FV15" s="194"/>
      <c r="FW15" s="194"/>
      <c r="FX15" s="194"/>
      <c r="FY15" s="194"/>
      <c r="FZ15" s="194"/>
      <c r="GA15" s="194"/>
      <c r="GB15" s="194"/>
      <c r="GC15" s="194"/>
      <c r="GD15" s="194"/>
      <c r="GE15" s="194"/>
      <c r="GF15" s="194"/>
      <c r="GG15" s="194"/>
      <c r="GH15" s="194"/>
      <c r="GI15" s="194"/>
      <c r="GJ15" s="194"/>
      <c r="GK15" s="194"/>
      <c r="GL15" s="194"/>
      <c r="GM15" s="194"/>
      <c r="GN15" s="194"/>
      <c r="GO15" s="194"/>
      <c r="GP15" s="194"/>
      <c r="GQ15" s="194"/>
      <c r="GR15" s="194"/>
      <c r="GS15" s="194"/>
      <c r="GT15" s="194"/>
      <c r="GU15" s="194"/>
      <c r="GV15" s="194"/>
      <c r="GW15" s="194"/>
      <c r="GX15" s="194"/>
      <c r="GY15" s="194"/>
      <c r="GZ15" s="194"/>
      <c r="HA15" s="194"/>
      <c r="HB15" s="194"/>
      <c r="HC15" s="194"/>
      <c r="HD15" s="194"/>
      <c r="HE15" s="194"/>
      <c r="HF15" s="194"/>
      <c r="HG15" s="194"/>
      <c r="HH15" s="194"/>
      <c r="HI15" s="194"/>
      <c r="HJ15" s="194"/>
      <c r="HK15" s="194"/>
      <c r="HL15" s="194"/>
      <c r="HM15" s="194"/>
      <c r="HN15" s="194"/>
      <c r="HO15" s="194"/>
      <c r="HP15" s="194"/>
      <c r="HQ15" s="194"/>
      <c r="HR15" s="194"/>
      <c r="HS15" s="194"/>
      <c r="HT15" s="194"/>
      <c r="HU15" s="194"/>
      <c r="HV15" s="194"/>
      <c r="HW15" s="194"/>
      <c r="HX15" s="194"/>
      <c r="HY15" s="194"/>
      <c r="HZ15" s="194"/>
      <c r="IA15" s="194"/>
      <c r="IB15" s="194"/>
      <c r="IC15" s="194"/>
      <c r="ID15" s="194"/>
      <c r="IE15" s="194"/>
      <c r="IF15" s="194"/>
      <c r="IG15" s="194"/>
      <c r="IH15" s="194"/>
      <c r="II15" s="194"/>
      <c r="IJ15" s="194"/>
      <c r="IK15" s="194"/>
      <c r="IL15" s="194"/>
      <c r="IM15" s="194"/>
      <c r="IN15" s="194"/>
      <c r="IO15" s="194"/>
      <c r="IP15" s="194"/>
      <c r="IQ15" s="194"/>
      <c r="IR15" s="194"/>
      <c r="IS15" s="194"/>
      <c r="IT15" s="194"/>
      <c r="IU15" s="194"/>
      <c r="IV15" s="194"/>
    </row>
    <row r="16" spans="1:256" ht="12.75" customHeight="1">
      <c r="A16" s="388" t="s">
        <v>7</v>
      </c>
      <c r="B16" s="388"/>
      <c r="C16" s="388"/>
      <c r="D16" s="194"/>
      <c r="E16" s="194"/>
      <c r="F16" s="194"/>
      <c r="G16" s="194"/>
      <c r="H16" s="194"/>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194"/>
      <c r="CM16" s="194"/>
      <c r="CN16" s="194"/>
      <c r="CO16" s="194"/>
      <c r="CP16" s="194"/>
      <c r="CQ16" s="194"/>
      <c r="CR16" s="194"/>
      <c r="CS16" s="194"/>
      <c r="CT16" s="194"/>
      <c r="CU16" s="194"/>
      <c r="CV16" s="194"/>
      <c r="CW16" s="194"/>
      <c r="CX16" s="194"/>
      <c r="CY16" s="194"/>
      <c r="CZ16" s="194"/>
      <c r="DA16" s="194"/>
      <c r="DB16" s="194"/>
      <c r="DC16" s="194"/>
      <c r="DD16" s="194"/>
      <c r="DE16" s="194"/>
      <c r="DF16" s="194"/>
      <c r="DG16" s="194"/>
      <c r="DH16" s="194"/>
      <c r="DI16" s="194"/>
      <c r="DJ16" s="194"/>
      <c r="DK16" s="194"/>
      <c r="DL16" s="194"/>
      <c r="DM16" s="194"/>
      <c r="DN16" s="194"/>
      <c r="DO16" s="194"/>
      <c r="DP16" s="194"/>
      <c r="DQ16" s="194"/>
      <c r="DR16" s="194"/>
      <c r="DS16" s="194"/>
      <c r="DT16" s="194"/>
      <c r="DU16" s="194"/>
      <c r="DV16" s="194"/>
      <c r="DW16" s="194"/>
      <c r="DX16" s="194"/>
      <c r="DY16" s="194"/>
      <c r="DZ16" s="194"/>
      <c r="EA16" s="194"/>
      <c r="EB16" s="194"/>
      <c r="EC16" s="194"/>
      <c r="ED16" s="194"/>
      <c r="EE16" s="194"/>
      <c r="EF16" s="194"/>
      <c r="EG16" s="194"/>
      <c r="EH16" s="194"/>
      <c r="EI16" s="194"/>
      <c r="EJ16" s="194"/>
      <c r="EK16" s="194"/>
      <c r="EL16" s="194"/>
      <c r="EM16" s="194"/>
      <c r="EN16" s="194"/>
      <c r="EO16" s="194"/>
      <c r="EP16" s="194"/>
      <c r="EQ16" s="194"/>
      <c r="ER16" s="194"/>
      <c r="ES16" s="194"/>
      <c r="ET16" s="194"/>
      <c r="EU16" s="194"/>
      <c r="EV16" s="194"/>
      <c r="EW16" s="194"/>
      <c r="EX16" s="194"/>
      <c r="EY16" s="194"/>
      <c r="EZ16" s="194"/>
      <c r="FA16" s="194"/>
      <c r="FB16" s="194"/>
      <c r="FC16" s="194"/>
      <c r="FD16" s="194"/>
      <c r="FE16" s="194"/>
      <c r="FF16" s="194"/>
      <c r="FG16" s="194"/>
      <c r="FH16" s="194"/>
      <c r="FI16" s="194"/>
      <c r="FJ16" s="194"/>
      <c r="FK16" s="194"/>
      <c r="FL16" s="194"/>
      <c r="FM16" s="194"/>
      <c r="FN16" s="194"/>
      <c r="FO16" s="194"/>
      <c r="FP16" s="194"/>
      <c r="FQ16" s="194"/>
      <c r="FR16" s="194"/>
      <c r="FS16" s="194"/>
      <c r="FT16" s="194"/>
      <c r="FU16" s="194"/>
      <c r="FV16" s="194"/>
      <c r="FW16" s="194"/>
      <c r="FX16" s="194"/>
      <c r="FY16" s="194"/>
      <c r="FZ16" s="194"/>
      <c r="GA16" s="194"/>
      <c r="GB16" s="194"/>
      <c r="GC16" s="194"/>
      <c r="GD16" s="194"/>
      <c r="GE16" s="194"/>
      <c r="GF16" s="194"/>
      <c r="GG16" s="194"/>
      <c r="GH16" s="194"/>
      <c r="GI16" s="194"/>
      <c r="GJ16" s="194"/>
      <c r="GK16" s="194"/>
      <c r="GL16" s="194"/>
      <c r="GM16" s="194"/>
      <c r="GN16" s="194"/>
      <c r="GO16" s="194"/>
      <c r="GP16" s="194"/>
      <c r="GQ16" s="194"/>
      <c r="GR16" s="194"/>
      <c r="GS16" s="194"/>
      <c r="GT16" s="194"/>
      <c r="GU16" s="194"/>
      <c r="GV16" s="194"/>
      <c r="GW16" s="194"/>
      <c r="GX16" s="194"/>
      <c r="GY16" s="194"/>
      <c r="GZ16" s="194"/>
      <c r="HA16" s="194"/>
      <c r="HB16" s="194"/>
      <c r="HC16" s="194"/>
      <c r="HD16" s="194"/>
      <c r="HE16" s="194"/>
      <c r="HF16" s="194"/>
      <c r="HG16" s="194"/>
      <c r="HH16" s="194"/>
      <c r="HI16" s="194"/>
      <c r="HJ16" s="194"/>
      <c r="HK16" s="194"/>
      <c r="HL16" s="194"/>
      <c r="HM16" s="194"/>
      <c r="HN16" s="194"/>
      <c r="HO16" s="194"/>
      <c r="HP16" s="194"/>
      <c r="HQ16" s="194"/>
      <c r="HR16" s="194"/>
      <c r="HS16" s="194"/>
      <c r="HT16" s="194"/>
      <c r="HU16" s="194"/>
      <c r="HV16" s="194"/>
      <c r="HW16" s="194"/>
      <c r="HX16" s="194"/>
      <c r="HY16" s="194"/>
      <c r="HZ16" s="194"/>
      <c r="IA16" s="194"/>
      <c r="IB16" s="194"/>
      <c r="IC16" s="194"/>
      <c r="ID16" s="194"/>
      <c r="IE16" s="194"/>
      <c r="IF16" s="194"/>
      <c r="IG16" s="194"/>
      <c r="IH16" s="194"/>
      <c r="II16" s="194"/>
      <c r="IJ16" s="194"/>
      <c r="IK16" s="194"/>
      <c r="IL16" s="194"/>
      <c r="IM16" s="194"/>
      <c r="IN16" s="194"/>
      <c r="IO16" s="194"/>
      <c r="IP16" s="194"/>
      <c r="IQ16" s="194"/>
      <c r="IR16" s="194"/>
      <c r="IS16" s="194"/>
      <c r="IT16" s="194"/>
      <c r="IU16" s="194"/>
      <c r="IV16" s="194"/>
    </row>
    <row r="17" spans="1:256" ht="15.75" customHeight="1">
      <c r="A17" s="194"/>
      <c r="B17" s="205"/>
      <c r="C17" s="206"/>
      <c r="D17" s="194"/>
      <c r="E17" s="194"/>
      <c r="F17" s="194"/>
      <c r="G17" s="194"/>
      <c r="H17" s="194"/>
      <c r="I17" s="194"/>
      <c r="J17" s="194"/>
      <c r="K17" s="194"/>
      <c r="L17" s="194"/>
      <c r="M17" s="194"/>
      <c r="N17" s="194"/>
      <c r="O17" s="194"/>
      <c r="P17" s="194"/>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c r="BD17" s="194"/>
      <c r="BE17" s="194"/>
      <c r="BF17" s="194"/>
      <c r="BG17" s="194"/>
      <c r="BH17" s="194"/>
      <c r="BI17" s="194"/>
      <c r="BJ17" s="194"/>
      <c r="BK17" s="194"/>
      <c r="BL17" s="194"/>
      <c r="BM17" s="194"/>
      <c r="BN17" s="194"/>
      <c r="BO17" s="194"/>
      <c r="BP17" s="194"/>
      <c r="BQ17" s="194"/>
      <c r="BR17" s="194"/>
      <c r="BS17" s="194"/>
      <c r="BT17" s="194"/>
      <c r="BU17" s="194"/>
      <c r="BV17" s="194"/>
      <c r="BW17" s="194"/>
      <c r="BX17" s="194"/>
      <c r="BY17" s="194"/>
      <c r="BZ17" s="194"/>
      <c r="CA17" s="194"/>
      <c r="CB17" s="194"/>
      <c r="CC17" s="194"/>
      <c r="CD17" s="194"/>
      <c r="CE17" s="194"/>
      <c r="CF17" s="194"/>
      <c r="CG17" s="194"/>
      <c r="CH17" s="194"/>
      <c r="CI17" s="194"/>
      <c r="CJ17" s="194"/>
      <c r="CK17" s="194"/>
      <c r="CL17" s="194"/>
      <c r="CM17" s="194"/>
      <c r="CN17" s="194"/>
      <c r="CO17" s="194"/>
      <c r="CP17" s="194"/>
      <c r="CQ17" s="194"/>
      <c r="CR17" s="194"/>
      <c r="CS17" s="194"/>
      <c r="CT17" s="194"/>
      <c r="CU17" s="194"/>
      <c r="CV17" s="194"/>
      <c r="CW17" s="194"/>
      <c r="CX17" s="194"/>
      <c r="CY17" s="194"/>
      <c r="CZ17" s="194"/>
      <c r="DA17" s="194"/>
      <c r="DB17" s="194"/>
      <c r="DC17" s="194"/>
      <c r="DD17" s="194"/>
      <c r="DE17" s="194"/>
      <c r="DF17" s="194"/>
      <c r="DG17" s="194"/>
      <c r="DH17" s="194"/>
      <c r="DI17" s="194"/>
      <c r="DJ17" s="194"/>
      <c r="DK17" s="194"/>
      <c r="DL17" s="194"/>
      <c r="DM17" s="194"/>
      <c r="DN17" s="194"/>
      <c r="DO17" s="194"/>
      <c r="DP17" s="194"/>
      <c r="DQ17" s="194"/>
      <c r="DR17" s="194"/>
      <c r="DS17" s="194"/>
      <c r="DT17" s="194"/>
      <c r="DU17" s="194"/>
      <c r="DV17" s="194"/>
      <c r="DW17" s="194"/>
      <c r="DX17" s="194"/>
      <c r="DY17" s="194"/>
      <c r="DZ17" s="194"/>
      <c r="EA17" s="194"/>
      <c r="EB17" s="194"/>
      <c r="EC17" s="194"/>
      <c r="ED17" s="194"/>
      <c r="EE17" s="194"/>
      <c r="EF17" s="194"/>
      <c r="EG17" s="194"/>
      <c r="EH17" s="194"/>
      <c r="EI17" s="194"/>
      <c r="EJ17" s="194"/>
      <c r="EK17" s="194"/>
      <c r="EL17" s="194"/>
      <c r="EM17" s="194"/>
      <c r="EN17" s="194"/>
      <c r="EO17" s="194"/>
      <c r="EP17" s="194"/>
      <c r="EQ17" s="194"/>
      <c r="ER17" s="194"/>
      <c r="ES17" s="194"/>
      <c r="ET17" s="194"/>
      <c r="EU17" s="194"/>
      <c r="EV17" s="194"/>
      <c r="EW17" s="194"/>
      <c r="EX17" s="194"/>
      <c r="EY17" s="194"/>
      <c r="EZ17" s="194"/>
      <c r="FA17" s="194"/>
      <c r="FB17" s="194"/>
      <c r="FC17" s="194"/>
      <c r="FD17" s="194"/>
      <c r="FE17" s="194"/>
      <c r="FF17" s="194"/>
      <c r="FG17" s="194"/>
      <c r="FH17" s="194"/>
      <c r="FI17" s="194"/>
      <c r="FJ17" s="194"/>
      <c r="FK17" s="194"/>
      <c r="FL17" s="194"/>
      <c r="FM17" s="194"/>
      <c r="FN17" s="194"/>
      <c r="FO17" s="194"/>
      <c r="FP17" s="194"/>
      <c r="FQ17" s="194"/>
      <c r="FR17" s="194"/>
      <c r="FS17" s="194"/>
      <c r="FT17" s="194"/>
      <c r="FU17" s="194"/>
      <c r="FV17" s="194"/>
      <c r="FW17" s="194"/>
      <c r="FX17" s="194"/>
      <c r="FY17" s="194"/>
      <c r="FZ17" s="194"/>
      <c r="GA17" s="194"/>
      <c r="GB17" s="194"/>
      <c r="GC17" s="194"/>
      <c r="GD17" s="194"/>
      <c r="GE17" s="194"/>
      <c r="GF17" s="194"/>
      <c r="GG17" s="194"/>
      <c r="GH17" s="194"/>
      <c r="GI17" s="194"/>
      <c r="GJ17" s="194"/>
      <c r="GK17" s="194"/>
      <c r="GL17" s="194"/>
      <c r="GM17" s="194"/>
      <c r="GN17" s="194"/>
      <c r="GO17" s="194"/>
      <c r="GP17" s="194"/>
      <c r="GQ17" s="194"/>
      <c r="GR17" s="194"/>
      <c r="GS17" s="194"/>
      <c r="GT17" s="194"/>
      <c r="GU17" s="194"/>
      <c r="GV17" s="194"/>
      <c r="GW17" s="194"/>
      <c r="GX17" s="194"/>
      <c r="GY17" s="194"/>
      <c r="GZ17" s="194"/>
      <c r="HA17" s="194"/>
      <c r="HB17" s="194"/>
      <c r="HC17" s="194"/>
      <c r="HD17" s="194"/>
      <c r="HE17" s="194"/>
      <c r="HF17" s="194"/>
      <c r="HG17" s="194"/>
      <c r="HH17" s="194"/>
      <c r="HI17" s="194"/>
      <c r="HJ17" s="194"/>
      <c r="HK17" s="194"/>
      <c r="HL17" s="194"/>
      <c r="HM17" s="194"/>
      <c r="HN17" s="194"/>
      <c r="HO17" s="194"/>
      <c r="HP17" s="194"/>
      <c r="HQ17" s="194"/>
      <c r="HR17" s="194"/>
      <c r="HS17" s="194"/>
      <c r="HT17" s="194"/>
      <c r="HU17" s="194"/>
      <c r="HV17" s="194"/>
      <c r="HW17" s="194"/>
      <c r="HX17" s="194"/>
      <c r="HY17" s="194"/>
      <c r="HZ17" s="194"/>
      <c r="IA17" s="194"/>
      <c r="IB17" s="194"/>
      <c r="IC17" s="194"/>
      <c r="ID17" s="194"/>
      <c r="IE17" s="194"/>
      <c r="IF17" s="194"/>
      <c r="IG17" s="194"/>
      <c r="IH17" s="194"/>
      <c r="II17" s="194"/>
      <c r="IJ17" s="194"/>
      <c r="IK17" s="194"/>
      <c r="IL17" s="194"/>
      <c r="IM17" s="194"/>
      <c r="IN17" s="194"/>
      <c r="IO17" s="194"/>
      <c r="IP17" s="194"/>
      <c r="IQ17" s="194"/>
      <c r="IR17" s="194"/>
      <c r="IS17" s="194"/>
      <c r="IT17" s="194"/>
      <c r="IU17" s="194"/>
      <c r="IV17" s="194"/>
    </row>
    <row r="18" spans="1:256" ht="12.75" customHeight="1">
      <c r="A18" s="207"/>
      <c r="B18" s="208"/>
      <c r="C18" s="209"/>
      <c r="D18" s="210"/>
      <c r="E18" s="210"/>
      <c r="F18" s="210"/>
      <c r="G18" s="210"/>
      <c r="H18" s="210"/>
      <c r="I18" s="210"/>
      <c r="J18" s="210"/>
      <c r="K18" s="210"/>
      <c r="L18" s="210"/>
      <c r="M18" s="210"/>
      <c r="N18" s="210"/>
      <c r="O18" s="210"/>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c r="BK18" s="210"/>
      <c r="BL18" s="210"/>
      <c r="BM18" s="210"/>
      <c r="BN18" s="210"/>
      <c r="BO18" s="210"/>
      <c r="BP18" s="210"/>
      <c r="BQ18" s="210"/>
      <c r="BR18" s="210"/>
      <c r="BS18" s="210"/>
      <c r="BT18" s="210"/>
      <c r="BU18" s="210"/>
      <c r="BV18" s="210"/>
      <c r="BW18" s="210"/>
      <c r="BX18" s="210"/>
      <c r="BY18" s="210"/>
      <c r="BZ18" s="210"/>
      <c r="CA18" s="210"/>
      <c r="CB18" s="210"/>
      <c r="CC18" s="210"/>
      <c r="CD18" s="210"/>
      <c r="CE18" s="210"/>
      <c r="CF18" s="210"/>
      <c r="CG18" s="210"/>
      <c r="CH18" s="210"/>
      <c r="CI18" s="210"/>
      <c r="CJ18" s="210"/>
      <c r="CK18" s="210"/>
      <c r="CL18" s="210"/>
      <c r="CM18" s="210"/>
      <c r="CN18" s="210"/>
      <c r="CO18" s="210"/>
      <c r="CP18" s="210"/>
      <c r="CQ18" s="210"/>
      <c r="CR18" s="210"/>
      <c r="CS18" s="210"/>
      <c r="CT18" s="210"/>
      <c r="CU18" s="210"/>
      <c r="CV18" s="210"/>
      <c r="CW18" s="210"/>
      <c r="CX18" s="210"/>
      <c r="CY18" s="210"/>
      <c r="CZ18" s="210"/>
      <c r="DA18" s="210"/>
      <c r="DB18" s="210"/>
      <c r="DC18" s="210"/>
      <c r="DD18" s="210"/>
      <c r="DE18" s="210"/>
      <c r="DF18" s="210"/>
      <c r="DG18" s="210"/>
      <c r="DH18" s="210"/>
      <c r="DI18" s="210"/>
      <c r="DJ18" s="210"/>
      <c r="DK18" s="210"/>
      <c r="DL18" s="210"/>
      <c r="DM18" s="210"/>
      <c r="DN18" s="210"/>
      <c r="DO18" s="210"/>
      <c r="DP18" s="210"/>
      <c r="DQ18" s="210"/>
      <c r="DR18" s="210"/>
      <c r="DS18" s="210"/>
      <c r="DT18" s="210"/>
      <c r="DU18" s="210"/>
      <c r="DV18" s="210"/>
      <c r="DW18" s="210"/>
      <c r="DX18" s="210"/>
      <c r="DY18" s="210"/>
      <c r="DZ18" s="210"/>
      <c r="EA18" s="210"/>
      <c r="EB18" s="210"/>
      <c r="EC18" s="210"/>
      <c r="ED18" s="210"/>
      <c r="EE18" s="210"/>
      <c r="EF18" s="210"/>
      <c r="EG18" s="210"/>
      <c r="EH18" s="210"/>
      <c r="EI18" s="210"/>
      <c r="EJ18" s="210"/>
      <c r="EK18" s="210"/>
      <c r="EL18" s="210"/>
      <c r="EM18" s="210"/>
      <c r="EN18" s="210"/>
      <c r="EO18" s="210"/>
      <c r="EP18" s="210"/>
      <c r="EQ18" s="210"/>
      <c r="ER18" s="210"/>
      <c r="ES18" s="210"/>
      <c r="ET18" s="210"/>
      <c r="EU18" s="210"/>
      <c r="EV18" s="210"/>
      <c r="EW18" s="210"/>
      <c r="EX18" s="210"/>
      <c r="EY18" s="210"/>
      <c r="EZ18" s="210"/>
      <c r="FA18" s="210"/>
      <c r="FB18" s="210"/>
      <c r="FC18" s="210"/>
      <c r="FD18" s="210"/>
      <c r="FE18" s="210"/>
      <c r="FF18" s="210"/>
      <c r="FG18" s="210"/>
      <c r="FH18" s="210"/>
      <c r="FI18" s="210"/>
      <c r="FJ18" s="210"/>
      <c r="FK18" s="210"/>
      <c r="FL18" s="210"/>
      <c r="FM18" s="210"/>
      <c r="FN18" s="210"/>
      <c r="FO18" s="210"/>
      <c r="FP18" s="210"/>
      <c r="FQ18" s="210"/>
      <c r="FR18" s="210"/>
      <c r="FS18" s="210"/>
      <c r="FT18" s="210"/>
      <c r="FU18" s="210"/>
      <c r="FV18" s="210"/>
      <c r="FW18" s="210"/>
      <c r="FX18" s="210"/>
      <c r="FY18" s="210"/>
      <c r="FZ18" s="210"/>
      <c r="GA18" s="210"/>
      <c r="GB18" s="210"/>
      <c r="GC18" s="210"/>
      <c r="GD18" s="210"/>
      <c r="GE18" s="210"/>
      <c r="GF18" s="210"/>
      <c r="GG18" s="210"/>
      <c r="GH18" s="210"/>
      <c r="GI18" s="210"/>
      <c r="GJ18" s="210"/>
      <c r="GK18" s="210"/>
      <c r="GL18" s="210"/>
      <c r="GM18" s="210"/>
      <c r="GN18" s="210"/>
      <c r="GO18" s="210"/>
      <c r="GP18" s="210"/>
      <c r="GQ18" s="210"/>
      <c r="GR18" s="210"/>
      <c r="GS18" s="210"/>
      <c r="GT18" s="210"/>
      <c r="GU18" s="210"/>
      <c r="GV18" s="210"/>
      <c r="GW18" s="210"/>
      <c r="GX18" s="210"/>
      <c r="GY18" s="210"/>
      <c r="GZ18" s="210"/>
      <c r="HA18" s="210"/>
      <c r="HB18" s="210"/>
      <c r="HC18" s="210"/>
      <c r="HD18" s="210"/>
      <c r="HE18" s="210"/>
      <c r="HF18" s="210"/>
      <c r="HG18" s="210"/>
      <c r="HH18" s="210"/>
      <c r="HI18" s="210"/>
      <c r="HJ18" s="210"/>
      <c r="HK18" s="210"/>
      <c r="HL18" s="210"/>
      <c r="HM18" s="210"/>
      <c r="HN18" s="210"/>
      <c r="HO18" s="210"/>
      <c r="HP18" s="210"/>
      <c r="HQ18" s="210"/>
      <c r="HR18" s="210"/>
      <c r="HS18" s="210"/>
      <c r="HT18" s="210"/>
      <c r="HU18" s="210"/>
      <c r="HV18" s="210"/>
      <c r="HW18" s="210"/>
      <c r="HX18" s="210"/>
      <c r="HY18" s="210"/>
      <c r="HZ18" s="210"/>
      <c r="IA18" s="210"/>
      <c r="IB18" s="210"/>
      <c r="IC18" s="210"/>
      <c r="ID18" s="210"/>
      <c r="IE18" s="210"/>
      <c r="IF18" s="210"/>
      <c r="IG18" s="210"/>
      <c r="IH18" s="210"/>
      <c r="II18" s="210"/>
      <c r="IJ18" s="210"/>
      <c r="IK18" s="210"/>
      <c r="IL18" s="210"/>
      <c r="IM18" s="210"/>
      <c r="IN18" s="210"/>
      <c r="IO18" s="210"/>
      <c r="IP18" s="210"/>
      <c r="IQ18" s="210"/>
      <c r="IR18" s="210"/>
      <c r="IS18" s="210"/>
      <c r="IT18" s="210"/>
      <c r="IU18" s="210"/>
      <c r="IV18" s="210"/>
    </row>
    <row r="19" spans="1:256" ht="12.75" customHeight="1">
      <c r="A19" s="211"/>
      <c r="B19" s="212"/>
      <c r="C19" s="213" t="s">
        <v>322</v>
      </c>
    </row>
    <row r="20" spans="1:256">
      <c r="A20" s="214" t="s">
        <v>151</v>
      </c>
      <c r="B20" s="215"/>
      <c r="C20" s="215"/>
    </row>
    <row r="21" spans="1:256">
      <c r="A21" s="211"/>
      <c r="B21" s="216"/>
      <c r="C21" s="211"/>
    </row>
    <row r="22" spans="1:256" ht="53.1" customHeight="1">
      <c r="A22" s="217" t="s">
        <v>8</v>
      </c>
      <c r="B22" s="218" t="s">
        <v>9</v>
      </c>
      <c r="C22" s="217" t="s">
        <v>10</v>
      </c>
    </row>
    <row r="23" spans="1:256" s="221" customFormat="1" ht="31.5">
      <c r="A23" s="219">
        <v>1</v>
      </c>
      <c r="B23" s="310" t="s">
        <v>314</v>
      </c>
      <c r="C23" s="359"/>
      <c r="D23" s="311"/>
      <c r="F23" s="220"/>
    </row>
    <row r="24" spans="1:256" s="221" customFormat="1">
      <c r="A24" s="222"/>
      <c r="B24" s="223" t="s">
        <v>11</v>
      </c>
      <c r="C24" s="224"/>
      <c r="D24" s="225"/>
      <c r="E24" s="225"/>
      <c r="F24" s="220"/>
    </row>
    <row r="25" spans="1:256" ht="15.75" thickBot="1">
      <c r="A25" s="384" t="s">
        <v>12</v>
      </c>
      <c r="B25" s="385"/>
      <c r="C25" s="226"/>
    </row>
    <row r="26" spans="1:256" ht="16.5" thickTop="1" thickBot="1">
      <c r="A26" s="386" t="s">
        <v>13</v>
      </c>
      <c r="B26" s="386"/>
      <c r="C26" s="268"/>
    </row>
    <row r="27" spans="1:256" s="227" customFormat="1" ht="15.75" thickTop="1">
      <c r="B27" s="228"/>
      <c r="C27" s="229"/>
    </row>
    <row r="28" spans="1:256" s="227" customFormat="1">
      <c r="B28" s="228"/>
      <c r="C28" s="229"/>
    </row>
    <row r="29" spans="1:256" s="227" customFormat="1">
      <c r="A29" s="230" t="s">
        <v>132</v>
      </c>
      <c r="B29" s="230"/>
      <c r="C29" s="231"/>
      <c r="D29" s="232"/>
      <c r="E29" s="232"/>
      <c r="F29" s="232"/>
      <c r="G29" s="232"/>
      <c r="H29" s="232"/>
      <c r="I29" s="232"/>
      <c r="J29" s="232"/>
      <c r="K29" s="232"/>
      <c r="L29" s="232"/>
      <c r="M29" s="232"/>
      <c r="N29" s="232"/>
      <c r="O29" s="232"/>
      <c r="P29" s="232"/>
      <c r="Q29" s="232"/>
      <c r="R29" s="232"/>
      <c r="S29" s="232"/>
      <c r="T29" s="232"/>
      <c r="U29" s="232"/>
      <c r="V29" s="232"/>
      <c r="W29" s="232"/>
      <c r="X29" s="232"/>
      <c r="Y29" s="232"/>
      <c r="Z29" s="232"/>
      <c r="AA29" s="232"/>
      <c r="AB29" s="232"/>
      <c r="AC29" s="232"/>
      <c r="AD29" s="232"/>
      <c r="AE29" s="232"/>
      <c r="AF29" s="232"/>
      <c r="AG29" s="232"/>
      <c r="AH29" s="232"/>
      <c r="AI29" s="232"/>
      <c r="AJ29" s="232"/>
      <c r="AK29" s="232"/>
      <c r="AL29" s="232"/>
      <c r="AM29" s="232"/>
      <c r="AN29" s="232"/>
      <c r="AO29" s="232"/>
      <c r="AP29" s="232"/>
      <c r="AQ29" s="232"/>
      <c r="AR29" s="232"/>
      <c r="AS29" s="232"/>
      <c r="AT29" s="232"/>
      <c r="AU29" s="232"/>
      <c r="AV29" s="232"/>
      <c r="AW29" s="232"/>
      <c r="AX29" s="232"/>
      <c r="AY29" s="232"/>
      <c r="AZ29" s="232"/>
      <c r="BA29" s="232"/>
      <c r="BB29" s="232"/>
      <c r="BC29" s="232"/>
      <c r="BD29" s="232"/>
      <c r="BE29" s="232"/>
      <c r="BF29" s="232"/>
      <c r="BG29" s="232"/>
      <c r="BH29" s="232"/>
      <c r="BI29" s="232"/>
      <c r="BJ29" s="232"/>
      <c r="BK29" s="232"/>
      <c r="BL29" s="232"/>
      <c r="BM29" s="232"/>
      <c r="BN29" s="232"/>
      <c r="BO29" s="232"/>
      <c r="BP29" s="232"/>
      <c r="BQ29" s="232"/>
      <c r="BR29" s="232"/>
      <c r="BS29" s="232"/>
      <c r="BT29" s="232"/>
      <c r="BU29" s="232"/>
      <c r="BV29" s="232"/>
      <c r="BW29" s="232"/>
      <c r="BX29" s="232"/>
      <c r="BY29" s="232"/>
      <c r="BZ29" s="232"/>
      <c r="CA29" s="232"/>
      <c r="CB29" s="232"/>
      <c r="CC29" s="232"/>
      <c r="CD29" s="232"/>
      <c r="CE29" s="232"/>
      <c r="CF29" s="232"/>
      <c r="CG29" s="232"/>
      <c r="CH29" s="232"/>
      <c r="CI29" s="232"/>
      <c r="CJ29" s="232"/>
      <c r="CK29" s="232"/>
      <c r="CL29" s="232"/>
      <c r="CM29" s="232"/>
      <c r="CN29" s="232"/>
      <c r="CO29" s="232"/>
      <c r="CP29" s="232"/>
      <c r="CQ29" s="232"/>
      <c r="CR29" s="232"/>
      <c r="CS29" s="232"/>
      <c r="CT29" s="232"/>
      <c r="CU29" s="232"/>
      <c r="CV29" s="232"/>
      <c r="CW29" s="232"/>
      <c r="CX29" s="232"/>
      <c r="CY29" s="232"/>
      <c r="CZ29" s="232"/>
      <c r="DA29" s="232"/>
      <c r="DB29" s="232"/>
      <c r="DC29" s="232"/>
      <c r="DD29" s="232"/>
      <c r="DE29" s="232"/>
      <c r="DF29" s="232"/>
      <c r="DG29" s="232"/>
      <c r="DH29" s="232"/>
      <c r="DI29" s="232"/>
      <c r="DJ29" s="232"/>
      <c r="DK29" s="232"/>
      <c r="DL29" s="232"/>
      <c r="DM29" s="232"/>
      <c r="DN29" s="232"/>
      <c r="DO29" s="232"/>
      <c r="DP29" s="232"/>
      <c r="DQ29" s="232"/>
      <c r="DR29" s="232"/>
      <c r="DS29" s="232"/>
      <c r="DT29" s="232"/>
      <c r="DU29" s="232"/>
      <c r="DV29" s="232"/>
      <c r="DW29" s="232"/>
      <c r="DX29" s="232"/>
      <c r="DY29" s="232"/>
      <c r="DZ29" s="232"/>
      <c r="EA29" s="232"/>
      <c r="EB29" s="232"/>
      <c r="EC29" s="232"/>
      <c r="ED29" s="232"/>
      <c r="EE29" s="232"/>
      <c r="EF29" s="232"/>
      <c r="EG29" s="232"/>
      <c r="EH29" s="232"/>
      <c r="EI29" s="232"/>
      <c r="EJ29" s="232"/>
      <c r="EK29" s="232"/>
      <c r="EL29" s="232"/>
      <c r="EM29" s="232"/>
      <c r="EN29" s="232"/>
      <c r="EO29" s="232"/>
      <c r="EP29" s="232"/>
      <c r="EQ29" s="232"/>
      <c r="ER29" s="232"/>
      <c r="ES29" s="232"/>
      <c r="ET29" s="232"/>
      <c r="EU29" s="232"/>
      <c r="EV29" s="232"/>
      <c r="EW29" s="232"/>
      <c r="EX29" s="232"/>
      <c r="EY29" s="232"/>
      <c r="EZ29" s="232"/>
      <c r="FA29" s="232"/>
      <c r="FB29" s="232"/>
      <c r="FC29" s="232"/>
      <c r="FD29" s="232"/>
      <c r="FE29" s="232"/>
      <c r="FF29" s="232"/>
      <c r="FG29" s="232"/>
      <c r="FH29" s="232"/>
      <c r="FI29" s="232"/>
      <c r="FJ29" s="232"/>
      <c r="FK29" s="232"/>
      <c r="FL29" s="232"/>
      <c r="FM29" s="232"/>
      <c r="FN29" s="232"/>
      <c r="FO29" s="232"/>
      <c r="FP29" s="232"/>
      <c r="FQ29" s="232"/>
      <c r="FR29" s="232"/>
      <c r="FS29" s="232"/>
      <c r="FT29" s="232"/>
      <c r="FU29" s="232"/>
      <c r="FV29" s="232"/>
      <c r="FW29" s="232"/>
      <c r="FX29" s="232"/>
      <c r="FY29" s="232"/>
      <c r="FZ29" s="232"/>
      <c r="GA29" s="232"/>
      <c r="GB29" s="232"/>
      <c r="GC29" s="232"/>
      <c r="GD29" s="232"/>
      <c r="GE29" s="232"/>
      <c r="GF29" s="232"/>
      <c r="GG29" s="232"/>
      <c r="GH29" s="232"/>
      <c r="GI29" s="232"/>
      <c r="GJ29" s="232"/>
      <c r="GK29" s="232"/>
      <c r="GL29" s="232"/>
      <c r="GM29" s="232"/>
      <c r="GN29" s="232"/>
      <c r="GO29" s="232"/>
      <c r="GP29" s="232"/>
      <c r="GQ29" s="232"/>
      <c r="GR29" s="232"/>
      <c r="GS29" s="232"/>
      <c r="GT29" s="232"/>
      <c r="GU29" s="232"/>
      <c r="GV29" s="232"/>
      <c r="GW29" s="232"/>
      <c r="GX29" s="232"/>
      <c r="GY29" s="232"/>
      <c r="GZ29" s="232"/>
      <c r="HA29" s="232"/>
      <c r="HB29" s="232"/>
      <c r="HC29" s="232"/>
      <c r="HD29" s="232"/>
      <c r="HE29" s="232"/>
      <c r="HF29" s="232"/>
      <c r="HG29" s="232"/>
      <c r="HH29" s="232"/>
      <c r="HI29" s="232"/>
      <c r="HJ29" s="232"/>
      <c r="HK29" s="232"/>
      <c r="HL29" s="232"/>
      <c r="HM29" s="232"/>
      <c r="HN29" s="233"/>
      <c r="HO29" s="233"/>
      <c r="HP29" s="233"/>
      <c r="HQ29" s="233"/>
      <c r="HR29" s="233"/>
      <c r="HS29" s="233"/>
      <c r="HT29" s="233"/>
      <c r="HU29" s="233"/>
      <c r="HV29" s="233"/>
      <c r="HW29" s="233"/>
      <c r="HX29" s="233"/>
      <c r="HY29" s="233"/>
      <c r="HZ29" s="233"/>
    </row>
    <row r="30" spans="1:256" s="227" customFormat="1">
      <c r="A30" s="230"/>
      <c r="B30" s="230"/>
      <c r="C30" s="231"/>
    </row>
    <row r="31" spans="1:256" s="227" customFormat="1">
      <c r="A31" s="230"/>
      <c r="B31" s="230"/>
      <c r="C31" s="231"/>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233"/>
      <c r="BA31" s="233"/>
      <c r="BB31" s="233"/>
      <c r="BC31" s="233"/>
      <c r="BD31" s="233"/>
      <c r="BE31" s="233"/>
      <c r="BF31" s="233"/>
      <c r="BG31" s="233"/>
      <c r="BH31" s="233"/>
      <c r="BI31" s="233"/>
      <c r="BJ31" s="233"/>
      <c r="BK31" s="233"/>
      <c r="BL31" s="233"/>
      <c r="BM31" s="233"/>
      <c r="BN31" s="233"/>
      <c r="BO31" s="233"/>
      <c r="BP31" s="233"/>
      <c r="BQ31" s="233"/>
      <c r="BR31" s="233"/>
      <c r="BS31" s="233"/>
      <c r="BT31" s="233"/>
      <c r="BU31" s="233"/>
      <c r="BV31" s="233"/>
      <c r="BW31" s="233"/>
      <c r="BX31" s="233"/>
      <c r="BY31" s="233"/>
      <c r="BZ31" s="233"/>
      <c r="CA31" s="233"/>
      <c r="CB31" s="233"/>
      <c r="CC31" s="233"/>
      <c r="CD31" s="233"/>
      <c r="CE31" s="233"/>
      <c r="CF31" s="233"/>
      <c r="CG31" s="233"/>
      <c r="CH31" s="233"/>
      <c r="CI31" s="233"/>
      <c r="CJ31" s="233"/>
      <c r="CK31" s="233"/>
      <c r="CL31" s="233"/>
      <c r="CM31" s="233"/>
      <c r="CN31" s="233"/>
      <c r="CO31" s="233"/>
      <c r="CP31" s="233"/>
      <c r="CQ31" s="233"/>
      <c r="CR31" s="233"/>
      <c r="CS31" s="233"/>
      <c r="CT31" s="233"/>
      <c r="CU31" s="233"/>
      <c r="CV31" s="233"/>
      <c r="CW31" s="233"/>
      <c r="CX31" s="233"/>
      <c r="CY31" s="233"/>
      <c r="CZ31" s="233"/>
      <c r="DA31" s="233"/>
      <c r="DB31" s="233"/>
      <c r="DC31" s="233"/>
      <c r="DD31" s="233"/>
      <c r="DE31" s="233"/>
      <c r="DF31" s="233"/>
      <c r="DG31" s="233"/>
      <c r="DH31" s="233"/>
      <c r="DI31" s="233"/>
      <c r="DJ31" s="233"/>
      <c r="DK31" s="233"/>
      <c r="DL31" s="233"/>
      <c r="DM31" s="233"/>
      <c r="DN31" s="233"/>
      <c r="DO31" s="233"/>
      <c r="DP31" s="233"/>
      <c r="DQ31" s="233"/>
      <c r="DR31" s="233"/>
      <c r="DS31" s="233"/>
      <c r="DT31" s="233"/>
      <c r="DU31" s="233"/>
      <c r="DV31" s="233"/>
      <c r="DW31" s="233"/>
      <c r="DX31" s="233"/>
      <c r="DY31" s="233"/>
      <c r="DZ31" s="233"/>
      <c r="EA31" s="233"/>
      <c r="EB31" s="233"/>
      <c r="EC31" s="233"/>
      <c r="ED31" s="233"/>
      <c r="EE31" s="233"/>
      <c r="EF31" s="233"/>
      <c r="EG31" s="233"/>
      <c r="EH31" s="233"/>
      <c r="EI31" s="233"/>
      <c r="EJ31" s="233"/>
      <c r="EK31" s="233"/>
      <c r="EL31" s="233"/>
      <c r="EM31" s="233"/>
      <c r="EN31" s="233"/>
      <c r="EO31" s="233"/>
      <c r="EP31" s="233"/>
      <c r="EQ31" s="233"/>
      <c r="ER31" s="233"/>
      <c r="ES31" s="233"/>
      <c r="ET31" s="233"/>
      <c r="EU31" s="233"/>
      <c r="EV31" s="233"/>
      <c r="EW31" s="233"/>
      <c r="EX31" s="233"/>
      <c r="EY31" s="233"/>
      <c r="EZ31" s="233"/>
      <c r="FA31" s="233"/>
      <c r="FB31" s="233"/>
      <c r="FC31" s="233"/>
      <c r="FD31" s="233"/>
      <c r="FE31" s="233"/>
      <c r="FF31" s="233"/>
      <c r="FG31" s="233"/>
      <c r="FH31" s="233"/>
      <c r="FI31" s="233"/>
      <c r="FJ31" s="233"/>
      <c r="FK31" s="233"/>
      <c r="FL31" s="233"/>
      <c r="FM31" s="233"/>
      <c r="FN31" s="233"/>
      <c r="FO31" s="233"/>
      <c r="FP31" s="233"/>
      <c r="FQ31" s="233"/>
      <c r="FR31" s="233"/>
      <c r="FS31" s="233"/>
      <c r="FT31" s="233"/>
      <c r="FU31" s="233"/>
      <c r="FV31" s="233"/>
      <c r="FW31" s="233"/>
      <c r="FX31" s="233"/>
      <c r="FY31" s="233"/>
      <c r="FZ31" s="233"/>
      <c r="GA31" s="233"/>
      <c r="GB31" s="233"/>
      <c r="GC31" s="233"/>
      <c r="GD31" s="233"/>
      <c r="GE31" s="233"/>
      <c r="GF31" s="233"/>
      <c r="GG31" s="233"/>
      <c r="GH31" s="233"/>
      <c r="GI31" s="233"/>
      <c r="GJ31" s="233"/>
      <c r="GK31" s="233"/>
      <c r="GL31" s="233"/>
      <c r="GM31" s="233"/>
      <c r="GN31" s="233"/>
      <c r="GO31" s="233"/>
      <c r="GP31" s="233"/>
      <c r="GQ31" s="233"/>
      <c r="GR31" s="233"/>
      <c r="GS31" s="233"/>
      <c r="GT31" s="233"/>
      <c r="GU31" s="233"/>
      <c r="GV31" s="233"/>
      <c r="GW31" s="233"/>
      <c r="GX31" s="233"/>
      <c r="GY31" s="233"/>
      <c r="GZ31" s="233"/>
      <c r="HA31" s="233"/>
      <c r="HB31" s="233"/>
      <c r="HC31" s="233"/>
      <c r="HD31" s="233"/>
      <c r="HE31" s="233"/>
      <c r="HF31" s="233"/>
      <c r="HG31" s="233"/>
      <c r="HH31" s="233"/>
      <c r="HI31" s="233"/>
      <c r="HJ31" s="233"/>
      <c r="HK31" s="233"/>
      <c r="HL31" s="233"/>
      <c r="HM31" s="233"/>
      <c r="HN31" s="233"/>
      <c r="HO31" s="233"/>
      <c r="HP31" s="233"/>
      <c r="HQ31" s="233"/>
      <c r="HR31" s="233"/>
      <c r="HS31" s="233"/>
      <c r="HT31" s="233"/>
      <c r="HU31" s="233"/>
      <c r="HV31" s="233"/>
      <c r="HW31" s="233"/>
      <c r="HX31" s="233"/>
      <c r="HY31" s="233"/>
      <c r="HZ31" s="233"/>
    </row>
    <row r="32" spans="1:256" s="227" customFormat="1" ht="12" customHeight="1">
      <c r="A32" s="230"/>
      <c r="B32" s="230"/>
      <c r="C32" s="231"/>
      <c r="D32" s="232"/>
      <c r="E32" s="232"/>
      <c r="F32" s="232"/>
      <c r="G32" s="232"/>
      <c r="H32" s="232"/>
      <c r="I32" s="232"/>
      <c r="J32" s="232"/>
      <c r="K32" s="232"/>
      <c r="L32" s="232"/>
      <c r="M32" s="232"/>
      <c r="N32" s="232"/>
      <c r="O32" s="232"/>
      <c r="P32" s="232"/>
      <c r="Q32" s="232"/>
      <c r="R32" s="232"/>
      <c r="S32" s="232"/>
      <c r="T32" s="232"/>
      <c r="U32" s="232"/>
      <c r="V32" s="232"/>
      <c r="W32" s="232"/>
      <c r="X32" s="232"/>
      <c r="Y32" s="232"/>
      <c r="Z32" s="232"/>
      <c r="AA32" s="232"/>
      <c r="AB32" s="232"/>
      <c r="AC32" s="232"/>
      <c r="AD32" s="232"/>
      <c r="AE32" s="232"/>
      <c r="AF32" s="232"/>
      <c r="AG32" s="232"/>
      <c r="AH32" s="232"/>
      <c r="AI32" s="232"/>
      <c r="AJ32" s="232"/>
      <c r="AK32" s="232"/>
      <c r="AL32" s="232"/>
      <c r="AM32" s="232"/>
      <c r="AN32" s="232"/>
      <c r="AO32" s="232"/>
      <c r="AP32" s="232"/>
      <c r="AQ32" s="232"/>
      <c r="AR32" s="232"/>
      <c r="AS32" s="232"/>
      <c r="AT32" s="232"/>
      <c r="AU32" s="232"/>
      <c r="AV32" s="232"/>
      <c r="AW32" s="232"/>
      <c r="AX32" s="232"/>
      <c r="AY32" s="232"/>
      <c r="AZ32" s="232"/>
      <c r="BA32" s="232"/>
      <c r="BB32" s="232"/>
      <c r="BC32" s="232"/>
      <c r="BD32" s="232"/>
      <c r="BE32" s="232"/>
      <c r="BF32" s="232"/>
      <c r="BG32" s="232"/>
      <c r="BH32" s="232"/>
      <c r="BI32" s="232"/>
      <c r="BJ32" s="232"/>
      <c r="BK32" s="232"/>
      <c r="BL32" s="232"/>
      <c r="BM32" s="232"/>
      <c r="BN32" s="232"/>
      <c r="BO32" s="232"/>
      <c r="BP32" s="232"/>
      <c r="BQ32" s="232"/>
      <c r="BR32" s="232"/>
      <c r="BS32" s="232"/>
      <c r="BT32" s="232"/>
      <c r="BU32" s="232"/>
      <c r="BV32" s="232"/>
      <c r="BW32" s="232"/>
      <c r="BX32" s="232"/>
      <c r="BY32" s="232"/>
      <c r="BZ32" s="232"/>
      <c r="CA32" s="232"/>
      <c r="CB32" s="232"/>
      <c r="CC32" s="232"/>
      <c r="CD32" s="232"/>
      <c r="CE32" s="232"/>
      <c r="CF32" s="232"/>
      <c r="CG32" s="232"/>
      <c r="CH32" s="232"/>
      <c r="CI32" s="232"/>
      <c r="CJ32" s="232"/>
      <c r="CK32" s="232"/>
      <c r="CL32" s="232"/>
      <c r="CM32" s="232"/>
      <c r="CN32" s="232"/>
      <c r="CO32" s="232"/>
      <c r="CP32" s="232"/>
      <c r="CQ32" s="232"/>
      <c r="CR32" s="232"/>
      <c r="CS32" s="232"/>
      <c r="CT32" s="232"/>
      <c r="CU32" s="232"/>
      <c r="CV32" s="232"/>
      <c r="CW32" s="232"/>
      <c r="CX32" s="232"/>
      <c r="CY32" s="232"/>
      <c r="CZ32" s="232"/>
      <c r="DA32" s="232"/>
      <c r="DB32" s="232"/>
      <c r="DC32" s="232"/>
      <c r="DD32" s="232"/>
      <c r="DE32" s="232"/>
      <c r="DF32" s="232"/>
      <c r="DG32" s="232"/>
      <c r="DH32" s="232"/>
      <c r="DI32" s="232"/>
      <c r="DJ32" s="232"/>
      <c r="DK32" s="232"/>
      <c r="DL32" s="232"/>
      <c r="DM32" s="232"/>
      <c r="DN32" s="232"/>
      <c r="DO32" s="232"/>
      <c r="DP32" s="232"/>
      <c r="DQ32" s="232"/>
      <c r="DR32" s="232"/>
      <c r="DS32" s="232"/>
      <c r="DT32" s="232"/>
      <c r="DU32" s="232"/>
      <c r="DV32" s="232"/>
      <c r="DW32" s="232"/>
      <c r="DX32" s="232"/>
      <c r="DY32" s="232"/>
      <c r="DZ32" s="232"/>
      <c r="EA32" s="232"/>
      <c r="EB32" s="232"/>
      <c r="EC32" s="232"/>
      <c r="ED32" s="232"/>
      <c r="EE32" s="232"/>
      <c r="EF32" s="232"/>
      <c r="EG32" s="232"/>
      <c r="EH32" s="232"/>
      <c r="EI32" s="232"/>
      <c r="EJ32" s="232"/>
      <c r="EK32" s="232"/>
      <c r="EL32" s="232"/>
      <c r="EM32" s="232"/>
      <c r="EN32" s="232"/>
      <c r="EO32" s="232"/>
      <c r="EP32" s="232"/>
      <c r="EQ32" s="232"/>
      <c r="ER32" s="232"/>
      <c r="ES32" s="232"/>
      <c r="ET32" s="232"/>
      <c r="EU32" s="232"/>
      <c r="EV32" s="232"/>
      <c r="EW32" s="232"/>
      <c r="EX32" s="232"/>
      <c r="EY32" s="232"/>
      <c r="EZ32" s="232"/>
      <c r="FA32" s="232"/>
      <c r="FB32" s="232"/>
      <c r="FC32" s="232"/>
      <c r="FD32" s="232"/>
      <c r="FE32" s="232"/>
      <c r="FF32" s="232"/>
      <c r="FG32" s="232"/>
      <c r="FH32" s="232"/>
      <c r="FI32" s="232"/>
      <c r="FJ32" s="232"/>
      <c r="FK32" s="232"/>
      <c r="FL32" s="232"/>
      <c r="FM32" s="232"/>
      <c r="FN32" s="232"/>
      <c r="FO32" s="232"/>
      <c r="FP32" s="232"/>
      <c r="FQ32" s="232"/>
      <c r="FR32" s="232"/>
      <c r="FS32" s="232"/>
      <c r="FT32" s="232"/>
      <c r="FU32" s="232"/>
      <c r="FV32" s="232"/>
      <c r="FW32" s="232"/>
      <c r="FX32" s="232"/>
      <c r="FY32" s="232"/>
      <c r="FZ32" s="232"/>
      <c r="GA32" s="232"/>
      <c r="GB32" s="232"/>
      <c r="GC32" s="232"/>
      <c r="GD32" s="232"/>
      <c r="GE32" s="232"/>
      <c r="GF32" s="232"/>
      <c r="GG32" s="232"/>
      <c r="GH32" s="232"/>
      <c r="GI32" s="232"/>
      <c r="GJ32" s="232"/>
      <c r="GK32" s="232"/>
      <c r="GL32" s="232"/>
      <c r="GM32" s="232"/>
      <c r="GN32" s="232"/>
      <c r="GO32" s="232"/>
      <c r="GP32" s="232"/>
      <c r="GQ32" s="232"/>
      <c r="GR32" s="232"/>
      <c r="GS32" s="232"/>
      <c r="GT32" s="232"/>
      <c r="GU32" s="232"/>
      <c r="GV32" s="232"/>
      <c r="GW32" s="232"/>
      <c r="GX32" s="232"/>
      <c r="GY32" s="232"/>
      <c r="GZ32" s="232"/>
      <c r="HA32" s="232"/>
      <c r="HB32" s="232"/>
      <c r="HC32" s="232"/>
      <c r="HD32" s="232"/>
      <c r="HE32" s="232"/>
      <c r="HF32" s="232"/>
      <c r="HG32" s="232"/>
      <c r="HH32" s="232"/>
      <c r="HI32" s="232"/>
      <c r="HJ32" s="232"/>
      <c r="HK32" s="232"/>
      <c r="HL32" s="232"/>
      <c r="HM32" s="232"/>
      <c r="HN32" s="233"/>
      <c r="HO32" s="233"/>
      <c r="HP32" s="233"/>
      <c r="HQ32" s="233"/>
      <c r="HR32" s="233"/>
      <c r="HS32" s="233"/>
      <c r="HT32" s="233"/>
      <c r="HU32" s="233"/>
      <c r="HV32" s="233"/>
      <c r="HW32" s="233"/>
      <c r="HX32" s="233"/>
      <c r="HY32" s="233"/>
      <c r="HZ32" s="233"/>
    </row>
    <row r="33" spans="1:234" s="227" customFormat="1">
      <c r="A33" s="230"/>
      <c r="B33" s="230"/>
      <c r="C33" s="231"/>
      <c r="D33" s="232"/>
      <c r="E33" s="232"/>
      <c r="F33" s="232"/>
      <c r="G33" s="232"/>
      <c r="H33" s="232"/>
      <c r="I33" s="232"/>
      <c r="J33" s="232"/>
      <c r="K33" s="232"/>
      <c r="L33" s="232"/>
      <c r="M33" s="232"/>
      <c r="N33" s="232"/>
      <c r="O33" s="232"/>
      <c r="P33" s="232"/>
      <c r="Q33" s="232"/>
      <c r="R33" s="232"/>
      <c r="S33" s="232"/>
      <c r="T33" s="232"/>
      <c r="U33" s="232"/>
      <c r="V33" s="232"/>
      <c r="W33" s="232"/>
      <c r="X33" s="232"/>
      <c r="Y33" s="232"/>
      <c r="Z33" s="232"/>
      <c r="AA33" s="232"/>
      <c r="AB33" s="232"/>
      <c r="AC33" s="232"/>
      <c r="AD33" s="232"/>
      <c r="AE33" s="232"/>
      <c r="AF33" s="232"/>
      <c r="AG33" s="232"/>
      <c r="AH33" s="232"/>
      <c r="AI33" s="232"/>
      <c r="AJ33" s="232"/>
      <c r="AK33" s="232"/>
      <c r="AL33" s="232"/>
      <c r="AM33" s="232"/>
      <c r="AN33" s="232"/>
      <c r="AO33" s="232"/>
      <c r="AP33" s="232"/>
      <c r="AQ33" s="232"/>
      <c r="AR33" s="232"/>
      <c r="AS33" s="232"/>
      <c r="AT33" s="232"/>
      <c r="AU33" s="232"/>
      <c r="AV33" s="232"/>
      <c r="AW33" s="232"/>
      <c r="AX33" s="232"/>
      <c r="AY33" s="232"/>
      <c r="AZ33" s="232"/>
      <c r="BA33" s="232"/>
      <c r="BB33" s="232"/>
      <c r="BC33" s="232"/>
      <c r="BD33" s="232"/>
      <c r="BE33" s="232"/>
      <c r="BF33" s="232"/>
      <c r="BG33" s="232"/>
      <c r="BH33" s="232"/>
      <c r="BI33" s="232"/>
      <c r="BJ33" s="232"/>
      <c r="BK33" s="232"/>
      <c r="BL33" s="232"/>
      <c r="BM33" s="232"/>
      <c r="BN33" s="232"/>
      <c r="BO33" s="232"/>
      <c r="BP33" s="232"/>
      <c r="BQ33" s="232"/>
      <c r="BR33" s="232"/>
      <c r="BS33" s="232"/>
      <c r="BT33" s="232"/>
      <c r="BU33" s="232"/>
      <c r="BV33" s="232"/>
      <c r="BW33" s="232"/>
      <c r="BX33" s="232"/>
      <c r="BY33" s="232"/>
      <c r="BZ33" s="232"/>
      <c r="CA33" s="232"/>
      <c r="CB33" s="232"/>
      <c r="CC33" s="232"/>
      <c r="CD33" s="232"/>
      <c r="CE33" s="232"/>
      <c r="CF33" s="232"/>
      <c r="CG33" s="232"/>
      <c r="CH33" s="232"/>
      <c r="CI33" s="232"/>
      <c r="CJ33" s="232"/>
      <c r="CK33" s="232"/>
      <c r="CL33" s="232"/>
      <c r="CM33" s="232"/>
      <c r="CN33" s="232"/>
      <c r="CO33" s="232"/>
      <c r="CP33" s="232"/>
      <c r="CQ33" s="232"/>
      <c r="CR33" s="232"/>
      <c r="CS33" s="232"/>
      <c r="CT33" s="232"/>
      <c r="CU33" s="232"/>
      <c r="CV33" s="232"/>
      <c r="CW33" s="232"/>
      <c r="CX33" s="232"/>
      <c r="CY33" s="232"/>
      <c r="CZ33" s="232"/>
      <c r="DA33" s="232"/>
      <c r="DB33" s="232"/>
      <c r="DC33" s="232"/>
      <c r="DD33" s="232"/>
      <c r="DE33" s="232"/>
      <c r="DF33" s="232"/>
      <c r="DG33" s="232"/>
      <c r="DH33" s="232"/>
      <c r="DI33" s="232"/>
      <c r="DJ33" s="232"/>
      <c r="DK33" s="232"/>
      <c r="DL33" s="232"/>
      <c r="DM33" s="232"/>
      <c r="DN33" s="232"/>
      <c r="DO33" s="232"/>
      <c r="DP33" s="232"/>
      <c r="DQ33" s="232"/>
      <c r="DR33" s="232"/>
      <c r="DS33" s="232"/>
      <c r="DT33" s="232"/>
      <c r="DU33" s="232"/>
      <c r="DV33" s="232"/>
      <c r="DW33" s="232"/>
      <c r="DX33" s="232"/>
      <c r="DY33" s="232"/>
      <c r="DZ33" s="232"/>
      <c r="EA33" s="232"/>
      <c r="EB33" s="232"/>
      <c r="EC33" s="232"/>
      <c r="ED33" s="232"/>
      <c r="EE33" s="232"/>
      <c r="EF33" s="232"/>
      <c r="EG33" s="232"/>
      <c r="EH33" s="232"/>
      <c r="EI33" s="232"/>
      <c r="EJ33" s="232"/>
      <c r="EK33" s="232"/>
      <c r="EL33" s="232"/>
      <c r="EM33" s="232"/>
      <c r="EN33" s="232"/>
      <c r="EO33" s="232"/>
      <c r="EP33" s="232"/>
      <c r="EQ33" s="232"/>
      <c r="ER33" s="232"/>
      <c r="ES33" s="232"/>
      <c r="ET33" s="232"/>
      <c r="EU33" s="232"/>
      <c r="EV33" s="232"/>
      <c r="EW33" s="232"/>
      <c r="EX33" s="232"/>
      <c r="EY33" s="232"/>
      <c r="EZ33" s="232"/>
      <c r="FA33" s="232"/>
      <c r="FB33" s="232"/>
      <c r="FC33" s="232"/>
      <c r="FD33" s="232"/>
      <c r="FE33" s="232"/>
      <c r="FF33" s="232"/>
      <c r="FG33" s="232"/>
      <c r="FH33" s="232"/>
      <c r="FI33" s="232"/>
      <c r="FJ33" s="232"/>
      <c r="FK33" s="232"/>
      <c r="FL33" s="232"/>
      <c r="FM33" s="232"/>
      <c r="FN33" s="232"/>
      <c r="FO33" s="232"/>
      <c r="FP33" s="232"/>
      <c r="FQ33" s="232"/>
      <c r="FR33" s="232"/>
      <c r="FS33" s="232"/>
      <c r="FT33" s="232"/>
      <c r="FU33" s="232"/>
      <c r="FV33" s="232"/>
      <c r="FW33" s="232"/>
      <c r="FX33" s="232"/>
      <c r="FY33" s="232"/>
      <c r="FZ33" s="232"/>
      <c r="GA33" s="232"/>
      <c r="GB33" s="232"/>
      <c r="GC33" s="232"/>
      <c r="GD33" s="232"/>
      <c r="GE33" s="232"/>
      <c r="GF33" s="232"/>
      <c r="GG33" s="232"/>
      <c r="GH33" s="232"/>
      <c r="GI33" s="232"/>
      <c r="GJ33" s="232"/>
      <c r="GK33" s="232"/>
      <c r="GL33" s="232"/>
      <c r="GM33" s="232"/>
      <c r="GN33" s="232"/>
      <c r="GO33" s="232"/>
      <c r="GP33" s="232"/>
      <c r="GQ33" s="232"/>
      <c r="GR33" s="232"/>
      <c r="GS33" s="232"/>
      <c r="GT33" s="232"/>
      <c r="GU33" s="232"/>
      <c r="GV33" s="232"/>
      <c r="GW33" s="232"/>
      <c r="GX33" s="232"/>
      <c r="GY33" s="232"/>
      <c r="GZ33" s="232"/>
      <c r="HA33" s="232"/>
      <c r="HB33" s="232"/>
      <c r="HC33" s="232"/>
      <c r="HD33" s="232"/>
      <c r="HE33" s="232"/>
      <c r="HF33" s="232"/>
      <c r="HG33" s="232"/>
      <c r="HH33" s="232"/>
      <c r="HI33" s="232"/>
      <c r="HJ33" s="232"/>
      <c r="HK33" s="232"/>
      <c r="HL33" s="232"/>
      <c r="HM33" s="232"/>
      <c r="HN33" s="233"/>
      <c r="HO33" s="233"/>
      <c r="HP33" s="233"/>
      <c r="HQ33" s="233"/>
      <c r="HR33" s="233"/>
      <c r="HS33" s="233"/>
      <c r="HT33" s="233"/>
      <c r="HU33" s="233"/>
      <c r="HV33" s="233"/>
      <c r="HW33" s="233"/>
      <c r="HX33" s="233"/>
      <c r="HY33" s="233"/>
      <c r="HZ33" s="233"/>
    </row>
    <row r="34" spans="1:234" s="227" customFormat="1">
      <c r="A34" s="231"/>
      <c r="B34" s="234"/>
      <c r="C34" s="231"/>
    </row>
    <row r="35" spans="1:234" s="227" customFormat="1">
      <c r="A35" s="230"/>
      <c r="B35" s="230"/>
      <c r="C35" s="231"/>
    </row>
    <row r="36" spans="1:234" s="227" customFormat="1">
      <c r="A36" s="231"/>
      <c r="B36" s="230"/>
      <c r="C36" s="235"/>
    </row>
    <row r="37" spans="1:234" ht="30" customHeight="1">
      <c r="A37" s="230"/>
      <c r="B37" s="230"/>
      <c r="C37" s="231"/>
    </row>
    <row r="38" spans="1:234">
      <c r="A38" s="230"/>
      <c r="B38" s="230"/>
      <c r="C38" s="231"/>
    </row>
    <row r="39" spans="1:234">
      <c r="A39" s="194"/>
      <c r="B39" s="194"/>
      <c r="C39" s="194"/>
    </row>
    <row r="40" spans="1:234">
      <c r="A40" s="231"/>
      <c r="B40" s="231"/>
      <c r="C40" s="231"/>
    </row>
    <row r="41" spans="1:234">
      <c r="A41" s="194"/>
      <c r="B41" s="194"/>
      <c r="C41" s="194"/>
    </row>
    <row r="42" spans="1:234">
      <c r="A42" s="194"/>
      <c r="B42" s="194"/>
      <c r="C42" s="194"/>
    </row>
    <row r="43" spans="1:234">
      <c r="A43" s="194"/>
      <c r="B43" s="194"/>
      <c r="C43" s="194"/>
    </row>
  </sheetData>
  <mergeCells count="7">
    <mergeCell ref="A11:C11"/>
    <mergeCell ref="A25:B25"/>
    <mergeCell ref="A26:B26"/>
    <mergeCell ref="A13:C13"/>
    <mergeCell ref="A15:C15"/>
    <mergeCell ref="A14:C14"/>
    <mergeCell ref="A16:C16"/>
  </mergeCells>
  <pageMargins left="1.5748031496062993" right="0.31496062992125984" top="0.6692913385826772" bottom="0.35433070866141736" header="0.51181102362204722" footer="0.19685039370078741"/>
  <pageSetup paperSize="9" scale="9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3D8D7-78F5-4DD4-800B-61C59A5BCD19}">
  <sheetPr>
    <tabColor theme="6" tint="-0.249977111117893"/>
    <pageSetUpPr fitToPage="1"/>
  </sheetPr>
  <dimension ref="A1:IH39"/>
  <sheetViews>
    <sheetView showGridLines="0" showZeros="0" zoomScaleNormal="100" zoomScaleSheetLayoutView="100" workbookViewId="0">
      <selection activeCell="C10" sqref="C10"/>
    </sheetView>
  </sheetViews>
  <sheetFormatPr defaultColWidth="9.140625" defaultRowHeight="13.5"/>
  <cols>
    <col min="1" max="1" width="11.5703125" style="13" customWidth="1"/>
    <col min="2" max="2" width="9.5703125" style="13" customWidth="1"/>
    <col min="3" max="3" width="36.85546875" style="13" customWidth="1"/>
    <col min="4" max="4" width="14" style="13" customWidth="1"/>
    <col min="5" max="8" width="12" style="13" customWidth="1"/>
    <col min="9" max="16384" width="9.140625" style="13"/>
  </cols>
  <sheetData>
    <row r="1" spans="1:242" s="93" customFormat="1" ht="15" customHeight="1">
      <c r="A1" s="1" t="s">
        <v>154</v>
      </c>
      <c r="B1" s="2"/>
      <c r="C1" s="3"/>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row>
    <row r="2" spans="1:242" s="94" customFormat="1">
      <c r="A2" s="5" t="s">
        <v>166</v>
      </c>
      <c r="B2" s="6"/>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row>
    <row r="3" spans="1:242" s="237" customFormat="1">
      <c r="A3" s="407" t="s">
        <v>48</v>
      </c>
      <c r="B3" s="407"/>
      <c r="C3" s="407"/>
      <c r="D3" s="407"/>
      <c r="E3" s="407"/>
      <c r="F3" s="407"/>
      <c r="G3" s="407"/>
      <c r="H3" s="407"/>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K3" s="236"/>
      <c r="AL3" s="236"/>
      <c r="AM3" s="236"/>
      <c r="AN3" s="236"/>
      <c r="AO3" s="236"/>
      <c r="AP3" s="236"/>
      <c r="AQ3" s="236"/>
      <c r="AR3" s="236"/>
      <c r="AS3" s="236"/>
      <c r="AT3" s="236"/>
      <c r="AU3" s="236"/>
      <c r="AV3" s="236"/>
      <c r="AW3" s="236"/>
      <c r="AX3" s="236"/>
      <c r="AY3" s="236"/>
      <c r="AZ3" s="236"/>
      <c r="BA3" s="236"/>
      <c r="BB3" s="236"/>
      <c r="BC3" s="236"/>
      <c r="BD3" s="236"/>
      <c r="BE3" s="236"/>
      <c r="BF3" s="236"/>
      <c r="BG3" s="236"/>
      <c r="BH3" s="236"/>
      <c r="BI3" s="236"/>
      <c r="BJ3" s="236"/>
      <c r="BK3" s="236"/>
      <c r="BL3" s="236"/>
      <c r="BM3" s="236"/>
      <c r="BN3" s="236"/>
      <c r="BO3" s="236"/>
      <c r="BP3" s="236"/>
      <c r="BQ3" s="236"/>
      <c r="BR3" s="236"/>
      <c r="BS3" s="236"/>
      <c r="BT3" s="236"/>
      <c r="BU3" s="236"/>
      <c r="BV3" s="236"/>
      <c r="BW3" s="236"/>
      <c r="BX3" s="236"/>
      <c r="BY3" s="236"/>
      <c r="BZ3" s="236"/>
      <c r="CA3" s="236"/>
      <c r="CB3" s="236"/>
      <c r="CC3" s="236"/>
      <c r="CD3" s="236"/>
      <c r="CE3" s="236"/>
      <c r="CF3" s="236"/>
      <c r="CG3" s="236"/>
      <c r="CH3" s="236"/>
      <c r="CI3" s="236"/>
      <c r="CJ3" s="236"/>
      <c r="CK3" s="236"/>
      <c r="CL3" s="236"/>
      <c r="CM3" s="236"/>
      <c r="CN3" s="236"/>
      <c r="CO3" s="236"/>
      <c r="CP3" s="236"/>
      <c r="CQ3" s="236"/>
      <c r="CR3" s="236"/>
      <c r="CS3" s="236"/>
      <c r="CT3" s="236"/>
      <c r="CU3" s="236"/>
      <c r="CV3" s="236"/>
      <c r="CW3" s="236"/>
      <c r="CX3" s="236"/>
      <c r="CY3" s="236"/>
      <c r="CZ3" s="236"/>
      <c r="DA3" s="236"/>
      <c r="DB3" s="236"/>
      <c r="DC3" s="236"/>
      <c r="DD3" s="236"/>
      <c r="DE3" s="236"/>
      <c r="DF3" s="236"/>
      <c r="DG3" s="236"/>
      <c r="DH3" s="236"/>
      <c r="DI3" s="236"/>
      <c r="DJ3" s="236"/>
      <c r="DK3" s="236"/>
      <c r="DL3" s="236"/>
      <c r="DM3" s="236"/>
      <c r="DN3" s="236"/>
      <c r="DO3" s="236"/>
      <c r="DP3" s="236"/>
      <c r="DQ3" s="236"/>
      <c r="DR3" s="236"/>
      <c r="DS3" s="236"/>
      <c r="DT3" s="236"/>
      <c r="DU3" s="236"/>
      <c r="DV3" s="236"/>
      <c r="DW3" s="236"/>
      <c r="DX3" s="236"/>
      <c r="DY3" s="236"/>
      <c r="DZ3" s="236"/>
      <c r="EA3" s="236"/>
      <c r="EB3" s="236"/>
      <c r="EC3" s="236"/>
      <c r="ED3" s="236"/>
      <c r="EE3" s="236"/>
      <c r="EF3" s="236"/>
      <c r="EG3" s="236"/>
      <c r="EH3" s="236"/>
      <c r="EI3" s="236"/>
      <c r="EJ3" s="236"/>
      <c r="EK3" s="236"/>
      <c r="EL3" s="236"/>
      <c r="EM3" s="236"/>
      <c r="EN3" s="236"/>
      <c r="EO3" s="236"/>
      <c r="EP3" s="236"/>
      <c r="EQ3" s="236"/>
      <c r="ER3" s="236"/>
      <c r="ES3" s="236"/>
      <c r="ET3" s="236"/>
      <c r="EU3" s="236"/>
      <c r="EV3" s="236"/>
      <c r="EW3" s="236"/>
      <c r="EX3" s="236"/>
      <c r="EY3" s="236"/>
      <c r="EZ3" s="236"/>
      <c r="FA3" s="236"/>
      <c r="FB3" s="236"/>
      <c r="FC3" s="236"/>
      <c r="FD3" s="236"/>
      <c r="FE3" s="236"/>
      <c r="FF3" s="236"/>
      <c r="FG3" s="236"/>
      <c r="FH3" s="236"/>
      <c r="FI3" s="236"/>
      <c r="FJ3" s="236"/>
      <c r="FK3" s="236"/>
      <c r="FL3" s="236"/>
      <c r="FM3" s="236"/>
      <c r="FN3" s="236"/>
      <c r="FO3" s="236"/>
      <c r="FP3" s="236"/>
      <c r="FQ3" s="236"/>
      <c r="FR3" s="236"/>
      <c r="FS3" s="236"/>
      <c r="FT3" s="236"/>
      <c r="FU3" s="236"/>
      <c r="FV3" s="236"/>
      <c r="FW3" s="236"/>
      <c r="FX3" s="236"/>
      <c r="FY3" s="236"/>
      <c r="FZ3" s="236"/>
      <c r="GA3" s="236"/>
      <c r="GB3" s="236"/>
      <c r="GC3" s="236"/>
      <c r="GD3" s="236"/>
      <c r="GE3" s="236"/>
      <c r="GF3" s="236"/>
      <c r="GG3" s="236"/>
      <c r="GH3" s="236"/>
      <c r="GI3" s="236"/>
      <c r="GJ3" s="236"/>
      <c r="GK3" s="236"/>
      <c r="GL3" s="236"/>
      <c r="GM3" s="236"/>
      <c r="GN3" s="236"/>
      <c r="GO3" s="236"/>
      <c r="GP3" s="236"/>
      <c r="GQ3" s="236"/>
      <c r="GR3" s="236"/>
      <c r="GS3" s="236"/>
      <c r="GT3" s="236"/>
      <c r="GU3" s="236"/>
      <c r="GV3" s="236"/>
      <c r="GW3" s="236"/>
      <c r="GX3" s="236"/>
      <c r="GY3" s="236"/>
      <c r="GZ3" s="236"/>
      <c r="HA3" s="236"/>
      <c r="HB3" s="236"/>
      <c r="HC3" s="236"/>
      <c r="HD3" s="236"/>
      <c r="HE3" s="236"/>
      <c r="HF3" s="236"/>
      <c r="HG3" s="236"/>
      <c r="HH3" s="236"/>
      <c r="HI3" s="236"/>
      <c r="HJ3" s="236"/>
      <c r="HK3" s="236"/>
      <c r="HL3" s="236"/>
      <c r="HM3" s="236"/>
      <c r="HN3" s="236"/>
      <c r="HO3" s="236"/>
      <c r="HP3" s="236"/>
      <c r="HQ3" s="236"/>
      <c r="HR3" s="236"/>
      <c r="HS3" s="236"/>
      <c r="HT3" s="236"/>
      <c r="HU3" s="236"/>
      <c r="HV3" s="236"/>
      <c r="HW3" s="236"/>
      <c r="HX3" s="236"/>
      <c r="HY3" s="236"/>
      <c r="HZ3" s="236"/>
      <c r="IA3" s="236"/>
      <c r="IB3" s="236"/>
      <c r="IC3" s="236"/>
      <c r="ID3" s="236"/>
      <c r="IE3" s="236"/>
      <c r="IF3" s="236"/>
      <c r="IG3" s="236"/>
      <c r="IH3" s="236"/>
    </row>
    <row r="4" spans="1:242" s="237" customFormat="1">
      <c r="A4" s="408" t="s">
        <v>314</v>
      </c>
      <c r="B4" s="408"/>
      <c r="C4" s="408"/>
      <c r="D4" s="408"/>
      <c r="E4" s="408"/>
      <c r="F4" s="408"/>
      <c r="G4" s="408"/>
      <c r="H4" s="408"/>
      <c r="I4" s="236"/>
      <c r="J4" s="236"/>
      <c r="K4" s="236"/>
      <c r="L4" s="236"/>
      <c r="M4" s="236"/>
      <c r="N4" s="236"/>
      <c r="O4" s="236"/>
      <c r="P4" s="236"/>
      <c r="Q4" s="236"/>
      <c r="R4" s="236"/>
      <c r="S4" s="236"/>
      <c r="T4" s="236"/>
      <c r="U4" s="236"/>
      <c r="V4" s="236"/>
      <c r="W4" s="236"/>
      <c r="X4" s="236"/>
      <c r="Y4" s="236"/>
      <c r="Z4" s="236"/>
      <c r="AA4" s="236"/>
      <c r="AB4" s="236"/>
      <c r="AC4" s="236"/>
      <c r="AD4" s="236"/>
      <c r="AE4" s="236"/>
      <c r="AF4" s="236"/>
      <c r="AG4" s="236"/>
      <c r="AH4" s="236"/>
      <c r="AI4" s="236"/>
      <c r="AJ4" s="236"/>
      <c r="AK4" s="236"/>
      <c r="AL4" s="236"/>
      <c r="AM4" s="236"/>
      <c r="AN4" s="236"/>
      <c r="AO4" s="236"/>
      <c r="AP4" s="236"/>
      <c r="AQ4" s="236"/>
      <c r="AR4" s="236"/>
      <c r="AS4" s="236"/>
      <c r="AT4" s="236"/>
      <c r="AU4" s="236"/>
      <c r="AV4" s="236"/>
      <c r="AW4" s="236"/>
      <c r="AX4" s="236"/>
      <c r="AY4" s="236"/>
      <c r="AZ4" s="236"/>
      <c r="BA4" s="236"/>
      <c r="BB4" s="236"/>
      <c r="BC4" s="236"/>
      <c r="BD4" s="236"/>
      <c r="BE4" s="236"/>
      <c r="BF4" s="236"/>
      <c r="BG4" s="236"/>
      <c r="BH4" s="236"/>
      <c r="BI4" s="236"/>
      <c r="BJ4" s="236"/>
      <c r="BK4" s="236"/>
      <c r="BL4" s="236"/>
      <c r="BM4" s="236"/>
      <c r="BN4" s="236"/>
      <c r="BO4" s="236"/>
      <c r="BP4" s="236"/>
      <c r="BQ4" s="236"/>
      <c r="BR4" s="236"/>
      <c r="BS4" s="236"/>
      <c r="BT4" s="236"/>
      <c r="BU4" s="236"/>
      <c r="BV4" s="236"/>
      <c r="BW4" s="236"/>
      <c r="BX4" s="236"/>
      <c r="BY4" s="236"/>
      <c r="BZ4" s="236"/>
      <c r="CA4" s="236"/>
      <c r="CB4" s="236"/>
      <c r="CC4" s="236"/>
      <c r="CD4" s="236"/>
      <c r="CE4" s="236"/>
      <c r="CF4" s="236"/>
      <c r="CG4" s="236"/>
      <c r="CH4" s="236"/>
      <c r="CI4" s="236"/>
      <c r="CJ4" s="236"/>
      <c r="CK4" s="236"/>
      <c r="CL4" s="236"/>
      <c r="CM4" s="236"/>
      <c r="CN4" s="236"/>
      <c r="CO4" s="236"/>
      <c r="CP4" s="236"/>
      <c r="CQ4" s="236"/>
      <c r="CR4" s="236"/>
      <c r="CS4" s="236"/>
      <c r="CT4" s="236"/>
      <c r="CU4" s="236"/>
      <c r="CV4" s="236"/>
      <c r="CW4" s="236"/>
      <c r="CX4" s="236"/>
      <c r="CY4" s="236"/>
      <c r="CZ4" s="236"/>
      <c r="DA4" s="236"/>
      <c r="DB4" s="236"/>
      <c r="DC4" s="236"/>
      <c r="DD4" s="236"/>
      <c r="DE4" s="236"/>
      <c r="DF4" s="236"/>
      <c r="DG4" s="236"/>
      <c r="DH4" s="236"/>
      <c r="DI4" s="236"/>
      <c r="DJ4" s="236"/>
      <c r="DK4" s="236"/>
      <c r="DL4" s="236"/>
      <c r="DM4" s="236"/>
      <c r="DN4" s="236"/>
      <c r="DO4" s="236"/>
      <c r="DP4" s="236"/>
      <c r="DQ4" s="236"/>
      <c r="DR4" s="236"/>
      <c r="DS4" s="236"/>
      <c r="DT4" s="236"/>
      <c r="DU4" s="236"/>
      <c r="DV4" s="236"/>
      <c r="DW4" s="236"/>
      <c r="DX4" s="236"/>
      <c r="DY4" s="236"/>
      <c r="DZ4" s="236"/>
      <c r="EA4" s="236"/>
      <c r="EB4" s="236"/>
      <c r="EC4" s="236"/>
      <c r="ED4" s="236"/>
      <c r="EE4" s="236"/>
      <c r="EF4" s="236"/>
      <c r="EG4" s="236"/>
      <c r="EH4" s="236"/>
      <c r="EI4" s="236"/>
      <c r="EJ4" s="236"/>
      <c r="EK4" s="236"/>
      <c r="EL4" s="236"/>
      <c r="EM4" s="236"/>
      <c r="EN4" s="236"/>
      <c r="EO4" s="236"/>
      <c r="EP4" s="236"/>
      <c r="EQ4" s="236"/>
      <c r="ER4" s="236"/>
      <c r="ES4" s="236"/>
      <c r="ET4" s="236"/>
      <c r="EU4" s="236"/>
      <c r="EV4" s="236"/>
      <c r="EW4" s="236"/>
      <c r="EX4" s="236"/>
      <c r="EY4" s="236"/>
      <c r="EZ4" s="236"/>
      <c r="FA4" s="236"/>
      <c r="FB4" s="236"/>
      <c r="FC4" s="236"/>
      <c r="FD4" s="236"/>
      <c r="FE4" s="236"/>
      <c r="FF4" s="236"/>
      <c r="FG4" s="236"/>
      <c r="FH4" s="236"/>
      <c r="FI4" s="236"/>
      <c r="FJ4" s="236"/>
      <c r="FK4" s="236"/>
      <c r="FL4" s="236"/>
      <c r="FM4" s="236"/>
      <c r="FN4" s="236"/>
      <c r="FO4" s="236"/>
      <c r="FP4" s="236"/>
      <c r="FQ4" s="236"/>
      <c r="FR4" s="236"/>
      <c r="FS4" s="236"/>
      <c r="FT4" s="236"/>
      <c r="FU4" s="236"/>
      <c r="FV4" s="236"/>
      <c r="FW4" s="236"/>
      <c r="FX4" s="236"/>
      <c r="FY4" s="236"/>
      <c r="FZ4" s="236"/>
      <c r="GA4" s="236"/>
      <c r="GB4" s="236"/>
      <c r="GC4" s="236"/>
      <c r="GD4" s="236"/>
      <c r="GE4" s="236"/>
      <c r="GF4" s="236"/>
      <c r="GG4" s="236"/>
      <c r="GH4" s="236"/>
      <c r="GI4" s="236"/>
      <c r="GJ4" s="236"/>
      <c r="GK4" s="236"/>
      <c r="GL4" s="236"/>
      <c r="GM4" s="236"/>
      <c r="GN4" s="236"/>
      <c r="GO4" s="236"/>
      <c r="GP4" s="236"/>
      <c r="GQ4" s="236"/>
      <c r="GR4" s="236"/>
      <c r="GS4" s="236"/>
      <c r="GT4" s="236"/>
      <c r="GU4" s="236"/>
      <c r="GV4" s="236"/>
      <c r="GW4" s="236"/>
      <c r="GX4" s="236"/>
      <c r="GY4" s="236"/>
      <c r="GZ4" s="236"/>
      <c r="HA4" s="236"/>
      <c r="HB4" s="236"/>
      <c r="HC4" s="236"/>
      <c r="HD4" s="236"/>
      <c r="HE4" s="236"/>
      <c r="HF4" s="236"/>
      <c r="HG4" s="236"/>
      <c r="HH4" s="236"/>
      <c r="HI4" s="236"/>
      <c r="HJ4" s="236"/>
      <c r="HK4" s="236"/>
      <c r="HL4" s="236"/>
      <c r="HM4" s="236"/>
      <c r="HN4" s="236"/>
      <c r="HO4" s="236"/>
      <c r="HP4" s="236"/>
      <c r="HQ4" s="236"/>
      <c r="HR4" s="236"/>
      <c r="HS4" s="236"/>
      <c r="HT4" s="236"/>
      <c r="HU4" s="236"/>
      <c r="HV4" s="236"/>
      <c r="HW4" s="236"/>
      <c r="HX4" s="236"/>
      <c r="HY4" s="236"/>
      <c r="HZ4" s="236"/>
      <c r="IA4" s="236"/>
      <c r="IB4" s="236"/>
      <c r="IC4" s="236"/>
      <c r="ID4" s="236"/>
      <c r="IE4" s="236"/>
      <c r="IF4" s="236"/>
      <c r="IG4" s="236"/>
      <c r="IH4" s="236"/>
    </row>
    <row r="5" spans="1:242">
      <c r="A5" s="238"/>
      <c r="B5" s="238"/>
      <c r="C5" s="238"/>
      <c r="D5" s="238"/>
      <c r="E5" s="238"/>
      <c r="F5" s="238"/>
      <c r="G5" s="238"/>
      <c r="H5" s="238"/>
      <c r="I5" s="239"/>
      <c r="J5" s="239"/>
      <c r="K5" s="239"/>
      <c r="L5" s="239"/>
      <c r="M5" s="239"/>
      <c r="N5" s="239"/>
      <c r="O5" s="239"/>
      <c r="P5" s="239"/>
      <c r="Q5" s="239"/>
      <c r="R5" s="239"/>
      <c r="S5" s="239"/>
      <c r="T5" s="239"/>
      <c r="U5" s="239"/>
      <c r="V5" s="239"/>
      <c r="W5" s="239"/>
      <c r="X5" s="239"/>
      <c r="Y5" s="239"/>
      <c r="Z5" s="239"/>
      <c r="AA5" s="239"/>
      <c r="AB5" s="239"/>
      <c r="AC5" s="239"/>
      <c r="AD5" s="239"/>
      <c r="AE5" s="239"/>
      <c r="AF5" s="239"/>
      <c r="AG5" s="239"/>
      <c r="AH5" s="239"/>
      <c r="AI5" s="239"/>
      <c r="AJ5" s="239"/>
      <c r="AK5" s="239"/>
      <c r="AL5" s="239"/>
      <c r="AM5" s="239"/>
      <c r="AN5" s="239"/>
      <c r="AO5" s="239"/>
      <c r="AP5" s="239"/>
      <c r="AQ5" s="239"/>
      <c r="AR5" s="239"/>
      <c r="AS5" s="239"/>
      <c r="AT5" s="239"/>
      <c r="AU5" s="239"/>
      <c r="AV5" s="239"/>
      <c r="AW5" s="239"/>
      <c r="AX5" s="239"/>
      <c r="AY5" s="239"/>
      <c r="AZ5" s="239"/>
      <c r="BA5" s="239"/>
      <c r="BB5" s="239"/>
      <c r="BC5" s="239"/>
      <c r="BD5" s="239"/>
      <c r="BE5" s="239"/>
      <c r="BF5" s="239"/>
      <c r="BG5" s="239"/>
      <c r="BH5" s="239"/>
      <c r="BI5" s="239"/>
      <c r="BJ5" s="239"/>
      <c r="BK5" s="239"/>
      <c r="BL5" s="239"/>
      <c r="BM5" s="239"/>
      <c r="BN5" s="239"/>
      <c r="BO5" s="239"/>
      <c r="BP5" s="239"/>
      <c r="BQ5" s="239"/>
      <c r="BR5" s="239"/>
      <c r="BS5" s="239"/>
      <c r="BT5" s="239"/>
      <c r="BU5" s="239"/>
      <c r="BV5" s="239"/>
      <c r="BW5" s="239"/>
      <c r="BX5" s="239"/>
      <c r="BY5" s="239"/>
      <c r="BZ5" s="239"/>
      <c r="CA5" s="239"/>
      <c r="CB5" s="239"/>
      <c r="CC5" s="239"/>
      <c r="CD5" s="239"/>
      <c r="CE5" s="239"/>
      <c r="CF5" s="239"/>
      <c r="CG5" s="239"/>
      <c r="CH5" s="239"/>
      <c r="CI5" s="239"/>
      <c r="CJ5" s="239"/>
      <c r="CK5" s="239"/>
      <c r="CL5" s="239"/>
      <c r="CM5" s="239"/>
      <c r="CN5" s="239"/>
      <c r="CO5" s="239"/>
      <c r="CP5" s="239"/>
      <c r="CQ5" s="239"/>
      <c r="CR5" s="239"/>
      <c r="CS5" s="239"/>
      <c r="CT5" s="239"/>
      <c r="CU5" s="239"/>
      <c r="CV5" s="239"/>
      <c r="CW5" s="239"/>
      <c r="CX5" s="239"/>
      <c r="CY5" s="239"/>
      <c r="CZ5" s="239"/>
      <c r="DA5" s="239"/>
      <c r="DB5" s="239"/>
      <c r="DC5" s="239"/>
      <c r="DD5" s="239"/>
      <c r="DE5" s="239"/>
      <c r="DF5" s="239"/>
      <c r="DG5" s="239"/>
      <c r="DH5" s="239"/>
      <c r="DI5" s="239"/>
      <c r="DJ5" s="239"/>
      <c r="DK5" s="239"/>
      <c r="DL5" s="239"/>
      <c r="DM5" s="239"/>
      <c r="DN5" s="239"/>
      <c r="DO5" s="239"/>
      <c r="DP5" s="239"/>
      <c r="DQ5" s="239"/>
      <c r="DR5" s="239"/>
      <c r="DS5" s="239"/>
      <c r="DT5" s="239"/>
      <c r="DU5" s="239"/>
      <c r="DV5" s="239"/>
      <c r="DW5" s="239"/>
      <c r="DX5" s="239"/>
      <c r="DY5" s="239"/>
      <c r="DZ5" s="239"/>
      <c r="EA5" s="239"/>
      <c r="EB5" s="239"/>
      <c r="EC5" s="239"/>
      <c r="ED5" s="239"/>
      <c r="EE5" s="239"/>
      <c r="EF5" s="239"/>
      <c r="EG5" s="239"/>
      <c r="EH5" s="239"/>
      <c r="EI5" s="239"/>
      <c r="EJ5" s="239"/>
      <c r="EK5" s="239"/>
      <c r="EL5" s="239"/>
      <c r="EM5" s="239"/>
      <c r="EN5" s="239"/>
      <c r="EO5" s="239"/>
      <c r="EP5" s="239"/>
      <c r="EQ5" s="239"/>
      <c r="ER5" s="239"/>
      <c r="ES5" s="239"/>
      <c r="ET5" s="239"/>
      <c r="EU5" s="239"/>
      <c r="EV5" s="239"/>
      <c r="EW5" s="239"/>
      <c r="EX5" s="239"/>
      <c r="EY5" s="239"/>
      <c r="EZ5" s="239"/>
      <c r="FA5" s="239"/>
      <c r="FB5" s="239"/>
      <c r="FC5" s="239"/>
      <c r="FD5" s="239"/>
      <c r="FE5" s="239"/>
      <c r="FF5" s="239"/>
      <c r="FG5" s="239"/>
      <c r="FH5" s="239"/>
      <c r="FI5" s="239"/>
      <c r="FJ5" s="239"/>
      <c r="FK5" s="239"/>
      <c r="FL5" s="239"/>
      <c r="FM5" s="239"/>
      <c r="FN5" s="239"/>
      <c r="FO5" s="239"/>
      <c r="FP5" s="239"/>
      <c r="FQ5" s="239"/>
      <c r="FR5" s="239"/>
      <c r="FS5" s="239"/>
      <c r="FT5" s="239"/>
      <c r="FU5" s="239"/>
      <c r="FV5" s="239"/>
      <c r="FW5" s="239"/>
      <c r="FX5" s="239"/>
      <c r="FY5" s="239"/>
      <c r="FZ5" s="239"/>
      <c r="GA5" s="239"/>
      <c r="GB5" s="239"/>
      <c r="GC5" s="239"/>
      <c r="GD5" s="239"/>
      <c r="GE5" s="239"/>
      <c r="GF5" s="239"/>
      <c r="GG5" s="239"/>
      <c r="GH5" s="239"/>
      <c r="GI5" s="239"/>
      <c r="GJ5" s="239"/>
      <c r="GK5" s="239"/>
      <c r="GL5" s="239"/>
      <c r="GM5" s="239"/>
      <c r="GN5" s="239"/>
      <c r="GO5" s="239"/>
      <c r="GP5" s="239"/>
      <c r="GQ5" s="239"/>
      <c r="GR5" s="239"/>
      <c r="GS5" s="239"/>
      <c r="GT5" s="239"/>
      <c r="GU5" s="239"/>
      <c r="GV5" s="239"/>
      <c r="GW5" s="239"/>
      <c r="GX5" s="239"/>
      <c r="GY5" s="239"/>
      <c r="GZ5" s="239"/>
      <c r="HA5" s="239"/>
      <c r="HB5" s="239"/>
      <c r="HC5" s="239"/>
      <c r="HD5" s="239"/>
      <c r="HE5" s="239"/>
      <c r="HF5" s="239"/>
      <c r="HG5" s="239"/>
      <c r="HH5" s="239"/>
      <c r="HI5" s="239"/>
      <c r="HJ5" s="239"/>
      <c r="HK5" s="239"/>
      <c r="HL5" s="239"/>
      <c r="HM5" s="239"/>
      <c r="HN5" s="239"/>
      <c r="HO5" s="239"/>
      <c r="HP5" s="239"/>
      <c r="HQ5" s="239"/>
      <c r="HR5" s="239"/>
      <c r="HS5" s="239"/>
      <c r="HT5" s="239"/>
      <c r="HU5" s="239"/>
      <c r="HV5" s="239"/>
      <c r="HW5" s="239"/>
      <c r="HX5" s="239"/>
      <c r="HY5" s="239"/>
      <c r="HZ5" s="239"/>
      <c r="IA5" s="239"/>
      <c r="IB5" s="239"/>
      <c r="IC5" s="239"/>
      <c r="ID5" s="239"/>
      <c r="IE5" s="239"/>
      <c r="IF5" s="239"/>
      <c r="IG5" s="239"/>
      <c r="IH5" s="239"/>
    </row>
    <row r="6" spans="1:242">
      <c r="A6" s="409" t="s">
        <v>14</v>
      </c>
      <c r="B6" s="409"/>
      <c r="C6" s="410" t="s">
        <v>314</v>
      </c>
      <c r="D6" s="410"/>
      <c r="E6" s="410"/>
      <c r="F6" s="410"/>
      <c r="G6" s="410"/>
      <c r="H6" s="410"/>
      <c r="I6" s="239"/>
      <c r="J6" s="239"/>
      <c r="K6" s="239"/>
      <c r="L6" s="239"/>
      <c r="M6" s="239"/>
      <c r="N6" s="239"/>
      <c r="O6" s="239"/>
      <c r="P6" s="239"/>
      <c r="Q6" s="239"/>
      <c r="R6" s="239"/>
      <c r="S6" s="239"/>
      <c r="T6" s="239"/>
      <c r="U6" s="239"/>
      <c r="V6" s="239"/>
      <c r="W6" s="239"/>
      <c r="X6" s="239"/>
      <c r="Y6" s="239"/>
      <c r="Z6" s="239"/>
      <c r="AA6" s="239"/>
      <c r="AB6" s="239"/>
      <c r="AC6" s="239"/>
      <c r="AD6" s="239"/>
      <c r="AE6" s="239"/>
      <c r="AF6" s="239"/>
      <c r="AG6" s="239"/>
      <c r="AH6" s="239"/>
      <c r="AI6" s="239"/>
      <c r="AJ6" s="239"/>
      <c r="AK6" s="239"/>
      <c r="AL6" s="239"/>
      <c r="AM6" s="239"/>
      <c r="AN6" s="239"/>
      <c r="AO6" s="239"/>
      <c r="AP6" s="239"/>
      <c r="AQ6" s="239"/>
      <c r="AR6" s="239"/>
      <c r="AS6" s="239"/>
      <c r="AT6" s="239"/>
      <c r="AU6" s="239"/>
      <c r="AV6" s="239"/>
      <c r="AW6" s="239"/>
      <c r="AX6" s="239"/>
      <c r="AY6" s="239"/>
      <c r="AZ6" s="239"/>
      <c r="BA6" s="239"/>
      <c r="BB6" s="239"/>
      <c r="BC6" s="239"/>
      <c r="BD6" s="239"/>
      <c r="BE6" s="239"/>
      <c r="BF6" s="239"/>
      <c r="BG6" s="239"/>
      <c r="BH6" s="239"/>
      <c r="BI6" s="239"/>
      <c r="BJ6" s="239"/>
      <c r="BK6" s="239"/>
      <c r="BL6" s="239"/>
      <c r="BM6" s="239"/>
      <c r="BN6" s="239"/>
      <c r="BO6" s="239"/>
      <c r="BP6" s="239"/>
      <c r="BQ6" s="239"/>
      <c r="BR6" s="239"/>
      <c r="BS6" s="239"/>
      <c r="BT6" s="239"/>
      <c r="BU6" s="239"/>
      <c r="BV6" s="239"/>
      <c r="BW6" s="239"/>
      <c r="BX6" s="239"/>
      <c r="BY6" s="239"/>
      <c r="BZ6" s="239"/>
      <c r="CA6" s="239"/>
      <c r="CB6" s="239"/>
      <c r="CC6" s="239"/>
      <c r="CD6" s="239"/>
      <c r="CE6" s="239"/>
      <c r="CF6" s="239"/>
      <c r="CG6" s="239"/>
      <c r="CH6" s="239"/>
      <c r="CI6" s="239"/>
      <c r="CJ6" s="239"/>
      <c r="CK6" s="239"/>
      <c r="CL6" s="239"/>
      <c r="CM6" s="239"/>
      <c r="CN6" s="239"/>
      <c r="CO6" s="239"/>
      <c r="CP6" s="239"/>
      <c r="CQ6" s="239"/>
      <c r="CR6" s="239"/>
      <c r="CS6" s="239"/>
      <c r="CT6" s="239"/>
      <c r="CU6" s="239"/>
      <c r="CV6" s="239"/>
      <c r="CW6" s="239"/>
      <c r="CX6" s="239"/>
      <c r="CY6" s="239"/>
      <c r="CZ6" s="239"/>
      <c r="DA6" s="239"/>
      <c r="DB6" s="239"/>
      <c r="DC6" s="239"/>
      <c r="DD6" s="239"/>
      <c r="DE6" s="239"/>
      <c r="DF6" s="239"/>
      <c r="DG6" s="239"/>
      <c r="DH6" s="239"/>
      <c r="DI6" s="239"/>
      <c r="DJ6" s="239"/>
      <c r="DK6" s="239"/>
      <c r="DL6" s="239"/>
      <c r="DM6" s="239"/>
      <c r="DN6" s="239"/>
      <c r="DO6" s="239"/>
      <c r="DP6" s="239"/>
      <c r="DQ6" s="239"/>
      <c r="DR6" s="239"/>
      <c r="DS6" s="239"/>
      <c r="DT6" s="239"/>
      <c r="DU6" s="239"/>
      <c r="DV6" s="239"/>
      <c r="DW6" s="239"/>
      <c r="DX6" s="239"/>
      <c r="DY6" s="239"/>
      <c r="DZ6" s="239"/>
      <c r="EA6" s="239"/>
      <c r="EB6" s="239"/>
      <c r="EC6" s="239"/>
      <c r="ED6" s="239"/>
      <c r="EE6" s="239"/>
      <c r="EF6" s="239"/>
      <c r="EG6" s="239"/>
      <c r="EH6" s="239"/>
      <c r="EI6" s="239"/>
      <c r="EJ6" s="239"/>
      <c r="EK6" s="239"/>
      <c r="EL6" s="239"/>
      <c r="EM6" s="239"/>
      <c r="EN6" s="239"/>
      <c r="EO6" s="239"/>
      <c r="EP6" s="239"/>
      <c r="EQ6" s="239"/>
      <c r="ER6" s="239"/>
      <c r="ES6" s="239"/>
      <c r="ET6" s="239"/>
      <c r="EU6" s="239"/>
      <c r="EV6" s="239"/>
      <c r="EW6" s="239"/>
      <c r="EX6" s="239"/>
      <c r="EY6" s="239"/>
      <c r="EZ6" s="239"/>
      <c r="FA6" s="239"/>
      <c r="FB6" s="239"/>
      <c r="FC6" s="239"/>
      <c r="FD6" s="239"/>
      <c r="FE6" s="239"/>
      <c r="FF6" s="239"/>
      <c r="FG6" s="239"/>
      <c r="FH6" s="239"/>
      <c r="FI6" s="239"/>
      <c r="FJ6" s="239"/>
      <c r="FK6" s="239"/>
      <c r="FL6" s="239"/>
      <c r="FM6" s="239"/>
      <c r="FN6" s="239"/>
      <c r="FO6" s="239"/>
      <c r="FP6" s="239"/>
      <c r="FQ6" s="239"/>
      <c r="FR6" s="239"/>
      <c r="FS6" s="239"/>
      <c r="FT6" s="239"/>
      <c r="FU6" s="239"/>
      <c r="FV6" s="239"/>
      <c r="FW6" s="239"/>
      <c r="FX6" s="239"/>
      <c r="FY6" s="239"/>
      <c r="FZ6" s="239"/>
      <c r="GA6" s="239"/>
      <c r="GB6" s="239"/>
      <c r="GC6" s="239"/>
      <c r="GD6" s="239"/>
      <c r="GE6" s="239"/>
      <c r="GF6" s="239"/>
      <c r="GG6" s="239"/>
      <c r="GH6" s="239"/>
      <c r="GI6" s="239"/>
      <c r="GJ6" s="239"/>
      <c r="GK6" s="239"/>
      <c r="GL6" s="239"/>
      <c r="GM6" s="239"/>
      <c r="GN6" s="239"/>
      <c r="GO6" s="239"/>
      <c r="GP6" s="239"/>
      <c r="GQ6" s="239"/>
      <c r="GR6" s="239"/>
      <c r="GS6" s="239"/>
      <c r="GT6" s="239"/>
      <c r="GU6" s="239"/>
      <c r="GV6" s="239"/>
      <c r="GW6" s="239"/>
      <c r="GX6" s="239"/>
      <c r="GY6" s="239"/>
      <c r="GZ6" s="239"/>
      <c r="HA6" s="239"/>
      <c r="HB6" s="239"/>
      <c r="HC6" s="239"/>
      <c r="HD6" s="239"/>
      <c r="HE6" s="239"/>
      <c r="HF6" s="239"/>
      <c r="HG6" s="239"/>
      <c r="HH6" s="239"/>
      <c r="HI6" s="239"/>
      <c r="HJ6" s="239"/>
      <c r="HK6" s="239"/>
      <c r="HL6" s="239"/>
      <c r="HM6" s="239"/>
      <c r="HN6" s="239"/>
      <c r="HO6" s="239"/>
      <c r="HP6" s="239"/>
      <c r="HQ6" s="239"/>
      <c r="HR6" s="239"/>
      <c r="HS6" s="239"/>
      <c r="HT6" s="239"/>
      <c r="HU6" s="239"/>
      <c r="HV6" s="239"/>
      <c r="HW6" s="239"/>
      <c r="HX6" s="239"/>
      <c r="HY6" s="239"/>
      <c r="HZ6" s="239"/>
      <c r="IA6" s="239"/>
      <c r="IB6" s="239"/>
      <c r="IC6" s="239"/>
      <c r="ID6" s="239"/>
      <c r="IE6" s="239"/>
      <c r="IF6" s="239"/>
      <c r="IG6" s="239"/>
      <c r="IH6" s="239"/>
    </row>
    <row r="7" spans="1:242">
      <c r="A7" s="409" t="s">
        <v>15</v>
      </c>
      <c r="B7" s="409"/>
      <c r="C7" s="411" t="s">
        <v>315</v>
      </c>
      <c r="D7" s="411"/>
      <c r="E7" s="411"/>
      <c r="F7" s="411"/>
      <c r="G7" s="411"/>
      <c r="H7" s="411"/>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39"/>
      <c r="AK7" s="239"/>
      <c r="AL7" s="239"/>
      <c r="AM7" s="239"/>
      <c r="AN7" s="239"/>
      <c r="AO7" s="239"/>
      <c r="AP7" s="239"/>
      <c r="AQ7" s="239"/>
      <c r="AR7" s="239"/>
      <c r="AS7" s="239"/>
      <c r="AT7" s="239"/>
      <c r="AU7" s="239"/>
      <c r="AV7" s="239"/>
      <c r="AW7" s="239"/>
      <c r="AX7" s="239"/>
      <c r="AY7" s="239"/>
      <c r="AZ7" s="239"/>
      <c r="BA7" s="239"/>
      <c r="BB7" s="239"/>
      <c r="BC7" s="239"/>
      <c r="BD7" s="239"/>
      <c r="BE7" s="239"/>
      <c r="BF7" s="239"/>
      <c r="BG7" s="239"/>
      <c r="BH7" s="239"/>
      <c r="BI7" s="239"/>
      <c r="BJ7" s="239"/>
      <c r="BK7" s="239"/>
      <c r="BL7" s="239"/>
      <c r="BM7" s="239"/>
      <c r="BN7" s="239"/>
      <c r="BO7" s="239"/>
      <c r="BP7" s="239"/>
      <c r="BQ7" s="239"/>
      <c r="BR7" s="239"/>
      <c r="BS7" s="239"/>
      <c r="BT7" s="239"/>
      <c r="BU7" s="239"/>
      <c r="BV7" s="239"/>
      <c r="BW7" s="239"/>
      <c r="BX7" s="239"/>
      <c r="BY7" s="239"/>
      <c r="BZ7" s="239"/>
      <c r="CA7" s="239"/>
      <c r="CB7" s="239"/>
      <c r="CC7" s="239"/>
      <c r="CD7" s="239"/>
      <c r="CE7" s="239"/>
      <c r="CF7" s="239"/>
      <c r="CG7" s="239"/>
      <c r="CH7" s="239"/>
      <c r="CI7" s="239"/>
      <c r="CJ7" s="239"/>
      <c r="CK7" s="239"/>
      <c r="CL7" s="239"/>
      <c r="CM7" s="239"/>
      <c r="CN7" s="239"/>
      <c r="CO7" s="239"/>
      <c r="CP7" s="239"/>
      <c r="CQ7" s="239"/>
      <c r="CR7" s="239"/>
      <c r="CS7" s="239"/>
      <c r="CT7" s="239"/>
      <c r="CU7" s="239"/>
      <c r="CV7" s="239"/>
      <c r="CW7" s="239"/>
      <c r="CX7" s="239"/>
      <c r="CY7" s="239"/>
      <c r="CZ7" s="239"/>
      <c r="DA7" s="239"/>
      <c r="DB7" s="239"/>
      <c r="DC7" s="239"/>
      <c r="DD7" s="239"/>
      <c r="DE7" s="239"/>
      <c r="DF7" s="239"/>
      <c r="DG7" s="239"/>
      <c r="DH7" s="239"/>
      <c r="DI7" s="239"/>
      <c r="DJ7" s="239"/>
      <c r="DK7" s="239"/>
      <c r="DL7" s="239"/>
      <c r="DM7" s="239"/>
      <c r="DN7" s="239"/>
      <c r="DO7" s="239"/>
      <c r="DP7" s="239"/>
      <c r="DQ7" s="239"/>
      <c r="DR7" s="239"/>
      <c r="DS7" s="239"/>
      <c r="DT7" s="239"/>
      <c r="DU7" s="239"/>
      <c r="DV7" s="239"/>
      <c r="DW7" s="239"/>
      <c r="DX7" s="239"/>
      <c r="DY7" s="239"/>
      <c r="DZ7" s="239"/>
      <c r="EA7" s="239"/>
      <c r="EB7" s="239"/>
      <c r="EC7" s="239"/>
      <c r="ED7" s="239"/>
      <c r="EE7" s="239"/>
      <c r="EF7" s="239"/>
      <c r="EG7" s="239"/>
      <c r="EH7" s="239"/>
      <c r="EI7" s="239"/>
      <c r="EJ7" s="239"/>
      <c r="EK7" s="239"/>
      <c r="EL7" s="239"/>
      <c r="EM7" s="239"/>
      <c r="EN7" s="239"/>
      <c r="EO7" s="239"/>
      <c r="EP7" s="239"/>
      <c r="EQ7" s="239"/>
      <c r="ER7" s="239"/>
      <c r="ES7" s="239"/>
      <c r="ET7" s="239"/>
      <c r="EU7" s="239"/>
      <c r="EV7" s="239"/>
      <c r="EW7" s="239"/>
      <c r="EX7" s="239"/>
      <c r="EY7" s="239"/>
      <c r="EZ7" s="239"/>
      <c r="FA7" s="239"/>
      <c r="FB7" s="239"/>
      <c r="FC7" s="239"/>
      <c r="FD7" s="239"/>
      <c r="FE7" s="239"/>
      <c r="FF7" s="239"/>
      <c r="FG7" s="239"/>
      <c r="FH7" s="239"/>
      <c r="FI7" s="239"/>
      <c r="FJ7" s="239"/>
      <c r="FK7" s="239"/>
      <c r="FL7" s="239"/>
      <c r="FM7" s="239"/>
      <c r="FN7" s="239"/>
      <c r="FO7" s="239"/>
      <c r="FP7" s="239"/>
      <c r="FQ7" s="239"/>
      <c r="FR7" s="239"/>
      <c r="FS7" s="239"/>
      <c r="FT7" s="239"/>
      <c r="FU7" s="239"/>
      <c r="FV7" s="239"/>
      <c r="FW7" s="239"/>
      <c r="FX7" s="239"/>
      <c r="FY7" s="239"/>
      <c r="FZ7" s="239"/>
      <c r="GA7" s="239"/>
      <c r="GB7" s="239"/>
      <c r="GC7" s="239"/>
      <c r="GD7" s="239"/>
      <c r="GE7" s="239"/>
      <c r="GF7" s="239"/>
      <c r="GG7" s="239"/>
      <c r="GH7" s="239"/>
      <c r="GI7" s="239"/>
      <c r="GJ7" s="239"/>
      <c r="GK7" s="239"/>
      <c r="GL7" s="239"/>
      <c r="GM7" s="239"/>
      <c r="GN7" s="239"/>
      <c r="GO7" s="239"/>
      <c r="GP7" s="239"/>
      <c r="GQ7" s="239"/>
      <c r="GR7" s="239"/>
      <c r="GS7" s="239"/>
      <c r="GT7" s="239"/>
      <c r="GU7" s="239"/>
      <c r="GV7" s="239"/>
      <c r="GW7" s="239"/>
      <c r="GX7" s="239"/>
      <c r="GY7" s="239"/>
      <c r="GZ7" s="239"/>
      <c r="HA7" s="239"/>
      <c r="HB7" s="239"/>
      <c r="HC7" s="239"/>
      <c r="HD7" s="239"/>
      <c r="HE7" s="239"/>
      <c r="HF7" s="239"/>
      <c r="HG7" s="239"/>
      <c r="HH7" s="239"/>
      <c r="HI7" s="239"/>
      <c r="HJ7" s="239"/>
      <c r="HK7" s="239"/>
      <c r="HL7" s="239"/>
      <c r="HM7" s="239"/>
      <c r="HN7" s="239"/>
      <c r="HO7" s="239"/>
      <c r="HP7" s="239"/>
      <c r="HQ7" s="239"/>
      <c r="HR7" s="239"/>
      <c r="HS7" s="239"/>
      <c r="HT7" s="239"/>
      <c r="HU7" s="239"/>
      <c r="HV7" s="239"/>
      <c r="HW7" s="239"/>
      <c r="HX7" s="239"/>
      <c r="HY7" s="239"/>
      <c r="HZ7" s="239"/>
      <c r="IA7" s="239"/>
      <c r="IB7" s="239"/>
      <c r="IC7" s="239"/>
      <c r="ID7" s="239"/>
      <c r="IE7" s="239"/>
      <c r="IF7" s="239"/>
      <c r="IG7" s="239"/>
      <c r="IH7" s="239"/>
    </row>
    <row r="8" spans="1:242">
      <c r="A8" s="398" t="s">
        <v>16</v>
      </c>
      <c r="B8" s="398"/>
      <c r="C8" s="399" t="s">
        <v>278</v>
      </c>
      <c r="D8" s="399"/>
      <c r="E8" s="399"/>
      <c r="F8" s="399"/>
      <c r="G8" s="399"/>
      <c r="H8" s="399"/>
      <c r="I8" s="239"/>
      <c r="J8" s="239"/>
      <c r="K8" s="239"/>
      <c r="L8" s="239"/>
      <c r="M8" s="239"/>
      <c r="N8" s="239"/>
      <c r="O8" s="239"/>
      <c r="P8" s="239"/>
      <c r="Q8" s="239"/>
      <c r="R8" s="239"/>
      <c r="S8" s="239"/>
      <c r="T8" s="239"/>
      <c r="U8" s="239"/>
      <c r="V8" s="239"/>
      <c r="W8" s="239"/>
      <c r="X8" s="239"/>
      <c r="Y8" s="239"/>
      <c r="Z8" s="239"/>
      <c r="AA8" s="239"/>
      <c r="AB8" s="239"/>
      <c r="AC8" s="239"/>
      <c r="AD8" s="239"/>
      <c r="AE8" s="239"/>
      <c r="AF8" s="239"/>
      <c r="AG8" s="239"/>
      <c r="AH8" s="239"/>
      <c r="AI8" s="239"/>
      <c r="AJ8" s="239"/>
      <c r="AK8" s="239"/>
      <c r="AL8" s="239"/>
      <c r="AM8" s="239"/>
      <c r="AN8" s="239"/>
      <c r="AO8" s="239"/>
      <c r="AP8" s="239"/>
      <c r="AQ8" s="239"/>
      <c r="AR8" s="239"/>
      <c r="AS8" s="239"/>
      <c r="AT8" s="239"/>
      <c r="AU8" s="239"/>
      <c r="AV8" s="239"/>
      <c r="AW8" s="239"/>
      <c r="AX8" s="239"/>
      <c r="AY8" s="239"/>
      <c r="AZ8" s="239"/>
      <c r="BA8" s="239"/>
      <c r="BB8" s="239"/>
      <c r="BC8" s="239"/>
      <c r="BD8" s="239"/>
      <c r="BE8" s="239"/>
      <c r="BF8" s="239"/>
      <c r="BG8" s="239"/>
      <c r="BH8" s="239"/>
      <c r="BI8" s="239"/>
      <c r="BJ8" s="239"/>
      <c r="BK8" s="239"/>
      <c r="BL8" s="239"/>
      <c r="BM8" s="239"/>
      <c r="BN8" s="239"/>
      <c r="BO8" s="239"/>
      <c r="BP8" s="239"/>
      <c r="BQ8" s="239"/>
      <c r="BR8" s="239"/>
      <c r="BS8" s="239"/>
      <c r="BT8" s="239"/>
      <c r="BU8" s="239"/>
      <c r="BV8" s="239"/>
      <c r="BW8" s="239"/>
      <c r="BX8" s="239"/>
      <c r="BY8" s="239"/>
      <c r="BZ8" s="239"/>
      <c r="CA8" s="239"/>
      <c r="CB8" s="239"/>
      <c r="CC8" s="239"/>
      <c r="CD8" s="239"/>
      <c r="CE8" s="239"/>
      <c r="CF8" s="239"/>
      <c r="CG8" s="239"/>
      <c r="CH8" s="239"/>
      <c r="CI8" s="239"/>
      <c r="CJ8" s="239"/>
      <c r="CK8" s="239"/>
      <c r="CL8" s="239"/>
      <c r="CM8" s="239"/>
      <c r="CN8" s="239"/>
      <c r="CO8" s="239"/>
      <c r="CP8" s="239"/>
      <c r="CQ8" s="239"/>
      <c r="CR8" s="239"/>
      <c r="CS8" s="239"/>
      <c r="CT8" s="239"/>
      <c r="CU8" s="239"/>
      <c r="CV8" s="239"/>
      <c r="CW8" s="239"/>
      <c r="CX8" s="239"/>
      <c r="CY8" s="239"/>
      <c r="CZ8" s="239"/>
      <c r="DA8" s="239"/>
      <c r="DB8" s="239"/>
      <c r="DC8" s="239"/>
      <c r="DD8" s="239"/>
      <c r="DE8" s="239"/>
      <c r="DF8" s="239"/>
      <c r="DG8" s="239"/>
      <c r="DH8" s="239"/>
      <c r="DI8" s="239"/>
      <c r="DJ8" s="239"/>
      <c r="DK8" s="239"/>
      <c r="DL8" s="239"/>
      <c r="DM8" s="239"/>
      <c r="DN8" s="239"/>
      <c r="DO8" s="239"/>
      <c r="DP8" s="239"/>
      <c r="DQ8" s="239"/>
      <c r="DR8" s="239"/>
      <c r="DS8" s="239"/>
      <c r="DT8" s="239"/>
      <c r="DU8" s="239"/>
      <c r="DV8" s="239"/>
      <c r="DW8" s="239"/>
      <c r="DX8" s="239"/>
      <c r="DY8" s="239"/>
      <c r="DZ8" s="239"/>
      <c r="EA8" s="239"/>
      <c r="EB8" s="239"/>
      <c r="EC8" s="239"/>
      <c r="ED8" s="239"/>
      <c r="EE8" s="239"/>
      <c r="EF8" s="239"/>
      <c r="EG8" s="239"/>
      <c r="EH8" s="239"/>
      <c r="EI8" s="239"/>
      <c r="EJ8" s="239"/>
      <c r="EK8" s="239"/>
      <c r="EL8" s="239"/>
      <c r="EM8" s="239"/>
      <c r="EN8" s="239"/>
      <c r="EO8" s="239"/>
      <c r="EP8" s="239"/>
      <c r="EQ8" s="239"/>
      <c r="ER8" s="239"/>
      <c r="ES8" s="239"/>
      <c r="ET8" s="239"/>
      <c r="EU8" s="239"/>
      <c r="EV8" s="239"/>
      <c r="EW8" s="239"/>
      <c r="EX8" s="239"/>
      <c r="EY8" s="239"/>
      <c r="EZ8" s="239"/>
      <c r="FA8" s="239"/>
      <c r="FB8" s="239"/>
      <c r="FC8" s="239"/>
      <c r="FD8" s="239"/>
      <c r="FE8" s="239"/>
      <c r="FF8" s="239"/>
      <c r="FG8" s="239"/>
      <c r="FH8" s="239"/>
      <c r="FI8" s="239"/>
      <c r="FJ8" s="239"/>
      <c r="FK8" s="239"/>
      <c r="FL8" s="239"/>
      <c r="FM8" s="239"/>
      <c r="FN8" s="239"/>
      <c r="FO8" s="239"/>
      <c r="FP8" s="239"/>
      <c r="FQ8" s="239"/>
      <c r="FR8" s="239"/>
      <c r="FS8" s="239"/>
      <c r="FT8" s="239"/>
      <c r="FU8" s="239"/>
      <c r="FV8" s="239"/>
      <c r="FW8" s="239"/>
      <c r="FX8" s="239"/>
      <c r="FY8" s="239"/>
      <c r="FZ8" s="239"/>
      <c r="GA8" s="239"/>
      <c r="GB8" s="239"/>
      <c r="GC8" s="239"/>
      <c r="GD8" s="239"/>
      <c r="GE8" s="239"/>
      <c r="GF8" s="239"/>
      <c r="GG8" s="239"/>
      <c r="GH8" s="239"/>
      <c r="GI8" s="239"/>
      <c r="GJ8" s="239"/>
      <c r="GK8" s="239"/>
      <c r="GL8" s="239"/>
      <c r="GM8" s="239"/>
      <c r="GN8" s="239"/>
      <c r="GO8" s="239"/>
      <c r="GP8" s="239"/>
      <c r="GQ8" s="239"/>
      <c r="GR8" s="239"/>
      <c r="GS8" s="239"/>
      <c r="GT8" s="239"/>
      <c r="GU8" s="239"/>
      <c r="GV8" s="239"/>
      <c r="GW8" s="239"/>
      <c r="GX8" s="239"/>
      <c r="GY8" s="239"/>
      <c r="GZ8" s="239"/>
      <c r="HA8" s="239"/>
      <c r="HB8" s="239"/>
      <c r="HC8" s="239"/>
      <c r="HD8" s="239"/>
      <c r="HE8" s="239"/>
      <c r="HF8" s="239"/>
      <c r="HG8" s="239"/>
      <c r="HH8" s="239"/>
      <c r="HI8" s="239"/>
      <c r="HJ8" s="239"/>
      <c r="HK8" s="239"/>
      <c r="HL8" s="239"/>
      <c r="HM8" s="239"/>
      <c r="HN8" s="239"/>
      <c r="HO8" s="239"/>
      <c r="HP8" s="239"/>
      <c r="HQ8" s="239"/>
      <c r="HR8" s="239"/>
      <c r="HS8" s="239"/>
      <c r="HT8" s="239"/>
      <c r="HU8" s="239"/>
      <c r="HV8" s="239"/>
      <c r="HW8" s="239"/>
      <c r="HX8" s="239"/>
      <c r="HY8" s="239"/>
      <c r="HZ8" s="239"/>
      <c r="IA8" s="239"/>
      <c r="IB8" s="239"/>
      <c r="IC8" s="239"/>
      <c r="ID8" s="239"/>
      <c r="IE8" s="239"/>
      <c r="IF8" s="239"/>
      <c r="IG8" s="239"/>
      <c r="IH8" s="239"/>
    </row>
    <row r="9" spans="1:242">
      <c r="A9" s="400" t="s">
        <v>17</v>
      </c>
      <c r="B9" s="400"/>
      <c r="C9" s="401" t="s">
        <v>322</v>
      </c>
      <c r="D9" s="401"/>
      <c r="E9" s="401"/>
      <c r="F9" s="401"/>
      <c r="G9" s="401"/>
      <c r="H9" s="401"/>
    </row>
    <row r="10" spans="1:242" ht="6" customHeight="1">
      <c r="A10" s="104"/>
      <c r="B10" s="104"/>
      <c r="C10" s="12"/>
      <c r="D10" s="12"/>
      <c r="E10" s="12"/>
      <c r="F10" s="12"/>
      <c r="G10" s="12"/>
    </row>
    <row r="11" spans="1:242">
      <c r="A11" s="104"/>
      <c r="B11" s="104"/>
      <c r="E11" s="402" t="s">
        <v>18</v>
      </c>
      <c r="F11" s="402"/>
      <c r="G11" s="402"/>
      <c r="H11" s="13">
        <f>D26</f>
        <v>0</v>
      </c>
    </row>
    <row r="12" spans="1:242">
      <c r="F12" s="402" t="s">
        <v>19</v>
      </c>
      <c r="G12" s="402"/>
      <c r="H12" s="13">
        <f>H22</f>
        <v>0</v>
      </c>
    </row>
    <row r="13" spans="1:242" ht="11.45" customHeight="1">
      <c r="A13" s="178"/>
    </row>
    <row r="14" spans="1:242">
      <c r="A14" s="403" t="s">
        <v>20</v>
      </c>
      <c r="B14" s="403" t="s">
        <v>21</v>
      </c>
      <c r="C14" s="404" t="s">
        <v>22</v>
      </c>
      <c r="D14" s="397" t="s">
        <v>23</v>
      </c>
      <c r="E14" s="406" t="s">
        <v>24</v>
      </c>
      <c r="F14" s="406"/>
      <c r="G14" s="406"/>
      <c r="H14" s="397" t="s">
        <v>25</v>
      </c>
    </row>
    <row r="15" spans="1:242" ht="102" customHeight="1">
      <c r="A15" s="403"/>
      <c r="B15" s="403"/>
      <c r="C15" s="405"/>
      <c r="D15" s="397"/>
      <c r="E15" s="240" t="s">
        <v>26</v>
      </c>
      <c r="F15" s="240" t="s">
        <v>27</v>
      </c>
      <c r="G15" s="240" t="s">
        <v>28</v>
      </c>
      <c r="H15" s="397"/>
    </row>
    <row r="16" spans="1:242" s="158" customFormat="1">
      <c r="A16" s="241">
        <v>1</v>
      </c>
      <c r="B16" s="242">
        <v>1.1000000000000001</v>
      </c>
      <c r="C16" s="243" t="s">
        <v>64</v>
      </c>
      <c r="D16" s="244"/>
      <c r="E16" s="244"/>
      <c r="F16" s="244"/>
      <c r="G16" s="244"/>
      <c r="H16" s="244"/>
    </row>
    <row r="17" spans="1:9" s="158" customFormat="1">
      <c r="A17" s="241">
        <v>2</v>
      </c>
      <c r="B17" s="242">
        <v>1.2</v>
      </c>
      <c r="C17" s="243" t="s">
        <v>95</v>
      </c>
      <c r="D17" s="244"/>
      <c r="E17" s="244"/>
      <c r="F17" s="244"/>
      <c r="G17" s="244"/>
      <c r="H17" s="262"/>
      <c r="I17" s="266"/>
    </row>
    <row r="18" spans="1:9" s="158" customFormat="1">
      <c r="A18" s="241">
        <v>3</v>
      </c>
      <c r="B18" s="242">
        <v>1.3</v>
      </c>
      <c r="C18" s="243" t="s">
        <v>113</v>
      </c>
      <c r="D18" s="244"/>
      <c r="E18" s="244"/>
      <c r="F18" s="244"/>
      <c r="G18" s="244"/>
      <c r="H18" s="262"/>
      <c r="I18" s="266"/>
    </row>
    <row r="19" spans="1:9" s="158" customFormat="1">
      <c r="A19" s="245">
        <v>4</v>
      </c>
      <c r="B19" s="242">
        <v>1.4</v>
      </c>
      <c r="C19" s="243" t="s">
        <v>190</v>
      </c>
      <c r="D19" s="244"/>
      <c r="E19" s="244"/>
      <c r="F19" s="244"/>
      <c r="G19" s="244"/>
      <c r="H19" s="262"/>
      <c r="I19" s="266"/>
    </row>
    <row r="20" spans="1:9" s="158" customFormat="1">
      <c r="A20" s="245">
        <v>5</v>
      </c>
      <c r="B20" s="242">
        <v>1.5</v>
      </c>
      <c r="C20" s="243" t="s">
        <v>191</v>
      </c>
      <c r="D20" s="244"/>
      <c r="E20" s="244"/>
      <c r="F20" s="244"/>
      <c r="G20" s="244"/>
      <c r="H20" s="262"/>
      <c r="I20" s="266"/>
    </row>
    <row r="21" spans="1:9" s="158" customFormat="1">
      <c r="A21" s="245">
        <v>6</v>
      </c>
      <c r="B21" s="242">
        <v>1.6</v>
      </c>
      <c r="C21" s="243" t="s">
        <v>313</v>
      </c>
      <c r="D21" s="244"/>
      <c r="E21" s="244"/>
      <c r="F21" s="244"/>
      <c r="G21" s="244"/>
      <c r="H21" s="262"/>
      <c r="I21" s="266"/>
    </row>
    <row r="22" spans="1:9">
      <c r="A22" s="389" t="s">
        <v>11</v>
      </c>
      <c r="B22" s="390"/>
      <c r="C22" s="390"/>
      <c r="D22" s="246"/>
      <c r="E22" s="246"/>
      <c r="F22" s="246"/>
      <c r="G22" s="246"/>
      <c r="H22" s="263"/>
      <c r="I22" s="267"/>
    </row>
    <row r="23" spans="1:9">
      <c r="A23" s="391" t="s">
        <v>316</v>
      </c>
      <c r="B23" s="392"/>
      <c r="C23" s="392"/>
      <c r="D23" s="247"/>
      <c r="E23" s="248"/>
      <c r="F23" s="248"/>
      <c r="G23" s="248"/>
      <c r="H23" s="264"/>
      <c r="I23" s="267"/>
    </row>
    <row r="24" spans="1:9">
      <c r="A24" s="391" t="s">
        <v>29</v>
      </c>
      <c r="B24" s="392"/>
      <c r="C24" s="392"/>
      <c r="D24" s="247"/>
      <c r="E24" s="248"/>
      <c r="F24" s="248"/>
      <c r="G24" s="248"/>
      <c r="H24" s="264"/>
      <c r="I24" s="267"/>
    </row>
    <row r="25" spans="1:9" ht="14.25" thickBot="1">
      <c r="A25" s="393" t="s">
        <v>317</v>
      </c>
      <c r="B25" s="394"/>
      <c r="C25" s="394"/>
      <c r="D25" s="249"/>
      <c r="E25" s="250"/>
      <c r="F25" s="250"/>
      <c r="G25" s="250"/>
      <c r="H25" s="265"/>
      <c r="I25" s="267"/>
    </row>
    <row r="26" spans="1:9" ht="15" thickTop="1" thickBot="1">
      <c r="A26" s="395" t="s">
        <v>30</v>
      </c>
      <c r="B26" s="396"/>
      <c r="C26" s="396"/>
      <c r="D26" s="251"/>
      <c r="E26" s="252"/>
      <c r="F26" s="252"/>
      <c r="G26" s="252"/>
      <c r="H26" s="253"/>
      <c r="I26" s="267"/>
    </row>
    <row r="27" spans="1:9" ht="14.25" thickTop="1">
      <c r="A27" s="158"/>
      <c r="B27" s="158"/>
      <c r="C27" s="158"/>
      <c r="D27" s="158"/>
      <c r="E27" s="158"/>
      <c r="F27" s="158"/>
      <c r="G27" s="158"/>
      <c r="H27" s="158"/>
    </row>
    <row r="28" spans="1:9">
      <c r="A28" s="158"/>
      <c r="B28" s="158"/>
      <c r="C28" s="158"/>
      <c r="D28" s="158"/>
      <c r="E28" s="158"/>
      <c r="F28" s="158"/>
      <c r="G28" s="158"/>
      <c r="H28" s="158"/>
    </row>
    <row r="29" spans="1:9">
      <c r="A29" s="69" t="s">
        <v>130</v>
      </c>
      <c r="B29" s="254"/>
      <c r="C29" s="255"/>
      <c r="D29" s="168"/>
    </row>
    <row r="30" spans="1:9">
      <c r="A30" s="69"/>
      <c r="B30" s="74"/>
      <c r="C30" s="255"/>
      <c r="D30" s="168"/>
    </row>
    <row r="31" spans="1:9">
      <c r="A31" s="69"/>
      <c r="B31" s="74"/>
      <c r="C31" s="75"/>
      <c r="D31" s="168"/>
    </row>
    <row r="32" spans="1:9">
      <c r="A32" s="69"/>
      <c r="B32" s="80"/>
      <c r="D32" s="168"/>
    </row>
    <row r="33" spans="1:4">
      <c r="A33" s="69"/>
      <c r="B33" s="74"/>
      <c r="D33" s="168"/>
    </row>
    <row r="34" spans="1:4" ht="13.5" customHeight="1">
      <c r="A34" s="69"/>
      <c r="B34" s="80"/>
      <c r="C34" s="256"/>
      <c r="D34" s="168"/>
    </row>
    <row r="35" spans="1:4">
      <c r="A35" s="69" t="s">
        <v>131</v>
      </c>
      <c r="B35" s="80"/>
      <c r="C35" s="81"/>
      <c r="D35" s="168"/>
    </row>
    <row r="36" spans="1:4">
      <c r="A36" s="69"/>
      <c r="B36" s="80"/>
      <c r="C36" s="81"/>
      <c r="D36" s="168"/>
    </row>
    <row r="37" spans="1:4">
      <c r="A37" s="69"/>
      <c r="D37" s="168"/>
    </row>
    <row r="38" spans="1:4">
      <c r="D38" s="168"/>
    </row>
    <row r="39" spans="1:4">
      <c r="D39" s="168"/>
    </row>
  </sheetData>
  <mergeCells count="23">
    <mergeCell ref="A3:H3"/>
    <mergeCell ref="A4:H4"/>
    <mergeCell ref="A6:B6"/>
    <mergeCell ref="C6:H6"/>
    <mergeCell ref="A7:B7"/>
    <mergeCell ref="C7:H7"/>
    <mergeCell ref="H14:H15"/>
    <mergeCell ref="A8:B8"/>
    <mergeCell ref="C8:H8"/>
    <mergeCell ref="A9:B9"/>
    <mergeCell ref="C9:H9"/>
    <mergeCell ref="E11:G11"/>
    <mergeCell ref="F12:G12"/>
    <mergeCell ref="A14:A15"/>
    <mergeCell ref="B14:B15"/>
    <mergeCell ref="C14:C15"/>
    <mergeCell ref="D14:D15"/>
    <mergeCell ref="E14:G14"/>
    <mergeCell ref="A22:C22"/>
    <mergeCell ref="A23:C23"/>
    <mergeCell ref="A24:C24"/>
    <mergeCell ref="A25:C25"/>
    <mergeCell ref="A26:C26"/>
  </mergeCells>
  <conditionalFormatting sqref="C29:C31">
    <cfRule type="expression" priority="1" stopIfTrue="1">
      <formula>#REF!</formula>
    </cfRule>
  </conditionalFormatting>
  <pageMargins left="0.35433070866141736" right="0.15748031496062992" top="0.43307086614173229" bottom="0.31496062992125984" header="0.31496062992125984" footer="0.15748031496062992"/>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CE013-654E-4F74-BE9C-611B31843C1A}">
  <sheetPr>
    <tabColor theme="0" tint="-0.499984740745262"/>
    <pageSetUpPr fitToPage="1"/>
  </sheetPr>
  <dimension ref="A1:GV335"/>
  <sheetViews>
    <sheetView showGridLines="0" showZeros="0" topLeftCell="A65" zoomScale="90" zoomScaleNormal="90" zoomScaleSheetLayoutView="100" workbookViewId="0">
      <selection activeCell="J36" sqref="J36"/>
    </sheetView>
  </sheetViews>
  <sheetFormatPr defaultColWidth="9.140625" defaultRowHeight="13.5"/>
  <cols>
    <col min="1" max="1" width="11" style="8" customWidth="1"/>
    <col min="2" max="2" width="11.42578125" style="8" customWidth="1"/>
    <col min="3" max="3" width="44.5703125" style="8" customWidth="1"/>
    <col min="4" max="4" width="7.42578125" style="78" customWidth="1"/>
    <col min="5" max="5" width="8.5703125" style="78" customWidth="1"/>
    <col min="6" max="6" width="7.42578125" style="78" customWidth="1"/>
    <col min="7" max="7" width="7.140625" style="78" customWidth="1"/>
    <col min="8" max="8" width="8.140625" style="8" customWidth="1"/>
    <col min="9" max="9" width="9.5703125" style="8" customWidth="1"/>
    <col min="10" max="10" width="8.140625" style="8" customWidth="1"/>
    <col min="11" max="11" width="8.42578125" style="77" customWidth="1"/>
    <col min="12" max="12" width="9.140625" style="8" customWidth="1"/>
    <col min="13" max="15" width="9.85546875" style="8" customWidth="1"/>
    <col min="16" max="16" width="11.42578125" style="8" customWidth="1"/>
    <col min="17" max="16384" width="9.140625" style="8"/>
  </cols>
  <sheetData>
    <row r="1" spans="1:204" s="93" customFormat="1" ht="15" customHeight="1">
      <c r="A1" s="1" t="s">
        <v>154</v>
      </c>
      <c r="B1" s="2"/>
      <c r="C1" s="3"/>
      <c r="D1" s="4"/>
      <c r="E1" s="4"/>
      <c r="F1" s="4"/>
      <c r="G1" s="4"/>
      <c r="H1" s="4"/>
      <c r="I1" s="4"/>
      <c r="J1" s="4"/>
      <c r="K1" s="155"/>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row>
    <row r="2" spans="1:204" s="94" customFormat="1">
      <c r="A2" s="5" t="s">
        <v>134</v>
      </c>
      <c r="B2" s="6"/>
      <c r="C2" s="7"/>
      <c r="D2" s="7"/>
      <c r="E2" s="7"/>
      <c r="F2" s="7"/>
      <c r="G2" s="7"/>
      <c r="H2" s="7"/>
      <c r="I2" s="7"/>
      <c r="J2" s="7"/>
      <c r="K2" s="156"/>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row>
    <row r="3" spans="1:204">
      <c r="A3" s="423" t="s">
        <v>52</v>
      </c>
      <c r="B3" s="423"/>
      <c r="C3" s="423"/>
      <c r="D3" s="423"/>
      <c r="E3" s="423"/>
      <c r="F3" s="423"/>
      <c r="G3" s="423"/>
      <c r="H3" s="423"/>
      <c r="I3" s="423"/>
      <c r="J3" s="423"/>
      <c r="K3" s="423"/>
      <c r="L3" s="423"/>
      <c r="M3" s="423"/>
      <c r="N3" s="423"/>
      <c r="O3" s="423"/>
      <c r="P3" s="423"/>
    </row>
    <row r="4" spans="1:204">
      <c r="A4" s="424" t="s">
        <v>64</v>
      </c>
      <c r="B4" s="424"/>
      <c r="C4" s="424"/>
      <c r="D4" s="424"/>
      <c r="E4" s="424"/>
      <c r="F4" s="424"/>
      <c r="G4" s="424"/>
      <c r="H4" s="424"/>
      <c r="I4" s="424"/>
      <c r="J4" s="424"/>
      <c r="K4" s="424"/>
      <c r="L4" s="424"/>
      <c r="M4" s="424"/>
      <c r="N4" s="424"/>
      <c r="O4" s="424"/>
      <c r="P4" s="424"/>
    </row>
    <row r="5" spans="1:204">
      <c r="A5" s="9"/>
      <c r="B5" s="9"/>
      <c r="D5" s="8"/>
      <c r="E5" s="10"/>
      <c r="F5" s="10"/>
      <c r="G5" s="10"/>
      <c r="H5" s="10"/>
      <c r="I5" s="10"/>
      <c r="J5" s="10"/>
      <c r="K5" s="157"/>
      <c r="L5" s="10"/>
      <c r="M5" s="10"/>
    </row>
    <row r="6" spans="1:204" ht="12.75" customHeight="1">
      <c r="A6" s="369" t="s">
        <v>14</v>
      </c>
      <c r="B6" s="370"/>
      <c r="C6" s="371" t="s">
        <v>314</v>
      </c>
      <c r="D6" s="371"/>
      <c r="E6" s="371"/>
      <c r="F6" s="371"/>
      <c r="G6" s="371"/>
      <c r="H6" s="371"/>
      <c r="I6" s="371"/>
      <c r="J6" s="371"/>
      <c r="K6" s="371"/>
      <c r="L6" s="371"/>
      <c r="M6" s="371"/>
      <c r="N6" s="371"/>
      <c r="O6" s="371"/>
      <c r="P6" s="371"/>
    </row>
    <row r="7" spans="1:204" ht="13.5" customHeight="1">
      <c r="A7" s="369" t="s">
        <v>15</v>
      </c>
      <c r="B7" s="370"/>
      <c r="C7" s="372" t="s">
        <v>315</v>
      </c>
      <c r="D7" s="372"/>
      <c r="E7" s="372"/>
      <c r="F7" s="372"/>
      <c r="G7" s="372"/>
      <c r="H7" s="372"/>
      <c r="I7" s="372"/>
      <c r="J7" s="372"/>
      <c r="K7" s="372"/>
      <c r="L7" s="372"/>
      <c r="M7" s="372"/>
      <c r="N7" s="372"/>
      <c r="O7" s="372"/>
      <c r="P7" s="372"/>
    </row>
    <row r="8" spans="1:204" ht="13.5" customHeight="1">
      <c r="A8" s="369" t="s">
        <v>16</v>
      </c>
      <c r="B8" s="370"/>
      <c r="C8" s="372" t="s">
        <v>278</v>
      </c>
      <c r="D8" s="372"/>
      <c r="E8" s="372"/>
      <c r="F8" s="372"/>
      <c r="G8" s="372"/>
      <c r="H8" s="372"/>
      <c r="I8" s="372"/>
      <c r="J8" s="372"/>
      <c r="K8" s="372"/>
      <c r="L8" s="372"/>
      <c r="M8" s="372"/>
      <c r="N8" s="372"/>
      <c r="O8" s="372"/>
      <c r="P8" s="372"/>
    </row>
    <row r="9" spans="1:204" ht="13.5" customHeight="1">
      <c r="A9" s="369" t="s">
        <v>17</v>
      </c>
      <c r="B9" s="370"/>
      <c r="C9" s="377" t="s">
        <v>322</v>
      </c>
      <c r="D9" s="372"/>
      <c r="E9" s="372"/>
      <c r="F9" s="372"/>
      <c r="G9" s="372"/>
      <c r="H9" s="372"/>
      <c r="I9" s="372"/>
      <c r="J9" s="372"/>
      <c r="K9" s="372"/>
      <c r="L9" s="372"/>
      <c r="M9" s="372"/>
      <c r="N9" s="372"/>
      <c r="O9" s="372"/>
      <c r="P9" s="372"/>
    </row>
    <row r="10" spans="1:204" s="13" customFormat="1" ht="6" customHeight="1">
      <c r="A10" s="11"/>
      <c r="B10" s="11"/>
      <c r="C10" s="12"/>
      <c r="D10" s="12"/>
      <c r="E10" s="12"/>
      <c r="F10" s="12"/>
      <c r="G10" s="12"/>
      <c r="K10" s="158"/>
    </row>
    <row r="11" spans="1:204" ht="13.5" customHeight="1">
      <c r="A11" s="11"/>
      <c r="B11" s="11"/>
      <c r="C11" s="14"/>
      <c r="D11" s="14"/>
      <c r="E11" s="14"/>
      <c r="F11" s="14"/>
      <c r="G11" s="14"/>
      <c r="H11" s="14"/>
      <c r="I11" s="14"/>
      <c r="J11" s="14"/>
      <c r="K11" s="105"/>
      <c r="L11" s="14"/>
      <c r="M11" s="14"/>
      <c r="N11" s="8" t="s">
        <v>31</v>
      </c>
      <c r="P11" s="15">
        <f>P314</f>
        <v>0</v>
      </c>
    </row>
    <row r="12" spans="1:204" ht="15" customHeight="1">
      <c r="A12" s="11"/>
      <c r="B12" s="11"/>
      <c r="C12" s="14"/>
      <c r="D12" s="14"/>
      <c r="E12" s="14"/>
      <c r="F12" s="14"/>
      <c r="G12" s="14"/>
      <c r="H12" s="14"/>
      <c r="I12" s="14"/>
      <c r="J12" s="16"/>
      <c r="K12" s="157"/>
      <c r="L12" s="10"/>
      <c r="M12" s="10"/>
      <c r="N12" s="422" t="str">
        <f>Koptāme!A20</f>
        <v>Tāme sastādīta:</v>
      </c>
      <c r="O12" s="422"/>
      <c r="P12" s="422"/>
    </row>
    <row r="13" spans="1:204">
      <c r="A13" s="8" t="s">
        <v>133</v>
      </c>
      <c r="D13" s="8"/>
      <c r="E13" s="17"/>
      <c r="F13" s="17"/>
      <c r="G13" s="17"/>
      <c r="H13" s="17"/>
      <c r="I13" s="17"/>
      <c r="J13" s="17"/>
      <c r="K13" s="159"/>
      <c r="L13" s="17"/>
      <c r="M13" s="17"/>
    </row>
    <row r="14" spans="1:204" s="18" customFormat="1" ht="12.75" customHeight="1">
      <c r="A14" s="418" t="s">
        <v>32</v>
      </c>
      <c r="B14" s="418" t="s">
        <v>33</v>
      </c>
      <c r="C14" s="418" t="s">
        <v>34</v>
      </c>
      <c r="D14" s="420" t="s">
        <v>35</v>
      </c>
      <c r="E14" s="420" t="s">
        <v>36</v>
      </c>
      <c r="F14" s="412" t="s">
        <v>37</v>
      </c>
      <c r="G14" s="413"/>
      <c r="H14" s="413"/>
      <c r="I14" s="413"/>
      <c r="J14" s="413"/>
      <c r="K14" s="414"/>
      <c r="L14" s="412" t="s">
        <v>38</v>
      </c>
      <c r="M14" s="413"/>
      <c r="N14" s="413"/>
      <c r="O14" s="413"/>
      <c r="P14" s="414"/>
    </row>
    <row r="15" spans="1:204" s="18" customFormat="1" ht="86.25" customHeight="1">
      <c r="A15" s="419"/>
      <c r="B15" s="419"/>
      <c r="C15" s="419"/>
      <c r="D15" s="421"/>
      <c r="E15" s="421"/>
      <c r="F15" s="108" t="s">
        <v>39</v>
      </c>
      <c r="G15" s="108" t="s">
        <v>40</v>
      </c>
      <c r="H15" s="108" t="s">
        <v>41</v>
      </c>
      <c r="I15" s="108" t="s">
        <v>42</v>
      </c>
      <c r="J15" s="108" t="s">
        <v>43</v>
      </c>
      <c r="K15" s="108" t="s">
        <v>44</v>
      </c>
      <c r="L15" s="108" t="s">
        <v>45</v>
      </c>
      <c r="M15" s="108" t="s">
        <v>41</v>
      </c>
      <c r="N15" s="108" t="str">
        <f>I15</f>
        <v>būvizstrādājumi (EUR)</v>
      </c>
      <c r="O15" s="108" t="s">
        <v>43</v>
      </c>
      <c r="P15" s="269" t="s">
        <v>46</v>
      </c>
      <c r="Q15" s="19"/>
    </row>
    <row r="16" spans="1:204" s="18" customFormat="1">
      <c r="A16" s="109">
        <v>1</v>
      </c>
      <c r="B16" s="152">
        <v>2</v>
      </c>
      <c r="C16" s="109">
        <v>3</v>
      </c>
      <c r="D16" s="109">
        <v>4</v>
      </c>
      <c r="E16" s="109">
        <v>5</v>
      </c>
      <c r="F16" s="152">
        <v>6</v>
      </c>
      <c r="G16" s="152">
        <v>7</v>
      </c>
      <c r="H16" s="109">
        <v>8</v>
      </c>
      <c r="I16" s="152">
        <v>9</v>
      </c>
      <c r="J16" s="152">
        <v>10</v>
      </c>
      <c r="K16" s="152">
        <v>11</v>
      </c>
      <c r="L16" s="152">
        <v>12</v>
      </c>
      <c r="M16" s="152">
        <v>13</v>
      </c>
      <c r="N16" s="152">
        <v>14</v>
      </c>
      <c r="O16" s="152">
        <v>15</v>
      </c>
      <c r="P16" s="110">
        <v>16</v>
      </c>
      <c r="Q16" s="19"/>
    </row>
    <row r="17" spans="1:17" s="18" customFormat="1" ht="27">
      <c r="A17" s="109"/>
      <c r="B17" s="274"/>
      <c r="C17" s="109" t="s">
        <v>65</v>
      </c>
      <c r="D17" s="109"/>
      <c r="E17" s="109"/>
      <c r="F17" s="274"/>
      <c r="G17" s="274"/>
      <c r="H17" s="109"/>
      <c r="I17" s="274"/>
      <c r="J17" s="274"/>
      <c r="K17" s="274"/>
      <c r="L17" s="274"/>
      <c r="M17" s="274"/>
      <c r="N17" s="274"/>
      <c r="O17" s="274"/>
      <c r="P17" s="110"/>
      <c r="Q17" s="19"/>
    </row>
    <row r="18" spans="1:17" s="26" customFormat="1" ht="27">
      <c r="A18" s="20">
        <v>1</v>
      </c>
      <c r="B18" s="21"/>
      <c r="C18" s="27" t="s">
        <v>66</v>
      </c>
      <c r="D18" s="28" t="s">
        <v>49</v>
      </c>
      <c r="E18" s="29">
        <v>1</v>
      </c>
      <c r="F18" s="30"/>
      <c r="G18" s="30"/>
      <c r="H18" s="95"/>
      <c r="I18" s="23"/>
      <c r="J18" s="23"/>
      <c r="K18" s="23"/>
      <c r="L18" s="31"/>
      <c r="M18" s="31"/>
      <c r="N18" s="31"/>
      <c r="O18" s="31"/>
      <c r="P18" s="91"/>
      <c r="Q18" s="92"/>
    </row>
    <row r="19" spans="1:17" s="26" customFormat="1">
      <c r="A19" s="20">
        <v>2</v>
      </c>
      <c r="B19" s="21"/>
      <c r="C19" s="32" t="s">
        <v>67</v>
      </c>
      <c r="D19" s="28" t="s">
        <v>68</v>
      </c>
      <c r="E19" s="29">
        <v>3</v>
      </c>
      <c r="F19" s="30"/>
      <c r="G19" s="30"/>
      <c r="H19" s="95"/>
      <c r="I19" s="23"/>
      <c r="J19" s="23"/>
      <c r="K19" s="23"/>
      <c r="L19" s="31"/>
      <c r="M19" s="31"/>
      <c r="N19" s="31"/>
      <c r="O19" s="31"/>
      <c r="P19" s="91"/>
      <c r="Q19" s="92"/>
    </row>
    <row r="20" spans="1:17" s="26" customFormat="1" ht="27">
      <c r="A20" s="20">
        <v>3</v>
      </c>
      <c r="B20" s="21"/>
      <c r="C20" s="27" t="s">
        <v>69</v>
      </c>
      <c r="D20" s="28" t="s">
        <v>49</v>
      </c>
      <c r="E20" s="29">
        <v>1</v>
      </c>
      <c r="F20" s="30"/>
      <c r="G20" s="30"/>
      <c r="H20" s="95"/>
      <c r="I20" s="23"/>
      <c r="J20" s="23"/>
      <c r="K20" s="23"/>
      <c r="L20" s="31"/>
      <c r="M20" s="31"/>
      <c r="N20" s="31"/>
      <c r="O20" s="31"/>
      <c r="P20" s="91"/>
      <c r="Q20" s="92"/>
    </row>
    <row r="21" spans="1:17" s="26" customFormat="1">
      <c r="A21" s="20">
        <v>4</v>
      </c>
      <c r="B21" s="21"/>
      <c r="C21" s="32" t="s">
        <v>70</v>
      </c>
      <c r="D21" s="28" t="s">
        <v>68</v>
      </c>
      <c r="E21" s="29">
        <v>3</v>
      </c>
      <c r="F21" s="30"/>
      <c r="G21" s="30"/>
      <c r="H21" s="95"/>
      <c r="I21" s="23"/>
      <c r="J21" s="23"/>
      <c r="K21" s="23"/>
      <c r="L21" s="31"/>
      <c r="M21" s="31"/>
      <c r="N21" s="31"/>
      <c r="O21" s="31"/>
      <c r="P21" s="91"/>
      <c r="Q21" s="92"/>
    </row>
    <row r="22" spans="1:17" s="26" customFormat="1" ht="27">
      <c r="A22" s="20">
        <v>5</v>
      </c>
      <c r="B22" s="21"/>
      <c r="C22" s="27" t="s">
        <v>71</v>
      </c>
      <c r="D22" s="28" t="s">
        <v>49</v>
      </c>
      <c r="E22" s="29">
        <v>1</v>
      </c>
      <c r="F22" s="30"/>
      <c r="G22" s="30"/>
      <c r="H22" s="95"/>
      <c r="I22" s="23"/>
      <c r="J22" s="23"/>
      <c r="K22" s="23"/>
      <c r="L22" s="31"/>
      <c r="M22" s="31"/>
      <c r="N22" s="31"/>
      <c r="O22" s="31"/>
      <c r="P22" s="91"/>
      <c r="Q22" s="92"/>
    </row>
    <row r="23" spans="1:17" s="26" customFormat="1">
      <c r="A23" s="20">
        <v>6</v>
      </c>
      <c r="B23" s="21"/>
      <c r="C23" s="32" t="s">
        <v>72</v>
      </c>
      <c r="D23" s="28" t="s">
        <v>68</v>
      </c>
      <c r="E23" s="29">
        <v>3</v>
      </c>
      <c r="F23" s="30"/>
      <c r="G23" s="30"/>
      <c r="H23" s="95"/>
      <c r="I23" s="23"/>
      <c r="J23" s="23"/>
      <c r="K23" s="23"/>
      <c r="L23" s="31"/>
      <c r="M23" s="31"/>
      <c r="N23" s="31"/>
      <c r="O23" s="31"/>
      <c r="P23" s="91"/>
      <c r="Q23" s="92"/>
    </row>
    <row r="24" spans="1:17" s="26" customFormat="1" ht="27">
      <c r="A24" s="20">
        <v>7</v>
      </c>
      <c r="B24" s="21"/>
      <c r="C24" s="27" t="s">
        <v>73</v>
      </c>
      <c r="D24" s="28" t="s">
        <v>74</v>
      </c>
      <c r="E24" s="29">
        <v>72</v>
      </c>
      <c r="F24" s="30"/>
      <c r="G24" s="30"/>
      <c r="H24" s="95"/>
      <c r="I24" s="23"/>
      <c r="J24" s="23"/>
      <c r="K24" s="23"/>
      <c r="L24" s="31"/>
      <c r="M24" s="31"/>
      <c r="N24" s="31"/>
      <c r="O24" s="31"/>
      <c r="P24" s="91"/>
      <c r="Q24" s="92"/>
    </row>
    <row r="25" spans="1:17" s="26" customFormat="1">
      <c r="A25" s="20">
        <v>8</v>
      </c>
      <c r="B25" s="21"/>
      <c r="C25" s="32" t="s">
        <v>75</v>
      </c>
      <c r="D25" s="28" t="s">
        <v>74</v>
      </c>
      <c r="E25" s="29">
        <v>72</v>
      </c>
      <c r="F25" s="30"/>
      <c r="G25" s="30"/>
      <c r="H25" s="95"/>
      <c r="I25" s="23"/>
      <c r="J25" s="23"/>
      <c r="K25" s="23"/>
      <c r="L25" s="31"/>
      <c r="M25" s="31"/>
      <c r="N25" s="31"/>
      <c r="O25" s="31"/>
      <c r="P25" s="91"/>
      <c r="Q25" s="92"/>
    </row>
    <row r="26" spans="1:17" s="26" customFormat="1">
      <c r="A26" s="20">
        <v>9</v>
      </c>
      <c r="B26" s="21"/>
      <c r="C26" s="27" t="s">
        <v>76</v>
      </c>
      <c r="D26" s="28" t="s">
        <v>49</v>
      </c>
      <c r="E26" s="29">
        <v>1</v>
      </c>
      <c r="F26" s="30"/>
      <c r="G26" s="30"/>
      <c r="H26" s="95"/>
      <c r="I26" s="23"/>
      <c r="J26" s="23"/>
      <c r="K26" s="23"/>
      <c r="L26" s="31"/>
      <c r="M26" s="31"/>
      <c r="N26" s="31"/>
      <c r="O26" s="31"/>
      <c r="P26" s="91"/>
      <c r="Q26" s="92"/>
    </row>
    <row r="27" spans="1:17" s="26" customFormat="1">
      <c r="A27" s="20">
        <v>10</v>
      </c>
      <c r="B27" s="21"/>
      <c r="C27" s="27" t="s">
        <v>149</v>
      </c>
      <c r="D27" s="28" t="s">
        <v>51</v>
      </c>
      <c r="E27" s="29">
        <v>1</v>
      </c>
      <c r="F27" s="30"/>
      <c r="G27" s="30"/>
      <c r="H27" s="95"/>
      <c r="I27" s="23"/>
      <c r="J27" s="23"/>
      <c r="K27" s="23"/>
      <c r="L27" s="31"/>
      <c r="M27" s="31"/>
      <c r="N27" s="31"/>
      <c r="O27" s="31"/>
      <c r="P27" s="91"/>
      <c r="Q27" s="92"/>
    </row>
    <row r="28" spans="1:17" s="130" customFormat="1" ht="15" customHeight="1">
      <c r="A28" s="367"/>
      <c r="B28" s="276"/>
      <c r="C28" s="277" t="s">
        <v>223</v>
      </c>
      <c r="D28" s="276"/>
      <c r="E28" s="276"/>
      <c r="F28" s="276"/>
      <c r="G28" s="276"/>
      <c r="H28" s="276"/>
      <c r="I28" s="276"/>
      <c r="J28" s="276"/>
      <c r="K28" s="276"/>
      <c r="L28" s="276"/>
      <c r="M28" s="276"/>
      <c r="N28" s="276"/>
      <c r="O28" s="276"/>
      <c r="P28" s="278"/>
    </row>
    <row r="29" spans="1:17" s="26" customFormat="1">
      <c r="A29" s="20">
        <v>11</v>
      </c>
      <c r="B29" s="21"/>
      <c r="C29" s="33" t="s">
        <v>50</v>
      </c>
      <c r="D29" s="28"/>
      <c r="E29" s="29"/>
      <c r="F29" s="30"/>
      <c r="G29" s="30"/>
      <c r="H29" s="95"/>
      <c r="I29" s="23"/>
      <c r="J29" s="23"/>
      <c r="K29" s="23"/>
      <c r="L29" s="31"/>
      <c r="M29" s="31"/>
      <c r="N29" s="31"/>
      <c r="O29" s="31"/>
      <c r="P29" s="91"/>
      <c r="Q29" s="92"/>
    </row>
    <row r="30" spans="1:17" s="26" customFormat="1" ht="27">
      <c r="A30" s="20">
        <v>12</v>
      </c>
      <c r="B30" s="21"/>
      <c r="C30" s="34" t="s">
        <v>321</v>
      </c>
      <c r="D30" s="35" t="s">
        <v>51</v>
      </c>
      <c r="E30" s="24">
        <v>4</v>
      </c>
      <c r="F30" s="270"/>
      <c r="G30" s="23"/>
      <c r="H30" s="24"/>
      <c r="I30" s="270"/>
      <c r="J30" s="271"/>
      <c r="K30" s="23"/>
      <c r="L30" s="31"/>
      <c r="M30" s="31"/>
      <c r="N30" s="31"/>
      <c r="O30" s="31"/>
      <c r="P30" s="91"/>
      <c r="Q30" s="92"/>
    </row>
    <row r="31" spans="1:17" s="26" customFormat="1">
      <c r="A31" s="20">
        <v>13</v>
      </c>
      <c r="B31" s="21"/>
      <c r="C31" s="27" t="s">
        <v>77</v>
      </c>
      <c r="D31" s="35" t="s">
        <v>51</v>
      </c>
      <c r="E31" s="41">
        <v>1</v>
      </c>
      <c r="F31" s="30"/>
      <c r="G31" s="30"/>
      <c r="H31" s="95"/>
      <c r="I31" s="23"/>
      <c r="J31" s="23"/>
      <c r="K31" s="23"/>
      <c r="L31" s="31"/>
      <c r="M31" s="31"/>
      <c r="N31" s="31"/>
      <c r="O31" s="31"/>
      <c r="P31" s="91"/>
      <c r="Q31" s="92"/>
    </row>
    <row r="32" spans="1:17" s="26" customFormat="1">
      <c r="A32" s="20">
        <v>14</v>
      </c>
      <c r="B32" s="21"/>
      <c r="C32" s="27" t="s">
        <v>138</v>
      </c>
      <c r="D32" s="35" t="s">
        <v>51</v>
      </c>
      <c r="E32" s="41">
        <v>1</v>
      </c>
      <c r="F32" s="30"/>
      <c r="G32" s="30"/>
      <c r="H32" s="95"/>
      <c r="I32" s="23"/>
      <c r="J32" s="23"/>
      <c r="K32" s="23"/>
      <c r="L32" s="31"/>
      <c r="M32" s="31"/>
      <c r="N32" s="31"/>
      <c r="O32" s="31"/>
      <c r="P32" s="91"/>
      <c r="Q32" s="92"/>
    </row>
    <row r="33" spans="1:17" s="26" customFormat="1" ht="40.5">
      <c r="A33" s="20">
        <v>15</v>
      </c>
      <c r="B33" s="21"/>
      <c r="C33" s="27" t="s">
        <v>265</v>
      </c>
      <c r="D33" s="28" t="s">
        <v>47</v>
      </c>
      <c r="E33" s="29">
        <v>26.3</v>
      </c>
      <c r="F33" s="30"/>
      <c r="G33" s="30"/>
      <c r="H33" s="95"/>
      <c r="I33" s="23"/>
      <c r="J33" s="23"/>
      <c r="K33" s="23"/>
      <c r="L33" s="31"/>
      <c r="M33" s="31"/>
      <c r="N33" s="31"/>
      <c r="O33" s="31"/>
      <c r="P33" s="91"/>
      <c r="Q33" s="92"/>
    </row>
    <row r="34" spans="1:17" s="26" customFormat="1">
      <c r="A34" s="20">
        <v>16</v>
      </c>
      <c r="B34" s="21"/>
      <c r="C34" s="42" t="s">
        <v>78</v>
      </c>
      <c r="D34" s="43" t="s">
        <v>47</v>
      </c>
      <c r="E34" s="23">
        <v>41.3</v>
      </c>
      <c r="F34" s="30"/>
      <c r="G34" s="30"/>
      <c r="H34" s="95"/>
      <c r="I34" s="23"/>
      <c r="J34" s="23"/>
      <c r="K34" s="23"/>
      <c r="L34" s="31"/>
      <c r="M34" s="31"/>
      <c r="N34" s="31"/>
      <c r="O34" s="31"/>
      <c r="P34" s="91"/>
      <c r="Q34" s="92"/>
    </row>
    <row r="35" spans="1:17" s="26" customFormat="1" ht="40.5">
      <c r="A35" s="20">
        <v>17</v>
      </c>
      <c r="B35" s="21"/>
      <c r="C35" s="42" t="s">
        <v>228</v>
      </c>
      <c r="D35" s="43" t="s">
        <v>47</v>
      </c>
      <c r="E35" s="23">
        <v>150</v>
      </c>
      <c r="F35" s="30"/>
      <c r="G35" s="30"/>
      <c r="H35" s="95"/>
      <c r="I35" s="23"/>
      <c r="J35" s="23"/>
      <c r="K35" s="23"/>
      <c r="L35" s="31"/>
      <c r="M35" s="31"/>
      <c r="N35" s="31"/>
      <c r="O35" s="31"/>
      <c r="P35" s="91"/>
      <c r="Q35" s="92"/>
    </row>
    <row r="36" spans="1:17" s="26" customFormat="1" ht="27">
      <c r="A36" s="20">
        <v>18</v>
      </c>
      <c r="B36" s="21"/>
      <c r="C36" s="44" t="s">
        <v>114</v>
      </c>
      <c r="D36" s="43" t="s">
        <v>79</v>
      </c>
      <c r="E36" s="23">
        <v>8</v>
      </c>
      <c r="F36" s="30"/>
      <c r="G36" s="30"/>
      <c r="H36" s="95"/>
      <c r="I36" s="23"/>
      <c r="J36" s="23"/>
      <c r="K36" s="23"/>
      <c r="L36" s="31"/>
      <c r="M36" s="31"/>
      <c r="N36" s="31"/>
      <c r="O36" s="31"/>
      <c r="P36" s="91"/>
      <c r="Q36" s="92"/>
    </row>
    <row r="37" spans="1:17" s="26" customFormat="1">
      <c r="A37" s="20">
        <v>19</v>
      </c>
      <c r="B37" s="21"/>
      <c r="C37" s="46" t="s">
        <v>53</v>
      </c>
      <c r="D37" s="28"/>
      <c r="E37" s="29"/>
      <c r="F37" s="30"/>
      <c r="G37" s="30"/>
      <c r="H37" s="95"/>
      <c r="I37" s="23"/>
      <c r="J37" s="23"/>
      <c r="K37" s="23"/>
      <c r="L37" s="31"/>
      <c r="M37" s="31"/>
      <c r="N37" s="31"/>
      <c r="O37" s="31"/>
      <c r="P37" s="91"/>
      <c r="Q37" s="92"/>
    </row>
    <row r="38" spans="1:17" s="26" customFormat="1" ht="40.5">
      <c r="A38" s="20">
        <v>20</v>
      </c>
      <c r="B38" s="21"/>
      <c r="C38" s="27" t="s">
        <v>115</v>
      </c>
      <c r="D38" s="28" t="s">
        <v>47</v>
      </c>
      <c r="E38" s="23">
        <v>150</v>
      </c>
      <c r="F38" s="30"/>
      <c r="G38" s="30"/>
      <c r="H38" s="95"/>
      <c r="I38" s="23"/>
      <c r="J38" s="23"/>
      <c r="K38" s="23"/>
      <c r="L38" s="31"/>
      <c r="M38" s="31"/>
      <c r="N38" s="31"/>
      <c r="O38" s="31"/>
      <c r="P38" s="91"/>
      <c r="Q38" s="92"/>
    </row>
    <row r="39" spans="1:17" s="26" customFormat="1">
      <c r="A39" s="20">
        <v>21</v>
      </c>
      <c r="B39" s="21"/>
      <c r="C39" s="47" t="s">
        <v>140</v>
      </c>
      <c r="D39" s="43" t="s">
        <v>60</v>
      </c>
      <c r="E39" s="23">
        <f>E38*0.44</f>
        <v>66</v>
      </c>
      <c r="F39" s="30"/>
      <c r="G39" s="30"/>
      <c r="H39" s="95"/>
      <c r="I39" s="23"/>
      <c r="J39" s="23"/>
      <c r="K39" s="23"/>
      <c r="L39" s="31"/>
      <c r="M39" s="31"/>
      <c r="N39" s="31"/>
      <c r="O39" s="31"/>
      <c r="P39" s="91"/>
      <c r="Q39" s="92"/>
    </row>
    <row r="40" spans="1:17" s="26" customFormat="1">
      <c r="A40" s="20">
        <v>22</v>
      </c>
      <c r="B40" s="21"/>
      <c r="C40" s="47" t="s">
        <v>139</v>
      </c>
      <c r="D40" s="43" t="s">
        <v>60</v>
      </c>
      <c r="E40" s="23">
        <f>E38*13.2</f>
        <v>1980</v>
      </c>
      <c r="F40" s="30"/>
      <c r="G40" s="30"/>
      <c r="H40" s="95"/>
      <c r="I40" s="23"/>
      <c r="J40" s="23"/>
      <c r="K40" s="23"/>
      <c r="L40" s="31"/>
      <c r="M40" s="31"/>
      <c r="N40" s="31"/>
      <c r="O40" s="31"/>
      <c r="P40" s="91"/>
      <c r="Q40" s="92"/>
    </row>
    <row r="41" spans="1:17" s="26" customFormat="1">
      <c r="A41" s="20">
        <v>23</v>
      </c>
      <c r="B41" s="21"/>
      <c r="C41" s="47" t="s">
        <v>80</v>
      </c>
      <c r="D41" s="43" t="s">
        <v>47</v>
      </c>
      <c r="E41" s="23">
        <f>E38*1.1</f>
        <v>165</v>
      </c>
      <c r="F41" s="30"/>
      <c r="G41" s="30"/>
      <c r="H41" s="95"/>
      <c r="I41" s="23"/>
      <c r="J41" s="23"/>
      <c r="K41" s="23"/>
      <c r="L41" s="31"/>
      <c r="M41" s="31"/>
      <c r="N41" s="31"/>
      <c r="O41" s="31"/>
      <c r="P41" s="91"/>
      <c r="Q41" s="92"/>
    </row>
    <row r="42" spans="1:17" s="26" customFormat="1">
      <c r="A42" s="20">
        <v>24</v>
      </c>
      <c r="B42" s="21"/>
      <c r="C42" s="47" t="s">
        <v>81</v>
      </c>
      <c r="D42" s="48" t="s">
        <v>49</v>
      </c>
      <c r="E42" s="24">
        <f>E38*0.17</f>
        <v>25.5</v>
      </c>
      <c r="F42" s="30"/>
      <c r="G42" s="30"/>
      <c r="H42" s="95"/>
      <c r="I42" s="23"/>
      <c r="J42" s="23"/>
      <c r="K42" s="23"/>
      <c r="L42" s="31"/>
      <c r="M42" s="31"/>
      <c r="N42" s="31"/>
      <c r="O42" s="31"/>
      <c r="P42" s="91"/>
      <c r="Q42" s="92"/>
    </row>
    <row r="43" spans="1:17" s="26" customFormat="1" ht="27">
      <c r="A43" s="20">
        <v>25</v>
      </c>
      <c r="B43" s="21"/>
      <c r="C43" s="27" t="s">
        <v>82</v>
      </c>
      <c r="D43" s="28" t="s">
        <v>47</v>
      </c>
      <c r="E43" s="49">
        <f>E38</f>
        <v>150</v>
      </c>
      <c r="F43" s="30"/>
      <c r="G43" s="30"/>
      <c r="H43" s="95"/>
      <c r="I43" s="23"/>
      <c r="J43" s="23"/>
      <c r="K43" s="23"/>
      <c r="L43" s="31"/>
      <c r="M43" s="31"/>
      <c r="N43" s="31"/>
      <c r="O43" s="31"/>
      <c r="P43" s="91"/>
      <c r="Q43" s="92"/>
    </row>
    <row r="44" spans="1:17" s="26" customFormat="1">
      <c r="A44" s="20">
        <v>26</v>
      </c>
      <c r="B44" s="21"/>
      <c r="C44" s="32" t="s">
        <v>144</v>
      </c>
      <c r="D44" s="28" t="s">
        <v>60</v>
      </c>
      <c r="E44" s="49">
        <f>E43*0.2</f>
        <v>30</v>
      </c>
      <c r="F44" s="30"/>
      <c r="G44" s="30"/>
      <c r="H44" s="95"/>
      <c r="I44" s="23"/>
      <c r="J44" s="23"/>
      <c r="K44" s="23"/>
      <c r="L44" s="31"/>
      <c r="M44" s="31"/>
      <c r="N44" s="31"/>
      <c r="O44" s="31"/>
      <c r="P44" s="91"/>
      <c r="Q44" s="92"/>
    </row>
    <row r="45" spans="1:17" s="26" customFormat="1">
      <c r="A45" s="20">
        <v>27</v>
      </c>
      <c r="B45" s="21"/>
      <c r="C45" s="32" t="s">
        <v>150</v>
      </c>
      <c r="D45" s="28" t="s">
        <v>60</v>
      </c>
      <c r="E45" s="23">
        <f>E43*4.5</f>
        <v>675</v>
      </c>
      <c r="F45" s="30"/>
      <c r="G45" s="30"/>
      <c r="H45" s="95"/>
      <c r="I45" s="23"/>
      <c r="J45" s="23"/>
      <c r="K45" s="23"/>
      <c r="L45" s="31"/>
      <c r="M45" s="31"/>
      <c r="N45" s="31"/>
      <c r="O45" s="31"/>
      <c r="P45" s="91"/>
      <c r="Q45" s="92"/>
    </row>
    <row r="46" spans="1:17" s="26" customFormat="1">
      <c r="A46" s="20">
        <v>28</v>
      </c>
      <c r="B46" s="21"/>
      <c r="C46" s="32" t="s">
        <v>116</v>
      </c>
      <c r="D46" s="28" t="s">
        <v>47</v>
      </c>
      <c r="E46" s="23">
        <f>E43*0.07</f>
        <v>10.5</v>
      </c>
      <c r="F46" s="30"/>
      <c r="G46" s="30"/>
      <c r="H46" s="95"/>
      <c r="I46" s="23"/>
      <c r="J46" s="23"/>
      <c r="K46" s="23"/>
      <c r="L46" s="31"/>
      <c r="M46" s="31"/>
      <c r="N46" s="31"/>
      <c r="O46" s="31"/>
      <c r="P46" s="91"/>
      <c r="Q46" s="92"/>
    </row>
    <row r="47" spans="1:17" s="26" customFormat="1" ht="27">
      <c r="A47" s="20">
        <v>29</v>
      </c>
      <c r="B47" s="21"/>
      <c r="C47" s="27" t="s">
        <v>117</v>
      </c>
      <c r="D47" s="28" t="s">
        <v>47</v>
      </c>
      <c r="E47" s="29">
        <f>E43</f>
        <v>150</v>
      </c>
      <c r="F47" s="30"/>
      <c r="G47" s="30"/>
      <c r="H47" s="95"/>
      <c r="I47" s="23"/>
      <c r="J47" s="23"/>
      <c r="K47" s="23"/>
      <c r="L47" s="31"/>
      <c r="M47" s="31"/>
      <c r="N47" s="31"/>
      <c r="O47" s="31"/>
      <c r="P47" s="91"/>
      <c r="Q47" s="92"/>
    </row>
    <row r="48" spans="1:17" s="26" customFormat="1">
      <c r="A48" s="20">
        <v>30</v>
      </c>
      <c r="B48" s="21"/>
      <c r="C48" s="32" t="s">
        <v>144</v>
      </c>
      <c r="D48" s="28" t="s">
        <v>61</v>
      </c>
      <c r="E48" s="23">
        <f>E47*0.2</f>
        <v>30</v>
      </c>
      <c r="F48" s="30"/>
      <c r="G48" s="30"/>
      <c r="H48" s="95"/>
      <c r="I48" s="23"/>
      <c r="J48" s="23"/>
      <c r="K48" s="23"/>
      <c r="L48" s="31"/>
      <c r="M48" s="31"/>
      <c r="N48" s="31"/>
      <c r="O48" s="31"/>
      <c r="P48" s="91"/>
      <c r="Q48" s="92"/>
    </row>
    <row r="49" spans="1:17" s="26" customFormat="1" ht="40.5">
      <c r="A49" s="20">
        <v>31</v>
      </c>
      <c r="B49" s="21"/>
      <c r="C49" s="32" t="s">
        <v>141</v>
      </c>
      <c r="D49" s="28" t="s">
        <v>60</v>
      </c>
      <c r="E49" s="23">
        <f>E47*0.33</f>
        <v>49.5</v>
      </c>
      <c r="F49" s="30"/>
      <c r="G49" s="30"/>
      <c r="H49" s="95"/>
      <c r="I49" s="23"/>
      <c r="J49" s="23"/>
      <c r="K49" s="23"/>
      <c r="L49" s="31"/>
      <c r="M49" s="31"/>
      <c r="N49" s="31"/>
      <c r="O49" s="31"/>
      <c r="P49" s="91"/>
      <c r="Q49" s="92"/>
    </row>
    <row r="50" spans="1:17" s="26" customFormat="1">
      <c r="A50" s="20">
        <v>32</v>
      </c>
      <c r="B50" s="21"/>
      <c r="C50" s="32" t="s">
        <v>161</v>
      </c>
      <c r="D50" s="35" t="s">
        <v>49</v>
      </c>
      <c r="E50" s="23">
        <v>12</v>
      </c>
      <c r="F50" s="96"/>
      <c r="G50" s="96"/>
      <c r="H50" s="97"/>
      <c r="I50" s="23"/>
      <c r="J50" s="23"/>
      <c r="K50" s="23"/>
      <c r="L50" s="31"/>
      <c r="M50" s="31"/>
      <c r="N50" s="31"/>
      <c r="O50" s="31"/>
      <c r="P50" s="91"/>
      <c r="Q50" s="92"/>
    </row>
    <row r="51" spans="1:17" s="26" customFormat="1" ht="40.5">
      <c r="A51" s="20">
        <v>33</v>
      </c>
      <c r="B51" s="21"/>
      <c r="C51" s="32" t="s">
        <v>233</v>
      </c>
      <c r="D51" s="35" t="s">
        <v>213</v>
      </c>
      <c r="E51" s="23">
        <v>50</v>
      </c>
      <c r="F51" s="30"/>
      <c r="G51" s="30"/>
      <c r="H51" s="95"/>
      <c r="I51" s="23"/>
      <c r="J51" s="23"/>
      <c r="K51" s="23"/>
      <c r="L51" s="31"/>
      <c r="M51" s="31"/>
      <c r="N51" s="31"/>
      <c r="O51" s="31"/>
      <c r="P51" s="91"/>
      <c r="Q51" s="92"/>
    </row>
    <row r="52" spans="1:17" s="26" customFormat="1">
      <c r="A52" s="20">
        <v>34</v>
      </c>
      <c r="B52" s="21"/>
      <c r="C52" s="46" t="s">
        <v>63</v>
      </c>
      <c r="D52" s="50"/>
      <c r="E52" s="51"/>
      <c r="F52" s="30"/>
      <c r="G52" s="30"/>
      <c r="H52" s="95"/>
      <c r="I52" s="23"/>
      <c r="J52" s="23"/>
      <c r="K52" s="23"/>
      <c r="L52" s="31"/>
      <c r="M52" s="31"/>
      <c r="N52" s="31"/>
      <c r="O52" s="31"/>
      <c r="P52" s="91"/>
      <c r="Q52" s="92"/>
    </row>
    <row r="53" spans="1:17" s="26" customFormat="1">
      <c r="A53" s="20">
        <v>35</v>
      </c>
      <c r="B53" s="21"/>
      <c r="C53" s="42" t="s">
        <v>152</v>
      </c>
      <c r="D53" s="98" t="s">
        <v>47</v>
      </c>
      <c r="E53" s="99">
        <v>41.3</v>
      </c>
      <c r="F53" s="96"/>
      <c r="G53" s="96"/>
      <c r="H53" s="97"/>
      <c r="I53" s="23"/>
      <c r="J53" s="23"/>
      <c r="K53" s="23"/>
      <c r="L53" s="31"/>
      <c r="M53" s="31"/>
      <c r="N53" s="31"/>
      <c r="O53" s="31"/>
      <c r="P53" s="91"/>
      <c r="Q53" s="92"/>
    </row>
    <row r="54" spans="1:17" s="26" customFormat="1">
      <c r="A54" s="20">
        <v>36</v>
      </c>
      <c r="B54" s="21"/>
      <c r="C54" s="283" t="s">
        <v>229</v>
      </c>
      <c r="D54" s="98" t="s">
        <v>47</v>
      </c>
      <c r="E54" s="279">
        <f>E53</f>
        <v>41.3</v>
      </c>
      <c r="F54" s="96"/>
      <c r="G54" s="96"/>
      <c r="H54" s="280"/>
      <c r="I54" s="281"/>
      <c r="J54" s="281"/>
      <c r="K54" s="282"/>
      <c r="L54" s="281"/>
      <c r="M54" s="281"/>
      <c r="N54" s="281"/>
      <c r="O54" s="281"/>
      <c r="P54" s="282"/>
      <c r="Q54" s="92"/>
    </row>
    <row r="55" spans="1:17" s="26" customFormat="1" ht="108">
      <c r="A55" s="20">
        <v>37</v>
      </c>
      <c r="B55" s="21"/>
      <c r="C55" s="284" t="s">
        <v>323</v>
      </c>
      <c r="D55" s="98" t="s">
        <v>47</v>
      </c>
      <c r="E55" s="99">
        <f>E54*1.1</f>
        <v>45.43</v>
      </c>
      <c r="F55" s="96"/>
      <c r="G55" s="96"/>
      <c r="H55" s="280"/>
      <c r="I55" s="281"/>
      <c r="J55" s="281"/>
      <c r="K55" s="282"/>
      <c r="L55" s="281"/>
      <c r="M55" s="281"/>
      <c r="N55" s="281"/>
      <c r="O55" s="281"/>
      <c r="P55" s="282"/>
      <c r="Q55" s="92"/>
    </row>
    <row r="56" spans="1:17" s="26" customFormat="1">
      <c r="A56" s="20">
        <v>38</v>
      </c>
      <c r="B56" s="21"/>
      <c r="C56" s="86" t="s">
        <v>237</v>
      </c>
      <c r="D56" s="299" t="s">
        <v>47</v>
      </c>
      <c r="E56" s="285">
        <v>15</v>
      </c>
      <c r="F56" s="135"/>
      <c r="G56" s="286"/>
      <c r="H56" s="97"/>
      <c r="I56" s="287"/>
      <c r="J56" s="287"/>
      <c r="K56" s="288"/>
      <c r="L56" s="289"/>
      <c r="M56" s="289"/>
      <c r="N56" s="289"/>
      <c r="O56" s="289"/>
      <c r="P56" s="290"/>
      <c r="Q56" s="92"/>
    </row>
    <row r="57" spans="1:17" s="26" customFormat="1">
      <c r="A57" s="20">
        <v>39</v>
      </c>
      <c r="B57" s="21"/>
      <c r="C57" s="88" t="s">
        <v>238</v>
      </c>
      <c r="D57" s="299" t="s">
        <v>61</v>
      </c>
      <c r="E57" s="51">
        <f>E56/6.67</f>
        <v>2.25</v>
      </c>
      <c r="F57" s="291"/>
      <c r="G57" s="292"/>
      <c r="H57" s="97"/>
      <c r="I57" s="287"/>
      <c r="J57" s="287"/>
      <c r="K57" s="288"/>
      <c r="L57" s="289"/>
      <c r="M57" s="289"/>
      <c r="N57" s="289"/>
      <c r="O57" s="289"/>
      <c r="P57" s="290"/>
      <c r="Q57" s="92"/>
    </row>
    <row r="58" spans="1:17" s="26" customFormat="1">
      <c r="A58" s="20">
        <v>40</v>
      </c>
      <c r="B58" s="21"/>
      <c r="C58" s="300" t="s">
        <v>215</v>
      </c>
      <c r="D58" s="299" t="s">
        <v>60</v>
      </c>
      <c r="E58" s="51">
        <f>E56/0.68</f>
        <v>22.06</v>
      </c>
      <c r="F58" s="291"/>
      <c r="G58" s="292"/>
      <c r="H58" s="97"/>
      <c r="I58" s="287"/>
      <c r="J58" s="287"/>
      <c r="K58" s="288"/>
      <c r="L58" s="289"/>
      <c r="M58" s="289"/>
      <c r="N58" s="289"/>
      <c r="O58" s="289"/>
      <c r="P58" s="290"/>
      <c r="Q58" s="92"/>
    </row>
    <row r="59" spans="1:17" s="26" customFormat="1">
      <c r="A59" s="20">
        <v>41</v>
      </c>
      <c r="B59" s="21"/>
      <c r="C59" s="88" t="s">
        <v>239</v>
      </c>
      <c r="D59" s="299" t="s">
        <v>47</v>
      </c>
      <c r="E59" s="51">
        <f>E56/9</f>
        <v>1.67</v>
      </c>
      <c r="F59" s="291"/>
      <c r="G59" s="292"/>
      <c r="H59" s="97"/>
      <c r="I59" s="287"/>
      <c r="J59" s="287"/>
      <c r="K59" s="288"/>
      <c r="L59" s="289"/>
      <c r="M59" s="289"/>
      <c r="N59" s="289"/>
      <c r="O59" s="289"/>
      <c r="P59" s="290"/>
      <c r="Q59" s="92"/>
    </row>
    <row r="60" spans="1:17" s="26" customFormat="1">
      <c r="A60" s="20">
        <v>42</v>
      </c>
      <c r="B60" s="21"/>
      <c r="C60" s="86" t="s">
        <v>240</v>
      </c>
      <c r="D60" s="299" t="s">
        <v>47</v>
      </c>
      <c r="E60" s="285">
        <f>E56</f>
        <v>15</v>
      </c>
      <c r="F60" s="291"/>
      <c r="G60" s="292"/>
      <c r="H60" s="97"/>
      <c r="I60" s="287"/>
      <c r="J60" s="287"/>
      <c r="K60" s="288"/>
      <c r="L60" s="289"/>
      <c r="M60" s="289"/>
      <c r="N60" s="289"/>
      <c r="O60" s="289"/>
      <c r="P60" s="290"/>
      <c r="Q60" s="92"/>
    </row>
    <row r="61" spans="1:17" s="26" customFormat="1">
      <c r="A61" s="20">
        <v>43</v>
      </c>
      <c r="B61" s="21"/>
      <c r="C61" s="88" t="s">
        <v>238</v>
      </c>
      <c r="D61" s="50" t="s">
        <v>60</v>
      </c>
      <c r="E61" s="51">
        <f>E60/4.8</f>
        <v>3.13</v>
      </c>
      <c r="F61" s="291"/>
      <c r="G61" s="292"/>
      <c r="H61" s="97"/>
      <c r="I61" s="287"/>
      <c r="J61" s="287"/>
      <c r="K61" s="288"/>
      <c r="L61" s="289"/>
      <c r="M61" s="289"/>
      <c r="N61" s="289"/>
      <c r="O61" s="289"/>
      <c r="P61" s="290"/>
      <c r="Q61" s="92"/>
    </row>
    <row r="62" spans="1:17" s="26" customFormat="1">
      <c r="A62" s="20">
        <v>44</v>
      </c>
      <c r="B62" s="21"/>
      <c r="C62" s="88" t="s">
        <v>241</v>
      </c>
      <c r="D62" s="50" t="s">
        <v>60</v>
      </c>
      <c r="E62" s="51">
        <f>E60/4</f>
        <v>3.75</v>
      </c>
      <c r="F62" s="291"/>
      <c r="G62" s="292"/>
      <c r="H62" s="97"/>
      <c r="I62" s="287"/>
      <c r="J62" s="287"/>
      <c r="K62" s="288"/>
      <c r="L62" s="289"/>
      <c r="M62" s="289"/>
      <c r="N62" s="289"/>
      <c r="O62" s="289"/>
      <c r="P62" s="290"/>
      <c r="Q62" s="92"/>
    </row>
    <row r="63" spans="1:17" s="26" customFormat="1">
      <c r="A63" s="20">
        <v>45</v>
      </c>
      <c r="B63" s="21"/>
      <c r="C63" s="46" t="s">
        <v>54</v>
      </c>
      <c r="D63" s="28"/>
      <c r="E63" s="29"/>
      <c r="F63" s="30"/>
      <c r="G63" s="30"/>
      <c r="H63" s="95"/>
      <c r="I63" s="23"/>
      <c r="J63" s="23"/>
      <c r="K63" s="23"/>
      <c r="L63" s="31"/>
      <c r="M63" s="31"/>
      <c r="N63" s="31"/>
      <c r="O63" s="31"/>
      <c r="P63" s="91"/>
      <c r="Q63" s="92"/>
    </row>
    <row r="64" spans="1:17" s="26" customFormat="1">
      <c r="A64" s="20">
        <v>46</v>
      </c>
      <c r="B64" s="21"/>
      <c r="C64" s="52" t="s">
        <v>143</v>
      </c>
      <c r="D64" s="35" t="s">
        <v>47</v>
      </c>
      <c r="E64" s="41">
        <v>26.3</v>
      </c>
      <c r="F64" s="30"/>
      <c r="G64" s="30"/>
      <c r="H64" s="95"/>
      <c r="I64" s="23"/>
      <c r="J64" s="23"/>
      <c r="K64" s="23"/>
      <c r="L64" s="31"/>
      <c r="M64" s="31"/>
      <c r="N64" s="31"/>
      <c r="O64" s="31"/>
      <c r="P64" s="91"/>
      <c r="Q64" s="92"/>
    </row>
    <row r="65" spans="1:17" s="26" customFormat="1">
      <c r="A65" s="20">
        <v>47</v>
      </c>
      <c r="B65" s="21"/>
      <c r="C65" s="32" t="s">
        <v>83</v>
      </c>
      <c r="D65" s="35" t="s">
        <v>61</v>
      </c>
      <c r="E65" s="41">
        <f>E64*0.2</f>
        <v>5.26</v>
      </c>
      <c r="F65" s="30"/>
      <c r="G65" s="30"/>
      <c r="H65" s="95"/>
      <c r="I65" s="23"/>
      <c r="J65" s="23"/>
      <c r="K65" s="23"/>
      <c r="L65" s="31"/>
      <c r="M65" s="31"/>
      <c r="N65" s="31"/>
      <c r="O65" s="31"/>
      <c r="P65" s="91"/>
      <c r="Q65" s="92"/>
    </row>
    <row r="66" spans="1:17" s="26" customFormat="1">
      <c r="A66" s="20">
        <v>48</v>
      </c>
      <c r="B66" s="21"/>
      <c r="C66" s="32" t="s">
        <v>145</v>
      </c>
      <c r="D66" s="35" t="s">
        <v>60</v>
      </c>
      <c r="E66" s="41">
        <f>E64*8.25</f>
        <v>216.98</v>
      </c>
      <c r="F66" s="30"/>
      <c r="G66" s="30"/>
      <c r="H66" s="95"/>
      <c r="I66" s="23"/>
      <c r="J66" s="23"/>
      <c r="K66" s="23"/>
      <c r="L66" s="31"/>
      <c r="M66" s="31"/>
      <c r="N66" s="31"/>
      <c r="O66" s="31"/>
      <c r="P66" s="91"/>
      <c r="Q66" s="92"/>
    </row>
    <row r="67" spans="1:17" s="26" customFormat="1">
      <c r="A67" s="20">
        <v>49</v>
      </c>
      <c r="B67" s="21"/>
      <c r="C67" s="52" t="s">
        <v>146</v>
      </c>
      <c r="D67" s="35" t="s">
        <v>47</v>
      </c>
      <c r="E67" s="41">
        <v>26.3</v>
      </c>
      <c r="F67" s="30"/>
      <c r="G67" s="30"/>
      <c r="H67" s="95"/>
      <c r="I67" s="23"/>
      <c r="J67" s="23"/>
      <c r="K67" s="23"/>
      <c r="L67" s="31"/>
      <c r="M67" s="31"/>
      <c r="N67" s="31"/>
      <c r="O67" s="31"/>
      <c r="P67" s="91"/>
      <c r="Q67" s="92"/>
    </row>
    <row r="68" spans="1:17" s="26" customFormat="1">
      <c r="A68" s="20">
        <v>50</v>
      </c>
      <c r="B68" s="21"/>
      <c r="C68" s="32" t="s">
        <v>84</v>
      </c>
      <c r="D68" s="35" t="s">
        <v>61</v>
      </c>
      <c r="E68" s="41">
        <f>E67*0.2</f>
        <v>5.26</v>
      </c>
      <c r="F68" s="30"/>
      <c r="G68" s="30"/>
      <c r="H68" s="95"/>
      <c r="I68" s="23"/>
      <c r="J68" s="23"/>
      <c r="K68" s="23"/>
      <c r="L68" s="31"/>
      <c r="M68" s="31"/>
      <c r="N68" s="31"/>
      <c r="O68" s="31"/>
      <c r="P68" s="91"/>
      <c r="Q68" s="92"/>
    </row>
    <row r="69" spans="1:17" s="26" customFormat="1">
      <c r="A69" s="20">
        <v>51</v>
      </c>
      <c r="B69" s="21"/>
      <c r="C69" s="32" t="s">
        <v>147</v>
      </c>
      <c r="D69" s="35" t="s">
        <v>60</v>
      </c>
      <c r="E69" s="41">
        <v>90</v>
      </c>
      <c r="F69" s="30"/>
      <c r="G69" s="30"/>
      <c r="H69" s="95"/>
      <c r="I69" s="23"/>
      <c r="J69" s="23"/>
      <c r="K69" s="23"/>
      <c r="L69" s="31"/>
      <c r="M69" s="31"/>
      <c r="N69" s="31"/>
      <c r="O69" s="31"/>
      <c r="P69" s="91"/>
      <c r="Q69" s="92"/>
    </row>
    <row r="70" spans="1:17" s="26" customFormat="1">
      <c r="A70" s="20">
        <v>52</v>
      </c>
      <c r="B70" s="21"/>
      <c r="C70" s="52" t="s">
        <v>85</v>
      </c>
      <c r="D70" s="35" t="s">
        <v>47</v>
      </c>
      <c r="E70" s="41">
        <v>26.3</v>
      </c>
      <c r="F70" s="30"/>
      <c r="G70" s="30"/>
      <c r="H70" s="95"/>
      <c r="I70" s="23"/>
      <c r="J70" s="23"/>
      <c r="K70" s="23"/>
      <c r="L70" s="31"/>
      <c r="M70" s="31"/>
      <c r="N70" s="31"/>
      <c r="O70" s="31"/>
      <c r="P70" s="91"/>
      <c r="Q70" s="92"/>
    </row>
    <row r="71" spans="1:17" s="26" customFormat="1" ht="40.5">
      <c r="A71" s="20">
        <v>53</v>
      </c>
      <c r="B71" s="21"/>
      <c r="C71" s="47" t="s">
        <v>118</v>
      </c>
      <c r="D71" s="35" t="s">
        <v>47</v>
      </c>
      <c r="E71" s="53">
        <f>E70*1.1</f>
        <v>28.93</v>
      </c>
      <c r="F71" s="30"/>
      <c r="G71" s="30"/>
      <c r="H71" s="95"/>
      <c r="I71" s="23"/>
      <c r="J71" s="23"/>
      <c r="K71" s="23"/>
      <c r="L71" s="31"/>
      <c r="M71" s="31"/>
      <c r="N71" s="31"/>
      <c r="O71" s="31"/>
      <c r="P71" s="91"/>
      <c r="Q71" s="92"/>
    </row>
    <row r="72" spans="1:17" s="26" customFormat="1">
      <c r="A72" s="20">
        <v>54</v>
      </c>
      <c r="B72" s="21"/>
      <c r="C72" s="54" t="s">
        <v>86</v>
      </c>
      <c r="D72" s="35" t="s">
        <v>61</v>
      </c>
      <c r="E72" s="53">
        <f>E70*0.4</f>
        <v>10.52</v>
      </c>
      <c r="F72" s="30"/>
      <c r="G72" s="30"/>
      <c r="H72" s="95"/>
      <c r="I72" s="23"/>
      <c r="J72" s="23"/>
      <c r="K72" s="23"/>
      <c r="L72" s="31"/>
      <c r="M72" s="31"/>
      <c r="N72" s="31"/>
      <c r="O72" s="31"/>
      <c r="P72" s="91"/>
      <c r="Q72" s="92"/>
    </row>
    <row r="73" spans="1:17" s="26" customFormat="1">
      <c r="A73" s="20">
        <v>55</v>
      </c>
      <c r="B73" s="21"/>
      <c r="C73" s="32" t="s">
        <v>87</v>
      </c>
      <c r="D73" s="35" t="s">
        <v>60</v>
      </c>
      <c r="E73" s="53">
        <f>E70*0.9</f>
        <v>23.67</v>
      </c>
      <c r="F73" s="30"/>
      <c r="G73" s="30"/>
      <c r="H73" s="95"/>
      <c r="I73" s="23"/>
      <c r="J73" s="23"/>
      <c r="K73" s="23"/>
      <c r="L73" s="31"/>
      <c r="M73" s="31"/>
      <c r="N73" s="31"/>
      <c r="O73" s="31"/>
      <c r="P73" s="91"/>
      <c r="Q73" s="92"/>
    </row>
    <row r="74" spans="1:17" s="26" customFormat="1">
      <c r="A74" s="20">
        <v>56</v>
      </c>
      <c r="B74" s="21"/>
      <c r="C74" s="54" t="s">
        <v>88</v>
      </c>
      <c r="D74" s="35" t="s">
        <v>57</v>
      </c>
      <c r="E74" s="53">
        <f>E70*1.45</f>
        <v>38.14</v>
      </c>
      <c r="F74" s="30"/>
      <c r="G74" s="30"/>
      <c r="H74" s="95"/>
      <c r="I74" s="23"/>
      <c r="J74" s="23"/>
      <c r="K74" s="23"/>
      <c r="L74" s="31"/>
      <c r="M74" s="31"/>
      <c r="N74" s="31"/>
      <c r="O74" s="31"/>
      <c r="P74" s="91"/>
      <c r="Q74" s="92"/>
    </row>
    <row r="75" spans="1:17" s="26" customFormat="1">
      <c r="A75" s="20">
        <v>57</v>
      </c>
      <c r="B75" s="21"/>
      <c r="C75" s="52" t="s">
        <v>231</v>
      </c>
      <c r="D75" s="35" t="s">
        <v>57</v>
      </c>
      <c r="E75" s="29">
        <v>24</v>
      </c>
      <c r="F75" s="30"/>
      <c r="G75" s="30"/>
      <c r="H75" s="95"/>
      <c r="I75" s="23"/>
      <c r="J75" s="23"/>
      <c r="K75" s="23"/>
      <c r="L75" s="31"/>
      <c r="M75" s="31"/>
      <c r="N75" s="31"/>
      <c r="O75" s="31"/>
      <c r="P75" s="91"/>
      <c r="Q75" s="92"/>
    </row>
    <row r="76" spans="1:17" s="26" customFormat="1" ht="27">
      <c r="A76" s="20">
        <v>58</v>
      </c>
      <c r="B76" s="21"/>
      <c r="C76" s="55" t="s">
        <v>89</v>
      </c>
      <c r="D76" s="56" t="s">
        <v>90</v>
      </c>
      <c r="E76" s="57">
        <v>1</v>
      </c>
      <c r="F76" s="30"/>
      <c r="G76" s="30"/>
      <c r="H76" s="95"/>
      <c r="I76" s="23"/>
      <c r="J76" s="23"/>
      <c r="K76" s="23"/>
      <c r="L76" s="31"/>
      <c r="M76" s="31"/>
      <c r="N76" s="31"/>
      <c r="O76" s="31"/>
      <c r="P76" s="91"/>
      <c r="Q76" s="92"/>
    </row>
    <row r="77" spans="1:17" s="26" customFormat="1" ht="27">
      <c r="A77" s="20">
        <v>59</v>
      </c>
      <c r="B77" s="294"/>
      <c r="C77" s="329" t="s">
        <v>269</v>
      </c>
      <c r="D77" s="330" t="s">
        <v>268</v>
      </c>
      <c r="E77" s="331">
        <v>22</v>
      </c>
      <c r="F77" s="332"/>
      <c r="G77" s="332"/>
      <c r="H77" s="333"/>
      <c r="I77" s="333"/>
      <c r="J77" s="333"/>
      <c r="K77" s="333"/>
      <c r="L77" s="333"/>
      <c r="M77" s="333"/>
      <c r="N77" s="333"/>
      <c r="O77" s="333"/>
      <c r="P77" s="333"/>
      <c r="Q77" s="92"/>
    </row>
    <row r="78" spans="1:17" s="26" customFormat="1">
      <c r="A78" s="20">
        <v>60</v>
      </c>
      <c r="B78" s="21"/>
      <c r="C78" s="46" t="s">
        <v>55</v>
      </c>
      <c r="D78" s="56"/>
      <c r="E78" s="57"/>
      <c r="F78" s="30"/>
      <c r="G78" s="30"/>
      <c r="H78" s="95"/>
      <c r="I78" s="23"/>
      <c r="J78" s="23"/>
      <c r="K78" s="23"/>
      <c r="L78" s="31"/>
      <c r="M78" s="31"/>
      <c r="N78" s="31"/>
      <c r="O78" s="31"/>
      <c r="P78" s="91"/>
      <c r="Q78" s="92"/>
    </row>
    <row r="79" spans="1:17" s="26" customFormat="1" ht="27">
      <c r="A79" s="20">
        <v>61</v>
      </c>
      <c r="B79" s="21"/>
      <c r="C79" s="52" t="s">
        <v>267</v>
      </c>
      <c r="D79" s="35" t="s">
        <v>58</v>
      </c>
      <c r="E79" s="29">
        <v>1</v>
      </c>
      <c r="F79" s="30"/>
      <c r="G79" s="30"/>
      <c r="H79" s="95"/>
      <c r="I79" s="23"/>
      <c r="J79" s="23"/>
      <c r="K79" s="23"/>
      <c r="L79" s="31"/>
      <c r="M79" s="31"/>
      <c r="N79" s="31"/>
      <c r="O79" s="31"/>
      <c r="P79" s="91"/>
      <c r="Q79" s="92"/>
    </row>
    <row r="80" spans="1:17" s="26" customFormat="1" ht="81">
      <c r="A80" s="20">
        <v>62</v>
      </c>
      <c r="B80" s="21"/>
      <c r="C80" s="44" t="s">
        <v>320</v>
      </c>
      <c r="D80" s="41" t="s">
        <v>59</v>
      </c>
      <c r="E80" s="41">
        <v>4</v>
      </c>
      <c r="F80" s="30"/>
      <c r="G80" s="30"/>
      <c r="H80" s="95"/>
      <c r="I80" s="23"/>
      <c r="J80" s="23"/>
      <c r="K80" s="23"/>
      <c r="L80" s="31"/>
      <c r="M80" s="31"/>
      <c r="N80" s="31"/>
      <c r="O80" s="31"/>
      <c r="P80" s="91"/>
      <c r="Q80" s="92"/>
    </row>
    <row r="81" spans="1:17" s="26" customFormat="1">
      <c r="A81" s="20">
        <v>63</v>
      </c>
      <c r="B81" s="21"/>
      <c r="C81" s="42" t="s">
        <v>91</v>
      </c>
      <c r="D81" s="43" t="s">
        <v>62</v>
      </c>
      <c r="E81" s="272">
        <v>5</v>
      </c>
      <c r="F81" s="30"/>
      <c r="G81" s="30"/>
      <c r="H81" s="95"/>
      <c r="I81" s="23"/>
      <c r="J81" s="23"/>
      <c r="K81" s="23"/>
      <c r="L81" s="31"/>
      <c r="M81" s="31"/>
      <c r="N81" s="31"/>
      <c r="O81" s="31"/>
      <c r="P81" s="91"/>
      <c r="Q81" s="92"/>
    </row>
    <row r="82" spans="1:17" s="26" customFormat="1">
      <c r="A82" s="20">
        <v>64</v>
      </c>
      <c r="B82" s="21"/>
      <c r="C82" s="42" t="s">
        <v>92</v>
      </c>
      <c r="D82" s="28" t="s">
        <v>49</v>
      </c>
      <c r="E82" s="273">
        <v>5</v>
      </c>
      <c r="F82" s="30"/>
      <c r="G82" s="30"/>
      <c r="H82" s="95"/>
      <c r="I82" s="23"/>
      <c r="J82" s="23"/>
      <c r="K82" s="23"/>
      <c r="L82" s="31"/>
      <c r="M82" s="31"/>
      <c r="N82" s="31"/>
      <c r="O82" s="31"/>
      <c r="P82" s="91"/>
      <c r="Q82" s="92"/>
    </row>
    <row r="83" spans="1:17" s="26" customFormat="1">
      <c r="A83" s="20">
        <v>65</v>
      </c>
      <c r="B83" s="21"/>
      <c r="C83" s="44" t="s">
        <v>93</v>
      </c>
      <c r="D83" s="48" t="s">
        <v>47</v>
      </c>
      <c r="E83" s="29">
        <f>E33</f>
        <v>26.3</v>
      </c>
      <c r="F83" s="30"/>
      <c r="G83" s="30"/>
      <c r="H83" s="95"/>
      <c r="I83" s="23"/>
      <c r="J83" s="23"/>
      <c r="K83" s="23"/>
      <c r="L83" s="31"/>
      <c r="M83" s="31"/>
      <c r="N83" s="31"/>
      <c r="O83" s="31"/>
      <c r="P83" s="91"/>
      <c r="Q83" s="92"/>
    </row>
    <row r="84" spans="1:17" s="26" customFormat="1">
      <c r="A84" s="20">
        <v>66</v>
      </c>
      <c r="B84" s="21"/>
      <c r="C84" s="52" t="s">
        <v>257</v>
      </c>
      <c r="D84" s="28" t="s">
        <v>49</v>
      </c>
      <c r="E84" s="29">
        <v>2</v>
      </c>
      <c r="F84" s="30"/>
      <c r="G84" s="30"/>
      <c r="H84" s="95"/>
      <c r="I84" s="23"/>
      <c r="J84" s="23"/>
      <c r="K84" s="23"/>
      <c r="L84" s="31"/>
      <c r="M84" s="31"/>
      <c r="N84" s="31"/>
      <c r="O84" s="31"/>
      <c r="P84" s="91"/>
      <c r="Q84" s="92"/>
    </row>
    <row r="85" spans="1:17" s="130" customFormat="1" ht="15" customHeight="1">
      <c r="A85" s="275"/>
      <c r="B85" s="276"/>
      <c r="C85" s="277" t="s">
        <v>235</v>
      </c>
      <c r="D85" s="276"/>
      <c r="E85" s="276"/>
      <c r="F85" s="276"/>
      <c r="G85" s="276"/>
      <c r="H85" s="276"/>
      <c r="I85" s="276"/>
      <c r="J85" s="276"/>
      <c r="K85" s="276"/>
      <c r="L85" s="276"/>
      <c r="M85" s="276"/>
      <c r="N85" s="276"/>
      <c r="O85" s="276"/>
      <c r="P85" s="278"/>
    </row>
    <row r="86" spans="1:17" s="26" customFormat="1">
      <c r="A86" s="20">
        <v>67</v>
      </c>
      <c r="B86" s="21"/>
      <c r="C86" s="33" t="s">
        <v>50</v>
      </c>
      <c r="D86" s="28"/>
      <c r="E86" s="29"/>
      <c r="F86" s="30"/>
      <c r="G86" s="30"/>
      <c r="H86" s="95"/>
      <c r="I86" s="23"/>
      <c r="J86" s="23"/>
      <c r="K86" s="23"/>
      <c r="L86" s="31"/>
      <c r="M86" s="31"/>
      <c r="N86" s="31"/>
      <c r="O86" s="31"/>
      <c r="P86" s="91"/>
      <c r="Q86" s="92"/>
    </row>
    <row r="87" spans="1:17" s="26" customFormat="1" ht="27">
      <c r="A87" s="20">
        <v>68</v>
      </c>
      <c r="B87" s="21"/>
      <c r="C87" s="34" t="s">
        <v>227</v>
      </c>
      <c r="D87" s="35" t="s">
        <v>51</v>
      </c>
      <c r="E87" s="24">
        <v>10</v>
      </c>
      <c r="F87" s="270"/>
      <c r="G87" s="23"/>
      <c r="H87" s="24"/>
      <c r="I87" s="270"/>
      <c r="J87" s="271"/>
      <c r="K87" s="23"/>
      <c r="L87" s="31"/>
      <c r="M87" s="31"/>
      <c r="N87" s="31"/>
      <c r="O87" s="31"/>
      <c r="P87" s="91"/>
      <c r="Q87" s="92"/>
    </row>
    <row r="88" spans="1:17" s="26" customFormat="1">
      <c r="A88" s="20">
        <v>69</v>
      </c>
      <c r="B88" s="21"/>
      <c r="C88" s="27" t="s">
        <v>77</v>
      </c>
      <c r="D88" s="35" t="s">
        <v>51</v>
      </c>
      <c r="E88" s="41">
        <v>1</v>
      </c>
      <c r="F88" s="30"/>
      <c r="G88" s="30"/>
      <c r="H88" s="95"/>
      <c r="I88" s="23"/>
      <c r="J88" s="23"/>
      <c r="K88" s="23"/>
      <c r="L88" s="31"/>
      <c r="M88" s="31"/>
      <c r="N88" s="31"/>
      <c r="O88" s="31"/>
      <c r="P88" s="91"/>
      <c r="Q88" s="92"/>
    </row>
    <row r="89" spans="1:17" s="26" customFormat="1">
      <c r="A89" s="20">
        <v>70</v>
      </c>
      <c r="B89" s="21"/>
      <c r="C89" s="27" t="s">
        <v>138</v>
      </c>
      <c r="D89" s="35" t="s">
        <v>51</v>
      </c>
      <c r="E89" s="41">
        <v>1</v>
      </c>
      <c r="F89" s="30"/>
      <c r="G89" s="30"/>
      <c r="H89" s="95"/>
      <c r="I89" s="23"/>
      <c r="J89" s="23"/>
      <c r="K89" s="23"/>
      <c r="L89" s="31"/>
      <c r="M89" s="31"/>
      <c r="N89" s="31"/>
      <c r="O89" s="31"/>
      <c r="P89" s="91"/>
      <c r="Q89" s="92"/>
    </row>
    <row r="90" spans="1:17" s="26" customFormat="1">
      <c r="A90" s="20">
        <v>71</v>
      </c>
      <c r="B90" s="21"/>
      <c r="C90" s="42" t="s">
        <v>78</v>
      </c>
      <c r="D90" s="43" t="s">
        <v>47</v>
      </c>
      <c r="E90" s="23">
        <f>21.5+17.3</f>
        <v>38.799999999999997</v>
      </c>
      <c r="F90" s="30"/>
      <c r="G90" s="30"/>
      <c r="H90" s="95"/>
      <c r="I90" s="23"/>
      <c r="J90" s="23"/>
      <c r="K90" s="23"/>
      <c r="L90" s="31"/>
      <c r="M90" s="31"/>
      <c r="N90" s="31"/>
      <c r="O90" s="31"/>
      <c r="P90" s="91"/>
      <c r="Q90" s="92"/>
    </row>
    <row r="91" spans="1:17" s="26" customFormat="1" ht="67.5">
      <c r="A91" s="20">
        <v>72</v>
      </c>
      <c r="B91" s="21"/>
      <c r="C91" s="42" t="s">
        <v>236</v>
      </c>
      <c r="D91" s="43" t="s">
        <v>47</v>
      </c>
      <c r="E91" s="23">
        <v>156</v>
      </c>
      <c r="F91" s="30"/>
      <c r="G91" s="30"/>
      <c r="H91" s="95"/>
      <c r="I91" s="23"/>
      <c r="J91" s="23"/>
      <c r="K91" s="23"/>
      <c r="L91" s="31"/>
      <c r="M91" s="31"/>
      <c r="N91" s="31"/>
      <c r="O91" s="31"/>
      <c r="P91" s="91"/>
      <c r="Q91" s="92"/>
    </row>
    <row r="92" spans="1:17" s="26" customFormat="1" ht="27">
      <c r="A92" s="20">
        <v>73</v>
      </c>
      <c r="B92" s="21"/>
      <c r="C92" s="27" t="s">
        <v>266</v>
      </c>
      <c r="D92" s="28" t="s">
        <v>47</v>
      </c>
      <c r="E92" s="29">
        <v>26.3</v>
      </c>
      <c r="F92" s="30"/>
      <c r="G92" s="30"/>
      <c r="H92" s="95"/>
      <c r="I92" s="23"/>
      <c r="J92" s="23"/>
      <c r="K92" s="23"/>
      <c r="L92" s="31"/>
      <c r="M92" s="31"/>
      <c r="N92" s="31"/>
      <c r="O92" s="31"/>
      <c r="P92" s="91"/>
      <c r="Q92" s="92"/>
    </row>
    <row r="93" spans="1:17" s="26" customFormat="1" ht="27">
      <c r="A93" s="20">
        <v>74</v>
      </c>
      <c r="B93" s="21"/>
      <c r="C93" s="44" t="s">
        <v>114</v>
      </c>
      <c r="D93" s="43" t="s">
        <v>79</v>
      </c>
      <c r="E93" s="23">
        <v>10</v>
      </c>
      <c r="F93" s="30"/>
      <c r="G93" s="30"/>
      <c r="H93" s="95"/>
      <c r="I93" s="23"/>
      <c r="J93" s="23"/>
      <c r="K93" s="23"/>
      <c r="L93" s="31"/>
      <c r="M93" s="31"/>
      <c r="N93" s="31"/>
      <c r="O93" s="31"/>
      <c r="P93" s="91"/>
      <c r="Q93" s="92"/>
    </row>
    <row r="94" spans="1:17" s="26" customFormat="1">
      <c r="A94" s="20">
        <v>75</v>
      </c>
      <c r="B94" s="21"/>
      <c r="C94" s="46" t="s">
        <v>53</v>
      </c>
      <c r="D94" s="28"/>
      <c r="E94" s="29"/>
      <c r="F94" s="30"/>
      <c r="G94" s="30"/>
      <c r="H94" s="95"/>
      <c r="I94" s="23"/>
      <c r="J94" s="23"/>
      <c r="K94" s="23"/>
      <c r="L94" s="31"/>
      <c r="M94" s="31"/>
      <c r="N94" s="31"/>
      <c r="O94" s="31"/>
      <c r="P94" s="91"/>
      <c r="Q94" s="92"/>
    </row>
    <row r="95" spans="1:17" s="26" customFormat="1" ht="40.5">
      <c r="A95" s="20">
        <v>76</v>
      </c>
      <c r="B95" s="21"/>
      <c r="C95" s="27" t="s">
        <v>115</v>
      </c>
      <c r="D95" s="28" t="s">
        <v>47</v>
      </c>
      <c r="E95" s="23">
        <f>E91</f>
        <v>156</v>
      </c>
      <c r="F95" s="30"/>
      <c r="G95" s="30"/>
      <c r="H95" s="95"/>
      <c r="I95" s="23"/>
      <c r="J95" s="23"/>
      <c r="K95" s="23"/>
      <c r="L95" s="31"/>
      <c r="M95" s="31"/>
      <c r="N95" s="31"/>
      <c r="O95" s="31"/>
      <c r="P95" s="91"/>
      <c r="Q95" s="92"/>
    </row>
    <row r="96" spans="1:17" s="26" customFormat="1">
      <c r="A96" s="20">
        <v>77</v>
      </c>
      <c r="B96" s="21"/>
      <c r="C96" s="47" t="s">
        <v>140</v>
      </c>
      <c r="D96" s="43" t="s">
        <v>60</v>
      </c>
      <c r="E96" s="23">
        <f>E95*0.44</f>
        <v>68.64</v>
      </c>
      <c r="F96" s="30"/>
      <c r="G96" s="30"/>
      <c r="H96" s="95"/>
      <c r="I96" s="23"/>
      <c r="J96" s="23"/>
      <c r="K96" s="23"/>
      <c r="L96" s="31"/>
      <c r="M96" s="31"/>
      <c r="N96" s="31"/>
      <c r="O96" s="31"/>
      <c r="P96" s="91"/>
      <c r="Q96" s="92"/>
    </row>
    <row r="97" spans="1:17" s="26" customFormat="1">
      <c r="A97" s="20">
        <v>78</v>
      </c>
      <c r="B97" s="21"/>
      <c r="C97" s="47" t="s">
        <v>139</v>
      </c>
      <c r="D97" s="43" t="s">
        <v>60</v>
      </c>
      <c r="E97" s="23">
        <f>E95*13.2</f>
        <v>2059.1999999999998</v>
      </c>
      <c r="F97" s="30"/>
      <c r="G97" s="30"/>
      <c r="H97" s="95"/>
      <c r="I97" s="23"/>
      <c r="J97" s="23"/>
      <c r="K97" s="23"/>
      <c r="L97" s="31"/>
      <c r="M97" s="31"/>
      <c r="N97" s="31"/>
      <c r="O97" s="31"/>
      <c r="P97" s="91"/>
      <c r="Q97" s="92"/>
    </row>
    <row r="98" spans="1:17" s="26" customFormat="1">
      <c r="A98" s="20">
        <v>79</v>
      </c>
      <c r="B98" s="21"/>
      <c r="C98" s="47" t="s">
        <v>80</v>
      </c>
      <c r="D98" s="43" t="s">
        <v>47</v>
      </c>
      <c r="E98" s="23">
        <f>E95*1.1</f>
        <v>171.6</v>
      </c>
      <c r="F98" s="30"/>
      <c r="G98" s="30"/>
      <c r="H98" s="95"/>
      <c r="I98" s="23"/>
      <c r="J98" s="23"/>
      <c r="K98" s="23"/>
      <c r="L98" s="31"/>
      <c r="M98" s="31"/>
      <c r="N98" s="31"/>
      <c r="O98" s="31"/>
      <c r="P98" s="91"/>
      <c r="Q98" s="92"/>
    </row>
    <row r="99" spans="1:17" s="26" customFormat="1">
      <c r="A99" s="20">
        <v>80</v>
      </c>
      <c r="B99" s="21"/>
      <c r="C99" s="47" t="s">
        <v>81</v>
      </c>
      <c r="D99" s="48" t="s">
        <v>49</v>
      </c>
      <c r="E99" s="24">
        <f>E95*0.17</f>
        <v>26.52</v>
      </c>
      <c r="F99" s="30"/>
      <c r="G99" s="30"/>
      <c r="H99" s="95"/>
      <c r="I99" s="23"/>
      <c r="J99" s="23"/>
      <c r="K99" s="23"/>
      <c r="L99" s="31"/>
      <c r="M99" s="31"/>
      <c r="N99" s="31"/>
      <c r="O99" s="31"/>
      <c r="P99" s="91"/>
      <c r="Q99" s="92"/>
    </row>
    <row r="100" spans="1:17" s="26" customFormat="1" ht="27">
      <c r="A100" s="20">
        <v>81</v>
      </c>
      <c r="B100" s="21"/>
      <c r="C100" s="27" t="s">
        <v>82</v>
      </c>
      <c r="D100" s="28" t="s">
        <v>47</v>
      </c>
      <c r="E100" s="49">
        <f>E95</f>
        <v>156</v>
      </c>
      <c r="F100" s="30"/>
      <c r="G100" s="30"/>
      <c r="H100" s="95"/>
      <c r="I100" s="23"/>
      <c r="J100" s="23"/>
      <c r="K100" s="23"/>
      <c r="L100" s="31"/>
      <c r="M100" s="31"/>
      <c r="N100" s="31"/>
      <c r="O100" s="31"/>
      <c r="P100" s="91"/>
      <c r="Q100" s="92"/>
    </row>
    <row r="101" spans="1:17" s="26" customFormat="1">
      <c r="A101" s="20">
        <v>82</v>
      </c>
      <c r="B101" s="21"/>
      <c r="C101" s="32" t="s">
        <v>144</v>
      </c>
      <c r="D101" s="28" t="s">
        <v>60</v>
      </c>
      <c r="E101" s="49">
        <f>E100*0.2</f>
        <v>31.2</v>
      </c>
      <c r="F101" s="30"/>
      <c r="G101" s="30"/>
      <c r="H101" s="95"/>
      <c r="I101" s="23"/>
      <c r="J101" s="23"/>
      <c r="K101" s="23"/>
      <c r="L101" s="31"/>
      <c r="M101" s="31"/>
      <c r="N101" s="31"/>
      <c r="O101" s="31"/>
      <c r="P101" s="91"/>
      <c r="Q101" s="92"/>
    </row>
    <row r="102" spans="1:17" s="26" customFormat="1">
      <c r="A102" s="20">
        <v>83</v>
      </c>
      <c r="B102" s="21"/>
      <c r="C102" s="32" t="s">
        <v>150</v>
      </c>
      <c r="D102" s="28" t="s">
        <v>60</v>
      </c>
      <c r="E102" s="23">
        <f>E100*4.5</f>
        <v>702</v>
      </c>
      <c r="F102" s="30"/>
      <c r="G102" s="30"/>
      <c r="H102" s="95"/>
      <c r="I102" s="23"/>
      <c r="J102" s="23"/>
      <c r="K102" s="23"/>
      <c r="L102" s="31"/>
      <c r="M102" s="31"/>
      <c r="N102" s="31"/>
      <c r="O102" s="31"/>
      <c r="P102" s="91"/>
      <c r="Q102" s="92"/>
    </row>
    <row r="103" spans="1:17" s="26" customFormat="1">
      <c r="A103" s="20">
        <v>84</v>
      </c>
      <c r="B103" s="21"/>
      <c r="C103" s="32" t="s">
        <v>116</v>
      </c>
      <c r="D103" s="28" t="s">
        <v>47</v>
      </c>
      <c r="E103" s="23">
        <f>E100*0.07</f>
        <v>10.92</v>
      </c>
      <c r="F103" s="30"/>
      <c r="G103" s="30"/>
      <c r="H103" s="95"/>
      <c r="I103" s="23"/>
      <c r="J103" s="23"/>
      <c r="K103" s="23"/>
      <c r="L103" s="31"/>
      <c r="M103" s="31"/>
      <c r="N103" s="31"/>
      <c r="O103" s="31"/>
      <c r="P103" s="91"/>
      <c r="Q103" s="92"/>
    </row>
    <row r="104" spans="1:17" s="26" customFormat="1" ht="27">
      <c r="A104" s="20">
        <v>85</v>
      </c>
      <c r="B104" s="21"/>
      <c r="C104" s="27" t="s">
        <v>117</v>
      </c>
      <c r="D104" s="28" t="s">
        <v>47</v>
      </c>
      <c r="E104" s="29">
        <f>E100</f>
        <v>156</v>
      </c>
      <c r="F104" s="30"/>
      <c r="G104" s="30"/>
      <c r="H104" s="95"/>
      <c r="I104" s="23"/>
      <c r="J104" s="23"/>
      <c r="K104" s="23"/>
      <c r="L104" s="31"/>
      <c r="M104" s="31"/>
      <c r="N104" s="31"/>
      <c r="O104" s="31"/>
      <c r="P104" s="91"/>
      <c r="Q104" s="92"/>
    </row>
    <row r="105" spans="1:17" s="26" customFormat="1">
      <c r="A105" s="20">
        <v>86</v>
      </c>
      <c r="B105" s="21"/>
      <c r="C105" s="32" t="s">
        <v>144</v>
      </c>
      <c r="D105" s="28" t="s">
        <v>61</v>
      </c>
      <c r="E105" s="23">
        <f>E104*0.2</f>
        <v>31.2</v>
      </c>
      <c r="F105" s="30"/>
      <c r="G105" s="30"/>
      <c r="H105" s="95"/>
      <c r="I105" s="23"/>
      <c r="J105" s="23"/>
      <c r="K105" s="23"/>
      <c r="L105" s="31"/>
      <c r="M105" s="31"/>
      <c r="N105" s="31"/>
      <c r="O105" s="31"/>
      <c r="P105" s="91"/>
      <c r="Q105" s="92"/>
    </row>
    <row r="106" spans="1:17" s="26" customFormat="1" ht="40.5">
      <c r="A106" s="20">
        <v>87</v>
      </c>
      <c r="B106" s="21"/>
      <c r="C106" s="32" t="s">
        <v>141</v>
      </c>
      <c r="D106" s="28" t="s">
        <v>60</v>
      </c>
      <c r="E106" s="23">
        <f>E104*0.33</f>
        <v>51.48</v>
      </c>
      <c r="F106" s="30"/>
      <c r="G106" s="30"/>
      <c r="H106" s="95"/>
      <c r="I106" s="23"/>
      <c r="J106" s="23"/>
      <c r="K106" s="23"/>
      <c r="L106" s="31"/>
      <c r="M106" s="31"/>
      <c r="N106" s="31"/>
      <c r="O106" s="31"/>
      <c r="P106" s="91"/>
      <c r="Q106" s="92"/>
    </row>
    <row r="107" spans="1:17" s="26" customFormat="1">
      <c r="A107" s="20">
        <v>88</v>
      </c>
      <c r="B107" s="21"/>
      <c r="C107" s="32" t="s">
        <v>161</v>
      </c>
      <c r="D107" s="35" t="s">
        <v>49</v>
      </c>
      <c r="E107" s="23">
        <v>12</v>
      </c>
      <c r="F107" s="96"/>
      <c r="G107" s="96"/>
      <c r="H107" s="97"/>
      <c r="I107" s="23"/>
      <c r="J107" s="23"/>
      <c r="K107" s="23"/>
      <c r="L107" s="31"/>
      <c r="M107" s="31"/>
      <c r="N107" s="31"/>
      <c r="O107" s="31"/>
      <c r="P107" s="91"/>
      <c r="Q107" s="92"/>
    </row>
    <row r="108" spans="1:17" s="26" customFormat="1" ht="27">
      <c r="A108" s="20">
        <v>89</v>
      </c>
      <c r="B108" s="21"/>
      <c r="C108" s="32" t="s">
        <v>319</v>
      </c>
      <c r="D108" s="35" t="s">
        <v>58</v>
      </c>
      <c r="E108" s="23">
        <v>1</v>
      </c>
      <c r="F108" s="30"/>
      <c r="G108" s="30"/>
      <c r="H108" s="95"/>
      <c r="I108" s="23"/>
      <c r="J108" s="23"/>
      <c r="K108" s="23"/>
      <c r="L108" s="31"/>
      <c r="M108" s="31"/>
      <c r="N108" s="31"/>
      <c r="O108" s="31"/>
      <c r="P108" s="91"/>
      <c r="Q108" s="92"/>
    </row>
    <row r="109" spans="1:17" s="26" customFormat="1">
      <c r="A109" s="20">
        <v>90</v>
      </c>
      <c r="B109" s="21"/>
      <c r="C109" s="46" t="s">
        <v>63</v>
      </c>
      <c r="D109" s="50"/>
      <c r="E109" s="51"/>
      <c r="F109" s="30"/>
      <c r="G109" s="30"/>
      <c r="H109" s="95"/>
      <c r="I109" s="23"/>
      <c r="J109" s="23"/>
      <c r="K109" s="23"/>
      <c r="L109" s="31"/>
      <c r="M109" s="31"/>
      <c r="N109" s="31"/>
      <c r="O109" s="31"/>
      <c r="P109" s="91"/>
      <c r="Q109" s="92"/>
    </row>
    <row r="110" spans="1:17" s="26" customFormat="1">
      <c r="A110" s="20">
        <v>91</v>
      </c>
      <c r="B110" s="21"/>
      <c r="C110" s="86" t="s">
        <v>237</v>
      </c>
      <c r="D110" s="299" t="s">
        <v>47</v>
      </c>
      <c r="E110" s="285">
        <f>E90</f>
        <v>38.799999999999997</v>
      </c>
      <c r="F110" s="135"/>
      <c r="G110" s="286"/>
      <c r="H110" s="97"/>
      <c r="I110" s="287"/>
      <c r="J110" s="287"/>
      <c r="K110" s="288"/>
      <c r="L110" s="289"/>
      <c r="M110" s="289"/>
      <c r="N110" s="289"/>
      <c r="O110" s="289"/>
      <c r="P110" s="290"/>
      <c r="Q110" s="92"/>
    </row>
    <row r="111" spans="1:17" s="26" customFormat="1">
      <c r="A111" s="20">
        <v>92</v>
      </c>
      <c r="B111" s="21"/>
      <c r="C111" s="88" t="s">
        <v>238</v>
      </c>
      <c r="D111" s="299" t="s">
        <v>61</v>
      </c>
      <c r="E111" s="51">
        <f>E110/6.67</f>
        <v>5.82</v>
      </c>
      <c r="F111" s="291"/>
      <c r="G111" s="292"/>
      <c r="H111" s="97"/>
      <c r="I111" s="287"/>
      <c r="J111" s="287"/>
      <c r="K111" s="288"/>
      <c r="L111" s="289"/>
      <c r="M111" s="289"/>
      <c r="N111" s="289"/>
      <c r="O111" s="289"/>
      <c r="P111" s="290"/>
      <c r="Q111" s="92"/>
    </row>
    <row r="112" spans="1:17" s="26" customFormat="1">
      <c r="A112" s="20">
        <v>93</v>
      </c>
      <c r="B112" s="21"/>
      <c r="C112" s="300" t="s">
        <v>215</v>
      </c>
      <c r="D112" s="299" t="s">
        <v>60</v>
      </c>
      <c r="E112" s="51">
        <f>E110/0.68</f>
        <v>57.06</v>
      </c>
      <c r="F112" s="291"/>
      <c r="G112" s="292"/>
      <c r="H112" s="97"/>
      <c r="I112" s="287"/>
      <c r="J112" s="287"/>
      <c r="K112" s="288"/>
      <c r="L112" s="289"/>
      <c r="M112" s="289"/>
      <c r="N112" s="289"/>
      <c r="O112" s="289"/>
      <c r="P112" s="290"/>
      <c r="Q112" s="92"/>
    </row>
    <row r="113" spans="1:17" s="26" customFormat="1">
      <c r="A113" s="20">
        <v>94</v>
      </c>
      <c r="B113" s="21"/>
      <c r="C113" s="88" t="s">
        <v>239</v>
      </c>
      <c r="D113" s="299" t="s">
        <v>47</v>
      </c>
      <c r="E113" s="51">
        <f>E110/9</f>
        <v>4.3099999999999996</v>
      </c>
      <c r="F113" s="291"/>
      <c r="G113" s="292"/>
      <c r="H113" s="97"/>
      <c r="I113" s="287"/>
      <c r="J113" s="287"/>
      <c r="K113" s="288"/>
      <c r="L113" s="289"/>
      <c r="M113" s="289"/>
      <c r="N113" s="289"/>
      <c r="O113" s="289"/>
      <c r="P113" s="290"/>
      <c r="Q113" s="92"/>
    </row>
    <row r="114" spans="1:17" s="26" customFormat="1">
      <c r="A114" s="20">
        <v>95</v>
      </c>
      <c r="B114" s="21"/>
      <c r="C114" s="86" t="s">
        <v>240</v>
      </c>
      <c r="D114" s="299" t="s">
        <v>47</v>
      </c>
      <c r="E114" s="285">
        <f>E110</f>
        <v>38.799999999999997</v>
      </c>
      <c r="F114" s="291"/>
      <c r="G114" s="292"/>
      <c r="H114" s="97"/>
      <c r="I114" s="287"/>
      <c r="J114" s="287"/>
      <c r="K114" s="288"/>
      <c r="L114" s="289"/>
      <c r="M114" s="289"/>
      <c r="N114" s="289"/>
      <c r="O114" s="289"/>
      <c r="P114" s="290"/>
      <c r="Q114" s="92"/>
    </row>
    <row r="115" spans="1:17" s="26" customFormat="1">
      <c r="A115" s="20">
        <v>96</v>
      </c>
      <c r="B115" s="21"/>
      <c r="C115" s="88" t="s">
        <v>238</v>
      </c>
      <c r="D115" s="50" t="s">
        <v>60</v>
      </c>
      <c r="E115" s="51">
        <f>E114/4.8</f>
        <v>8.08</v>
      </c>
      <c r="F115" s="291"/>
      <c r="G115" s="292"/>
      <c r="H115" s="97"/>
      <c r="I115" s="287"/>
      <c r="J115" s="287"/>
      <c r="K115" s="288"/>
      <c r="L115" s="289"/>
      <c r="M115" s="289"/>
      <c r="N115" s="289"/>
      <c r="O115" s="289"/>
      <c r="P115" s="290"/>
      <c r="Q115" s="92"/>
    </row>
    <row r="116" spans="1:17" s="26" customFormat="1">
      <c r="A116" s="20">
        <v>97</v>
      </c>
      <c r="B116" s="21"/>
      <c r="C116" s="88" t="s">
        <v>241</v>
      </c>
      <c r="D116" s="50" t="s">
        <v>60</v>
      </c>
      <c r="E116" s="51">
        <f>E114/4</f>
        <v>9.6999999999999993</v>
      </c>
      <c r="F116" s="291"/>
      <c r="G116" s="292"/>
      <c r="H116" s="97"/>
      <c r="I116" s="287"/>
      <c r="J116" s="287"/>
      <c r="K116" s="288"/>
      <c r="L116" s="289"/>
      <c r="M116" s="289"/>
      <c r="N116" s="289"/>
      <c r="O116" s="289"/>
      <c r="P116" s="290"/>
      <c r="Q116" s="92"/>
    </row>
    <row r="117" spans="1:17" s="26" customFormat="1">
      <c r="A117" s="20">
        <v>98</v>
      </c>
      <c r="B117" s="21"/>
      <c r="C117" s="46" t="s">
        <v>55</v>
      </c>
      <c r="D117" s="56"/>
      <c r="E117" s="57"/>
      <c r="F117" s="30"/>
      <c r="G117" s="30"/>
      <c r="H117" s="95"/>
      <c r="I117" s="23"/>
      <c r="J117" s="23"/>
      <c r="K117" s="23"/>
      <c r="L117" s="31"/>
      <c r="M117" s="31"/>
      <c r="N117" s="31"/>
      <c r="O117" s="31"/>
      <c r="P117" s="91"/>
      <c r="Q117" s="92"/>
    </row>
    <row r="118" spans="1:17" s="26" customFormat="1">
      <c r="A118" s="20">
        <v>99</v>
      </c>
      <c r="B118" s="21"/>
      <c r="C118" s="52" t="s">
        <v>231</v>
      </c>
      <c r="D118" s="35" t="s">
        <v>58</v>
      </c>
      <c r="E118" s="29">
        <v>1</v>
      </c>
      <c r="F118" s="30"/>
      <c r="G118" s="30"/>
      <c r="H118" s="95"/>
      <c r="I118" s="23"/>
      <c r="J118" s="23"/>
      <c r="K118" s="23"/>
      <c r="L118" s="31"/>
      <c r="M118" s="31"/>
      <c r="N118" s="31"/>
      <c r="O118" s="31"/>
      <c r="P118" s="91"/>
      <c r="Q118" s="92"/>
    </row>
    <row r="119" spans="1:17" s="26" customFormat="1" ht="81">
      <c r="A119" s="20">
        <v>100</v>
      </c>
      <c r="B119" s="21"/>
      <c r="C119" s="44" t="s">
        <v>232</v>
      </c>
      <c r="D119" s="41" t="s">
        <v>59</v>
      </c>
      <c r="E119" s="41">
        <f>E87</f>
        <v>10</v>
      </c>
      <c r="F119" s="30"/>
      <c r="G119" s="30"/>
      <c r="H119" s="95"/>
      <c r="I119" s="23"/>
      <c r="J119" s="23"/>
      <c r="K119" s="23"/>
      <c r="L119" s="31"/>
      <c r="M119" s="31"/>
      <c r="N119" s="31"/>
      <c r="O119" s="31"/>
      <c r="P119" s="91"/>
      <c r="Q119" s="92"/>
    </row>
    <row r="120" spans="1:17" s="26" customFormat="1">
      <c r="A120" s="20">
        <v>101</v>
      </c>
      <c r="B120" s="21"/>
      <c r="C120" s="42" t="s">
        <v>91</v>
      </c>
      <c r="D120" s="43" t="s">
        <v>62</v>
      </c>
      <c r="E120" s="272">
        <f>E119</f>
        <v>10</v>
      </c>
      <c r="F120" s="30"/>
      <c r="G120" s="30"/>
      <c r="H120" s="95"/>
      <c r="I120" s="23"/>
      <c r="J120" s="23"/>
      <c r="K120" s="23"/>
      <c r="L120" s="31"/>
      <c r="M120" s="31"/>
      <c r="N120" s="31"/>
      <c r="O120" s="31"/>
      <c r="P120" s="91"/>
      <c r="Q120" s="92"/>
    </row>
    <row r="121" spans="1:17" s="26" customFormat="1">
      <c r="A121" s="20">
        <v>102</v>
      </c>
      <c r="B121" s="21"/>
      <c r="C121" s="44" t="s">
        <v>93</v>
      </c>
      <c r="D121" s="48" t="s">
        <v>47</v>
      </c>
      <c r="E121" s="29">
        <f>E90</f>
        <v>38.799999999999997</v>
      </c>
      <c r="F121" s="30"/>
      <c r="G121" s="30"/>
      <c r="H121" s="95"/>
      <c r="I121" s="23"/>
      <c r="J121" s="23"/>
      <c r="K121" s="23"/>
      <c r="L121" s="31"/>
      <c r="M121" s="31"/>
      <c r="N121" s="31"/>
      <c r="O121" s="31"/>
      <c r="P121" s="91"/>
      <c r="Q121" s="92"/>
    </row>
    <row r="122" spans="1:17" s="26" customFormat="1">
      <c r="A122" s="20">
        <v>103</v>
      </c>
      <c r="B122" s="21"/>
      <c r="C122" s="42" t="s">
        <v>92</v>
      </c>
      <c r="D122" s="28" t="s">
        <v>49</v>
      </c>
      <c r="E122" s="273">
        <f>E119</f>
        <v>10</v>
      </c>
      <c r="F122" s="30"/>
      <c r="G122" s="30"/>
      <c r="H122" s="95"/>
      <c r="I122" s="23"/>
      <c r="J122" s="23"/>
      <c r="K122" s="23"/>
      <c r="L122" s="31"/>
      <c r="M122" s="31"/>
      <c r="N122" s="31"/>
      <c r="O122" s="31"/>
      <c r="P122" s="91"/>
      <c r="Q122" s="92"/>
    </row>
    <row r="123" spans="1:17" s="130" customFormat="1" ht="15" customHeight="1">
      <c r="A123" s="275"/>
      <c r="B123" s="276"/>
      <c r="C123" s="277" t="s">
        <v>242</v>
      </c>
      <c r="D123" s="276"/>
      <c r="E123" s="276"/>
      <c r="F123" s="276"/>
      <c r="G123" s="276"/>
      <c r="H123" s="276"/>
      <c r="I123" s="276"/>
      <c r="J123" s="276"/>
      <c r="K123" s="276"/>
      <c r="L123" s="276"/>
      <c r="M123" s="276"/>
      <c r="N123" s="276"/>
      <c r="O123" s="276"/>
      <c r="P123" s="278"/>
    </row>
    <row r="124" spans="1:17" s="26" customFormat="1">
      <c r="A124" s="20">
        <v>104</v>
      </c>
      <c r="B124" s="21"/>
      <c r="C124" s="33" t="s">
        <v>50</v>
      </c>
      <c r="D124" s="28"/>
      <c r="E124" s="29"/>
      <c r="F124" s="30"/>
      <c r="G124" s="30"/>
      <c r="H124" s="95"/>
      <c r="I124" s="23"/>
      <c r="J124" s="23"/>
      <c r="K124" s="23"/>
      <c r="L124" s="31"/>
      <c r="M124" s="31"/>
      <c r="N124" s="31"/>
      <c r="O124" s="31"/>
      <c r="P124" s="91"/>
      <c r="Q124" s="92"/>
    </row>
    <row r="125" spans="1:17" s="26" customFormat="1" ht="27">
      <c r="A125" s="20">
        <v>105</v>
      </c>
      <c r="B125" s="21"/>
      <c r="C125" s="34" t="s">
        <v>227</v>
      </c>
      <c r="D125" s="35" t="s">
        <v>51</v>
      </c>
      <c r="E125" s="24">
        <v>15</v>
      </c>
      <c r="F125" s="270"/>
      <c r="G125" s="23"/>
      <c r="H125" s="24"/>
      <c r="I125" s="270"/>
      <c r="J125" s="271"/>
      <c r="K125" s="23"/>
      <c r="L125" s="31"/>
      <c r="M125" s="31"/>
      <c r="N125" s="31"/>
      <c r="O125" s="31"/>
      <c r="P125" s="91"/>
      <c r="Q125" s="92"/>
    </row>
    <row r="126" spans="1:17" s="26" customFormat="1">
      <c r="A126" s="20">
        <v>106</v>
      </c>
      <c r="B126" s="21"/>
      <c r="C126" s="27" t="s">
        <v>77</v>
      </c>
      <c r="D126" s="35" t="s">
        <v>51</v>
      </c>
      <c r="E126" s="41">
        <v>1</v>
      </c>
      <c r="F126" s="30"/>
      <c r="G126" s="30"/>
      <c r="H126" s="95"/>
      <c r="I126" s="23"/>
      <c r="J126" s="23"/>
      <c r="K126" s="23"/>
      <c r="L126" s="31"/>
      <c r="M126" s="31"/>
      <c r="N126" s="31"/>
      <c r="O126" s="31"/>
      <c r="P126" s="91"/>
      <c r="Q126" s="92"/>
    </row>
    <row r="127" spans="1:17" s="26" customFormat="1">
      <c r="A127" s="20">
        <v>107</v>
      </c>
      <c r="B127" s="21"/>
      <c r="C127" s="27" t="s">
        <v>138</v>
      </c>
      <c r="D127" s="35" t="s">
        <v>51</v>
      </c>
      <c r="E127" s="41">
        <v>1</v>
      </c>
      <c r="F127" s="30"/>
      <c r="G127" s="30"/>
      <c r="H127" s="95"/>
      <c r="I127" s="23"/>
      <c r="J127" s="23"/>
      <c r="K127" s="23"/>
      <c r="L127" s="31"/>
      <c r="M127" s="31"/>
      <c r="N127" s="31"/>
      <c r="O127" s="31"/>
      <c r="P127" s="91"/>
      <c r="Q127" s="92"/>
    </row>
    <row r="128" spans="1:17" s="26" customFormat="1">
      <c r="A128" s="20">
        <v>108</v>
      </c>
      <c r="B128" s="21"/>
      <c r="C128" s="42" t="s">
        <v>78</v>
      </c>
      <c r="D128" s="43" t="s">
        <v>47</v>
      </c>
      <c r="E128" s="23">
        <f>E148+E151</f>
        <v>135</v>
      </c>
      <c r="F128" s="30"/>
      <c r="G128" s="30"/>
      <c r="H128" s="95"/>
      <c r="I128" s="23"/>
      <c r="J128" s="23"/>
      <c r="K128" s="23"/>
      <c r="L128" s="31"/>
      <c r="M128" s="31"/>
      <c r="N128" s="31"/>
      <c r="O128" s="31"/>
      <c r="P128" s="91"/>
      <c r="Q128" s="92"/>
    </row>
    <row r="129" spans="1:17" s="26" customFormat="1" ht="67.5">
      <c r="A129" s="20">
        <v>109</v>
      </c>
      <c r="B129" s="21"/>
      <c r="C129" s="42" t="s">
        <v>236</v>
      </c>
      <c r="D129" s="43" t="s">
        <v>47</v>
      </c>
      <c r="E129" s="23">
        <v>439</v>
      </c>
      <c r="F129" s="30"/>
      <c r="G129" s="30"/>
      <c r="H129" s="95"/>
      <c r="I129" s="23"/>
      <c r="J129" s="23"/>
      <c r="K129" s="23"/>
      <c r="L129" s="31"/>
      <c r="M129" s="31"/>
      <c r="N129" s="31"/>
      <c r="O129" s="31"/>
      <c r="P129" s="91"/>
      <c r="Q129" s="92"/>
    </row>
    <row r="130" spans="1:17" s="26" customFormat="1" ht="27">
      <c r="A130" s="20">
        <v>110</v>
      </c>
      <c r="B130" s="21"/>
      <c r="C130" s="44" t="s">
        <v>114</v>
      </c>
      <c r="D130" s="43" t="s">
        <v>79</v>
      </c>
      <c r="E130" s="23">
        <v>10</v>
      </c>
      <c r="F130" s="30"/>
      <c r="G130" s="30"/>
      <c r="H130" s="95"/>
      <c r="I130" s="23"/>
      <c r="J130" s="23"/>
      <c r="K130" s="23"/>
      <c r="L130" s="31"/>
      <c r="M130" s="31"/>
      <c r="N130" s="31"/>
      <c r="O130" s="31"/>
      <c r="P130" s="91"/>
      <c r="Q130" s="92"/>
    </row>
    <row r="131" spans="1:17" s="26" customFormat="1" ht="40.5">
      <c r="A131" s="20">
        <v>111</v>
      </c>
      <c r="B131" s="21"/>
      <c r="C131" s="27" t="s">
        <v>265</v>
      </c>
      <c r="D131" s="28" t="s">
        <v>47</v>
      </c>
      <c r="E131" s="29">
        <v>89</v>
      </c>
      <c r="F131" s="30"/>
      <c r="G131" s="30"/>
      <c r="H131" s="95"/>
      <c r="I131" s="23"/>
      <c r="J131" s="23"/>
      <c r="K131" s="23"/>
      <c r="L131" s="31"/>
      <c r="M131" s="31"/>
      <c r="N131" s="31"/>
      <c r="O131" s="31"/>
      <c r="P131" s="91"/>
      <c r="Q131" s="92"/>
    </row>
    <row r="132" spans="1:17" s="26" customFormat="1">
      <c r="A132" s="20">
        <v>112</v>
      </c>
      <c r="B132" s="21"/>
      <c r="C132" s="46" t="s">
        <v>53</v>
      </c>
      <c r="D132" s="28"/>
      <c r="E132" s="29"/>
      <c r="F132" s="30"/>
      <c r="G132" s="30"/>
      <c r="H132" s="95"/>
      <c r="I132" s="23"/>
      <c r="J132" s="23"/>
      <c r="K132" s="23"/>
      <c r="L132" s="31"/>
      <c r="M132" s="31"/>
      <c r="N132" s="31"/>
      <c r="O132" s="31"/>
      <c r="P132" s="91"/>
      <c r="Q132" s="92"/>
    </row>
    <row r="133" spans="1:17" s="26" customFormat="1" ht="40.5">
      <c r="A133" s="20">
        <v>113</v>
      </c>
      <c r="B133" s="21"/>
      <c r="C133" s="27" t="s">
        <v>115</v>
      </c>
      <c r="D133" s="28" t="s">
        <v>47</v>
      </c>
      <c r="E133" s="23">
        <f>E129</f>
        <v>439</v>
      </c>
      <c r="F133" s="30"/>
      <c r="G133" s="30"/>
      <c r="H133" s="95"/>
      <c r="I133" s="23"/>
      <c r="J133" s="23"/>
      <c r="K133" s="23"/>
      <c r="L133" s="31"/>
      <c r="M133" s="31"/>
      <c r="N133" s="31"/>
      <c r="O133" s="31"/>
      <c r="P133" s="91"/>
      <c r="Q133" s="92"/>
    </row>
    <row r="134" spans="1:17" s="26" customFormat="1">
      <c r="A134" s="20">
        <v>114</v>
      </c>
      <c r="B134" s="21"/>
      <c r="C134" s="47" t="s">
        <v>140</v>
      </c>
      <c r="D134" s="43" t="s">
        <v>60</v>
      </c>
      <c r="E134" s="23">
        <f>E133*0.44</f>
        <v>193.16</v>
      </c>
      <c r="F134" s="30"/>
      <c r="G134" s="30"/>
      <c r="H134" s="95"/>
      <c r="I134" s="23"/>
      <c r="J134" s="23"/>
      <c r="K134" s="23"/>
      <c r="L134" s="31"/>
      <c r="M134" s="31"/>
      <c r="N134" s="31"/>
      <c r="O134" s="31"/>
      <c r="P134" s="91"/>
      <c r="Q134" s="92"/>
    </row>
    <row r="135" spans="1:17" s="26" customFormat="1">
      <c r="A135" s="20">
        <v>115</v>
      </c>
      <c r="B135" s="21"/>
      <c r="C135" s="47" t="s">
        <v>139</v>
      </c>
      <c r="D135" s="43" t="s">
        <v>60</v>
      </c>
      <c r="E135" s="23">
        <f>E133*13.2</f>
        <v>5794.8</v>
      </c>
      <c r="F135" s="30"/>
      <c r="G135" s="30"/>
      <c r="H135" s="95"/>
      <c r="I135" s="23"/>
      <c r="J135" s="23"/>
      <c r="K135" s="23"/>
      <c r="L135" s="31"/>
      <c r="M135" s="31"/>
      <c r="N135" s="31"/>
      <c r="O135" s="31"/>
      <c r="P135" s="91"/>
      <c r="Q135" s="92"/>
    </row>
    <row r="136" spans="1:17" s="26" customFormat="1">
      <c r="A136" s="20">
        <v>116</v>
      </c>
      <c r="B136" s="21"/>
      <c r="C136" s="47" t="s">
        <v>80</v>
      </c>
      <c r="D136" s="43" t="s">
        <v>47</v>
      </c>
      <c r="E136" s="23">
        <f>E133*1.1</f>
        <v>482.9</v>
      </c>
      <c r="F136" s="30"/>
      <c r="G136" s="30"/>
      <c r="H136" s="95"/>
      <c r="I136" s="23"/>
      <c r="J136" s="23"/>
      <c r="K136" s="23"/>
      <c r="L136" s="31"/>
      <c r="M136" s="31"/>
      <c r="N136" s="31"/>
      <c r="O136" s="31"/>
      <c r="P136" s="91"/>
      <c r="Q136" s="92"/>
    </row>
    <row r="137" spans="1:17" s="26" customFormat="1">
      <c r="A137" s="20">
        <v>117</v>
      </c>
      <c r="B137" s="21"/>
      <c r="C137" s="47" t="s">
        <v>81</v>
      </c>
      <c r="D137" s="48" t="s">
        <v>49</v>
      </c>
      <c r="E137" s="24">
        <f>E133*0.17</f>
        <v>74.63</v>
      </c>
      <c r="F137" s="30"/>
      <c r="G137" s="30"/>
      <c r="H137" s="95"/>
      <c r="I137" s="23"/>
      <c r="J137" s="23"/>
      <c r="K137" s="23"/>
      <c r="L137" s="31"/>
      <c r="M137" s="31"/>
      <c r="N137" s="31"/>
      <c r="O137" s="31"/>
      <c r="P137" s="91"/>
      <c r="Q137" s="92"/>
    </row>
    <row r="138" spans="1:17" s="26" customFormat="1" ht="27">
      <c r="A138" s="20">
        <v>118</v>
      </c>
      <c r="B138" s="21"/>
      <c r="C138" s="27" t="s">
        <v>82</v>
      </c>
      <c r="D138" s="28" t="s">
        <v>47</v>
      </c>
      <c r="E138" s="49">
        <f>E133</f>
        <v>439</v>
      </c>
      <c r="F138" s="30"/>
      <c r="G138" s="30"/>
      <c r="H138" s="95"/>
      <c r="I138" s="23"/>
      <c r="J138" s="23"/>
      <c r="K138" s="23"/>
      <c r="L138" s="31"/>
      <c r="M138" s="31"/>
      <c r="N138" s="31"/>
      <c r="O138" s="31"/>
      <c r="P138" s="91"/>
      <c r="Q138" s="92"/>
    </row>
    <row r="139" spans="1:17" s="26" customFormat="1">
      <c r="A139" s="20">
        <v>119</v>
      </c>
      <c r="B139" s="21"/>
      <c r="C139" s="32" t="s">
        <v>144</v>
      </c>
      <c r="D139" s="28" t="s">
        <v>60</v>
      </c>
      <c r="E139" s="49">
        <f>E138*0.2</f>
        <v>87.8</v>
      </c>
      <c r="F139" s="30"/>
      <c r="G139" s="30"/>
      <c r="H139" s="95"/>
      <c r="I139" s="23"/>
      <c r="J139" s="23"/>
      <c r="K139" s="23"/>
      <c r="L139" s="31"/>
      <c r="M139" s="31"/>
      <c r="N139" s="31"/>
      <c r="O139" s="31"/>
      <c r="P139" s="91"/>
      <c r="Q139" s="92"/>
    </row>
    <row r="140" spans="1:17" s="26" customFormat="1">
      <c r="A140" s="20">
        <v>120</v>
      </c>
      <c r="B140" s="21"/>
      <c r="C140" s="32" t="s">
        <v>150</v>
      </c>
      <c r="D140" s="28" t="s">
        <v>60</v>
      </c>
      <c r="E140" s="23">
        <f>E138*4.5</f>
        <v>1975.5</v>
      </c>
      <c r="F140" s="30"/>
      <c r="G140" s="30"/>
      <c r="H140" s="95"/>
      <c r="I140" s="23"/>
      <c r="J140" s="23"/>
      <c r="K140" s="23"/>
      <c r="L140" s="31"/>
      <c r="M140" s="31"/>
      <c r="N140" s="31"/>
      <c r="O140" s="31"/>
      <c r="P140" s="91"/>
      <c r="Q140" s="92"/>
    </row>
    <row r="141" spans="1:17" s="26" customFormat="1">
      <c r="A141" s="20">
        <v>121</v>
      </c>
      <c r="B141" s="21"/>
      <c r="C141" s="32" t="s">
        <v>116</v>
      </c>
      <c r="D141" s="28" t="s">
        <v>47</v>
      </c>
      <c r="E141" s="23">
        <f>E138*0.07</f>
        <v>30.73</v>
      </c>
      <c r="F141" s="30"/>
      <c r="G141" s="30"/>
      <c r="H141" s="95"/>
      <c r="I141" s="23"/>
      <c r="J141" s="23"/>
      <c r="K141" s="23"/>
      <c r="L141" s="31"/>
      <c r="M141" s="31"/>
      <c r="N141" s="31"/>
      <c r="O141" s="31"/>
      <c r="P141" s="91"/>
      <c r="Q141" s="92"/>
    </row>
    <row r="142" spans="1:17" s="26" customFormat="1" ht="27">
      <c r="A142" s="20">
        <v>122</v>
      </c>
      <c r="B142" s="21"/>
      <c r="C142" s="27" t="s">
        <v>117</v>
      </c>
      <c r="D142" s="28" t="s">
        <v>47</v>
      </c>
      <c r="E142" s="29">
        <f>E138</f>
        <v>439</v>
      </c>
      <c r="F142" s="30"/>
      <c r="G142" s="30"/>
      <c r="H142" s="95"/>
      <c r="I142" s="23"/>
      <c r="J142" s="23"/>
      <c r="K142" s="23"/>
      <c r="L142" s="31"/>
      <c r="M142" s="31"/>
      <c r="N142" s="31"/>
      <c r="O142" s="31"/>
      <c r="P142" s="91"/>
      <c r="Q142" s="92"/>
    </row>
    <row r="143" spans="1:17" s="26" customFormat="1">
      <c r="A143" s="20">
        <v>123</v>
      </c>
      <c r="B143" s="21"/>
      <c r="C143" s="32" t="s">
        <v>144</v>
      </c>
      <c r="D143" s="28" t="s">
        <v>61</v>
      </c>
      <c r="E143" s="23">
        <f>E142*0.2</f>
        <v>87.8</v>
      </c>
      <c r="F143" s="30"/>
      <c r="G143" s="30"/>
      <c r="H143" s="95"/>
      <c r="I143" s="23"/>
      <c r="J143" s="23"/>
      <c r="K143" s="23"/>
      <c r="L143" s="31"/>
      <c r="M143" s="31"/>
      <c r="N143" s="31"/>
      <c r="O143" s="31"/>
      <c r="P143" s="91"/>
      <c r="Q143" s="92"/>
    </row>
    <row r="144" spans="1:17" s="26" customFormat="1" ht="40.5">
      <c r="A144" s="20">
        <v>124</v>
      </c>
      <c r="B144" s="21"/>
      <c r="C144" s="32" t="s">
        <v>141</v>
      </c>
      <c r="D144" s="28" t="s">
        <v>60</v>
      </c>
      <c r="E144" s="23">
        <f>E142*0.33</f>
        <v>144.87</v>
      </c>
      <c r="F144" s="30"/>
      <c r="G144" s="30"/>
      <c r="H144" s="95"/>
      <c r="I144" s="23"/>
      <c r="J144" s="23"/>
      <c r="K144" s="23"/>
      <c r="L144" s="31"/>
      <c r="M144" s="31"/>
      <c r="N144" s="31"/>
      <c r="O144" s="31"/>
      <c r="P144" s="91"/>
      <c r="Q144" s="92"/>
    </row>
    <row r="145" spans="1:17" s="26" customFormat="1">
      <c r="A145" s="20">
        <v>125</v>
      </c>
      <c r="B145" s="21"/>
      <c r="C145" s="32" t="s">
        <v>161</v>
      </c>
      <c r="D145" s="35" t="s">
        <v>49</v>
      </c>
      <c r="E145" s="23">
        <v>12</v>
      </c>
      <c r="F145" s="96"/>
      <c r="G145" s="96"/>
      <c r="H145" s="97"/>
      <c r="I145" s="23"/>
      <c r="J145" s="23"/>
      <c r="K145" s="23"/>
      <c r="L145" s="31"/>
      <c r="M145" s="31"/>
      <c r="N145" s="31"/>
      <c r="O145" s="31"/>
      <c r="P145" s="91"/>
      <c r="Q145" s="92"/>
    </row>
    <row r="146" spans="1:17" s="26" customFormat="1" ht="27">
      <c r="A146" s="20">
        <v>126</v>
      </c>
      <c r="B146" s="21"/>
      <c r="C146" s="32" t="s">
        <v>319</v>
      </c>
      <c r="D146" s="35" t="s">
        <v>58</v>
      </c>
      <c r="E146" s="23">
        <v>1</v>
      </c>
      <c r="F146" s="30"/>
      <c r="G146" s="30"/>
      <c r="H146" s="95"/>
      <c r="I146" s="23"/>
      <c r="J146" s="23"/>
      <c r="K146" s="23"/>
      <c r="L146" s="31"/>
      <c r="M146" s="31"/>
      <c r="N146" s="31"/>
      <c r="O146" s="31"/>
      <c r="P146" s="91"/>
      <c r="Q146" s="92"/>
    </row>
    <row r="147" spans="1:17" s="26" customFormat="1">
      <c r="A147" s="20">
        <v>127</v>
      </c>
      <c r="B147" s="21"/>
      <c r="C147" s="46" t="s">
        <v>63</v>
      </c>
      <c r="D147" s="50"/>
      <c r="E147" s="51"/>
      <c r="F147" s="30"/>
      <c r="G147" s="30"/>
      <c r="H147" s="95"/>
      <c r="I147" s="23"/>
      <c r="J147" s="23"/>
      <c r="K147" s="23"/>
      <c r="L147" s="31"/>
      <c r="M147" s="31"/>
      <c r="N147" s="31"/>
      <c r="O147" s="31"/>
      <c r="P147" s="91"/>
      <c r="Q147" s="92"/>
    </row>
    <row r="148" spans="1:17" s="26" customFormat="1">
      <c r="A148" s="20">
        <v>128</v>
      </c>
      <c r="B148" s="21"/>
      <c r="C148" s="42" t="s">
        <v>152</v>
      </c>
      <c r="D148" s="98" t="s">
        <v>47</v>
      </c>
      <c r="E148" s="99">
        <v>90</v>
      </c>
      <c r="F148" s="53"/>
      <c r="G148" s="53"/>
      <c r="H148" s="320"/>
      <c r="I148" s="23"/>
      <c r="J148" s="23"/>
      <c r="K148" s="23"/>
      <c r="L148" s="31"/>
      <c r="M148" s="31"/>
      <c r="N148" s="31"/>
      <c r="O148" s="31"/>
      <c r="P148" s="91"/>
      <c r="Q148" s="92"/>
    </row>
    <row r="149" spans="1:17" s="26" customFormat="1">
      <c r="A149" s="20">
        <v>129</v>
      </c>
      <c r="B149" s="21"/>
      <c r="C149" s="283" t="s">
        <v>229</v>
      </c>
      <c r="D149" s="98" t="s">
        <v>47</v>
      </c>
      <c r="E149" s="279">
        <f>E148</f>
        <v>90</v>
      </c>
      <c r="F149" s="53"/>
      <c r="G149" s="53"/>
      <c r="H149" s="321"/>
      <c r="I149" s="281"/>
      <c r="J149" s="281"/>
      <c r="K149" s="282"/>
      <c r="L149" s="281"/>
      <c r="M149" s="281"/>
      <c r="N149" s="281"/>
      <c r="O149" s="281"/>
      <c r="P149" s="282"/>
      <c r="Q149" s="92"/>
    </row>
    <row r="150" spans="1:17" s="26" customFormat="1">
      <c r="A150" s="20">
        <v>130</v>
      </c>
      <c r="B150" s="21"/>
      <c r="C150" s="284" t="s">
        <v>230</v>
      </c>
      <c r="D150" s="98" t="s">
        <v>47</v>
      </c>
      <c r="E150" s="99">
        <f>E149*1.1</f>
        <v>99</v>
      </c>
      <c r="F150" s="53"/>
      <c r="G150" s="53"/>
      <c r="H150" s="321"/>
      <c r="I150" s="281"/>
      <c r="J150" s="281"/>
      <c r="K150" s="282"/>
      <c r="L150" s="281"/>
      <c r="M150" s="281"/>
      <c r="N150" s="281"/>
      <c r="O150" s="281"/>
      <c r="P150" s="282"/>
      <c r="Q150" s="92"/>
    </row>
    <row r="151" spans="1:17" s="26" customFormat="1">
      <c r="A151" s="20">
        <v>131</v>
      </c>
      <c r="B151" s="21"/>
      <c r="C151" s="86" t="s">
        <v>237</v>
      </c>
      <c r="D151" s="299" t="s">
        <v>47</v>
      </c>
      <c r="E151" s="285">
        <v>45</v>
      </c>
      <c r="F151" s="135"/>
      <c r="G151" s="286"/>
      <c r="H151" s="97"/>
      <c r="I151" s="287"/>
      <c r="J151" s="287"/>
      <c r="K151" s="288"/>
      <c r="L151" s="289"/>
      <c r="M151" s="289"/>
      <c r="N151" s="289"/>
      <c r="O151" s="289"/>
      <c r="P151" s="290"/>
      <c r="Q151" s="92"/>
    </row>
    <row r="152" spans="1:17" s="26" customFormat="1">
      <c r="A152" s="20">
        <v>132</v>
      </c>
      <c r="B152" s="21"/>
      <c r="C152" s="88" t="s">
        <v>238</v>
      </c>
      <c r="D152" s="299" t="s">
        <v>61</v>
      </c>
      <c r="E152" s="51">
        <f>E151/6.67</f>
        <v>6.75</v>
      </c>
      <c r="F152" s="291"/>
      <c r="G152" s="292"/>
      <c r="H152" s="97"/>
      <c r="I152" s="287"/>
      <c r="J152" s="287"/>
      <c r="K152" s="288"/>
      <c r="L152" s="289"/>
      <c r="M152" s="289"/>
      <c r="N152" s="289"/>
      <c r="O152" s="289"/>
      <c r="P152" s="290"/>
      <c r="Q152" s="92"/>
    </row>
    <row r="153" spans="1:17" s="26" customFormat="1">
      <c r="A153" s="20">
        <v>133</v>
      </c>
      <c r="B153" s="21"/>
      <c r="C153" s="300" t="s">
        <v>215</v>
      </c>
      <c r="D153" s="299" t="s">
        <v>60</v>
      </c>
      <c r="E153" s="51">
        <f>E151/0.68</f>
        <v>66.180000000000007</v>
      </c>
      <c r="F153" s="291"/>
      <c r="G153" s="292"/>
      <c r="H153" s="97"/>
      <c r="I153" s="287"/>
      <c r="J153" s="287"/>
      <c r="K153" s="288"/>
      <c r="L153" s="289"/>
      <c r="M153" s="289"/>
      <c r="N153" s="289"/>
      <c r="O153" s="289"/>
      <c r="P153" s="290"/>
      <c r="Q153" s="92"/>
    </row>
    <row r="154" spans="1:17" s="26" customFormat="1">
      <c r="A154" s="20">
        <v>134</v>
      </c>
      <c r="B154" s="21"/>
      <c r="C154" s="88" t="s">
        <v>239</v>
      </c>
      <c r="D154" s="299" t="s">
        <v>47</v>
      </c>
      <c r="E154" s="51">
        <f>E151/9</f>
        <v>5</v>
      </c>
      <c r="F154" s="291"/>
      <c r="G154" s="292"/>
      <c r="H154" s="97"/>
      <c r="I154" s="287"/>
      <c r="J154" s="287"/>
      <c r="K154" s="288"/>
      <c r="L154" s="289"/>
      <c r="M154" s="289"/>
      <c r="N154" s="289"/>
      <c r="O154" s="289"/>
      <c r="P154" s="290"/>
      <c r="Q154" s="92"/>
    </row>
    <row r="155" spans="1:17" s="26" customFormat="1">
      <c r="A155" s="20">
        <v>135</v>
      </c>
      <c r="B155" s="21"/>
      <c r="C155" s="86" t="s">
        <v>240</v>
      </c>
      <c r="D155" s="299" t="s">
        <v>47</v>
      </c>
      <c r="E155" s="285">
        <f>E151</f>
        <v>45</v>
      </c>
      <c r="F155" s="291"/>
      <c r="G155" s="292"/>
      <c r="H155" s="97"/>
      <c r="I155" s="287"/>
      <c r="J155" s="287"/>
      <c r="K155" s="288"/>
      <c r="L155" s="289"/>
      <c r="M155" s="289"/>
      <c r="N155" s="289"/>
      <c r="O155" s="289"/>
      <c r="P155" s="290"/>
      <c r="Q155" s="92"/>
    </row>
    <row r="156" spans="1:17" s="26" customFormat="1">
      <c r="A156" s="20">
        <v>136</v>
      </c>
      <c r="B156" s="21"/>
      <c r="C156" s="88" t="s">
        <v>238</v>
      </c>
      <c r="D156" s="50" t="s">
        <v>60</v>
      </c>
      <c r="E156" s="51">
        <f>E155/4.8</f>
        <v>9.3800000000000008</v>
      </c>
      <c r="F156" s="291"/>
      <c r="G156" s="292"/>
      <c r="H156" s="97"/>
      <c r="I156" s="287"/>
      <c r="J156" s="287"/>
      <c r="K156" s="288"/>
      <c r="L156" s="289"/>
      <c r="M156" s="289"/>
      <c r="N156" s="289"/>
      <c r="O156" s="289"/>
      <c r="P156" s="290"/>
      <c r="Q156" s="92"/>
    </row>
    <row r="157" spans="1:17" s="26" customFormat="1">
      <c r="A157" s="20">
        <v>137</v>
      </c>
      <c r="B157" s="21"/>
      <c r="C157" s="88" t="s">
        <v>241</v>
      </c>
      <c r="D157" s="50" t="s">
        <v>60</v>
      </c>
      <c r="E157" s="51">
        <f>E155/4</f>
        <v>11.25</v>
      </c>
      <c r="F157" s="291"/>
      <c r="G157" s="292"/>
      <c r="H157" s="97"/>
      <c r="I157" s="287"/>
      <c r="J157" s="287"/>
      <c r="K157" s="288"/>
      <c r="L157" s="289"/>
      <c r="M157" s="289"/>
      <c r="N157" s="289"/>
      <c r="O157" s="289"/>
      <c r="P157" s="290"/>
      <c r="Q157" s="92"/>
    </row>
    <row r="158" spans="1:17" s="26" customFormat="1">
      <c r="A158" s="20">
        <v>138</v>
      </c>
      <c r="B158" s="21"/>
      <c r="C158" s="46" t="s">
        <v>54</v>
      </c>
      <c r="D158" s="28"/>
      <c r="E158" s="29"/>
      <c r="F158" s="30"/>
      <c r="G158" s="30"/>
      <c r="H158" s="95"/>
      <c r="I158" s="23"/>
      <c r="J158" s="23"/>
      <c r="K158" s="23"/>
      <c r="L158" s="31"/>
      <c r="M158" s="31"/>
      <c r="N158" s="31"/>
      <c r="O158" s="31"/>
      <c r="P158" s="91"/>
      <c r="Q158" s="92"/>
    </row>
    <row r="159" spans="1:17" s="26" customFormat="1">
      <c r="A159" s="20">
        <v>139</v>
      </c>
      <c r="B159" s="21"/>
      <c r="C159" s="52" t="s">
        <v>143</v>
      </c>
      <c r="D159" s="35" t="s">
        <v>47</v>
      </c>
      <c r="E159" s="41">
        <v>90</v>
      </c>
      <c r="F159" s="30"/>
      <c r="G159" s="30"/>
      <c r="H159" s="95"/>
      <c r="I159" s="23"/>
      <c r="J159" s="23"/>
      <c r="K159" s="23"/>
      <c r="L159" s="31"/>
      <c r="M159" s="31"/>
      <c r="N159" s="31"/>
      <c r="O159" s="31"/>
      <c r="P159" s="91"/>
      <c r="Q159" s="92"/>
    </row>
    <row r="160" spans="1:17" s="26" customFormat="1">
      <c r="A160" s="20">
        <v>140</v>
      </c>
      <c r="B160" s="21"/>
      <c r="C160" s="32" t="s">
        <v>83</v>
      </c>
      <c r="D160" s="35" t="s">
        <v>61</v>
      </c>
      <c r="E160" s="41">
        <f>E159*0.2</f>
        <v>18</v>
      </c>
      <c r="F160" s="30"/>
      <c r="G160" s="30"/>
      <c r="H160" s="95"/>
      <c r="I160" s="23"/>
      <c r="J160" s="23"/>
      <c r="K160" s="23"/>
      <c r="L160" s="31"/>
      <c r="M160" s="31"/>
      <c r="N160" s="31"/>
      <c r="O160" s="31"/>
      <c r="P160" s="91"/>
      <c r="Q160" s="92"/>
    </row>
    <row r="161" spans="1:17" s="26" customFormat="1">
      <c r="A161" s="20">
        <v>141</v>
      </c>
      <c r="B161" s="21"/>
      <c r="C161" s="32" t="s">
        <v>145</v>
      </c>
      <c r="D161" s="35" t="s">
        <v>60</v>
      </c>
      <c r="E161" s="41">
        <f>E159*8.25</f>
        <v>742.5</v>
      </c>
      <c r="F161" s="30"/>
      <c r="G161" s="30"/>
      <c r="H161" s="95"/>
      <c r="I161" s="23"/>
      <c r="J161" s="23"/>
      <c r="K161" s="23"/>
      <c r="L161" s="31"/>
      <c r="M161" s="31"/>
      <c r="N161" s="31"/>
      <c r="O161" s="31"/>
      <c r="P161" s="91"/>
      <c r="Q161" s="92"/>
    </row>
    <row r="162" spans="1:17" s="26" customFormat="1">
      <c r="A162" s="20">
        <v>142</v>
      </c>
      <c r="B162" s="21"/>
      <c r="C162" s="52" t="s">
        <v>146</v>
      </c>
      <c r="D162" s="35" t="s">
        <v>47</v>
      </c>
      <c r="E162" s="41">
        <v>90</v>
      </c>
      <c r="F162" s="30"/>
      <c r="G162" s="30"/>
      <c r="H162" s="95"/>
      <c r="I162" s="23"/>
      <c r="J162" s="23"/>
      <c r="K162" s="23"/>
      <c r="L162" s="31"/>
      <c r="M162" s="31"/>
      <c r="N162" s="31"/>
      <c r="O162" s="31"/>
      <c r="P162" s="91"/>
      <c r="Q162" s="92"/>
    </row>
    <row r="163" spans="1:17" s="26" customFormat="1">
      <c r="A163" s="20">
        <v>143</v>
      </c>
      <c r="B163" s="21"/>
      <c r="C163" s="32" t="s">
        <v>84</v>
      </c>
      <c r="D163" s="35" t="s">
        <v>61</v>
      </c>
      <c r="E163" s="41">
        <f>E162*0.2</f>
        <v>18</v>
      </c>
      <c r="F163" s="30"/>
      <c r="G163" s="30"/>
      <c r="H163" s="95"/>
      <c r="I163" s="23"/>
      <c r="J163" s="23"/>
      <c r="K163" s="23"/>
      <c r="L163" s="31"/>
      <c r="M163" s="31"/>
      <c r="N163" s="31"/>
      <c r="O163" s="31"/>
      <c r="P163" s="91"/>
      <c r="Q163" s="92"/>
    </row>
    <row r="164" spans="1:17" s="26" customFormat="1">
      <c r="A164" s="20">
        <v>144</v>
      </c>
      <c r="B164" s="21"/>
      <c r="C164" s="32" t="s">
        <v>147</v>
      </c>
      <c r="D164" s="35" t="s">
        <v>60</v>
      </c>
      <c r="E164" s="41">
        <v>270</v>
      </c>
      <c r="F164" s="30"/>
      <c r="G164" s="30"/>
      <c r="H164" s="95"/>
      <c r="I164" s="23"/>
      <c r="J164" s="23"/>
      <c r="K164" s="23"/>
      <c r="L164" s="31"/>
      <c r="M164" s="31"/>
      <c r="N164" s="31"/>
      <c r="O164" s="31"/>
      <c r="P164" s="91"/>
      <c r="Q164" s="92"/>
    </row>
    <row r="165" spans="1:17" s="26" customFormat="1">
      <c r="A165" s="20">
        <v>145</v>
      </c>
      <c r="B165" s="21"/>
      <c r="C165" s="52" t="s">
        <v>85</v>
      </c>
      <c r="D165" s="35" t="s">
        <v>47</v>
      </c>
      <c r="E165" s="41">
        <v>90</v>
      </c>
      <c r="F165" s="30"/>
      <c r="G165" s="30"/>
      <c r="H165" s="95"/>
      <c r="I165" s="23"/>
      <c r="J165" s="23"/>
      <c r="K165" s="23"/>
      <c r="L165" s="31"/>
      <c r="M165" s="31"/>
      <c r="N165" s="31"/>
      <c r="O165" s="31"/>
      <c r="P165" s="91"/>
      <c r="Q165" s="92"/>
    </row>
    <row r="166" spans="1:17" s="26" customFormat="1" ht="40.5">
      <c r="A166" s="20">
        <v>146</v>
      </c>
      <c r="B166" s="21"/>
      <c r="C166" s="47" t="s">
        <v>118</v>
      </c>
      <c r="D166" s="35" t="s">
        <v>47</v>
      </c>
      <c r="E166" s="53">
        <f>E165*1.1</f>
        <v>99</v>
      </c>
      <c r="F166" s="30"/>
      <c r="G166" s="30"/>
      <c r="H166" s="95"/>
      <c r="I166" s="23"/>
      <c r="J166" s="23"/>
      <c r="K166" s="23"/>
      <c r="L166" s="31"/>
      <c r="M166" s="31"/>
      <c r="N166" s="31"/>
      <c r="O166" s="31"/>
      <c r="P166" s="91"/>
      <c r="Q166" s="92"/>
    </row>
    <row r="167" spans="1:17" s="26" customFormat="1">
      <c r="A167" s="20">
        <v>147</v>
      </c>
      <c r="B167" s="21"/>
      <c r="C167" s="54" t="s">
        <v>86</v>
      </c>
      <c r="D167" s="35" t="s">
        <v>61</v>
      </c>
      <c r="E167" s="53">
        <f>E165*0.4</f>
        <v>36</v>
      </c>
      <c r="F167" s="30"/>
      <c r="G167" s="30"/>
      <c r="H167" s="95"/>
      <c r="I167" s="23"/>
      <c r="J167" s="23"/>
      <c r="K167" s="23"/>
      <c r="L167" s="31"/>
      <c r="M167" s="31"/>
      <c r="N167" s="31"/>
      <c r="O167" s="31"/>
      <c r="P167" s="91"/>
      <c r="Q167" s="92"/>
    </row>
    <row r="168" spans="1:17" s="26" customFormat="1">
      <c r="A168" s="20">
        <v>148</v>
      </c>
      <c r="B168" s="21"/>
      <c r="C168" s="32" t="s">
        <v>87</v>
      </c>
      <c r="D168" s="35" t="s">
        <v>60</v>
      </c>
      <c r="E168" s="53">
        <f>E165*0.9</f>
        <v>81</v>
      </c>
      <c r="F168" s="30"/>
      <c r="G168" s="30"/>
      <c r="H168" s="95"/>
      <c r="I168" s="23"/>
      <c r="J168" s="23"/>
      <c r="K168" s="23"/>
      <c r="L168" s="31"/>
      <c r="M168" s="31"/>
      <c r="N168" s="31"/>
      <c r="O168" s="31"/>
      <c r="P168" s="91"/>
      <c r="Q168" s="92"/>
    </row>
    <row r="169" spans="1:17" s="26" customFormat="1">
      <c r="A169" s="20">
        <v>149</v>
      </c>
      <c r="B169" s="21"/>
      <c r="C169" s="54" t="s">
        <v>88</v>
      </c>
      <c r="D169" s="35" t="s">
        <v>57</v>
      </c>
      <c r="E169" s="53">
        <f>E165*1.45</f>
        <v>130.5</v>
      </c>
      <c r="F169" s="30"/>
      <c r="G169" s="30"/>
      <c r="H169" s="95"/>
      <c r="I169" s="23"/>
      <c r="J169" s="23"/>
      <c r="K169" s="23"/>
      <c r="L169" s="31"/>
      <c r="M169" s="31"/>
      <c r="N169" s="31"/>
      <c r="O169" s="31"/>
      <c r="P169" s="91"/>
      <c r="Q169" s="92"/>
    </row>
    <row r="170" spans="1:17" s="26" customFormat="1">
      <c r="A170" s="20">
        <v>150</v>
      </c>
      <c r="B170" s="21"/>
      <c r="C170" s="52" t="s">
        <v>231</v>
      </c>
      <c r="D170" s="35" t="s">
        <v>57</v>
      </c>
      <c r="E170" s="29">
        <v>48</v>
      </c>
      <c r="F170" s="30"/>
      <c r="G170" s="30"/>
      <c r="H170" s="95"/>
      <c r="I170" s="23"/>
      <c r="J170" s="23"/>
      <c r="K170" s="23"/>
      <c r="L170" s="31"/>
      <c r="M170" s="31"/>
      <c r="N170" s="31"/>
      <c r="O170" s="31"/>
      <c r="P170" s="91"/>
      <c r="Q170" s="92"/>
    </row>
    <row r="171" spans="1:17" s="26" customFormat="1" ht="27">
      <c r="A171" s="20">
        <v>151</v>
      </c>
      <c r="B171" s="21"/>
      <c r="C171" s="55" t="s">
        <v>89</v>
      </c>
      <c r="D171" s="56" t="s">
        <v>90</v>
      </c>
      <c r="E171" s="57">
        <v>1</v>
      </c>
      <c r="F171" s="30"/>
      <c r="G171" s="30"/>
      <c r="H171" s="95"/>
      <c r="I171" s="23"/>
      <c r="J171" s="23"/>
      <c r="K171" s="23"/>
      <c r="L171" s="31"/>
      <c r="M171" s="31"/>
      <c r="N171" s="31"/>
      <c r="O171" s="31"/>
      <c r="P171" s="91"/>
      <c r="Q171" s="92"/>
    </row>
    <row r="172" spans="1:17" s="26" customFormat="1" ht="27">
      <c r="A172" s="20">
        <v>152</v>
      </c>
      <c r="B172" s="294"/>
      <c r="C172" s="329" t="s">
        <v>269</v>
      </c>
      <c r="D172" s="330" t="s">
        <v>268</v>
      </c>
      <c r="E172" s="331">
        <v>80</v>
      </c>
      <c r="F172" s="332"/>
      <c r="G172" s="332"/>
      <c r="H172" s="333"/>
      <c r="I172" s="333"/>
      <c r="J172" s="333"/>
      <c r="K172" s="333"/>
      <c r="L172" s="333"/>
      <c r="M172" s="333"/>
      <c r="N172" s="333"/>
      <c r="O172" s="333"/>
      <c r="P172" s="333"/>
      <c r="Q172" s="92"/>
    </row>
    <row r="173" spans="1:17" s="26" customFormat="1">
      <c r="A173" s="20">
        <v>153</v>
      </c>
      <c r="B173" s="21"/>
      <c r="C173" s="46" t="s">
        <v>55</v>
      </c>
      <c r="D173" s="56"/>
      <c r="E173" s="57"/>
      <c r="F173" s="30"/>
      <c r="G173" s="30"/>
      <c r="H173" s="95"/>
      <c r="I173" s="23"/>
      <c r="J173" s="23"/>
      <c r="K173" s="23"/>
      <c r="L173" s="31"/>
      <c r="M173" s="31"/>
      <c r="N173" s="31"/>
      <c r="O173" s="31"/>
      <c r="P173" s="91"/>
      <c r="Q173" s="92"/>
    </row>
    <row r="174" spans="1:17" s="26" customFormat="1" ht="81">
      <c r="A174" s="20">
        <v>154</v>
      </c>
      <c r="B174" s="21"/>
      <c r="C174" s="44" t="s">
        <v>232</v>
      </c>
      <c r="D174" s="41" t="s">
        <v>59</v>
      </c>
      <c r="E174" s="41">
        <f>E125</f>
        <v>15</v>
      </c>
      <c r="F174" s="30"/>
      <c r="G174" s="30"/>
      <c r="H174" s="95"/>
      <c r="I174" s="23"/>
      <c r="J174" s="23"/>
      <c r="K174" s="23"/>
      <c r="L174" s="31"/>
      <c r="M174" s="31"/>
      <c r="N174" s="31"/>
      <c r="O174" s="31"/>
      <c r="P174" s="91"/>
      <c r="Q174" s="92"/>
    </row>
    <row r="175" spans="1:17" s="26" customFormat="1">
      <c r="A175" s="20">
        <v>155</v>
      </c>
      <c r="B175" s="21"/>
      <c r="C175" s="42" t="s">
        <v>91</v>
      </c>
      <c r="D175" s="43" t="s">
        <v>62</v>
      </c>
      <c r="E175" s="272">
        <f>E174</f>
        <v>15</v>
      </c>
      <c r="F175" s="30"/>
      <c r="G175" s="30"/>
      <c r="H175" s="95"/>
      <c r="I175" s="23"/>
      <c r="J175" s="23"/>
      <c r="K175" s="23"/>
      <c r="L175" s="31"/>
      <c r="M175" s="31"/>
      <c r="N175" s="31"/>
      <c r="O175" s="31"/>
      <c r="P175" s="91"/>
      <c r="Q175" s="92"/>
    </row>
    <row r="176" spans="1:17" s="26" customFormat="1">
      <c r="A176" s="20">
        <v>156</v>
      </c>
      <c r="B176" s="21"/>
      <c r="C176" s="42" t="s">
        <v>92</v>
      </c>
      <c r="D176" s="28" t="s">
        <v>49</v>
      </c>
      <c r="E176" s="273">
        <f>E174</f>
        <v>15</v>
      </c>
      <c r="F176" s="30"/>
      <c r="G176" s="30"/>
      <c r="H176" s="95"/>
      <c r="I176" s="23"/>
      <c r="J176" s="23"/>
      <c r="K176" s="23"/>
      <c r="L176" s="31"/>
      <c r="M176" s="31"/>
      <c r="N176" s="31"/>
      <c r="O176" s="31"/>
      <c r="P176" s="91"/>
      <c r="Q176" s="92"/>
    </row>
    <row r="177" spans="1:17" s="26" customFormat="1">
      <c r="A177" s="20">
        <v>157</v>
      </c>
      <c r="B177" s="21"/>
      <c r="C177" s="44" t="s">
        <v>93</v>
      </c>
      <c r="D177" s="48" t="s">
        <v>47</v>
      </c>
      <c r="E177" s="29">
        <f>E128</f>
        <v>135</v>
      </c>
      <c r="F177" s="30"/>
      <c r="G177" s="30"/>
      <c r="H177" s="95"/>
      <c r="I177" s="23"/>
      <c r="J177" s="23"/>
      <c r="K177" s="23"/>
      <c r="L177" s="31"/>
      <c r="M177" s="31"/>
      <c r="N177" s="31"/>
      <c r="O177" s="31"/>
      <c r="P177" s="91"/>
      <c r="Q177" s="92"/>
    </row>
    <row r="178" spans="1:17" s="26" customFormat="1">
      <c r="A178" s="20">
        <v>158</v>
      </c>
      <c r="B178" s="21"/>
      <c r="C178" s="52" t="s">
        <v>257</v>
      </c>
      <c r="D178" s="28" t="s">
        <v>49</v>
      </c>
      <c r="E178" s="29">
        <v>7</v>
      </c>
      <c r="F178" s="30"/>
      <c r="G178" s="30"/>
      <c r="H178" s="95"/>
      <c r="I178" s="23"/>
      <c r="J178" s="23"/>
      <c r="K178" s="23"/>
      <c r="L178" s="31"/>
      <c r="M178" s="31"/>
      <c r="N178" s="31"/>
      <c r="O178" s="31"/>
      <c r="P178" s="91"/>
      <c r="Q178" s="92"/>
    </row>
    <row r="179" spans="1:17" s="130" customFormat="1" ht="15" customHeight="1">
      <c r="A179" s="275"/>
      <c r="B179" s="276"/>
      <c r="C179" s="277" t="s">
        <v>251</v>
      </c>
      <c r="D179" s="276"/>
      <c r="E179" s="276"/>
      <c r="F179" s="276"/>
      <c r="G179" s="276"/>
      <c r="H179" s="276"/>
      <c r="I179" s="276"/>
      <c r="J179" s="276"/>
      <c r="K179" s="276"/>
      <c r="L179" s="276"/>
      <c r="M179" s="276"/>
      <c r="N179" s="276"/>
      <c r="O179" s="276"/>
      <c r="P179" s="278"/>
    </row>
    <row r="180" spans="1:17" s="26" customFormat="1">
      <c r="A180" s="20">
        <v>159</v>
      </c>
      <c r="B180" s="21"/>
      <c r="C180" s="33" t="s">
        <v>50</v>
      </c>
      <c r="D180" s="28"/>
      <c r="E180" s="29"/>
      <c r="F180" s="30"/>
      <c r="G180" s="30"/>
      <c r="H180" s="95"/>
      <c r="I180" s="23"/>
      <c r="J180" s="23"/>
      <c r="K180" s="23"/>
      <c r="L180" s="31"/>
      <c r="M180" s="31"/>
      <c r="N180" s="31"/>
      <c r="O180" s="31"/>
      <c r="P180" s="91"/>
      <c r="Q180" s="92"/>
    </row>
    <row r="181" spans="1:17" s="26" customFormat="1" ht="27">
      <c r="A181" s="20">
        <v>160</v>
      </c>
      <c r="B181" s="21"/>
      <c r="C181" s="34" t="s">
        <v>227</v>
      </c>
      <c r="D181" s="35" t="s">
        <v>51</v>
      </c>
      <c r="E181" s="24">
        <v>13</v>
      </c>
      <c r="F181" s="270"/>
      <c r="G181" s="23"/>
      <c r="H181" s="24"/>
      <c r="I181" s="270"/>
      <c r="J181" s="271"/>
      <c r="K181" s="23"/>
      <c r="L181" s="31"/>
      <c r="M181" s="31"/>
      <c r="N181" s="31"/>
      <c r="O181" s="31"/>
      <c r="P181" s="91"/>
      <c r="Q181" s="92"/>
    </row>
    <row r="182" spans="1:17" s="26" customFormat="1">
      <c r="A182" s="20">
        <v>161</v>
      </c>
      <c r="B182" s="21"/>
      <c r="C182" s="27" t="s">
        <v>77</v>
      </c>
      <c r="D182" s="35" t="s">
        <v>51</v>
      </c>
      <c r="E182" s="41">
        <v>1</v>
      </c>
      <c r="F182" s="30"/>
      <c r="G182" s="30"/>
      <c r="H182" s="95"/>
      <c r="I182" s="23"/>
      <c r="J182" s="23"/>
      <c r="K182" s="23"/>
      <c r="L182" s="31"/>
      <c r="M182" s="31"/>
      <c r="N182" s="31"/>
      <c r="O182" s="31"/>
      <c r="P182" s="91"/>
      <c r="Q182" s="92"/>
    </row>
    <row r="183" spans="1:17" s="26" customFormat="1">
      <c r="A183" s="20">
        <v>162</v>
      </c>
      <c r="B183" s="21"/>
      <c r="C183" s="27" t="s">
        <v>138</v>
      </c>
      <c r="D183" s="35" t="s">
        <v>51</v>
      </c>
      <c r="E183" s="41">
        <v>1</v>
      </c>
      <c r="F183" s="30"/>
      <c r="G183" s="30"/>
      <c r="H183" s="95"/>
      <c r="I183" s="23"/>
      <c r="J183" s="23"/>
      <c r="K183" s="23"/>
      <c r="L183" s="31"/>
      <c r="M183" s="31"/>
      <c r="N183" s="31"/>
      <c r="O183" s="31"/>
      <c r="P183" s="91"/>
      <c r="Q183" s="92"/>
    </row>
    <row r="184" spans="1:17" s="26" customFormat="1">
      <c r="A184" s="20">
        <v>163</v>
      </c>
      <c r="B184" s="21"/>
      <c r="C184" s="42" t="s">
        <v>78</v>
      </c>
      <c r="D184" s="43" t="s">
        <v>47</v>
      </c>
      <c r="E184" s="23">
        <f>E204+E207</f>
        <v>100</v>
      </c>
      <c r="F184" s="30"/>
      <c r="G184" s="30"/>
      <c r="H184" s="95"/>
      <c r="I184" s="23"/>
      <c r="J184" s="23"/>
      <c r="K184" s="23"/>
      <c r="L184" s="31"/>
      <c r="M184" s="31"/>
      <c r="N184" s="31"/>
      <c r="O184" s="31"/>
      <c r="P184" s="91"/>
      <c r="Q184" s="92"/>
    </row>
    <row r="185" spans="1:17" s="26" customFormat="1" ht="67.5">
      <c r="A185" s="20">
        <v>164</v>
      </c>
      <c r="B185" s="21"/>
      <c r="C185" s="42" t="s">
        <v>236</v>
      </c>
      <c r="D185" s="43" t="s">
        <v>47</v>
      </c>
      <c r="E185" s="23">
        <v>380</v>
      </c>
      <c r="F185" s="30"/>
      <c r="G185" s="30"/>
      <c r="H185" s="95"/>
      <c r="I185" s="23"/>
      <c r="J185" s="23"/>
      <c r="K185" s="23"/>
      <c r="L185" s="31"/>
      <c r="M185" s="31"/>
      <c r="N185" s="31"/>
      <c r="O185" s="31"/>
      <c r="P185" s="91"/>
      <c r="Q185" s="92"/>
    </row>
    <row r="186" spans="1:17" s="26" customFormat="1" ht="27">
      <c r="A186" s="20">
        <v>165</v>
      </c>
      <c r="B186" s="21"/>
      <c r="C186" s="44" t="s">
        <v>114</v>
      </c>
      <c r="D186" s="43" t="s">
        <v>79</v>
      </c>
      <c r="E186" s="23">
        <v>10</v>
      </c>
      <c r="F186" s="30"/>
      <c r="G186" s="30"/>
      <c r="H186" s="95"/>
      <c r="I186" s="23"/>
      <c r="J186" s="23"/>
      <c r="K186" s="23"/>
      <c r="L186" s="31"/>
      <c r="M186" s="31"/>
      <c r="N186" s="31"/>
      <c r="O186" s="31"/>
      <c r="P186" s="91"/>
      <c r="Q186" s="92"/>
    </row>
    <row r="187" spans="1:17" s="26" customFormat="1" ht="40.5">
      <c r="A187" s="20">
        <v>166</v>
      </c>
      <c r="B187" s="21"/>
      <c r="C187" s="27" t="s">
        <v>265</v>
      </c>
      <c r="D187" s="28" t="s">
        <v>47</v>
      </c>
      <c r="E187" s="29">
        <v>46</v>
      </c>
      <c r="F187" s="30"/>
      <c r="G187" s="30"/>
      <c r="H187" s="95"/>
      <c r="I187" s="23"/>
      <c r="J187" s="23"/>
      <c r="K187" s="23"/>
      <c r="L187" s="31"/>
      <c r="M187" s="31"/>
      <c r="N187" s="31"/>
      <c r="O187" s="31"/>
      <c r="P187" s="91"/>
      <c r="Q187" s="92"/>
    </row>
    <row r="188" spans="1:17" s="26" customFormat="1">
      <c r="A188" s="20">
        <v>167</v>
      </c>
      <c r="B188" s="21"/>
      <c r="C188" s="46" t="s">
        <v>53</v>
      </c>
      <c r="D188" s="28"/>
      <c r="E188" s="29"/>
      <c r="F188" s="30"/>
      <c r="G188" s="30"/>
      <c r="H188" s="95"/>
      <c r="I188" s="23"/>
      <c r="J188" s="23"/>
      <c r="K188" s="23"/>
      <c r="L188" s="31"/>
      <c r="M188" s="31"/>
      <c r="N188" s="31"/>
      <c r="O188" s="31"/>
      <c r="P188" s="91"/>
      <c r="Q188" s="92"/>
    </row>
    <row r="189" spans="1:17" s="26" customFormat="1" ht="40.5">
      <c r="A189" s="20">
        <v>168</v>
      </c>
      <c r="B189" s="21"/>
      <c r="C189" s="27" t="s">
        <v>115</v>
      </c>
      <c r="D189" s="28" t="s">
        <v>47</v>
      </c>
      <c r="E189" s="23">
        <f>E185</f>
        <v>380</v>
      </c>
      <c r="F189" s="30"/>
      <c r="G189" s="30"/>
      <c r="H189" s="95"/>
      <c r="I189" s="23"/>
      <c r="J189" s="23"/>
      <c r="K189" s="23"/>
      <c r="L189" s="31"/>
      <c r="M189" s="31"/>
      <c r="N189" s="31"/>
      <c r="O189" s="31"/>
      <c r="P189" s="91"/>
      <c r="Q189" s="92"/>
    </row>
    <row r="190" spans="1:17" s="26" customFormat="1">
      <c r="A190" s="20">
        <v>169</v>
      </c>
      <c r="B190" s="21"/>
      <c r="C190" s="47" t="s">
        <v>140</v>
      </c>
      <c r="D190" s="43" t="s">
        <v>60</v>
      </c>
      <c r="E190" s="23">
        <f>E189*0.44</f>
        <v>167.2</v>
      </c>
      <c r="F190" s="30"/>
      <c r="G190" s="30"/>
      <c r="H190" s="95"/>
      <c r="I190" s="23"/>
      <c r="J190" s="23"/>
      <c r="K190" s="23"/>
      <c r="L190" s="31"/>
      <c r="M190" s="31"/>
      <c r="N190" s="31"/>
      <c r="O190" s="31"/>
      <c r="P190" s="91"/>
      <c r="Q190" s="92"/>
    </row>
    <row r="191" spans="1:17" s="26" customFormat="1">
      <c r="A191" s="20">
        <v>170</v>
      </c>
      <c r="B191" s="21"/>
      <c r="C191" s="47" t="s">
        <v>139</v>
      </c>
      <c r="D191" s="43" t="s">
        <v>60</v>
      </c>
      <c r="E191" s="23">
        <f>E189*13.2</f>
        <v>5016</v>
      </c>
      <c r="F191" s="30"/>
      <c r="G191" s="30"/>
      <c r="H191" s="95"/>
      <c r="I191" s="23"/>
      <c r="J191" s="23"/>
      <c r="K191" s="23"/>
      <c r="L191" s="31"/>
      <c r="M191" s="31"/>
      <c r="N191" s="31"/>
      <c r="O191" s="31"/>
      <c r="P191" s="91"/>
      <c r="Q191" s="92"/>
    </row>
    <row r="192" spans="1:17" s="26" customFormat="1">
      <c r="A192" s="20">
        <v>171</v>
      </c>
      <c r="B192" s="21"/>
      <c r="C192" s="47" t="s">
        <v>80</v>
      </c>
      <c r="D192" s="43" t="s">
        <v>47</v>
      </c>
      <c r="E192" s="23">
        <f>E189*1.1</f>
        <v>418</v>
      </c>
      <c r="F192" s="30"/>
      <c r="G192" s="30"/>
      <c r="H192" s="95"/>
      <c r="I192" s="23"/>
      <c r="J192" s="23"/>
      <c r="K192" s="23"/>
      <c r="L192" s="31"/>
      <c r="M192" s="31"/>
      <c r="N192" s="31"/>
      <c r="O192" s="31"/>
      <c r="P192" s="91"/>
      <c r="Q192" s="92"/>
    </row>
    <row r="193" spans="1:19" s="26" customFormat="1">
      <c r="A193" s="20">
        <v>172</v>
      </c>
      <c r="B193" s="21"/>
      <c r="C193" s="47" t="s">
        <v>81</v>
      </c>
      <c r="D193" s="48" t="s">
        <v>49</v>
      </c>
      <c r="E193" s="24">
        <f>E189*0.17</f>
        <v>64.599999999999994</v>
      </c>
      <c r="F193" s="30"/>
      <c r="G193" s="30"/>
      <c r="H193" s="95"/>
      <c r="I193" s="23"/>
      <c r="J193" s="23"/>
      <c r="K193" s="23"/>
      <c r="L193" s="31"/>
      <c r="M193" s="31"/>
      <c r="N193" s="31"/>
      <c r="O193" s="31"/>
      <c r="P193" s="91"/>
      <c r="Q193" s="92"/>
    </row>
    <row r="194" spans="1:19" s="26" customFormat="1" ht="27">
      <c r="A194" s="20">
        <v>173</v>
      </c>
      <c r="B194" s="21"/>
      <c r="C194" s="27" t="s">
        <v>82</v>
      </c>
      <c r="D194" s="28" t="s">
        <v>47</v>
      </c>
      <c r="E194" s="49">
        <f>E189</f>
        <v>380</v>
      </c>
      <c r="F194" s="30"/>
      <c r="G194" s="30"/>
      <c r="H194" s="95"/>
      <c r="I194" s="23"/>
      <c r="J194" s="23"/>
      <c r="K194" s="23"/>
      <c r="L194" s="31"/>
      <c r="M194" s="31"/>
      <c r="N194" s="31"/>
      <c r="O194" s="31"/>
      <c r="P194" s="91"/>
      <c r="Q194" s="92"/>
    </row>
    <row r="195" spans="1:19" s="26" customFormat="1">
      <c r="A195" s="20">
        <v>174</v>
      </c>
      <c r="B195" s="21"/>
      <c r="C195" s="32" t="s">
        <v>144</v>
      </c>
      <c r="D195" s="28" t="s">
        <v>60</v>
      </c>
      <c r="E195" s="49">
        <f>E194*0.2</f>
        <v>76</v>
      </c>
      <c r="F195" s="30"/>
      <c r="G195" s="30"/>
      <c r="H195" s="95"/>
      <c r="I195" s="23"/>
      <c r="J195" s="23"/>
      <c r="K195" s="23"/>
      <c r="L195" s="31"/>
      <c r="M195" s="31"/>
      <c r="N195" s="31"/>
      <c r="O195" s="31"/>
      <c r="P195" s="91"/>
      <c r="Q195" s="92"/>
    </row>
    <row r="196" spans="1:19" s="26" customFormat="1">
      <c r="A196" s="20">
        <v>175</v>
      </c>
      <c r="B196" s="21"/>
      <c r="C196" s="32" t="s">
        <v>150</v>
      </c>
      <c r="D196" s="28" t="s">
        <v>60</v>
      </c>
      <c r="E196" s="23">
        <f>E194*4.5</f>
        <v>1710</v>
      </c>
      <c r="F196" s="30"/>
      <c r="G196" s="30"/>
      <c r="H196" s="95"/>
      <c r="I196" s="23"/>
      <c r="J196" s="23"/>
      <c r="K196" s="23"/>
      <c r="L196" s="31"/>
      <c r="M196" s="31"/>
      <c r="N196" s="31"/>
      <c r="O196" s="31"/>
      <c r="P196" s="91"/>
      <c r="Q196" s="92"/>
    </row>
    <row r="197" spans="1:19" s="26" customFormat="1">
      <c r="A197" s="20">
        <v>176</v>
      </c>
      <c r="B197" s="21"/>
      <c r="C197" s="32" t="s">
        <v>116</v>
      </c>
      <c r="D197" s="28" t="s">
        <v>47</v>
      </c>
      <c r="E197" s="23">
        <f>E194*0.07</f>
        <v>26.6</v>
      </c>
      <c r="F197" s="30"/>
      <c r="G197" s="30"/>
      <c r="H197" s="95"/>
      <c r="I197" s="23"/>
      <c r="J197" s="23"/>
      <c r="K197" s="23"/>
      <c r="L197" s="31"/>
      <c r="M197" s="31"/>
      <c r="N197" s="31"/>
      <c r="O197" s="31"/>
      <c r="P197" s="91"/>
      <c r="Q197" s="92"/>
    </row>
    <row r="198" spans="1:19" s="26" customFormat="1" ht="27">
      <c r="A198" s="20">
        <v>177</v>
      </c>
      <c r="B198" s="21"/>
      <c r="C198" s="27" t="s">
        <v>117</v>
      </c>
      <c r="D198" s="28" t="s">
        <v>47</v>
      </c>
      <c r="E198" s="29">
        <f>E194</f>
        <v>380</v>
      </c>
      <c r="F198" s="30"/>
      <c r="G198" s="30"/>
      <c r="H198" s="95"/>
      <c r="I198" s="23"/>
      <c r="J198" s="23"/>
      <c r="K198" s="23"/>
      <c r="L198" s="31"/>
      <c r="M198" s="31"/>
      <c r="N198" s="31"/>
      <c r="O198" s="31"/>
      <c r="P198" s="91"/>
      <c r="Q198" s="92"/>
    </row>
    <row r="199" spans="1:19" s="26" customFormat="1">
      <c r="A199" s="20">
        <v>178</v>
      </c>
      <c r="B199" s="21"/>
      <c r="C199" s="32" t="s">
        <v>144</v>
      </c>
      <c r="D199" s="28" t="s">
        <v>61</v>
      </c>
      <c r="E199" s="23">
        <f>E198*0.2</f>
        <v>76</v>
      </c>
      <c r="F199" s="30"/>
      <c r="G199" s="30"/>
      <c r="H199" s="95"/>
      <c r="I199" s="23"/>
      <c r="J199" s="23"/>
      <c r="K199" s="23"/>
      <c r="L199" s="31"/>
      <c r="M199" s="31"/>
      <c r="N199" s="31"/>
      <c r="O199" s="31"/>
      <c r="P199" s="91"/>
      <c r="Q199" s="92"/>
    </row>
    <row r="200" spans="1:19" s="26" customFormat="1" ht="40.5">
      <c r="A200" s="20">
        <v>179</v>
      </c>
      <c r="B200" s="21"/>
      <c r="C200" s="32" t="s">
        <v>141</v>
      </c>
      <c r="D200" s="28" t="s">
        <v>60</v>
      </c>
      <c r="E200" s="23">
        <f>E198*0.33</f>
        <v>125.4</v>
      </c>
      <c r="F200" s="30"/>
      <c r="G200" s="30"/>
      <c r="H200" s="95"/>
      <c r="I200" s="23"/>
      <c r="J200" s="23"/>
      <c r="K200" s="23"/>
      <c r="L200" s="31"/>
      <c r="M200" s="31"/>
      <c r="N200" s="31"/>
      <c r="O200" s="31"/>
      <c r="P200" s="91"/>
      <c r="Q200" s="92"/>
    </row>
    <row r="201" spans="1:19" s="26" customFormat="1">
      <c r="A201" s="20">
        <v>180</v>
      </c>
      <c r="B201" s="21"/>
      <c r="C201" s="32" t="s">
        <v>161</v>
      </c>
      <c r="D201" s="35" t="s">
        <v>49</v>
      </c>
      <c r="E201" s="23">
        <v>12</v>
      </c>
      <c r="F201" s="96"/>
      <c r="G201" s="96"/>
      <c r="H201" s="97"/>
      <c r="I201" s="23"/>
      <c r="J201" s="23"/>
      <c r="K201" s="23"/>
      <c r="L201" s="31"/>
      <c r="M201" s="31"/>
      <c r="N201" s="31"/>
      <c r="O201" s="31"/>
      <c r="P201" s="91"/>
      <c r="Q201" s="92"/>
    </row>
    <row r="202" spans="1:19" s="26" customFormat="1" ht="27">
      <c r="A202" s="20">
        <v>181</v>
      </c>
      <c r="B202" s="21"/>
      <c r="C202" s="32" t="s">
        <v>319</v>
      </c>
      <c r="D202" s="35" t="s">
        <v>58</v>
      </c>
      <c r="E202" s="23">
        <v>1</v>
      </c>
      <c r="F202" s="30"/>
      <c r="G202" s="30"/>
      <c r="H202" s="95"/>
      <c r="I202" s="23"/>
      <c r="J202" s="23"/>
      <c r="K202" s="23"/>
      <c r="L202" s="31"/>
      <c r="M202" s="31"/>
      <c r="N202" s="31"/>
      <c r="O202" s="31"/>
      <c r="P202" s="91"/>
      <c r="Q202" s="92"/>
    </row>
    <row r="203" spans="1:19" s="26" customFormat="1">
      <c r="A203" s="20">
        <v>182</v>
      </c>
      <c r="B203" s="21"/>
      <c r="C203" s="46" t="s">
        <v>63</v>
      </c>
      <c r="D203" s="50"/>
      <c r="E203" s="51"/>
      <c r="F203" s="30"/>
      <c r="G203" s="30"/>
      <c r="H203" s="95"/>
      <c r="I203" s="23"/>
      <c r="J203" s="23"/>
      <c r="K203" s="23"/>
      <c r="L203" s="31"/>
      <c r="M203" s="31"/>
      <c r="N203" s="31"/>
      <c r="O203" s="31"/>
      <c r="P203" s="91"/>
      <c r="Q203" s="92"/>
    </row>
    <row r="204" spans="1:19" s="26" customFormat="1">
      <c r="A204" s="20">
        <v>183</v>
      </c>
      <c r="B204" s="21"/>
      <c r="C204" s="42" t="s">
        <v>152</v>
      </c>
      <c r="D204" s="98" t="s">
        <v>47</v>
      </c>
      <c r="E204" s="99">
        <v>46</v>
      </c>
      <c r="F204" s="53"/>
      <c r="G204" s="53"/>
      <c r="H204" s="320"/>
      <c r="I204" s="23"/>
      <c r="J204" s="23"/>
      <c r="K204" s="23"/>
      <c r="L204" s="31"/>
      <c r="M204" s="31"/>
      <c r="N204" s="31"/>
      <c r="O204" s="31"/>
      <c r="P204" s="91"/>
      <c r="Q204" s="92"/>
    </row>
    <row r="205" spans="1:19" s="26" customFormat="1">
      <c r="A205" s="20">
        <v>184</v>
      </c>
      <c r="B205" s="21"/>
      <c r="C205" s="283" t="s">
        <v>229</v>
      </c>
      <c r="D205" s="98" t="s">
        <v>47</v>
      </c>
      <c r="E205" s="279">
        <f>E204</f>
        <v>46</v>
      </c>
      <c r="F205" s="53"/>
      <c r="G205" s="53"/>
      <c r="H205" s="321"/>
      <c r="I205" s="281"/>
      <c r="J205" s="281"/>
      <c r="K205" s="282"/>
      <c r="L205" s="281"/>
      <c r="M205" s="281"/>
      <c r="N205" s="281"/>
      <c r="O205" s="281"/>
      <c r="P205" s="282"/>
      <c r="Q205" s="92"/>
    </row>
    <row r="206" spans="1:19" s="26" customFormat="1">
      <c r="A206" s="20">
        <v>185</v>
      </c>
      <c r="B206" s="21"/>
      <c r="C206" s="284" t="s">
        <v>230</v>
      </c>
      <c r="D206" s="98" t="s">
        <v>47</v>
      </c>
      <c r="E206" s="99">
        <f>E205*1.1</f>
        <v>50.6</v>
      </c>
      <c r="F206" s="53"/>
      <c r="G206" s="53"/>
      <c r="H206" s="321"/>
      <c r="I206" s="281"/>
      <c r="J206" s="281"/>
      <c r="K206" s="282"/>
      <c r="L206" s="281"/>
      <c r="M206" s="281"/>
      <c r="N206" s="281"/>
      <c r="O206" s="281"/>
      <c r="P206" s="282"/>
      <c r="Q206" s="92"/>
    </row>
    <row r="207" spans="1:19" s="26" customFormat="1">
      <c r="A207" s="20">
        <v>186</v>
      </c>
      <c r="B207" s="21"/>
      <c r="C207" s="86" t="s">
        <v>237</v>
      </c>
      <c r="D207" s="299" t="s">
        <v>47</v>
      </c>
      <c r="E207" s="285">
        <v>54</v>
      </c>
      <c r="F207" s="135"/>
      <c r="G207" s="286"/>
      <c r="H207" s="97"/>
      <c r="I207" s="287"/>
      <c r="J207" s="287"/>
      <c r="K207" s="288"/>
      <c r="L207" s="289"/>
      <c r="M207" s="289"/>
      <c r="N207" s="289"/>
      <c r="O207" s="289"/>
      <c r="P207" s="290"/>
      <c r="Q207" s="92"/>
    </row>
    <row r="208" spans="1:19" s="26" customFormat="1">
      <c r="A208" s="20">
        <v>187</v>
      </c>
      <c r="B208" s="21"/>
      <c r="C208" s="88" t="s">
        <v>238</v>
      </c>
      <c r="D208" s="299" t="s">
        <v>61</v>
      </c>
      <c r="E208" s="51">
        <f>E207/6.67</f>
        <v>8.1</v>
      </c>
      <c r="F208" s="291"/>
      <c r="G208" s="292"/>
      <c r="H208" s="97"/>
      <c r="I208" s="287"/>
      <c r="J208" s="287"/>
      <c r="K208" s="288"/>
      <c r="L208" s="289"/>
      <c r="M208" s="289"/>
      <c r="N208" s="289"/>
      <c r="O208" s="289"/>
      <c r="P208" s="290"/>
      <c r="Q208" s="92"/>
      <c r="S208" s="316"/>
    </row>
    <row r="209" spans="1:17" s="26" customFormat="1">
      <c r="A209" s="20">
        <v>188</v>
      </c>
      <c r="B209" s="21"/>
      <c r="C209" s="300" t="s">
        <v>215</v>
      </c>
      <c r="D209" s="299" t="s">
        <v>60</v>
      </c>
      <c r="E209" s="51">
        <f>E207/0.68</f>
        <v>79.41</v>
      </c>
      <c r="F209" s="291"/>
      <c r="G209" s="292"/>
      <c r="H209" s="97"/>
      <c r="I209" s="287"/>
      <c r="J209" s="287"/>
      <c r="K209" s="288"/>
      <c r="L209" s="289"/>
      <c r="M209" s="289"/>
      <c r="N209" s="289"/>
      <c r="O209" s="289"/>
      <c r="P209" s="290"/>
      <c r="Q209" s="92"/>
    </row>
    <row r="210" spans="1:17" s="26" customFormat="1">
      <c r="A210" s="20">
        <v>189</v>
      </c>
      <c r="B210" s="21"/>
      <c r="C210" s="88" t="s">
        <v>239</v>
      </c>
      <c r="D210" s="299" t="s">
        <v>47</v>
      </c>
      <c r="E210" s="51">
        <f>E207/9</f>
        <v>6</v>
      </c>
      <c r="F210" s="291"/>
      <c r="G210" s="292"/>
      <c r="H210" s="97"/>
      <c r="I210" s="287"/>
      <c r="J210" s="287"/>
      <c r="K210" s="288"/>
      <c r="L210" s="289"/>
      <c r="M210" s="289"/>
      <c r="N210" s="289"/>
      <c r="O210" s="289"/>
      <c r="P210" s="290"/>
      <c r="Q210" s="92"/>
    </row>
    <row r="211" spans="1:17" s="26" customFormat="1">
      <c r="A211" s="20">
        <v>190</v>
      </c>
      <c r="B211" s="21"/>
      <c r="C211" s="86" t="s">
        <v>240</v>
      </c>
      <c r="D211" s="299" t="s">
        <v>47</v>
      </c>
      <c r="E211" s="285">
        <f>E207</f>
        <v>54</v>
      </c>
      <c r="F211" s="291"/>
      <c r="G211" s="292"/>
      <c r="H211" s="97"/>
      <c r="I211" s="287"/>
      <c r="J211" s="287"/>
      <c r="K211" s="288"/>
      <c r="L211" s="289"/>
      <c r="M211" s="289"/>
      <c r="N211" s="289"/>
      <c r="O211" s="289"/>
      <c r="P211" s="290"/>
      <c r="Q211" s="92"/>
    </row>
    <row r="212" spans="1:17" s="26" customFormat="1">
      <c r="A212" s="20">
        <v>191</v>
      </c>
      <c r="B212" s="21"/>
      <c r="C212" s="88" t="s">
        <v>238</v>
      </c>
      <c r="D212" s="50" t="s">
        <v>60</v>
      </c>
      <c r="E212" s="51">
        <f>E211/4.8</f>
        <v>11.25</v>
      </c>
      <c r="F212" s="291"/>
      <c r="G212" s="292"/>
      <c r="H212" s="97"/>
      <c r="I212" s="287"/>
      <c r="J212" s="287"/>
      <c r="K212" s="288"/>
      <c r="L212" s="289"/>
      <c r="M212" s="289"/>
      <c r="N212" s="289"/>
      <c r="O212" s="289"/>
      <c r="P212" s="290"/>
      <c r="Q212" s="92"/>
    </row>
    <row r="213" spans="1:17" s="26" customFormat="1">
      <c r="A213" s="20">
        <v>192</v>
      </c>
      <c r="B213" s="21"/>
      <c r="C213" s="88" t="s">
        <v>241</v>
      </c>
      <c r="D213" s="50" t="s">
        <v>60</v>
      </c>
      <c r="E213" s="51">
        <f>E211/4</f>
        <v>13.5</v>
      </c>
      <c r="F213" s="291"/>
      <c r="G213" s="292"/>
      <c r="H213" s="97"/>
      <c r="I213" s="287"/>
      <c r="J213" s="287"/>
      <c r="K213" s="288"/>
      <c r="L213" s="289"/>
      <c r="M213" s="289"/>
      <c r="N213" s="289"/>
      <c r="O213" s="289"/>
      <c r="P213" s="290"/>
      <c r="Q213" s="92"/>
    </row>
    <row r="214" spans="1:17" s="26" customFormat="1">
      <c r="A214" s="20">
        <v>193</v>
      </c>
      <c r="B214" s="21"/>
      <c r="C214" s="46" t="s">
        <v>54</v>
      </c>
      <c r="D214" s="28"/>
      <c r="E214" s="29"/>
      <c r="F214" s="30"/>
      <c r="G214" s="30"/>
      <c r="H214" s="95"/>
      <c r="I214" s="23"/>
      <c r="J214" s="23"/>
      <c r="K214" s="23"/>
      <c r="L214" s="31"/>
      <c r="M214" s="31"/>
      <c r="N214" s="31"/>
      <c r="O214" s="31"/>
      <c r="P214" s="91"/>
      <c r="Q214" s="92"/>
    </row>
    <row r="215" spans="1:17" s="26" customFormat="1">
      <c r="A215" s="20">
        <v>194</v>
      </c>
      <c r="B215" s="21"/>
      <c r="C215" s="52" t="s">
        <v>143</v>
      </c>
      <c r="D215" s="35" t="s">
        <v>47</v>
      </c>
      <c r="E215" s="29">
        <v>46</v>
      </c>
      <c r="F215" s="30"/>
      <c r="G215" s="30"/>
      <c r="H215" s="95"/>
      <c r="I215" s="23"/>
      <c r="J215" s="23"/>
      <c r="K215" s="23"/>
      <c r="L215" s="31"/>
      <c r="M215" s="31"/>
      <c r="N215" s="31"/>
      <c r="O215" s="31"/>
      <c r="P215" s="91"/>
      <c r="Q215" s="92"/>
    </row>
    <row r="216" spans="1:17" s="26" customFormat="1">
      <c r="A216" s="20">
        <v>195</v>
      </c>
      <c r="B216" s="21"/>
      <c r="C216" s="32" t="s">
        <v>83</v>
      </c>
      <c r="D216" s="35" t="s">
        <v>61</v>
      </c>
      <c r="E216" s="41">
        <f>E215*0.2</f>
        <v>9.1999999999999993</v>
      </c>
      <c r="F216" s="30"/>
      <c r="G216" s="30"/>
      <c r="H216" s="95"/>
      <c r="I216" s="23"/>
      <c r="J216" s="23"/>
      <c r="K216" s="23"/>
      <c r="L216" s="31"/>
      <c r="M216" s="31"/>
      <c r="N216" s="31"/>
      <c r="O216" s="31"/>
      <c r="P216" s="91"/>
      <c r="Q216" s="92"/>
    </row>
    <row r="217" spans="1:17" s="26" customFormat="1">
      <c r="A217" s="20">
        <v>196</v>
      </c>
      <c r="B217" s="21"/>
      <c r="C217" s="32" t="s">
        <v>145</v>
      </c>
      <c r="D217" s="35" t="s">
        <v>60</v>
      </c>
      <c r="E217" s="41">
        <f>E215*8.25</f>
        <v>379.5</v>
      </c>
      <c r="F217" s="30"/>
      <c r="G217" s="30"/>
      <c r="H217" s="95"/>
      <c r="I217" s="23"/>
      <c r="J217" s="23"/>
      <c r="K217" s="23"/>
      <c r="L217" s="31"/>
      <c r="M217" s="31"/>
      <c r="N217" s="31"/>
      <c r="O217" s="31"/>
      <c r="P217" s="91"/>
      <c r="Q217" s="92"/>
    </row>
    <row r="218" spans="1:17" s="26" customFormat="1">
      <c r="A218" s="20">
        <v>197</v>
      </c>
      <c r="B218" s="21"/>
      <c r="C218" s="52" t="s">
        <v>146</v>
      </c>
      <c r="D218" s="35" t="s">
        <v>47</v>
      </c>
      <c r="E218" s="29">
        <v>46</v>
      </c>
      <c r="F218" s="30"/>
      <c r="G218" s="30"/>
      <c r="H218" s="95"/>
      <c r="I218" s="23"/>
      <c r="J218" s="23"/>
      <c r="K218" s="23"/>
      <c r="L218" s="31"/>
      <c r="M218" s="31"/>
      <c r="N218" s="31"/>
      <c r="O218" s="31"/>
      <c r="P218" s="91"/>
      <c r="Q218" s="92"/>
    </row>
    <row r="219" spans="1:17" s="26" customFormat="1">
      <c r="A219" s="20">
        <v>198</v>
      </c>
      <c r="B219" s="21"/>
      <c r="C219" s="32" t="s">
        <v>84</v>
      </c>
      <c r="D219" s="35" t="s">
        <v>61</v>
      </c>
      <c r="E219" s="41">
        <f>E218*0.2</f>
        <v>9.1999999999999993</v>
      </c>
      <c r="F219" s="30"/>
      <c r="G219" s="30"/>
      <c r="H219" s="95"/>
      <c r="I219" s="23"/>
      <c r="J219" s="23"/>
      <c r="K219" s="23"/>
      <c r="L219" s="31"/>
      <c r="M219" s="31"/>
      <c r="N219" s="31"/>
      <c r="O219" s="31"/>
      <c r="P219" s="91"/>
      <c r="Q219" s="92"/>
    </row>
    <row r="220" spans="1:17" s="26" customFormat="1">
      <c r="A220" s="20">
        <v>199</v>
      </c>
      <c r="B220" s="21"/>
      <c r="C220" s="32" t="s">
        <v>147</v>
      </c>
      <c r="D220" s="35" t="s">
        <v>60</v>
      </c>
      <c r="E220" s="41">
        <v>270</v>
      </c>
      <c r="F220" s="30"/>
      <c r="G220" s="30"/>
      <c r="H220" s="95"/>
      <c r="I220" s="23"/>
      <c r="J220" s="23"/>
      <c r="K220" s="23"/>
      <c r="L220" s="31"/>
      <c r="M220" s="31"/>
      <c r="N220" s="31"/>
      <c r="O220" s="31"/>
      <c r="P220" s="91"/>
      <c r="Q220" s="92"/>
    </row>
    <row r="221" spans="1:17" s="26" customFormat="1">
      <c r="A221" s="20">
        <v>200</v>
      </c>
      <c r="B221" s="21"/>
      <c r="C221" s="52" t="s">
        <v>85</v>
      </c>
      <c r="D221" s="35" t="s">
        <v>47</v>
      </c>
      <c r="E221" s="29">
        <v>46</v>
      </c>
      <c r="F221" s="30"/>
      <c r="G221" s="30"/>
      <c r="H221" s="95"/>
      <c r="I221" s="23"/>
      <c r="J221" s="23"/>
      <c r="K221" s="23"/>
      <c r="L221" s="31"/>
      <c r="M221" s="31"/>
      <c r="N221" s="31"/>
      <c r="O221" s="31"/>
      <c r="P221" s="91"/>
      <c r="Q221" s="92"/>
    </row>
    <row r="222" spans="1:17" s="26" customFormat="1" ht="40.5">
      <c r="A222" s="20">
        <v>201</v>
      </c>
      <c r="B222" s="21"/>
      <c r="C222" s="47" t="s">
        <v>118</v>
      </c>
      <c r="D222" s="35" t="s">
        <v>47</v>
      </c>
      <c r="E222" s="53">
        <f>E221*1.1</f>
        <v>50.6</v>
      </c>
      <c r="F222" s="30"/>
      <c r="G222" s="30"/>
      <c r="H222" s="95"/>
      <c r="I222" s="23"/>
      <c r="J222" s="23"/>
      <c r="K222" s="23"/>
      <c r="L222" s="31"/>
      <c r="M222" s="31"/>
      <c r="N222" s="31"/>
      <c r="O222" s="31"/>
      <c r="P222" s="91"/>
      <c r="Q222" s="92"/>
    </row>
    <row r="223" spans="1:17" s="26" customFormat="1">
      <c r="A223" s="20">
        <v>202</v>
      </c>
      <c r="B223" s="21"/>
      <c r="C223" s="54" t="s">
        <v>86</v>
      </c>
      <c r="D223" s="35" t="s">
        <v>61</v>
      </c>
      <c r="E223" s="53">
        <f>E221*0.4</f>
        <v>18.399999999999999</v>
      </c>
      <c r="F223" s="30"/>
      <c r="G223" s="30"/>
      <c r="H223" s="95"/>
      <c r="I223" s="23"/>
      <c r="J223" s="23"/>
      <c r="K223" s="23"/>
      <c r="L223" s="31"/>
      <c r="M223" s="31"/>
      <c r="N223" s="31"/>
      <c r="O223" s="31"/>
      <c r="P223" s="91"/>
      <c r="Q223" s="92"/>
    </row>
    <row r="224" spans="1:17" s="26" customFormat="1">
      <c r="A224" s="20">
        <v>203</v>
      </c>
      <c r="B224" s="21"/>
      <c r="C224" s="32" t="s">
        <v>87</v>
      </c>
      <c r="D224" s="35" t="s">
        <v>60</v>
      </c>
      <c r="E224" s="53">
        <f>E221*0.9</f>
        <v>41.4</v>
      </c>
      <c r="F224" s="30"/>
      <c r="G224" s="30"/>
      <c r="H224" s="95"/>
      <c r="I224" s="23"/>
      <c r="J224" s="23"/>
      <c r="K224" s="23"/>
      <c r="L224" s="31"/>
      <c r="M224" s="31"/>
      <c r="N224" s="31"/>
      <c r="O224" s="31"/>
      <c r="P224" s="91"/>
      <c r="Q224" s="92"/>
    </row>
    <row r="225" spans="1:17" s="26" customFormat="1">
      <c r="A225" s="20">
        <v>204</v>
      </c>
      <c r="B225" s="21"/>
      <c r="C225" s="54" t="s">
        <v>88</v>
      </c>
      <c r="D225" s="35" t="s">
        <v>57</v>
      </c>
      <c r="E225" s="53">
        <f>E221*1.45</f>
        <v>66.7</v>
      </c>
      <c r="F225" s="30"/>
      <c r="G225" s="30"/>
      <c r="H225" s="95"/>
      <c r="I225" s="23"/>
      <c r="J225" s="23"/>
      <c r="K225" s="23"/>
      <c r="L225" s="31"/>
      <c r="M225" s="31"/>
      <c r="N225" s="31"/>
      <c r="O225" s="31"/>
      <c r="P225" s="91"/>
      <c r="Q225" s="92"/>
    </row>
    <row r="226" spans="1:17" s="26" customFormat="1">
      <c r="A226" s="20">
        <v>205</v>
      </c>
      <c r="B226" s="21"/>
      <c r="C226" s="52" t="s">
        <v>231</v>
      </c>
      <c r="D226" s="35" t="s">
        <v>57</v>
      </c>
      <c r="E226" s="29">
        <v>48</v>
      </c>
      <c r="F226" s="30"/>
      <c r="G226" s="30"/>
      <c r="H226" s="95"/>
      <c r="I226" s="23"/>
      <c r="J226" s="23"/>
      <c r="K226" s="23"/>
      <c r="L226" s="31"/>
      <c r="M226" s="31"/>
      <c r="N226" s="31"/>
      <c r="O226" s="31"/>
      <c r="P226" s="91"/>
      <c r="Q226" s="92"/>
    </row>
    <row r="227" spans="1:17" s="26" customFormat="1" ht="27">
      <c r="A227" s="20">
        <v>206</v>
      </c>
      <c r="B227" s="21"/>
      <c r="C227" s="55" t="s">
        <v>89</v>
      </c>
      <c r="D227" s="56" t="s">
        <v>90</v>
      </c>
      <c r="E227" s="57">
        <v>1</v>
      </c>
      <c r="F227" s="30"/>
      <c r="G227" s="30"/>
      <c r="H227" s="95"/>
      <c r="I227" s="23"/>
      <c r="J227" s="23"/>
      <c r="K227" s="23"/>
      <c r="L227" s="31"/>
      <c r="M227" s="31"/>
      <c r="N227" s="31"/>
      <c r="O227" s="31"/>
      <c r="P227" s="91"/>
      <c r="Q227" s="92"/>
    </row>
    <row r="228" spans="1:17" s="26" customFormat="1" ht="27">
      <c r="A228" s="20">
        <v>207</v>
      </c>
      <c r="B228" s="294"/>
      <c r="C228" s="329" t="s">
        <v>269</v>
      </c>
      <c r="D228" s="330" t="s">
        <v>268</v>
      </c>
      <c r="E228" s="331">
        <v>40</v>
      </c>
      <c r="F228" s="332"/>
      <c r="G228" s="332"/>
      <c r="H228" s="333"/>
      <c r="I228" s="333"/>
      <c r="J228" s="333"/>
      <c r="K228" s="333"/>
      <c r="L228" s="333"/>
      <c r="M228" s="333"/>
      <c r="N228" s="333"/>
      <c r="O228" s="333"/>
      <c r="P228" s="333"/>
      <c r="Q228" s="92"/>
    </row>
    <row r="229" spans="1:17" s="26" customFormat="1">
      <c r="A229" s="20">
        <v>208</v>
      </c>
      <c r="B229" s="21"/>
      <c r="C229" s="46" t="s">
        <v>55</v>
      </c>
      <c r="D229" s="56"/>
      <c r="E229" s="57"/>
      <c r="F229" s="30"/>
      <c r="G229" s="30"/>
      <c r="H229" s="95"/>
      <c r="I229" s="23"/>
      <c r="J229" s="23"/>
      <c r="K229" s="23"/>
      <c r="L229" s="31"/>
      <c r="M229" s="31"/>
      <c r="N229" s="31"/>
      <c r="O229" s="31"/>
      <c r="P229" s="91"/>
      <c r="Q229" s="92"/>
    </row>
    <row r="230" spans="1:17" s="26" customFormat="1" ht="81">
      <c r="A230" s="20">
        <v>209</v>
      </c>
      <c r="B230" s="21"/>
      <c r="C230" s="44" t="s">
        <v>232</v>
      </c>
      <c r="D230" s="41" t="s">
        <v>59</v>
      </c>
      <c r="E230" s="41">
        <f>E181</f>
        <v>13</v>
      </c>
      <c r="F230" s="30"/>
      <c r="G230" s="30"/>
      <c r="H230" s="95"/>
      <c r="I230" s="23"/>
      <c r="J230" s="23"/>
      <c r="K230" s="23"/>
      <c r="L230" s="31"/>
      <c r="M230" s="31"/>
      <c r="N230" s="31"/>
      <c r="O230" s="31"/>
      <c r="P230" s="91"/>
      <c r="Q230" s="92"/>
    </row>
    <row r="231" spans="1:17" s="26" customFormat="1">
      <c r="A231" s="20">
        <v>210</v>
      </c>
      <c r="B231" s="21"/>
      <c r="C231" s="42" t="s">
        <v>91</v>
      </c>
      <c r="D231" s="43" t="s">
        <v>62</v>
      </c>
      <c r="E231" s="272">
        <f>E230</f>
        <v>13</v>
      </c>
      <c r="F231" s="30"/>
      <c r="G231" s="30"/>
      <c r="H231" s="95"/>
      <c r="I231" s="23"/>
      <c r="J231" s="23"/>
      <c r="K231" s="23"/>
      <c r="L231" s="31"/>
      <c r="M231" s="31"/>
      <c r="N231" s="31"/>
      <c r="O231" s="31"/>
      <c r="P231" s="91"/>
      <c r="Q231" s="92"/>
    </row>
    <row r="232" spans="1:17" s="26" customFormat="1">
      <c r="A232" s="20">
        <v>211</v>
      </c>
      <c r="B232" s="21"/>
      <c r="C232" s="42" t="s">
        <v>92</v>
      </c>
      <c r="D232" s="28" t="s">
        <v>49</v>
      </c>
      <c r="E232" s="273">
        <f>E230</f>
        <v>13</v>
      </c>
      <c r="F232" s="30"/>
      <c r="G232" s="30"/>
      <c r="H232" s="95"/>
      <c r="I232" s="23"/>
      <c r="J232" s="23"/>
      <c r="K232" s="23"/>
      <c r="L232" s="31"/>
      <c r="M232" s="31"/>
      <c r="N232" s="31"/>
      <c r="O232" s="31"/>
      <c r="P232" s="91"/>
      <c r="Q232" s="92"/>
    </row>
    <row r="233" spans="1:17" s="26" customFormat="1" ht="27">
      <c r="A233" s="20">
        <v>212</v>
      </c>
      <c r="B233" s="21"/>
      <c r="C233" s="44" t="s">
        <v>127</v>
      </c>
      <c r="D233" s="48" t="s">
        <v>51</v>
      </c>
      <c r="E233" s="24">
        <v>1</v>
      </c>
      <c r="F233" s="30"/>
      <c r="G233" s="30"/>
      <c r="H233" s="95"/>
      <c r="I233" s="23"/>
      <c r="J233" s="23"/>
      <c r="K233" s="23"/>
      <c r="L233" s="31"/>
      <c r="M233" s="31"/>
      <c r="N233" s="31"/>
      <c r="O233" s="31"/>
      <c r="P233" s="91"/>
      <c r="Q233" s="92"/>
    </row>
    <row r="234" spans="1:17" s="26" customFormat="1">
      <c r="A234" s="20">
        <v>213</v>
      </c>
      <c r="B234" s="21"/>
      <c r="C234" s="44" t="s">
        <v>126</v>
      </c>
      <c r="D234" s="48" t="s">
        <v>51</v>
      </c>
      <c r="E234" s="24">
        <v>1</v>
      </c>
      <c r="F234" s="30"/>
      <c r="G234" s="30"/>
      <c r="H234" s="95"/>
      <c r="I234" s="23"/>
      <c r="J234" s="23"/>
      <c r="K234" s="23"/>
      <c r="L234" s="31"/>
      <c r="M234" s="31"/>
      <c r="N234" s="31"/>
      <c r="O234" s="31"/>
      <c r="P234" s="91"/>
      <c r="Q234" s="92"/>
    </row>
    <row r="235" spans="1:17" s="26" customFormat="1">
      <c r="A235" s="20">
        <v>214</v>
      </c>
      <c r="B235" s="21"/>
      <c r="C235" s="44" t="s">
        <v>93</v>
      </c>
      <c r="D235" s="48" t="s">
        <v>47</v>
      </c>
      <c r="E235" s="29">
        <f>E184</f>
        <v>100</v>
      </c>
      <c r="F235" s="30"/>
      <c r="G235" s="30"/>
      <c r="H235" s="95"/>
      <c r="I235" s="23"/>
      <c r="J235" s="23"/>
      <c r="K235" s="23"/>
      <c r="L235" s="31"/>
      <c r="M235" s="31"/>
      <c r="N235" s="31"/>
      <c r="O235" s="31"/>
      <c r="P235" s="91"/>
      <c r="Q235" s="92"/>
    </row>
    <row r="236" spans="1:17" s="26" customFormat="1">
      <c r="A236" s="20">
        <v>215</v>
      </c>
      <c r="B236" s="21"/>
      <c r="C236" s="52" t="s">
        <v>257</v>
      </c>
      <c r="D236" s="28" t="s">
        <v>49</v>
      </c>
      <c r="E236" s="29">
        <v>4</v>
      </c>
      <c r="F236" s="30"/>
      <c r="G236" s="30"/>
      <c r="H236" s="95"/>
      <c r="I236" s="23"/>
      <c r="J236" s="23"/>
      <c r="K236" s="23"/>
      <c r="L236" s="31"/>
      <c r="M236" s="31"/>
      <c r="N236" s="31"/>
      <c r="O236" s="31"/>
      <c r="P236" s="91"/>
      <c r="Q236" s="92"/>
    </row>
    <row r="237" spans="1:17" s="130" customFormat="1" ht="15" customHeight="1">
      <c r="A237" s="275"/>
      <c r="B237" s="276"/>
      <c r="C237" s="277" t="s">
        <v>252</v>
      </c>
      <c r="D237" s="276"/>
      <c r="E237" s="276"/>
      <c r="F237" s="276"/>
      <c r="G237" s="276"/>
      <c r="H237" s="276"/>
      <c r="I237" s="276"/>
      <c r="J237" s="276"/>
      <c r="K237" s="276"/>
      <c r="L237" s="276"/>
      <c r="M237" s="276"/>
      <c r="N237" s="276"/>
      <c r="O237" s="276"/>
      <c r="P237" s="278"/>
    </row>
    <row r="238" spans="1:17" s="26" customFormat="1">
      <c r="A238" s="20">
        <v>216</v>
      </c>
      <c r="B238" s="21"/>
      <c r="C238" s="33" t="s">
        <v>50</v>
      </c>
      <c r="D238" s="28"/>
      <c r="E238" s="29"/>
      <c r="F238" s="30"/>
      <c r="G238" s="30"/>
      <c r="H238" s="95"/>
      <c r="I238" s="23"/>
      <c r="J238" s="23"/>
      <c r="K238" s="23"/>
      <c r="L238" s="31"/>
      <c r="M238" s="31"/>
      <c r="N238" s="31"/>
      <c r="O238" s="31"/>
      <c r="P238" s="91"/>
      <c r="Q238" s="92"/>
    </row>
    <row r="239" spans="1:17" s="26" customFormat="1" ht="27">
      <c r="A239" s="20">
        <v>217</v>
      </c>
      <c r="B239" s="21"/>
      <c r="C239" s="34" t="s">
        <v>321</v>
      </c>
      <c r="D239" s="35" t="s">
        <v>51</v>
      </c>
      <c r="E239" s="24">
        <v>12</v>
      </c>
      <c r="F239" s="270"/>
      <c r="G239" s="23"/>
      <c r="H239" s="24"/>
      <c r="I239" s="270"/>
      <c r="J239" s="271"/>
      <c r="K239" s="23"/>
      <c r="L239" s="31"/>
      <c r="M239" s="31"/>
      <c r="N239" s="31"/>
      <c r="O239" s="31"/>
      <c r="P239" s="91"/>
      <c r="Q239" s="92"/>
    </row>
    <row r="240" spans="1:17" s="26" customFormat="1">
      <c r="A240" s="20">
        <v>218</v>
      </c>
      <c r="B240" s="21"/>
      <c r="C240" s="27" t="s">
        <v>77</v>
      </c>
      <c r="D240" s="35" t="s">
        <v>51</v>
      </c>
      <c r="E240" s="41">
        <v>1</v>
      </c>
      <c r="F240" s="30"/>
      <c r="G240" s="30"/>
      <c r="H240" s="95"/>
      <c r="I240" s="23"/>
      <c r="J240" s="23"/>
      <c r="K240" s="23"/>
      <c r="L240" s="31"/>
      <c r="M240" s="31"/>
      <c r="N240" s="31"/>
      <c r="O240" s="31"/>
      <c r="P240" s="91"/>
      <c r="Q240" s="92"/>
    </row>
    <row r="241" spans="1:17" s="26" customFormat="1">
      <c r="A241" s="20">
        <v>219</v>
      </c>
      <c r="B241" s="21"/>
      <c r="C241" s="27" t="s">
        <v>138</v>
      </c>
      <c r="D241" s="35" t="s">
        <v>51</v>
      </c>
      <c r="E241" s="41">
        <v>1</v>
      </c>
      <c r="F241" s="30"/>
      <c r="G241" s="30"/>
      <c r="H241" s="95"/>
      <c r="I241" s="23"/>
      <c r="J241" s="23"/>
      <c r="K241" s="23"/>
      <c r="L241" s="31"/>
      <c r="M241" s="31"/>
      <c r="N241" s="31"/>
      <c r="O241" s="31"/>
      <c r="P241" s="91"/>
      <c r="Q241" s="92"/>
    </row>
    <row r="242" spans="1:17" s="26" customFormat="1">
      <c r="A242" s="20">
        <v>220</v>
      </c>
      <c r="B242" s="21"/>
      <c r="C242" s="42" t="s">
        <v>78</v>
      </c>
      <c r="D242" s="43" t="s">
        <v>47</v>
      </c>
      <c r="E242" s="23">
        <v>137</v>
      </c>
      <c r="F242" s="30"/>
      <c r="G242" s="30"/>
      <c r="H242" s="95"/>
      <c r="I242" s="23"/>
      <c r="J242" s="23"/>
      <c r="K242" s="23"/>
      <c r="L242" s="31"/>
      <c r="M242" s="31"/>
      <c r="N242" s="31"/>
      <c r="O242" s="31"/>
      <c r="P242" s="91"/>
      <c r="Q242" s="92"/>
    </row>
    <row r="243" spans="1:17" s="26" customFormat="1" ht="67.5">
      <c r="A243" s="20">
        <v>221</v>
      </c>
      <c r="B243" s="21"/>
      <c r="C243" s="42" t="s">
        <v>236</v>
      </c>
      <c r="D243" s="43" t="s">
        <v>47</v>
      </c>
      <c r="E243" s="23">
        <v>505</v>
      </c>
      <c r="F243" s="30"/>
      <c r="G243" s="30"/>
      <c r="H243" s="95"/>
      <c r="I243" s="23"/>
      <c r="J243" s="23"/>
      <c r="K243" s="23"/>
      <c r="L243" s="31"/>
      <c r="M243" s="31"/>
      <c r="N243" s="31"/>
      <c r="O243" s="31"/>
      <c r="P243" s="91"/>
      <c r="Q243" s="92"/>
    </row>
    <row r="244" spans="1:17" s="26" customFormat="1" ht="27">
      <c r="A244" s="20">
        <v>222</v>
      </c>
      <c r="B244" s="21"/>
      <c r="C244" s="44" t="s">
        <v>114</v>
      </c>
      <c r="D244" s="43" t="s">
        <v>79</v>
      </c>
      <c r="E244" s="23">
        <v>12</v>
      </c>
      <c r="F244" s="30"/>
      <c r="G244" s="30"/>
      <c r="H244" s="95"/>
      <c r="I244" s="23"/>
      <c r="J244" s="23"/>
      <c r="K244" s="23"/>
      <c r="L244" s="31"/>
      <c r="M244" s="31"/>
      <c r="N244" s="31"/>
      <c r="O244" s="31"/>
      <c r="P244" s="91"/>
      <c r="Q244" s="92"/>
    </row>
    <row r="245" spans="1:17" s="26" customFormat="1" ht="40.5">
      <c r="A245" s="20">
        <v>223</v>
      </c>
      <c r="B245" s="21"/>
      <c r="C245" s="27" t="s">
        <v>265</v>
      </c>
      <c r="D245" s="28" t="s">
        <v>47</v>
      </c>
      <c r="E245" s="29">
        <v>84.1</v>
      </c>
      <c r="F245" s="30"/>
      <c r="G245" s="30"/>
      <c r="H245" s="95"/>
      <c r="I245" s="23"/>
      <c r="J245" s="23"/>
      <c r="K245" s="23"/>
      <c r="L245" s="31"/>
      <c r="M245" s="31"/>
      <c r="N245" s="31"/>
      <c r="O245" s="31"/>
      <c r="P245" s="91"/>
      <c r="Q245" s="92"/>
    </row>
    <row r="246" spans="1:17" s="26" customFormat="1">
      <c r="A246" s="20">
        <v>224</v>
      </c>
      <c r="B246" s="21"/>
      <c r="C246" s="46" t="s">
        <v>53</v>
      </c>
      <c r="D246" s="28"/>
      <c r="E246" s="29"/>
      <c r="F246" s="30"/>
      <c r="G246" s="30"/>
      <c r="H246" s="95"/>
      <c r="I246" s="23"/>
      <c r="J246" s="23"/>
      <c r="K246" s="23"/>
      <c r="L246" s="31"/>
      <c r="M246" s="31"/>
      <c r="N246" s="31"/>
      <c r="O246" s="31"/>
      <c r="P246" s="91"/>
      <c r="Q246" s="92"/>
    </row>
    <row r="247" spans="1:17" s="26" customFormat="1" ht="40.5">
      <c r="A247" s="20">
        <v>225</v>
      </c>
      <c r="B247" s="21"/>
      <c r="C247" s="27" t="s">
        <v>115</v>
      </c>
      <c r="D247" s="28" t="s">
        <v>47</v>
      </c>
      <c r="E247" s="23">
        <f>E243</f>
        <v>505</v>
      </c>
      <c r="F247" s="30"/>
      <c r="G247" s="30"/>
      <c r="H247" s="95"/>
      <c r="I247" s="23"/>
      <c r="J247" s="23"/>
      <c r="K247" s="23"/>
      <c r="L247" s="31"/>
      <c r="M247" s="31"/>
      <c r="N247" s="31"/>
      <c r="O247" s="31"/>
      <c r="P247" s="91"/>
      <c r="Q247" s="92"/>
    </row>
    <row r="248" spans="1:17" s="26" customFormat="1">
      <c r="A248" s="20">
        <v>226</v>
      </c>
      <c r="B248" s="21"/>
      <c r="C248" s="47" t="s">
        <v>140</v>
      </c>
      <c r="D248" s="43" t="s">
        <v>60</v>
      </c>
      <c r="E248" s="23">
        <f>E247*0.44</f>
        <v>222.2</v>
      </c>
      <c r="F248" s="30"/>
      <c r="G248" s="30"/>
      <c r="H248" s="95"/>
      <c r="I248" s="23"/>
      <c r="J248" s="23"/>
      <c r="K248" s="23"/>
      <c r="L248" s="31"/>
      <c r="M248" s="31"/>
      <c r="N248" s="31"/>
      <c r="O248" s="31"/>
      <c r="P248" s="91"/>
      <c r="Q248" s="92"/>
    </row>
    <row r="249" spans="1:17" s="26" customFormat="1">
      <c r="A249" s="20">
        <v>227</v>
      </c>
      <c r="B249" s="21"/>
      <c r="C249" s="47" t="s">
        <v>139</v>
      </c>
      <c r="D249" s="43" t="s">
        <v>60</v>
      </c>
      <c r="E249" s="23">
        <f>E247*13.2</f>
        <v>6666</v>
      </c>
      <c r="F249" s="30"/>
      <c r="G249" s="30"/>
      <c r="H249" s="95"/>
      <c r="I249" s="23"/>
      <c r="J249" s="23"/>
      <c r="K249" s="23"/>
      <c r="L249" s="31"/>
      <c r="M249" s="31"/>
      <c r="N249" s="31"/>
      <c r="O249" s="31"/>
      <c r="P249" s="91"/>
      <c r="Q249" s="92"/>
    </row>
    <row r="250" spans="1:17" s="26" customFormat="1">
      <c r="A250" s="20">
        <v>228</v>
      </c>
      <c r="B250" s="21"/>
      <c r="C250" s="47" t="s">
        <v>80</v>
      </c>
      <c r="D250" s="43" t="s">
        <v>47</v>
      </c>
      <c r="E250" s="23">
        <f>E247*1.1</f>
        <v>555.5</v>
      </c>
      <c r="F250" s="30"/>
      <c r="G250" s="30"/>
      <c r="H250" s="95"/>
      <c r="I250" s="23"/>
      <c r="J250" s="23"/>
      <c r="K250" s="23"/>
      <c r="L250" s="31"/>
      <c r="M250" s="31"/>
      <c r="N250" s="31"/>
      <c r="O250" s="31"/>
      <c r="P250" s="91"/>
      <c r="Q250" s="92"/>
    </row>
    <row r="251" spans="1:17" s="26" customFormat="1">
      <c r="A251" s="20">
        <v>229</v>
      </c>
      <c r="B251" s="21"/>
      <c r="C251" s="47" t="s">
        <v>81</v>
      </c>
      <c r="D251" s="48" t="s">
        <v>49</v>
      </c>
      <c r="E251" s="24">
        <f>E247*0.17</f>
        <v>85.85</v>
      </c>
      <c r="F251" s="30"/>
      <c r="G251" s="30"/>
      <c r="H251" s="95"/>
      <c r="I251" s="23"/>
      <c r="J251" s="23"/>
      <c r="K251" s="23"/>
      <c r="L251" s="31"/>
      <c r="M251" s="31"/>
      <c r="N251" s="31"/>
      <c r="O251" s="31"/>
      <c r="P251" s="91"/>
      <c r="Q251" s="92"/>
    </row>
    <row r="252" spans="1:17" s="26" customFormat="1" ht="27">
      <c r="A252" s="20">
        <v>230</v>
      </c>
      <c r="B252" s="21"/>
      <c r="C252" s="27" t="s">
        <v>82</v>
      </c>
      <c r="D252" s="28" t="s">
        <v>47</v>
      </c>
      <c r="E252" s="49">
        <f>E247</f>
        <v>505</v>
      </c>
      <c r="F252" s="30"/>
      <c r="G252" s="30"/>
      <c r="H252" s="95"/>
      <c r="I252" s="23"/>
      <c r="J252" s="23"/>
      <c r="K252" s="23"/>
      <c r="L252" s="31"/>
      <c r="M252" s="31"/>
      <c r="N252" s="31"/>
      <c r="O252" s="31"/>
      <c r="P252" s="91"/>
      <c r="Q252" s="92"/>
    </row>
    <row r="253" spans="1:17" s="26" customFormat="1">
      <c r="A253" s="20">
        <v>231</v>
      </c>
      <c r="B253" s="21"/>
      <c r="C253" s="32" t="s">
        <v>144</v>
      </c>
      <c r="D253" s="28" t="s">
        <v>60</v>
      </c>
      <c r="E253" s="49">
        <f>E252*0.2</f>
        <v>101</v>
      </c>
      <c r="F253" s="30"/>
      <c r="G253" s="30"/>
      <c r="H253" s="95"/>
      <c r="I253" s="23"/>
      <c r="J253" s="23"/>
      <c r="K253" s="23"/>
      <c r="L253" s="31"/>
      <c r="M253" s="31"/>
      <c r="N253" s="31"/>
      <c r="O253" s="31"/>
      <c r="P253" s="91"/>
      <c r="Q253" s="92"/>
    </row>
    <row r="254" spans="1:17" s="26" customFormat="1">
      <c r="A254" s="20">
        <v>232</v>
      </c>
      <c r="B254" s="21"/>
      <c r="C254" s="32" t="s">
        <v>150</v>
      </c>
      <c r="D254" s="28" t="s">
        <v>60</v>
      </c>
      <c r="E254" s="23">
        <f>E252*4.5</f>
        <v>2272.5</v>
      </c>
      <c r="F254" s="30"/>
      <c r="G254" s="30"/>
      <c r="H254" s="95"/>
      <c r="I254" s="23"/>
      <c r="J254" s="23"/>
      <c r="K254" s="23"/>
      <c r="L254" s="31"/>
      <c r="M254" s="31"/>
      <c r="N254" s="31"/>
      <c r="O254" s="31"/>
      <c r="P254" s="91"/>
      <c r="Q254" s="92"/>
    </row>
    <row r="255" spans="1:17" s="26" customFormat="1">
      <c r="A255" s="20">
        <v>233</v>
      </c>
      <c r="B255" s="21"/>
      <c r="C255" s="32" t="s">
        <v>116</v>
      </c>
      <c r="D255" s="28" t="s">
        <v>47</v>
      </c>
      <c r="E255" s="23">
        <f>E252*0.07</f>
        <v>35.35</v>
      </c>
      <c r="F255" s="30"/>
      <c r="G255" s="30"/>
      <c r="H255" s="95"/>
      <c r="I255" s="23"/>
      <c r="J255" s="23"/>
      <c r="K255" s="23"/>
      <c r="L255" s="31"/>
      <c r="M255" s="31"/>
      <c r="N255" s="31"/>
      <c r="O255" s="31"/>
      <c r="P255" s="91"/>
      <c r="Q255" s="92"/>
    </row>
    <row r="256" spans="1:17" s="26" customFormat="1" ht="27">
      <c r="A256" s="20">
        <v>234</v>
      </c>
      <c r="B256" s="21"/>
      <c r="C256" s="27" t="s">
        <v>117</v>
      </c>
      <c r="D256" s="28" t="s">
        <v>47</v>
      </c>
      <c r="E256" s="29">
        <f>E252</f>
        <v>505</v>
      </c>
      <c r="F256" s="30"/>
      <c r="G256" s="30"/>
      <c r="H256" s="95"/>
      <c r="I256" s="23"/>
      <c r="J256" s="23"/>
      <c r="K256" s="23"/>
      <c r="L256" s="31"/>
      <c r="M256" s="31"/>
      <c r="N256" s="31"/>
      <c r="O256" s="31"/>
      <c r="P256" s="91"/>
      <c r="Q256" s="92"/>
    </row>
    <row r="257" spans="1:17" s="26" customFormat="1">
      <c r="A257" s="20">
        <v>235</v>
      </c>
      <c r="B257" s="21"/>
      <c r="C257" s="32" t="s">
        <v>144</v>
      </c>
      <c r="D257" s="28" t="s">
        <v>61</v>
      </c>
      <c r="E257" s="23">
        <f>E256*0.2</f>
        <v>101</v>
      </c>
      <c r="F257" s="30"/>
      <c r="G257" s="30"/>
      <c r="H257" s="95"/>
      <c r="I257" s="23"/>
      <c r="J257" s="23"/>
      <c r="K257" s="23"/>
      <c r="L257" s="31"/>
      <c r="M257" s="31"/>
      <c r="N257" s="31"/>
      <c r="O257" s="31"/>
      <c r="P257" s="91"/>
      <c r="Q257" s="92"/>
    </row>
    <row r="258" spans="1:17" s="26" customFormat="1" ht="40.5">
      <c r="A258" s="20">
        <v>236</v>
      </c>
      <c r="B258" s="21"/>
      <c r="C258" s="32" t="s">
        <v>141</v>
      </c>
      <c r="D258" s="28" t="s">
        <v>60</v>
      </c>
      <c r="E258" s="23">
        <f>E256*0.33</f>
        <v>166.65</v>
      </c>
      <c r="F258" s="30"/>
      <c r="G258" s="30"/>
      <c r="H258" s="95"/>
      <c r="I258" s="23"/>
      <c r="J258" s="23"/>
      <c r="K258" s="23"/>
      <c r="L258" s="31"/>
      <c r="M258" s="31"/>
      <c r="N258" s="31"/>
      <c r="O258" s="31"/>
      <c r="P258" s="91"/>
      <c r="Q258" s="92"/>
    </row>
    <row r="259" spans="1:17" s="26" customFormat="1">
      <c r="A259" s="20">
        <v>237</v>
      </c>
      <c r="B259" s="21"/>
      <c r="C259" s="32" t="s">
        <v>161</v>
      </c>
      <c r="D259" s="35" t="s">
        <v>49</v>
      </c>
      <c r="E259" s="23">
        <v>12</v>
      </c>
      <c r="F259" s="96"/>
      <c r="G259" s="96"/>
      <c r="H259" s="97"/>
      <c r="I259" s="23"/>
      <c r="J259" s="23"/>
      <c r="K259" s="23"/>
      <c r="L259" s="31"/>
      <c r="M259" s="31"/>
      <c r="N259" s="31"/>
      <c r="O259" s="31"/>
      <c r="P259" s="91"/>
      <c r="Q259" s="92"/>
    </row>
    <row r="260" spans="1:17" s="26" customFormat="1" ht="27">
      <c r="A260" s="20">
        <v>238</v>
      </c>
      <c r="B260" s="21"/>
      <c r="C260" s="32" t="s">
        <v>319</v>
      </c>
      <c r="D260" s="35" t="s">
        <v>58</v>
      </c>
      <c r="E260" s="23">
        <v>1</v>
      </c>
      <c r="F260" s="30"/>
      <c r="G260" s="30"/>
      <c r="H260" s="95"/>
      <c r="I260" s="23"/>
      <c r="J260" s="23"/>
      <c r="K260" s="23"/>
      <c r="L260" s="31"/>
      <c r="M260" s="31"/>
      <c r="N260" s="31"/>
      <c r="O260" s="31"/>
      <c r="P260" s="91"/>
      <c r="Q260" s="92"/>
    </row>
    <row r="261" spans="1:17" s="26" customFormat="1">
      <c r="A261" s="20">
        <v>239</v>
      </c>
      <c r="B261" s="21"/>
      <c r="C261" s="46" t="s">
        <v>63</v>
      </c>
      <c r="D261" s="50"/>
      <c r="E261" s="51"/>
      <c r="F261" s="30"/>
      <c r="G261" s="30"/>
      <c r="H261" s="95"/>
      <c r="I261" s="23"/>
      <c r="J261" s="23"/>
      <c r="K261" s="23"/>
      <c r="L261" s="31"/>
      <c r="M261" s="31"/>
      <c r="N261" s="31"/>
      <c r="O261" s="31"/>
      <c r="P261" s="91"/>
      <c r="Q261" s="92"/>
    </row>
    <row r="262" spans="1:17" s="26" customFormat="1">
      <c r="A262" s="20">
        <v>240</v>
      </c>
      <c r="B262" s="21"/>
      <c r="C262" s="42" t="s">
        <v>152</v>
      </c>
      <c r="D262" s="98" t="s">
        <v>47</v>
      </c>
      <c r="E262" s="99">
        <v>77</v>
      </c>
      <c r="F262" s="53"/>
      <c r="G262" s="53"/>
      <c r="H262" s="320"/>
      <c r="I262" s="23"/>
      <c r="J262" s="23"/>
      <c r="K262" s="23"/>
      <c r="L262" s="31"/>
      <c r="M262" s="31"/>
      <c r="N262" s="31"/>
      <c r="O262" s="31"/>
      <c r="P262" s="91"/>
      <c r="Q262" s="92"/>
    </row>
    <row r="263" spans="1:17" s="26" customFormat="1">
      <c r="A263" s="20">
        <v>241</v>
      </c>
      <c r="B263" s="21"/>
      <c r="C263" s="283" t="s">
        <v>229</v>
      </c>
      <c r="D263" s="98" t="s">
        <v>47</v>
      </c>
      <c r="E263" s="279">
        <f>E262</f>
        <v>77</v>
      </c>
      <c r="F263" s="53"/>
      <c r="G263" s="53"/>
      <c r="H263" s="321"/>
      <c r="I263" s="281"/>
      <c r="J263" s="281"/>
      <c r="K263" s="282"/>
      <c r="L263" s="281"/>
      <c r="M263" s="281"/>
      <c r="N263" s="281"/>
      <c r="O263" s="281"/>
      <c r="P263" s="282"/>
      <c r="Q263" s="92"/>
    </row>
    <row r="264" spans="1:17" s="26" customFormat="1">
      <c r="A264" s="20">
        <v>242</v>
      </c>
      <c r="B264" s="21"/>
      <c r="C264" s="284" t="s">
        <v>230</v>
      </c>
      <c r="D264" s="98" t="s">
        <v>47</v>
      </c>
      <c r="E264" s="99">
        <f>E263*1.1</f>
        <v>84.7</v>
      </c>
      <c r="F264" s="53"/>
      <c r="G264" s="53"/>
      <c r="H264" s="321"/>
      <c r="I264" s="281"/>
      <c r="J264" s="281"/>
      <c r="K264" s="282"/>
      <c r="L264" s="281"/>
      <c r="M264" s="281"/>
      <c r="N264" s="281"/>
      <c r="O264" s="281"/>
      <c r="P264" s="282"/>
      <c r="Q264" s="92"/>
    </row>
    <row r="265" spans="1:17" s="26" customFormat="1">
      <c r="A265" s="20">
        <v>243</v>
      </c>
      <c r="B265" s="21"/>
      <c r="C265" s="86" t="s">
        <v>237</v>
      </c>
      <c r="D265" s="299" t="s">
        <v>47</v>
      </c>
      <c r="E265" s="285">
        <v>54</v>
      </c>
      <c r="F265" s="135"/>
      <c r="G265" s="286"/>
      <c r="H265" s="97"/>
      <c r="I265" s="287"/>
      <c r="J265" s="287"/>
      <c r="K265" s="288"/>
      <c r="L265" s="289"/>
      <c r="M265" s="289"/>
      <c r="N265" s="289"/>
      <c r="O265" s="289"/>
      <c r="P265" s="290"/>
      <c r="Q265" s="92"/>
    </row>
    <row r="266" spans="1:17" s="26" customFormat="1">
      <c r="A266" s="20">
        <v>244</v>
      </c>
      <c r="B266" s="21"/>
      <c r="C266" s="88" t="s">
        <v>238</v>
      </c>
      <c r="D266" s="299" t="s">
        <v>61</v>
      </c>
      <c r="E266" s="51">
        <f>E265/6.67</f>
        <v>8.1</v>
      </c>
      <c r="F266" s="291"/>
      <c r="G266" s="292"/>
      <c r="H266" s="97"/>
      <c r="I266" s="287"/>
      <c r="J266" s="287"/>
      <c r="K266" s="288"/>
      <c r="L266" s="289"/>
      <c r="M266" s="289"/>
      <c r="N266" s="289"/>
      <c r="O266" s="289"/>
      <c r="P266" s="290"/>
      <c r="Q266" s="92"/>
    </row>
    <row r="267" spans="1:17" s="26" customFormat="1">
      <c r="A267" s="20">
        <v>245</v>
      </c>
      <c r="B267" s="21"/>
      <c r="C267" s="300" t="s">
        <v>215</v>
      </c>
      <c r="D267" s="299" t="s">
        <v>60</v>
      </c>
      <c r="E267" s="51">
        <f>E265/0.68</f>
        <v>79.41</v>
      </c>
      <c r="F267" s="291"/>
      <c r="G267" s="292"/>
      <c r="H267" s="97"/>
      <c r="I267" s="287"/>
      <c r="J267" s="287"/>
      <c r="K267" s="288"/>
      <c r="L267" s="289"/>
      <c r="M267" s="289"/>
      <c r="N267" s="289"/>
      <c r="O267" s="289"/>
      <c r="P267" s="290"/>
      <c r="Q267" s="92"/>
    </row>
    <row r="268" spans="1:17" s="26" customFormat="1">
      <c r="A268" s="20">
        <v>246</v>
      </c>
      <c r="B268" s="21"/>
      <c r="C268" s="88" t="s">
        <v>239</v>
      </c>
      <c r="D268" s="299" t="s">
        <v>47</v>
      </c>
      <c r="E268" s="51">
        <f>E265/9</f>
        <v>6</v>
      </c>
      <c r="F268" s="291"/>
      <c r="G268" s="292"/>
      <c r="H268" s="97"/>
      <c r="I268" s="287"/>
      <c r="J268" s="287"/>
      <c r="K268" s="288"/>
      <c r="L268" s="289"/>
      <c r="M268" s="289"/>
      <c r="N268" s="289"/>
      <c r="O268" s="289"/>
      <c r="P268" s="290"/>
      <c r="Q268" s="92"/>
    </row>
    <row r="269" spans="1:17" s="26" customFormat="1">
      <c r="A269" s="20">
        <v>247</v>
      </c>
      <c r="B269" s="21"/>
      <c r="C269" s="86" t="s">
        <v>240</v>
      </c>
      <c r="D269" s="299" t="s">
        <v>47</v>
      </c>
      <c r="E269" s="285">
        <f>E265</f>
        <v>54</v>
      </c>
      <c r="F269" s="291"/>
      <c r="G269" s="292"/>
      <c r="H269" s="97"/>
      <c r="I269" s="287"/>
      <c r="J269" s="287"/>
      <c r="K269" s="288"/>
      <c r="L269" s="289"/>
      <c r="M269" s="289"/>
      <c r="N269" s="289"/>
      <c r="O269" s="289"/>
      <c r="P269" s="290"/>
      <c r="Q269" s="92"/>
    </row>
    <row r="270" spans="1:17" s="26" customFormat="1">
      <c r="A270" s="20">
        <v>248</v>
      </c>
      <c r="B270" s="21"/>
      <c r="C270" s="88" t="s">
        <v>238</v>
      </c>
      <c r="D270" s="50" t="s">
        <v>60</v>
      </c>
      <c r="E270" s="51">
        <f>E269/4.8</f>
        <v>11.25</v>
      </c>
      <c r="F270" s="291"/>
      <c r="G270" s="292"/>
      <c r="H270" s="97"/>
      <c r="I270" s="287"/>
      <c r="J270" s="287"/>
      <c r="K270" s="288"/>
      <c r="L270" s="289"/>
      <c r="M270" s="289"/>
      <c r="N270" s="289"/>
      <c r="O270" s="289"/>
      <c r="P270" s="290"/>
      <c r="Q270" s="92"/>
    </row>
    <row r="271" spans="1:17" s="26" customFormat="1">
      <c r="A271" s="20">
        <v>249</v>
      </c>
      <c r="B271" s="21"/>
      <c r="C271" s="88" t="s">
        <v>241</v>
      </c>
      <c r="D271" s="50" t="s">
        <v>60</v>
      </c>
      <c r="E271" s="51">
        <f>E269/4</f>
        <v>13.5</v>
      </c>
      <c r="F271" s="291"/>
      <c r="G271" s="292"/>
      <c r="H271" s="97"/>
      <c r="I271" s="287"/>
      <c r="J271" s="287"/>
      <c r="K271" s="288"/>
      <c r="L271" s="289"/>
      <c r="M271" s="289"/>
      <c r="N271" s="289"/>
      <c r="O271" s="289"/>
      <c r="P271" s="290"/>
      <c r="Q271" s="92"/>
    </row>
    <row r="272" spans="1:17" s="26" customFormat="1">
      <c r="A272" s="20">
        <v>250</v>
      </c>
      <c r="B272" s="21"/>
      <c r="C272" s="46" t="s">
        <v>54</v>
      </c>
      <c r="D272" s="28"/>
      <c r="E272" s="29"/>
      <c r="F272" s="30"/>
      <c r="G272" s="30"/>
      <c r="H272" s="95"/>
      <c r="I272" s="23"/>
      <c r="J272" s="23"/>
      <c r="K272" s="23"/>
      <c r="L272" s="31"/>
      <c r="M272" s="31"/>
      <c r="N272" s="31"/>
      <c r="O272" s="31"/>
      <c r="P272" s="91"/>
      <c r="Q272" s="92"/>
    </row>
    <row r="273" spans="1:17" s="26" customFormat="1">
      <c r="A273" s="20">
        <v>251</v>
      </c>
      <c r="B273" s="21"/>
      <c r="C273" s="52" t="s">
        <v>143</v>
      </c>
      <c r="D273" s="35" t="s">
        <v>47</v>
      </c>
      <c r="E273" s="29">
        <v>77</v>
      </c>
      <c r="F273" s="30"/>
      <c r="G273" s="30"/>
      <c r="H273" s="95"/>
      <c r="I273" s="23"/>
      <c r="J273" s="23"/>
      <c r="K273" s="23"/>
      <c r="L273" s="31"/>
      <c r="M273" s="31"/>
      <c r="N273" s="31"/>
      <c r="O273" s="31"/>
      <c r="P273" s="91"/>
      <c r="Q273" s="92"/>
    </row>
    <row r="274" spans="1:17" s="26" customFormat="1">
      <c r="A274" s="20">
        <v>252</v>
      </c>
      <c r="B274" s="21"/>
      <c r="C274" s="32" t="s">
        <v>83</v>
      </c>
      <c r="D274" s="35" t="s">
        <v>61</v>
      </c>
      <c r="E274" s="41">
        <f>E273*0.2</f>
        <v>15.4</v>
      </c>
      <c r="F274" s="30"/>
      <c r="G274" s="30"/>
      <c r="H274" s="95"/>
      <c r="I274" s="23"/>
      <c r="J274" s="23"/>
      <c r="K274" s="23"/>
      <c r="L274" s="31"/>
      <c r="M274" s="31"/>
      <c r="N274" s="31"/>
      <c r="O274" s="31"/>
      <c r="P274" s="91"/>
      <c r="Q274" s="92"/>
    </row>
    <row r="275" spans="1:17" s="26" customFormat="1">
      <c r="A275" s="20">
        <v>253</v>
      </c>
      <c r="B275" s="21"/>
      <c r="C275" s="32" t="s">
        <v>145</v>
      </c>
      <c r="D275" s="35" t="s">
        <v>60</v>
      </c>
      <c r="E275" s="41">
        <f>E273*8.25</f>
        <v>635.25</v>
      </c>
      <c r="F275" s="30"/>
      <c r="G275" s="30"/>
      <c r="H275" s="95"/>
      <c r="I275" s="23"/>
      <c r="J275" s="23"/>
      <c r="K275" s="23"/>
      <c r="L275" s="31"/>
      <c r="M275" s="31"/>
      <c r="N275" s="31"/>
      <c r="O275" s="31"/>
      <c r="P275" s="91"/>
      <c r="Q275" s="92"/>
    </row>
    <row r="276" spans="1:17" s="26" customFormat="1">
      <c r="A276" s="20">
        <v>254</v>
      </c>
      <c r="B276" s="21"/>
      <c r="C276" s="52" t="s">
        <v>146</v>
      </c>
      <c r="D276" s="35" t="s">
        <v>47</v>
      </c>
      <c r="E276" s="29">
        <v>84.1</v>
      </c>
      <c r="F276" s="30"/>
      <c r="G276" s="30"/>
      <c r="H276" s="95"/>
      <c r="I276" s="23"/>
      <c r="J276" s="23"/>
      <c r="K276" s="23"/>
      <c r="L276" s="31"/>
      <c r="M276" s="31"/>
      <c r="N276" s="31"/>
      <c r="O276" s="31"/>
      <c r="P276" s="91"/>
      <c r="Q276" s="92"/>
    </row>
    <row r="277" spans="1:17" s="26" customFormat="1">
      <c r="A277" s="20">
        <v>255</v>
      </c>
      <c r="B277" s="21"/>
      <c r="C277" s="32" t="s">
        <v>84</v>
      </c>
      <c r="D277" s="35" t="s">
        <v>61</v>
      </c>
      <c r="E277" s="41">
        <f>E276*0.2</f>
        <v>16.82</v>
      </c>
      <c r="F277" s="30"/>
      <c r="G277" s="30"/>
      <c r="H277" s="95"/>
      <c r="I277" s="23"/>
      <c r="J277" s="23"/>
      <c r="K277" s="23"/>
      <c r="L277" s="31"/>
      <c r="M277" s="31"/>
      <c r="N277" s="31"/>
      <c r="O277" s="31"/>
      <c r="P277" s="91"/>
      <c r="Q277" s="92"/>
    </row>
    <row r="278" spans="1:17" s="26" customFormat="1">
      <c r="A278" s="20">
        <v>256</v>
      </c>
      <c r="B278" s="21"/>
      <c r="C278" s="32" t="s">
        <v>147</v>
      </c>
      <c r="D278" s="35" t="s">
        <v>60</v>
      </c>
      <c r="E278" s="41">
        <v>270</v>
      </c>
      <c r="F278" s="30"/>
      <c r="G278" s="30"/>
      <c r="H278" s="95"/>
      <c r="I278" s="23"/>
      <c r="J278" s="23"/>
      <c r="K278" s="23"/>
      <c r="L278" s="31"/>
      <c r="M278" s="31"/>
      <c r="N278" s="31"/>
      <c r="O278" s="31"/>
      <c r="P278" s="91"/>
      <c r="Q278" s="92"/>
    </row>
    <row r="279" spans="1:17" s="26" customFormat="1">
      <c r="A279" s="20">
        <v>257</v>
      </c>
      <c r="B279" s="21"/>
      <c r="C279" s="52" t="s">
        <v>85</v>
      </c>
      <c r="D279" s="35" t="s">
        <v>47</v>
      </c>
      <c r="E279" s="29">
        <v>77</v>
      </c>
      <c r="F279" s="30"/>
      <c r="G279" s="30"/>
      <c r="H279" s="95"/>
      <c r="I279" s="23"/>
      <c r="J279" s="23"/>
      <c r="K279" s="23"/>
      <c r="L279" s="31"/>
      <c r="M279" s="31"/>
      <c r="N279" s="31"/>
      <c r="O279" s="31"/>
      <c r="P279" s="91"/>
      <c r="Q279" s="92"/>
    </row>
    <row r="280" spans="1:17" s="26" customFormat="1" ht="40.5">
      <c r="A280" s="20">
        <v>258</v>
      </c>
      <c r="B280" s="21"/>
      <c r="C280" s="47" t="s">
        <v>118</v>
      </c>
      <c r="D280" s="35" t="s">
        <v>47</v>
      </c>
      <c r="E280" s="53">
        <f>E279*1.1</f>
        <v>84.7</v>
      </c>
      <c r="F280" s="30"/>
      <c r="G280" s="30"/>
      <c r="H280" s="95"/>
      <c r="I280" s="23"/>
      <c r="J280" s="23"/>
      <c r="K280" s="23"/>
      <c r="L280" s="31"/>
      <c r="M280" s="31"/>
      <c r="N280" s="31"/>
      <c r="O280" s="31"/>
      <c r="P280" s="91"/>
      <c r="Q280" s="92"/>
    </row>
    <row r="281" spans="1:17" s="26" customFormat="1">
      <c r="A281" s="20">
        <v>259</v>
      </c>
      <c r="B281" s="21"/>
      <c r="C281" s="54" t="s">
        <v>86</v>
      </c>
      <c r="D281" s="35" t="s">
        <v>61</v>
      </c>
      <c r="E281" s="53">
        <f>E279*0.4</f>
        <v>30.8</v>
      </c>
      <c r="F281" s="30"/>
      <c r="G281" s="30"/>
      <c r="H281" s="95"/>
      <c r="I281" s="23"/>
      <c r="J281" s="23"/>
      <c r="K281" s="23"/>
      <c r="L281" s="31"/>
      <c r="M281" s="31"/>
      <c r="N281" s="31"/>
      <c r="O281" s="31"/>
      <c r="P281" s="91"/>
      <c r="Q281" s="92"/>
    </row>
    <row r="282" spans="1:17" s="26" customFormat="1">
      <c r="A282" s="20">
        <v>260</v>
      </c>
      <c r="B282" s="21"/>
      <c r="C282" s="32" t="s">
        <v>87</v>
      </c>
      <c r="D282" s="35" t="s">
        <v>60</v>
      </c>
      <c r="E282" s="53">
        <f>E279*0.9</f>
        <v>69.3</v>
      </c>
      <c r="F282" s="30"/>
      <c r="G282" s="30"/>
      <c r="H282" s="95"/>
      <c r="I282" s="23"/>
      <c r="J282" s="23"/>
      <c r="K282" s="23"/>
      <c r="L282" s="31"/>
      <c r="M282" s="31"/>
      <c r="N282" s="31"/>
      <c r="O282" s="31"/>
      <c r="P282" s="91"/>
      <c r="Q282" s="92"/>
    </row>
    <row r="283" spans="1:17" s="26" customFormat="1">
      <c r="A283" s="20">
        <v>261</v>
      </c>
      <c r="B283" s="21"/>
      <c r="C283" s="54" t="s">
        <v>88</v>
      </c>
      <c r="D283" s="35" t="s">
        <v>57</v>
      </c>
      <c r="E283" s="53">
        <f>E279*1.45</f>
        <v>111.65</v>
      </c>
      <c r="F283" s="30"/>
      <c r="G283" s="30"/>
      <c r="H283" s="95"/>
      <c r="I283" s="23"/>
      <c r="J283" s="23"/>
      <c r="K283" s="23"/>
      <c r="L283" s="31"/>
      <c r="M283" s="31"/>
      <c r="N283" s="31"/>
      <c r="O283" s="31"/>
      <c r="P283" s="91"/>
      <c r="Q283" s="92"/>
    </row>
    <row r="284" spans="1:17" s="26" customFormat="1">
      <c r="A284" s="20">
        <v>262</v>
      </c>
      <c r="B284" s="21"/>
      <c r="C284" s="52" t="s">
        <v>231</v>
      </c>
      <c r="D284" s="35" t="s">
        <v>57</v>
      </c>
      <c r="E284" s="29">
        <v>48</v>
      </c>
      <c r="F284" s="30"/>
      <c r="G284" s="30"/>
      <c r="H284" s="95"/>
      <c r="I284" s="23"/>
      <c r="J284" s="23"/>
      <c r="K284" s="23"/>
      <c r="L284" s="31"/>
      <c r="M284" s="31"/>
      <c r="N284" s="31"/>
      <c r="O284" s="31"/>
      <c r="P284" s="91"/>
      <c r="Q284" s="92"/>
    </row>
    <row r="285" spans="1:17" s="26" customFormat="1" ht="27">
      <c r="A285" s="20">
        <v>263</v>
      </c>
      <c r="B285" s="21"/>
      <c r="C285" s="55" t="s">
        <v>89</v>
      </c>
      <c r="D285" s="56" t="s">
        <v>90</v>
      </c>
      <c r="E285" s="57">
        <v>1</v>
      </c>
      <c r="F285" s="30"/>
      <c r="G285" s="30"/>
      <c r="H285" s="95"/>
      <c r="I285" s="23"/>
      <c r="J285" s="23"/>
      <c r="K285" s="23"/>
      <c r="L285" s="31"/>
      <c r="M285" s="31"/>
      <c r="N285" s="31"/>
      <c r="O285" s="31"/>
      <c r="P285" s="91"/>
      <c r="Q285" s="92"/>
    </row>
    <row r="286" spans="1:17" s="26" customFormat="1" ht="27">
      <c r="A286" s="20">
        <v>264</v>
      </c>
      <c r="B286" s="294"/>
      <c r="C286" s="329" t="s">
        <v>269</v>
      </c>
      <c r="D286" s="330" t="s">
        <v>57</v>
      </c>
      <c r="E286" s="331">
        <v>80</v>
      </c>
      <c r="F286" s="332"/>
      <c r="G286" s="332"/>
      <c r="H286" s="333"/>
      <c r="I286" s="333"/>
      <c r="J286" s="333"/>
      <c r="K286" s="333"/>
      <c r="L286" s="333"/>
      <c r="M286" s="333"/>
      <c r="N286" s="333"/>
      <c r="O286" s="333"/>
      <c r="P286" s="333"/>
      <c r="Q286" s="92"/>
    </row>
    <row r="287" spans="1:17" s="26" customFormat="1">
      <c r="A287" s="20">
        <v>265</v>
      </c>
      <c r="B287" s="21"/>
      <c r="C287" s="46" t="s">
        <v>55</v>
      </c>
      <c r="D287" s="56"/>
      <c r="E287" s="57"/>
      <c r="F287" s="30"/>
      <c r="G287" s="30"/>
      <c r="H287" s="95"/>
      <c r="I287" s="23"/>
      <c r="J287" s="23"/>
      <c r="K287" s="23"/>
      <c r="L287" s="31"/>
      <c r="M287" s="31"/>
      <c r="N287" s="31"/>
      <c r="O287" s="31"/>
      <c r="P287" s="91"/>
      <c r="Q287" s="92"/>
    </row>
    <row r="288" spans="1:17" s="26" customFormat="1" ht="67.5">
      <c r="A288" s="20">
        <v>266</v>
      </c>
      <c r="B288" s="21"/>
      <c r="C288" s="32" t="s">
        <v>318</v>
      </c>
      <c r="D288" s="35" t="s">
        <v>58</v>
      </c>
      <c r="E288" s="23">
        <v>1</v>
      </c>
      <c r="F288" s="30"/>
      <c r="G288" s="30"/>
      <c r="H288" s="95"/>
      <c r="I288" s="23"/>
      <c r="J288" s="23"/>
      <c r="K288" s="23"/>
      <c r="L288" s="31"/>
      <c r="M288" s="31"/>
      <c r="N288" s="31"/>
      <c r="O288" s="31"/>
      <c r="P288" s="91"/>
      <c r="Q288" s="92"/>
    </row>
    <row r="289" spans="1:17" s="26" customFormat="1" ht="81">
      <c r="A289" s="20">
        <v>267</v>
      </c>
      <c r="B289" s="21"/>
      <c r="C289" s="44" t="s">
        <v>320</v>
      </c>
      <c r="D289" s="41" t="s">
        <v>59</v>
      </c>
      <c r="E289" s="41">
        <f>E239</f>
        <v>12</v>
      </c>
      <c r="F289" s="30"/>
      <c r="G289" s="30"/>
      <c r="H289" s="95"/>
      <c r="I289" s="23"/>
      <c r="J289" s="23"/>
      <c r="K289" s="23"/>
      <c r="L289" s="31"/>
      <c r="M289" s="31"/>
      <c r="N289" s="31"/>
      <c r="O289" s="31"/>
      <c r="P289" s="91"/>
      <c r="Q289" s="92"/>
    </row>
    <row r="290" spans="1:17" s="26" customFormat="1">
      <c r="A290" s="20">
        <v>268</v>
      </c>
      <c r="B290" s="21"/>
      <c r="C290" s="42" t="s">
        <v>91</v>
      </c>
      <c r="D290" s="43" t="s">
        <v>62</v>
      </c>
      <c r="E290" s="272">
        <f>E289</f>
        <v>12</v>
      </c>
      <c r="F290" s="30"/>
      <c r="G290" s="30"/>
      <c r="H290" s="95"/>
      <c r="I290" s="23"/>
      <c r="J290" s="23"/>
      <c r="K290" s="23"/>
      <c r="L290" s="31"/>
      <c r="M290" s="31"/>
      <c r="N290" s="31"/>
      <c r="O290" s="31"/>
      <c r="P290" s="91"/>
      <c r="Q290" s="92"/>
    </row>
    <row r="291" spans="1:17" s="26" customFormat="1">
      <c r="A291" s="20">
        <v>269</v>
      </c>
      <c r="B291" s="21"/>
      <c r="C291" s="42" t="s">
        <v>92</v>
      </c>
      <c r="D291" s="28" t="s">
        <v>49</v>
      </c>
      <c r="E291" s="273">
        <f>E289</f>
        <v>12</v>
      </c>
      <c r="F291" s="30"/>
      <c r="G291" s="30"/>
      <c r="H291" s="95"/>
      <c r="I291" s="23"/>
      <c r="J291" s="23"/>
      <c r="K291" s="23"/>
      <c r="L291" s="31"/>
      <c r="M291" s="31"/>
      <c r="N291" s="31"/>
      <c r="O291" s="31"/>
      <c r="P291" s="91"/>
      <c r="Q291" s="92"/>
    </row>
    <row r="292" spans="1:17" s="26" customFormat="1">
      <c r="A292" s="20">
        <v>270</v>
      </c>
      <c r="B292" s="21"/>
      <c r="C292" s="52" t="s">
        <v>257</v>
      </c>
      <c r="D292" s="28" t="s">
        <v>49</v>
      </c>
      <c r="E292" s="29">
        <v>5</v>
      </c>
      <c r="F292" s="30"/>
      <c r="G292" s="30"/>
      <c r="H292" s="95"/>
      <c r="I292" s="23"/>
      <c r="J292" s="23"/>
      <c r="K292" s="23"/>
      <c r="L292" s="31"/>
      <c r="M292" s="31"/>
      <c r="N292" s="31"/>
      <c r="O292" s="31"/>
      <c r="P292" s="91"/>
      <c r="Q292" s="92"/>
    </row>
    <row r="293" spans="1:17" s="26" customFormat="1" ht="40.5">
      <c r="A293" s="20">
        <v>271</v>
      </c>
      <c r="B293" s="21"/>
      <c r="C293" s="44" t="s">
        <v>279</v>
      </c>
      <c r="D293" s="48" t="s">
        <v>51</v>
      </c>
      <c r="E293" s="24">
        <v>1</v>
      </c>
      <c r="F293" s="30"/>
      <c r="G293" s="30"/>
      <c r="H293" s="95"/>
      <c r="I293" s="23"/>
      <c r="J293" s="23"/>
      <c r="K293" s="23"/>
      <c r="L293" s="31"/>
      <c r="M293" s="31"/>
      <c r="N293" s="31"/>
      <c r="O293" s="31"/>
      <c r="P293" s="91"/>
      <c r="Q293" s="92"/>
    </row>
    <row r="294" spans="1:17" s="26" customFormat="1" ht="40.5">
      <c r="A294" s="20">
        <v>272</v>
      </c>
      <c r="B294" s="21"/>
      <c r="C294" s="44" t="s">
        <v>325</v>
      </c>
      <c r="D294" s="48" t="s">
        <v>51</v>
      </c>
      <c r="E294" s="24">
        <v>1</v>
      </c>
      <c r="F294" s="30"/>
      <c r="G294" s="30"/>
      <c r="H294" s="95"/>
      <c r="I294" s="23"/>
      <c r="J294" s="23"/>
      <c r="K294" s="23"/>
      <c r="L294" s="31"/>
      <c r="M294" s="31"/>
      <c r="N294" s="31"/>
      <c r="O294" s="31"/>
      <c r="P294" s="91"/>
      <c r="Q294" s="92"/>
    </row>
    <row r="295" spans="1:17" s="26" customFormat="1">
      <c r="A295" s="20">
        <v>273</v>
      </c>
      <c r="B295" s="21"/>
      <c r="C295" s="44" t="s">
        <v>324</v>
      </c>
      <c r="D295" s="48" t="s">
        <v>47</v>
      </c>
      <c r="E295" s="24">
        <v>5</v>
      </c>
      <c r="F295" s="30"/>
      <c r="G295" s="30"/>
      <c r="H295" s="95"/>
      <c r="I295" s="23"/>
      <c r="J295" s="23"/>
      <c r="K295" s="23"/>
      <c r="L295" s="31"/>
      <c r="M295" s="31"/>
      <c r="N295" s="31"/>
      <c r="O295" s="31"/>
      <c r="P295" s="91"/>
      <c r="Q295" s="92"/>
    </row>
    <row r="296" spans="1:17" s="26" customFormat="1">
      <c r="A296" s="20">
        <v>274</v>
      </c>
      <c r="B296" s="294"/>
      <c r="C296" s="301" t="s">
        <v>93</v>
      </c>
      <c r="D296" s="302" t="s">
        <v>47</v>
      </c>
      <c r="E296" s="304">
        <f>E242</f>
        <v>137</v>
      </c>
      <c r="F296" s="295"/>
      <c r="G296" s="295"/>
      <c r="H296" s="296"/>
      <c r="I296" s="297"/>
      <c r="J296" s="297"/>
      <c r="K296" s="297"/>
      <c r="L296" s="298"/>
      <c r="M296" s="298"/>
      <c r="N296" s="298"/>
      <c r="O296" s="298"/>
      <c r="P296" s="297"/>
      <c r="Q296" s="92"/>
    </row>
    <row r="297" spans="1:17" s="26" customFormat="1">
      <c r="A297" s="20">
        <v>275</v>
      </c>
      <c r="B297" s="131"/>
      <c r="C297" s="305" t="s">
        <v>253</v>
      </c>
      <c r="D297" s="257"/>
      <c r="E297" s="306"/>
      <c r="F297" s="153"/>
      <c r="G297" s="153"/>
      <c r="H297" s="307"/>
      <c r="I297" s="154"/>
      <c r="J297" s="154"/>
      <c r="K297" s="154"/>
      <c r="L297" s="308"/>
      <c r="M297" s="308"/>
      <c r="N297" s="308"/>
      <c r="O297" s="308"/>
      <c r="P297" s="154"/>
      <c r="Q297" s="92"/>
    </row>
    <row r="298" spans="1:17" s="26" customFormat="1">
      <c r="A298" s="20">
        <v>276</v>
      </c>
      <c r="B298" s="131"/>
      <c r="C298" s="305"/>
      <c r="D298" s="257"/>
      <c r="E298" s="306"/>
      <c r="F298" s="153"/>
      <c r="G298" s="153"/>
      <c r="H298" s="307"/>
      <c r="I298" s="154"/>
      <c r="J298" s="154"/>
      <c r="K298" s="154"/>
      <c r="L298" s="308"/>
      <c r="M298" s="308"/>
      <c r="N298" s="308"/>
      <c r="O298" s="308"/>
      <c r="P298" s="154"/>
      <c r="Q298" s="92"/>
    </row>
    <row r="299" spans="1:17" s="26" customFormat="1">
      <c r="A299" s="20">
        <v>277</v>
      </c>
      <c r="B299" s="21"/>
      <c r="C299" s="83" t="s">
        <v>255</v>
      </c>
      <c r="D299" s="84" t="s">
        <v>47</v>
      </c>
      <c r="E299" s="23">
        <v>12</v>
      </c>
      <c r="F299" s="96"/>
      <c r="G299" s="96"/>
      <c r="H299" s="97"/>
      <c r="I299" s="23"/>
      <c r="J299" s="23"/>
      <c r="K299" s="23"/>
      <c r="L299" s="31"/>
      <c r="M299" s="31"/>
      <c r="N299" s="31"/>
      <c r="O299" s="31"/>
      <c r="P299" s="91"/>
      <c r="Q299" s="92"/>
    </row>
    <row r="300" spans="1:17" s="26" customFormat="1">
      <c r="A300" s="20">
        <v>278</v>
      </c>
      <c r="B300" s="21"/>
      <c r="C300" s="85" t="s">
        <v>162</v>
      </c>
      <c r="D300" s="84" t="s">
        <v>60</v>
      </c>
      <c r="E300" s="23">
        <v>21</v>
      </c>
      <c r="F300" s="96"/>
      <c r="G300" s="96"/>
      <c r="H300" s="97"/>
      <c r="I300" s="23"/>
      <c r="J300" s="23"/>
      <c r="K300" s="23"/>
      <c r="L300" s="31"/>
      <c r="M300" s="31"/>
      <c r="N300" s="31"/>
      <c r="O300" s="31"/>
      <c r="P300" s="91"/>
      <c r="Q300" s="92"/>
    </row>
    <row r="301" spans="1:17" s="26" customFormat="1">
      <c r="A301" s="20">
        <v>279</v>
      </c>
      <c r="B301" s="21"/>
      <c r="C301" s="85" t="s">
        <v>163</v>
      </c>
      <c r="D301" s="84" t="s">
        <v>164</v>
      </c>
      <c r="E301" s="23">
        <v>15</v>
      </c>
      <c r="F301" s="96"/>
      <c r="G301" s="96"/>
      <c r="H301" s="97"/>
      <c r="I301" s="23"/>
      <c r="J301" s="23"/>
      <c r="K301" s="23"/>
      <c r="L301" s="31"/>
      <c r="M301" s="31"/>
      <c r="N301" s="31"/>
      <c r="O301" s="31"/>
      <c r="P301" s="91"/>
      <c r="Q301" s="92"/>
    </row>
    <row r="302" spans="1:17" s="26" customFormat="1">
      <c r="A302" s="20">
        <v>280</v>
      </c>
      <c r="B302" s="21"/>
      <c r="C302" s="83" t="s">
        <v>256</v>
      </c>
      <c r="D302" s="84" t="s">
        <v>47</v>
      </c>
      <c r="E302" s="23">
        <v>12</v>
      </c>
      <c r="F302" s="96"/>
      <c r="G302" s="96"/>
      <c r="H302" s="97"/>
      <c r="I302" s="23"/>
      <c r="J302" s="23"/>
      <c r="K302" s="23"/>
      <c r="L302" s="31"/>
      <c r="M302" s="31"/>
      <c r="N302" s="31"/>
      <c r="O302" s="31"/>
      <c r="P302" s="91"/>
      <c r="Q302" s="92"/>
    </row>
    <row r="303" spans="1:17" s="26" customFormat="1">
      <c r="A303" s="20">
        <v>281</v>
      </c>
      <c r="B303" s="21"/>
      <c r="C303" s="85" t="s">
        <v>165</v>
      </c>
      <c r="D303" s="84" t="s">
        <v>47</v>
      </c>
      <c r="E303" s="23">
        <f>E302*1.1</f>
        <v>13.2</v>
      </c>
      <c r="F303" s="96"/>
      <c r="G303" s="96"/>
      <c r="H303" s="97"/>
      <c r="I303" s="23"/>
      <c r="J303" s="23"/>
      <c r="K303" s="23"/>
      <c r="L303" s="31"/>
      <c r="M303" s="31"/>
      <c r="N303" s="31"/>
      <c r="O303" s="31"/>
      <c r="P303" s="91"/>
      <c r="Q303" s="92"/>
    </row>
    <row r="304" spans="1:17" s="26" customFormat="1">
      <c r="A304" s="20">
        <v>282</v>
      </c>
      <c r="B304" s="21"/>
      <c r="C304" s="85" t="s">
        <v>158</v>
      </c>
      <c r="D304" s="84" t="s">
        <v>60</v>
      </c>
      <c r="E304" s="23">
        <f>E303*5</f>
        <v>66</v>
      </c>
      <c r="F304" s="96"/>
      <c r="G304" s="96"/>
      <c r="H304" s="97"/>
      <c r="I304" s="23"/>
      <c r="J304" s="23"/>
      <c r="K304" s="23"/>
      <c r="L304" s="31"/>
      <c r="M304" s="31"/>
      <c r="N304" s="31"/>
      <c r="O304" s="31"/>
      <c r="P304" s="91"/>
      <c r="Q304" s="92"/>
    </row>
    <row r="305" spans="1:17" s="26" customFormat="1">
      <c r="A305" s="20">
        <v>283</v>
      </c>
      <c r="B305" s="21"/>
      <c r="C305" s="85" t="s">
        <v>159</v>
      </c>
      <c r="D305" s="84" t="s">
        <v>60</v>
      </c>
      <c r="E305" s="23">
        <v>4</v>
      </c>
      <c r="F305" s="96"/>
      <c r="G305" s="96"/>
      <c r="H305" s="97"/>
      <c r="I305" s="23"/>
      <c r="J305" s="23"/>
      <c r="K305" s="23"/>
      <c r="L305" s="31"/>
      <c r="M305" s="31"/>
      <c r="N305" s="31"/>
      <c r="O305" s="31"/>
      <c r="P305" s="91"/>
      <c r="Q305" s="92"/>
    </row>
    <row r="306" spans="1:17" s="26" customFormat="1">
      <c r="A306" s="20">
        <v>284</v>
      </c>
      <c r="B306" s="21"/>
      <c r="C306" s="83" t="s">
        <v>254</v>
      </c>
      <c r="D306" s="84" t="s">
        <v>47</v>
      </c>
      <c r="E306" s="23">
        <v>32</v>
      </c>
      <c r="F306" s="96"/>
      <c r="G306" s="96"/>
      <c r="H306" s="97"/>
      <c r="I306" s="23"/>
      <c r="J306" s="23"/>
      <c r="K306" s="23"/>
      <c r="L306" s="31"/>
      <c r="M306" s="31"/>
      <c r="N306" s="31"/>
      <c r="O306" s="31"/>
      <c r="P306" s="91"/>
      <c r="Q306" s="92"/>
    </row>
    <row r="307" spans="1:17" s="26" customFormat="1">
      <c r="A307" s="20">
        <v>285</v>
      </c>
      <c r="B307" s="21"/>
      <c r="C307" s="85" t="s">
        <v>155</v>
      </c>
      <c r="D307" s="84" t="s">
        <v>60</v>
      </c>
      <c r="E307" s="23">
        <v>50</v>
      </c>
      <c r="F307" s="96"/>
      <c r="G307" s="96"/>
      <c r="H307" s="97"/>
      <c r="I307" s="23"/>
      <c r="J307" s="23"/>
      <c r="K307" s="23"/>
      <c r="L307" s="31"/>
      <c r="M307" s="31"/>
      <c r="N307" s="31"/>
      <c r="O307" s="31"/>
      <c r="P307" s="91"/>
      <c r="Q307" s="92"/>
    </row>
    <row r="308" spans="1:17" s="26" customFormat="1">
      <c r="A308" s="20">
        <v>286</v>
      </c>
      <c r="B308" s="21"/>
      <c r="C308" s="86" t="s">
        <v>156</v>
      </c>
      <c r="D308" s="87" t="s">
        <v>47</v>
      </c>
      <c r="E308" s="23">
        <v>32</v>
      </c>
      <c r="F308" s="96"/>
      <c r="G308" s="96"/>
      <c r="H308" s="97"/>
      <c r="I308" s="23"/>
      <c r="J308" s="23"/>
      <c r="K308" s="23"/>
      <c r="L308" s="31"/>
      <c r="M308" s="31"/>
      <c r="N308" s="31"/>
      <c r="O308" s="31"/>
      <c r="P308" s="91"/>
      <c r="Q308" s="92"/>
    </row>
    <row r="309" spans="1:17" s="26" customFormat="1">
      <c r="A309" s="20">
        <v>287</v>
      </c>
      <c r="B309" s="21"/>
      <c r="C309" s="88" t="s">
        <v>157</v>
      </c>
      <c r="D309" s="87" t="s">
        <v>47</v>
      </c>
      <c r="E309" s="23">
        <f>E308*1.1</f>
        <v>35.200000000000003</v>
      </c>
      <c r="F309" s="96"/>
      <c r="G309" s="96"/>
      <c r="H309" s="97"/>
      <c r="I309" s="23"/>
      <c r="J309" s="23"/>
      <c r="K309" s="23"/>
      <c r="L309" s="31"/>
      <c r="M309" s="31"/>
      <c r="N309" s="31"/>
      <c r="O309" s="31"/>
      <c r="P309" s="91"/>
      <c r="Q309" s="92"/>
    </row>
    <row r="310" spans="1:17" s="26" customFormat="1">
      <c r="A310" s="20">
        <v>288</v>
      </c>
      <c r="B310" s="21"/>
      <c r="C310" s="88" t="s">
        <v>158</v>
      </c>
      <c r="D310" s="87" t="s">
        <v>60</v>
      </c>
      <c r="E310" s="23">
        <f>E309*5</f>
        <v>176</v>
      </c>
      <c r="F310" s="96"/>
      <c r="G310" s="96"/>
      <c r="H310" s="97"/>
      <c r="I310" s="23"/>
      <c r="J310" s="23"/>
      <c r="K310" s="23"/>
      <c r="L310" s="31"/>
      <c r="M310" s="31"/>
      <c r="N310" s="31"/>
      <c r="O310" s="31"/>
      <c r="P310" s="91"/>
      <c r="Q310" s="92"/>
    </row>
    <row r="311" spans="1:17" s="26" customFormat="1">
      <c r="A311" s="20">
        <v>289</v>
      </c>
      <c r="B311" s="21"/>
      <c r="C311" s="88" t="s">
        <v>159</v>
      </c>
      <c r="D311" s="87" t="s">
        <v>60</v>
      </c>
      <c r="E311" s="23">
        <v>31</v>
      </c>
      <c r="F311" s="96"/>
      <c r="G311" s="96"/>
      <c r="H311" s="97"/>
      <c r="I311" s="23"/>
      <c r="J311" s="23"/>
      <c r="K311" s="23"/>
      <c r="L311" s="31"/>
      <c r="M311" s="31"/>
      <c r="N311" s="31"/>
      <c r="O311" s="31"/>
      <c r="P311" s="91"/>
      <c r="Q311" s="92"/>
    </row>
    <row r="312" spans="1:17" s="26" customFormat="1" ht="27">
      <c r="A312" s="20">
        <v>290</v>
      </c>
      <c r="B312" s="21"/>
      <c r="C312" s="32" t="s">
        <v>160</v>
      </c>
      <c r="D312" s="89" t="s">
        <v>51</v>
      </c>
      <c r="E312" s="23">
        <v>1</v>
      </c>
      <c r="F312" s="96"/>
      <c r="G312" s="96"/>
      <c r="H312" s="97"/>
      <c r="I312" s="23"/>
      <c r="J312" s="23"/>
      <c r="K312" s="23"/>
      <c r="L312" s="31"/>
      <c r="M312" s="31"/>
      <c r="N312" s="31"/>
      <c r="O312" s="31"/>
      <c r="P312" s="91"/>
      <c r="Q312" s="92"/>
    </row>
    <row r="313" spans="1:17" s="26" customFormat="1">
      <c r="A313" s="20">
        <v>291</v>
      </c>
      <c r="B313" s="21"/>
      <c r="C313" s="32" t="s">
        <v>161</v>
      </c>
      <c r="D313" s="90" t="s">
        <v>49</v>
      </c>
      <c r="E313" s="23">
        <v>12</v>
      </c>
      <c r="F313" s="96"/>
      <c r="G313" s="96"/>
      <c r="H313" s="97"/>
      <c r="I313" s="23"/>
      <c r="J313" s="23"/>
      <c r="K313" s="23"/>
      <c r="L313" s="31"/>
      <c r="M313" s="31"/>
      <c r="N313" s="31"/>
      <c r="O313" s="31"/>
      <c r="P313" s="91"/>
      <c r="Q313" s="92"/>
    </row>
    <row r="314" spans="1:17" s="18" customFormat="1" ht="12.75" customHeight="1" thickBot="1">
      <c r="A314" s="415" t="s">
        <v>129</v>
      </c>
      <c r="B314" s="416"/>
      <c r="C314" s="416"/>
      <c r="D314" s="416"/>
      <c r="E314" s="416"/>
      <c r="F314" s="416"/>
      <c r="G314" s="416"/>
      <c r="H314" s="416"/>
      <c r="I314" s="416"/>
      <c r="J314" s="416"/>
      <c r="K314" s="417"/>
      <c r="L314" s="303"/>
      <c r="M314" s="303"/>
      <c r="N314" s="303"/>
      <c r="O314" s="303"/>
      <c r="P314" s="303"/>
      <c r="Q314" s="19"/>
    </row>
    <row r="315" spans="1:17" s="18" customFormat="1" ht="14.25" thickTop="1">
      <c r="A315" s="58"/>
      <c r="B315" s="59"/>
      <c r="C315" s="60"/>
      <c r="D315" s="61"/>
      <c r="E315" s="62"/>
      <c r="F315" s="58"/>
      <c r="G315" s="58"/>
      <c r="H315" s="63"/>
      <c r="I315" s="63"/>
      <c r="J315" s="63"/>
      <c r="K315" s="160"/>
      <c r="L315" s="64"/>
      <c r="M315" s="64"/>
      <c r="N315" s="63"/>
      <c r="O315" s="63"/>
      <c r="P315" s="65"/>
    </row>
    <row r="316" spans="1:17" s="100" customFormat="1">
      <c r="A316" s="66" t="s">
        <v>142</v>
      </c>
      <c r="B316" s="67"/>
      <c r="C316" s="67"/>
      <c r="D316" s="67"/>
      <c r="E316" s="67"/>
      <c r="F316" s="67"/>
      <c r="G316" s="67"/>
      <c r="J316" s="68" t="s">
        <v>137</v>
      </c>
      <c r="K316" s="161"/>
      <c r="L316" s="67"/>
      <c r="M316" s="67"/>
    </row>
    <row r="317" spans="1:17" s="100" customFormat="1">
      <c r="A317" s="68"/>
      <c r="B317" s="67"/>
      <c r="C317" s="67"/>
      <c r="D317" s="67"/>
      <c r="E317" s="67"/>
      <c r="F317" s="67"/>
      <c r="G317" s="67"/>
      <c r="J317" s="68"/>
      <c r="K317" s="161"/>
      <c r="L317" s="67"/>
      <c r="M317" s="67"/>
    </row>
    <row r="318" spans="1:17" s="100" customFormat="1">
      <c r="A318" s="69"/>
      <c r="B318" s="67"/>
      <c r="C318" s="67"/>
      <c r="D318" s="67"/>
      <c r="E318" s="67"/>
      <c r="F318" s="67"/>
      <c r="G318" s="67"/>
      <c r="J318" s="69"/>
      <c r="K318" s="161"/>
      <c r="L318" s="67"/>
      <c r="M318" s="67"/>
    </row>
    <row r="319" spans="1:17" s="100" customFormat="1">
      <c r="A319" s="70"/>
      <c r="B319" s="70"/>
      <c r="C319" s="70"/>
      <c r="D319" s="70"/>
      <c r="E319" s="70"/>
      <c r="F319" s="71"/>
      <c r="G319" s="71"/>
      <c r="H319" s="70"/>
      <c r="I319" s="101"/>
      <c r="K319" s="162"/>
    </row>
    <row r="320" spans="1:17" s="102" customFormat="1">
      <c r="D320" s="72"/>
      <c r="F320" s="103"/>
      <c r="G320" s="103"/>
      <c r="K320" s="163"/>
    </row>
    <row r="321" spans="1:16" ht="15.75" customHeight="1">
      <c r="A321" s="73"/>
      <c r="B321" s="74"/>
      <c r="C321" s="75"/>
      <c r="D321" s="18"/>
      <c r="E321" s="76"/>
      <c r="F321" s="76"/>
      <c r="G321" s="8"/>
    </row>
    <row r="322" spans="1:16">
      <c r="A322" s="77"/>
    </row>
    <row r="323" spans="1:16">
      <c r="A323" s="77"/>
    </row>
    <row r="324" spans="1:16">
      <c r="A324" s="77"/>
    </row>
    <row r="325" spans="1:16" s="18" customFormat="1">
      <c r="A325" s="79"/>
      <c r="B325" s="80"/>
      <c r="C325" s="81"/>
      <c r="D325" s="76"/>
      <c r="E325" s="76"/>
      <c r="K325" s="128"/>
    </row>
    <row r="326" spans="1:16" s="18" customFormat="1">
      <c r="F326" s="82"/>
      <c r="G326" s="82"/>
      <c r="H326" s="82"/>
      <c r="I326" s="82"/>
      <c r="J326" s="82"/>
      <c r="K326" s="164"/>
      <c r="L326" s="82"/>
      <c r="M326" s="82"/>
      <c r="N326" s="82"/>
      <c r="O326" s="82"/>
      <c r="P326" s="82"/>
    </row>
    <row r="327" spans="1:16" s="18" customFormat="1">
      <c r="F327" s="82"/>
      <c r="G327" s="82"/>
      <c r="H327" s="82"/>
      <c r="I327" s="82"/>
      <c r="J327" s="82"/>
      <c r="K327" s="164"/>
      <c r="L327" s="82"/>
      <c r="M327" s="82"/>
      <c r="N327" s="82"/>
      <c r="O327" s="82"/>
      <c r="P327" s="82"/>
    </row>
    <row r="328" spans="1:16" s="18" customFormat="1">
      <c r="F328" s="82"/>
      <c r="G328" s="82"/>
      <c r="H328" s="82"/>
      <c r="I328" s="82"/>
      <c r="J328" s="82"/>
      <c r="K328" s="164"/>
      <c r="L328" s="82"/>
      <c r="M328" s="82"/>
      <c r="N328" s="82"/>
      <c r="O328" s="82"/>
      <c r="P328" s="82"/>
    </row>
    <row r="329" spans="1:16" s="18" customFormat="1">
      <c r="F329" s="82"/>
      <c r="G329" s="82"/>
      <c r="H329" s="82"/>
      <c r="I329" s="82"/>
      <c r="J329" s="82"/>
      <c r="K329" s="164"/>
      <c r="L329" s="82"/>
      <c r="M329" s="82"/>
      <c r="N329" s="82"/>
      <c r="O329" s="82"/>
      <c r="P329" s="82"/>
    </row>
    <row r="330" spans="1:16" s="18" customFormat="1">
      <c r="K330" s="128"/>
    </row>
    <row r="331" spans="1:16" s="18" customFormat="1">
      <c r="K331" s="128"/>
    </row>
    <row r="332" spans="1:16" s="18" customFormat="1">
      <c r="K332" s="128"/>
    </row>
    <row r="333" spans="1:16" s="18" customFormat="1">
      <c r="K333" s="128"/>
    </row>
    <row r="334" spans="1:16" s="18" customFormat="1">
      <c r="K334" s="128"/>
    </row>
    <row r="335" spans="1:16" s="18" customFormat="1">
      <c r="K335" s="128"/>
    </row>
  </sheetData>
  <mergeCells count="19">
    <mergeCell ref="A3:P3"/>
    <mergeCell ref="A4:P4"/>
    <mergeCell ref="A6:B6"/>
    <mergeCell ref="A7:B7"/>
    <mergeCell ref="C6:P6"/>
    <mergeCell ref="C7:P7"/>
    <mergeCell ref="L14:P14"/>
    <mergeCell ref="A314:K314"/>
    <mergeCell ref="A8:B8"/>
    <mergeCell ref="A9:B9"/>
    <mergeCell ref="A14:A15"/>
    <mergeCell ref="B14:B15"/>
    <mergeCell ref="C14:C15"/>
    <mergeCell ref="D14:D15"/>
    <mergeCell ref="E14:E15"/>
    <mergeCell ref="F14:K14"/>
    <mergeCell ref="C8:P8"/>
    <mergeCell ref="C9:P9"/>
    <mergeCell ref="N12:P12"/>
  </mergeCells>
  <phoneticPr fontId="40" type="noConversion"/>
  <conditionalFormatting sqref="C315">
    <cfRule type="expression" priority="113" stopIfTrue="1">
      <formula>#REF!</formula>
    </cfRule>
  </conditionalFormatting>
  <conditionalFormatting sqref="C318:C319">
    <cfRule type="expression" priority="41" stopIfTrue="1">
      <formula>#REF!</formula>
    </cfRule>
  </conditionalFormatting>
  <conditionalFormatting sqref="C321">
    <cfRule type="expression" priority="42" stopIfTrue="1">
      <formula>#REF!</formula>
    </cfRule>
  </conditionalFormatting>
  <conditionalFormatting sqref="J51:P51 K63:P84 J80 J108:P108 K109:P109 K117:P122 J119 J146:P146 K158:P178 J174 J202:P202 K214:P236 J230 J260:P260 J289">
    <cfRule type="cellIs" dxfId="30" priority="43" stopIfTrue="1" operator="equal">
      <formula>0</formula>
    </cfRule>
  </conditionalFormatting>
  <conditionalFormatting sqref="K18:P27 K29:P50 K52:P55">
    <cfRule type="cellIs" dxfId="29" priority="33" stopIfTrue="1" operator="equal">
      <formula>0</formula>
    </cfRule>
  </conditionalFormatting>
  <conditionalFormatting sqref="K86:P107">
    <cfRule type="cellIs" dxfId="28" priority="13" stopIfTrue="1" operator="equal">
      <formula>0</formula>
    </cfRule>
  </conditionalFormatting>
  <conditionalFormatting sqref="K124:P145">
    <cfRule type="cellIs" dxfId="27" priority="23" stopIfTrue="1" operator="equal">
      <formula>0</formula>
    </cfRule>
  </conditionalFormatting>
  <conditionalFormatting sqref="K147:P150">
    <cfRule type="cellIs" dxfId="26" priority="16" stopIfTrue="1" operator="equal">
      <formula>0</formula>
    </cfRule>
  </conditionalFormatting>
  <conditionalFormatting sqref="K180:P201">
    <cfRule type="cellIs" dxfId="25" priority="22" stopIfTrue="1" operator="equal">
      <formula>0</formula>
    </cfRule>
  </conditionalFormatting>
  <conditionalFormatting sqref="K203:P206">
    <cfRule type="cellIs" dxfId="24" priority="15" stopIfTrue="1" operator="equal">
      <formula>0</formula>
    </cfRule>
  </conditionalFormatting>
  <conditionalFormatting sqref="K238:P259">
    <cfRule type="cellIs" dxfId="23" priority="21" stopIfTrue="1" operator="equal">
      <formula>0</formula>
    </cfRule>
  </conditionalFormatting>
  <conditionalFormatting sqref="K261:P264">
    <cfRule type="cellIs" dxfId="22" priority="14" stopIfTrue="1" operator="equal">
      <formula>0</formula>
    </cfRule>
  </conditionalFormatting>
  <conditionalFormatting sqref="K272:P313">
    <cfRule type="cellIs" dxfId="21" priority="3" stopIfTrue="1" operator="equal">
      <formula>0</formula>
    </cfRule>
  </conditionalFormatting>
  <pageMargins left="0.2" right="0.2" top="0.75" bottom="0.75" header="0.3" footer="0.3"/>
  <pageSetup paperSize="9" scale="7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81C08-C377-4829-A5A6-A4FF6E82193B}">
  <sheetPr>
    <tabColor theme="0" tint="-0.499984740745262"/>
    <pageSetUpPr fitToPage="1"/>
  </sheetPr>
  <dimension ref="A1:GV213"/>
  <sheetViews>
    <sheetView showGridLines="0" showZeros="0" topLeftCell="A182" zoomScaleNormal="100" zoomScaleSheetLayoutView="100" workbookViewId="0">
      <selection activeCell="T196" sqref="T196"/>
    </sheetView>
  </sheetViews>
  <sheetFormatPr defaultColWidth="9.140625" defaultRowHeight="13.5"/>
  <cols>
    <col min="1" max="1" width="11" style="8" customWidth="1"/>
    <col min="2" max="2" width="11.42578125" style="8" customWidth="1"/>
    <col min="3" max="3" width="44.5703125" style="8" customWidth="1"/>
    <col min="4" max="4" width="7.42578125" style="78" customWidth="1"/>
    <col min="5" max="5" width="8.5703125" style="78" customWidth="1"/>
    <col min="6" max="6" width="7.42578125" style="78" customWidth="1"/>
    <col min="7" max="7" width="7.140625" style="78" customWidth="1"/>
    <col min="8" max="8" width="8.140625" style="8" customWidth="1"/>
    <col min="9" max="9" width="9.5703125" style="8" customWidth="1"/>
    <col min="10" max="10" width="8.140625" style="8" customWidth="1"/>
    <col min="11" max="11" width="8.42578125" style="8" customWidth="1"/>
    <col min="12" max="12" width="9.140625" style="8" customWidth="1"/>
    <col min="13" max="15" width="9.85546875" style="8" customWidth="1"/>
    <col min="16" max="16" width="11.42578125" style="8" customWidth="1"/>
    <col min="17" max="16384" width="9.140625" style="8"/>
  </cols>
  <sheetData>
    <row r="1" spans="1:204" s="93" customFormat="1" ht="15" customHeight="1">
      <c r="A1" s="1" t="s">
        <v>154</v>
      </c>
      <c r="B1" s="2"/>
      <c r="C1" s="3"/>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row>
    <row r="2" spans="1:204" s="94" customFormat="1">
      <c r="A2" s="5" t="s">
        <v>134</v>
      </c>
      <c r="B2" s="6"/>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row>
    <row r="3" spans="1:204">
      <c r="A3" s="423" t="s">
        <v>153</v>
      </c>
      <c r="B3" s="423"/>
      <c r="C3" s="423"/>
      <c r="D3" s="423"/>
      <c r="E3" s="423"/>
      <c r="F3" s="423"/>
      <c r="G3" s="423"/>
      <c r="H3" s="423"/>
      <c r="I3" s="423"/>
      <c r="J3" s="423"/>
      <c r="K3" s="423"/>
      <c r="L3" s="423"/>
      <c r="M3" s="423"/>
      <c r="N3" s="423"/>
      <c r="O3" s="423"/>
      <c r="P3" s="423"/>
    </row>
    <row r="4" spans="1:204">
      <c r="A4" s="424" t="s">
        <v>95</v>
      </c>
      <c r="B4" s="424"/>
      <c r="C4" s="424"/>
      <c r="D4" s="424"/>
      <c r="E4" s="424"/>
      <c r="F4" s="424"/>
      <c r="G4" s="424"/>
      <c r="H4" s="424"/>
      <c r="I4" s="424"/>
      <c r="J4" s="424"/>
      <c r="K4" s="424"/>
      <c r="L4" s="424"/>
      <c r="M4" s="424"/>
      <c r="N4" s="424"/>
      <c r="O4" s="424"/>
      <c r="P4" s="424"/>
    </row>
    <row r="5" spans="1:204">
      <c r="A5" s="9"/>
      <c r="B5" s="9"/>
      <c r="D5" s="8"/>
      <c r="E5" s="10"/>
      <c r="F5" s="10"/>
      <c r="G5" s="10"/>
      <c r="H5" s="10"/>
      <c r="I5" s="10"/>
      <c r="J5" s="10"/>
      <c r="K5" s="10"/>
      <c r="L5" s="10"/>
      <c r="M5" s="10"/>
    </row>
    <row r="6" spans="1:204" ht="12.75" customHeight="1">
      <c r="A6" s="369" t="s">
        <v>14</v>
      </c>
      <c r="B6" s="370"/>
      <c r="C6" s="371" t="str">
        <f>Kopsavilkums!C6</f>
        <v>Iekštelpu atjaunošanas darbi Rīgas 1.pamatskolas-attīstības centra ēkā Ģertrūdes ielā 18, Rīgā</v>
      </c>
      <c r="D6" s="371"/>
      <c r="E6" s="371"/>
      <c r="F6" s="371"/>
      <c r="G6" s="371"/>
      <c r="H6" s="371"/>
      <c r="I6" s="371"/>
      <c r="J6" s="371"/>
      <c r="K6" s="371"/>
      <c r="L6" s="371"/>
      <c r="M6" s="371"/>
      <c r="N6" s="371"/>
      <c r="O6" s="371"/>
      <c r="P6" s="371"/>
    </row>
    <row r="7" spans="1:204" ht="13.5" customHeight="1">
      <c r="A7" s="369" t="s">
        <v>15</v>
      </c>
      <c r="B7" s="370"/>
      <c r="C7" s="372" t="str">
        <f>Kopsavilkums!C7</f>
        <v>Rīgas 1.pamatskolas-attīstības centra ēka</v>
      </c>
      <c r="D7" s="372"/>
      <c r="E7" s="372"/>
      <c r="F7" s="372"/>
      <c r="G7" s="372"/>
      <c r="H7" s="372"/>
      <c r="I7" s="372"/>
      <c r="J7" s="372"/>
      <c r="K7" s="372"/>
      <c r="L7" s="372"/>
      <c r="M7" s="372"/>
      <c r="N7" s="372"/>
      <c r="O7" s="372"/>
      <c r="P7" s="372"/>
    </row>
    <row r="8" spans="1:204" ht="13.5" customHeight="1">
      <c r="A8" s="369" t="s">
        <v>16</v>
      </c>
      <c r="B8" s="370"/>
      <c r="C8" s="372" t="str">
        <f>Kopsavilkums!C8</f>
        <v>Ģertrūdes ielā 18, Rīgā</v>
      </c>
      <c r="D8" s="372"/>
      <c r="E8" s="372"/>
      <c r="F8" s="372"/>
      <c r="G8" s="372"/>
      <c r="H8" s="372"/>
      <c r="I8" s="372"/>
      <c r="J8" s="372"/>
      <c r="K8" s="372"/>
      <c r="L8" s="372"/>
      <c r="M8" s="372"/>
      <c r="N8" s="372"/>
      <c r="O8" s="372"/>
      <c r="P8" s="372"/>
    </row>
    <row r="9" spans="1:204" ht="13.5" customHeight="1">
      <c r="A9" s="369" t="s">
        <v>17</v>
      </c>
      <c r="B9" s="370"/>
      <c r="C9" s="377" t="str">
        <f>Kopsavilkums!C9</f>
        <v>RDĪD 2026/65</v>
      </c>
      <c r="D9" s="372"/>
      <c r="E9" s="372"/>
      <c r="F9" s="372"/>
      <c r="G9" s="372"/>
      <c r="H9" s="372"/>
      <c r="I9" s="372"/>
      <c r="J9" s="372"/>
      <c r="K9" s="372"/>
      <c r="L9" s="372"/>
      <c r="M9" s="372"/>
      <c r="N9" s="372"/>
      <c r="O9" s="372"/>
      <c r="P9" s="372"/>
    </row>
    <row r="10" spans="1:204" s="13" customFormat="1" ht="6" customHeight="1">
      <c r="A10" s="11"/>
      <c r="B10" s="11"/>
      <c r="C10" s="12"/>
      <c r="D10" s="12"/>
      <c r="E10" s="12"/>
      <c r="F10" s="12"/>
      <c r="G10" s="12"/>
    </row>
    <row r="11" spans="1:204" ht="13.5" customHeight="1">
      <c r="A11" s="11"/>
      <c r="B11" s="11"/>
      <c r="C11" s="14"/>
      <c r="D11" s="14"/>
      <c r="E11" s="14"/>
      <c r="F11" s="14"/>
      <c r="G11" s="14"/>
      <c r="H11" s="14"/>
      <c r="I11" s="14"/>
      <c r="J11" s="14"/>
      <c r="K11" s="14"/>
      <c r="L11" s="14"/>
      <c r="M11" s="14"/>
      <c r="N11" s="8" t="s">
        <v>31</v>
      </c>
      <c r="P11" s="15">
        <f>P194</f>
        <v>0</v>
      </c>
    </row>
    <row r="12" spans="1:204">
      <c r="A12" s="11"/>
      <c r="B12" s="11"/>
      <c r="C12" s="14"/>
      <c r="D12" s="14"/>
      <c r="E12" s="14"/>
      <c r="F12" s="14"/>
      <c r="G12" s="14"/>
      <c r="H12" s="14"/>
      <c r="I12" s="14"/>
      <c r="J12" s="16"/>
      <c r="K12" s="10"/>
      <c r="L12" s="10"/>
      <c r="M12" s="10"/>
      <c r="N12" s="15" t="str">
        <f>Koptāme!A20</f>
        <v>Tāme sastādīta:</v>
      </c>
      <c r="P12" s="107"/>
    </row>
    <row r="13" spans="1:204">
      <c r="A13" s="8" t="s">
        <v>133</v>
      </c>
      <c r="D13" s="8"/>
      <c r="E13" s="17"/>
      <c r="F13" s="17"/>
      <c r="G13" s="17"/>
      <c r="H13" s="17"/>
      <c r="I13" s="17"/>
      <c r="J13" s="17"/>
      <c r="K13" s="17"/>
      <c r="L13" s="17"/>
      <c r="M13" s="17"/>
    </row>
    <row r="14" spans="1:204" s="18" customFormat="1" ht="12.75" customHeight="1">
      <c r="A14" s="418" t="s">
        <v>32</v>
      </c>
      <c r="B14" s="418" t="s">
        <v>33</v>
      </c>
      <c r="C14" s="418" t="s">
        <v>34</v>
      </c>
      <c r="D14" s="420" t="s">
        <v>35</v>
      </c>
      <c r="E14" s="420" t="s">
        <v>36</v>
      </c>
      <c r="F14" s="412" t="s">
        <v>37</v>
      </c>
      <c r="G14" s="413"/>
      <c r="H14" s="413"/>
      <c r="I14" s="413"/>
      <c r="J14" s="413"/>
      <c r="K14" s="414"/>
      <c r="L14" s="412" t="s">
        <v>38</v>
      </c>
      <c r="M14" s="413"/>
      <c r="N14" s="413"/>
      <c r="O14" s="413"/>
      <c r="P14" s="414"/>
    </row>
    <row r="15" spans="1:204" s="18" customFormat="1" ht="86.25" customHeight="1">
      <c r="A15" s="419"/>
      <c r="B15" s="419"/>
      <c r="C15" s="419"/>
      <c r="D15" s="421"/>
      <c r="E15" s="421"/>
      <c r="F15" s="108" t="s">
        <v>39</v>
      </c>
      <c r="G15" s="108" t="s">
        <v>40</v>
      </c>
      <c r="H15" s="108" t="s">
        <v>41</v>
      </c>
      <c r="I15" s="108" t="s">
        <v>42</v>
      </c>
      <c r="J15" s="108" t="s">
        <v>43</v>
      </c>
      <c r="K15" s="108" t="s">
        <v>44</v>
      </c>
      <c r="L15" s="108" t="s">
        <v>45</v>
      </c>
      <c r="M15" s="108" t="s">
        <v>41</v>
      </c>
      <c r="N15" s="108" t="str">
        <f>I15</f>
        <v>būvizstrādājumi (EUR)</v>
      </c>
      <c r="O15" s="108" t="s">
        <v>43</v>
      </c>
      <c r="P15" s="108" t="s">
        <v>46</v>
      </c>
    </row>
    <row r="16" spans="1:204" s="18" customFormat="1">
      <c r="A16" s="109">
        <v>1</v>
      </c>
      <c r="B16" s="152">
        <v>2</v>
      </c>
      <c r="C16" s="109">
        <v>3</v>
      </c>
      <c r="D16" s="109">
        <v>4</v>
      </c>
      <c r="E16" s="109">
        <v>5</v>
      </c>
      <c r="F16" s="152">
        <v>6</v>
      </c>
      <c r="G16" s="152">
        <v>7</v>
      </c>
      <c r="H16" s="109">
        <v>8</v>
      </c>
      <c r="I16" s="152">
        <v>9</v>
      </c>
      <c r="J16" s="152">
        <v>10</v>
      </c>
      <c r="K16" s="152">
        <v>11</v>
      </c>
      <c r="L16" s="152">
        <v>12</v>
      </c>
      <c r="M16" s="152">
        <v>13</v>
      </c>
      <c r="N16" s="152">
        <v>14</v>
      </c>
      <c r="O16" s="152">
        <v>15</v>
      </c>
      <c r="P16" s="110">
        <v>16</v>
      </c>
      <c r="Q16" s="19"/>
    </row>
    <row r="17" spans="1:16" s="130" customFormat="1" ht="15" customHeight="1">
      <c r="A17" s="275"/>
      <c r="B17" s="276"/>
      <c r="C17" s="277" t="s">
        <v>223</v>
      </c>
      <c r="D17" s="276"/>
      <c r="E17" s="276"/>
      <c r="F17" s="276"/>
      <c r="G17" s="276"/>
      <c r="H17" s="276"/>
      <c r="I17" s="276"/>
      <c r="J17" s="276"/>
      <c r="K17" s="276"/>
      <c r="L17" s="276"/>
      <c r="M17" s="276"/>
      <c r="N17" s="276"/>
      <c r="O17" s="276"/>
      <c r="P17" s="278"/>
    </row>
    <row r="18" spans="1:16" s="26" customFormat="1">
      <c r="A18" s="20">
        <v>1</v>
      </c>
      <c r="B18" s="21"/>
      <c r="C18" s="115" t="s">
        <v>234</v>
      </c>
      <c r="D18" s="22"/>
      <c r="E18" s="22"/>
      <c r="F18" s="23"/>
      <c r="G18" s="24"/>
      <c r="H18" s="25"/>
      <c r="I18" s="25"/>
      <c r="J18" s="25"/>
      <c r="K18" s="23"/>
      <c r="L18" s="23"/>
      <c r="M18" s="23"/>
      <c r="N18" s="23"/>
      <c r="O18" s="23"/>
      <c r="P18" s="23"/>
    </row>
    <row r="19" spans="1:16" s="26" customFormat="1">
      <c r="A19" s="20">
        <v>2</v>
      </c>
      <c r="B19" s="21"/>
      <c r="C19" s="27" t="s">
        <v>123</v>
      </c>
      <c r="D19" s="48" t="s">
        <v>51</v>
      </c>
      <c r="E19" s="24">
        <v>1</v>
      </c>
      <c r="F19" s="30"/>
      <c r="G19" s="30"/>
      <c r="H19" s="23"/>
      <c r="I19" s="23"/>
      <c r="J19" s="23"/>
      <c r="K19" s="23"/>
      <c r="L19" s="31"/>
      <c r="M19" s="31"/>
      <c r="N19" s="31"/>
      <c r="O19" s="31"/>
      <c r="P19" s="23"/>
    </row>
    <row r="20" spans="1:16" s="26" customFormat="1">
      <c r="A20" s="20">
        <v>3</v>
      </c>
      <c r="B20" s="21"/>
      <c r="C20" s="27" t="s">
        <v>96</v>
      </c>
      <c r="D20" s="48" t="s">
        <v>56</v>
      </c>
      <c r="E20" s="24">
        <v>1</v>
      </c>
      <c r="F20" s="30"/>
      <c r="G20" s="30"/>
      <c r="H20" s="23"/>
      <c r="I20" s="23"/>
      <c r="J20" s="23"/>
      <c r="K20" s="23"/>
      <c r="L20" s="31"/>
      <c r="M20" s="31"/>
      <c r="N20" s="31"/>
      <c r="O20" s="31"/>
      <c r="P20" s="23"/>
    </row>
    <row r="21" spans="1:16" s="26" customFormat="1" ht="27">
      <c r="A21" s="20">
        <v>4</v>
      </c>
      <c r="B21" s="21"/>
      <c r="C21" s="27" t="s">
        <v>119</v>
      </c>
      <c r="D21" s="48" t="s">
        <v>51</v>
      </c>
      <c r="E21" s="24">
        <v>1</v>
      </c>
      <c r="F21" s="30"/>
      <c r="G21" s="30"/>
      <c r="H21" s="95"/>
      <c r="I21" s="23"/>
      <c r="J21" s="23"/>
      <c r="K21" s="23"/>
      <c r="L21" s="31"/>
      <c r="M21" s="31"/>
      <c r="N21" s="31"/>
      <c r="O21" s="31"/>
      <c r="P21" s="23"/>
    </row>
    <row r="22" spans="1:16" s="26" customFormat="1">
      <c r="A22" s="20">
        <v>5</v>
      </c>
      <c r="B22" s="21"/>
      <c r="C22" s="115" t="s">
        <v>97</v>
      </c>
      <c r="D22" s="48"/>
      <c r="E22" s="24"/>
      <c r="F22" s="30"/>
      <c r="G22" s="30"/>
      <c r="H22" s="95"/>
      <c r="I22" s="23"/>
      <c r="J22" s="23"/>
      <c r="K22" s="23"/>
      <c r="L22" s="31"/>
      <c r="M22" s="31"/>
      <c r="N22" s="31"/>
      <c r="O22" s="31"/>
      <c r="P22" s="23"/>
    </row>
    <row r="23" spans="1:16" s="26" customFormat="1">
      <c r="A23" s="20">
        <v>6</v>
      </c>
      <c r="B23" s="21"/>
      <c r="C23" s="27" t="s">
        <v>98</v>
      </c>
      <c r="D23" s="48" t="s">
        <v>57</v>
      </c>
      <c r="E23" s="24">
        <f>E24/3</f>
        <v>110</v>
      </c>
      <c r="F23" s="30"/>
      <c r="G23" s="30"/>
      <c r="H23" s="95"/>
      <c r="I23" s="23"/>
      <c r="J23" s="23"/>
      <c r="K23" s="23"/>
      <c r="L23" s="31"/>
      <c r="M23" s="31"/>
      <c r="N23" s="31"/>
      <c r="O23" s="31"/>
      <c r="P23" s="23"/>
    </row>
    <row r="24" spans="1:16" s="26" customFormat="1">
      <c r="A24" s="20">
        <v>7</v>
      </c>
      <c r="B24" s="21"/>
      <c r="C24" s="27" t="s">
        <v>99</v>
      </c>
      <c r="D24" s="48" t="s">
        <v>57</v>
      </c>
      <c r="E24" s="24">
        <f>E31*30</f>
        <v>330</v>
      </c>
      <c r="F24" s="30"/>
      <c r="G24" s="30"/>
      <c r="H24" s="95"/>
      <c r="I24" s="23"/>
      <c r="J24" s="23"/>
      <c r="K24" s="23"/>
      <c r="L24" s="31"/>
      <c r="M24" s="31"/>
      <c r="N24" s="31"/>
      <c r="O24" s="31"/>
      <c r="P24" s="23"/>
    </row>
    <row r="25" spans="1:16" s="26" customFormat="1">
      <c r="A25" s="20">
        <v>8</v>
      </c>
      <c r="B25" s="21"/>
      <c r="C25" s="27" t="s">
        <v>100</v>
      </c>
      <c r="D25" s="48" t="s">
        <v>57</v>
      </c>
      <c r="E25" s="24">
        <v>60</v>
      </c>
      <c r="F25" s="30"/>
      <c r="G25" s="30"/>
      <c r="H25" s="95"/>
      <c r="I25" s="23"/>
      <c r="J25" s="23"/>
      <c r="K25" s="23"/>
      <c r="L25" s="31"/>
      <c r="M25" s="31"/>
      <c r="N25" s="31"/>
      <c r="O25" s="31"/>
      <c r="P25" s="23"/>
    </row>
    <row r="26" spans="1:16" s="26" customFormat="1">
      <c r="A26" s="20">
        <v>9</v>
      </c>
      <c r="B26" s="21"/>
      <c r="C26" s="27" t="s">
        <v>101</v>
      </c>
      <c r="D26" s="48" t="s">
        <v>57</v>
      </c>
      <c r="E26" s="24">
        <v>30</v>
      </c>
      <c r="F26" s="30"/>
      <c r="G26" s="30"/>
      <c r="H26" s="95"/>
      <c r="I26" s="23"/>
      <c r="J26" s="23"/>
      <c r="K26" s="23"/>
      <c r="L26" s="31"/>
      <c r="M26" s="31"/>
      <c r="N26" s="31"/>
      <c r="O26" s="31"/>
      <c r="P26" s="23"/>
    </row>
    <row r="27" spans="1:16" s="26" customFormat="1">
      <c r="A27" s="20">
        <v>10</v>
      </c>
      <c r="B27" s="21"/>
      <c r="C27" s="27" t="s">
        <v>102</v>
      </c>
      <c r="D27" s="48" t="s">
        <v>57</v>
      </c>
      <c r="E27" s="24">
        <v>200</v>
      </c>
      <c r="F27" s="30"/>
      <c r="G27" s="30"/>
      <c r="H27" s="95"/>
      <c r="I27" s="23"/>
      <c r="J27" s="23"/>
      <c r="K27" s="23"/>
      <c r="L27" s="31"/>
      <c r="M27" s="31"/>
      <c r="N27" s="31"/>
      <c r="O27" s="31"/>
      <c r="P27" s="23"/>
    </row>
    <row r="28" spans="1:16" s="26" customFormat="1">
      <c r="A28" s="20">
        <v>11</v>
      </c>
      <c r="B28" s="21"/>
      <c r="C28" s="27" t="s">
        <v>120</v>
      </c>
      <c r="D28" s="48" t="s">
        <v>51</v>
      </c>
      <c r="E28" s="24">
        <v>1</v>
      </c>
      <c r="F28" s="30"/>
      <c r="G28" s="30"/>
      <c r="H28" s="95"/>
      <c r="I28" s="23"/>
      <c r="J28" s="23"/>
      <c r="K28" s="23"/>
      <c r="L28" s="31"/>
      <c r="M28" s="31"/>
      <c r="N28" s="31"/>
      <c r="O28" s="31"/>
      <c r="P28" s="23"/>
    </row>
    <row r="29" spans="1:16" s="26" customFormat="1" ht="27">
      <c r="A29" s="20">
        <v>12</v>
      </c>
      <c r="B29" s="21"/>
      <c r="C29" s="27" t="s">
        <v>119</v>
      </c>
      <c r="D29" s="48" t="s">
        <v>51</v>
      </c>
      <c r="E29" s="24">
        <v>1</v>
      </c>
      <c r="F29" s="30"/>
      <c r="G29" s="30"/>
      <c r="H29" s="95"/>
      <c r="I29" s="23"/>
      <c r="J29" s="23"/>
      <c r="K29" s="23"/>
      <c r="L29" s="31"/>
      <c r="M29" s="31"/>
      <c r="N29" s="31"/>
      <c r="O29" s="31"/>
      <c r="P29" s="23"/>
    </row>
    <row r="30" spans="1:16" s="26" customFormat="1">
      <c r="A30" s="20">
        <v>13</v>
      </c>
      <c r="B30" s="21"/>
      <c r="C30" s="33" t="s">
        <v>121</v>
      </c>
      <c r="D30" s="48"/>
      <c r="E30" s="24"/>
      <c r="F30" s="30"/>
      <c r="G30" s="30"/>
      <c r="H30" s="95"/>
      <c r="I30" s="23"/>
      <c r="J30" s="23"/>
      <c r="K30" s="23"/>
      <c r="L30" s="31"/>
      <c r="M30" s="31"/>
      <c r="N30" s="31"/>
      <c r="O30" s="31"/>
      <c r="P30" s="23"/>
    </row>
    <row r="31" spans="1:16" s="26" customFormat="1">
      <c r="A31" s="20">
        <v>14</v>
      </c>
      <c r="B31" s="21"/>
      <c r="C31" s="44" t="s">
        <v>216</v>
      </c>
      <c r="D31" s="48" t="s">
        <v>56</v>
      </c>
      <c r="E31" s="24">
        <v>11</v>
      </c>
      <c r="F31" s="30"/>
      <c r="G31" s="30"/>
      <c r="H31" s="95"/>
      <c r="I31" s="23"/>
      <c r="J31" s="23"/>
      <c r="K31" s="23"/>
      <c r="L31" s="31"/>
      <c r="M31" s="31"/>
      <c r="N31" s="31"/>
      <c r="O31" s="31"/>
      <c r="P31" s="23"/>
    </row>
    <row r="32" spans="1:16" s="26" customFormat="1" ht="27">
      <c r="A32" s="20">
        <v>15</v>
      </c>
      <c r="B32" s="21"/>
      <c r="C32" s="44" t="s">
        <v>122</v>
      </c>
      <c r="D32" s="48" t="s">
        <v>56</v>
      </c>
      <c r="E32" s="24">
        <v>3</v>
      </c>
      <c r="F32" s="30"/>
      <c r="G32" s="30"/>
      <c r="H32" s="95"/>
      <c r="I32" s="23"/>
      <c r="J32" s="23"/>
      <c r="K32" s="23"/>
      <c r="L32" s="31"/>
      <c r="M32" s="31"/>
      <c r="N32" s="31"/>
      <c r="O32" s="31"/>
      <c r="P32" s="23"/>
    </row>
    <row r="33" spans="1:16" s="26" customFormat="1">
      <c r="A33" s="20">
        <v>16</v>
      </c>
      <c r="B33" s="21"/>
      <c r="C33" s="44" t="s">
        <v>103</v>
      </c>
      <c r="D33" s="48" t="s">
        <v>56</v>
      </c>
      <c r="E33" s="24">
        <v>3</v>
      </c>
      <c r="F33" s="30"/>
      <c r="G33" s="30"/>
      <c r="H33" s="95"/>
      <c r="I33" s="23"/>
      <c r="J33" s="23"/>
      <c r="K33" s="23"/>
      <c r="L33" s="31"/>
      <c r="M33" s="31"/>
      <c r="N33" s="31"/>
      <c r="O33" s="31"/>
      <c r="P33" s="23"/>
    </row>
    <row r="34" spans="1:16" s="26" customFormat="1" ht="27">
      <c r="A34" s="20">
        <v>17</v>
      </c>
      <c r="B34" s="21"/>
      <c r="C34" s="44" t="s">
        <v>119</v>
      </c>
      <c r="D34" s="48" t="s">
        <v>51</v>
      </c>
      <c r="E34" s="24">
        <v>1</v>
      </c>
      <c r="F34" s="30"/>
      <c r="G34" s="30"/>
      <c r="H34" s="95"/>
      <c r="I34" s="23"/>
      <c r="J34" s="23"/>
      <c r="K34" s="23"/>
      <c r="L34" s="31"/>
      <c r="M34" s="31"/>
      <c r="N34" s="31"/>
      <c r="O34" s="31"/>
      <c r="P34" s="23"/>
    </row>
    <row r="35" spans="1:16" s="26" customFormat="1">
      <c r="A35" s="20">
        <v>18</v>
      </c>
      <c r="B35" s="21"/>
      <c r="C35" s="120" t="s">
        <v>104</v>
      </c>
      <c r="D35" s="121" t="s">
        <v>56</v>
      </c>
      <c r="E35" s="122">
        <v>3</v>
      </c>
      <c r="F35" s="30"/>
      <c r="G35" s="30"/>
      <c r="H35" s="95"/>
      <c r="I35" s="23"/>
      <c r="J35" s="23"/>
      <c r="K35" s="23"/>
      <c r="L35" s="31"/>
      <c r="M35" s="31"/>
      <c r="N35" s="31"/>
      <c r="O35" s="31"/>
      <c r="P35" s="23"/>
    </row>
    <row r="36" spans="1:16" s="26" customFormat="1">
      <c r="A36" s="20">
        <v>19</v>
      </c>
      <c r="B36" s="21"/>
      <c r="C36" s="33" t="s">
        <v>105</v>
      </c>
      <c r="D36" s="48"/>
      <c r="E36" s="24"/>
      <c r="F36" s="30"/>
      <c r="G36" s="30"/>
      <c r="H36" s="95"/>
      <c r="I36" s="23"/>
      <c r="J36" s="23"/>
      <c r="K36" s="23"/>
      <c r="L36" s="31"/>
      <c r="M36" s="31"/>
      <c r="N36" s="31"/>
      <c r="O36" s="31"/>
      <c r="P36" s="23"/>
    </row>
    <row r="37" spans="1:16" s="26" customFormat="1">
      <c r="A37" s="20">
        <v>20</v>
      </c>
      <c r="B37" s="21"/>
      <c r="C37" s="44" t="s">
        <v>106</v>
      </c>
      <c r="D37" s="48" t="s">
        <v>60</v>
      </c>
      <c r="E37" s="24">
        <v>20</v>
      </c>
      <c r="F37" s="30"/>
      <c r="G37" s="30"/>
      <c r="H37" s="95"/>
      <c r="I37" s="23"/>
      <c r="J37" s="23"/>
      <c r="K37" s="23"/>
      <c r="L37" s="31"/>
      <c r="M37" s="31"/>
      <c r="N37" s="31"/>
      <c r="O37" s="31"/>
      <c r="P37" s="23"/>
    </row>
    <row r="38" spans="1:16" s="26" customFormat="1">
      <c r="A38" s="20">
        <v>21</v>
      </c>
      <c r="B38" s="21"/>
      <c r="C38" s="44" t="s">
        <v>107</v>
      </c>
      <c r="D38" s="48" t="s">
        <v>60</v>
      </c>
      <c r="E38" s="24">
        <v>10</v>
      </c>
      <c r="F38" s="30"/>
      <c r="G38" s="30"/>
      <c r="H38" s="95"/>
      <c r="I38" s="23"/>
      <c r="J38" s="23"/>
      <c r="K38" s="23"/>
      <c r="L38" s="31"/>
      <c r="M38" s="31"/>
      <c r="N38" s="31"/>
      <c r="O38" s="31"/>
      <c r="P38" s="23"/>
    </row>
    <row r="39" spans="1:16" s="26" customFormat="1">
      <c r="A39" s="20">
        <v>22</v>
      </c>
      <c r="B39" s="21"/>
      <c r="C39" s="116" t="s">
        <v>148</v>
      </c>
      <c r="D39" s="123" t="s">
        <v>49</v>
      </c>
      <c r="E39" s="124">
        <v>2</v>
      </c>
      <c r="F39" s="30"/>
      <c r="G39" s="30"/>
      <c r="H39" s="95"/>
      <c r="I39" s="23"/>
      <c r="J39" s="23"/>
      <c r="K39" s="23"/>
      <c r="L39" s="31"/>
      <c r="M39" s="31"/>
      <c r="N39" s="31"/>
      <c r="O39" s="31"/>
      <c r="P39" s="23"/>
    </row>
    <row r="40" spans="1:16" s="26" customFormat="1">
      <c r="A40" s="20">
        <v>23</v>
      </c>
      <c r="B40" s="21"/>
      <c r="C40" s="44" t="s">
        <v>108</v>
      </c>
      <c r="D40" s="48" t="s">
        <v>51</v>
      </c>
      <c r="E40" s="24">
        <v>1</v>
      </c>
      <c r="F40" s="30"/>
      <c r="G40" s="30"/>
      <c r="H40" s="95"/>
      <c r="I40" s="23"/>
      <c r="J40" s="23"/>
      <c r="K40" s="23"/>
      <c r="L40" s="31"/>
      <c r="M40" s="31"/>
      <c r="N40" s="31"/>
      <c r="O40" s="31"/>
      <c r="P40" s="23"/>
    </row>
    <row r="41" spans="1:16" s="26" customFormat="1" ht="27">
      <c r="A41" s="20">
        <v>24</v>
      </c>
      <c r="B41" s="21"/>
      <c r="C41" s="44" t="s">
        <v>119</v>
      </c>
      <c r="D41" s="48" t="s">
        <v>51</v>
      </c>
      <c r="E41" s="24">
        <v>1</v>
      </c>
      <c r="F41" s="30"/>
      <c r="G41" s="30"/>
      <c r="H41" s="95"/>
      <c r="I41" s="23"/>
      <c r="J41" s="23"/>
      <c r="K41" s="23"/>
      <c r="L41" s="31"/>
      <c r="M41" s="31"/>
      <c r="N41" s="31"/>
      <c r="O41" s="31"/>
      <c r="P41" s="23"/>
    </row>
    <row r="42" spans="1:16" s="26" customFormat="1">
      <c r="A42" s="20">
        <v>25</v>
      </c>
      <c r="B42" s="21"/>
      <c r="C42" s="125" t="s">
        <v>55</v>
      </c>
      <c r="D42" s="117"/>
      <c r="E42" s="118"/>
      <c r="F42" s="30"/>
      <c r="G42" s="30"/>
      <c r="H42" s="95"/>
      <c r="I42" s="23"/>
      <c r="J42" s="23"/>
      <c r="K42" s="23"/>
      <c r="L42" s="31"/>
      <c r="M42" s="31"/>
      <c r="N42" s="31"/>
      <c r="O42" s="31"/>
      <c r="P42" s="23"/>
    </row>
    <row r="43" spans="1:16" s="26" customFormat="1" ht="54">
      <c r="A43" s="20">
        <v>26</v>
      </c>
      <c r="B43" s="21"/>
      <c r="C43" s="126" t="s">
        <v>124</v>
      </c>
      <c r="D43" s="117" t="s">
        <v>51</v>
      </c>
      <c r="E43" s="118">
        <v>1</v>
      </c>
      <c r="F43" s="30"/>
      <c r="G43" s="30"/>
      <c r="H43" s="95"/>
      <c r="I43" s="23"/>
      <c r="J43" s="23"/>
      <c r="K43" s="23"/>
      <c r="L43" s="31"/>
      <c r="M43" s="31"/>
      <c r="N43" s="31"/>
      <c r="O43" s="31"/>
      <c r="P43" s="23"/>
    </row>
    <row r="44" spans="1:16" s="26" customFormat="1" ht="27">
      <c r="A44" s="20">
        <v>27</v>
      </c>
      <c r="B44" s="21"/>
      <c r="C44" s="44" t="s">
        <v>224</v>
      </c>
      <c r="D44" s="48" t="s">
        <v>51</v>
      </c>
      <c r="E44" s="118">
        <v>1</v>
      </c>
      <c r="F44" s="30"/>
      <c r="G44" s="30"/>
      <c r="H44" s="95"/>
      <c r="I44" s="23"/>
      <c r="J44" s="23"/>
      <c r="K44" s="23"/>
      <c r="L44" s="31"/>
      <c r="M44" s="31"/>
      <c r="N44" s="31"/>
      <c r="O44" s="31"/>
      <c r="P44" s="23"/>
    </row>
    <row r="45" spans="1:16" s="26" customFormat="1" ht="27">
      <c r="A45" s="20">
        <v>28</v>
      </c>
      <c r="B45" s="21"/>
      <c r="C45" s="126" t="s">
        <v>225</v>
      </c>
      <c r="D45" s="117" t="s">
        <v>51</v>
      </c>
      <c r="E45" s="118">
        <v>1</v>
      </c>
      <c r="F45" s="30"/>
      <c r="G45" s="30"/>
      <c r="H45" s="95"/>
      <c r="I45" s="23"/>
      <c r="J45" s="23"/>
      <c r="K45" s="23"/>
      <c r="L45" s="31"/>
      <c r="M45" s="31"/>
      <c r="N45" s="31"/>
      <c r="O45" s="31"/>
      <c r="P45" s="23"/>
    </row>
    <row r="46" spans="1:16" s="26" customFormat="1" ht="27">
      <c r="A46" s="20">
        <v>29</v>
      </c>
      <c r="B46" s="21"/>
      <c r="C46" s="44" t="s">
        <v>226</v>
      </c>
      <c r="D46" s="48" t="s">
        <v>51</v>
      </c>
      <c r="E46" s="24">
        <v>1</v>
      </c>
      <c r="F46" s="30"/>
      <c r="G46" s="30"/>
      <c r="H46" s="95"/>
      <c r="I46" s="23"/>
      <c r="J46" s="23"/>
      <c r="K46" s="23"/>
      <c r="L46" s="31"/>
      <c r="M46" s="31"/>
      <c r="N46" s="31"/>
      <c r="O46" s="31"/>
      <c r="P46" s="23"/>
    </row>
    <row r="47" spans="1:16" s="26" customFormat="1">
      <c r="A47" s="20">
        <v>30</v>
      </c>
      <c r="B47" s="21"/>
      <c r="C47" s="33" t="s">
        <v>109</v>
      </c>
      <c r="D47" s="48"/>
      <c r="E47" s="24"/>
      <c r="F47" s="30"/>
      <c r="G47" s="30"/>
      <c r="H47" s="95"/>
      <c r="I47" s="23"/>
      <c r="J47" s="23"/>
      <c r="K47" s="23"/>
      <c r="L47" s="31"/>
      <c r="M47" s="31"/>
      <c r="N47" s="31"/>
      <c r="O47" s="31"/>
      <c r="P47" s="23"/>
    </row>
    <row r="48" spans="1:16" s="26" customFormat="1">
      <c r="A48" s="20">
        <v>31</v>
      </c>
      <c r="B48" s="21"/>
      <c r="C48" s="44" t="s">
        <v>110</v>
      </c>
      <c r="D48" s="48" t="s">
        <v>51</v>
      </c>
      <c r="E48" s="24">
        <v>1</v>
      </c>
      <c r="F48" s="30"/>
      <c r="G48" s="30"/>
      <c r="H48" s="95"/>
      <c r="I48" s="23"/>
      <c r="J48" s="23"/>
      <c r="K48" s="23"/>
      <c r="L48" s="31"/>
      <c r="M48" s="31"/>
      <c r="N48" s="31"/>
      <c r="O48" s="31"/>
      <c r="P48" s="23"/>
    </row>
    <row r="49" spans="1:16" s="26" customFormat="1">
      <c r="A49" s="20">
        <v>32</v>
      </c>
      <c r="B49" s="21"/>
      <c r="C49" s="44" t="s">
        <v>111</v>
      </c>
      <c r="D49" s="48" t="s">
        <v>51</v>
      </c>
      <c r="E49" s="24">
        <v>1</v>
      </c>
      <c r="F49" s="30"/>
      <c r="G49" s="30"/>
      <c r="H49" s="95"/>
      <c r="I49" s="23"/>
      <c r="J49" s="23"/>
      <c r="K49" s="23"/>
      <c r="L49" s="31"/>
      <c r="M49" s="31"/>
      <c r="N49" s="31"/>
      <c r="O49" s="31"/>
      <c r="P49" s="23"/>
    </row>
    <row r="50" spans="1:16" s="26" customFormat="1">
      <c r="A50" s="20">
        <v>33</v>
      </c>
      <c r="B50" s="21"/>
      <c r="C50" s="44" t="s">
        <v>112</v>
      </c>
      <c r="D50" s="48" t="s">
        <v>51</v>
      </c>
      <c r="E50" s="24">
        <v>1</v>
      </c>
      <c r="F50" s="30"/>
      <c r="G50" s="30"/>
      <c r="H50" s="95"/>
      <c r="I50" s="23"/>
      <c r="J50" s="23"/>
      <c r="K50" s="23"/>
      <c r="L50" s="31"/>
      <c r="M50" s="31"/>
      <c r="N50" s="31"/>
      <c r="O50" s="31"/>
      <c r="P50" s="23"/>
    </row>
    <row r="51" spans="1:16" s="130" customFormat="1" ht="15" customHeight="1">
      <c r="A51" s="275"/>
      <c r="B51" s="276"/>
      <c r="C51" s="277" t="s">
        <v>235</v>
      </c>
      <c r="D51" s="276"/>
      <c r="E51" s="276"/>
      <c r="F51" s="276"/>
      <c r="G51" s="276"/>
      <c r="H51" s="276"/>
      <c r="I51" s="276"/>
      <c r="J51" s="276"/>
      <c r="K51" s="276"/>
      <c r="L51" s="276"/>
      <c r="M51" s="276"/>
      <c r="N51" s="276"/>
      <c r="O51" s="276"/>
      <c r="P51" s="278"/>
    </row>
    <row r="52" spans="1:16" s="26" customFormat="1">
      <c r="A52" s="20">
        <v>34</v>
      </c>
      <c r="B52" s="21"/>
      <c r="C52" s="115" t="s">
        <v>234</v>
      </c>
      <c r="D52" s="22"/>
      <c r="E52" s="22"/>
      <c r="F52" s="23"/>
      <c r="G52" s="24"/>
      <c r="H52" s="25"/>
      <c r="I52" s="25"/>
      <c r="J52" s="25"/>
      <c r="K52" s="23"/>
      <c r="L52" s="23"/>
      <c r="M52" s="23"/>
      <c r="N52" s="23"/>
      <c r="O52" s="23"/>
      <c r="P52" s="23"/>
    </row>
    <row r="53" spans="1:16" s="26" customFormat="1">
      <c r="A53" s="20">
        <v>35</v>
      </c>
      <c r="B53" s="21"/>
      <c r="C53" s="27" t="s">
        <v>123</v>
      </c>
      <c r="D53" s="48" t="s">
        <v>51</v>
      </c>
      <c r="E53" s="24">
        <v>1</v>
      </c>
      <c r="F53" s="30"/>
      <c r="G53" s="30"/>
      <c r="H53" s="23"/>
      <c r="I53" s="23"/>
      <c r="J53" s="23"/>
      <c r="K53" s="23"/>
      <c r="L53" s="31"/>
      <c r="M53" s="31"/>
      <c r="N53" s="31"/>
      <c r="O53" s="31"/>
      <c r="P53" s="23"/>
    </row>
    <row r="54" spans="1:16" s="26" customFormat="1">
      <c r="A54" s="20">
        <v>36</v>
      </c>
      <c r="B54" s="21"/>
      <c r="C54" s="27" t="s">
        <v>96</v>
      </c>
      <c r="D54" s="48" t="s">
        <v>56</v>
      </c>
      <c r="E54" s="24">
        <v>1</v>
      </c>
      <c r="F54" s="30"/>
      <c r="G54" s="30"/>
      <c r="H54" s="23"/>
      <c r="I54" s="23"/>
      <c r="J54" s="23"/>
      <c r="K54" s="23"/>
      <c r="L54" s="31"/>
      <c r="M54" s="31"/>
      <c r="N54" s="31"/>
      <c r="O54" s="31"/>
      <c r="P54" s="23"/>
    </row>
    <row r="55" spans="1:16" s="26" customFormat="1" ht="27">
      <c r="A55" s="20">
        <v>37</v>
      </c>
      <c r="B55" s="21"/>
      <c r="C55" s="27" t="s">
        <v>119</v>
      </c>
      <c r="D55" s="48" t="s">
        <v>51</v>
      </c>
      <c r="E55" s="24">
        <v>1</v>
      </c>
      <c r="F55" s="30"/>
      <c r="G55" s="30"/>
      <c r="H55" s="95"/>
      <c r="I55" s="23"/>
      <c r="J55" s="23"/>
      <c r="K55" s="23"/>
      <c r="L55" s="31"/>
      <c r="M55" s="31"/>
      <c r="N55" s="31"/>
      <c r="O55" s="31"/>
      <c r="P55" s="23"/>
    </row>
    <row r="56" spans="1:16" s="26" customFormat="1">
      <c r="A56" s="20">
        <v>38</v>
      </c>
      <c r="B56" s="21"/>
      <c r="C56" s="115" t="s">
        <v>97</v>
      </c>
      <c r="D56" s="48"/>
      <c r="E56" s="24"/>
      <c r="F56" s="30"/>
      <c r="G56" s="30"/>
      <c r="H56" s="95"/>
      <c r="I56" s="23"/>
      <c r="J56" s="23"/>
      <c r="K56" s="23"/>
      <c r="L56" s="31"/>
      <c r="M56" s="31"/>
      <c r="N56" s="31"/>
      <c r="O56" s="31"/>
      <c r="P56" s="23"/>
    </row>
    <row r="57" spans="1:16" s="26" customFormat="1">
      <c r="A57" s="20">
        <v>39</v>
      </c>
      <c r="B57" s="21"/>
      <c r="C57" s="27" t="s">
        <v>98</v>
      </c>
      <c r="D57" s="48" t="s">
        <v>57</v>
      </c>
      <c r="E57" s="24">
        <f>E58/3</f>
        <v>90</v>
      </c>
      <c r="F57" s="30"/>
      <c r="G57" s="30"/>
      <c r="H57" s="95"/>
      <c r="I57" s="23"/>
      <c r="J57" s="23"/>
      <c r="K57" s="23"/>
      <c r="L57" s="31"/>
      <c r="M57" s="31"/>
      <c r="N57" s="31"/>
      <c r="O57" s="31"/>
      <c r="P57" s="23"/>
    </row>
    <row r="58" spans="1:16" s="26" customFormat="1">
      <c r="A58" s="20">
        <v>40</v>
      </c>
      <c r="B58" s="21"/>
      <c r="C58" s="27" t="s">
        <v>99</v>
      </c>
      <c r="D58" s="48" t="s">
        <v>57</v>
      </c>
      <c r="E58" s="24">
        <f>9*30</f>
        <v>270</v>
      </c>
      <c r="F58" s="30"/>
      <c r="G58" s="30"/>
      <c r="H58" s="95"/>
      <c r="I58" s="23"/>
      <c r="J58" s="23"/>
      <c r="K58" s="23"/>
      <c r="L58" s="31"/>
      <c r="M58" s="31"/>
      <c r="N58" s="31"/>
      <c r="O58" s="31"/>
      <c r="P58" s="23"/>
    </row>
    <row r="59" spans="1:16" s="26" customFormat="1">
      <c r="A59" s="20">
        <v>41</v>
      </c>
      <c r="B59" s="21"/>
      <c r="C59" s="27" t="s">
        <v>100</v>
      </c>
      <c r="D59" s="48" t="s">
        <v>57</v>
      </c>
      <c r="E59" s="24">
        <v>60</v>
      </c>
      <c r="F59" s="30"/>
      <c r="G59" s="30"/>
      <c r="H59" s="95"/>
      <c r="I59" s="23"/>
      <c r="J59" s="23"/>
      <c r="K59" s="23"/>
      <c r="L59" s="31"/>
      <c r="M59" s="31"/>
      <c r="N59" s="31"/>
      <c r="O59" s="31"/>
      <c r="P59" s="23"/>
    </row>
    <row r="60" spans="1:16" s="26" customFormat="1">
      <c r="A60" s="20">
        <v>42</v>
      </c>
      <c r="B60" s="21"/>
      <c r="C60" s="27" t="s">
        <v>101</v>
      </c>
      <c r="D60" s="48" t="s">
        <v>57</v>
      </c>
      <c r="E60" s="24">
        <v>30</v>
      </c>
      <c r="F60" s="30"/>
      <c r="G60" s="30"/>
      <c r="H60" s="95"/>
      <c r="I60" s="23"/>
      <c r="J60" s="23"/>
      <c r="K60" s="23"/>
      <c r="L60" s="31"/>
      <c r="M60" s="31"/>
      <c r="N60" s="31"/>
      <c r="O60" s="31"/>
      <c r="P60" s="23"/>
    </row>
    <row r="61" spans="1:16" s="26" customFormat="1">
      <c r="A61" s="20">
        <v>43</v>
      </c>
      <c r="B61" s="21"/>
      <c r="C61" s="27" t="s">
        <v>102</v>
      </c>
      <c r="D61" s="48" t="s">
        <v>57</v>
      </c>
      <c r="E61" s="24">
        <v>600</v>
      </c>
      <c r="F61" s="30"/>
      <c r="G61" s="30"/>
      <c r="H61" s="95"/>
      <c r="I61" s="23"/>
      <c r="J61" s="23"/>
      <c r="K61" s="23"/>
      <c r="L61" s="31"/>
      <c r="M61" s="31"/>
      <c r="N61" s="31"/>
      <c r="O61" s="31"/>
      <c r="P61" s="23"/>
    </row>
    <row r="62" spans="1:16" s="26" customFormat="1">
      <c r="A62" s="20">
        <v>44</v>
      </c>
      <c r="B62" s="21"/>
      <c r="C62" s="27" t="s">
        <v>120</v>
      </c>
      <c r="D62" s="48" t="s">
        <v>51</v>
      </c>
      <c r="E62" s="24">
        <v>1</v>
      </c>
      <c r="F62" s="30"/>
      <c r="G62" s="30"/>
      <c r="H62" s="95"/>
      <c r="I62" s="23"/>
      <c r="J62" s="23"/>
      <c r="K62" s="23"/>
      <c r="L62" s="31"/>
      <c r="M62" s="31"/>
      <c r="N62" s="31"/>
      <c r="O62" s="31"/>
      <c r="P62" s="23"/>
    </row>
    <row r="63" spans="1:16" s="26" customFormat="1" ht="27">
      <c r="A63" s="20">
        <v>45</v>
      </c>
      <c r="B63" s="21"/>
      <c r="C63" s="27" t="s">
        <v>119</v>
      </c>
      <c r="D63" s="48" t="s">
        <v>51</v>
      </c>
      <c r="E63" s="24">
        <v>1</v>
      </c>
      <c r="F63" s="30"/>
      <c r="G63" s="30"/>
      <c r="H63" s="95"/>
      <c r="I63" s="23"/>
      <c r="J63" s="23"/>
      <c r="K63" s="23"/>
      <c r="L63" s="31"/>
      <c r="M63" s="31"/>
      <c r="N63" s="31"/>
      <c r="O63" s="31"/>
      <c r="P63" s="23"/>
    </row>
    <row r="64" spans="1:16" s="26" customFormat="1">
      <c r="A64" s="20">
        <v>46</v>
      </c>
      <c r="B64" s="21"/>
      <c r="C64" s="33" t="s">
        <v>121</v>
      </c>
      <c r="D64" s="48"/>
      <c r="E64" s="24"/>
      <c r="F64" s="30"/>
      <c r="G64" s="30"/>
      <c r="H64" s="95"/>
      <c r="I64" s="23"/>
      <c r="J64" s="23"/>
      <c r="K64" s="23"/>
      <c r="L64" s="31"/>
      <c r="M64" s="31"/>
      <c r="N64" s="31"/>
      <c r="O64" s="31"/>
      <c r="P64" s="23"/>
    </row>
    <row r="65" spans="1:16" s="26" customFormat="1" ht="27">
      <c r="A65" s="20">
        <v>47</v>
      </c>
      <c r="B65" s="294"/>
      <c r="C65" s="44" t="s">
        <v>250</v>
      </c>
      <c r="D65" s="48" t="s">
        <v>56</v>
      </c>
      <c r="E65" s="24">
        <v>10</v>
      </c>
      <c r="F65" s="30"/>
      <c r="G65" s="30"/>
      <c r="H65" s="95"/>
      <c r="I65" s="23"/>
      <c r="J65" s="23"/>
      <c r="K65" s="23"/>
      <c r="L65" s="31"/>
      <c r="M65" s="31"/>
      <c r="N65" s="31"/>
      <c r="O65" s="31"/>
      <c r="P65" s="23"/>
    </row>
    <row r="66" spans="1:16" s="26" customFormat="1" ht="27">
      <c r="A66" s="20">
        <v>48</v>
      </c>
      <c r="B66" s="21"/>
      <c r="C66" s="44" t="s">
        <v>122</v>
      </c>
      <c r="D66" s="48" t="s">
        <v>56</v>
      </c>
      <c r="E66" s="24">
        <v>3</v>
      </c>
      <c r="F66" s="30"/>
      <c r="G66" s="30"/>
      <c r="H66" s="95"/>
      <c r="I66" s="23"/>
      <c r="J66" s="23"/>
      <c r="K66" s="23"/>
      <c r="L66" s="31"/>
      <c r="M66" s="31"/>
      <c r="N66" s="31"/>
      <c r="O66" s="31"/>
      <c r="P66" s="23"/>
    </row>
    <row r="67" spans="1:16" s="26" customFormat="1">
      <c r="A67" s="20">
        <v>49</v>
      </c>
      <c r="B67" s="21"/>
      <c r="C67" s="44" t="s">
        <v>103</v>
      </c>
      <c r="D67" s="48" t="s">
        <v>56</v>
      </c>
      <c r="E67" s="24">
        <v>3</v>
      </c>
      <c r="F67" s="30"/>
      <c r="G67" s="30"/>
      <c r="H67" s="95"/>
      <c r="I67" s="23"/>
      <c r="J67" s="23"/>
      <c r="K67" s="23"/>
      <c r="L67" s="31"/>
      <c r="M67" s="31"/>
      <c r="N67" s="31"/>
      <c r="O67" s="31"/>
      <c r="P67" s="23"/>
    </row>
    <row r="68" spans="1:16" s="26" customFormat="1" ht="27">
      <c r="A68" s="20">
        <v>50</v>
      </c>
      <c r="B68" s="21"/>
      <c r="C68" s="44" t="s">
        <v>119</v>
      </c>
      <c r="D68" s="48" t="s">
        <v>51</v>
      </c>
      <c r="E68" s="24">
        <v>1</v>
      </c>
      <c r="F68" s="30"/>
      <c r="G68" s="30"/>
      <c r="H68" s="95"/>
      <c r="I68" s="23"/>
      <c r="J68" s="23"/>
      <c r="K68" s="23"/>
      <c r="L68" s="31"/>
      <c r="M68" s="31"/>
      <c r="N68" s="31"/>
      <c r="O68" s="31"/>
      <c r="P68" s="23"/>
    </row>
    <row r="69" spans="1:16" s="26" customFormat="1">
      <c r="A69" s="20">
        <v>51</v>
      </c>
      <c r="B69" s="21"/>
      <c r="C69" s="120" t="s">
        <v>104</v>
      </c>
      <c r="D69" s="121" t="s">
        <v>56</v>
      </c>
      <c r="E69" s="24">
        <v>3</v>
      </c>
      <c r="F69" s="30"/>
      <c r="G69" s="30"/>
      <c r="H69" s="95"/>
      <c r="I69" s="23"/>
      <c r="J69" s="23"/>
      <c r="K69" s="23"/>
      <c r="L69" s="31"/>
      <c r="M69" s="31"/>
      <c r="N69" s="31"/>
      <c r="O69" s="31"/>
      <c r="P69" s="23"/>
    </row>
    <row r="70" spans="1:16" s="26" customFormat="1">
      <c r="A70" s="20">
        <v>52</v>
      </c>
      <c r="B70" s="21"/>
      <c r="C70" s="33" t="s">
        <v>105</v>
      </c>
      <c r="D70" s="48"/>
      <c r="E70" s="24"/>
      <c r="F70" s="30"/>
      <c r="G70" s="30"/>
      <c r="H70" s="95"/>
      <c r="I70" s="23"/>
      <c r="J70" s="23"/>
      <c r="K70" s="23"/>
      <c r="L70" s="31"/>
      <c r="M70" s="31"/>
      <c r="N70" s="31"/>
      <c r="O70" s="31"/>
      <c r="P70" s="23"/>
    </row>
    <row r="71" spans="1:16" s="26" customFormat="1">
      <c r="A71" s="20">
        <v>53</v>
      </c>
      <c r="B71" s="21"/>
      <c r="C71" s="44" t="s">
        <v>106</v>
      </c>
      <c r="D71" s="48" t="s">
        <v>60</v>
      </c>
      <c r="E71" s="24">
        <v>20</v>
      </c>
      <c r="F71" s="30"/>
      <c r="G71" s="30"/>
      <c r="H71" s="95"/>
      <c r="I71" s="23"/>
      <c r="J71" s="23"/>
      <c r="K71" s="23"/>
      <c r="L71" s="31"/>
      <c r="M71" s="31"/>
      <c r="N71" s="31"/>
      <c r="O71" s="31"/>
      <c r="P71" s="23"/>
    </row>
    <row r="72" spans="1:16" s="26" customFormat="1">
      <c r="A72" s="20">
        <v>54</v>
      </c>
      <c r="B72" s="21"/>
      <c r="C72" s="44" t="s">
        <v>107</v>
      </c>
      <c r="D72" s="48" t="s">
        <v>60</v>
      </c>
      <c r="E72" s="24">
        <v>10</v>
      </c>
      <c r="F72" s="30"/>
      <c r="G72" s="30"/>
      <c r="H72" s="95"/>
      <c r="I72" s="23"/>
      <c r="J72" s="23"/>
      <c r="K72" s="23"/>
      <c r="L72" s="31"/>
      <c r="M72" s="31"/>
      <c r="N72" s="31"/>
      <c r="O72" s="31"/>
      <c r="P72" s="23"/>
    </row>
    <row r="73" spans="1:16" s="26" customFormat="1">
      <c r="A73" s="20">
        <v>55</v>
      </c>
      <c r="B73" s="21"/>
      <c r="C73" s="116" t="s">
        <v>148</v>
      </c>
      <c r="D73" s="123" t="s">
        <v>49</v>
      </c>
      <c r="E73" s="124">
        <v>2</v>
      </c>
      <c r="F73" s="30"/>
      <c r="G73" s="30"/>
      <c r="H73" s="95"/>
      <c r="I73" s="23"/>
      <c r="J73" s="23"/>
      <c r="K73" s="23"/>
      <c r="L73" s="31"/>
      <c r="M73" s="31"/>
      <c r="N73" s="31"/>
      <c r="O73" s="31"/>
      <c r="P73" s="23"/>
    </row>
    <row r="74" spans="1:16" s="26" customFormat="1">
      <c r="A74" s="20">
        <v>56</v>
      </c>
      <c r="B74" s="21"/>
      <c r="C74" s="44" t="s">
        <v>108</v>
      </c>
      <c r="D74" s="48" t="s">
        <v>51</v>
      </c>
      <c r="E74" s="24">
        <v>1</v>
      </c>
      <c r="F74" s="30"/>
      <c r="G74" s="30"/>
      <c r="H74" s="95"/>
      <c r="I74" s="23"/>
      <c r="J74" s="23"/>
      <c r="K74" s="23"/>
      <c r="L74" s="31"/>
      <c r="M74" s="31"/>
      <c r="N74" s="31"/>
      <c r="O74" s="31"/>
      <c r="P74" s="23"/>
    </row>
    <row r="75" spans="1:16" s="26" customFormat="1" ht="27">
      <c r="A75" s="20">
        <v>57</v>
      </c>
      <c r="B75" s="21"/>
      <c r="C75" s="44" t="s">
        <v>119</v>
      </c>
      <c r="D75" s="48" t="s">
        <v>51</v>
      </c>
      <c r="E75" s="24">
        <v>1</v>
      </c>
      <c r="F75" s="30"/>
      <c r="G75" s="30"/>
      <c r="H75" s="95"/>
      <c r="I75" s="23"/>
      <c r="J75" s="23"/>
      <c r="K75" s="23"/>
      <c r="L75" s="31"/>
      <c r="M75" s="31"/>
      <c r="N75" s="31"/>
      <c r="O75" s="31"/>
      <c r="P75" s="23"/>
    </row>
    <row r="76" spans="1:16" s="26" customFormat="1">
      <c r="A76" s="20">
        <v>58</v>
      </c>
      <c r="B76" s="21"/>
      <c r="C76" s="125" t="s">
        <v>55</v>
      </c>
      <c r="D76" s="117"/>
      <c r="E76" s="118"/>
      <c r="F76" s="30"/>
      <c r="G76" s="30"/>
      <c r="H76" s="95"/>
      <c r="I76" s="23"/>
      <c r="J76" s="23"/>
      <c r="K76" s="23"/>
      <c r="L76" s="31"/>
      <c r="M76" s="31"/>
      <c r="N76" s="31"/>
      <c r="O76" s="31"/>
      <c r="P76" s="23"/>
    </row>
    <row r="77" spans="1:16" s="26" customFormat="1" ht="54">
      <c r="A77" s="20">
        <v>59</v>
      </c>
      <c r="B77" s="21"/>
      <c r="C77" s="126" t="s">
        <v>124</v>
      </c>
      <c r="D77" s="117" t="s">
        <v>51</v>
      </c>
      <c r="E77" s="118">
        <v>1</v>
      </c>
      <c r="F77" s="30"/>
      <c r="G77" s="30"/>
      <c r="H77" s="95"/>
      <c r="I77" s="23"/>
      <c r="J77" s="23"/>
      <c r="K77" s="23"/>
      <c r="L77" s="31"/>
      <c r="M77" s="31"/>
      <c r="N77" s="31"/>
      <c r="O77" s="31"/>
      <c r="P77" s="23"/>
    </row>
    <row r="78" spans="1:16" s="26" customFormat="1" ht="27">
      <c r="A78" s="20">
        <v>60</v>
      </c>
      <c r="B78" s="21"/>
      <c r="C78" s="44" t="s">
        <v>224</v>
      </c>
      <c r="D78" s="48" t="s">
        <v>51</v>
      </c>
      <c r="E78" s="118">
        <v>1</v>
      </c>
      <c r="F78" s="30"/>
      <c r="G78" s="30"/>
      <c r="H78" s="95"/>
      <c r="I78" s="23"/>
      <c r="J78" s="23"/>
      <c r="K78" s="23"/>
      <c r="L78" s="31"/>
      <c r="M78" s="31"/>
      <c r="N78" s="31"/>
      <c r="O78" s="31"/>
      <c r="P78" s="23"/>
    </row>
    <row r="79" spans="1:16" s="26" customFormat="1" ht="27">
      <c r="A79" s="20">
        <v>61</v>
      </c>
      <c r="B79" s="21"/>
      <c r="C79" s="126" t="s">
        <v>225</v>
      </c>
      <c r="D79" s="117" t="s">
        <v>51</v>
      </c>
      <c r="E79" s="118">
        <v>1</v>
      </c>
      <c r="F79" s="30"/>
      <c r="G79" s="30"/>
      <c r="H79" s="95"/>
      <c r="I79" s="23"/>
      <c r="J79" s="23"/>
      <c r="K79" s="23"/>
      <c r="L79" s="31"/>
      <c r="M79" s="31"/>
      <c r="N79" s="31"/>
      <c r="O79" s="31"/>
      <c r="P79" s="23"/>
    </row>
    <row r="80" spans="1:16" s="26" customFormat="1" ht="27">
      <c r="A80" s="20">
        <v>62</v>
      </c>
      <c r="B80" s="21"/>
      <c r="C80" s="44" t="s">
        <v>226</v>
      </c>
      <c r="D80" s="48" t="s">
        <v>51</v>
      </c>
      <c r="E80" s="24">
        <v>1</v>
      </c>
      <c r="F80" s="30"/>
      <c r="G80" s="30"/>
      <c r="H80" s="95"/>
      <c r="I80" s="23"/>
      <c r="J80" s="23"/>
      <c r="K80" s="23"/>
      <c r="L80" s="31"/>
      <c r="M80" s="31"/>
      <c r="N80" s="31"/>
      <c r="O80" s="31"/>
      <c r="P80" s="23"/>
    </row>
    <row r="81" spans="1:16" s="26" customFormat="1">
      <c r="A81" s="20">
        <v>63</v>
      </c>
      <c r="B81" s="21"/>
      <c r="C81" s="33" t="s">
        <v>109</v>
      </c>
      <c r="D81" s="48"/>
      <c r="E81" s="24"/>
      <c r="F81" s="30"/>
      <c r="G81" s="30"/>
      <c r="H81" s="95"/>
      <c r="I81" s="23"/>
      <c r="J81" s="23"/>
      <c r="K81" s="23"/>
      <c r="L81" s="31"/>
      <c r="M81" s="31"/>
      <c r="N81" s="31"/>
      <c r="O81" s="31"/>
      <c r="P81" s="23"/>
    </row>
    <row r="82" spans="1:16" s="26" customFormat="1">
      <c r="A82" s="20">
        <v>64</v>
      </c>
      <c r="B82" s="21"/>
      <c r="C82" s="44" t="s">
        <v>110</v>
      </c>
      <c r="D82" s="48" t="s">
        <v>51</v>
      </c>
      <c r="E82" s="24">
        <v>1</v>
      </c>
      <c r="F82" s="30"/>
      <c r="G82" s="30"/>
      <c r="H82" s="95"/>
      <c r="I82" s="23"/>
      <c r="J82" s="23"/>
      <c r="K82" s="23"/>
      <c r="L82" s="31"/>
      <c r="M82" s="31"/>
      <c r="N82" s="31"/>
      <c r="O82" s="31"/>
      <c r="P82" s="23"/>
    </row>
    <row r="83" spans="1:16" s="26" customFormat="1">
      <c r="A83" s="20">
        <v>65</v>
      </c>
      <c r="B83" s="21"/>
      <c r="C83" s="44" t="s">
        <v>111</v>
      </c>
      <c r="D83" s="48" t="s">
        <v>51</v>
      </c>
      <c r="E83" s="24">
        <v>1</v>
      </c>
      <c r="F83" s="30"/>
      <c r="G83" s="30"/>
      <c r="H83" s="95"/>
      <c r="I83" s="23"/>
      <c r="J83" s="23"/>
      <c r="K83" s="23"/>
      <c r="L83" s="31"/>
      <c r="M83" s="31"/>
      <c r="N83" s="31"/>
      <c r="O83" s="31"/>
      <c r="P83" s="23"/>
    </row>
    <row r="84" spans="1:16" s="26" customFormat="1">
      <c r="A84" s="20">
        <v>66</v>
      </c>
      <c r="B84" s="21"/>
      <c r="C84" s="44" t="s">
        <v>112</v>
      </c>
      <c r="D84" s="48" t="s">
        <v>51</v>
      </c>
      <c r="E84" s="24">
        <v>1</v>
      </c>
      <c r="F84" s="30"/>
      <c r="G84" s="30"/>
      <c r="H84" s="95"/>
      <c r="I84" s="23"/>
      <c r="J84" s="23"/>
      <c r="K84" s="23"/>
      <c r="L84" s="31"/>
      <c r="M84" s="31"/>
      <c r="N84" s="31"/>
      <c r="O84" s="31"/>
      <c r="P84" s="23"/>
    </row>
    <row r="85" spans="1:16" s="130" customFormat="1" ht="15" customHeight="1">
      <c r="A85" s="275"/>
      <c r="B85" s="276"/>
      <c r="C85" s="277" t="s">
        <v>242</v>
      </c>
      <c r="D85" s="276"/>
      <c r="E85" s="276"/>
      <c r="F85" s="276"/>
      <c r="G85" s="276"/>
      <c r="H85" s="276"/>
      <c r="I85" s="276"/>
      <c r="J85" s="276"/>
      <c r="K85" s="276"/>
      <c r="L85" s="276"/>
      <c r="M85" s="276"/>
      <c r="N85" s="276"/>
      <c r="O85" s="276"/>
      <c r="P85" s="278"/>
    </row>
    <row r="86" spans="1:16" s="26" customFormat="1">
      <c r="A86" s="20">
        <v>67</v>
      </c>
      <c r="B86" s="21"/>
      <c r="C86" s="115" t="s">
        <v>234</v>
      </c>
      <c r="D86" s="22"/>
      <c r="E86" s="22"/>
      <c r="F86" s="23"/>
      <c r="G86" s="24"/>
      <c r="H86" s="25"/>
      <c r="I86" s="25"/>
      <c r="J86" s="25"/>
      <c r="K86" s="23"/>
      <c r="L86" s="23"/>
      <c r="M86" s="23"/>
      <c r="N86" s="23"/>
      <c r="O86" s="23"/>
      <c r="P86" s="23"/>
    </row>
    <row r="87" spans="1:16" s="26" customFormat="1">
      <c r="A87" s="20">
        <v>68</v>
      </c>
      <c r="B87" s="21"/>
      <c r="C87" s="27" t="s">
        <v>123</v>
      </c>
      <c r="D87" s="48" t="s">
        <v>51</v>
      </c>
      <c r="E87" s="24">
        <v>1</v>
      </c>
      <c r="F87" s="30"/>
      <c r="G87" s="30"/>
      <c r="H87" s="23"/>
      <c r="I87" s="23"/>
      <c r="J87" s="23"/>
      <c r="K87" s="23"/>
      <c r="L87" s="31"/>
      <c r="M87" s="31"/>
      <c r="N87" s="31"/>
      <c r="O87" s="31"/>
      <c r="P87" s="23"/>
    </row>
    <row r="88" spans="1:16" s="26" customFormat="1">
      <c r="A88" s="20">
        <v>69</v>
      </c>
      <c r="B88" s="21"/>
      <c r="C88" s="27" t="s">
        <v>96</v>
      </c>
      <c r="D88" s="48" t="s">
        <v>56</v>
      </c>
      <c r="E88" s="24">
        <v>1</v>
      </c>
      <c r="F88" s="30"/>
      <c r="G88" s="30"/>
      <c r="H88" s="23"/>
      <c r="I88" s="23"/>
      <c r="J88" s="23"/>
      <c r="K88" s="23"/>
      <c r="L88" s="31"/>
      <c r="M88" s="31"/>
      <c r="N88" s="31"/>
      <c r="O88" s="31"/>
      <c r="P88" s="23"/>
    </row>
    <row r="89" spans="1:16" s="26" customFormat="1" ht="27">
      <c r="A89" s="20">
        <v>70</v>
      </c>
      <c r="B89" s="21"/>
      <c r="C89" s="27" t="s">
        <v>119</v>
      </c>
      <c r="D89" s="48" t="s">
        <v>51</v>
      </c>
      <c r="E89" s="24">
        <v>1</v>
      </c>
      <c r="F89" s="30"/>
      <c r="G89" s="30"/>
      <c r="H89" s="95"/>
      <c r="I89" s="23"/>
      <c r="J89" s="23"/>
      <c r="K89" s="23"/>
      <c r="L89" s="31"/>
      <c r="M89" s="31"/>
      <c r="N89" s="31"/>
      <c r="O89" s="31"/>
      <c r="P89" s="23"/>
    </row>
    <row r="90" spans="1:16" s="26" customFormat="1">
      <c r="A90" s="20">
        <v>71</v>
      </c>
      <c r="B90" s="21"/>
      <c r="C90" s="115" t="s">
        <v>97</v>
      </c>
      <c r="D90" s="48"/>
      <c r="E90" s="24"/>
      <c r="F90" s="30"/>
      <c r="G90" s="30"/>
      <c r="H90" s="95"/>
      <c r="I90" s="23"/>
      <c r="J90" s="23"/>
      <c r="K90" s="23"/>
      <c r="L90" s="31"/>
      <c r="M90" s="31"/>
      <c r="N90" s="31"/>
      <c r="O90" s="31"/>
      <c r="P90" s="23"/>
    </row>
    <row r="91" spans="1:16" s="26" customFormat="1">
      <c r="A91" s="20">
        <v>72</v>
      </c>
      <c r="B91" s="21"/>
      <c r="C91" s="27" t="s">
        <v>98</v>
      </c>
      <c r="D91" s="48" t="s">
        <v>57</v>
      </c>
      <c r="E91" s="24">
        <f>E92/3</f>
        <v>366.67</v>
      </c>
      <c r="F91" s="30"/>
      <c r="G91" s="30"/>
      <c r="H91" s="95"/>
      <c r="I91" s="23"/>
      <c r="J91" s="23"/>
      <c r="K91" s="23"/>
      <c r="L91" s="31"/>
      <c r="M91" s="31"/>
      <c r="N91" s="31"/>
      <c r="O91" s="31"/>
      <c r="P91" s="23"/>
    </row>
    <row r="92" spans="1:16" s="26" customFormat="1">
      <c r="A92" s="20">
        <v>73</v>
      </c>
      <c r="B92" s="21"/>
      <c r="C92" s="27" t="s">
        <v>99</v>
      </c>
      <c r="D92" s="48" t="s">
        <v>57</v>
      </c>
      <c r="E92" s="24">
        <v>1100</v>
      </c>
      <c r="F92" s="30"/>
      <c r="G92" s="30"/>
      <c r="H92" s="95"/>
      <c r="I92" s="23"/>
      <c r="J92" s="23"/>
      <c r="K92" s="23"/>
      <c r="L92" s="31"/>
      <c r="M92" s="31"/>
      <c r="N92" s="31"/>
      <c r="O92" s="31"/>
      <c r="P92" s="23"/>
    </row>
    <row r="93" spans="1:16" s="26" customFormat="1">
      <c r="A93" s="20">
        <v>74</v>
      </c>
      <c r="B93" s="21"/>
      <c r="C93" s="27" t="s">
        <v>100</v>
      </c>
      <c r="D93" s="48" t="s">
        <v>57</v>
      </c>
      <c r="E93" s="24">
        <v>60</v>
      </c>
      <c r="F93" s="30"/>
      <c r="G93" s="30"/>
      <c r="H93" s="95"/>
      <c r="I93" s="23"/>
      <c r="J93" s="23"/>
      <c r="K93" s="23"/>
      <c r="L93" s="31"/>
      <c r="M93" s="31"/>
      <c r="N93" s="31"/>
      <c r="O93" s="31"/>
      <c r="P93" s="23"/>
    </row>
    <row r="94" spans="1:16" s="26" customFormat="1">
      <c r="A94" s="20">
        <v>75</v>
      </c>
      <c r="B94" s="21"/>
      <c r="C94" s="27" t="s">
        <v>101</v>
      </c>
      <c r="D94" s="48" t="s">
        <v>57</v>
      </c>
      <c r="E94" s="24">
        <v>30</v>
      </c>
      <c r="F94" s="30"/>
      <c r="G94" s="30"/>
      <c r="H94" s="95"/>
      <c r="I94" s="23"/>
      <c r="J94" s="23"/>
      <c r="K94" s="23"/>
      <c r="L94" s="31"/>
      <c r="M94" s="31"/>
      <c r="N94" s="31"/>
      <c r="O94" s="31"/>
      <c r="P94" s="23"/>
    </row>
    <row r="95" spans="1:16" s="26" customFormat="1">
      <c r="A95" s="20">
        <v>76</v>
      </c>
      <c r="B95" s="21"/>
      <c r="C95" s="27" t="s">
        <v>102</v>
      </c>
      <c r="D95" s="48" t="s">
        <v>57</v>
      </c>
      <c r="E95" s="24">
        <v>600</v>
      </c>
      <c r="F95" s="30"/>
      <c r="G95" s="30"/>
      <c r="H95" s="95"/>
      <c r="I95" s="23"/>
      <c r="J95" s="23"/>
      <c r="K95" s="23"/>
      <c r="L95" s="31"/>
      <c r="M95" s="31"/>
      <c r="N95" s="31"/>
      <c r="O95" s="31"/>
      <c r="P95" s="23"/>
    </row>
    <row r="96" spans="1:16" s="26" customFormat="1">
      <c r="A96" s="20">
        <v>77</v>
      </c>
      <c r="B96" s="21"/>
      <c r="C96" s="27" t="s">
        <v>120</v>
      </c>
      <c r="D96" s="48" t="s">
        <v>51</v>
      </c>
      <c r="E96" s="24">
        <v>1</v>
      </c>
      <c r="F96" s="30"/>
      <c r="G96" s="30"/>
      <c r="H96" s="95"/>
      <c r="I96" s="23"/>
      <c r="J96" s="23"/>
      <c r="K96" s="23"/>
      <c r="L96" s="31"/>
      <c r="M96" s="31"/>
      <c r="N96" s="31"/>
      <c r="O96" s="31"/>
      <c r="P96" s="23"/>
    </row>
    <row r="97" spans="1:16" s="26" customFormat="1" ht="27">
      <c r="A97" s="20">
        <v>78</v>
      </c>
      <c r="B97" s="21"/>
      <c r="C97" s="27" t="s">
        <v>119</v>
      </c>
      <c r="D97" s="48" t="s">
        <v>51</v>
      </c>
      <c r="E97" s="24">
        <v>1</v>
      </c>
      <c r="F97" s="30"/>
      <c r="G97" s="30"/>
      <c r="H97" s="95"/>
      <c r="I97" s="23"/>
      <c r="J97" s="23"/>
      <c r="K97" s="23"/>
      <c r="L97" s="31"/>
      <c r="M97" s="31"/>
      <c r="N97" s="31"/>
      <c r="O97" s="31"/>
      <c r="P97" s="23"/>
    </row>
    <row r="98" spans="1:16" s="26" customFormat="1">
      <c r="A98" s="20">
        <v>79</v>
      </c>
      <c r="B98" s="21"/>
      <c r="C98" s="33" t="s">
        <v>121</v>
      </c>
      <c r="D98" s="48"/>
      <c r="E98" s="24"/>
      <c r="F98" s="30"/>
      <c r="G98" s="30"/>
      <c r="H98" s="95"/>
      <c r="I98" s="23"/>
      <c r="J98" s="23"/>
      <c r="K98" s="23"/>
      <c r="L98" s="31"/>
      <c r="M98" s="31"/>
      <c r="N98" s="31"/>
      <c r="O98" s="31"/>
      <c r="P98" s="23"/>
    </row>
    <row r="99" spans="1:16" s="26" customFormat="1" ht="27">
      <c r="A99" s="20">
        <v>80</v>
      </c>
      <c r="B99" s="294"/>
      <c r="C99" s="44" t="s">
        <v>250</v>
      </c>
      <c r="D99" s="48" t="s">
        <v>56</v>
      </c>
      <c r="E99" s="24">
        <v>12</v>
      </c>
      <c r="F99" s="30"/>
      <c r="G99" s="30"/>
      <c r="H99" s="95"/>
      <c r="I99" s="23"/>
      <c r="J99" s="23"/>
      <c r="K99" s="23"/>
      <c r="L99" s="31"/>
      <c r="M99" s="31"/>
      <c r="N99" s="31"/>
      <c r="O99" s="31"/>
      <c r="P99" s="23"/>
    </row>
    <row r="100" spans="1:16" s="26" customFormat="1">
      <c r="A100" s="20">
        <v>81</v>
      </c>
      <c r="B100" s="21"/>
      <c r="C100" s="44" t="s">
        <v>216</v>
      </c>
      <c r="D100" s="48" t="s">
        <v>56</v>
      </c>
      <c r="E100" s="24">
        <v>23</v>
      </c>
      <c r="F100" s="30"/>
      <c r="G100" s="30"/>
      <c r="H100" s="95"/>
      <c r="I100" s="23"/>
      <c r="J100" s="23"/>
      <c r="K100" s="23"/>
      <c r="L100" s="31"/>
      <c r="M100" s="31"/>
      <c r="N100" s="31"/>
      <c r="O100" s="31"/>
      <c r="P100" s="23"/>
    </row>
    <row r="101" spans="1:16" s="26" customFormat="1" ht="27">
      <c r="A101" s="20">
        <v>82</v>
      </c>
      <c r="B101" s="21"/>
      <c r="C101" s="44" t="s">
        <v>122</v>
      </c>
      <c r="D101" s="48" t="s">
        <v>56</v>
      </c>
      <c r="E101" s="24">
        <v>6</v>
      </c>
      <c r="F101" s="30"/>
      <c r="G101" s="30"/>
      <c r="H101" s="95"/>
      <c r="I101" s="23"/>
      <c r="J101" s="23"/>
      <c r="K101" s="23"/>
      <c r="L101" s="31"/>
      <c r="M101" s="31"/>
      <c r="N101" s="31"/>
      <c r="O101" s="31"/>
      <c r="P101" s="23"/>
    </row>
    <row r="102" spans="1:16" s="26" customFormat="1">
      <c r="A102" s="20">
        <v>83</v>
      </c>
      <c r="B102" s="21"/>
      <c r="C102" s="44" t="s">
        <v>103</v>
      </c>
      <c r="D102" s="48" t="s">
        <v>56</v>
      </c>
      <c r="E102" s="24">
        <v>12</v>
      </c>
      <c r="F102" s="30"/>
      <c r="G102" s="30"/>
      <c r="H102" s="95"/>
      <c r="I102" s="23"/>
      <c r="J102" s="23"/>
      <c r="K102" s="23"/>
      <c r="L102" s="31"/>
      <c r="M102" s="31"/>
      <c r="N102" s="31"/>
      <c r="O102" s="31"/>
      <c r="P102" s="23"/>
    </row>
    <row r="103" spans="1:16" s="26" customFormat="1" ht="27">
      <c r="A103" s="20">
        <v>84</v>
      </c>
      <c r="B103" s="21"/>
      <c r="C103" s="44" t="s">
        <v>119</v>
      </c>
      <c r="D103" s="48" t="s">
        <v>51</v>
      </c>
      <c r="E103" s="24">
        <v>1</v>
      </c>
      <c r="F103" s="30"/>
      <c r="G103" s="30"/>
      <c r="H103" s="95"/>
      <c r="I103" s="23"/>
      <c r="J103" s="23"/>
      <c r="K103" s="23"/>
      <c r="L103" s="31"/>
      <c r="M103" s="31"/>
      <c r="N103" s="31"/>
      <c r="O103" s="31"/>
      <c r="P103" s="23"/>
    </row>
    <row r="104" spans="1:16" s="26" customFormat="1">
      <c r="A104" s="20">
        <v>85</v>
      </c>
      <c r="B104" s="21"/>
      <c r="C104" s="120" t="s">
        <v>104</v>
      </c>
      <c r="D104" s="121" t="s">
        <v>56</v>
      </c>
      <c r="E104" s="24">
        <v>2</v>
      </c>
      <c r="F104" s="30"/>
      <c r="G104" s="30"/>
      <c r="H104" s="95"/>
      <c r="I104" s="23"/>
      <c r="J104" s="23"/>
      <c r="K104" s="23"/>
      <c r="L104" s="31"/>
      <c r="M104" s="31"/>
      <c r="N104" s="31"/>
      <c r="O104" s="31"/>
      <c r="P104" s="23"/>
    </row>
    <row r="105" spans="1:16" s="26" customFormat="1">
      <c r="A105" s="20">
        <v>86</v>
      </c>
      <c r="B105" s="21"/>
      <c r="C105" s="33" t="s">
        <v>105</v>
      </c>
      <c r="D105" s="48"/>
      <c r="E105" s="24"/>
      <c r="F105" s="30"/>
      <c r="G105" s="30"/>
      <c r="H105" s="95"/>
      <c r="I105" s="23"/>
      <c r="J105" s="23"/>
      <c r="K105" s="23"/>
      <c r="L105" s="31"/>
      <c r="M105" s="31"/>
      <c r="N105" s="31"/>
      <c r="O105" s="31"/>
      <c r="P105" s="23"/>
    </row>
    <row r="106" spans="1:16" s="26" customFormat="1">
      <c r="A106" s="20">
        <v>87</v>
      </c>
      <c r="B106" s="21"/>
      <c r="C106" s="44" t="s">
        <v>106</v>
      </c>
      <c r="D106" s="48" t="s">
        <v>60</v>
      </c>
      <c r="E106" s="24">
        <v>20</v>
      </c>
      <c r="F106" s="30"/>
      <c r="G106" s="30"/>
      <c r="H106" s="95"/>
      <c r="I106" s="23"/>
      <c r="J106" s="23"/>
      <c r="K106" s="23"/>
      <c r="L106" s="31"/>
      <c r="M106" s="31"/>
      <c r="N106" s="31"/>
      <c r="O106" s="31"/>
      <c r="P106" s="23"/>
    </row>
    <row r="107" spans="1:16" s="26" customFormat="1">
      <c r="A107" s="20">
        <v>88</v>
      </c>
      <c r="B107" s="21"/>
      <c r="C107" s="44" t="s">
        <v>107</v>
      </c>
      <c r="D107" s="48" t="s">
        <v>60</v>
      </c>
      <c r="E107" s="24">
        <v>10</v>
      </c>
      <c r="F107" s="30"/>
      <c r="G107" s="30"/>
      <c r="H107" s="95"/>
      <c r="I107" s="23"/>
      <c r="J107" s="23"/>
      <c r="K107" s="23"/>
      <c r="L107" s="31"/>
      <c r="M107" s="31"/>
      <c r="N107" s="31"/>
      <c r="O107" s="31"/>
      <c r="P107" s="23"/>
    </row>
    <row r="108" spans="1:16" s="26" customFormat="1">
      <c r="A108" s="20">
        <v>89</v>
      </c>
      <c r="B108" s="21"/>
      <c r="C108" s="116" t="s">
        <v>148</v>
      </c>
      <c r="D108" s="123" t="s">
        <v>49</v>
      </c>
      <c r="E108" s="124">
        <v>2</v>
      </c>
      <c r="F108" s="30"/>
      <c r="G108" s="30"/>
      <c r="H108" s="95"/>
      <c r="I108" s="23"/>
      <c r="J108" s="23"/>
      <c r="K108" s="23"/>
      <c r="L108" s="31"/>
      <c r="M108" s="31"/>
      <c r="N108" s="31"/>
      <c r="O108" s="31"/>
      <c r="P108" s="23"/>
    </row>
    <row r="109" spans="1:16" s="26" customFormat="1">
      <c r="A109" s="20">
        <v>90</v>
      </c>
      <c r="B109" s="21"/>
      <c r="C109" s="44" t="s">
        <v>108</v>
      </c>
      <c r="D109" s="48" t="s">
        <v>51</v>
      </c>
      <c r="E109" s="24">
        <v>1</v>
      </c>
      <c r="F109" s="30"/>
      <c r="G109" s="30"/>
      <c r="H109" s="95"/>
      <c r="I109" s="23"/>
      <c r="J109" s="23"/>
      <c r="K109" s="23"/>
      <c r="L109" s="31"/>
      <c r="M109" s="31"/>
      <c r="N109" s="31"/>
      <c r="O109" s="31"/>
      <c r="P109" s="23"/>
    </row>
    <row r="110" spans="1:16" s="26" customFormat="1" ht="27">
      <c r="A110" s="20">
        <v>91</v>
      </c>
      <c r="B110" s="21"/>
      <c r="C110" s="44" t="s">
        <v>119</v>
      </c>
      <c r="D110" s="48" t="s">
        <v>51</v>
      </c>
      <c r="E110" s="24">
        <v>1</v>
      </c>
      <c r="F110" s="30"/>
      <c r="G110" s="30"/>
      <c r="H110" s="95"/>
      <c r="I110" s="23"/>
      <c r="J110" s="23"/>
      <c r="K110" s="23"/>
      <c r="L110" s="31"/>
      <c r="M110" s="31"/>
      <c r="N110" s="31"/>
      <c r="O110" s="31"/>
      <c r="P110" s="23"/>
    </row>
    <row r="111" spans="1:16" s="26" customFormat="1">
      <c r="A111" s="20">
        <v>92</v>
      </c>
      <c r="B111" s="21"/>
      <c r="C111" s="125" t="s">
        <v>55</v>
      </c>
      <c r="D111" s="117"/>
      <c r="E111" s="118"/>
      <c r="F111" s="30"/>
      <c r="G111" s="30"/>
      <c r="H111" s="95"/>
      <c r="I111" s="23"/>
      <c r="J111" s="23"/>
      <c r="K111" s="23"/>
      <c r="L111" s="31"/>
      <c r="M111" s="31"/>
      <c r="N111" s="31"/>
      <c r="O111" s="31"/>
      <c r="P111" s="23"/>
    </row>
    <row r="112" spans="1:16" s="26" customFormat="1" ht="54">
      <c r="A112" s="20">
        <v>93</v>
      </c>
      <c r="B112" s="21"/>
      <c r="C112" s="126" t="s">
        <v>124</v>
      </c>
      <c r="D112" s="117" t="s">
        <v>51</v>
      </c>
      <c r="E112" s="118">
        <v>1</v>
      </c>
      <c r="F112" s="30"/>
      <c r="G112" s="30"/>
      <c r="H112" s="95"/>
      <c r="I112" s="23"/>
      <c r="J112" s="23"/>
      <c r="K112" s="23"/>
      <c r="L112" s="31"/>
      <c r="M112" s="31"/>
      <c r="N112" s="31"/>
      <c r="O112" s="31"/>
      <c r="P112" s="23"/>
    </row>
    <row r="113" spans="1:16" s="26" customFormat="1" ht="27">
      <c r="A113" s="20">
        <v>94</v>
      </c>
      <c r="B113" s="21"/>
      <c r="C113" s="44" t="s">
        <v>224</v>
      </c>
      <c r="D113" s="48" t="s">
        <v>51</v>
      </c>
      <c r="E113" s="118">
        <v>1</v>
      </c>
      <c r="F113" s="30"/>
      <c r="G113" s="30"/>
      <c r="H113" s="95"/>
      <c r="I113" s="23"/>
      <c r="J113" s="23"/>
      <c r="K113" s="23"/>
      <c r="L113" s="31"/>
      <c r="M113" s="31"/>
      <c r="N113" s="31"/>
      <c r="O113" s="31"/>
      <c r="P113" s="23"/>
    </row>
    <row r="114" spans="1:16" s="26" customFormat="1" ht="27">
      <c r="A114" s="20">
        <v>95</v>
      </c>
      <c r="B114" s="21"/>
      <c r="C114" s="126" t="s">
        <v>225</v>
      </c>
      <c r="D114" s="117" t="s">
        <v>51</v>
      </c>
      <c r="E114" s="118">
        <v>1</v>
      </c>
      <c r="F114" s="30"/>
      <c r="G114" s="30"/>
      <c r="H114" s="95"/>
      <c r="I114" s="23"/>
      <c r="J114" s="23"/>
      <c r="K114" s="23"/>
      <c r="L114" s="31"/>
      <c r="M114" s="31"/>
      <c r="N114" s="31"/>
      <c r="O114" s="31"/>
      <c r="P114" s="23"/>
    </row>
    <row r="115" spans="1:16" s="26" customFormat="1" ht="27">
      <c r="A115" s="20">
        <v>96</v>
      </c>
      <c r="B115" s="21"/>
      <c r="C115" s="44" t="s">
        <v>226</v>
      </c>
      <c r="D115" s="48" t="s">
        <v>51</v>
      </c>
      <c r="E115" s="24">
        <v>1</v>
      </c>
      <c r="F115" s="30"/>
      <c r="G115" s="30"/>
      <c r="H115" s="95"/>
      <c r="I115" s="23"/>
      <c r="J115" s="23"/>
      <c r="K115" s="23"/>
      <c r="L115" s="31"/>
      <c r="M115" s="31"/>
      <c r="N115" s="31"/>
      <c r="O115" s="31"/>
      <c r="P115" s="23"/>
    </row>
    <row r="116" spans="1:16" s="26" customFormat="1">
      <c r="A116" s="20">
        <v>97</v>
      </c>
      <c r="B116" s="21"/>
      <c r="C116" s="33" t="s">
        <v>109</v>
      </c>
      <c r="D116" s="48"/>
      <c r="E116" s="24"/>
      <c r="F116" s="30"/>
      <c r="G116" s="30"/>
      <c r="H116" s="95"/>
      <c r="I116" s="23"/>
      <c r="J116" s="23"/>
      <c r="K116" s="23"/>
      <c r="L116" s="31"/>
      <c r="M116" s="31"/>
      <c r="N116" s="31"/>
      <c r="O116" s="31"/>
      <c r="P116" s="23"/>
    </row>
    <row r="117" spans="1:16" s="26" customFormat="1">
      <c r="A117" s="20">
        <v>98</v>
      </c>
      <c r="B117" s="21"/>
      <c r="C117" s="44" t="s">
        <v>110</v>
      </c>
      <c r="D117" s="48" t="s">
        <v>51</v>
      </c>
      <c r="E117" s="24">
        <v>1</v>
      </c>
      <c r="F117" s="30"/>
      <c r="G117" s="30"/>
      <c r="H117" s="95"/>
      <c r="I117" s="23"/>
      <c r="J117" s="23"/>
      <c r="K117" s="23"/>
      <c r="L117" s="31"/>
      <c r="M117" s="31"/>
      <c r="N117" s="31"/>
      <c r="O117" s="31"/>
      <c r="P117" s="23"/>
    </row>
    <row r="118" spans="1:16" s="26" customFormat="1">
      <c r="A118" s="20">
        <v>99</v>
      </c>
      <c r="B118" s="21"/>
      <c r="C118" s="44" t="s">
        <v>111</v>
      </c>
      <c r="D118" s="48" t="s">
        <v>51</v>
      </c>
      <c r="E118" s="24">
        <v>1</v>
      </c>
      <c r="F118" s="30"/>
      <c r="G118" s="30"/>
      <c r="H118" s="95"/>
      <c r="I118" s="23"/>
      <c r="J118" s="23"/>
      <c r="K118" s="23"/>
      <c r="L118" s="31"/>
      <c r="M118" s="31"/>
      <c r="N118" s="31"/>
      <c r="O118" s="31"/>
      <c r="P118" s="23"/>
    </row>
    <row r="119" spans="1:16" s="26" customFormat="1" ht="27">
      <c r="A119" s="20">
        <v>100</v>
      </c>
      <c r="B119" s="21"/>
      <c r="C119" s="44" t="s">
        <v>243</v>
      </c>
      <c r="D119" s="48" t="s">
        <v>51</v>
      </c>
      <c r="E119" s="24">
        <v>1</v>
      </c>
      <c r="F119" s="30"/>
      <c r="G119" s="30"/>
      <c r="H119" s="95"/>
      <c r="I119" s="23"/>
      <c r="J119" s="23"/>
      <c r="K119" s="23"/>
      <c r="L119" s="31"/>
      <c r="M119" s="31"/>
      <c r="N119" s="31"/>
      <c r="O119" s="31"/>
      <c r="P119" s="23"/>
    </row>
    <row r="120" spans="1:16" s="130" customFormat="1" ht="15" customHeight="1">
      <c r="A120" s="275"/>
      <c r="B120" s="276"/>
      <c r="C120" s="277" t="s">
        <v>251</v>
      </c>
      <c r="D120" s="276"/>
      <c r="E120" s="276"/>
      <c r="F120" s="276"/>
      <c r="G120" s="276"/>
      <c r="H120" s="276"/>
      <c r="I120" s="276"/>
      <c r="J120" s="276"/>
      <c r="K120" s="276"/>
      <c r="L120" s="276"/>
      <c r="M120" s="276"/>
      <c r="N120" s="276"/>
      <c r="O120" s="276"/>
      <c r="P120" s="278"/>
    </row>
    <row r="121" spans="1:16" s="26" customFormat="1">
      <c r="A121" s="20">
        <v>101</v>
      </c>
      <c r="B121" s="21"/>
      <c r="C121" s="115" t="s">
        <v>234</v>
      </c>
      <c r="D121" s="22"/>
      <c r="E121" s="22"/>
      <c r="F121" s="23"/>
      <c r="G121" s="24"/>
      <c r="H121" s="25"/>
      <c r="I121" s="25"/>
      <c r="J121" s="25"/>
      <c r="K121" s="23"/>
      <c r="L121" s="23"/>
      <c r="M121" s="23"/>
      <c r="N121" s="23"/>
      <c r="O121" s="23"/>
      <c r="P121" s="23"/>
    </row>
    <row r="122" spans="1:16" s="26" customFormat="1">
      <c r="A122" s="20">
        <v>102</v>
      </c>
      <c r="B122" s="21"/>
      <c r="C122" s="27" t="s">
        <v>123</v>
      </c>
      <c r="D122" s="48" t="s">
        <v>51</v>
      </c>
      <c r="E122" s="24">
        <v>1</v>
      </c>
      <c r="F122" s="30"/>
      <c r="G122" s="30"/>
      <c r="H122" s="23"/>
      <c r="I122" s="23"/>
      <c r="J122" s="23"/>
      <c r="K122" s="23"/>
      <c r="L122" s="31"/>
      <c r="M122" s="31"/>
      <c r="N122" s="31"/>
      <c r="O122" s="31"/>
      <c r="P122" s="23"/>
    </row>
    <row r="123" spans="1:16" s="26" customFormat="1">
      <c r="A123" s="20">
        <v>103</v>
      </c>
      <c r="B123" s="21"/>
      <c r="C123" s="27" t="s">
        <v>96</v>
      </c>
      <c r="D123" s="48" t="s">
        <v>56</v>
      </c>
      <c r="E123" s="24">
        <v>1</v>
      </c>
      <c r="F123" s="30"/>
      <c r="G123" s="30"/>
      <c r="H123" s="23"/>
      <c r="I123" s="23"/>
      <c r="J123" s="23"/>
      <c r="K123" s="23"/>
      <c r="L123" s="31"/>
      <c r="M123" s="31"/>
      <c r="N123" s="31"/>
      <c r="O123" s="31"/>
      <c r="P123" s="23"/>
    </row>
    <row r="124" spans="1:16" s="26" customFormat="1" ht="27">
      <c r="A124" s="20">
        <v>104</v>
      </c>
      <c r="B124" s="21"/>
      <c r="C124" s="27" t="s">
        <v>119</v>
      </c>
      <c r="D124" s="48" t="s">
        <v>51</v>
      </c>
      <c r="E124" s="24">
        <v>1</v>
      </c>
      <c r="F124" s="30"/>
      <c r="G124" s="30"/>
      <c r="H124" s="95"/>
      <c r="I124" s="23"/>
      <c r="J124" s="23"/>
      <c r="K124" s="23"/>
      <c r="L124" s="31"/>
      <c r="M124" s="31"/>
      <c r="N124" s="31"/>
      <c r="O124" s="31"/>
      <c r="P124" s="23"/>
    </row>
    <row r="125" spans="1:16" s="26" customFormat="1">
      <c r="A125" s="20">
        <v>105</v>
      </c>
      <c r="B125" s="21"/>
      <c r="C125" s="115" t="s">
        <v>97</v>
      </c>
      <c r="D125" s="48"/>
      <c r="E125" s="24"/>
      <c r="F125" s="30"/>
      <c r="G125" s="30"/>
      <c r="H125" s="95"/>
      <c r="I125" s="23"/>
      <c r="J125" s="23"/>
      <c r="K125" s="23"/>
      <c r="L125" s="31"/>
      <c r="M125" s="31"/>
      <c r="N125" s="31"/>
      <c r="O125" s="31"/>
      <c r="P125" s="23"/>
    </row>
    <row r="126" spans="1:16" s="26" customFormat="1">
      <c r="A126" s="20">
        <v>106</v>
      </c>
      <c r="B126" s="21"/>
      <c r="C126" s="27" t="s">
        <v>98</v>
      </c>
      <c r="D126" s="48" t="s">
        <v>57</v>
      </c>
      <c r="E126" s="24">
        <f>E127/3</f>
        <v>250</v>
      </c>
      <c r="F126" s="30"/>
      <c r="G126" s="30"/>
      <c r="H126" s="95"/>
      <c r="I126" s="23"/>
      <c r="J126" s="23"/>
      <c r="K126" s="23"/>
      <c r="L126" s="31"/>
      <c r="M126" s="31"/>
      <c r="N126" s="31"/>
      <c r="O126" s="31"/>
      <c r="P126" s="23"/>
    </row>
    <row r="127" spans="1:16" s="26" customFormat="1">
      <c r="A127" s="20">
        <v>107</v>
      </c>
      <c r="B127" s="21"/>
      <c r="C127" s="27" t="s">
        <v>99</v>
      </c>
      <c r="D127" s="48" t="s">
        <v>57</v>
      </c>
      <c r="E127" s="24">
        <v>750</v>
      </c>
      <c r="F127" s="30"/>
      <c r="G127" s="30"/>
      <c r="H127" s="95"/>
      <c r="I127" s="23"/>
      <c r="J127" s="23"/>
      <c r="K127" s="23"/>
      <c r="L127" s="31"/>
      <c r="M127" s="31"/>
      <c r="N127" s="31"/>
      <c r="O127" s="31"/>
      <c r="P127" s="23"/>
    </row>
    <row r="128" spans="1:16" s="26" customFormat="1">
      <c r="A128" s="20">
        <v>108</v>
      </c>
      <c r="B128" s="21"/>
      <c r="C128" s="27" t="s">
        <v>100</v>
      </c>
      <c r="D128" s="48" t="s">
        <v>57</v>
      </c>
      <c r="E128" s="24">
        <v>60</v>
      </c>
      <c r="F128" s="30"/>
      <c r="G128" s="30"/>
      <c r="H128" s="95"/>
      <c r="I128" s="23"/>
      <c r="J128" s="23"/>
      <c r="K128" s="23"/>
      <c r="L128" s="31"/>
      <c r="M128" s="31"/>
      <c r="N128" s="31"/>
      <c r="O128" s="31"/>
      <c r="P128" s="23"/>
    </row>
    <row r="129" spans="1:16" s="26" customFormat="1">
      <c r="A129" s="20">
        <v>109</v>
      </c>
      <c r="B129" s="21"/>
      <c r="C129" s="27" t="s">
        <v>101</v>
      </c>
      <c r="D129" s="48" t="s">
        <v>57</v>
      </c>
      <c r="E129" s="24">
        <v>30</v>
      </c>
      <c r="F129" s="30"/>
      <c r="G129" s="30"/>
      <c r="H129" s="95"/>
      <c r="I129" s="23"/>
      <c r="J129" s="23"/>
      <c r="K129" s="23"/>
      <c r="L129" s="31"/>
      <c r="M129" s="31"/>
      <c r="N129" s="31"/>
      <c r="O129" s="31"/>
      <c r="P129" s="23"/>
    </row>
    <row r="130" spans="1:16" s="26" customFormat="1">
      <c r="A130" s="20">
        <v>110</v>
      </c>
      <c r="B130" s="21"/>
      <c r="C130" s="27" t="s">
        <v>102</v>
      </c>
      <c r="D130" s="48" t="s">
        <v>57</v>
      </c>
      <c r="E130" s="24">
        <v>200</v>
      </c>
      <c r="F130" s="30"/>
      <c r="G130" s="30"/>
      <c r="H130" s="95"/>
      <c r="I130" s="23"/>
      <c r="J130" s="23"/>
      <c r="K130" s="23"/>
      <c r="L130" s="31"/>
      <c r="M130" s="31"/>
      <c r="N130" s="31"/>
      <c r="O130" s="31"/>
      <c r="P130" s="23"/>
    </row>
    <row r="131" spans="1:16" s="26" customFormat="1">
      <c r="A131" s="20">
        <v>111</v>
      </c>
      <c r="B131" s="21"/>
      <c r="C131" s="27" t="s">
        <v>120</v>
      </c>
      <c r="D131" s="48" t="s">
        <v>51</v>
      </c>
      <c r="E131" s="24">
        <v>1</v>
      </c>
      <c r="F131" s="30"/>
      <c r="G131" s="30"/>
      <c r="H131" s="95"/>
      <c r="I131" s="23"/>
      <c r="J131" s="23"/>
      <c r="K131" s="23"/>
      <c r="L131" s="31"/>
      <c r="M131" s="31"/>
      <c r="N131" s="31"/>
      <c r="O131" s="31"/>
      <c r="P131" s="23"/>
    </row>
    <row r="132" spans="1:16" s="26" customFormat="1" ht="27">
      <c r="A132" s="20">
        <v>112</v>
      </c>
      <c r="B132" s="21"/>
      <c r="C132" s="27" t="s">
        <v>119</v>
      </c>
      <c r="D132" s="48" t="s">
        <v>51</v>
      </c>
      <c r="E132" s="24">
        <v>1</v>
      </c>
      <c r="F132" s="30"/>
      <c r="G132" s="30"/>
      <c r="H132" s="95"/>
      <c r="I132" s="23"/>
      <c r="J132" s="23"/>
      <c r="K132" s="23"/>
      <c r="L132" s="31"/>
      <c r="M132" s="31"/>
      <c r="N132" s="31"/>
      <c r="O132" s="31"/>
      <c r="P132" s="23"/>
    </row>
    <row r="133" spans="1:16" s="26" customFormat="1">
      <c r="A133" s="20">
        <v>113</v>
      </c>
      <c r="B133" s="21"/>
      <c r="C133" s="33" t="s">
        <v>121</v>
      </c>
      <c r="D133" s="48"/>
      <c r="E133" s="24"/>
      <c r="F133" s="30"/>
      <c r="G133" s="30"/>
      <c r="H133" s="95"/>
      <c r="I133" s="23"/>
      <c r="J133" s="23"/>
      <c r="K133" s="23"/>
      <c r="L133" s="31"/>
      <c r="M133" s="31"/>
      <c r="N133" s="31"/>
      <c r="O133" s="31"/>
      <c r="P133" s="23"/>
    </row>
    <row r="134" spans="1:16" s="26" customFormat="1">
      <c r="A134" s="20">
        <v>114</v>
      </c>
      <c r="B134" s="21"/>
      <c r="C134" s="44" t="s">
        <v>216</v>
      </c>
      <c r="D134" s="48" t="s">
        <v>56</v>
      </c>
      <c r="E134" s="24">
        <v>12</v>
      </c>
      <c r="F134" s="30"/>
      <c r="G134" s="30"/>
      <c r="H134" s="95"/>
      <c r="I134" s="23"/>
      <c r="J134" s="23"/>
      <c r="K134" s="23"/>
      <c r="L134" s="31"/>
      <c r="M134" s="31"/>
      <c r="N134" s="31"/>
      <c r="O134" s="31"/>
      <c r="P134" s="23"/>
    </row>
    <row r="135" spans="1:16" s="26" customFormat="1" ht="27">
      <c r="A135" s="20">
        <v>115</v>
      </c>
      <c r="B135" s="294"/>
      <c r="C135" s="44" t="s">
        <v>250</v>
      </c>
      <c r="D135" s="48" t="s">
        <v>56</v>
      </c>
      <c r="E135" s="24">
        <v>12</v>
      </c>
      <c r="F135" s="30"/>
      <c r="G135" s="30"/>
      <c r="H135" s="95"/>
      <c r="I135" s="23"/>
      <c r="J135" s="23"/>
      <c r="K135" s="23"/>
      <c r="L135" s="31"/>
      <c r="M135" s="31"/>
      <c r="N135" s="31"/>
      <c r="O135" s="31"/>
      <c r="P135" s="23"/>
    </row>
    <row r="136" spans="1:16" s="26" customFormat="1" ht="27">
      <c r="A136" s="20">
        <v>116</v>
      </c>
      <c r="B136" s="21"/>
      <c r="C136" s="44" t="s">
        <v>122</v>
      </c>
      <c r="D136" s="48" t="s">
        <v>56</v>
      </c>
      <c r="E136" s="24">
        <v>4</v>
      </c>
      <c r="F136" s="30"/>
      <c r="G136" s="30"/>
      <c r="H136" s="95"/>
      <c r="I136" s="23"/>
      <c r="J136" s="23"/>
      <c r="K136" s="23"/>
      <c r="L136" s="31"/>
      <c r="M136" s="31"/>
      <c r="N136" s="31"/>
      <c r="O136" s="31"/>
      <c r="P136" s="23"/>
    </row>
    <row r="137" spans="1:16" s="26" customFormat="1">
      <c r="A137" s="20">
        <v>117</v>
      </c>
      <c r="B137" s="21"/>
      <c r="C137" s="44" t="s">
        <v>103</v>
      </c>
      <c r="D137" s="48" t="s">
        <v>56</v>
      </c>
      <c r="E137" s="24">
        <v>12</v>
      </c>
      <c r="F137" s="30"/>
      <c r="G137" s="30"/>
      <c r="H137" s="95"/>
      <c r="I137" s="23"/>
      <c r="J137" s="23"/>
      <c r="K137" s="23"/>
      <c r="L137" s="31"/>
      <c r="M137" s="31"/>
      <c r="N137" s="31"/>
      <c r="O137" s="31"/>
      <c r="P137" s="23"/>
    </row>
    <row r="138" spans="1:16" s="26" customFormat="1" ht="27">
      <c r="A138" s="20">
        <v>118</v>
      </c>
      <c r="B138" s="21"/>
      <c r="C138" s="44" t="s">
        <v>119</v>
      </c>
      <c r="D138" s="48" t="s">
        <v>51</v>
      </c>
      <c r="E138" s="24">
        <v>1</v>
      </c>
      <c r="F138" s="30"/>
      <c r="G138" s="30"/>
      <c r="H138" s="95"/>
      <c r="I138" s="23"/>
      <c r="J138" s="23"/>
      <c r="K138" s="23"/>
      <c r="L138" s="31"/>
      <c r="M138" s="31"/>
      <c r="N138" s="31"/>
      <c r="O138" s="31"/>
      <c r="P138" s="23"/>
    </row>
    <row r="139" spans="1:16" s="26" customFormat="1">
      <c r="A139" s="20">
        <v>119</v>
      </c>
      <c r="B139" s="21"/>
      <c r="C139" s="120" t="s">
        <v>104</v>
      </c>
      <c r="D139" s="121" t="s">
        <v>56</v>
      </c>
      <c r="E139" s="24">
        <v>2</v>
      </c>
      <c r="F139" s="30"/>
      <c r="G139" s="30"/>
      <c r="H139" s="95"/>
      <c r="I139" s="23"/>
      <c r="J139" s="23"/>
      <c r="K139" s="23"/>
      <c r="L139" s="31"/>
      <c r="M139" s="31"/>
      <c r="N139" s="31"/>
      <c r="O139" s="31"/>
      <c r="P139" s="23"/>
    </row>
    <row r="140" spans="1:16" s="26" customFormat="1">
      <c r="A140" s="20">
        <v>120</v>
      </c>
      <c r="B140" s="21"/>
      <c r="C140" s="33" t="s">
        <v>105</v>
      </c>
      <c r="D140" s="48"/>
      <c r="E140" s="24"/>
      <c r="F140" s="30"/>
      <c r="G140" s="30"/>
      <c r="H140" s="95"/>
      <c r="I140" s="23"/>
      <c r="J140" s="23"/>
      <c r="K140" s="23"/>
      <c r="L140" s="31"/>
      <c r="M140" s="31"/>
      <c r="N140" s="31"/>
      <c r="O140" s="31"/>
      <c r="P140" s="23"/>
    </row>
    <row r="141" spans="1:16" s="26" customFormat="1">
      <c r="A141" s="20">
        <v>121</v>
      </c>
      <c r="B141" s="21"/>
      <c r="C141" s="44" t="s">
        <v>106</v>
      </c>
      <c r="D141" s="48" t="s">
        <v>60</v>
      </c>
      <c r="E141" s="24">
        <v>20</v>
      </c>
      <c r="F141" s="30"/>
      <c r="G141" s="30"/>
      <c r="H141" s="95"/>
      <c r="I141" s="23"/>
      <c r="J141" s="23"/>
      <c r="K141" s="23"/>
      <c r="L141" s="31"/>
      <c r="M141" s="31"/>
      <c r="N141" s="31"/>
      <c r="O141" s="31"/>
      <c r="P141" s="23"/>
    </row>
    <row r="142" spans="1:16" s="26" customFormat="1">
      <c r="A142" s="20">
        <v>122</v>
      </c>
      <c r="B142" s="21"/>
      <c r="C142" s="44" t="s">
        <v>107</v>
      </c>
      <c r="D142" s="48" t="s">
        <v>60</v>
      </c>
      <c r="E142" s="24">
        <v>10</v>
      </c>
      <c r="F142" s="30"/>
      <c r="G142" s="30"/>
      <c r="H142" s="95"/>
      <c r="I142" s="23"/>
      <c r="J142" s="23"/>
      <c r="K142" s="23"/>
      <c r="L142" s="31"/>
      <c r="M142" s="31"/>
      <c r="N142" s="31"/>
      <c r="O142" s="31"/>
      <c r="P142" s="23"/>
    </row>
    <row r="143" spans="1:16" s="26" customFormat="1">
      <c r="A143" s="20">
        <v>123</v>
      </c>
      <c r="B143" s="21"/>
      <c r="C143" s="116" t="s">
        <v>148</v>
      </c>
      <c r="D143" s="123" t="s">
        <v>49</v>
      </c>
      <c r="E143" s="124">
        <v>2</v>
      </c>
      <c r="F143" s="30"/>
      <c r="G143" s="30"/>
      <c r="H143" s="95"/>
      <c r="I143" s="23"/>
      <c r="J143" s="23"/>
      <c r="K143" s="23"/>
      <c r="L143" s="31"/>
      <c r="M143" s="31"/>
      <c r="N143" s="31"/>
      <c r="O143" s="31"/>
      <c r="P143" s="23"/>
    </row>
    <row r="144" spans="1:16" s="26" customFormat="1">
      <c r="A144" s="20">
        <v>124</v>
      </c>
      <c r="B144" s="21"/>
      <c r="C144" s="44" t="s">
        <v>108</v>
      </c>
      <c r="D144" s="48" t="s">
        <v>51</v>
      </c>
      <c r="E144" s="24">
        <v>1</v>
      </c>
      <c r="F144" s="30"/>
      <c r="G144" s="30"/>
      <c r="H144" s="95"/>
      <c r="I144" s="23"/>
      <c r="J144" s="23"/>
      <c r="K144" s="23"/>
      <c r="L144" s="31"/>
      <c r="M144" s="31"/>
      <c r="N144" s="31"/>
      <c r="O144" s="31"/>
      <c r="P144" s="23"/>
    </row>
    <row r="145" spans="1:16" s="26" customFormat="1" ht="27">
      <c r="A145" s="20">
        <v>125</v>
      </c>
      <c r="B145" s="21"/>
      <c r="C145" s="44" t="s">
        <v>119</v>
      </c>
      <c r="D145" s="48" t="s">
        <v>51</v>
      </c>
      <c r="E145" s="24">
        <v>1</v>
      </c>
      <c r="F145" s="30"/>
      <c r="G145" s="30"/>
      <c r="H145" s="95"/>
      <c r="I145" s="23"/>
      <c r="J145" s="23"/>
      <c r="K145" s="23"/>
      <c r="L145" s="31"/>
      <c r="M145" s="31"/>
      <c r="N145" s="31"/>
      <c r="O145" s="31"/>
      <c r="P145" s="23"/>
    </row>
    <row r="146" spans="1:16" s="26" customFormat="1">
      <c r="A146" s="20">
        <v>126</v>
      </c>
      <c r="B146" s="21"/>
      <c r="C146" s="125" t="s">
        <v>55</v>
      </c>
      <c r="D146" s="117"/>
      <c r="E146" s="118"/>
      <c r="F146" s="30"/>
      <c r="G146" s="30"/>
      <c r="H146" s="95"/>
      <c r="I146" s="23"/>
      <c r="J146" s="23"/>
      <c r="K146" s="23"/>
      <c r="L146" s="31"/>
      <c r="M146" s="31"/>
      <c r="N146" s="31"/>
      <c r="O146" s="31"/>
      <c r="P146" s="23"/>
    </row>
    <row r="147" spans="1:16" s="26" customFormat="1" ht="54">
      <c r="A147" s="20">
        <v>127</v>
      </c>
      <c r="B147" s="21"/>
      <c r="C147" s="126" t="s">
        <v>124</v>
      </c>
      <c r="D147" s="117" t="s">
        <v>51</v>
      </c>
      <c r="E147" s="118">
        <v>1</v>
      </c>
      <c r="F147" s="30"/>
      <c r="G147" s="30"/>
      <c r="H147" s="95"/>
      <c r="I147" s="23"/>
      <c r="J147" s="23"/>
      <c r="K147" s="23"/>
      <c r="L147" s="31"/>
      <c r="M147" s="31"/>
      <c r="N147" s="31"/>
      <c r="O147" s="31"/>
      <c r="P147" s="23"/>
    </row>
    <row r="148" spans="1:16" s="26" customFormat="1" ht="27">
      <c r="A148" s="20">
        <v>128</v>
      </c>
      <c r="B148" s="21"/>
      <c r="C148" s="44" t="s">
        <v>224</v>
      </c>
      <c r="D148" s="48" t="s">
        <v>51</v>
      </c>
      <c r="E148" s="118">
        <v>1</v>
      </c>
      <c r="F148" s="30"/>
      <c r="G148" s="30"/>
      <c r="H148" s="95"/>
      <c r="I148" s="23"/>
      <c r="J148" s="23"/>
      <c r="K148" s="23"/>
      <c r="L148" s="31"/>
      <c r="M148" s="31"/>
      <c r="N148" s="31"/>
      <c r="O148" s="31"/>
      <c r="P148" s="23"/>
    </row>
    <row r="149" spans="1:16" s="26" customFormat="1" ht="27">
      <c r="A149" s="20">
        <v>129</v>
      </c>
      <c r="B149" s="21"/>
      <c r="C149" s="126" t="s">
        <v>225</v>
      </c>
      <c r="D149" s="117" t="s">
        <v>51</v>
      </c>
      <c r="E149" s="118">
        <v>1</v>
      </c>
      <c r="F149" s="30"/>
      <c r="G149" s="30"/>
      <c r="H149" s="95"/>
      <c r="I149" s="23"/>
      <c r="J149" s="23"/>
      <c r="K149" s="23"/>
      <c r="L149" s="31"/>
      <c r="M149" s="31"/>
      <c r="N149" s="31"/>
      <c r="O149" s="31"/>
      <c r="P149" s="23"/>
    </row>
    <row r="150" spans="1:16" s="26" customFormat="1" ht="27">
      <c r="A150" s="20">
        <v>130</v>
      </c>
      <c r="B150" s="21"/>
      <c r="C150" s="44" t="s">
        <v>226</v>
      </c>
      <c r="D150" s="48" t="s">
        <v>51</v>
      </c>
      <c r="E150" s="24">
        <v>1</v>
      </c>
      <c r="F150" s="30"/>
      <c r="G150" s="30"/>
      <c r="H150" s="95"/>
      <c r="I150" s="23"/>
      <c r="J150" s="23"/>
      <c r="K150" s="23"/>
      <c r="L150" s="31"/>
      <c r="M150" s="31"/>
      <c r="N150" s="31"/>
      <c r="O150" s="31"/>
      <c r="P150" s="23"/>
    </row>
    <row r="151" spans="1:16" s="26" customFormat="1">
      <c r="A151" s="20">
        <v>131</v>
      </c>
      <c r="B151" s="21"/>
      <c r="C151" s="33" t="s">
        <v>109</v>
      </c>
      <c r="D151" s="48"/>
      <c r="E151" s="24"/>
      <c r="F151" s="30"/>
      <c r="G151" s="30"/>
      <c r="H151" s="95"/>
      <c r="I151" s="23"/>
      <c r="J151" s="23"/>
      <c r="K151" s="23"/>
      <c r="L151" s="31"/>
      <c r="M151" s="31"/>
      <c r="N151" s="31"/>
      <c r="O151" s="31"/>
      <c r="P151" s="23"/>
    </row>
    <row r="152" spans="1:16" s="26" customFormat="1">
      <c r="A152" s="20">
        <v>132</v>
      </c>
      <c r="B152" s="21"/>
      <c r="C152" s="44" t="s">
        <v>110</v>
      </c>
      <c r="D152" s="48" t="s">
        <v>51</v>
      </c>
      <c r="E152" s="24">
        <v>1</v>
      </c>
      <c r="F152" s="30"/>
      <c r="G152" s="30"/>
      <c r="H152" s="95"/>
      <c r="I152" s="23"/>
      <c r="J152" s="23"/>
      <c r="K152" s="23"/>
      <c r="L152" s="31"/>
      <c r="M152" s="31"/>
      <c r="N152" s="31"/>
      <c r="O152" s="31"/>
      <c r="P152" s="23"/>
    </row>
    <row r="153" spans="1:16" s="26" customFormat="1">
      <c r="A153" s="20">
        <v>133</v>
      </c>
      <c r="B153" s="21"/>
      <c r="C153" s="44" t="s">
        <v>111</v>
      </c>
      <c r="D153" s="48" t="s">
        <v>51</v>
      </c>
      <c r="E153" s="24">
        <v>1</v>
      </c>
      <c r="F153" s="30"/>
      <c r="G153" s="30"/>
      <c r="H153" s="95"/>
      <c r="I153" s="23"/>
      <c r="J153" s="23"/>
      <c r="K153" s="23"/>
      <c r="L153" s="31"/>
      <c r="M153" s="31"/>
      <c r="N153" s="31"/>
      <c r="O153" s="31"/>
      <c r="P153" s="23"/>
    </row>
    <row r="154" spans="1:16" s="26" customFormat="1" ht="27">
      <c r="A154" s="20">
        <v>134</v>
      </c>
      <c r="B154" s="21"/>
      <c r="C154" s="44" t="s">
        <v>243</v>
      </c>
      <c r="D154" s="48" t="s">
        <v>51</v>
      </c>
      <c r="E154" s="24">
        <v>1</v>
      </c>
      <c r="F154" s="30"/>
      <c r="G154" s="30"/>
      <c r="H154" s="95"/>
      <c r="I154" s="23"/>
      <c r="J154" s="23"/>
      <c r="K154" s="23"/>
      <c r="L154" s="31"/>
      <c r="M154" s="31"/>
      <c r="N154" s="31"/>
      <c r="O154" s="31"/>
      <c r="P154" s="23"/>
    </row>
    <row r="155" spans="1:16" s="130" customFormat="1" ht="15" customHeight="1">
      <c r="A155" s="275"/>
      <c r="B155" s="276"/>
      <c r="C155" s="277" t="s">
        <v>252</v>
      </c>
      <c r="D155" s="276"/>
      <c r="E155" s="276"/>
      <c r="F155" s="276"/>
      <c r="G155" s="276"/>
      <c r="H155" s="276"/>
      <c r="I155" s="276"/>
      <c r="J155" s="276"/>
      <c r="K155" s="276"/>
      <c r="L155" s="276"/>
      <c r="M155" s="276"/>
      <c r="N155" s="276"/>
      <c r="O155" s="276"/>
      <c r="P155" s="278"/>
    </row>
    <row r="156" spans="1:16" s="26" customFormat="1">
      <c r="A156" s="20">
        <v>135</v>
      </c>
      <c r="B156" s="21"/>
      <c r="C156" s="115" t="s">
        <v>234</v>
      </c>
      <c r="D156" s="22"/>
      <c r="E156" s="22"/>
      <c r="F156" s="23"/>
      <c r="G156" s="24"/>
      <c r="H156" s="25"/>
      <c r="I156" s="25"/>
      <c r="J156" s="25"/>
      <c r="K156" s="23"/>
      <c r="L156" s="23"/>
      <c r="M156" s="23"/>
      <c r="N156" s="23"/>
      <c r="O156" s="23"/>
      <c r="P156" s="23"/>
    </row>
    <row r="157" spans="1:16" s="26" customFormat="1">
      <c r="A157" s="20">
        <v>136</v>
      </c>
      <c r="B157" s="21"/>
      <c r="C157" s="27" t="s">
        <v>123</v>
      </c>
      <c r="D157" s="48" t="s">
        <v>51</v>
      </c>
      <c r="E157" s="24">
        <v>1</v>
      </c>
      <c r="F157" s="30"/>
      <c r="G157" s="30"/>
      <c r="H157" s="23"/>
      <c r="I157" s="23"/>
      <c r="J157" s="23"/>
      <c r="K157" s="23"/>
      <c r="L157" s="31"/>
      <c r="M157" s="31"/>
      <c r="N157" s="31"/>
      <c r="O157" s="31"/>
      <c r="P157" s="23"/>
    </row>
    <row r="158" spans="1:16" s="26" customFormat="1">
      <c r="A158" s="20">
        <v>137</v>
      </c>
      <c r="B158" s="21"/>
      <c r="C158" s="27" t="s">
        <v>96</v>
      </c>
      <c r="D158" s="48" t="s">
        <v>56</v>
      </c>
      <c r="E158" s="24">
        <v>1</v>
      </c>
      <c r="F158" s="30"/>
      <c r="G158" s="30"/>
      <c r="H158" s="23"/>
      <c r="I158" s="23"/>
      <c r="J158" s="23"/>
      <c r="K158" s="23"/>
      <c r="L158" s="31"/>
      <c r="M158" s="31"/>
      <c r="N158" s="31"/>
      <c r="O158" s="31"/>
      <c r="P158" s="23"/>
    </row>
    <row r="159" spans="1:16" s="26" customFormat="1" ht="27">
      <c r="A159" s="20">
        <v>138</v>
      </c>
      <c r="B159" s="21"/>
      <c r="C159" s="27" t="s">
        <v>119</v>
      </c>
      <c r="D159" s="48" t="s">
        <v>51</v>
      </c>
      <c r="E159" s="24">
        <v>1</v>
      </c>
      <c r="F159" s="30"/>
      <c r="G159" s="30"/>
      <c r="H159" s="95"/>
      <c r="I159" s="23"/>
      <c r="J159" s="23"/>
      <c r="K159" s="23"/>
      <c r="L159" s="31"/>
      <c r="M159" s="31"/>
      <c r="N159" s="31"/>
      <c r="O159" s="31"/>
      <c r="P159" s="23"/>
    </row>
    <row r="160" spans="1:16" s="26" customFormat="1">
      <c r="A160" s="20">
        <v>139</v>
      </c>
      <c r="B160" s="21"/>
      <c r="C160" s="115" t="s">
        <v>97</v>
      </c>
      <c r="D160" s="48"/>
      <c r="E160" s="24"/>
      <c r="F160" s="30"/>
      <c r="G160" s="30"/>
      <c r="H160" s="95"/>
      <c r="I160" s="23"/>
      <c r="J160" s="23"/>
      <c r="K160" s="23"/>
      <c r="L160" s="31"/>
      <c r="M160" s="31"/>
      <c r="N160" s="31"/>
      <c r="O160" s="31"/>
      <c r="P160" s="23"/>
    </row>
    <row r="161" spans="1:16" s="26" customFormat="1">
      <c r="A161" s="20">
        <v>140</v>
      </c>
      <c r="B161" s="21"/>
      <c r="C161" s="27" t="s">
        <v>98</v>
      </c>
      <c r="D161" s="48" t="s">
        <v>57</v>
      </c>
      <c r="E161" s="24">
        <f>E162/3</f>
        <v>330</v>
      </c>
      <c r="F161" s="30"/>
      <c r="G161" s="30"/>
      <c r="H161" s="95"/>
      <c r="I161" s="23"/>
      <c r="J161" s="23"/>
      <c r="K161" s="23"/>
      <c r="L161" s="31"/>
      <c r="M161" s="31"/>
      <c r="N161" s="31"/>
      <c r="O161" s="31"/>
      <c r="P161" s="23"/>
    </row>
    <row r="162" spans="1:16" s="26" customFormat="1">
      <c r="A162" s="20">
        <v>141</v>
      </c>
      <c r="B162" s="21"/>
      <c r="C162" s="27" t="s">
        <v>99</v>
      </c>
      <c r="D162" s="48" t="s">
        <v>57</v>
      </c>
      <c r="E162" s="24">
        <v>990</v>
      </c>
      <c r="F162" s="30"/>
      <c r="G162" s="30"/>
      <c r="H162" s="95"/>
      <c r="I162" s="23"/>
      <c r="J162" s="23"/>
      <c r="K162" s="23"/>
      <c r="L162" s="31"/>
      <c r="M162" s="31"/>
      <c r="N162" s="31"/>
      <c r="O162" s="31"/>
      <c r="P162" s="23"/>
    </row>
    <row r="163" spans="1:16" s="26" customFormat="1">
      <c r="A163" s="20">
        <v>142</v>
      </c>
      <c r="B163" s="21"/>
      <c r="C163" s="27" t="s">
        <v>100</v>
      </c>
      <c r="D163" s="48" t="s">
        <v>57</v>
      </c>
      <c r="E163" s="24">
        <v>60</v>
      </c>
      <c r="F163" s="30"/>
      <c r="G163" s="30"/>
      <c r="H163" s="95"/>
      <c r="I163" s="23"/>
      <c r="J163" s="23"/>
      <c r="K163" s="23"/>
      <c r="L163" s="31"/>
      <c r="M163" s="31"/>
      <c r="N163" s="31"/>
      <c r="O163" s="31"/>
      <c r="P163" s="23"/>
    </row>
    <row r="164" spans="1:16" s="26" customFormat="1">
      <c r="A164" s="20">
        <v>143</v>
      </c>
      <c r="B164" s="21"/>
      <c r="C164" s="27" t="s">
        <v>101</v>
      </c>
      <c r="D164" s="48" t="s">
        <v>57</v>
      </c>
      <c r="E164" s="24">
        <v>30</v>
      </c>
      <c r="F164" s="30"/>
      <c r="G164" s="30"/>
      <c r="H164" s="95"/>
      <c r="I164" s="23"/>
      <c r="J164" s="23"/>
      <c r="K164" s="23"/>
      <c r="L164" s="31"/>
      <c r="M164" s="31"/>
      <c r="N164" s="31"/>
      <c r="O164" s="31"/>
      <c r="P164" s="23"/>
    </row>
    <row r="165" spans="1:16" s="26" customFormat="1">
      <c r="A165" s="20">
        <v>144</v>
      </c>
      <c r="B165" s="21"/>
      <c r="C165" s="27" t="s">
        <v>102</v>
      </c>
      <c r="D165" s="48" t="s">
        <v>57</v>
      </c>
      <c r="E165" s="24">
        <v>200</v>
      </c>
      <c r="F165" s="30"/>
      <c r="G165" s="30"/>
      <c r="H165" s="95"/>
      <c r="I165" s="23"/>
      <c r="J165" s="23"/>
      <c r="K165" s="23"/>
      <c r="L165" s="31"/>
      <c r="M165" s="31"/>
      <c r="N165" s="31"/>
      <c r="O165" s="31"/>
      <c r="P165" s="23"/>
    </row>
    <row r="166" spans="1:16" s="26" customFormat="1">
      <c r="A166" s="20">
        <v>145</v>
      </c>
      <c r="B166" s="21"/>
      <c r="C166" s="27" t="s">
        <v>120</v>
      </c>
      <c r="D166" s="48" t="s">
        <v>51</v>
      </c>
      <c r="E166" s="24">
        <v>1</v>
      </c>
      <c r="F166" s="30"/>
      <c r="G166" s="30"/>
      <c r="H166" s="95"/>
      <c r="I166" s="23"/>
      <c r="J166" s="23"/>
      <c r="K166" s="23"/>
      <c r="L166" s="31"/>
      <c r="M166" s="31"/>
      <c r="N166" s="31"/>
      <c r="O166" s="31"/>
      <c r="P166" s="23"/>
    </row>
    <row r="167" spans="1:16" s="26" customFormat="1" ht="27">
      <c r="A167" s="20">
        <v>146</v>
      </c>
      <c r="B167" s="21"/>
      <c r="C167" s="27" t="s">
        <v>119</v>
      </c>
      <c r="D167" s="48" t="s">
        <v>51</v>
      </c>
      <c r="E167" s="24">
        <v>1</v>
      </c>
      <c r="F167" s="30"/>
      <c r="G167" s="30"/>
      <c r="H167" s="95"/>
      <c r="I167" s="23"/>
      <c r="J167" s="23"/>
      <c r="K167" s="23"/>
      <c r="L167" s="31"/>
      <c r="M167" s="31"/>
      <c r="N167" s="31"/>
      <c r="O167" s="31"/>
      <c r="P167" s="23"/>
    </row>
    <row r="168" spans="1:16" s="26" customFormat="1">
      <c r="A168" s="20">
        <v>147</v>
      </c>
      <c r="B168" s="21"/>
      <c r="C168" s="33" t="s">
        <v>121</v>
      </c>
      <c r="D168" s="48"/>
      <c r="E168" s="24"/>
      <c r="F168" s="30"/>
      <c r="G168" s="30"/>
      <c r="H168" s="95"/>
      <c r="I168" s="23"/>
      <c r="J168" s="23"/>
      <c r="K168" s="23"/>
      <c r="L168" s="31"/>
      <c r="M168" s="31"/>
      <c r="N168" s="31"/>
      <c r="O168" s="31"/>
      <c r="P168" s="23"/>
    </row>
    <row r="169" spans="1:16" s="26" customFormat="1">
      <c r="A169" s="20">
        <v>148</v>
      </c>
      <c r="B169" s="21"/>
      <c r="C169" s="44" t="s">
        <v>216</v>
      </c>
      <c r="D169" s="48" t="s">
        <v>56</v>
      </c>
      <c r="E169" s="24">
        <v>20</v>
      </c>
      <c r="F169" s="30"/>
      <c r="G169" s="30"/>
      <c r="H169" s="95"/>
      <c r="I169" s="23"/>
      <c r="J169" s="23"/>
      <c r="K169" s="23"/>
      <c r="L169" s="31"/>
      <c r="M169" s="31"/>
      <c r="N169" s="31"/>
      <c r="O169" s="31"/>
      <c r="P169" s="23"/>
    </row>
    <row r="170" spans="1:16" s="26" customFormat="1" ht="27">
      <c r="A170" s="20">
        <v>149</v>
      </c>
      <c r="B170" s="294"/>
      <c r="C170" s="44" t="s">
        <v>250</v>
      </c>
      <c r="D170" s="48" t="s">
        <v>56</v>
      </c>
      <c r="E170" s="24">
        <v>12</v>
      </c>
      <c r="F170" s="30"/>
      <c r="G170" s="30"/>
      <c r="H170" s="95"/>
      <c r="I170" s="23"/>
      <c r="J170" s="23"/>
      <c r="K170" s="23"/>
      <c r="L170" s="31"/>
      <c r="M170" s="31"/>
      <c r="N170" s="31"/>
      <c r="O170" s="31"/>
      <c r="P170" s="23"/>
    </row>
    <row r="171" spans="1:16" s="26" customFormat="1" ht="27">
      <c r="A171" s="20">
        <v>150</v>
      </c>
      <c r="B171" s="21"/>
      <c r="C171" s="44" t="s">
        <v>122</v>
      </c>
      <c r="D171" s="48" t="s">
        <v>56</v>
      </c>
      <c r="E171" s="24">
        <v>4</v>
      </c>
      <c r="F171" s="30"/>
      <c r="G171" s="30"/>
      <c r="H171" s="95"/>
      <c r="I171" s="23"/>
      <c r="J171" s="23"/>
      <c r="K171" s="23"/>
      <c r="L171" s="31"/>
      <c r="M171" s="31"/>
      <c r="N171" s="31"/>
      <c r="O171" s="31"/>
      <c r="P171" s="23"/>
    </row>
    <row r="172" spans="1:16" s="26" customFormat="1">
      <c r="A172" s="20">
        <v>151</v>
      </c>
      <c r="B172" s="21"/>
      <c r="C172" s="44" t="s">
        <v>103</v>
      </c>
      <c r="D172" s="48" t="s">
        <v>56</v>
      </c>
      <c r="E172" s="24">
        <v>12</v>
      </c>
      <c r="F172" s="30"/>
      <c r="G172" s="30"/>
      <c r="H172" s="95"/>
      <c r="I172" s="23"/>
      <c r="J172" s="23"/>
      <c r="K172" s="23"/>
      <c r="L172" s="31"/>
      <c r="M172" s="31"/>
      <c r="N172" s="31"/>
      <c r="O172" s="31"/>
      <c r="P172" s="23"/>
    </row>
    <row r="173" spans="1:16" s="26" customFormat="1" ht="27">
      <c r="A173" s="20">
        <v>152</v>
      </c>
      <c r="B173" s="21"/>
      <c r="C173" s="44" t="s">
        <v>119</v>
      </c>
      <c r="D173" s="48" t="s">
        <v>51</v>
      </c>
      <c r="E173" s="24">
        <v>1</v>
      </c>
      <c r="F173" s="30"/>
      <c r="G173" s="30"/>
      <c r="H173" s="95"/>
      <c r="I173" s="23"/>
      <c r="J173" s="23"/>
      <c r="K173" s="23"/>
      <c r="L173" s="31"/>
      <c r="M173" s="31"/>
      <c r="N173" s="31"/>
      <c r="O173" s="31"/>
      <c r="P173" s="23"/>
    </row>
    <row r="174" spans="1:16" s="26" customFormat="1">
      <c r="A174" s="20">
        <v>153</v>
      </c>
      <c r="B174" s="21"/>
      <c r="C174" s="120" t="s">
        <v>104</v>
      </c>
      <c r="D174" s="121" t="s">
        <v>56</v>
      </c>
      <c r="E174" s="24">
        <v>2</v>
      </c>
      <c r="F174" s="30"/>
      <c r="G174" s="30"/>
      <c r="H174" s="95"/>
      <c r="I174" s="23"/>
      <c r="J174" s="23"/>
      <c r="K174" s="23"/>
      <c r="L174" s="31"/>
      <c r="M174" s="31"/>
      <c r="N174" s="31"/>
      <c r="O174" s="31"/>
      <c r="P174" s="23"/>
    </row>
    <row r="175" spans="1:16" s="26" customFormat="1">
      <c r="A175" s="20">
        <v>154</v>
      </c>
      <c r="B175" s="21"/>
      <c r="C175" s="33" t="s">
        <v>105</v>
      </c>
      <c r="D175" s="48"/>
      <c r="E175" s="24"/>
      <c r="F175" s="30"/>
      <c r="G175" s="30"/>
      <c r="H175" s="95"/>
      <c r="I175" s="23"/>
      <c r="J175" s="23"/>
      <c r="K175" s="23"/>
      <c r="L175" s="31"/>
      <c r="M175" s="31"/>
      <c r="N175" s="31"/>
      <c r="O175" s="31"/>
      <c r="P175" s="23"/>
    </row>
    <row r="176" spans="1:16" s="26" customFormat="1">
      <c r="A176" s="20">
        <v>155</v>
      </c>
      <c r="B176" s="21"/>
      <c r="C176" s="44" t="s">
        <v>106</v>
      </c>
      <c r="D176" s="48" t="s">
        <v>60</v>
      </c>
      <c r="E176" s="24">
        <v>20</v>
      </c>
      <c r="F176" s="30"/>
      <c r="G176" s="30"/>
      <c r="H176" s="95"/>
      <c r="I176" s="23"/>
      <c r="J176" s="23"/>
      <c r="K176" s="23"/>
      <c r="L176" s="31"/>
      <c r="M176" s="31"/>
      <c r="N176" s="31"/>
      <c r="O176" s="31"/>
      <c r="P176" s="23"/>
    </row>
    <row r="177" spans="1:16" s="26" customFormat="1">
      <c r="A177" s="20">
        <v>156</v>
      </c>
      <c r="B177" s="21"/>
      <c r="C177" s="44" t="s">
        <v>107</v>
      </c>
      <c r="D177" s="48" t="s">
        <v>60</v>
      </c>
      <c r="E177" s="24">
        <v>10</v>
      </c>
      <c r="F177" s="30"/>
      <c r="G177" s="30"/>
      <c r="H177" s="95"/>
      <c r="I177" s="23"/>
      <c r="J177" s="23"/>
      <c r="K177" s="23"/>
      <c r="L177" s="31"/>
      <c r="M177" s="31"/>
      <c r="N177" s="31"/>
      <c r="O177" s="31"/>
      <c r="P177" s="23"/>
    </row>
    <row r="178" spans="1:16" s="26" customFormat="1">
      <c r="A178" s="20">
        <v>157</v>
      </c>
      <c r="B178" s="21"/>
      <c r="C178" s="116" t="s">
        <v>148</v>
      </c>
      <c r="D178" s="123" t="s">
        <v>49</v>
      </c>
      <c r="E178" s="124">
        <v>2</v>
      </c>
      <c r="F178" s="30"/>
      <c r="G178" s="30"/>
      <c r="H178" s="95"/>
      <c r="I178" s="23"/>
      <c r="J178" s="23"/>
      <c r="K178" s="23"/>
      <c r="L178" s="31"/>
      <c r="M178" s="31"/>
      <c r="N178" s="31"/>
      <c r="O178" s="31"/>
      <c r="P178" s="23"/>
    </row>
    <row r="179" spans="1:16" s="26" customFormat="1">
      <c r="A179" s="20">
        <v>158</v>
      </c>
      <c r="B179" s="21"/>
      <c r="C179" s="44" t="s">
        <v>108</v>
      </c>
      <c r="D179" s="48" t="s">
        <v>51</v>
      </c>
      <c r="E179" s="24">
        <v>1</v>
      </c>
      <c r="F179" s="30"/>
      <c r="G179" s="30"/>
      <c r="H179" s="95"/>
      <c r="I179" s="23"/>
      <c r="J179" s="23"/>
      <c r="K179" s="23"/>
      <c r="L179" s="31"/>
      <c r="M179" s="31"/>
      <c r="N179" s="31"/>
      <c r="O179" s="31"/>
      <c r="P179" s="23"/>
    </row>
    <row r="180" spans="1:16" s="26" customFormat="1" ht="27">
      <c r="A180" s="20">
        <v>159</v>
      </c>
      <c r="B180" s="21"/>
      <c r="C180" s="44" t="s">
        <v>119</v>
      </c>
      <c r="D180" s="48" t="s">
        <v>51</v>
      </c>
      <c r="E180" s="24">
        <v>1</v>
      </c>
      <c r="F180" s="30"/>
      <c r="G180" s="30"/>
      <c r="H180" s="95"/>
      <c r="I180" s="23"/>
      <c r="J180" s="23"/>
      <c r="K180" s="23"/>
      <c r="L180" s="31"/>
      <c r="M180" s="31"/>
      <c r="N180" s="31"/>
      <c r="O180" s="31"/>
      <c r="P180" s="23"/>
    </row>
    <row r="181" spans="1:16" s="26" customFormat="1">
      <c r="A181" s="20">
        <v>160</v>
      </c>
      <c r="B181" s="21"/>
      <c r="C181" s="125" t="s">
        <v>55</v>
      </c>
      <c r="D181" s="117"/>
      <c r="E181" s="118"/>
      <c r="F181" s="30"/>
      <c r="G181" s="30"/>
      <c r="H181" s="95"/>
      <c r="I181" s="23"/>
      <c r="J181" s="23"/>
      <c r="K181" s="23"/>
      <c r="L181" s="31"/>
      <c r="M181" s="31"/>
      <c r="N181" s="31"/>
      <c r="O181" s="31"/>
      <c r="P181" s="23"/>
    </row>
    <row r="182" spans="1:16" s="26" customFormat="1" ht="54">
      <c r="A182" s="20">
        <v>161</v>
      </c>
      <c r="B182" s="21"/>
      <c r="C182" s="126" t="s">
        <v>124</v>
      </c>
      <c r="D182" s="117" t="s">
        <v>51</v>
      </c>
      <c r="E182" s="118">
        <v>1</v>
      </c>
      <c r="F182" s="30"/>
      <c r="G182" s="30"/>
      <c r="H182" s="95"/>
      <c r="I182" s="23"/>
      <c r="J182" s="23"/>
      <c r="K182" s="23"/>
      <c r="L182" s="31"/>
      <c r="M182" s="31"/>
      <c r="N182" s="31"/>
      <c r="O182" s="31"/>
      <c r="P182" s="23"/>
    </row>
    <row r="183" spans="1:16" s="26" customFormat="1" ht="27">
      <c r="A183" s="20">
        <v>162</v>
      </c>
      <c r="B183" s="21"/>
      <c r="C183" s="44" t="s">
        <v>224</v>
      </c>
      <c r="D183" s="48" t="s">
        <v>51</v>
      </c>
      <c r="E183" s="118">
        <v>1</v>
      </c>
      <c r="F183" s="30"/>
      <c r="G183" s="30"/>
      <c r="H183" s="95"/>
      <c r="I183" s="23"/>
      <c r="J183" s="23"/>
      <c r="K183" s="23"/>
      <c r="L183" s="31"/>
      <c r="M183" s="31"/>
      <c r="N183" s="31"/>
      <c r="O183" s="31"/>
      <c r="P183" s="23"/>
    </row>
    <row r="184" spans="1:16" s="26" customFormat="1" ht="27">
      <c r="A184" s="20">
        <v>163</v>
      </c>
      <c r="B184" s="21"/>
      <c r="C184" s="126" t="s">
        <v>225</v>
      </c>
      <c r="D184" s="117" t="s">
        <v>51</v>
      </c>
      <c r="E184" s="118">
        <v>1</v>
      </c>
      <c r="F184" s="30"/>
      <c r="G184" s="30"/>
      <c r="H184" s="95"/>
      <c r="I184" s="23"/>
      <c r="J184" s="23"/>
      <c r="K184" s="23"/>
      <c r="L184" s="31"/>
      <c r="M184" s="31"/>
      <c r="N184" s="31"/>
      <c r="O184" s="31"/>
      <c r="P184" s="23"/>
    </row>
    <row r="185" spans="1:16" s="26" customFormat="1" ht="27">
      <c r="A185" s="20">
        <v>164</v>
      </c>
      <c r="B185" s="21"/>
      <c r="C185" s="44" t="s">
        <v>226</v>
      </c>
      <c r="D185" s="48" t="s">
        <v>51</v>
      </c>
      <c r="E185" s="24">
        <v>1</v>
      </c>
      <c r="F185" s="30"/>
      <c r="G185" s="30"/>
      <c r="H185" s="95"/>
      <c r="I185" s="23"/>
      <c r="J185" s="23"/>
      <c r="K185" s="23"/>
      <c r="L185" s="31"/>
      <c r="M185" s="31"/>
      <c r="N185" s="31"/>
      <c r="O185" s="31"/>
      <c r="P185" s="23"/>
    </row>
    <row r="186" spans="1:16" s="26" customFormat="1">
      <c r="A186" s="20">
        <v>165</v>
      </c>
      <c r="B186" s="21"/>
      <c r="C186" s="33" t="s">
        <v>109</v>
      </c>
      <c r="D186" s="48"/>
      <c r="E186" s="24"/>
      <c r="F186" s="30"/>
      <c r="G186" s="30"/>
      <c r="H186" s="95"/>
      <c r="I186" s="23"/>
      <c r="J186" s="23"/>
      <c r="K186" s="23"/>
      <c r="L186" s="31"/>
      <c r="M186" s="31"/>
      <c r="N186" s="31"/>
      <c r="O186" s="31"/>
      <c r="P186" s="23"/>
    </row>
    <row r="187" spans="1:16" s="26" customFormat="1">
      <c r="A187" s="20">
        <v>166</v>
      </c>
      <c r="B187" s="21"/>
      <c r="C187" s="44" t="s">
        <v>110</v>
      </c>
      <c r="D187" s="48" t="s">
        <v>51</v>
      </c>
      <c r="E187" s="24">
        <v>1</v>
      </c>
      <c r="F187" s="30"/>
      <c r="G187" s="30"/>
      <c r="H187" s="95"/>
      <c r="I187" s="23"/>
      <c r="J187" s="23"/>
      <c r="K187" s="23"/>
      <c r="L187" s="31"/>
      <c r="M187" s="31"/>
      <c r="N187" s="31"/>
      <c r="O187" s="31"/>
      <c r="P187" s="23"/>
    </row>
    <row r="188" spans="1:16" s="26" customFormat="1">
      <c r="A188" s="20">
        <v>167</v>
      </c>
      <c r="B188" s="21"/>
      <c r="C188" s="44" t="s">
        <v>111</v>
      </c>
      <c r="D188" s="48" t="s">
        <v>51</v>
      </c>
      <c r="E188" s="24">
        <v>1</v>
      </c>
      <c r="F188" s="30"/>
      <c r="G188" s="30"/>
      <c r="H188" s="95"/>
      <c r="I188" s="23"/>
      <c r="J188" s="23"/>
      <c r="K188" s="23"/>
      <c r="L188" s="31"/>
      <c r="M188" s="31"/>
      <c r="N188" s="31"/>
      <c r="O188" s="31"/>
      <c r="P188" s="23"/>
    </row>
    <row r="189" spans="1:16" s="26" customFormat="1" ht="27">
      <c r="A189" s="20">
        <v>168</v>
      </c>
      <c r="B189" s="21"/>
      <c r="C189" s="44" t="s">
        <v>243</v>
      </c>
      <c r="D189" s="48" t="s">
        <v>51</v>
      </c>
      <c r="E189" s="24">
        <v>1</v>
      </c>
      <c r="F189" s="30"/>
      <c r="G189" s="30"/>
      <c r="H189" s="95"/>
      <c r="I189" s="23"/>
      <c r="J189" s="23"/>
      <c r="K189" s="23"/>
      <c r="L189" s="31"/>
      <c r="M189" s="31"/>
      <c r="N189" s="31"/>
      <c r="O189" s="31"/>
      <c r="P189" s="23"/>
    </row>
    <row r="190" spans="1:16" s="130" customFormat="1" ht="15" customHeight="1">
      <c r="A190" s="275"/>
      <c r="B190" s="276"/>
      <c r="C190" s="277" t="s">
        <v>259</v>
      </c>
      <c r="D190" s="276"/>
      <c r="E190" s="276"/>
      <c r="F190" s="276"/>
      <c r="G190" s="276"/>
      <c r="H190" s="276"/>
      <c r="I190" s="276"/>
      <c r="J190" s="276"/>
      <c r="K190" s="276"/>
      <c r="L190" s="276"/>
      <c r="M190" s="276"/>
      <c r="N190" s="276"/>
      <c r="O190" s="276"/>
      <c r="P190" s="278"/>
    </row>
    <row r="191" spans="1:16" s="26" customFormat="1" ht="27">
      <c r="A191" s="20">
        <v>169</v>
      </c>
      <c r="B191" s="21"/>
      <c r="C191" s="44" t="s">
        <v>260</v>
      </c>
      <c r="D191" s="48" t="s">
        <v>51</v>
      </c>
      <c r="E191" s="24">
        <v>3</v>
      </c>
      <c r="F191" s="30"/>
      <c r="G191" s="30"/>
      <c r="H191" s="95"/>
      <c r="I191" s="23"/>
      <c r="J191" s="23"/>
      <c r="K191" s="23"/>
      <c r="L191" s="31"/>
      <c r="M191" s="31"/>
      <c r="N191" s="31"/>
      <c r="O191" s="31"/>
      <c r="P191" s="23"/>
    </row>
    <row r="192" spans="1:16" s="26" customFormat="1" ht="24">
      <c r="A192" s="293">
        <v>170</v>
      </c>
      <c r="B192" s="294"/>
      <c r="C192" s="334" t="s">
        <v>271</v>
      </c>
      <c r="D192" s="357" t="s">
        <v>57</v>
      </c>
      <c r="E192" s="335">
        <v>500</v>
      </c>
      <c r="F192" s="336"/>
      <c r="G192" s="336"/>
      <c r="H192" s="95"/>
      <c r="I192" s="337"/>
      <c r="J192" s="337"/>
      <c r="K192" s="23"/>
      <c r="L192" s="31"/>
      <c r="M192" s="31"/>
      <c r="N192" s="31"/>
      <c r="O192" s="31"/>
      <c r="P192" s="23"/>
    </row>
    <row r="193" spans="1:16" s="26" customFormat="1" ht="81.75" thickBot="1">
      <c r="A193" s="293">
        <v>171</v>
      </c>
      <c r="B193" s="21"/>
      <c r="C193" s="44" t="s">
        <v>258</v>
      </c>
      <c r="D193" s="48" t="s">
        <v>51</v>
      </c>
      <c r="E193" s="24">
        <v>3</v>
      </c>
      <c r="F193" s="30"/>
      <c r="G193" s="30"/>
      <c r="H193" s="95"/>
      <c r="I193" s="23"/>
      <c r="J193" s="23"/>
      <c r="K193" s="23"/>
      <c r="L193" s="31"/>
      <c r="M193" s="31"/>
      <c r="N193" s="31"/>
      <c r="O193" s="31"/>
      <c r="P193" s="23"/>
    </row>
    <row r="194" spans="1:16" s="18" customFormat="1" ht="12.75" customHeight="1" thickTop="1" thickBot="1">
      <c r="A194" s="425" t="s">
        <v>129</v>
      </c>
      <c r="B194" s="426"/>
      <c r="C194" s="426"/>
      <c r="D194" s="426"/>
      <c r="E194" s="426"/>
      <c r="F194" s="426"/>
      <c r="G194" s="426"/>
      <c r="H194" s="426"/>
      <c r="I194" s="426"/>
      <c r="J194" s="426"/>
      <c r="K194" s="427"/>
      <c r="L194" s="258"/>
      <c r="M194" s="258"/>
      <c r="N194" s="258"/>
      <c r="O194" s="258"/>
      <c r="P194" s="258"/>
    </row>
    <row r="195" spans="1:16" s="18" customFormat="1" ht="14.25" thickTop="1">
      <c r="A195" s="58"/>
      <c r="B195" s="59"/>
      <c r="C195" s="60"/>
      <c r="D195" s="61"/>
      <c r="E195" s="62"/>
      <c r="F195" s="58"/>
      <c r="G195" s="58"/>
      <c r="J195" s="58"/>
      <c r="K195" s="63"/>
      <c r="L195" s="63"/>
      <c r="M195" s="63"/>
      <c r="N195" s="63"/>
      <c r="O195" s="63"/>
      <c r="P195" s="65"/>
    </row>
    <row r="196" spans="1:16" s="100" customFormat="1">
      <c r="A196" s="66" t="s">
        <v>132</v>
      </c>
      <c r="B196" s="67"/>
      <c r="C196" s="67"/>
      <c r="D196" s="67"/>
      <c r="E196" s="67"/>
      <c r="F196" s="67"/>
      <c r="G196" s="67"/>
      <c r="J196" s="68" t="s">
        <v>136</v>
      </c>
      <c r="K196" s="67"/>
      <c r="L196" s="67"/>
      <c r="M196" s="67"/>
    </row>
    <row r="197" spans="1:16" s="100" customFormat="1">
      <c r="A197" s="70"/>
      <c r="B197" s="70"/>
      <c r="C197" s="70"/>
      <c r="D197" s="70"/>
      <c r="E197" s="70"/>
      <c r="F197" s="71"/>
      <c r="G197" s="71"/>
      <c r="H197" s="70"/>
      <c r="I197" s="101"/>
    </row>
    <row r="198" spans="1:16" s="102" customFormat="1">
      <c r="D198" s="72"/>
      <c r="F198" s="103"/>
      <c r="G198" s="103"/>
    </row>
    <row r="199" spans="1:16" ht="15.75" customHeight="1">
      <c r="A199" s="73"/>
      <c r="B199" s="74"/>
      <c r="C199" s="75"/>
      <c r="D199" s="18"/>
      <c r="E199" s="76"/>
      <c r="F199" s="76"/>
      <c r="G199" s="8"/>
    </row>
    <row r="200" spans="1:16">
      <c r="A200" s="77"/>
    </row>
    <row r="201" spans="1:16">
      <c r="A201" s="77"/>
    </row>
    <row r="202" spans="1:16">
      <c r="A202" s="77"/>
    </row>
    <row r="203" spans="1:16" s="18" customFormat="1">
      <c r="A203" s="79"/>
      <c r="B203" s="80"/>
      <c r="C203" s="81"/>
      <c r="D203" s="76"/>
      <c r="E203" s="76"/>
    </row>
    <row r="204" spans="1:16" s="18" customFormat="1">
      <c r="F204" s="82"/>
      <c r="G204" s="82"/>
      <c r="H204" s="82"/>
      <c r="I204" s="82"/>
      <c r="J204" s="82"/>
      <c r="K204" s="82"/>
      <c r="L204" s="82"/>
      <c r="M204" s="82"/>
      <c r="N204" s="82"/>
      <c r="O204" s="82"/>
      <c r="P204" s="82"/>
    </row>
    <row r="205" spans="1:16" s="18" customFormat="1">
      <c r="F205" s="82"/>
      <c r="G205" s="82"/>
      <c r="H205" s="82"/>
      <c r="I205" s="82"/>
      <c r="J205" s="82"/>
      <c r="K205" s="82"/>
      <c r="L205" s="82"/>
      <c r="M205" s="82"/>
      <c r="N205" s="82"/>
      <c r="O205" s="82"/>
      <c r="P205" s="82"/>
    </row>
    <row r="206" spans="1:16" s="18" customFormat="1">
      <c r="F206" s="82"/>
      <c r="G206" s="82"/>
      <c r="H206" s="82"/>
      <c r="I206" s="82"/>
      <c r="J206" s="82"/>
      <c r="K206" s="82"/>
      <c r="L206" s="82"/>
      <c r="M206" s="82"/>
      <c r="N206" s="82"/>
      <c r="O206" s="82"/>
      <c r="P206" s="82"/>
    </row>
    <row r="207" spans="1:16" s="18" customFormat="1">
      <c r="F207" s="82"/>
      <c r="G207" s="82"/>
      <c r="H207" s="82"/>
      <c r="I207" s="82"/>
      <c r="J207" s="82"/>
      <c r="K207" s="82"/>
      <c r="L207" s="82"/>
      <c r="M207" s="82"/>
      <c r="N207" s="82"/>
      <c r="O207" s="82"/>
      <c r="P207" s="82"/>
    </row>
    <row r="208" spans="1:16" s="18" customFormat="1"/>
    <row r="209" s="18" customFormat="1"/>
    <row r="210" s="18" customFormat="1"/>
    <row r="211" s="18" customFormat="1"/>
    <row r="212" s="18" customFormat="1"/>
    <row r="213" s="18" customFormat="1"/>
  </sheetData>
  <mergeCells count="18">
    <mergeCell ref="A3:P3"/>
    <mergeCell ref="A4:P4"/>
    <mergeCell ref="A6:B6"/>
    <mergeCell ref="C6:P6"/>
    <mergeCell ref="A7:B7"/>
    <mergeCell ref="C7:P7"/>
    <mergeCell ref="L14:P14"/>
    <mergeCell ref="A194:K194"/>
    <mergeCell ref="A8:B8"/>
    <mergeCell ref="C8:P8"/>
    <mergeCell ref="A9:B9"/>
    <mergeCell ref="C9:P9"/>
    <mergeCell ref="A14:A15"/>
    <mergeCell ref="B14:B15"/>
    <mergeCell ref="C14:C15"/>
    <mergeCell ref="D14:D15"/>
    <mergeCell ref="E14:E15"/>
    <mergeCell ref="F14:K14"/>
  </mergeCells>
  <conditionalFormatting sqref="C195 C197">
    <cfRule type="expression" priority="16" stopIfTrue="1">
      <formula>#REF!</formula>
    </cfRule>
  </conditionalFormatting>
  <conditionalFormatting sqref="C199">
    <cfRule type="expression" priority="15" stopIfTrue="1">
      <formula>#REF!</formula>
    </cfRule>
  </conditionalFormatting>
  <conditionalFormatting sqref="D37">
    <cfRule type="cellIs" dxfId="20" priority="119" stopIfTrue="1" operator="equal">
      <formula>0</formula>
    </cfRule>
    <cfRule type="expression" dxfId="19" priority="120" stopIfTrue="1">
      <formula>#DIV/0!</formula>
    </cfRule>
  </conditionalFormatting>
  <conditionalFormatting sqref="D71">
    <cfRule type="cellIs" dxfId="18" priority="11" stopIfTrue="1" operator="equal">
      <formula>0</formula>
    </cfRule>
    <cfRule type="expression" dxfId="17" priority="12" stopIfTrue="1">
      <formula>#DIV/0!</formula>
    </cfRule>
  </conditionalFormatting>
  <conditionalFormatting sqref="D106">
    <cfRule type="cellIs" dxfId="16" priority="9" stopIfTrue="1" operator="equal">
      <formula>0</formula>
    </cfRule>
    <cfRule type="expression" dxfId="15" priority="10" stopIfTrue="1">
      <formula>#DIV/0!</formula>
    </cfRule>
  </conditionalFormatting>
  <conditionalFormatting sqref="D141">
    <cfRule type="cellIs" dxfId="14" priority="7" stopIfTrue="1" operator="equal">
      <formula>0</formula>
    </cfRule>
    <cfRule type="expression" dxfId="13" priority="8" stopIfTrue="1">
      <formula>#DIV/0!</formula>
    </cfRule>
  </conditionalFormatting>
  <conditionalFormatting sqref="D176">
    <cfRule type="cellIs" dxfId="12" priority="5" stopIfTrue="1" operator="equal">
      <formula>0</formula>
    </cfRule>
    <cfRule type="expression" dxfId="11" priority="6" stopIfTrue="1">
      <formula>#DIV/0!</formula>
    </cfRule>
  </conditionalFormatting>
  <conditionalFormatting sqref="K18:P50 K52:P84 K86:P119 K121:P154 K156:P189 K191:P193">
    <cfRule type="cellIs" dxfId="10" priority="13" stopIfTrue="1" operator="equal">
      <formula>0</formula>
    </cfRule>
  </conditionalFormatting>
  <pageMargins left="0.2" right="0.2" top="0.75" bottom="0.75" header="0.3" footer="0.3"/>
  <pageSetup paperSize="9" scale="7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7F0B0-CB22-4A6E-91C3-67FD6DDDFD36}">
  <sheetPr>
    <tabColor theme="0" tint="-0.499984740745262"/>
    <pageSetUpPr fitToPage="1"/>
  </sheetPr>
  <dimension ref="A1:GV66"/>
  <sheetViews>
    <sheetView showGridLines="0" showZeros="0" topLeftCell="A34" zoomScaleNormal="100" zoomScaleSheetLayoutView="100" workbookViewId="0">
      <selection activeCell="L45" sqref="L45:P45"/>
    </sheetView>
  </sheetViews>
  <sheetFormatPr defaultColWidth="9.140625" defaultRowHeight="13.5"/>
  <cols>
    <col min="1" max="1" width="11" style="77" customWidth="1"/>
    <col min="2" max="2" width="11.42578125" style="8" customWidth="1"/>
    <col min="3" max="3" width="44.5703125" style="8" customWidth="1"/>
    <col min="4" max="4" width="7.42578125" style="78" customWidth="1"/>
    <col min="5" max="5" width="8.5703125" style="78" customWidth="1"/>
    <col min="6" max="6" width="7.42578125" style="78" customWidth="1"/>
    <col min="7" max="7" width="7.140625" style="78" customWidth="1"/>
    <col min="8" max="8" width="8.140625" style="8" customWidth="1"/>
    <col min="9" max="9" width="9.5703125" style="8" customWidth="1"/>
    <col min="10" max="10" width="8.140625" style="8" customWidth="1"/>
    <col min="11" max="11" width="8.42578125" style="8" customWidth="1"/>
    <col min="12" max="12" width="9.140625" style="8" customWidth="1"/>
    <col min="13" max="15" width="9.85546875" style="8" customWidth="1"/>
    <col min="16" max="16" width="11.42578125" style="8" customWidth="1"/>
    <col min="17" max="16384" width="9.140625" style="8"/>
  </cols>
  <sheetData>
    <row r="1" spans="1:204" s="93" customFormat="1" ht="15" customHeight="1">
      <c r="A1" s="1" t="s">
        <v>154</v>
      </c>
      <c r="B1" s="2"/>
      <c r="C1" s="3"/>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row>
    <row r="2" spans="1:204" s="94" customFormat="1">
      <c r="A2" s="5" t="s">
        <v>166</v>
      </c>
      <c r="B2" s="6"/>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row>
    <row r="3" spans="1:204">
      <c r="A3" s="423" t="s">
        <v>218</v>
      </c>
      <c r="B3" s="423"/>
      <c r="C3" s="423"/>
      <c r="D3" s="423"/>
      <c r="E3" s="423"/>
      <c r="F3" s="423"/>
      <c r="G3" s="423"/>
      <c r="H3" s="423"/>
      <c r="I3" s="423"/>
      <c r="J3" s="423"/>
      <c r="K3" s="423"/>
      <c r="L3" s="423"/>
      <c r="M3" s="423"/>
      <c r="N3" s="423"/>
      <c r="O3" s="423"/>
      <c r="P3" s="423"/>
    </row>
    <row r="4" spans="1:204">
      <c r="A4" s="424" t="s">
        <v>113</v>
      </c>
      <c r="B4" s="424"/>
      <c r="C4" s="424"/>
      <c r="D4" s="424"/>
      <c r="E4" s="424"/>
      <c r="F4" s="424"/>
      <c r="G4" s="424"/>
      <c r="H4" s="424"/>
      <c r="I4" s="424"/>
      <c r="J4" s="424"/>
      <c r="K4" s="424"/>
      <c r="L4" s="424"/>
      <c r="M4" s="424"/>
      <c r="N4" s="424"/>
      <c r="O4" s="424"/>
      <c r="P4" s="424"/>
    </row>
    <row r="5" spans="1:204">
      <c r="A5" s="127"/>
      <c r="B5" s="9"/>
      <c r="D5" s="8"/>
      <c r="E5" s="10"/>
      <c r="F5" s="10"/>
      <c r="G5" s="10"/>
      <c r="H5" s="10"/>
      <c r="I5" s="10"/>
      <c r="J5" s="10"/>
      <c r="K5" s="10"/>
      <c r="L5" s="10"/>
      <c r="M5" s="10"/>
    </row>
    <row r="6" spans="1:204" ht="12.75" customHeight="1">
      <c r="A6" s="428" t="s">
        <v>14</v>
      </c>
      <c r="B6" s="429"/>
      <c r="C6" s="371" t="str">
        <f>Kopsavilkums!C6</f>
        <v>Iekštelpu atjaunošanas darbi Rīgas 1.pamatskolas-attīstības centra ēkā Ģertrūdes ielā 18, Rīgā</v>
      </c>
      <c r="D6" s="371"/>
      <c r="E6" s="371"/>
      <c r="F6" s="371"/>
      <c r="G6" s="371"/>
      <c r="H6" s="371"/>
      <c r="I6" s="371"/>
      <c r="J6" s="371"/>
      <c r="K6" s="371"/>
      <c r="L6" s="371"/>
      <c r="M6" s="371"/>
      <c r="N6" s="371"/>
      <c r="O6" s="371"/>
      <c r="P6" s="371"/>
    </row>
    <row r="7" spans="1:204" ht="13.5" customHeight="1">
      <c r="A7" s="428" t="s">
        <v>15</v>
      </c>
      <c r="B7" s="429"/>
      <c r="C7" s="372" t="str">
        <f>Kopsavilkums!C7</f>
        <v>Rīgas 1.pamatskolas-attīstības centra ēka</v>
      </c>
      <c r="D7" s="372"/>
      <c r="E7" s="372"/>
      <c r="F7" s="372"/>
      <c r="G7" s="372"/>
      <c r="H7" s="372"/>
      <c r="I7" s="372"/>
      <c r="J7" s="372"/>
      <c r="K7" s="372"/>
      <c r="L7" s="372"/>
      <c r="M7" s="372"/>
      <c r="N7" s="372"/>
      <c r="O7" s="372"/>
      <c r="P7" s="372"/>
    </row>
    <row r="8" spans="1:204" ht="13.5" customHeight="1">
      <c r="A8" s="428" t="s">
        <v>16</v>
      </c>
      <c r="B8" s="429"/>
      <c r="C8" s="372" t="str">
        <f>Kopsavilkums!C8</f>
        <v>Ģertrūdes ielā 18, Rīgā</v>
      </c>
      <c r="D8" s="372"/>
      <c r="E8" s="372"/>
      <c r="F8" s="372"/>
      <c r="G8" s="372"/>
      <c r="H8" s="372"/>
      <c r="I8" s="372"/>
      <c r="J8" s="372"/>
      <c r="K8" s="372"/>
      <c r="L8" s="372"/>
      <c r="M8" s="372"/>
      <c r="N8" s="372"/>
      <c r="O8" s="372"/>
      <c r="P8" s="372"/>
    </row>
    <row r="9" spans="1:204" ht="13.5" customHeight="1">
      <c r="A9" s="428" t="s">
        <v>17</v>
      </c>
      <c r="B9" s="429"/>
      <c r="C9" s="377" t="str">
        <f>Kopsavilkums!C9</f>
        <v>RDĪD 2026/65</v>
      </c>
      <c r="D9" s="372"/>
      <c r="E9" s="372"/>
      <c r="F9" s="372"/>
      <c r="G9" s="372"/>
      <c r="H9" s="372"/>
      <c r="I9" s="372"/>
      <c r="J9" s="372"/>
      <c r="K9" s="372"/>
      <c r="L9" s="372"/>
      <c r="M9" s="372"/>
      <c r="N9" s="372"/>
      <c r="O9" s="372"/>
      <c r="P9" s="372"/>
    </row>
    <row r="10" spans="1:204" s="13" customFormat="1" ht="6" customHeight="1">
      <c r="A10" s="104"/>
      <c r="B10" s="104"/>
      <c r="C10" s="12"/>
      <c r="D10" s="12"/>
      <c r="E10" s="12"/>
      <c r="F10" s="12"/>
      <c r="G10" s="12"/>
    </row>
    <row r="11" spans="1:204" ht="13.5" customHeight="1">
      <c r="A11" s="104"/>
      <c r="B11" s="104"/>
      <c r="C11" s="105"/>
      <c r="D11" s="105"/>
      <c r="E11" s="105"/>
      <c r="F11" s="105"/>
      <c r="G11" s="105"/>
      <c r="H11" s="105"/>
      <c r="I11" s="105"/>
      <c r="J11" s="105"/>
      <c r="K11" s="105"/>
      <c r="L11" s="105"/>
      <c r="M11" s="105"/>
      <c r="N11" s="8" t="s">
        <v>31</v>
      </c>
      <c r="P11" s="15">
        <f>P45</f>
        <v>0</v>
      </c>
    </row>
    <row r="12" spans="1:204">
      <c r="A12" s="104"/>
      <c r="B12" s="104"/>
      <c r="C12" s="105"/>
      <c r="D12" s="105"/>
      <c r="E12" s="105"/>
      <c r="F12" s="105"/>
      <c r="G12" s="105"/>
      <c r="H12" s="105"/>
      <c r="I12" s="105"/>
      <c r="J12" s="106"/>
      <c r="K12" s="10"/>
      <c r="L12" s="10"/>
      <c r="M12" s="10"/>
      <c r="N12" s="15" t="str">
        <f>Koptāme!A20</f>
        <v>Tāme sastādīta:</v>
      </c>
      <c r="P12" s="107"/>
    </row>
    <row r="13" spans="1:204">
      <c r="A13" s="77" t="s">
        <v>125</v>
      </c>
      <c r="D13" s="8"/>
      <c r="E13" s="17"/>
      <c r="F13" s="17"/>
      <c r="G13" s="17"/>
      <c r="H13" s="17"/>
      <c r="I13" s="17"/>
      <c r="J13" s="17"/>
      <c r="K13" s="17"/>
      <c r="L13" s="17"/>
      <c r="M13" s="17"/>
    </row>
    <row r="14" spans="1:204" s="18" customFormat="1" ht="12.75" customHeight="1">
      <c r="A14" s="418" t="s">
        <v>32</v>
      </c>
      <c r="B14" s="418" t="s">
        <v>33</v>
      </c>
      <c r="C14" s="418" t="s">
        <v>34</v>
      </c>
      <c r="D14" s="420" t="s">
        <v>35</v>
      </c>
      <c r="E14" s="420" t="s">
        <v>36</v>
      </c>
      <c r="F14" s="412" t="s">
        <v>37</v>
      </c>
      <c r="G14" s="413"/>
      <c r="H14" s="413"/>
      <c r="I14" s="413"/>
      <c r="J14" s="413"/>
      <c r="K14" s="414"/>
      <c r="L14" s="412" t="s">
        <v>38</v>
      </c>
      <c r="M14" s="413"/>
      <c r="N14" s="413"/>
      <c r="O14" s="413"/>
      <c r="P14" s="414"/>
      <c r="Q14" s="128"/>
    </row>
    <row r="15" spans="1:204" s="18" customFormat="1" ht="86.25" customHeight="1">
      <c r="A15" s="419"/>
      <c r="B15" s="419"/>
      <c r="C15" s="419"/>
      <c r="D15" s="421"/>
      <c r="E15" s="421"/>
      <c r="F15" s="108" t="s">
        <v>39</v>
      </c>
      <c r="G15" s="108" t="s">
        <v>40</v>
      </c>
      <c r="H15" s="108" t="s">
        <v>41</v>
      </c>
      <c r="I15" s="108" t="s">
        <v>42</v>
      </c>
      <c r="J15" s="108" t="s">
        <v>43</v>
      </c>
      <c r="K15" s="108" t="s">
        <v>44</v>
      </c>
      <c r="L15" s="108" t="s">
        <v>45</v>
      </c>
      <c r="M15" s="108" t="s">
        <v>41</v>
      </c>
      <c r="N15" s="108" t="str">
        <f>I15</f>
        <v>būvizstrādājumi (EUR)</v>
      </c>
      <c r="O15" s="108" t="s">
        <v>43</v>
      </c>
      <c r="P15" s="108" t="s">
        <v>46</v>
      </c>
      <c r="Q15" s="128"/>
    </row>
    <row r="16" spans="1:204" s="18" customFormat="1">
      <c r="A16" s="109">
        <v>1</v>
      </c>
      <c r="B16" s="152">
        <v>2</v>
      </c>
      <c r="C16" s="109">
        <v>3</v>
      </c>
      <c r="D16" s="109">
        <v>4</v>
      </c>
      <c r="E16" s="109">
        <v>5</v>
      </c>
      <c r="F16" s="109">
        <v>6</v>
      </c>
      <c r="G16" s="152">
        <v>7</v>
      </c>
      <c r="H16" s="109">
        <v>8</v>
      </c>
      <c r="I16" s="152">
        <v>9</v>
      </c>
      <c r="J16" s="152">
        <v>10</v>
      </c>
      <c r="K16" s="152">
        <v>11</v>
      </c>
      <c r="L16" s="152">
        <v>12</v>
      </c>
      <c r="M16" s="152">
        <v>13</v>
      </c>
      <c r="N16" s="152">
        <v>14</v>
      </c>
      <c r="O16" s="152">
        <v>15</v>
      </c>
      <c r="P16" s="110">
        <v>16</v>
      </c>
      <c r="Q16" s="129"/>
    </row>
    <row r="17" spans="1:16" s="130" customFormat="1" ht="15" customHeight="1">
      <c r="A17" s="275"/>
      <c r="B17" s="276"/>
      <c r="C17" s="277" t="s">
        <v>235</v>
      </c>
      <c r="D17" s="276"/>
      <c r="E17" s="276"/>
      <c r="F17" s="276"/>
      <c r="G17" s="276"/>
      <c r="H17" s="276"/>
      <c r="I17" s="276"/>
      <c r="J17" s="276"/>
      <c r="K17" s="276"/>
      <c r="L17" s="276"/>
      <c r="M17" s="276"/>
      <c r="N17" s="276"/>
      <c r="O17" s="276"/>
      <c r="P17" s="278"/>
    </row>
    <row r="18" spans="1:16" s="26" customFormat="1" ht="27">
      <c r="A18" s="20">
        <v>1</v>
      </c>
      <c r="B18" s="21" t="s">
        <v>128</v>
      </c>
      <c r="C18" s="324" t="s">
        <v>248</v>
      </c>
      <c r="D18" s="325" t="s">
        <v>59</v>
      </c>
      <c r="E18" s="315">
        <v>1</v>
      </c>
      <c r="F18" s="322"/>
      <c r="G18" s="326"/>
      <c r="H18" s="317"/>
      <c r="I18" s="327"/>
      <c r="J18" s="328"/>
      <c r="K18" s="297"/>
      <c r="L18" s="297"/>
      <c r="M18" s="297"/>
      <c r="N18" s="297"/>
      <c r="O18" s="297"/>
      <c r="P18" s="297"/>
    </row>
    <row r="19" spans="1:16" s="26" customFormat="1" ht="27">
      <c r="A19" s="111">
        <v>2</v>
      </c>
      <c r="B19" s="21" t="s">
        <v>128</v>
      </c>
      <c r="C19" s="324" t="s">
        <v>247</v>
      </c>
      <c r="D19" s="325" t="s">
        <v>59</v>
      </c>
      <c r="E19" s="315">
        <v>1</v>
      </c>
      <c r="F19" s="317"/>
      <c r="G19" s="326"/>
      <c r="H19" s="317"/>
      <c r="I19" s="327"/>
      <c r="J19" s="328"/>
      <c r="K19" s="297"/>
      <c r="L19" s="297"/>
      <c r="M19" s="297"/>
      <c r="N19" s="297"/>
      <c r="O19" s="297"/>
      <c r="P19" s="297"/>
    </row>
    <row r="20" spans="1:16" s="26" customFormat="1" ht="40.5">
      <c r="A20" s="20">
        <v>3</v>
      </c>
      <c r="B20" s="21" t="s">
        <v>128</v>
      </c>
      <c r="C20" s="324" t="s">
        <v>246</v>
      </c>
      <c r="D20" s="325" t="s">
        <v>59</v>
      </c>
      <c r="E20" s="315">
        <v>1</v>
      </c>
      <c r="F20" s="317"/>
      <c r="G20" s="326"/>
      <c r="H20" s="317"/>
      <c r="I20" s="327"/>
      <c r="J20" s="328"/>
      <c r="K20" s="297"/>
      <c r="L20" s="297"/>
      <c r="M20" s="297"/>
      <c r="N20" s="297"/>
      <c r="O20" s="297"/>
      <c r="P20" s="297"/>
    </row>
    <row r="21" spans="1:16" s="26" customFormat="1" ht="27">
      <c r="A21" s="20">
        <v>4</v>
      </c>
      <c r="B21" s="21" t="s">
        <v>128</v>
      </c>
      <c r="C21" s="324" t="s">
        <v>249</v>
      </c>
      <c r="D21" s="325" t="s">
        <v>59</v>
      </c>
      <c r="E21" s="315">
        <v>1</v>
      </c>
      <c r="F21" s="317"/>
      <c r="G21" s="326"/>
      <c r="H21" s="317"/>
      <c r="I21" s="327"/>
      <c r="J21" s="328"/>
      <c r="K21" s="297"/>
      <c r="L21" s="297"/>
      <c r="M21" s="297"/>
      <c r="N21" s="297"/>
      <c r="O21" s="297"/>
      <c r="P21" s="297"/>
    </row>
    <row r="22" spans="1:16" s="26" customFormat="1" ht="27">
      <c r="A22" s="111">
        <v>5</v>
      </c>
      <c r="B22" s="21" t="s">
        <v>128</v>
      </c>
      <c r="C22" s="324" t="s">
        <v>244</v>
      </c>
      <c r="D22" s="325" t="s">
        <v>214</v>
      </c>
      <c r="E22" s="315">
        <v>1</v>
      </c>
      <c r="F22" s="322"/>
      <c r="G22" s="326"/>
      <c r="H22" s="317"/>
      <c r="I22" s="327"/>
      <c r="J22" s="328"/>
      <c r="K22" s="297"/>
      <c r="L22" s="297"/>
      <c r="M22" s="297"/>
      <c r="N22" s="297"/>
      <c r="O22" s="297"/>
      <c r="P22" s="297"/>
    </row>
    <row r="23" spans="1:16" s="26" customFormat="1">
      <c r="A23" s="20">
        <v>6</v>
      </c>
      <c r="B23" s="21" t="s">
        <v>128</v>
      </c>
      <c r="C23" s="324" t="s">
        <v>245</v>
      </c>
      <c r="D23" s="325" t="s">
        <v>58</v>
      </c>
      <c r="E23" s="315">
        <v>1</v>
      </c>
      <c r="F23" s="317"/>
      <c r="G23" s="326"/>
      <c r="H23" s="317"/>
      <c r="I23" s="327"/>
      <c r="J23" s="328"/>
      <c r="K23" s="297"/>
      <c r="L23" s="297"/>
      <c r="M23" s="297"/>
      <c r="N23" s="297"/>
      <c r="O23" s="297"/>
      <c r="P23" s="297"/>
    </row>
    <row r="24" spans="1:16" s="130" customFormat="1" ht="15" customHeight="1">
      <c r="A24" s="275"/>
      <c r="B24" s="276"/>
      <c r="C24" s="277" t="s">
        <v>242</v>
      </c>
      <c r="D24" s="276"/>
      <c r="E24" s="276"/>
      <c r="F24" s="276"/>
      <c r="G24" s="276"/>
      <c r="H24" s="276"/>
      <c r="I24" s="276"/>
      <c r="J24" s="276"/>
      <c r="K24" s="276"/>
      <c r="L24" s="276"/>
      <c r="M24" s="276"/>
      <c r="N24" s="276"/>
      <c r="O24" s="276"/>
      <c r="P24" s="278"/>
    </row>
    <row r="25" spans="1:16" s="26" customFormat="1" ht="27">
      <c r="A25" s="20">
        <v>7</v>
      </c>
      <c r="B25" s="21" t="s">
        <v>128</v>
      </c>
      <c r="C25" s="324" t="s">
        <v>248</v>
      </c>
      <c r="D25" s="325" t="s">
        <v>59</v>
      </c>
      <c r="E25" s="315">
        <v>1</v>
      </c>
      <c r="F25" s="322"/>
      <c r="G25" s="326"/>
      <c r="H25" s="317"/>
      <c r="I25" s="327"/>
      <c r="J25" s="328"/>
      <c r="K25" s="297"/>
      <c r="L25" s="297"/>
      <c r="M25" s="297"/>
      <c r="N25" s="297"/>
      <c r="O25" s="297"/>
      <c r="P25" s="297"/>
    </row>
    <row r="26" spans="1:16" s="26" customFormat="1" ht="27">
      <c r="A26" s="111">
        <v>8</v>
      </c>
      <c r="B26" s="21" t="s">
        <v>128</v>
      </c>
      <c r="C26" s="324" t="s">
        <v>247</v>
      </c>
      <c r="D26" s="325" t="s">
        <v>59</v>
      </c>
      <c r="E26" s="315">
        <v>1</v>
      </c>
      <c r="F26" s="317"/>
      <c r="G26" s="326"/>
      <c r="H26" s="317"/>
      <c r="I26" s="327"/>
      <c r="J26" s="328"/>
      <c r="K26" s="297"/>
      <c r="L26" s="297"/>
      <c r="M26" s="297"/>
      <c r="N26" s="297"/>
      <c r="O26" s="297"/>
      <c r="P26" s="297"/>
    </row>
    <row r="27" spans="1:16" s="26" customFormat="1" ht="40.5">
      <c r="A27" s="20">
        <v>9</v>
      </c>
      <c r="B27" s="21" t="s">
        <v>128</v>
      </c>
      <c r="C27" s="324" t="s">
        <v>246</v>
      </c>
      <c r="D27" s="325" t="s">
        <v>59</v>
      </c>
      <c r="E27" s="315">
        <v>1</v>
      </c>
      <c r="F27" s="317"/>
      <c r="G27" s="326"/>
      <c r="H27" s="317"/>
      <c r="I27" s="327"/>
      <c r="J27" s="328"/>
      <c r="K27" s="297"/>
      <c r="L27" s="297"/>
      <c r="M27" s="297"/>
      <c r="N27" s="297"/>
      <c r="O27" s="297"/>
      <c r="P27" s="297"/>
    </row>
    <row r="28" spans="1:16" s="26" customFormat="1" ht="27">
      <c r="A28" s="20">
        <v>10</v>
      </c>
      <c r="B28" s="21" t="s">
        <v>128</v>
      </c>
      <c r="C28" s="324" t="s">
        <v>249</v>
      </c>
      <c r="D28" s="325" t="s">
        <v>59</v>
      </c>
      <c r="E28" s="315">
        <v>1</v>
      </c>
      <c r="F28" s="317"/>
      <c r="G28" s="326"/>
      <c r="H28" s="317"/>
      <c r="I28" s="327"/>
      <c r="J28" s="328"/>
      <c r="K28" s="297"/>
      <c r="L28" s="297"/>
      <c r="M28" s="297"/>
      <c r="N28" s="297"/>
      <c r="O28" s="297"/>
      <c r="P28" s="297"/>
    </row>
    <row r="29" spans="1:16" s="26" customFormat="1" ht="27">
      <c r="A29" s="111">
        <v>11</v>
      </c>
      <c r="B29" s="21" t="s">
        <v>128</v>
      </c>
      <c r="C29" s="324" t="s">
        <v>244</v>
      </c>
      <c r="D29" s="325" t="s">
        <v>214</v>
      </c>
      <c r="E29" s="315">
        <v>1</v>
      </c>
      <c r="F29" s="322"/>
      <c r="G29" s="326"/>
      <c r="H29" s="317"/>
      <c r="I29" s="327"/>
      <c r="J29" s="328"/>
      <c r="K29" s="297"/>
      <c r="L29" s="297"/>
      <c r="M29" s="297"/>
      <c r="N29" s="297"/>
      <c r="O29" s="297"/>
      <c r="P29" s="297"/>
    </row>
    <row r="30" spans="1:16" s="26" customFormat="1">
      <c r="A30" s="20">
        <v>12</v>
      </c>
      <c r="B30" s="21" t="s">
        <v>128</v>
      </c>
      <c r="C30" s="324" t="s">
        <v>245</v>
      </c>
      <c r="D30" s="325" t="s">
        <v>58</v>
      </c>
      <c r="E30" s="315">
        <v>1</v>
      </c>
      <c r="F30" s="317"/>
      <c r="G30" s="326"/>
      <c r="H30" s="317"/>
      <c r="I30" s="327"/>
      <c r="J30" s="328"/>
      <c r="K30" s="297"/>
      <c r="L30" s="297"/>
      <c r="M30" s="297"/>
      <c r="N30" s="297"/>
      <c r="O30" s="297"/>
      <c r="P30" s="297"/>
    </row>
    <row r="31" spans="1:16" s="130" customFormat="1" ht="15" customHeight="1">
      <c r="A31" s="275"/>
      <c r="B31" s="276"/>
      <c r="C31" s="277" t="s">
        <v>251</v>
      </c>
      <c r="D31" s="276"/>
      <c r="E31" s="276"/>
      <c r="F31" s="276"/>
      <c r="G31" s="276"/>
      <c r="H31" s="276"/>
      <c r="I31" s="276"/>
      <c r="J31" s="276"/>
      <c r="K31" s="276"/>
      <c r="L31" s="276"/>
      <c r="M31" s="276"/>
      <c r="N31" s="276"/>
      <c r="O31" s="276"/>
      <c r="P31" s="278"/>
    </row>
    <row r="32" spans="1:16" s="26" customFormat="1" ht="27">
      <c r="A32" s="20">
        <v>13</v>
      </c>
      <c r="B32" s="21" t="s">
        <v>128</v>
      </c>
      <c r="C32" s="324" t="s">
        <v>248</v>
      </c>
      <c r="D32" s="325" t="s">
        <v>59</v>
      </c>
      <c r="E32" s="315">
        <v>1</v>
      </c>
      <c r="F32" s="322"/>
      <c r="G32" s="326"/>
      <c r="H32" s="317"/>
      <c r="I32" s="327"/>
      <c r="J32" s="328"/>
      <c r="K32" s="297"/>
      <c r="L32" s="297"/>
      <c r="M32" s="297"/>
      <c r="N32" s="297"/>
      <c r="O32" s="297"/>
      <c r="P32" s="297"/>
    </row>
    <row r="33" spans="1:18" s="26" customFormat="1" ht="27">
      <c r="A33" s="111">
        <v>14</v>
      </c>
      <c r="B33" s="21" t="s">
        <v>128</v>
      </c>
      <c r="C33" s="324" t="s">
        <v>247</v>
      </c>
      <c r="D33" s="325" t="s">
        <v>59</v>
      </c>
      <c r="E33" s="315">
        <v>1</v>
      </c>
      <c r="F33" s="317"/>
      <c r="G33" s="326"/>
      <c r="H33" s="317"/>
      <c r="I33" s="327"/>
      <c r="J33" s="328"/>
      <c r="K33" s="297"/>
      <c r="L33" s="297"/>
      <c r="M33" s="297"/>
      <c r="N33" s="297"/>
      <c r="O33" s="297"/>
      <c r="P33" s="297"/>
    </row>
    <row r="34" spans="1:18" s="26" customFormat="1" ht="40.5">
      <c r="A34" s="20">
        <v>15</v>
      </c>
      <c r="B34" s="21" t="s">
        <v>128</v>
      </c>
      <c r="C34" s="324" t="s">
        <v>246</v>
      </c>
      <c r="D34" s="325" t="s">
        <v>59</v>
      </c>
      <c r="E34" s="315">
        <v>1</v>
      </c>
      <c r="F34" s="317"/>
      <c r="G34" s="326"/>
      <c r="H34" s="317"/>
      <c r="I34" s="327"/>
      <c r="J34" s="328"/>
      <c r="K34" s="297"/>
      <c r="L34" s="297"/>
      <c r="M34" s="297"/>
      <c r="N34" s="297"/>
      <c r="O34" s="297"/>
      <c r="P34" s="297"/>
    </row>
    <row r="35" spans="1:18" s="26" customFormat="1" ht="27">
      <c r="A35" s="20">
        <v>16</v>
      </c>
      <c r="B35" s="21" t="s">
        <v>128</v>
      </c>
      <c r="C35" s="324" t="s">
        <v>249</v>
      </c>
      <c r="D35" s="325" t="s">
        <v>59</v>
      </c>
      <c r="E35" s="315">
        <v>1</v>
      </c>
      <c r="F35" s="317"/>
      <c r="G35" s="326"/>
      <c r="H35" s="317"/>
      <c r="I35" s="327"/>
      <c r="J35" s="328"/>
      <c r="K35" s="297"/>
      <c r="L35" s="297"/>
      <c r="M35" s="297"/>
      <c r="N35" s="297"/>
      <c r="O35" s="297"/>
      <c r="P35" s="297"/>
    </row>
    <row r="36" spans="1:18" s="26" customFormat="1" ht="27">
      <c r="A36" s="111">
        <v>17</v>
      </c>
      <c r="B36" s="21" t="s">
        <v>128</v>
      </c>
      <c r="C36" s="324" t="s">
        <v>244</v>
      </c>
      <c r="D36" s="325" t="s">
        <v>214</v>
      </c>
      <c r="E36" s="315">
        <v>1</v>
      </c>
      <c r="F36" s="322"/>
      <c r="G36" s="326"/>
      <c r="H36" s="317"/>
      <c r="I36" s="327"/>
      <c r="J36" s="328"/>
      <c r="K36" s="297"/>
      <c r="L36" s="297"/>
      <c r="M36" s="297"/>
      <c r="N36" s="297"/>
      <c r="O36" s="297"/>
      <c r="P36" s="297"/>
    </row>
    <row r="37" spans="1:18" s="26" customFormat="1">
      <c r="A37" s="20">
        <v>18</v>
      </c>
      <c r="B37" s="21" t="s">
        <v>128</v>
      </c>
      <c r="C37" s="324" t="s">
        <v>245</v>
      </c>
      <c r="D37" s="325" t="s">
        <v>58</v>
      </c>
      <c r="E37" s="315">
        <v>1</v>
      </c>
      <c r="F37" s="317"/>
      <c r="G37" s="326"/>
      <c r="H37" s="317"/>
      <c r="I37" s="327"/>
      <c r="J37" s="328"/>
      <c r="K37" s="297"/>
      <c r="L37" s="297"/>
      <c r="M37" s="297"/>
      <c r="N37" s="297"/>
      <c r="O37" s="297"/>
      <c r="P37" s="297"/>
    </row>
    <row r="38" spans="1:18" s="130" customFormat="1" ht="15" customHeight="1">
      <c r="A38" s="275"/>
      <c r="B38" s="276"/>
      <c r="C38" s="277" t="s">
        <v>252</v>
      </c>
      <c r="D38" s="276"/>
      <c r="E38" s="276"/>
      <c r="F38" s="276"/>
      <c r="G38" s="276"/>
      <c r="H38" s="276"/>
      <c r="I38" s="276"/>
      <c r="J38" s="276"/>
      <c r="K38" s="276"/>
      <c r="L38" s="276"/>
      <c r="M38" s="276"/>
      <c r="N38" s="276"/>
      <c r="O38" s="276"/>
      <c r="P38" s="278"/>
    </row>
    <row r="39" spans="1:18" s="26" customFormat="1" ht="27">
      <c r="A39" s="20">
        <v>19</v>
      </c>
      <c r="B39" s="21" t="s">
        <v>128</v>
      </c>
      <c r="C39" s="324" t="s">
        <v>248</v>
      </c>
      <c r="D39" s="325" t="s">
        <v>59</v>
      </c>
      <c r="E39" s="315">
        <v>1</v>
      </c>
      <c r="F39" s="322"/>
      <c r="G39" s="326"/>
      <c r="H39" s="317"/>
      <c r="I39" s="327"/>
      <c r="J39" s="328"/>
      <c r="K39" s="297"/>
      <c r="L39" s="297"/>
      <c r="M39" s="297"/>
      <c r="N39" s="297"/>
      <c r="O39" s="297"/>
      <c r="P39" s="297"/>
    </row>
    <row r="40" spans="1:18" s="26" customFormat="1" ht="27">
      <c r="A40" s="111">
        <v>20</v>
      </c>
      <c r="B40" s="21" t="s">
        <v>128</v>
      </c>
      <c r="C40" s="324" t="s">
        <v>247</v>
      </c>
      <c r="D40" s="325" t="s">
        <v>59</v>
      </c>
      <c r="E40" s="315">
        <v>1</v>
      </c>
      <c r="F40" s="317"/>
      <c r="G40" s="326"/>
      <c r="H40" s="317"/>
      <c r="I40" s="327"/>
      <c r="J40" s="328"/>
      <c r="K40" s="297"/>
      <c r="L40" s="297"/>
      <c r="M40" s="297"/>
      <c r="N40" s="297"/>
      <c r="O40" s="297"/>
      <c r="P40" s="297"/>
    </row>
    <row r="41" spans="1:18" s="26" customFormat="1" ht="40.5">
      <c r="A41" s="20">
        <v>21</v>
      </c>
      <c r="B41" s="21" t="s">
        <v>128</v>
      </c>
      <c r="C41" s="324" t="s">
        <v>246</v>
      </c>
      <c r="D41" s="325" t="s">
        <v>59</v>
      </c>
      <c r="E41" s="315">
        <v>1</v>
      </c>
      <c r="F41" s="317"/>
      <c r="G41" s="326"/>
      <c r="H41" s="317"/>
      <c r="I41" s="327"/>
      <c r="J41" s="328"/>
      <c r="K41" s="297"/>
      <c r="L41" s="297"/>
      <c r="M41" s="297"/>
      <c r="N41" s="297"/>
      <c r="O41" s="297"/>
      <c r="P41" s="297"/>
    </row>
    <row r="42" spans="1:18" s="26" customFormat="1" ht="27">
      <c r="A42" s="111">
        <v>22</v>
      </c>
      <c r="B42" s="21" t="s">
        <v>128</v>
      </c>
      <c r="C42" s="324" t="s">
        <v>249</v>
      </c>
      <c r="D42" s="325" t="s">
        <v>59</v>
      </c>
      <c r="E42" s="315">
        <v>1</v>
      </c>
      <c r="F42" s="317"/>
      <c r="G42" s="326"/>
      <c r="H42" s="317"/>
      <c r="I42" s="327"/>
      <c r="J42" s="328"/>
      <c r="K42" s="297"/>
      <c r="L42" s="297"/>
      <c r="M42" s="297"/>
      <c r="N42" s="297"/>
      <c r="O42" s="297"/>
      <c r="P42" s="297"/>
    </row>
    <row r="43" spans="1:18" s="26" customFormat="1" ht="27">
      <c r="A43" s="20">
        <v>23</v>
      </c>
      <c r="B43" s="21" t="s">
        <v>128</v>
      </c>
      <c r="C43" s="324" t="s">
        <v>244</v>
      </c>
      <c r="D43" s="325" t="s">
        <v>214</v>
      </c>
      <c r="E43" s="315">
        <v>1</v>
      </c>
      <c r="F43" s="322"/>
      <c r="G43" s="326"/>
      <c r="H43" s="317"/>
      <c r="I43" s="327"/>
      <c r="J43" s="328"/>
      <c r="K43" s="297"/>
      <c r="L43" s="297"/>
      <c r="M43" s="297"/>
      <c r="N43" s="297"/>
      <c r="O43" s="297"/>
      <c r="P43" s="297"/>
    </row>
    <row r="44" spans="1:18" s="26" customFormat="1" ht="14.25" thickBot="1">
      <c r="A44" s="111">
        <v>24</v>
      </c>
      <c r="B44" s="21" t="s">
        <v>128</v>
      </c>
      <c r="C44" s="324" t="s">
        <v>245</v>
      </c>
      <c r="D44" s="325" t="s">
        <v>58</v>
      </c>
      <c r="E44" s="315">
        <v>1</v>
      </c>
      <c r="F44" s="317"/>
      <c r="G44" s="326"/>
      <c r="H44" s="317"/>
      <c r="I44" s="327"/>
      <c r="J44" s="328"/>
      <c r="K44" s="297"/>
      <c r="L44" s="297"/>
      <c r="M44" s="297"/>
      <c r="N44" s="297"/>
      <c r="O44" s="297"/>
      <c r="P44" s="297"/>
    </row>
    <row r="45" spans="1:18" s="18" customFormat="1" ht="12.75" customHeight="1" thickTop="1" thickBot="1">
      <c r="A45" s="425" t="s">
        <v>129</v>
      </c>
      <c r="B45" s="426"/>
      <c r="C45" s="426"/>
      <c r="D45" s="426"/>
      <c r="E45" s="426"/>
      <c r="F45" s="426"/>
      <c r="G45" s="426"/>
      <c r="H45" s="426"/>
      <c r="I45" s="426"/>
      <c r="J45" s="426"/>
      <c r="K45" s="427"/>
      <c r="L45" s="258"/>
      <c r="M45" s="258"/>
      <c r="N45" s="258"/>
      <c r="O45" s="258"/>
      <c r="P45" s="258"/>
      <c r="Q45" s="128"/>
      <c r="R45" s="128"/>
    </row>
    <row r="46" spans="1:18" s="18" customFormat="1" ht="14.25" thickTop="1">
      <c r="A46" s="58"/>
      <c r="B46" s="59"/>
      <c r="C46" s="60"/>
      <c r="D46" s="61"/>
      <c r="E46" s="62"/>
      <c r="F46" s="58"/>
      <c r="G46" s="58"/>
      <c r="J46" s="58"/>
      <c r="K46" s="63"/>
      <c r="L46" s="63"/>
      <c r="M46" s="63"/>
      <c r="N46" s="63"/>
      <c r="O46" s="63"/>
      <c r="P46" s="65"/>
    </row>
    <row r="47" spans="1:18" s="100" customFormat="1">
      <c r="A47" s="66" t="s">
        <v>132</v>
      </c>
      <c r="B47" s="67"/>
      <c r="C47" s="67"/>
      <c r="D47" s="67"/>
      <c r="E47" s="67"/>
      <c r="F47" s="67"/>
      <c r="G47" s="67"/>
      <c r="J47" s="68" t="s">
        <v>137</v>
      </c>
      <c r="K47" s="67"/>
      <c r="L47" s="67"/>
      <c r="M47" s="67"/>
    </row>
    <row r="48" spans="1:18" s="100" customFormat="1" ht="12" customHeight="1">
      <c r="A48" s="68"/>
      <c r="B48" s="67"/>
      <c r="C48" s="67"/>
      <c r="D48" s="67"/>
      <c r="E48" s="67"/>
      <c r="F48" s="67"/>
      <c r="G48" s="67"/>
      <c r="J48" s="68"/>
      <c r="K48" s="67"/>
      <c r="L48" s="67"/>
      <c r="M48" s="67"/>
    </row>
    <row r="49" spans="1:16" s="100" customFormat="1">
      <c r="A49" s="69"/>
      <c r="B49" s="67"/>
      <c r="C49" s="67"/>
      <c r="D49" s="67"/>
      <c r="E49" s="67"/>
      <c r="F49" s="67"/>
      <c r="G49" s="67"/>
      <c r="J49" s="69"/>
      <c r="K49" s="67"/>
      <c r="L49" s="67"/>
      <c r="M49" s="67"/>
    </row>
    <row r="50" spans="1:16" s="100" customFormat="1">
      <c r="A50" s="70"/>
      <c r="B50" s="70"/>
      <c r="C50" s="70"/>
      <c r="D50" s="70"/>
      <c r="E50" s="70"/>
      <c r="F50" s="71"/>
      <c r="G50" s="71"/>
      <c r="H50" s="70"/>
      <c r="I50" s="101"/>
    </row>
    <row r="51" spans="1:16" s="102" customFormat="1">
      <c r="D51" s="72"/>
      <c r="F51" s="103"/>
      <c r="G51" s="103"/>
    </row>
    <row r="52" spans="1:16" ht="15.75" customHeight="1">
      <c r="A52" s="73"/>
      <c r="B52" s="74"/>
      <c r="C52" s="75"/>
      <c r="D52" s="18"/>
      <c r="E52" s="76"/>
      <c r="F52" s="76"/>
      <c r="G52" s="8"/>
    </row>
    <row r="56" spans="1:16" s="18" customFormat="1">
      <c r="A56" s="79"/>
      <c r="B56" s="80"/>
      <c r="C56" s="81"/>
      <c r="D56" s="76"/>
      <c r="E56" s="76"/>
    </row>
    <row r="57" spans="1:16" s="18" customFormat="1">
      <c r="F57" s="82"/>
      <c r="G57" s="82"/>
      <c r="H57" s="82"/>
      <c r="I57" s="82"/>
      <c r="J57" s="82"/>
      <c r="K57" s="82"/>
      <c r="L57" s="82"/>
      <c r="M57" s="82"/>
      <c r="N57" s="82"/>
      <c r="O57" s="82"/>
      <c r="P57" s="82"/>
    </row>
    <row r="58" spans="1:16" s="18" customFormat="1">
      <c r="A58" s="128"/>
      <c r="F58" s="82"/>
      <c r="G58" s="82"/>
      <c r="H58" s="82"/>
      <c r="I58" s="82"/>
      <c r="J58" s="82"/>
      <c r="K58" s="82"/>
      <c r="L58" s="82"/>
      <c r="M58" s="82"/>
      <c r="N58" s="82"/>
      <c r="O58" s="82"/>
      <c r="P58" s="82"/>
    </row>
    <row r="59" spans="1:16" s="18" customFormat="1">
      <c r="A59" s="128"/>
      <c r="F59" s="82"/>
      <c r="G59" s="82"/>
      <c r="H59" s="82"/>
      <c r="I59" s="82"/>
      <c r="J59" s="82"/>
      <c r="K59" s="82"/>
      <c r="L59" s="82"/>
      <c r="M59" s="82"/>
      <c r="N59" s="82"/>
      <c r="O59" s="82"/>
      <c r="P59" s="82"/>
    </row>
    <row r="60" spans="1:16" s="18" customFormat="1">
      <c r="A60" s="128"/>
      <c r="F60" s="82"/>
      <c r="G60" s="82"/>
      <c r="H60" s="82"/>
      <c r="I60" s="82"/>
      <c r="J60" s="82"/>
      <c r="K60" s="82"/>
      <c r="L60" s="82"/>
      <c r="M60" s="82"/>
      <c r="N60" s="82"/>
      <c r="O60" s="82"/>
      <c r="P60" s="82"/>
    </row>
    <row r="61" spans="1:16" s="18" customFormat="1">
      <c r="A61" s="128"/>
    </row>
    <row r="62" spans="1:16" s="18" customFormat="1">
      <c r="A62" s="128"/>
    </row>
    <row r="63" spans="1:16" s="18" customFormat="1">
      <c r="A63" s="128"/>
    </row>
    <row r="64" spans="1:16" s="18" customFormat="1">
      <c r="A64" s="128"/>
    </row>
    <row r="65" spans="1:1" s="18" customFormat="1">
      <c r="A65" s="128"/>
    </row>
    <row r="66" spans="1:1" s="18" customFormat="1">
      <c r="A66" s="128"/>
    </row>
  </sheetData>
  <mergeCells count="18">
    <mergeCell ref="L14:P14"/>
    <mergeCell ref="A45:K45"/>
    <mergeCell ref="A8:B8"/>
    <mergeCell ref="C8:P8"/>
    <mergeCell ref="A9:B9"/>
    <mergeCell ref="C9:P9"/>
    <mergeCell ref="A14:A15"/>
    <mergeCell ref="B14:B15"/>
    <mergeCell ref="C14:C15"/>
    <mergeCell ref="D14:D15"/>
    <mergeCell ref="E14:E15"/>
    <mergeCell ref="F14:K14"/>
    <mergeCell ref="A3:P3"/>
    <mergeCell ref="A4:P4"/>
    <mergeCell ref="A6:B6"/>
    <mergeCell ref="C6:P6"/>
    <mergeCell ref="A7:B7"/>
    <mergeCell ref="C7:P7"/>
  </mergeCells>
  <conditionalFormatting sqref="C46">
    <cfRule type="expression" priority="4" stopIfTrue="1">
      <formula>#REF!</formula>
    </cfRule>
  </conditionalFormatting>
  <conditionalFormatting sqref="C49:C50">
    <cfRule type="expression" priority="2" stopIfTrue="1">
      <formula>#REF!</formula>
    </cfRule>
  </conditionalFormatting>
  <conditionalFormatting sqref="C52">
    <cfRule type="expression" priority="3" stopIfTrue="1">
      <formula>#REF!</formula>
    </cfRule>
  </conditionalFormatting>
  <conditionalFormatting sqref="K18:P23 K25:P30 K32:P37 K39:P44">
    <cfRule type="cellIs" dxfId="9" priority="1" stopIfTrue="1" operator="equal">
      <formula>0</formula>
    </cfRule>
  </conditionalFormatting>
  <pageMargins left="0.2" right="0.2" top="0.75" bottom="0.75" header="0.3" footer="0.3"/>
  <pageSetup paperSize="9" scale="7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CD7DF-7361-4E16-A222-AB1854DB003B}">
  <sheetPr>
    <tabColor theme="0" tint="-0.499984740745262"/>
    <pageSetUpPr fitToPage="1"/>
  </sheetPr>
  <dimension ref="A1:GV81"/>
  <sheetViews>
    <sheetView showGridLines="0" showZeros="0" topLeftCell="A34" zoomScaleNormal="100" zoomScaleSheetLayoutView="100" workbookViewId="0">
      <selection activeCell="R62" sqref="R62"/>
    </sheetView>
  </sheetViews>
  <sheetFormatPr defaultColWidth="9.140625" defaultRowHeight="13.5"/>
  <cols>
    <col min="1" max="1" width="11" style="77" customWidth="1"/>
    <col min="2" max="2" width="11.42578125" style="8" customWidth="1"/>
    <col min="3" max="3" width="54.28515625" style="8" customWidth="1"/>
    <col min="4" max="4" width="7.42578125" style="78" customWidth="1"/>
    <col min="5" max="5" width="8.5703125" style="78" customWidth="1"/>
    <col min="6" max="6" width="7.42578125" style="78" customWidth="1"/>
    <col min="7" max="7" width="7.140625" style="78" customWidth="1"/>
    <col min="8" max="8" width="8.140625" style="8" customWidth="1"/>
    <col min="9" max="9" width="9.5703125" style="8" customWidth="1"/>
    <col min="10" max="10" width="8.140625" style="8" customWidth="1"/>
    <col min="11" max="11" width="8.42578125" style="8" customWidth="1"/>
    <col min="12" max="12" width="9.140625" style="8" customWidth="1"/>
    <col min="13" max="15" width="9.85546875" style="8" customWidth="1"/>
    <col min="16" max="16" width="11.42578125" style="8" customWidth="1"/>
    <col min="17" max="17" width="9.140625" style="77"/>
    <col min="18" max="16384" width="9.140625" style="8"/>
  </cols>
  <sheetData>
    <row r="1" spans="1:204" s="93" customFormat="1" ht="15" customHeight="1">
      <c r="A1" s="1" t="s">
        <v>154</v>
      </c>
      <c r="B1" s="2"/>
      <c r="C1" s="3"/>
      <c r="D1" s="4"/>
      <c r="E1" s="4"/>
      <c r="F1" s="4"/>
      <c r="G1" s="4"/>
      <c r="H1" s="4"/>
      <c r="I1" s="4"/>
      <c r="J1" s="4"/>
      <c r="K1" s="4"/>
      <c r="L1" s="4"/>
      <c r="M1" s="4"/>
      <c r="N1" s="4"/>
      <c r="O1" s="4"/>
      <c r="P1" s="4"/>
      <c r="Q1" s="155"/>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row>
    <row r="2" spans="1:204" s="94" customFormat="1">
      <c r="A2" s="5" t="s">
        <v>166</v>
      </c>
      <c r="B2" s="6"/>
      <c r="C2" s="7"/>
      <c r="D2" s="7"/>
      <c r="E2" s="7"/>
      <c r="F2" s="7"/>
      <c r="G2" s="7"/>
      <c r="H2" s="7"/>
      <c r="I2" s="7"/>
      <c r="J2" s="7"/>
      <c r="K2" s="7"/>
      <c r="L2" s="7"/>
      <c r="M2" s="7"/>
      <c r="N2" s="7"/>
      <c r="O2" s="7"/>
      <c r="P2" s="7"/>
      <c r="Q2" s="156"/>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row>
    <row r="3" spans="1:204">
      <c r="A3" s="423" t="s">
        <v>282</v>
      </c>
      <c r="B3" s="423"/>
      <c r="C3" s="423"/>
      <c r="D3" s="423"/>
      <c r="E3" s="423"/>
      <c r="F3" s="423"/>
      <c r="G3" s="423"/>
      <c r="H3" s="423"/>
      <c r="I3" s="423"/>
      <c r="J3" s="423"/>
      <c r="K3" s="423"/>
      <c r="L3" s="423"/>
      <c r="M3" s="423"/>
      <c r="N3" s="423"/>
      <c r="O3" s="423"/>
      <c r="P3" s="423"/>
    </row>
    <row r="4" spans="1:204">
      <c r="A4" s="424" t="s">
        <v>167</v>
      </c>
      <c r="B4" s="424"/>
      <c r="C4" s="424"/>
      <c r="D4" s="424"/>
      <c r="E4" s="424"/>
      <c r="F4" s="424"/>
      <c r="G4" s="424"/>
      <c r="H4" s="424"/>
      <c r="I4" s="424"/>
      <c r="J4" s="424"/>
      <c r="K4" s="424"/>
      <c r="L4" s="424"/>
      <c r="M4" s="424"/>
      <c r="N4" s="424"/>
      <c r="O4" s="424"/>
      <c r="P4" s="424"/>
    </row>
    <row r="5" spans="1:204">
      <c r="A5" s="127"/>
      <c r="B5" s="9"/>
      <c r="D5" s="8"/>
      <c r="E5" s="10"/>
      <c r="F5" s="10"/>
      <c r="G5" s="10"/>
      <c r="H5" s="10"/>
      <c r="I5" s="10"/>
      <c r="J5" s="10"/>
      <c r="K5" s="10"/>
      <c r="L5" s="10"/>
      <c r="M5" s="10"/>
    </row>
    <row r="6" spans="1:204" ht="12.75" customHeight="1">
      <c r="A6" s="428" t="s">
        <v>14</v>
      </c>
      <c r="B6" s="429"/>
      <c r="C6" s="371" t="str">
        <f>Kopsavilkums!C6</f>
        <v>Iekštelpu atjaunošanas darbi Rīgas 1.pamatskolas-attīstības centra ēkā Ģertrūdes ielā 18, Rīgā</v>
      </c>
      <c r="D6" s="371"/>
      <c r="E6" s="371"/>
      <c r="F6" s="371"/>
      <c r="G6" s="371"/>
      <c r="H6" s="371"/>
      <c r="I6" s="371"/>
      <c r="J6" s="371"/>
      <c r="K6" s="371"/>
      <c r="L6" s="371"/>
      <c r="M6" s="371"/>
      <c r="N6" s="371"/>
      <c r="O6" s="371"/>
      <c r="P6" s="371"/>
    </row>
    <row r="7" spans="1:204" ht="13.5" customHeight="1">
      <c r="A7" s="428" t="s">
        <v>15</v>
      </c>
      <c r="B7" s="429"/>
      <c r="C7" s="372" t="str">
        <f>Kopsavilkums!C7</f>
        <v>Rīgas 1.pamatskolas-attīstības centra ēka</v>
      </c>
      <c r="D7" s="372"/>
      <c r="E7" s="372"/>
      <c r="F7" s="372"/>
      <c r="G7" s="372"/>
      <c r="H7" s="372"/>
      <c r="I7" s="372"/>
      <c r="J7" s="372"/>
      <c r="K7" s="372"/>
      <c r="L7" s="372"/>
      <c r="M7" s="372"/>
      <c r="N7" s="372"/>
      <c r="O7" s="372"/>
      <c r="P7" s="372"/>
    </row>
    <row r="8" spans="1:204" ht="13.5" customHeight="1">
      <c r="A8" s="428" t="s">
        <v>16</v>
      </c>
      <c r="B8" s="429"/>
      <c r="C8" s="372" t="str">
        <f>Kopsavilkums!C8</f>
        <v>Ģertrūdes ielā 18, Rīgā</v>
      </c>
      <c r="D8" s="372"/>
      <c r="E8" s="372"/>
      <c r="F8" s="372"/>
      <c r="G8" s="372"/>
      <c r="H8" s="372"/>
      <c r="I8" s="372"/>
      <c r="J8" s="372"/>
      <c r="K8" s="372"/>
      <c r="L8" s="372"/>
      <c r="M8" s="372"/>
      <c r="N8" s="372"/>
      <c r="O8" s="372"/>
      <c r="P8" s="372"/>
    </row>
    <row r="9" spans="1:204" ht="13.5" customHeight="1">
      <c r="A9" s="428" t="s">
        <v>17</v>
      </c>
      <c r="B9" s="429"/>
      <c r="C9" s="377" t="str">
        <f>Kopsavilkums!C9</f>
        <v>RDĪD 2026/65</v>
      </c>
      <c r="D9" s="372"/>
      <c r="E9" s="372"/>
      <c r="F9" s="372"/>
      <c r="G9" s="372"/>
      <c r="H9" s="372"/>
      <c r="I9" s="372"/>
      <c r="J9" s="372"/>
      <c r="K9" s="372"/>
      <c r="L9" s="372"/>
      <c r="M9" s="372"/>
      <c r="N9" s="372"/>
      <c r="O9" s="372"/>
      <c r="P9" s="372"/>
    </row>
    <row r="10" spans="1:204" s="13" customFormat="1" ht="6" customHeight="1">
      <c r="A10" s="104"/>
      <c r="B10" s="104"/>
      <c r="C10" s="12"/>
      <c r="D10" s="12"/>
      <c r="E10" s="12"/>
      <c r="F10" s="12"/>
      <c r="G10" s="12"/>
      <c r="Q10" s="158"/>
    </row>
    <row r="11" spans="1:204" ht="13.5" customHeight="1">
      <c r="A11" s="104"/>
      <c r="B11" s="104"/>
      <c r="C11" s="105"/>
      <c r="D11" s="105"/>
      <c r="E11" s="105"/>
      <c r="F11" s="105"/>
      <c r="G11" s="105"/>
      <c r="H11" s="105"/>
      <c r="I11" s="105"/>
      <c r="J11" s="105"/>
      <c r="K11" s="105"/>
      <c r="L11" s="105"/>
      <c r="M11" s="105"/>
      <c r="N11" s="8" t="s">
        <v>31</v>
      </c>
      <c r="P11" s="15">
        <f>P60</f>
        <v>0</v>
      </c>
    </row>
    <row r="12" spans="1:204">
      <c r="A12" s="104"/>
      <c r="B12" s="104"/>
      <c r="C12" s="105"/>
      <c r="D12" s="105"/>
      <c r="E12" s="105"/>
      <c r="F12" s="105"/>
      <c r="G12" s="105"/>
      <c r="H12" s="105"/>
      <c r="I12" s="105"/>
      <c r="J12" s="106"/>
      <c r="K12" s="10"/>
      <c r="L12" s="10"/>
      <c r="M12" s="10"/>
      <c r="N12" s="15" t="str">
        <f>Koptāme!A20</f>
        <v>Tāme sastādīta:</v>
      </c>
      <c r="P12" s="107"/>
    </row>
    <row r="13" spans="1:204">
      <c r="A13" s="77" t="s">
        <v>125</v>
      </c>
      <c r="D13" s="8"/>
      <c r="E13" s="17"/>
      <c r="F13" s="17"/>
      <c r="G13" s="17"/>
      <c r="H13" s="17"/>
      <c r="I13" s="17"/>
      <c r="J13" s="17"/>
      <c r="K13" s="17"/>
      <c r="L13" s="17"/>
      <c r="M13" s="17"/>
    </row>
    <row r="14" spans="1:204" s="18" customFormat="1" ht="12.75" customHeight="1">
      <c r="A14" s="418" t="s">
        <v>32</v>
      </c>
      <c r="B14" s="418" t="s">
        <v>33</v>
      </c>
      <c r="C14" s="418" t="s">
        <v>34</v>
      </c>
      <c r="D14" s="420" t="s">
        <v>35</v>
      </c>
      <c r="E14" s="420" t="s">
        <v>36</v>
      </c>
      <c r="F14" s="412" t="s">
        <v>37</v>
      </c>
      <c r="G14" s="413"/>
      <c r="H14" s="413"/>
      <c r="I14" s="413"/>
      <c r="J14" s="413"/>
      <c r="K14" s="414"/>
      <c r="L14" s="412" t="s">
        <v>38</v>
      </c>
      <c r="M14" s="413"/>
      <c r="N14" s="413"/>
      <c r="O14" s="413"/>
      <c r="P14" s="414"/>
      <c r="Q14" s="128"/>
    </row>
    <row r="15" spans="1:204" s="18" customFormat="1" ht="86.25" customHeight="1">
      <c r="A15" s="419"/>
      <c r="B15" s="419"/>
      <c r="C15" s="419"/>
      <c r="D15" s="421"/>
      <c r="E15" s="421"/>
      <c r="F15" s="108" t="s">
        <v>39</v>
      </c>
      <c r="G15" s="108" t="s">
        <v>40</v>
      </c>
      <c r="H15" s="108" t="s">
        <v>41</v>
      </c>
      <c r="I15" s="108" t="s">
        <v>42</v>
      </c>
      <c r="J15" s="108" t="s">
        <v>43</v>
      </c>
      <c r="K15" s="108" t="s">
        <v>44</v>
      </c>
      <c r="L15" s="108" t="s">
        <v>45</v>
      </c>
      <c r="M15" s="108" t="s">
        <v>41</v>
      </c>
      <c r="N15" s="108" t="str">
        <f>I15</f>
        <v>būvizstrādājumi (EUR)</v>
      </c>
      <c r="O15" s="108" t="s">
        <v>43</v>
      </c>
      <c r="P15" s="108" t="s">
        <v>46</v>
      </c>
      <c r="Q15" s="128"/>
    </row>
    <row r="16" spans="1:204" s="18" customFormat="1">
      <c r="A16" s="109">
        <v>1</v>
      </c>
      <c r="B16" s="152">
        <v>2</v>
      </c>
      <c r="C16" s="109">
        <v>3</v>
      </c>
      <c r="D16" s="109">
        <v>4</v>
      </c>
      <c r="E16" s="109">
        <v>5</v>
      </c>
      <c r="F16" s="109">
        <v>6</v>
      </c>
      <c r="G16" s="152">
        <v>7</v>
      </c>
      <c r="H16" s="109">
        <v>8</v>
      </c>
      <c r="I16" s="152">
        <v>9</v>
      </c>
      <c r="J16" s="152">
        <v>10</v>
      </c>
      <c r="K16" s="152">
        <v>11</v>
      </c>
      <c r="L16" s="152">
        <v>12</v>
      </c>
      <c r="M16" s="152">
        <v>13</v>
      </c>
      <c r="N16" s="152">
        <v>14</v>
      </c>
      <c r="O16" s="152">
        <v>15</v>
      </c>
      <c r="P16" s="110">
        <v>16</v>
      </c>
      <c r="Q16" s="129"/>
    </row>
    <row r="17" spans="1:17" s="130" customFormat="1">
      <c r="A17" s="111">
        <v>1</v>
      </c>
      <c r="B17" s="132"/>
      <c r="C17" s="40" t="s">
        <v>281</v>
      </c>
      <c r="D17" s="133" t="s">
        <v>58</v>
      </c>
      <c r="E17" s="24">
        <v>1</v>
      </c>
      <c r="F17" s="36"/>
      <c r="G17" s="39"/>
      <c r="H17" s="45"/>
      <c r="I17" s="36"/>
      <c r="J17" s="38"/>
      <c r="K17" s="39"/>
      <c r="L17" s="39"/>
      <c r="M17" s="39"/>
      <c r="N17" s="39"/>
      <c r="O17" s="39"/>
      <c r="P17" s="39"/>
      <c r="Q17" s="26"/>
    </row>
    <row r="18" spans="1:17" s="130" customFormat="1" ht="150.6" customHeight="1">
      <c r="A18" s="20">
        <v>2</v>
      </c>
      <c r="B18" s="358"/>
      <c r="C18" s="83" t="s">
        <v>306</v>
      </c>
      <c r="D18" s="43" t="s">
        <v>58</v>
      </c>
      <c r="E18" s="23">
        <v>1</v>
      </c>
      <c r="F18" s="309"/>
      <c r="G18" s="23"/>
      <c r="H18" s="45"/>
      <c r="I18" s="23"/>
      <c r="J18" s="23"/>
      <c r="K18" s="39"/>
      <c r="L18" s="39"/>
      <c r="M18" s="39"/>
      <c r="N18" s="39"/>
      <c r="O18" s="39"/>
      <c r="P18" s="39"/>
      <c r="Q18" s="26"/>
    </row>
    <row r="19" spans="1:17" s="130" customFormat="1" ht="81">
      <c r="A19" s="111">
        <v>3</v>
      </c>
      <c r="B19" s="132"/>
      <c r="C19" s="40" t="s">
        <v>307</v>
      </c>
      <c r="D19" s="346" t="s">
        <v>49</v>
      </c>
      <c r="E19" s="24">
        <v>1</v>
      </c>
      <c r="F19" s="309"/>
      <c r="G19" s="23"/>
      <c r="H19" s="45"/>
      <c r="I19" s="39"/>
      <c r="J19" s="39"/>
      <c r="K19" s="39"/>
      <c r="L19" s="39"/>
      <c r="M19" s="39"/>
      <c r="N19" s="39"/>
      <c r="O19" s="39"/>
      <c r="P19" s="39"/>
      <c r="Q19" s="26"/>
    </row>
    <row r="20" spans="1:17" s="130" customFormat="1" ht="40.5">
      <c r="A20" s="111">
        <v>4</v>
      </c>
      <c r="B20" s="132"/>
      <c r="C20" s="40" t="s">
        <v>284</v>
      </c>
      <c r="D20" s="346" t="s">
        <v>49</v>
      </c>
      <c r="E20" s="24">
        <v>2</v>
      </c>
      <c r="F20" s="309"/>
      <c r="G20" s="23"/>
      <c r="H20" s="45"/>
      <c r="I20" s="39"/>
      <c r="J20" s="39"/>
      <c r="K20" s="39"/>
      <c r="L20" s="39"/>
      <c r="M20" s="39"/>
      <c r="N20" s="39"/>
      <c r="O20" s="39"/>
      <c r="P20" s="39"/>
      <c r="Q20" s="26"/>
    </row>
    <row r="21" spans="1:17" s="130" customFormat="1" ht="108">
      <c r="A21" s="20">
        <v>5</v>
      </c>
      <c r="B21" s="132"/>
      <c r="C21" s="40" t="s">
        <v>308</v>
      </c>
      <c r="D21" s="346" t="s">
        <v>58</v>
      </c>
      <c r="E21" s="24">
        <v>1</v>
      </c>
      <c r="F21" s="309"/>
      <c r="G21" s="23"/>
      <c r="H21" s="45"/>
      <c r="I21" s="39"/>
      <c r="J21" s="39"/>
      <c r="K21" s="39"/>
      <c r="L21" s="39"/>
      <c r="M21" s="39"/>
      <c r="N21" s="39"/>
      <c r="O21" s="39"/>
      <c r="P21" s="39"/>
      <c r="Q21" s="26"/>
    </row>
    <row r="22" spans="1:17" s="130" customFormat="1" ht="40.5">
      <c r="A22" s="111">
        <v>6</v>
      </c>
      <c r="B22" s="132"/>
      <c r="C22" s="353" t="s">
        <v>309</v>
      </c>
      <c r="D22" s="354" t="s">
        <v>49</v>
      </c>
      <c r="E22" s="355">
        <v>1</v>
      </c>
      <c r="F22" s="309"/>
      <c r="G22" s="23"/>
      <c r="H22" s="45"/>
      <c r="I22" s="356"/>
      <c r="J22" s="356"/>
      <c r="K22" s="39"/>
      <c r="L22" s="39"/>
      <c r="M22" s="39"/>
      <c r="N22" s="39"/>
      <c r="O22" s="39"/>
      <c r="P22" s="39"/>
      <c r="Q22" s="26"/>
    </row>
    <row r="23" spans="1:17" s="130" customFormat="1" ht="108">
      <c r="A23" s="111">
        <v>7</v>
      </c>
      <c r="B23" s="132"/>
      <c r="C23" s="353" t="s">
        <v>310</v>
      </c>
      <c r="D23" s="354" t="s">
        <v>58</v>
      </c>
      <c r="E23" s="355">
        <v>1</v>
      </c>
      <c r="F23" s="309"/>
      <c r="G23" s="23"/>
      <c r="H23" s="45"/>
      <c r="I23" s="356"/>
      <c r="J23" s="356"/>
      <c r="K23" s="39"/>
      <c r="L23" s="39"/>
      <c r="M23" s="39"/>
      <c r="N23" s="39"/>
      <c r="O23" s="39"/>
      <c r="P23" s="39"/>
      <c r="Q23" s="26"/>
    </row>
    <row r="24" spans="1:17" s="130" customFormat="1" ht="243">
      <c r="A24" s="20">
        <v>8</v>
      </c>
      <c r="B24" s="132"/>
      <c r="C24" s="353" t="s">
        <v>273</v>
      </c>
      <c r="D24" s="354" t="s">
        <v>58</v>
      </c>
      <c r="E24" s="355">
        <v>1</v>
      </c>
      <c r="F24" s="309"/>
      <c r="G24" s="23"/>
      <c r="H24" s="45"/>
      <c r="I24" s="356"/>
      <c r="J24" s="356"/>
      <c r="K24" s="39"/>
      <c r="L24" s="39"/>
      <c r="M24" s="39"/>
      <c r="N24" s="39"/>
      <c r="O24" s="39"/>
      <c r="P24" s="39"/>
      <c r="Q24" s="26"/>
    </row>
    <row r="25" spans="1:17" s="130" customFormat="1" ht="40.5">
      <c r="A25" s="111">
        <v>9</v>
      </c>
      <c r="B25" s="132"/>
      <c r="C25" s="353" t="s">
        <v>274</v>
      </c>
      <c r="D25" s="354" t="s">
        <v>49</v>
      </c>
      <c r="E25" s="355">
        <v>1</v>
      </c>
      <c r="F25" s="309"/>
      <c r="G25" s="23"/>
      <c r="H25" s="45"/>
      <c r="I25" s="356"/>
      <c r="J25" s="356"/>
      <c r="K25" s="39"/>
      <c r="L25" s="39"/>
      <c r="M25" s="39"/>
      <c r="N25" s="39"/>
      <c r="O25" s="39"/>
      <c r="P25" s="39"/>
      <c r="Q25" s="26"/>
    </row>
    <row r="26" spans="1:17" s="130" customFormat="1" ht="27">
      <c r="A26" s="111">
        <v>10</v>
      </c>
      <c r="B26" s="132"/>
      <c r="C26" s="353" t="s">
        <v>275</v>
      </c>
      <c r="D26" s="354" t="s">
        <v>49</v>
      </c>
      <c r="E26" s="355">
        <v>1</v>
      </c>
      <c r="F26" s="309"/>
      <c r="G26" s="23"/>
      <c r="H26" s="45"/>
      <c r="I26" s="356"/>
      <c r="J26" s="356"/>
      <c r="K26" s="39"/>
      <c r="L26" s="39"/>
      <c r="M26" s="39"/>
      <c r="N26" s="39"/>
      <c r="O26" s="39"/>
      <c r="P26" s="39"/>
      <c r="Q26" s="26"/>
    </row>
    <row r="27" spans="1:17" s="130" customFormat="1" ht="256.5">
      <c r="A27" s="20">
        <v>11</v>
      </c>
      <c r="B27" s="132"/>
      <c r="C27" s="353" t="s">
        <v>311</v>
      </c>
      <c r="D27" s="354" t="s">
        <v>58</v>
      </c>
      <c r="E27" s="355">
        <v>1</v>
      </c>
      <c r="F27" s="309"/>
      <c r="G27" s="23"/>
      <c r="H27" s="45"/>
      <c r="I27" s="356"/>
      <c r="J27" s="356"/>
      <c r="K27" s="39"/>
      <c r="L27" s="39"/>
      <c r="M27" s="39"/>
      <c r="N27" s="39"/>
      <c r="O27" s="39"/>
      <c r="P27" s="39"/>
      <c r="Q27" s="26"/>
    </row>
    <row r="28" spans="1:17" s="130" customFormat="1" ht="54">
      <c r="A28" s="111">
        <v>12</v>
      </c>
      <c r="B28" s="132"/>
      <c r="C28" s="40" t="s">
        <v>276</v>
      </c>
      <c r="D28" s="346" t="s">
        <v>58</v>
      </c>
      <c r="E28" s="24">
        <v>1</v>
      </c>
      <c r="F28" s="309"/>
      <c r="G28" s="23"/>
      <c r="H28" s="45"/>
      <c r="I28" s="39"/>
      <c r="J28" s="39"/>
      <c r="K28" s="39"/>
      <c r="L28" s="39"/>
      <c r="M28" s="39"/>
      <c r="N28" s="39"/>
      <c r="O28" s="39"/>
      <c r="P28" s="39"/>
      <c r="Q28" s="26"/>
    </row>
    <row r="29" spans="1:17" s="130" customFormat="1" ht="378">
      <c r="A29" s="111">
        <v>13</v>
      </c>
      <c r="B29" s="132"/>
      <c r="C29" s="353" t="s">
        <v>285</v>
      </c>
      <c r="D29" s="354" t="s">
        <v>58</v>
      </c>
      <c r="E29" s="355">
        <v>1</v>
      </c>
      <c r="F29" s="309"/>
      <c r="G29" s="23"/>
      <c r="H29" s="45"/>
      <c r="I29" s="356"/>
      <c r="J29" s="356"/>
      <c r="K29" s="39"/>
      <c r="L29" s="39"/>
      <c r="M29" s="39"/>
      <c r="N29" s="39"/>
      <c r="O29" s="39"/>
      <c r="P29" s="39"/>
      <c r="Q29" s="26"/>
    </row>
    <row r="30" spans="1:17" s="130" customFormat="1" ht="324">
      <c r="A30" s="20">
        <v>14</v>
      </c>
      <c r="B30" s="132"/>
      <c r="C30" s="353" t="s">
        <v>312</v>
      </c>
      <c r="D30" s="354" t="s">
        <v>58</v>
      </c>
      <c r="E30" s="355">
        <v>8</v>
      </c>
      <c r="F30" s="309"/>
      <c r="G30" s="23"/>
      <c r="H30" s="45"/>
      <c r="I30" s="356"/>
      <c r="J30" s="356"/>
      <c r="K30" s="39"/>
      <c r="L30" s="39"/>
      <c r="M30" s="39"/>
      <c r="N30" s="39"/>
      <c r="O30" s="39"/>
      <c r="P30" s="39"/>
      <c r="Q30" s="26"/>
    </row>
    <row r="31" spans="1:17" s="130" customFormat="1" ht="40.5">
      <c r="A31" s="111">
        <v>15</v>
      </c>
      <c r="B31" s="132"/>
      <c r="C31" s="353" t="s">
        <v>277</v>
      </c>
      <c r="D31" s="354" t="s">
        <v>49</v>
      </c>
      <c r="E31" s="355">
        <v>1</v>
      </c>
      <c r="F31" s="309"/>
      <c r="G31" s="23"/>
      <c r="H31" s="45"/>
      <c r="I31" s="356"/>
      <c r="J31" s="356"/>
      <c r="K31" s="39"/>
      <c r="L31" s="39"/>
      <c r="M31" s="39"/>
      <c r="N31" s="39"/>
      <c r="O31" s="39"/>
      <c r="P31" s="39"/>
      <c r="Q31" s="26"/>
    </row>
    <row r="32" spans="1:17" s="130" customFormat="1" ht="99.6" customHeight="1">
      <c r="A32" s="111">
        <v>16</v>
      </c>
      <c r="B32" s="366"/>
      <c r="C32" s="353" t="s">
        <v>280</v>
      </c>
      <c r="D32" s="354" t="s">
        <v>49</v>
      </c>
      <c r="E32" s="355">
        <v>6</v>
      </c>
      <c r="F32" s="309"/>
      <c r="G32" s="23"/>
      <c r="H32" s="45"/>
      <c r="I32" s="356"/>
      <c r="J32" s="356"/>
      <c r="K32" s="39"/>
      <c r="L32" s="39"/>
      <c r="M32" s="39"/>
      <c r="N32" s="39"/>
      <c r="O32" s="39"/>
      <c r="P32" s="39"/>
      <c r="Q32" s="26"/>
    </row>
    <row r="33" spans="1:17" s="167" customFormat="1" ht="67.5">
      <c r="A33" s="20">
        <v>17</v>
      </c>
      <c r="B33" s="179"/>
      <c r="C33" s="344" t="s">
        <v>305</v>
      </c>
      <c r="D33" s="338" t="s">
        <v>49</v>
      </c>
      <c r="E33" s="338">
        <v>2</v>
      </c>
      <c r="F33" s="339"/>
      <c r="G33" s="339"/>
      <c r="H33" s="340"/>
      <c r="I33" s="341"/>
      <c r="J33" s="339"/>
      <c r="K33" s="342"/>
      <c r="L33" s="343"/>
      <c r="M33" s="343"/>
      <c r="N33" s="343"/>
      <c r="O33" s="343"/>
      <c r="P33" s="342"/>
      <c r="Q33" s="364"/>
    </row>
    <row r="34" spans="1:17" s="167" customFormat="1" ht="40.5">
      <c r="A34" s="111">
        <v>18</v>
      </c>
      <c r="B34" s="179"/>
      <c r="C34" s="344" t="s">
        <v>290</v>
      </c>
      <c r="D34" s="338" t="s">
        <v>49</v>
      </c>
      <c r="E34" s="338">
        <v>2</v>
      </c>
      <c r="F34" s="339"/>
      <c r="G34" s="339"/>
      <c r="H34" s="340"/>
      <c r="I34" s="341"/>
      <c r="J34" s="339"/>
      <c r="K34" s="342"/>
      <c r="L34" s="343"/>
      <c r="M34" s="343"/>
      <c r="N34" s="343"/>
      <c r="O34" s="343"/>
      <c r="P34" s="342"/>
      <c r="Q34" s="364"/>
    </row>
    <row r="35" spans="1:17" s="130" customFormat="1">
      <c r="A35" s="111">
        <v>19</v>
      </c>
      <c r="B35" s="132"/>
      <c r="C35" s="347" t="s">
        <v>168</v>
      </c>
      <c r="D35" s="43"/>
      <c r="E35" s="23"/>
      <c r="F35" s="23"/>
      <c r="G35" s="39"/>
      <c r="H35" s="39"/>
      <c r="I35" s="39"/>
      <c r="J35" s="39"/>
      <c r="K35" s="39"/>
      <c r="L35" s="39"/>
      <c r="M35" s="39"/>
      <c r="N35" s="39"/>
      <c r="O35" s="39"/>
      <c r="P35" s="39"/>
      <c r="Q35" s="26"/>
    </row>
    <row r="36" spans="1:17" s="130" customFormat="1">
      <c r="A36" s="20">
        <v>20</v>
      </c>
      <c r="B36" s="132"/>
      <c r="C36" s="83" t="s">
        <v>169</v>
      </c>
      <c r="D36" s="43" t="s">
        <v>57</v>
      </c>
      <c r="E36" s="23">
        <v>45</v>
      </c>
      <c r="F36" s="23"/>
      <c r="G36" s="39"/>
      <c r="H36" s="39"/>
      <c r="I36" s="39"/>
      <c r="J36" s="39"/>
      <c r="K36" s="39"/>
      <c r="L36" s="39"/>
      <c r="M36" s="39"/>
      <c r="N36" s="39"/>
      <c r="O36" s="39"/>
      <c r="P36" s="39"/>
      <c r="Q36" s="26"/>
    </row>
    <row r="37" spans="1:17" s="130" customFormat="1">
      <c r="A37" s="111">
        <v>21</v>
      </c>
      <c r="B37" s="132"/>
      <c r="C37" s="83" t="s">
        <v>170</v>
      </c>
      <c r="D37" s="43" t="s">
        <v>57</v>
      </c>
      <c r="E37" s="23">
        <v>47</v>
      </c>
      <c r="F37" s="23"/>
      <c r="G37" s="39"/>
      <c r="H37" s="39"/>
      <c r="I37" s="39"/>
      <c r="J37" s="39"/>
      <c r="K37" s="39"/>
      <c r="L37" s="39"/>
      <c r="M37" s="39"/>
      <c r="N37" s="39"/>
      <c r="O37" s="39"/>
      <c r="P37" s="39"/>
      <c r="Q37" s="26"/>
    </row>
    <row r="38" spans="1:17" s="130" customFormat="1">
      <c r="A38" s="111">
        <v>22</v>
      </c>
      <c r="B38" s="132"/>
      <c r="C38" s="83" t="s">
        <v>171</v>
      </c>
      <c r="D38" s="43" t="s">
        <v>51</v>
      </c>
      <c r="E38" s="23">
        <v>1</v>
      </c>
      <c r="F38" s="23"/>
      <c r="G38" s="39"/>
      <c r="H38" s="39"/>
      <c r="I38" s="39"/>
      <c r="J38" s="39"/>
      <c r="K38" s="39"/>
      <c r="L38" s="39"/>
      <c r="M38" s="39"/>
      <c r="N38" s="39"/>
      <c r="O38" s="39"/>
      <c r="P38" s="39"/>
      <c r="Q38" s="26"/>
    </row>
    <row r="39" spans="1:17" s="130" customFormat="1">
      <c r="A39" s="20">
        <v>23</v>
      </c>
      <c r="B39" s="132"/>
      <c r="C39" s="83" t="s">
        <v>172</v>
      </c>
      <c r="D39" s="43" t="s">
        <v>51</v>
      </c>
      <c r="E39" s="23">
        <v>1</v>
      </c>
      <c r="F39" s="23"/>
      <c r="G39" s="39"/>
      <c r="H39" s="39"/>
      <c r="I39" s="39"/>
      <c r="J39" s="39"/>
      <c r="K39" s="39"/>
      <c r="L39" s="39"/>
      <c r="M39" s="39"/>
      <c r="N39" s="39"/>
      <c r="O39" s="39"/>
      <c r="P39" s="39"/>
      <c r="Q39" s="26"/>
    </row>
    <row r="40" spans="1:17" s="130" customFormat="1">
      <c r="A40" s="111">
        <v>24</v>
      </c>
      <c r="B40" s="132"/>
      <c r="C40" s="83" t="s">
        <v>173</v>
      </c>
      <c r="D40" s="43" t="s">
        <v>49</v>
      </c>
      <c r="E40" s="23">
        <v>5</v>
      </c>
      <c r="F40" s="23"/>
      <c r="G40" s="39"/>
      <c r="H40" s="39"/>
      <c r="I40" s="39"/>
      <c r="J40" s="39"/>
      <c r="K40" s="39"/>
      <c r="L40" s="39"/>
      <c r="M40" s="39"/>
      <c r="N40" s="39"/>
      <c r="O40" s="39"/>
      <c r="P40" s="39"/>
      <c r="Q40" s="26"/>
    </row>
    <row r="41" spans="1:17" s="130" customFormat="1">
      <c r="A41" s="111">
        <v>25</v>
      </c>
      <c r="B41" s="132"/>
      <c r="C41" s="83" t="s">
        <v>174</v>
      </c>
      <c r="D41" s="43" t="s">
        <v>57</v>
      </c>
      <c r="E41" s="23">
        <v>45</v>
      </c>
      <c r="F41" s="23"/>
      <c r="G41" s="39"/>
      <c r="H41" s="39"/>
      <c r="I41" s="39"/>
      <c r="J41" s="39"/>
      <c r="K41" s="39"/>
      <c r="L41" s="39"/>
      <c r="M41" s="39"/>
      <c r="N41" s="39"/>
      <c r="O41" s="39"/>
      <c r="P41" s="39"/>
      <c r="Q41" s="26"/>
    </row>
    <row r="42" spans="1:17" s="130" customFormat="1">
      <c r="A42" s="20">
        <v>26</v>
      </c>
      <c r="B42" s="132"/>
      <c r="C42" s="83" t="s">
        <v>175</v>
      </c>
      <c r="D42" s="43" t="s">
        <v>57</v>
      </c>
      <c r="E42" s="23">
        <v>47</v>
      </c>
      <c r="F42" s="23"/>
      <c r="G42" s="39"/>
      <c r="H42" s="39"/>
      <c r="I42" s="39"/>
      <c r="J42" s="39"/>
      <c r="K42" s="39"/>
      <c r="L42" s="39"/>
      <c r="M42" s="39"/>
      <c r="N42" s="39"/>
      <c r="O42" s="39"/>
      <c r="P42" s="39"/>
      <c r="Q42" s="26"/>
    </row>
    <row r="43" spans="1:17" s="130" customFormat="1">
      <c r="A43" s="111">
        <v>27</v>
      </c>
      <c r="B43" s="132"/>
      <c r="C43" s="83" t="s">
        <v>176</v>
      </c>
      <c r="D43" s="43" t="s">
        <v>51</v>
      </c>
      <c r="E43" s="23">
        <v>1</v>
      </c>
      <c r="F43" s="23"/>
      <c r="G43" s="39"/>
      <c r="H43" s="39"/>
      <c r="I43" s="39"/>
      <c r="J43" s="39"/>
      <c r="K43" s="39"/>
      <c r="L43" s="39"/>
      <c r="M43" s="39"/>
      <c r="N43" s="39"/>
      <c r="O43" s="39"/>
      <c r="P43" s="39"/>
      <c r="Q43" s="26"/>
    </row>
    <row r="44" spans="1:17" s="130" customFormat="1">
      <c r="A44" s="111">
        <v>28</v>
      </c>
      <c r="B44" s="132"/>
      <c r="C44" s="83" t="s">
        <v>177</v>
      </c>
      <c r="D44" s="43" t="s">
        <v>51</v>
      </c>
      <c r="E44" s="23">
        <v>6</v>
      </c>
      <c r="F44" s="23"/>
      <c r="G44" s="39"/>
      <c r="H44" s="39"/>
      <c r="I44" s="39"/>
      <c r="J44" s="39"/>
      <c r="K44" s="39"/>
      <c r="L44" s="39"/>
      <c r="M44" s="39"/>
      <c r="N44" s="39"/>
      <c r="O44" s="39"/>
      <c r="P44" s="39"/>
      <c r="Q44" s="26"/>
    </row>
    <row r="45" spans="1:17" s="130" customFormat="1">
      <c r="A45" s="20">
        <v>29</v>
      </c>
      <c r="B45" s="132"/>
      <c r="C45" s="83" t="s">
        <v>178</v>
      </c>
      <c r="D45" s="43" t="s">
        <v>179</v>
      </c>
      <c r="E45" s="23">
        <v>1</v>
      </c>
      <c r="F45" s="23"/>
      <c r="G45" s="39"/>
      <c r="H45" s="39"/>
      <c r="I45" s="39"/>
      <c r="J45" s="39"/>
      <c r="K45" s="39"/>
      <c r="L45" s="39"/>
      <c r="M45" s="39"/>
      <c r="N45" s="39"/>
      <c r="O45" s="39"/>
      <c r="P45" s="39"/>
      <c r="Q45" s="26"/>
    </row>
    <row r="46" spans="1:17" s="130" customFormat="1">
      <c r="A46" s="111">
        <v>30</v>
      </c>
      <c r="B46" s="132"/>
      <c r="C46" s="83" t="s">
        <v>180</v>
      </c>
      <c r="D46" s="43" t="s">
        <v>51</v>
      </c>
      <c r="E46" s="23">
        <v>2.2999999999999998</v>
      </c>
      <c r="F46" s="23"/>
      <c r="G46" s="39"/>
      <c r="H46" s="39"/>
      <c r="I46" s="39"/>
      <c r="J46" s="39"/>
      <c r="K46" s="39"/>
      <c r="L46" s="39"/>
      <c r="M46" s="39"/>
      <c r="N46" s="39"/>
      <c r="O46" s="39"/>
      <c r="P46" s="39"/>
      <c r="Q46" s="26"/>
    </row>
    <row r="47" spans="1:17" s="130" customFormat="1">
      <c r="A47" s="111">
        <v>31</v>
      </c>
      <c r="B47" s="132"/>
      <c r="C47" s="83" t="s">
        <v>181</v>
      </c>
      <c r="D47" s="43" t="s">
        <v>51</v>
      </c>
      <c r="E47" s="23">
        <v>1</v>
      </c>
      <c r="F47" s="23"/>
      <c r="G47" s="39"/>
      <c r="H47" s="39"/>
      <c r="I47" s="39"/>
      <c r="J47" s="39"/>
      <c r="K47" s="39"/>
      <c r="L47" s="39"/>
      <c r="M47" s="39"/>
      <c r="N47" s="39"/>
      <c r="O47" s="39"/>
      <c r="P47" s="39"/>
      <c r="Q47" s="26"/>
    </row>
    <row r="48" spans="1:17" s="130" customFormat="1">
      <c r="A48" s="20">
        <v>32</v>
      </c>
      <c r="B48" s="132"/>
      <c r="C48" s="83" t="s">
        <v>182</v>
      </c>
      <c r="D48" s="43" t="s">
        <v>51</v>
      </c>
      <c r="E48" s="23">
        <v>1</v>
      </c>
      <c r="F48" s="23"/>
      <c r="G48" s="39"/>
      <c r="H48" s="39"/>
      <c r="I48" s="39"/>
      <c r="J48" s="39"/>
      <c r="K48" s="39"/>
      <c r="L48" s="39"/>
      <c r="M48" s="39"/>
      <c r="N48" s="39"/>
      <c r="O48" s="39"/>
      <c r="P48" s="39"/>
      <c r="Q48" s="26"/>
    </row>
    <row r="49" spans="1:18" s="130" customFormat="1">
      <c r="A49" s="111">
        <v>33</v>
      </c>
      <c r="B49" s="132"/>
      <c r="C49" s="348" t="s">
        <v>183</v>
      </c>
      <c r="D49" s="136"/>
      <c r="E49" s="137"/>
      <c r="F49" s="349"/>
      <c r="G49" s="23"/>
      <c r="H49" s="37"/>
      <c r="I49" s="36"/>
      <c r="J49" s="38"/>
      <c r="K49" s="39"/>
      <c r="L49" s="39"/>
      <c r="M49" s="39"/>
      <c r="N49" s="39"/>
      <c r="O49" s="39"/>
      <c r="P49" s="39"/>
      <c r="Q49" s="26"/>
    </row>
    <row r="50" spans="1:18" s="26" customFormat="1">
      <c r="A50" s="111">
        <v>34</v>
      </c>
      <c r="B50" s="21"/>
      <c r="C50" s="350" t="s">
        <v>219</v>
      </c>
      <c r="D50" s="351" t="s">
        <v>94</v>
      </c>
      <c r="E50" s="140">
        <v>80</v>
      </c>
      <c r="F50" s="352"/>
      <c r="G50" s="142"/>
      <c r="H50" s="134"/>
      <c r="I50" s="143"/>
      <c r="J50" s="143"/>
      <c r="K50" s="134"/>
      <c r="L50" s="134"/>
      <c r="M50" s="134"/>
      <c r="N50" s="134"/>
      <c r="O50" s="134"/>
      <c r="P50" s="134"/>
    </row>
    <row r="51" spans="1:18" s="26" customFormat="1">
      <c r="A51" s="20">
        <v>35</v>
      </c>
      <c r="B51" s="21"/>
      <c r="C51" s="350" t="s">
        <v>220</v>
      </c>
      <c r="D51" s="351" t="s">
        <v>94</v>
      </c>
      <c r="E51" s="140">
        <v>220</v>
      </c>
      <c r="F51" s="352"/>
      <c r="G51" s="142"/>
      <c r="H51" s="134"/>
      <c r="I51" s="143"/>
      <c r="J51" s="143"/>
      <c r="K51" s="134"/>
      <c r="L51" s="134"/>
      <c r="M51" s="134"/>
      <c r="N51" s="134"/>
      <c r="O51" s="134"/>
      <c r="P51" s="134"/>
    </row>
    <row r="52" spans="1:18" s="26" customFormat="1">
      <c r="A52" s="111">
        <v>36</v>
      </c>
      <c r="B52" s="21"/>
      <c r="C52" s="138" t="s">
        <v>221</v>
      </c>
      <c r="D52" s="139" t="s">
        <v>94</v>
      </c>
      <c r="E52" s="140">
        <v>315</v>
      </c>
      <c r="F52" s="141"/>
      <c r="G52" s="142"/>
      <c r="H52" s="134"/>
      <c r="I52" s="143"/>
      <c r="J52" s="143"/>
      <c r="K52" s="134"/>
      <c r="L52" s="134"/>
      <c r="M52" s="134"/>
      <c r="N52" s="134"/>
      <c r="O52" s="134"/>
      <c r="P52" s="134"/>
    </row>
    <row r="53" spans="1:18" s="26" customFormat="1">
      <c r="A53" s="111">
        <v>37</v>
      </c>
      <c r="B53" s="21"/>
      <c r="C53" s="138" t="s">
        <v>184</v>
      </c>
      <c r="D53" s="139" t="s">
        <v>51</v>
      </c>
      <c r="E53" s="140">
        <v>1</v>
      </c>
      <c r="F53" s="141"/>
      <c r="G53" s="142"/>
      <c r="H53" s="134"/>
      <c r="I53" s="143"/>
      <c r="J53" s="143"/>
      <c r="K53" s="134"/>
      <c r="L53" s="134"/>
      <c r="M53" s="134"/>
      <c r="N53" s="134"/>
      <c r="O53" s="134"/>
      <c r="P53" s="134"/>
    </row>
    <row r="54" spans="1:18" s="26" customFormat="1">
      <c r="A54" s="20">
        <v>38</v>
      </c>
      <c r="B54" s="21"/>
      <c r="C54" s="138" t="s">
        <v>185</v>
      </c>
      <c r="D54" s="139" t="s">
        <v>51</v>
      </c>
      <c r="E54" s="140">
        <v>1</v>
      </c>
      <c r="F54" s="141"/>
      <c r="G54" s="142"/>
      <c r="H54" s="134"/>
      <c r="I54" s="143"/>
      <c r="J54" s="143"/>
      <c r="K54" s="134"/>
      <c r="L54" s="134"/>
      <c r="M54" s="134"/>
      <c r="N54" s="134"/>
      <c r="O54" s="134"/>
      <c r="P54" s="134"/>
    </row>
    <row r="55" spans="1:18" s="26" customFormat="1">
      <c r="A55" s="111">
        <v>39</v>
      </c>
      <c r="B55" s="21"/>
      <c r="C55" s="144" t="s">
        <v>186</v>
      </c>
      <c r="D55" s="145" t="s">
        <v>51</v>
      </c>
      <c r="E55" s="146">
        <v>1</v>
      </c>
      <c r="F55" s="141"/>
      <c r="G55" s="142"/>
      <c r="H55" s="134"/>
      <c r="I55" s="143"/>
      <c r="J55" s="143"/>
      <c r="K55" s="134"/>
      <c r="L55" s="134"/>
      <c r="M55" s="134"/>
      <c r="N55" s="134"/>
      <c r="O55" s="134"/>
      <c r="P55" s="134"/>
    </row>
    <row r="56" spans="1:18" s="26" customFormat="1">
      <c r="A56" s="111">
        <v>40</v>
      </c>
      <c r="B56" s="21"/>
      <c r="C56" s="144" t="s">
        <v>181</v>
      </c>
      <c r="D56" s="145" t="s">
        <v>51</v>
      </c>
      <c r="E56" s="146">
        <v>1</v>
      </c>
      <c r="F56" s="141"/>
      <c r="G56" s="142"/>
      <c r="H56" s="134"/>
      <c r="I56" s="143"/>
      <c r="J56" s="143"/>
      <c r="K56" s="134"/>
      <c r="L56" s="134"/>
      <c r="M56" s="134"/>
      <c r="N56" s="134"/>
      <c r="O56" s="134"/>
      <c r="P56" s="134"/>
    </row>
    <row r="57" spans="1:18" s="26" customFormat="1">
      <c r="A57" s="20">
        <v>41</v>
      </c>
      <c r="B57" s="21"/>
      <c r="C57" s="144" t="s">
        <v>187</v>
      </c>
      <c r="D57" s="145" t="s">
        <v>51</v>
      </c>
      <c r="E57" s="146">
        <v>1</v>
      </c>
      <c r="F57" s="141"/>
      <c r="G57" s="142"/>
      <c r="H57" s="134"/>
      <c r="I57" s="143"/>
      <c r="J57" s="143"/>
      <c r="K57" s="134"/>
      <c r="L57" s="134"/>
      <c r="M57" s="134"/>
      <c r="N57" s="134"/>
      <c r="O57" s="134"/>
      <c r="P57" s="134"/>
    </row>
    <row r="58" spans="1:18" s="26" customFormat="1">
      <c r="A58" s="111">
        <v>42</v>
      </c>
      <c r="B58" s="21"/>
      <c r="C58" s="147" t="s">
        <v>188</v>
      </c>
      <c r="D58" s="148" t="s">
        <v>58</v>
      </c>
      <c r="E58" s="146">
        <v>1</v>
      </c>
      <c r="F58" s="149"/>
      <c r="G58" s="150"/>
      <c r="H58" s="134"/>
      <c r="I58" s="151"/>
      <c r="J58" s="151"/>
      <c r="K58" s="134"/>
      <c r="L58" s="134"/>
      <c r="M58" s="134"/>
      <c r="N58" s="134"/>
      <c r="O58" s="134"/>
      <c r="P58" s="134"/>
    </row>
    <row r="59" spans="1:18" s="26" customFormat="1" ht="14.25" thickBot="1">
      <c r="A59" s="111">
        <v>43</v>
      </c>
      <c r="B59" s="21"/>
      <c r="C59" s="147" t="s">
        <v>189</v>
      </c>
      <c r="D59" s="148" t="s">
        <v>58</v>
      </c>
      <c r="E59" s="146">
        <v>1</v>
      </c>
      <c r="F59" s="149"/>
      <c r="G59" s="150"/>
      <c r="H59" s="134"/>
      <c r="I59" s="151"/>
      <c r="J59" s="151"/>
      <c r="K59" s="134"/>
      <c r="L59" s="134"/>
      <c r="M59" s="134"/>
      <c r="N59" s="134"/>
      <c r="O59" s="134"/>
      <c r="P59" s="134"/>
    </row>
    <row r="60" spans="1:18" s="18" customFormat="1" ht="12.75" customHeight="1" thickTop="1" thickBot="1">
      <c r="A60" s="374" t="s">
        <v>129</v>
      </c>
      <c r="B60" s="375"/>
      <c r="C60" s="375"/>
      <c r="D60" s="375"/>
      <c r="E60" s="375"/>
      <c r="F60" s="375"/>
      <c r="G60" s="375"/>
      <c r="H60" s="375"/>
      <c r="I60" s="375"/>
      <c r="J60" s="375"/>
      <c r="K60" s="376"/>
      <c r="L60" s="113"/>
      <c r="M60" s="113"/>
      <c r="N60" s="113"/>
      <c r="O60" s="113"/>
      <c r="P60" s="113"/>
      <c r="Q60" s="128"/>
      <c r="R60" s="128"/>
    </row>
    <row r="61" spans="1:18" s="18" customFormat="1" ht="14.25" thickTop="1">
      <c r="A61" s="58"/>
      <c r="B61" s="59"/>
      <c r="C61" s="60"/>
      <c r="D61" s="61"/>
      <c r="E61" s="62"/>
      <c r="F61" s="58"/>
      <c r="G61" s="58"/>
      <c r="J61" s="58"/>
      <c r="K61" s="63"/>
      <c r="L61" s="63"/>
      <c r="M61" s="63"/>
      <c r="N61" s="63"/>
      <c r="O61" s="63"/>
      <c r="P61" s="65"/>
      <c r="Q61" s="128"/>
    </row>
    <row r="62" spans="1:18" s="100" customFormat="1">
      <c r="A62" s="66" t="s">
        <v>132</v>
      </c>
      <c r="B62" s="67"/>
      <c r="C62" s="67"/>
      <c r="D62" s="67"/>
      <c r="E62" s="67"/>
      <c r="F62" s="67"/>
      <c r="G62" s="67"/>
      <c r="J62" s="68" t="s">
        <v>137</v>
      </c>
      <c r="K62" s="67"/>
      <c r="L62" s="67"/>
      <c r="M62" s="67"/>
      <c r="Q62" s="162"/>
    </row>
    <row r="63" spans="1:18" s="100" customFormat="1" ht="12" customHeight="1">
      <c r="A63" s="68"/>
      <c r="B63" s="67"/>
      <c r="C63" s="67"/>
      <c r="D63" s="67"/>
      <c r="E63" s="67"/>
      <c r="F63" s="67"/>
      <c r="G63" s="67"/>
      <c r="J63" s="68"/>
      <c r="K63" s="67"/>
      <c r="L63" s="67"/>
      <c r="M63" s="67"/>
      <c r="Q63" s="162"/>
    </row>
    <row r="64" spans="1:18" s="100" customFormat="1">
      <c r="A64" s="69"/>
      <c r="B64" s="67"/>
      <c r="C64" s="67"/>
      <c r="D64" s="67"/>
      <c r="E64" s="67"/>
      <c r="F64" s="67"/>
      <c r="G64" s="67"/>
      <c r="J64" s="69"/>
      <c r="K64" s="67"/>
      <c r="L64" s="67"/>
      <c r="M64" s="67"/>
      <c r="Q64" s="162"/>
    </row>
    <row r="65" spans="1:17" s="100" customFormat="1">
      <c r="A65" s="70"/>
      <c r="B65" s="70"/>
      <c r="C65" s="70"/>
      <c r="D65" s="70"/>
      <c r="E65" s="70"/>
      <c r="F65" s="71"/>
      <c r="G65" s="71"/>
      <c r="H65" s="70"/>
      <c r="I65" s="101"/>
      <c r="Q65" s="162"/>
    </row>
    <row r="66" spans="1:17" s="102" customFormat="1">
      <c r="D66" s="72"/>
      <c r="F66" s="103"/>
      <c r="G66" s="103"/>
      <c r="Q66" s="163"/>
    </row>
    <row r="67" spans="1:17" ht="15.75" customHeight="1">
      <c r="A67" s="73"/>
      <c r="B67" s="74"/>
      <c r="C67" s="75"/>
      <c r="D67" s="18"/>
      <c r="E67" s="76"/>
      <c r="F67" s="76"/>
      <c r="G67" s="8"/>
    </row>
    <row r="71" spans="1:17" s="18" customFormat="1">
      <c r="A71" s="79"/>
      <c r="B71" s="80"/>
      <c r="C71" s="81"/>
      <c r="D71" s="76"/>
      <c r="E71" s="76"/>
      <c r="Q71" s="128"/>
    </row>
    <row r="72" spans="1:17" s="18" customFormat="1">
      <c r="F72" s="82"/>
      <c r="G72" s="82"/>
      <c r="H72" s="82"/>
      <c r="I72" s="82"/>
      <c r="J72" s="82"/>
      <c r="K72" s="82"/>
      <c r="L72" s="82"/>
      <c r="M72" s="82"/>
      <c r="N72" s="82"/>
      <c r="O72" s="82"/>
      <c r="P72" s="82"/>
      <c r="Q72" s="128"/>
    </row>
    <row r="73" spans="1:17" s="18" customFormat="1">
      <c r="A73" s="128"/>
      <c r="F73" s="82"/>
      <c r="G73" s="82"/>
      <c r="H73" s="82"/>
      <c r="I73" s="82"/>
      <c r="J73" s="82"/>
      <c r="K73" s="82"/>
      <c r="L73" s="82"/>
      <c r="M73" s="82"/>
      <c r="N73" s="82"/>
      <c r="O73" s="82"/>
      <c r="P73" s="82"/>
      <c r="Q73" s="128"/>
    </row>
    <row r="74" spans="1:17" s="18" customFormat="1">
      <c r="A74" s="128"/>
      <c r="F74" s="82"/>
      <c r="G74" s="82"/>
      <c r="H74" s="82"/>
      <c r="I74" s="82"/>
      <c r="J74" s="82"/>
      <c r="K74" s="82"/>
      <c r="L74" s="82"/>
      <c r="M74" s="82"/>
      <c r="N74" s="82"/>
      <c r="O74" s="82"/>
      <c r="P74" s="82"/>
      <c r="Q74" s="128"/>
    </row>
    <row r="75" spans="1:17" s="18" customFormat="1">
      <c r="A75" s="128"/>
      <c r="F75" s="82"/>
      <c r="G75" s="82"/>
      <c r="H75" s="82"/>
      <c r="I75" s="82"/>
      <c r="J75" s="82"/>
      <c r="K75" s="82"/>
      <c r="L75" s="82"/>
      <c r="M75" s="82"/>
      <c r="N75" s="82"/>
      <c r="O75" s="82"/>
      <c r="P75" s="82"/>
      <c r="Q75" s="128"/>
    </row>
    <row r="76" spans="1:17" s="18" customFormat="1">
      <c r="A76" s="128"/>
      <c r="Q76" s="128"/>
    </row>
    <row r="77" spans="1:17" s="18" customFormat="1">
      <c r="A77" s="128"/>
      <c r="Q77" s="128"/>
    </row>
    <row r="78" spans="1:17" s="18" customFormat="1">
      <c r="A78" s="128"/>
      <c r="Q78" s="128"/>
    </row>
    <row r="79" spans="1:17" s="18" customFormat="1">
      <c r="A79" s="128"/>
      <c r="Q79" s="128"/>
    </row>
    <row r="80" spans="1:17" s="18" customFormat="1">
      <c r="A80" s="128"/>
      <c r="Q80" s="128"/>
    </row>
    <row r="81" spans="1:17" s="18" customFormat="1">
      <c r="A81" s="128"/>
      <c r="Q81" s="128"/>
    </row>
  </sheetData>
  <mergeCells count="18">
    <mergeCell ref="L14:P14"/>
    <mergeCell ref="A60:K60"/>
    <mergeCell ref="A8:B8"/>
    <mergeCell ref="C8:P8"/>
    <mergeCell ref="A9:B9"/>
    <mergeCell ref="C9:P9"/>
    <mergeCell ref="A14:A15"/>
    <mergeCell ref="B14:B15"/>
    <mergeCell ref="C14:C15"/>
    <mergeCell ref="D14:D15"/>
    <mergeCell ref="E14:E15"/>
    <mergeCell ref="F14:K14"/>
    <mergeCell ref="A3:P3"/>
    <mergeCell ref="A4:P4"/>
    <mergeCell ref="A6:B6"/>
    <mergeCell ref="C6:P6"/>
    <mergeCell ref="A7:B7"/>
    <mergeCell ref="C7:P7"/>
  </mergeCells>
  <conditionalFormatting sqref="C61">
    <cfRule type="expression" priority="6" stopIfTrue="1">
      <formula>#REF!</formula>
    </cfRule>
  </conditionalFormatting>
  <conditionalFormatting sqref="C64:C65">
    <cfRule type="expression" priority="4" stopIfTrue="1">
      <formula>#REF!</formula>
    </cfRule>
  </conditionalFormatting>
  <conditionalFormatting sqref="C67">
    <cfRule type="expression" priority="5" stopIfTrue="1">
      <formula>#REF!</formula>
    </cfRule>
  </conditionalFormatting>
  <conditionalFormatting sqref="L33:Q34">
    <cfRule type="cellIs" dxfId="8" priority="1" stopIfTrue="1" operator="equal">
      <formula>0</formula>
    </cfRule>
  </conditionalFormatting>
  <pageMargins left="0.2" right="0.2" top="0.75" bottom="0.75" header="0.3" footer="0.3"/>
  <pageSetup paperSize="9" scale="7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16431-35AB-4A8C-9E10-FFEF72414E23}">
  <sheetPr>
    <tabColor theme="0" tint="-0.499984740745262"/>
  </sheetPr>
  <dimension ref="A1:GV43"/>
  <sheetViews>
    <sheetView showZeros="0" topLeftCell="A15" zoomScaleNormal="100" workbookViewId="0">
      <selection activeCell="C10" sqref="C10"/>
    </sheetView>
  </sheetViews>
  <sheetFormatPr defaultColWidth="9.140625" defaultRowHeight="13.5"/>
  <cols>
    <col min="1" max="2" width="9.140625" style="167"/>
    <col min="3" max="3" width="38.5703125" style="167" customWidth="1"/>
    <col min="4" max="12" width="9.140625" style="167"/>
    <col min="13" max="14" width="10.140625" style="167" customWidth="1"/>
    <col min="15" max="15" width="9.140625" style="167"/>
    <col min="16" max="16" width="10.5703125" style="167" customWidth="1"/>
    <col min="17" max="16384" width="9.140625" style="167"/>
  </cols>
  <sheetData>
    <row r="1" spans="1:204" s="93" customFormat="1" ht="15" customHeight="1">
      <c r="A1" s="1" t="s">
        <v>154</v>
      </c>
      <c r="B1" s="2"/>
      <c r="C1" s="3"/>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row>
    <row r="2" spans="1:204" s="94" customFormat="1">
      <c r="A2" s="5" t="s">
        <v>166</v>
      </c>
      <c r="B2" s="6"/>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row>
    <row r="3" spans="1:204" ht="11.25" customHeight="1">
      <c r="A3" s="368" t="s">
        <v>283</v>
      </c>
      <c r="B3" s="368"/>
      <c r="C3" s="368"/>
      <c r="D3" s="368"/>
      <c r="E3" s="368"/>
      <c r="F3" s="368"/>
      <c r="G3" s="368"/>
      <c r="H3" s="368"/>
      <c r="I3" s="368"/>
      <c r="J3" s="368"/>
      <c r="K3" s="368"/>
      <c r="L3" s="368"/>
      <c r="M3" s="368"/>
      <c r="N3" s="368"/>
      <c r="O3" s="368"/>
      <c r="P3" s="368"/>
    </row>
    <row r="4" spans="1:204">
      <c r="A4" s="368" t="s">
        <v>191</v>
      </c>
      <c r="B4" s="368"/>
      <c r="C4" s="368"/>
      <c r="D4" s="368"/>
      <c r="E4" s="368"/>
      <c r="F4" s="368"/>
      <c r="G4" s="368"/>
      <c r="H4" s="368"/>
      <c r="I4" s="368"/>
      <c r="J4" s="368"/>
      <c r="K4" s="368"/>
      <c r="L4" s="368"/>
      <c r="M4" s="368"/>
      <c r="N4" s="368"/>
      <c r="O4" s="368"/>
      <c r="P4" s="368"/>
    </row>
    <row r="5" spans="1:204">
      <c r="A5" s="312"/>
      <c r="B5" s="312"/>
      <c r="C5" s="312"/>
      <c r="D5" s="312"/>
      <c r="E5" s="312"/>
      <c r="F5" s="312"/>
      <c r="G5" s="312"/>
      <c r="H5" s="312"/>
      <c r="I5" s="312"/>
      <c r="J5" s="312"/>
      <c r="K5" s="312"/>
      <c r="L5" s="312"/>
      <c r="M5" s="312"/>
      <c r="N5" s="312"/>
      <c r="O5" s="312"/>
      <c r="P5" s="312"/>
    </row>
    <row r="6" spans="1:204" s="8" customFormat="1" ht="12.75" customHeight="1">
      <c r="A6" s="369" t="s">
        <v>14</v>
      </c>
      <c r="B6" s="370"/>
      <c r="C6" s="371" t="s">
        <v>314</v>
      </c>
      <c r="D6" s="371"/>
      <c r="E6" s="371"/>
      <c r="F6" s="371"/>
      <c r="G6" s="371"/>
      <c r="H6" s="371"/>
      <c r="I6" s="371"/>
      <c r="J6" s="371"/>
      <c r="K6" s="371"/>
      <c r="L6" s="371"/>
      <c r="M6" s="371"/>
      <c r="N6" s="371"/>
      <c r="O6" s="371"/>
      <c r="P6" s="371"/>
    </row>
    <row r="7" spans="1:204" s="8" customFormat="1" ht="13.5" customHeight="1">
      <c r="A7" s="369" t="s">
        <v>15</v>
      </c>
      <c r="B7" s="370"/>
      <c r="C7" s="372" t="s">
        <v>315</v>
      </c>
      <c r="D7" s="372"/>
      <c r="E7" s="372"/>
      <c r="F7" s="372"/>
      <c r="G7" s="372"/>
      <c r="H7" s="372"/>
      <c r="I7" s="372"/>
      <c r="J7" s="372"/>
      <c r="K7" s="372"/>
      <c r="L7" s="372"/>
      <c r="M7" s="372"/>
      <c r="N7" s="372"/>
      <c r="O7" s="372"/>
      <c r="P7" s="372"/>
    </row>
    <row r="8" spans="1:204" s="8" customFormat="1" ht="13.5" customHeight="1">
      <c r="A8" s="369" t="s">
        <v>16</v>
      </c>
      <c r="B8" s="370"/>
      <c r="C8" s="372" t="s">
        <v>278</v>
      </c>
      <c r="D8" s="372"/>
      <c r="E8" s="372"/>
      <c r="F8" s="372"/>
      <c r="G8" s="372"/>
      <c r="H8" s="372"/>
      <c r="I8" s="372"/>
      <c r="J8" s="372"/>
      <c r="K8" s="372"/>
      <c r="L8" s="372"/>
      <c r="M8" s="372"/>
      <c r="N8" s="372"/>
      <c r="O8" s="372"/>
      <c r="P8" s="372"/>
    </row>
    <row r="9" spans="1:204" s="8" customFormat="1" ht="13.5" customHeight="1">
      <c r="A9" s="369" t="s">
        <v>17</v>
      </c>
      <c r="B9" s="370"/>
      <c r="C9" s="377" t="s">
        <v>322</v>
      </c>
      <c r="D9" s="372"/>
      <c r="E9" s="372"/>
      <c r="F9" s="372"/>
      <c r="G9" s="372"/>
      <c r="H9" s="372"/>
      <c r="I9" s="372"/>
      <c r="J9" s="372"/>
      <c r="K9" s="372"/>
      <c r="L9" s="372"/>
      <c r="M9" s="372"/>
      <c r="N9" s="372"/>
      <c r="O9" s="372"/>
      <c r="P9" s="372"/>
    </row>
    <row r="10" spans="1:204" s="168" customFormat="1"/>
    <row r="11" spans="1:204" s="168" customFormat="1">
      <c r="A11" s="169"/>
      <c r="F11" s="378"/>
      <c r="G11" s="378"/>
      <c r="H11" s="378"/>
      <c r="I11" s="170"/>
    </row>
    <row r="12" spans="1:204">
      <c r="A12" s="171"/>
      <c r="B12" s="171"/>
      <c r="C12" s="171"/>
      <c r="D12" s="171"/>
      <c r="E12" s="172"/>
      <c r="F12" s="171"/>
      <c r="G12" s="171"/>
      <c r="H12" s="173"/>
      <c r="I12" s="173"/>
      <c r="J12" s="173"/>
      <c r="K12" s="173"/>
      <c r="L12" s="173"/>
      <c r="M12" s="173"/>
      <c r="N12" s="100" t="s">
        <v>23</v>
      </c>
      <c r="O12" s="173"/>
      <c r="P12" s="174">
        <f>P33</f>
        <v>0</v>
      </c>
    </row>
    <row r="13" spans="1:204">
      <c r="A13" s="175"/>
      <c r="B13" s="176"/>
      <c r="C13" s="176"/>
      <c r="D13" s="176"/>
      <c r="E13" s="172"/>
      <c r="F13" s="176"/>
      <c r="G13" s="176"/>
      <c r="H13" s="173"/>
      <c r="I13" s="173"/>
      <c r="J13" s="173"/>
      <c r="K13" s="173"/>
      <c r="L13" s="173"/>
      <c r="M13" s="177"/>
      <c r="N13" s="178"/>
      <c r="O13" s="173"/>
      <c r="P13" s="173"/>
    </row>
    <row r="14" spans="1:204" ht="14.45" customHeight="1">
      <c r="A14" s="379" t="s">
        <v>32</v>
      </c>
      <c r="B14" s="379" t="s">
        <v>192</v>
      </c>
      <c r="C14" s="381" t="s">
        <v>34</v>
      </c>
      <c r="D14" s="379" t="s">
        <v>35</v>
      </c>
      <c r="E14" s="379" t="s">
        <v>36</v>
      </c>
      <c r="F14" s="373" t="s">
        <v>37</v>
      </c>
      <c r="G14" s="373"/>
      <c r="H14" s="373"/>
      <c r="I14" s="373"/>
      <c r="J14" s="373"/>
      <c r="K14" s="373"/>
      <c r="L14" s="373" t="s">
        <v>38</v>
      </c>
      <c r="M14" s="373"/>
      <c r="N14" s="373"/>
      <c r="O14" s="373"/>
      <c r="P14" s="373"/>
    </row>
    <row r="15" spans="1:204" ht="81" customHeight="1">
      <c r="A15" s="380"/>
      <c r="B15" s="380"/>
      <c r="C15" s="382"/>
      <c r="D15" s="380"/>
      <c r="E15" s="380"/>
      <c r="F15" s="313" t="s">
        <v>39</v>
      </c>
      <c r="G15" s="313" t="s">
        <v>193</v>
      </c>
      <c r="H15" s="313" t="s">
        <v>194</v>
      </c>
      <c r="I15" s="313" t="s">
        <v>195</v>
      </c>
      <c r="J15" s="313" t="s">
        <v>196</v>
      </c>
      <c r="K15" s="313" t="s">
        <v>197</v>
      </c>
      <c r="L15" s="313" t="s">
        <v>45</v>
      </c>
      <c r="M15" s="313" t="s">
        <v>194</v>
      </c>
      <c r="N15" s="313" t="s">
        <v>195</v>
      </c>
      <c r="O15" s="313" t="s">
        <v>196</v>
      </c>
      <c r="P15" s="313" t="s">
        <v>198</v>
      </c>
    </row>
    <row r="16" spans="1:204">
      <c r="A16" s="314">
        <v>1</v>
      </c>
      <c r="B16" s="314">
        <v>2</v>
      </c>
      <c r="C16" s="314">
        <v>3</v>
      </c>
      <c r="D16" s="314">
        <v>4</v>
      </c>
      <c r="E16" s="314">
        <v>5</v>
      </c>
      <c r="F16" s="314">
        <v>6</v>
      </c>
      <c r="G16" s="314">
        <v>7</v>
      </c>
      <c r="H16" s="314">
        <v>8</v>
      </c>
      <c r="I16" s="314">
        <v>9</v>
      </c>
      <c r="J16" s="314">
        <v>10</v>
      </c>
      <c r="K16" s="314">
        <v>11</v>
      </c>
      <c r="L16" s="314">
        <v>12</v>
      </c>
      <c r="M16" s="314">
        <v>13</v>
      </c>
      <c r="N16" s="314">
        <v>14</v>
      </c>
      <c r="O16" s="314">
        <v>15</v>
      </c>
      <c r="P16" s="314">
        <v>16</v>
      </c>
    </row>
    <row r="17" spans="1:16">
      <c r="A17" s="179"/>
      <c r="B17" s="179"/>
      <c r="C17" s="180" t="s">
        <v>199</v>
      </c>
      <c r="D17" s="181"/>
      <c r="E17" s="181"/>
      <c r="F17" s="182"/>
      <c r="G17" s="182"/>
      <c r="H17" s="183"/>
      <c r="I17" s="184"/>
      <c r="J17" s="182"/>
      <c r="K17" s="185"/>
      <c r="L17" s="186"/>
      <c r="M17" s="186"/>
      <c r="N17" s="186"/>
      <c r="O17" s="186"/>
      <c r="P17" s="185"/>
    </row>
    <row r="18" spans="1:16" ht="27">
      <c r="A18" s="179">
        <v>1</v>
      </c>
      <c r="B18" s="179"/>
      <c r="C18" s="318" t="s">
        <v>270</v>
      </c>
      <c r="D18" s="319" t="s">
        <v>57</v>
      </c>
      <c r="E18" s="319">
        <v>3200</v>
      </c>
      <c r="F18" s="322"/>
      <c r="G18" s="323"/>
      <c r="H18" s="322"/>
      <c r="I18" s="322"/>
      <c r="J18" s="322"/>
      <c r="K18" s="322"/>
      <c r="L18" s="322"/>
      <c r="M18" s="322"/>
      <c r="N18" s="322"/>
      <c r="O18" s="322"/>
      <c r="P18" s="322"/>
    </row>
    <row r="19" spans="1:16" ht="27">
      <c r="A19" s="187">
        <v>2</v>
      </c>
      <c r="B19" s="188" t="s">
        <v>200</v>
      </c>
      <c r="C19" s="318" t="s">
        <v>201</v>
      </c>
      <c r="D19" s="189" t="s">
        <v>56</v>
      </c>
      <c r="E19" s="190">
        <v>45</v>
      </c>
      <c r="F19" s="112"/>
      <c r="G19" s="112"/>
      <c r="H19" s="114"/>
      <c r="I19" s="39"/>
      <c r="J19" s="39"/>
      <c r="K19" s="39"/>
      <c r="L19" s="31"/>
      <c r="M19" s="31"/>
      <c r="N19" s="31"/>
      <c r="O19" s="31"/>
      <c r="P19" s="23"/>
    </row>
    <row r="20" spans="1:16" ht="27">
      <c r="A20" s="187">
        <v>3</v>
      </c>
      <c r="B20" s="188" t="s">
        <v>200</v>
      </c>
      <c r="C20" s="318" t="s">
        <v>202</v>
      </c>
      <c r="D20" s="189" t="s">
        <v>56</v>
      </c>
      <c r="E20" s="190">
        <v>7</v>
      </c>
      <c r="F20" s="112"/>
      <c r="G20" s="112"/>
      <c r="H20" s="114"/>
      <c r="I20" s="39"/>
      <c r="J20" s="39"/>
      <c r="K20" s="39"/>
      <c r="L20" s="31"/>
      <c r="M20" s="31"/>
      <c r="N20" s="31"/>
      <c r="O20" s="31"/>
      <c r="P20" s="23"/>
    </row>
    <row r="21" spans="1:16" ht="13.35" customHeight="1">
      <c r="A21" s="179">
        <v>4</v>
      </c>
      <c r="B21" s="188" t="s">
        <v>200</v>
      </c>
      <c r="C21" s="126" t="s">
        <v>203</v>
      </c>
      <c r="D21" s="189" t="s">
        <v>51</v>
      </c>
      <c r="E21" s="192">
        <v>2</v>
      </c>
      <c r="F21" s="112"/>
      <c r="G21" s="112"/>
      <c r="H21" s="114"/>
      <c r="I21" s="39"/>
      <c r="J21" s="39"/>
      <c r="K21" s="39"/>
      <c r="L21" s="31"/>
      <c r="M21" s="31"/>
      <c r="N21" s="31"/>
      <c r="O21" s="31"/>
      <c r="P21" s="23"/>
    </row>
    <row r="22" spans="1:16" ht="29.1" customHeight="1">
      <c r="A22" s="187">
        <v>5</v>
      </c>
      <c r="B22" s="188" t="s">
        <v>200</v>
      </c>
      <c r="C22" s="318" t="s">
        <v>204</v>
      </c>
      <c r="D22" s="189" t="s">
        <v>49</v>
      </c>
      <c r="E22" s="190">
        <v>17</v>
      </c>
      <c r="F22" s="112"/>
      <c r="G22" s="112"/>
      <c r="H22" s="114"/>
      <c r="I22" s="39"/>
      <c r="J22" s="39"/>
      <c r="K22" s="39"/>
      <c r="L22" s="31"/>
      <c r="M22" s="31"/>
      <c r="N22" s="31"/>
      <c r="O22" s="31"/>
      <c r="P22" s="23"/>
    </row>
    <row r="23" spans="1:16" ht="27">
      <c r="A23" s="187">
        <v>6</v>
      </c>
      <c r="B23" s="188" t="s">
        <v>200</v>
      </c>
      <c r="C23" s="318" t="s">
        <v>222</v>
      </c>
      <c r="D23" s="189" t="s">
        <v>49</v>
      </c>
      <c r="E23" s="190">
        <v>7</v>
      </c>
      <c r="F23" s="112"/>
      <c r="G23" s="112"/>
      <c r="H23" s="114"/>
      <c r="I23" s="39"/>
      <c r="J23" s="39"/>
      <c r="K23" s="39"/>
      <c r="L23" s="31"/>
      <c r="M23" s="31"/>
      <c r="N23" s="31"/>
      <c r="O23" s="31"/>
      <c r="P23" s="23"/>
    </row>
    <row r="24" spans="1:16" ht="27">
      <c r="A24" s="179">
        <v>7</v>
      </c>
      <c r="B24" s="188" t="s">
        <v>200</v>
      </c>
      <c r="C24" s="193" t="s">
        <v>205</v>
      </c>
      <c r="D24" s="119" t="s">
        <v>49</v>
      </c>
      <c r="E24" s="190">
        <v>2</v>
      </c>
      <c r="F24" s="112"/>
      <c r="G24" s="112"/>
      <c r="H24" s="114"/>
      <c r="I24" s="39"/>
      <c r="J24" s="39"/>
      <c r="K24" s="39"/>
      <c r="L24" s="31"/>
      <c r="M24" s="31"/>
      <c r="N24" s="31"/>
      <c r="O24" s="31"/>
      <c r="P24" s="23"/>
    </row>
    <row r="25" spans="1:16" ht="27">
      <c r="A25" s="187">
        <v>8</v>
      </c>
      <c r="B25" s="188" t="s">
        <v>200</v>
      </c>
      <c r="C25" s="193" t="s">
        <v>206</v>
      </c>
      <c r="D25" s="189" t="s">
        <v>49</v>
      </c>
      <c r="E25" s="190">
        <v>3</v>
      </c>
      <c r="F25" s="112"/>
      <c r="G25" s="112"/>
      <c r="H25" s="114"/>
      <c r="I25" s="39"/>
      <c r="J25" s="39"/>
      <c r="K25" s="39"/>
      <c r="L25" s="31"/>
      <c r="M25" s="31"/>
      <c r="N25" s="31"/>
      <c r="O25" s="31"/>
      <c r="P25" s="23"/>
    </row>
    <row r="26" spans="1:16" ht="27">
      <c r="A26" s="187">
        <v>9</v>
      </c>
      <c r="B26" s="188" t="s">
        <v>200</v>
      </c>
      <c r="C26" s="193" t="s">
        <v>207</v>
      </c>
      <c r="D26" s="189" t="s">
        <v>49</v>
      </c>
      <c r="E26" s="190">
        <v>4</v>
      </c>
      <c r="F26" s="112"/>
      <c r="G26" s="112"/>
      <c r="H26" s="114"/>
      <c r="I26" s="39"/>
      <c r="J26" s="39"/>
      <c r="K26" s="39"/>
      <c r="L26" s="31"/>
      <c r="M26" s="31"/>
      <c r="N26" s="31"/>
      <c r="O26" s="31"/>
      <c r="P26" s="23"/>
    </row>
    <row r="27" spans="1:16" ht="27">
      <c r="A27" s="179">
        <v>10</v>
      </c>
      <c r="B27" s="188" t="s">
        <v>200</v>
      </c>
      <c r="C27" s="193" t="s">
        <v>208</v>
      </c>
      <c r="D27" s="189" t="s">
        <v>90</v>
      </c>
      <c r="E27" s="190">
        <v>1</v>
      </c>
      <c r="F27" s="112"/>
      <c r="G27" s="112"/>
      <c r="H27" s="114"/>
      <c r="I27" s="39"/>
      <c r="J27" s="39"/>
      <c r="K27" s="39"/>
      <c r="L27" s="31"/>
      <c r="M27" s="31"/>
      <c r="N27" s="31"/>
      <c r="O27" s="31"/>
      <c r="P27" s="23"/>
    </row>
    <row r="28" spans="1:16" ht="27">
      <c r="A28" s="187">
        <v>11</v>
      </c>
      <c r="B28" s="188" t="s">
        <v>200</v>
      </c>
      <c r="C28" s="193" t="s">
        <v>262</v>
      </c>
      <c r="D28" s="189" t="s">
        <v>49</v>
      </c>
      <c r="E28" s="190">
        <v>54</v>
      </c>
      <c r="F28" s="112"/>
      <c r="G28" s="112"/>
      <c r="H28" s="114"/>
      <c r="I28" s="39"/>
      <c r="J28" s="39"/>
      <c r="K28" s="39"/>
      <c r="L28" s="31"/>
      <c r="M28" s="31"/>
      <c r="N28" s="31"/>
      <c r="O28" s="31"/>
      <c r="P28" s="23"/>
    </row>
    <row r="29" spans="1:16" ht="27">
      <c r="A29" s="187">
        <v>12</v>
      </c>
      <c r="B29" s="188" t="s">
        <v>200</v>
      </c>
      <c r="C29" s="193" t="s">
        <v>209</v>
      </c>
      <c r="D29" s="189" t="s">
        <v>49</v>
      </c>
      <c r="E29" s="190">
        <v>45</v>
      </c>
      <c r="F29" s="112"/>
      <c r="G29" s="112"/>
      <c r="H29" s="114"/>
      <c r="I29" s="39"/>
      <c r="J29" s="39"/>
      <c r="K29" s="39"/>
      <c r="L29" s="31"/>
      <c r="M29" s="31"/>
      <c r="N29" s="31"/>
      <c r="O29" s="31"/>
      <c r="P29" s="23"/>
    </row>
    <row r="30" spans="1:16">
      <c r="A30" s="179">
        <v>13</v>
      </c>
      <c r="B30" s="188" t="s">
        <v>200</v>
      </c>
      <c r="C30" s="193" t="s">
        <v>263</v>
      </c>
      <c r="D30" s="119" t="s">
        <v>49</v>
      </c>
      <c r="E30" s="190">
        <v>2</v>
      </c>
      <c r="F30" s="30"/>
      <c r="G30" s="30"/>
      <c r="H30" s="95"/>
      <c r="I30" s="23"/>
      <c r="J30" s="23"/>
      <c r="K30" s="23"/>
      <c r="L30" s="31"/>
      <c r="M30" s="31"/>
      <c r="N30" s="31"/>
      <c r="O30" s="31"/>
      <c r="P30" s="23"/>
    </row>
    <row r="31" spans="1:16" ht="81">
      <c r="A31" s="187">
        <v>14</v>
      </c>
      <c r="B31" s="188" t="s">
        <v>200</v>
      </c>
      <c r="C31" s="318" t="s">
        <v>264</v>
      </c>
      <c r="D31" s="189" t="s">
        <v>51</v>
      </c>
      <c r="E31" s="190">
        <v>12</v>
      </c>
      <c r="F31" s="112"/>
      <c r="G31" s="112"/>
      <c r="H31" s="114"/>
      <c r="I31" s="39"/>
      <c r="J31" s="39"/>
      <c r="K31" s="39"/>
      <c r="L31" s="31"/>
      <c r="M31" s="31"/>
      <c r="N31" s="31"/>
      <c r="O31" s="31"/>
      <c r="P31" s="23"/>
    </row>
    <row r="32" spans="1:16" ht="13.35" customHeight="1" thickBot="1">
      <c r="A32" s="179">
        <v>15</v>
      </c>
      <c r="B32" s="188" t="s">
        <v>200</v>
      </c>
      <c r="C32" s="191" t="s">
        <v>210</v>
      </c>
      <c r="D32" s="189" t="s">
        <v>94</v>
      </c>
      <c r="E32" s="192">
        <v>200</v>
      </c>
      <c r="F32" s="112"/>
      <c r="G32" s="112"/>
      <c r="H32" s="114"/>
      <c r="I32" s="39"/>
      <c r="J32" s="39"/>
      <c r="K32" s="39"/>
      <c r="L32" s="260"/>
      <c r="M32" s="260"/>
      <c r="N32" s="260"/>
      <c r="O32" s="260"/>
      <c r="P32" s="261"/>
    </row>
    <row r="33" spans="1:16" ht="12.75" customHeight="1" thickTop="1" thickBot="1">
      <c r="A33" s="374" t="s">
        <v>129</v>
      </c>
      <c r="B33" s="375"/>
      <c r="C33" s="375"/>
      <c r="D33" s="375"/>
      <c r="E33" s="375"/>
      <c r="F33" s="375"/>
      <c r="G33" s="375"/>
      <c r="H33" s="375"/>
      <c r="I33" s="375"/>
      <c r="J33" s="375"/>
      <c r="K33" s="376"/>
      <c r="L33" s="259"/>
      <c r="M33" s="259"/>
      <c r="N33" s="259"/>
      <c r="O33" s="259"/>
      <c r="P33" s="259"/>
    </row>
    <row r="34" spans="1:16" s="18" customFormat="1" ht="14.25" thickTop="1">
      <c r="A34" s="58"/>
      <c r="B34" s="59"/>
      <c r="C34" s="60"/>
      <c r="D34" s="61"/>
      <c r="E34" s="62"/>
      <c r="F34" s="58"/>
      <c r="G34" s="58"/>
      <c r="J34" s="58"/>
      <c r="K34" s="63"/>
      <c r="L34" s="63"/>
      <c r="M34" s="63"/>
      <c r="N34" s="63"/>
      <c r="O34" s="63"/>
      <c r="P34" s="65"/>
    </row>
    <row r="35" spans="1:16" s="100" customFormat="1">
      <c r="A35" s="66" t="s">
        <v>135</v>
      </c>
      <c r="B35" s="67"/>
      <c r="C35" s="67"/>
      <c r="D35" s="67"/>
      <c r="E35" s="67"/>
      <c r="F35" s="67"/>
      <c r="G35" s="67"/>
      <c r="J35" s="68" t="s">
        <v>211</v>
      </c>
      <c r="K35" s="67"/>
      <c r="L35" s="67"/>
      <c r="M35" s="67"/>
    </row>
    <row r="36" spans="1:16" s="100" customFormat="1">
      <c r="A36" s="70"/>
      <c r="B36" s="70"/>
      <c r="C36" s="70"/>
      <c r="D36" s="70"/>
      <c r="E36" s="70"/>
      <c r="F36" s="71"/>
      <c r="G36" s="71"/>
      <c r="H36" s="70"/>
      <c r="I36" s="101"/>
    </row>
    <row r="37" spans="1:16" s="102" customFormat="1">
      <c r="D37" s="72"/>
      <c r="F37" s="103"/>
      <c r="G37" s="103"/>
    </row>
    <row r="38" spans="1:16" s="8" customFormat="1" ht="15.75" customHeight="1">
      <c r="A38" s="73"/>
      <c r="B38" s="74"/>
      <c r="C38" s="75"/>
      <c r="D38" s="18"/>
      <c r="E38" s="76"/>
      <c r="F38" s="76"/>
    </row>
    <row r="39" spans="1:16" s="8" customFormat="1">
      <c r="A39" s="77"/>
      <c r="D39" s="78"/>
      <c r="E39" s="78"/>
      <c r="F39" s="78"/>
      <c r="G39" s="78"/>
    </row>
    <row r="40" spans="1:16" s="8" customFormat="1">
      <c r="A40" s="77"/>
      <c r="D40" s="78"/>
      <c r="E40" s="78"/>
      <c r="F40" s="78"/>
      <c r="G40" s="78"/>
    </row>
    <row r="41" spans="1:16" s="8" customFormat="1">
      <c r="A41" s="77"/>
      <c r="D41" s="78"/>
      <c r="E41" s="78"/>
      <c r="F41" s="78"/>
      <c r="G41" s="78"/>
    </row>
    <row r="42" spans="1:16" s="18" customFormat="1">
      <c r="A42" s="79"/>
      <c r="B42" s="80"/>
      <c r="C42" s="81"/>
      <c r="D42" s="76"/>
      <c r="E42" s="76"/>
    </row>
    <row r="43" spans="1:16" s="18" customFormat="1">
      <c r="F43" s="82"/>
      <c r="G43" s="82"/>
      <c r="H43" s="82"/>
      <c r="I43" s="82"/>
      <c r="J43" s="82"/>
      <c r="K43" s="82"/>
      <c r="L43" s="82"/>
      <c r="M43" s="82"/>
      <c r="N43" s="82"/>
      <c r="O43" s="82"/>
      <c r="P43" s="82"/>
    </row>
  </sheetData>
  <mergeCells count="19">
    <mergeCell ref="A3:P3"/>
    <mergeCell ref="A4:P4"/>
    <mergeCell ref="A6:B6"/>
    <mergeCell ref="C6:P6"/>
    <mergeCell ref="A7:B7"/>
    <mergeCell ref="C7:P7"/>
    <mergeCell ref="F14:K14"/>
    <mergeCell ref="L14:P14"/>
    <mergeCell ref="A33:K33"/>
    <mergeCell ref="A8:B8"/>
    <mergeCell ref="C8:P8"/>
    <mergeCell ref="A9:B9"/>
    <mergeCell ref="C9:P9"/>
    <mergeCell ref="F11:H11"/>
    <mergeCell ref="A14:A15"/>
    <mergeCell ref="B14:B15"/>
    <mergeCell ref="C14:C15"/>
    <mergeCell ref="D14:D15"/>
    <mergeCell ref="E14:E15"/>
  </mergeCells>
  <conditionalFormatting sqref="C34 C36">
    <cfRule type="expression" priority="3" stopIfTrue="1">
      <formula>#REF!</formula>
    </cfRule>
  </conditionalFormatting>
  <conditionalFormatting sqref="C38">
    <cfRule type="expression" priority="2" stopIfTrue="1">
      <formula>#REF!</formula>
    </cfRule>
  </conditionalFormatting>
  <conditionalFormatting sqref="D49:D54">
    <cfRule type="expression" priority="8" stopIfTrue="1">
      <formula>#REF!</formula>
    </cfRule>
  </conditionalFormatting>
  <conditionalFormatting sqref="E45">
    <cfRule type="cellIs" dxfId="7" priority="5" stopIfTrue="1" operator="equal">
      <formula>0</formula>
    </cfRule>
    <cfRule type="expression" dxfId="6" priority="6" stopIfTrue="1">
      <formula>#DIV/0!</formula>
    </cfRule>
  </conditionalFormatting>
  <conditionalFormatting sqref="F18:Q18">
    <cfRule type="cellIs" dxfId="5" priority="1" stopIfTrue="1" operator="equal">
      <formula>0</formula>
    </cfRule>
  </conditionalFormatting>
  <conditionalFormatting sqref="K19:P32">
    <cfRule type="cellIs" dxfId="4" priority="4" stopIfTrue="1" operator="equal">
      <formula>0</formula>
    </cfRule>
  </conditionalFormatting>
  <conditionalFormatting sqref="L17:Q17">
    <cfRule type="cellIs" dxfId="3" priority="7" stopIfTrue="1" operator="equal">
      <formula>0</formula>
    </cfRule>
  </conditionalFormatting>
  <pageMargins left="0.7" right="0.7" top="0.75" bottom="0.75" header="0.3" footer="0.3"/>
  <pageSetup paperSize="9" scale="7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A823E-0577-41DF-BE7B-A9A8203233C3}">
  <sheetPr>
    <tabColor theme="0" tint="-0.499984740745262"/>
  </sheetPr>
  <dimension ref="A1:GV47"/>
  <sheetViews>
    <sheetView showZeros="0" tabSelected="1" zoomScaleNormal="100" workbookViewId="0">
      <selection activeCell="C10" sqref="C10"/>
    </sheetView>
  </sheetViews>
  <sheetFormatPr defaultColWidth="9.140625" defaultRowHeight="13.5"/>
  <cols>
    <col min="1" max="2" width="9.140625" style="167"/>
    <col min="3" max="3" width="86.5703125" style="167" customWidth="1"/>
    <col min="4" max="12" width="9.140625" style="167"/>
    <col min="13" max="14" width="10.140625" style="167" customWidth="1"/>
    <col min="15" max="15" width="9.140625" style="167"/>
    <col min="16" max="16" width="10.5703125" style="167" customWidth="1"/>
    <col min="17" max="17" width="9.140625" style="364"/>
    <col min="18" max="16384" width="9.140625" style="167"/>
  </cols>
  <sheetData>
    <row r="1" spans="1:204" s="93" customFormat="1">
      <c r="A1" s="1" t="s">
        <v>154</v>
      </c>
      <c r="B1" s="2"/>
      <c r="C1" s="3"/>
      <c r="D1" s="4"/>
      <c r="E1" s="4"/>
      <c r="F1" s="4"/>
      <c r="G1" s="4"/>
      <c r="H1" s="4"/>
      <c r="I1" s="4"/>
      <c r="J1" s="4"/>
      <c r="K1" s="4"/>
      <c r="L1" s="4"/>
      <c r="M1" s="4"/>
      <c r="N1" s="4"/>
      <c r="O1" s="4"/>
      <c r="P1" s="4"/>
      <c r="Q1" s="155"/>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row>
    <row r="2" spans="1:204" s="94" customFormat="1">
      <c r="A2" s="5" t="s">
        <v>166</v>
      </c>
      <c r="B2" s="6"/>
      <c r="C2" s="7"/>
      <c r="D2" s="7"/>
      <c r="E2" s="7"/>
      <c r="F2" s="7"/>
      <c r="G2" s="7"/>
      <c r="H2" s="7"/>
      <c r="I2" s="7"/>
      <c r="J2" s="7"/>
      <c r="K2" s="7"/>
      <c r="L2" s="7"/>
      <c r="M2" s="7"/>
      <c r="N2" s="7"/>
      <c r="O2" s="7"/>
      <c r="P2" s="7"/>
      <c r="Q2" s="156"/>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row>
    <row r="3" spans="1:204">
      <c r="A3" s="368" t="s">
        <v>212</v>
      </c>
      <c r="B3" s="368"/>
      <c r="C3" s="368"/>
      <c r="D3" s="368"/>
      <c r="E3" s="368"/>
      <c r="F3" s="368"/>
      <c r="G3" s="368"/>
      <c r="H3" s="368"/>
      <c r="I3" s="368"/>
      <c r="J3" s="368"/>
      <c r="K3" s="368"/>
      <c r="L3" s="368"/>
      <c r="M3" s="368"/>
      <c r="N3" s="368"/>
      <c r="O3" s="368"/>
      <c r="P3" s="368"/>
    </row>
    <row r="4" spans="1:204">
      <c r="A4" s="368" t="s">
        <v>313</v>
      </c>
      <c r="B4" s="368"/>
      <c r="C4" s="368"/>
      <c r="D4" s="368"/>
      <c r="E4" s="368"/>
      <c r="F4" s="368"/>
      <c r="G4" s="368"/>
      <c r="H4" s="368"/>
      <c r="I4" s="368"/>
      <c r="J4" s="368"/>
      <c r="K4" s="368"/>
      <c r="L4" s="368"/>
      <c r="M4" s="368"/>
      <c r="N4" s="368"/>
      <c r="O4" s="368"/>
      <c r="P4" s="368"/>
    </row>
    <row r="5" spans="1:204">
      <c r="A5" s="312"/>
      <c r="B5" s="312"/>
      <c r="C5" s="312"/>
      <c r="D5" s="312"/>
      <c r="E5" s="312"/>
      <c r="F5" s="312"/>
      <c r="G5" s="312"/>
      <c r="H5" s="312"/>
      <c r="I5" s="312"/>
      <c r="J5" s="312"/>
      <c r="K5" s="312"/>
      <c r="L5" s="312"/>
      <c r="M5" s="312"/>
      <c r="N5" s="312"/>
      <c r="O5" s="312"/>
      <c r="P5" s="312"/>
    </row>
    <row r="6" spans="1:204" s="8" customFormat="1">
      <c r="A6" s="369" t="s">
        <v>14</v>
      </c>
      <c r="B6" s="370"/>
      <c r="C6" s="371" t="s">
        <v>314</v>
      </c>
      <c r="D6" s="371"/>
      <c r="E6" s="371"/>
      <c r="F6" s="371"/>
      <c r="G6" s="371"/>
      <c r="H6" s="371"/>
      <c r="I6" s="371"/>
      <c r="J6" s="371"/>
      <c r="K6" s="371"/>
      <c r="L6" s="371"/>
      <c r="M6" s="371"/>
      <c r="N6" s="371"/>
      <c r="O6" s="371"/>
      <c r="P6" s="371"/>
      <c r="Q6" s="77"/>
    </row>
    <row r="7" spans="1:204" s="8" customFormat="1">
      <c r="A7" s="369" t="s">
        <v>15</v>
      </c>
      <c r="B7" s="370"/>
      <c r="C7" s="372" t="s">
        <v>315</v>
      </c>
      <c r="D7" s="372"/>
      <c r="E7" s="372"/>
      <c r="F7" s="372"/>
      <c r="G7" s="372"/>
      <c r="H7" s="372"/>
      <c r="I7" s="372"/>
      <c r="J7" s="372"/>
      <c r="K7" s="372"/>
      <c r="L7" s="372"/>
      <c r="M7" s="372"/>
      <c r="N7" s="372"/>
      <c r="O7" s="372"/>
      <c r="P7" s="372"/>
      <c r="Q7" s="77"/>
    </row>
    <row r="8" spans="1:204" s="8" customFormat="1">
      <c r="A8" s="369" t="s">
        <v>16</v>
      </c>
      <c r="B8" s="370"/>
      <c r="C8" s="372" t="s">
        <v>278</v>
      </c>
      <c r="D8" s="372"/>
      <c r="E8" s="372"/>
      <c r="F8" s="372"/>
      <c r="G8" s="372"/>
      <c r="H8" s="372"/>
      <c r="I8" s="372"/>
      <c r="J8" s="372"/>
      <c r="K8" s="372"/>
      <c r="L8" s="372"/>
      <c r="M8" s="372"/>
      <c r="N8" s="372"/>
      <c r="O8" s="372"/>
      <c r="P8" s="372"/>
      <c r="Q8" s="77"/>
    </row>
    <row r="9" spans="1:204" s="8" customFormat="1">
      <c r="A9" s="369" t="s">
        <v>17</v>
      </c>
      <c r="B9" s="370"/>
      <c r="C9" s="377" t="s">
        <v>322</v>
      </c>
      <c r="D9" s="372"/>
      <c r="E9" s="372"/>
      <c r="F9" s="372"/>
      <c r="G9" s="372"/>
      <c r="H9" s="372"/>
      <c r="I9" s="372"/>
      <c r="J9" s="372"/>
      <c r="K9" s="372"/>
      <c r="L9" s="372"/>
      <c r="M9" s="372"/>
      <c r="N9" s="372"/>
      <c r="O9" s="372"/>
      <c r="P9" s="372"/>
      <c r="Q9" s="77"/>
    </row>
    <row r="10" spans="1:204" s="168" customFormat="1">
      <c r="Q10" s="365"/>
    </row>
    <row r="11" spans="1:204" s="168" customFormat="1">
      <c r="A11" s="169"/>
      <c r="F11" s="378"/>
      <c r="G11" s="378"/>
      <c r="H11" s="378"/>
      <c r="I11" s="170"/>
      <c r="Q11" s="365"/>
    </row>
    <row r="12" spans="1:204">
      <c r="A12" s="171"/>
      <c r="B12" s="171"/>
      <c r="C12" s="171"/>
      <c r="D12" s="171"/>
      <c r="E12" s="172"/>
      <c r="F12" s="171"/>
      <c r="G12" s="171"/>
      <c r="H12" s="173"/>
      <c r="I12" s="173"/>
      <c r="J12" s="173"/>
      <c r="K12" s="173"/>
      <c r="L12" s="173"/>
      <c r="M12" s="173"/>
      <c r="N12" s="100" t="s">
        <v>23</v>
      </c>
      <c r="O12" s="173"/>
      <c r="P12" s="174">
        <f>P34</f>
        <v>0</v>
      </c>
    </row>
    <row r="13" spans="1:204">
      <c r="A13" s="175"/>
      <c r="B13" s="176"/>
      <c r="C13" s="176"/>
      <c r="D13" s="176"/>
      <c r="E13" s="172"/>
      <c r="F13" s="176"/>
      <c r="G13" s="176"/>
      <c r="H13" s="173"/>
      <c r="I13" s="173"/>
      <c r="J13" s="173"/>
      <c r="K13" s="173"/>
      <c r="L13" s="173"/>
      <c r="M13" s="177"/>
      <c r="N13" s="178"/>
      <c r="O13" s="173"/>
      <c r="P13" s="173"/>
    </row>
    <row r="14" spans="1:204">
      <c r="A14" s="379" t="s">
        <v>32</v>
      </c>
      <c r="B14" s="379" t="s">
        <v>192</v>
      </c>
      <c r="C14" s="381" t="s">
        <v>34</v>
      </c>
      <c r="D14" s="379" t="s">
        <v>35</v>
      </c>
      <c r="E14" s="379" t="s">
        <v>36</v>
      </c>
      <c r="F14" s="373" t="s">
        <v>37</v>
      </c>
      <c r="G14" s="373"/>
      <c r="H14" s="373"/>
      <c r="I14" s="373"/>
      <c r="J14" s="373"/>
      <c r="K14" s="373"/>
      <c r="L14" s="373" t="s">
        <v>38</v>
      </c>
      <c r="M14" s="373"/>
      <c r="N14" s="373"/>
      <c r="O14" s="373"/>
      <c r="P14" s="373"/>
    </row>
    <row r="15" spans="1:204" ht="80.25">
      <c r="A15" s="380"/>
      <c r="B15" s="380"/>
      <c r="C15" s="382"/>
      <c r="D15" s="380"/>
      <c r="E15" s="380"/>
      <c r="F15" s="313" t="s">
        <v>39</v>
      </c>
      <c r="G15" s="313" t="s">
        <v>193</v>
      </c>
      <c r="H15" s="313" t="s">
        <v>194</v>
      </c>
      <c r="I15" s="313" t="s">
        <v>195</v>
      </c>
      <c r="J15" s="313" t="s">
        <v>196</v>
      </c>
      <c r="K15" s="313" t="s">
        <v>197</v>
      </c>
      <c r="L15" s="313" t="s">
        <v>45</v>
      </c>
      <c r="M15" s="313" t="s">
        <v>194</v>
      </c>
      <c r="N15" s="313" t="s">
        <v>195</v>
      </c>
      <c r="O15" s="313" t="s">
        <v>196</v>
      </c>
      <c r="P15" s="313" t="s">
        <v>198</v>
      </c>
    </row>
    <row r="16" spans="1:204">
      <c r="A16" s="314">
        <v>1</v>
      </c>
      <c r="B16" s="314">
        <v>2</v>
      </c>
      <c r="C16" s="314">
        <v>3</v>
      </c>
      <c r="D16" s="314">
        <v>4</v>
      </c>
      <c r="E16" s="314">
        <v>5</v>
      </c>
      <c r="F16" s="314">
        <v>6</v>
      </c>
      <c r="G16" s="314">
        <v>7</v>
      </c>
      <c r="H16" s="314">
        <v>8</v>
      </c>
      <c r="I16" s="314">
        <v>9</v>
      </c>
      <c r="J16" s="314">
        <v>10</v>
      </c>
      <c r="K16" s="314">
        <v>11</v>
      </c>
      <c r="L16" s="314">
        <v>12</v>
      </c>
      <c r="M16" s="314">
        <v>13</v>
      </c>
      <c r="N16" s="314">
        <v>14</v>
      </c>
      <c r="O16" s="314">
        <v>15</v>
      </c>
      <c r="P16" s="314">
        <v>16</v>
      </c>
    </row>
    <row r="17" spans="1:17">
      <c r="A17" s="179"/>
      <c r="B17" s="179"/>
      <c r="C17" s="180" t="s">
        <v>261</v>
      </c>
      <c r="D17" s="181"/>
      <c r="E17" s="181"/>
      <c r="F17" s="182"/>
      <c r="G17" s="182"/>
      <c r="H17" s="183"/>
      <c r="I17" s="184"/>
      <c r="J17" s="182"/>
      <c r="K17" s="185"/>
      <c r="L17" s="186"/>
      <c r="M17" s="186"/>
      <c r="N17" s="186"/>
      <c r="O17" s="186"/>
      <c r="P17" s="185"/>
    </row>
    <row r="18" spans="1:17" ht="81">
      <c r="A18" s="345">
        <v>1</v>
      </c>
      <c r="B18" s="179"/>
      <c r="C18" s="344" t="s">
        <v>286</v>
      </c>
      <c r="D18" s="338" t="s">
        <v>49</v>
      </c>
      <c r="E18" s="338">
        <v>1</v>
      </c>
      <c r="F18" s="339"/>
      <c r="G18" s="339"/>
      <c r="H18" s="340"/>
      <c r="I18" s="341"/>
      <c r="J18" s="339"/>
      <c r="K18" s="342"/>
      <c r="L18" s="343"/>
      <c r="M18" s="343"/>
      <c r="N18" s="343"/>
      <c r="O18" s="343"/>
      <c r="P18" s="342"/>
    </row>
    <row r="19" spans="1:17" ht="148.5">
      <c r="A19" s="345">
        <v>2</v>
      </c>
      <c r="B19" s="179"/>
      <c r="C19" s="344" t="s">
        <v>292</v>
      </c>
      <c r="D19" s="338" t="s">
        <v>49</v>
      </c>
      <c r="E19" s="338">
        <v>4</v>
      </c>
      <c r="F19" s="339"/>
      <c r="G19" s="339"/>
      <c r="H19" s="340"/>
      <c r="I19" s="341"/>
      <c r="J19" s="339"/>
      <c r="K19" s="342"/>
      <c r="L19" s="343"/>
      <c r="M19" s="343"/>
      <c r="N19" s="343"/>
      <c r="O19" s="343"/>
      <c r="P19" s="342"/>
    </row>
    <row r="20" spans="1:17" ht="202.5">
      <c r="A20" s="345">
        <v>3</v>
      </c>
      <c r="B20" s="179"/>
      <c r="C20" s="344" t="s">
        <v>293</v>
      </c>
      <c r="D20" s="338" t="s">
        <v>49</v>
      </c>
      <c r="E20" s="338">
        <v>2</v>
      </c>
      <c r="F20" s="339"/>
      <c r="G20" s="339"/>
      <c r="H20" s="340"/>
      <c r="I20" s="341"/>
      <c r="J20" s="339"/>
      <c r="K20" s="342"/>
      <c r="L20" s="343"/>
      <c r="M20" s="343"/>
      <c r="N20" s="343"/>
      <c r="O20" s="343"/>
      <c r="P20" s="342"/>
    </row>
    <row r="21" spans="1:17" ht="162">
      <c r="A21" s="345">
        <v>4</v>
      </c>
      <c r="B21" s="179"/>
      <c r="C21" s="344" t="s">
        <v>294</v>
      </c>
      <c r="D21" s="338" t="s">
        <v>49</v>
      </c>
      <c r="E21" s="338">
        <v>3</v>
      </c>
      <c r="F21" s="339"/>
      <c r="G21" s="339"/>
      <c r="H21" s="340"/>
      <c r="I21" s="341"/>
      <c r="J21" s="339"/>
      <c r="K21" s="342"/>
      <c r="L21" s="343"/>
      <c r="M21" s="343"/>
      <c r="N21" s="343"/>
      <c r="O21" s="343"/>
      <c r="P21" s="342"/>
    </row>
    <row r="22" spans="1:17" ht="216">
      <c r="A22" s="345">
        <v>5</v>
      </c>
      <c r="B22" s="179"/>
      <c r="C22" s="344" t="s">
        <v>296</v>
      </c>
      <c r="D22" s="338" t="s">
        <v>49</v>
      </c>
      <c r="E22" s="338">
        <v>1</v>
      </c>
      <c r="F22" s="339"/>
      <c r="G22" s="339"/>
      <c r="H22" s="340"/>
      <c r="I22" s="341"/>
      <c r="J22" s="339"/>
      <c r="K22" s="342"/>
      <c r="L22" s="343"/>
      <c r="M22" s="343"/>
      <c r="N22" s="343"/>
      <c r="O22" s="343"/>
      <c r="P22" s="342"/>
    </row>
    <row r="23" spans="1:17" ht="189">
      <c r="A23" s="345">
        <v>6</v>
      </c>
      <c r="B23" s="179"/>
      <c r="C23" s="344" t="s">
        <v>295</v>
      </c>
      <c r="D23" s="338" t="s">
        <v>49</v>
      </c>
      <c r="E23" s="338">
        <v>1</v>
      </c>
      <c r="F23" s="339"/>
      <c r="G23" s="339"/>
      <c r="H23" s="340"/>
      <c r="I23" s="341"/>
      <c r="J23" s="339"/>
      <c r="K23" s="342"/>
      <c r="L23" s="343"/>
      <c r="M23" s="343"/>
      <c r="N23" s="343"/>
      <c r="O23" s="343"/>
      <c r="P23" s="342"/>
    </row>
    <row r="24" spans="1:17" ht="243">
      <c r="A24" s="345">
        <v>7</v>
      </c>
      <c r="B24" s="179"/>
      <c r="C24" s="344" t="s">
        <v>297</v>
      </c>
      <c r="D24" s="338" t="s">
        <v>49</v>
      </c>
      <c r="E24" s="338">
        <v>1</v>
      </c>
      <c r="F24" s="339"/>
      <c r="G24" s="339"/>
      <c r="H24" s="340"/>
      <c r="I24" s="341"/>
      <c r="J24" s="339"/>
      <c r="K24" s="342"/>
      <c r="L24" s="343"/>
      <c r="M24" s="343"/>
      <c r="N24" s="343"/>
      <c r="O24" s="343"/>
      <c r="P24" s="342"/>
    </row>
    <row r="25" spans="1:17" ht="189">
      <c r="A25" s="345">
        <v>8</v>
      </c>
      <c r="B25" s="179"/>
      <c r="C25" s="344" t="s">
        <v>298</v>
      </c>
      <c r="D25" s="338" t="s">
        <v>49</v>
      </c>
      <c r="E25" s="338">
        <v>12</v>
      </c>
      <c r="F25" s="339"/>
      <c r="G25" s="339"/>
      <c r="H25" s="340"/>
      <c r="I25" s="341"/>
      <c r="J25" s="339"/>
      <c r="K25" s="342"/>
      <c r="L25" s="343"/>
      <c r="M25" s="343"/>
      <c r="N25" s="343"/>
      <c r="O25" s="343"/>
      <c r="P25" s="342"/>
    </row>
    <row r="26" spans="1:17" ht="162">
      <c r="A26" s="345">
        <v>9</v>
      </c>
      <c r="B26" s="179"/>
      <c r="C26" s="344" t="s">
        <v>299</v>
      </c>
      <c r="D26" s="338" t="s">
        <v>49</v>
      </c>
      <c r="E26" s="338">
        <v>1</v>
      </c>
      <c r="F26" s="339"/>
      <c r="G26" s="339"/>
      <c r="H26" s="340"/>
      <c r="I26" s="341"/>
      <c r="J26" s="339"/>
      <c r="K26" s="342"/>
      <c r="L26" s="343"/>
      <c r="M26" s="343"/>
      <c r="N26" s="343"/>
      <c r="O26" s="343"/>
      <c r="P26" s="342"/>
    </row>
    <row r="27" spans="1:17" ht="162">
      <c r="A27" s="345">
        <v>10</v>
      </c>
      <c r="B27" s="179"/>
      <c r="C27" s="344" t="s">
        <v>300</v>
      </c>
      <c r="D27" s="338" t="s">
        <v>49</v>
      </c>
      <c r="E27" s="338">
        <v>14</v>
      </c>
      <c r="F27" s="339"/>
      <c r="G27" s="339"/>
      <c r="H27" s="340"/>
      <c r="I27" s="341"/>
      <c r="J27" s="339"/>
      <c r="K27" s="342"/>
      <c r="L27" s="343"/>
      <c r="M27" s="343"/>
      <c r="N27" s="343"/>
      <c r="O27" s="343"/>
      <c r="P27" s="342"/>
    </row>
    <row r="28" spans="1:17" ht="189">
      <c r="A28" s="345">
        <v>11</v>
      </c>
      <c r="B28" s="179"/>
      <c r="C28" s="344" t="s">
        <v>301</v>
      </c>
      <c r="D28" s="338" t="s">
        <v>49</v>
      </c>
      <c r="E28" s="338">
        <v>1</v>
      </c>
      <c r="F28" s="339"/>
      <c r="G28" s="339"/>
      <c r="H28" s="340"/>
      <c r="I28" s="341"/>
      <c r="J28" s="339"/>
      <c r="K28" s="342"/>
      <c r="L28" s="343"/>
      <c r="M28" s="343"/>
      <c r="N28" s="343"/>
      <c r="O28" s="343"/>
      <c r="P28" s="342"/>
    </row>
    <row r="29" spans="1:17" ht="189">
      <c r="A29" s="345">
        <v>12</v>
      </c>
      <c r="B29" s="179"/>
      <c r="C29" s="344" t="s">
        <v>302</v>
      </c>
      <c r="D29" s="338" t="s">
        <v>49</v>
      </c>
      <c r="E29" s="338">
        <v>1</v>
      </c>
      <c r="F29" s="339"/>
      <c r="G29" s="339"/>
      <c r="H29" s="340"/>
      <c r="I29" s="341"/>
      <c r="J29" s="339"/>
      <c r="K29" s="342"/>
      <c r="L29" s="343"/>
      <c r="M29" s="343"/>
      <c r="N29" s="343"/>
      <c r="O29" s="343"/>
      <c r="P29" s="342"/>
    </row>
    <row r="30" spans="1:17" ht="121.5">
      <c r="A30" s="345">
        <v>13</v>
      </c>
      <c r="B30" s="179"/>
      <c r="C30" s="344" t="s">
        <v>287</v>
      </c>
      <c r="D30" s="338" t="s">
        <v>272</v>
      </c>
      <c r="E30" s="338">
        <v>1</v>
      </c>
      <c r="F30" s="339"/>
      <c r="G30" s="339"/>
      <c r="H30" s="340"/>
      <c r="I30" s="341"/>
      <c r="J30" s="339"/>
      <c r="K30" s="342"/>
      <c r="L30" s="343"/>
      <c r="M30" s="343"/>
      <c r="N30" s="343"/>
      <c r="O30" s="343"/>
      <c r="P30" s="342"/>
    </row>
    <row r="31" spans="1:17" ht="81">
      <c r="A31" s="345">
        <v>14</v>
      </c>
      <c r="B31" s="179"/>
      <c r="C31" s="344" t="s">
        <v>291</v>
      </c>
      <c r="D31" s="338" t="s">
        <v>49</v>
      </c>
      <c r="E31" s="338">
        <v>1</v>
      </c>
      <c r="F31" s="339"/>
      <c r="G31" s="339"/>
      <c r="H31" s="340"/>
      <c r="I31" s="341"/>
      <c r="J31" s="339"/>
      <c r="K31" s="342"/>
      <c r="L31" s="343"/>
      <c r="M31" s="343"/>
      <c r="N31" s="343"/>
      <c r="O31" s="343"/>
      <c r="P31" s="342"/>
    </row>
    <row r="32" spans="1:17" ht="405">
      <c r="A32" s="345">
        <v>15</v>
      </c>
      <c r="B32" s="188" t="s">
        <v>200</v>
      </c>
      <c r="C32" s="318" t="s">
        <v>303</v>
      </c>
      <c r="D32" s="119" t="s">
        <v>49</v>
      </c>
      <c r="E32" s="190">
        <v>1</v>
      </c>
      <c r="F32" s="339"/>
      <c r="G32" s="339"/>
      <c r="H32" s="340"/>
      <c r="I32" s="39"/>
      <c r="J32" s="39"/>
      <c r="K32" s="342"/>
      <c r="L32" s="343"/>
      <c r="M32" s="343"/>
      <c r="N32" s="343"/>
      <c r="O32" s="343"/>
      <c r="P32" s="342"/>
      <c r="Q32" s="167"/>
    </row>
    <row r="33" spans="1:17" ht="135.75" thickBot="1">
      <c r="A33" s="345">
        <v>16</v>
      </c>
      <c r="B33" s="188" t="s">
        <v>200</v>
      </c>
      <c r="C33" s="318" t="s">
        <v>304</v>
      </c>
      <c r="D33" s="119" t="s">
        <v>49</v>
      </c>
      <c r="E33" s="190">
        <v>1</v>
      </c>
      <c r="F33" s="339"/>
      <c r="G33" s="339"/>
      <c r="H33" s="340"/>
      <c r="I33" s="39"/>
      <c r="J33" s="39"/>
      <c r="K33" s="342"/>
      <c r="L33" s="343"/>
      <c r="M33" s="343"/>
      <c r="N33" s="343"/>
      <c r="O33" s="343"/>
      <c r="P33" s="342"/>
    </row>
    <row r="34" spans="1:17" ht="15" thickTop="1" thickBot="1">
      <c r="A34" s="374" t="s">
        <v>129</v>
      </c>
      <c r="B34" s="375"/>
      <c r="C34" s="375"/>
      <c r="D34" s="375"/>
      <c r="E34" s="375"/>
      <c r="F34" s="375"/>
      <c r="G34" s="375"/>
      <c r="H34" s="375"/>
      <c r="I34" s="375"/>
      <c r="J34" s="375"/>
      <c r="K34" s="376"/>
      <c r="L34" s="259"/>
      <c r="M34" s="259"/>
      <c r="N34" s="259"/>
      <c r="O34" s="259"/>
      <c r="P34" s="259"/>
    </row>
    <row r="35" spans="1:17" ht="14.25" thickTop="1">
      <c r="A35" s="360"/>
      <c r="B35" s="360"/>
      <c r="C35" s="360"/>
      <c r="D35" s="360"/>
      <c r="E35" s="360"/>
      <c r="F35" s="360"/>
      <c r="G35" s="360"/>
      <c r="H35" s="360"/>
      <c r="I35" s="360"/>
      <c r="J35" s="360"/>
      <c r="K35" s="360"/>
      <c r="L35" s="361"/>
      <c r="M35" s="361"/>
      <c r="N35" s="361"/>
      <c r="O35" s="361"/>
      <c r="P35" s="361"/>
    </row>
    <row r="36" spans="1:17">
      <c r="A36" s="360"/>
      <c r="B36" s="360"/>
      <c r="C36" s="362" t="s">
        <v>288</v>
      </c>
      <c r="D36" s="360"/>
      <c r="E36" s="360"/>
      <c r="F36" s="360"/>
      <c r="G36" s="360"/>
      <c r="H36" s="360"/>
      <c r="I36" s="360"/>
      <c r="J36" s="360"/>
      <c r="K36" s="360"/>
      <c r="L36" s="361"/>
      <c r="M36" s="361"/>
      <c r="N36" s="361"/>
      <c r="O36" s="361"/>
      <c r="P36" s="361"/>
    </row>
    <row r="37" spans="1:17" ht="44.45" customHeight="1">
      <c r="A37" s="360"/>
      <c r="B37" s="360"/>
      <c r="C37" s="363" t="s">
        <v>289</v>
      </c>
      <c r="D37" s="360"/>
      <c r="E37" s="360"/>
      <c r="F37" s="360"/>
      <c r="G37" s="360"/>
      <c r="H37" s="360"/>
      <c r="I37" s="360"/>
      <c r="J37" s="360"/>
      <c r="K37" s="360"/>
      <c r="L37" s="361"/>
      <c r="M37" s="361"/>
      <c r="N37" s="361"/>
      <c r="O37" s="361"/>
      <c r="P37" s="361"/>
    </row>
    <row r="38" spans="1:17" s="18" customFormat="1">
      <c r="A38" s="58"/>
      <c r="B38" s="59"/>
      <c r="C38" s="60"/>
      <c r="D38" s="61"/>
      <c r="E38" s="62"/>
      <c r="F38" s="58"/>
      <c r="G38" s="58"/>
      <c r="J38" s="58"/>
      <c r="K38" s="63"/>
      <c r="L38" s="63"/>
      <c r="M38" s="63"/>
      <c r="N38" s="63"/>
      <c r="O38" s="63"/>
      <c r="P38" s="65"/>
      <c r="Q38" s="128"/>
    </row>
    <row r="39" spans="1:17" s="100" customFormat="1">
      <c r="A39" s="66" t="s">
        <v>135</v>
      </c>
      <c r="B39" s="67"/>
      <c r="C39" s="67"/>
      <c r="D39" s="67"/>
      <c r="E39" s="67"/>
      <c r="F39" s="67"/>
      <c r="G39" s="67"/>
      <c r="J39" s="68" t="s">
        <v>211</v>
      </c>
      <c r="K39" s="67"/>
      <c r="L39" s="67"/>
      <c r="M39" s="67"/>
      <c r="Q39" s="162"/>
    </row>
    <row r="40" spans="1:17" s="100" customFormat="1">
      <c r="A40" s="70"/>
      <c r="B40" s="70"/>
      <c r="C40" s="70"/>
      <c r="D40" s="70"/>
      <c r="E40" s="70"/>
      <c r="F40" s="71"/>
      <c r="G40" s="71"/>
      <c r="H40" s="70"/>
      <c r="I40" s="101"/>
      <c r="Q40" s="162"/>
    </row>
    <row r="41" spans="1:17" s="102" customFormat="1">
      <c r="D41" s="72"/>
      <c r="F41" s="103"/>
      <c r="G41" s="103"/>
      <c r="Q41" s="163"/>
    </row>
    <row r="42" spans="1:17" s="8" customFormat="1">
      <c r="A42" s="73"/>
      <c r="B42" s="74"/>
      <c r="C42" s="75"/>
      <c r="D42" s="18"/>
      <c r="E42" s="76"/>
      <c r="F42" s="76"/>
      <c r="Q42" s="77"/>
    </row>
    <row r="43" spans="1:17" s="8" customFormat="1">
      <c r="A43" s="77"/>
      <c r="D43" s="78"/>
      <c r="E43" s="78"/>
      <c r="F43" s="78"/>
      <c r="G43" s="78"/>
      <c r="Q43" s="77"/>
    </row>
    <row r="44" spans="1:17" s="8" customFormat="1">
      <c r="A44" s="77"/>
      <c r="D44" s="78"/>
      <c r="E44" s="78"/>
      <c r="F44" s="78"/>
      <c r="G44" s="78"/>
      <c r="Q44" s="77"/>
    </row>
    <row r="45" spans="1:17" s="8" customFormat="1">
      <c r="A45" s="77"/>
      <c r="D45" s="78"/>
      <c r="E45" s="78"/>
      <c r="F45" s="78"/>
      <c r="G45" s="78"/>
      <c r="Q45" s="77"/>
    </row>
    <row r="46" spans="1:17" s="18" customFormat="1">
      <c r="A46" s="79"/>
      <c r="B46" s="80"/>
      <c r="C46" s="81"/>
      <c r="D46" s="76"/>
      <c r="E46" s="76"/>
      <c r="Q46" s="128"/>
    </row>
    <row r="47" spans="1:17" s="18" customFormat="1">
      <c r="F47" s="82"/>
      <c r="G47" s="82"/>
      <c r="H47" s="82"/>
      <c r="I47" s="82"/>
      <c r="J47" s="82"/>
      <c r="K47" s="82"/>
      <c r="L47" s="82"/>
      <c r="M47" s="82"/>
      <c r="N47" s="82"/>
      <c r="O47" s="82"/>
      <c r="P47" s="82"/>
      <c r="Q47" s="128"/>
    </row>
  </sheetData>
  <mergeCells count="19">
    <mergeCell ref="F14:K14"/>
    <mergeCell ref="L14:P14"/>
    <mergeCell ref="A34:K34"/>
    <mergeCell ref="A8:B8"/>
    <mergeCell ref="C8:P8"/>
    <mergeCell ref="A9:B9"/>
    <mergeCell ref="C9:P9"/>
    <mergeCell ref="F11:H11"/>
    <mergeCell ref="A14:A15"/>
    <mergeCell ref="B14:B15"/>
    <mergeCell ref="C14:C15"/>
    <mergeCell ref="D14:D15"/>
    <mergeCell ref="E14:E15"/>
    <mergeCell ref="A3:P3"/>
    <mergeCell ref="A4:P4"/>
    <mergeCell ref="A6:B6"/>
    <mergeCell ref="C6:P6"/>
    <mergeCell ref="A7:B7"/>
    <mergeCell ref="C7:P7"/>
  </mergeCells>
  <conditionalFormatting sqref="C38 C40">
    <cfRule type="expression" priority="2" stopIfTrue="1">
      <formula>#REF!</formula>
    </cfRule>
  </conditionalFormatting>
  <conditionalFormatting sqref="C42">
    <cfRule type="expression" priority="1" stopIfTrue="1">
      <formula>#REF!</formula>
    </cfRule>
  </conditionalFormatting>
  <conditionalFormatting sqref="D53:D58">
    <cfRule type="expression" priority="7" stopIfTrue="1">
      <formula>#REF!</formula>
    </cfRule>
  </conditionalFormatting>
  <conditionalFormatting sqref="E49">
    <cfRule type="cellIs" dxfId="2" priority="4" stopIfTrue="1" operator="equal">
      <formula>0</formula>
    </cfRule>
    <cfRule type="expression" dxfId="1" priority="5" stopIfTrue="1">
      <formula>#DIV/0!</formula>
    </cfRule>
  </conditionalFormatting>
  <conditionalFormatting sqref="L17:Q18 Q19:Q31 L19:P33">
    <cfRule type="cellIs" dxfId="0" priority="6" stopIfTrue="1" operator="equal">
      <formula>0</formula>
    </cfRule>
  </conditionalFormatting>
  <pageMargins left="0.7" right="0.7" top="0.75" bottom="0.75" header="0.3" footer="0.3"/>
  <pageSetup paperSize="9" scale="73" orientation="landscape" r:id="rId1"/>
</worksheet>
</file>

<file path=docMetadata/LabelInfo.xml><?xml version="1.0" encoding="utf-8"?>
<clbl:labelList xmlns:clbl="http://schemas.microsoft.com/office/2020/mipLabelMetadata">
  <clbl:label id="{782bc6c2-7514-4fdc-9d30-d67e678af931}" enabled="0" method="" siteId="{782bc6c2-7514-4fdc-9d30-d67e678af931}"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8</vt:i4>
      </vt:variant>
      <vt:variant>
        <vt:lpstr>Diapazoni ar nosaukumiem</vt:lpstr>
      </vt:variant>
      <vt:variant>
        <vt:i4>8</vt:i4>
      </vt:variant>
    </vt:vector>
  </HeadingPairs>
  <TitlesOfParts>
    <vt:vector size="16" baseType="lpstr">
      <vt:lpstr>Koptāme</vt:lpstr>
      <vt:lpstr>Kopsavilkums</vt:lpstr>
      <vt:lpstr>Vispārceltnieciskie darbi</vt:lpstr>
      <vt:lpstr>EL</vt:lpstr>
      <vt:lpstr>AVK-A</vt:lpstr>
      <vt:lpstr>UK</vt:lpstr>
      <vt:lpstr>Datu tīkli</vt:lpstr>
      <vt:lpstr>Aprīkojums</vt:lpstr>
      <vt:lpstr>Aprīkojums!Drukas_apgabals</vt:lpstr>
      <vt:lpstr>'AVK-A'!Drukas_apgabals</vt:lpstr>
      <vt:lpstr>'Datu tīkli'!Drukas_apgabals</vt:lpstr>
      <vt:lpstr>EL!Drukas_apgabals</vt:lpstr>
      <vt:lpstr>Kopsavilkums!Drukas_apgabals</vt:lpstr>
      <vt:lpstr>Koptāme!Drukas_apgabals</vt:lpstr>
      <vt:lpstr>UK!Drukas_apgabals</vt:lpstr>
      <vt:lpstr>'Vispārceltnieciskie darbi'!Drukas_apgabals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Apse</dc:creator>
  <cp:lastModifiedBy>Līga Bernāne</cp:lastModifiedBy>
  <cp:lastPrinted>2024-05-21T07:59:33Z</cp:lastPrinted>
  <dcterms:created xsi:type="dcterms:W3CDTF">2015-06-05T18:19:34Z</dcterms:created>
  <dcterms:modified xsi:type="dcterms:W3CDTF">2026-07-28T08:46:48Z</dcterms:modified>
</cp:coreProperties>
</file>