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vasvni.sharepoint.com/sites/G010/Shared Documents/Darba dokumenti/2026/Atklāti konkursi/AK-62_DR_RKP_apsaimniekosana/Nolikums/TS_1_dala_Silene/"/>
    </mc:Choice>
  </mc:AlternateContent>
  <xr:revisionPtr revIDLastSave="0" documentId="8_{A07856B9-175A-43D0-A123-309783B20684}" xr6:coauthVersionLast="47" xr6:coauthVersionMax="47" xr10:uidLastSave="{00000000-0000-0000-0000-000000000000}"/>
  <bookViews>
    <workbookView xWindow="-108" yWindow="-108" windowWidth="23256" windowHeight="13896" tabRatio="945" xr2:uid="{00000000-000D-0000-FFFF-FFFF00000000}"/>
  </bookViews>
  <sheets>
    <sheet name="Vērtēšanas kritēriji" sheetId="32" r:id="rId1"/>
    <sheet name="Finanšu piedāvājums KU1-KU11" sheetId="29" r:id="rId2"/>
    <sheet name="FAKTISKAIS uzkopšanas biežums" sheetId="28" r:id="rId3"/>
    <sheet name="Telpu_Uzkopjamā platība" sheetId="31" r:id="rId4"/>
    <sheet name="Telpu ikdienas UP" sheetId="20" r:id="rId5"/>
    <sheet name="Telpu sadalījums un ĪP" sheetId="21" r:id="rId6"/>
    <sheet name="Cilvēku plūsma" sheetId="24" r:id="rId7"/>
    <sheet name="Higiēnas preces" sheetId="25" r:id="rId8"/>
    <sheet name="Paklāji" sheetId="23" r:id="rId9"/>
    <sheet name="Silene_Teritorijas tīrīšana" sheetId="30" r:id="rId10"/>
    <sheet name="Teritorijas ikdienas UP" sheetId="26" r:id="rId11"/>
    <sheet name="Teritorijas sadalījums un ĪP" sheetId="22" r:id="rId12"/>
  </sheets>
  <definedNames>
    <definedName name="_xlnm._FilterDatabase" localSheetId="2" hidden="1">'FAKTISKAIS uzkopšanas biežums'!$A$2:$W$168</definedName>
    <definedName name="Dienas">#REF!</definedName>
    <definedName name="higiēnas">#REF!</definedName>
    <definedName name="Laiks">#REF!</definedName>
    <definedName name="_xlnm.Print_Area" localSheetId="4">'Telpu ikdienas UP'!$B:$F</definedName>
    <definedName name="_xlnm.Print_Area" localSheetId="10">'Teritorijas ikdienas UP'!$B:$I</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7" i="32" l="1"/>
  <c r="F42" i="29" l="1"/>
  <c r="F46" i="29"/>
  <c r="F44" i="29"/>
  <c r="F43" i="29"/>
  <c r="G166" i="28"/>
  <c r="E9" i="29" s="1"/>
  <c r="F78" i="29"/>
  <c r="F79" i="29"/>
  <c r="F80" i="29"/>
  <c r="F81" i="29"/>
  <c r="F82" i="29"/>
  <c r="F83" i="29"/>
  <c r="F77" i="29"/>
  <c r="F71" i="29"/>
  <c r="F72" i="29"/>
  <c r="F73" i="29"/>
  <c r="F74" i="29"/>
  <c r="F75" i="29"/>
  <c r="F70" i="29"/>
  <c r="F59" i="29"/>
  <c r="F60" i="29"/>
  <c r="F61" i="29"/>
  <c r="F62" i="29"/>
  <c r="F63" i="29"/>
  <c r="F64" i="29"/>
  <c r="F65" i="29"/>
  <c r="F66" i="29"/>
  <c r="F67" i="29"/>
  <c r="F68" i="29"/>
  <c r="F58" i="29"/>
  <c r="F55" i="29"/>
  <c r="F56" i="29"/>
  <c r="F54" i="29"/>
  <c r="F52" i="29"/>
  <c r="F51" i="29"/>
  <c r="F45" i="29"/>
  <c r="F47" i="29"/>
  <c r="F48" i="29"/>
  <c r="F49" i="29"/>
  <c r="V165" i="28"/>
  <c r="F84" i="29" l="1"/>
  <c r="F33" i="29"/>
  <c r="F17" i="29"/>
  <c r="E3" i="22"/>
  <c r="D3" i="22"/>
  <c r="D27" i="29" l="1"/>
  <c r="F27" i="29" s="1"/>
  <c r="E30" i="29" l="1"/>
  <c r="D26" i="29"/>
  <c r="F26" i="29" s="1"/>
  <c r="D24" i="29"/>
  <c r="F24" i="29" s="1"/>
  <c r="D25" i="29"/>
  <c r="F25" i="29" s="1"/>
  <c r="D23" i="29"/>
  <c r="F23" i="29" s="1"/>
  <c r="D22" i="29"/>
  <c r="F22" i="29" s="1"/>
  <c r="F28" i="29" s="1"/>
  <c r="F34" i="29"/>
  <c r="F35" i="29" s="1"/>
  <c r="V164" i="28"/>
  <c r="V163" i="28"/>
  <c r="V162" i="28"/>
  <c r="V161" i="28"/>
  <c r="V160" i="28"/>
  <c r="V159" i="28"/>
  <c r="V158" i="28"/>
  <c r="V157" i="28"/>
  <c r="V156" i="28"/>
  <c r="V155" i="28"/>
  <c r="V154" i="28"/>
  <c r="V153" i="28"/>
  <c r="V152" i="28"/>
  <c r="V151" i="28"/>
  <c r="V150" i="28"/>
  <c r="V149" i="28"/>
  <c r="V148" i="28"/>
  <c r="V147" i="28"/>
  <c r="V146" i="28"/>
  <c r="V145" i="28"/>
  <c r="V144" i="28"/>
  <c r="V143" i="28"/>
  <c r="V142" i="28"/>
  <c r="V141" i="28"/>
  <c r="V140" i="28"/>
  <c r="V139" i="28"/>
  <c r="V138" i="28"/>
  <c r="V137" i="28"/>
  <c r="V136" i="28"/>
  <c r="V135" i="28"/>
  <c r="V134" i="28"/>
  <c r="V133" i="28"/>
  <c r="V132" i="28"/>
  <c r="V131" i="28"/>
  <c r="V130" i="28"/>
  <c r="V129" i="28"/>
  <c r="V128" i="28"/>
  <c r="V127" i="28"/>
  <c r="V126" i="28"/>
  <c r="V125" i="28"/>
  <c r="V124" i="28"/>
  <c r="V123" i="28"/>
  <c r="V122" i="28"/>
  <c r="V121" i="28"/>
  <c r="V120" i="28"/>
  <c r="V119" i="28"/>
  <c r="V118" i="28"/>
  <c r="V117" i="28"/>
  <c r="V116" i="28"/>
  <c r="V115" i="28"/>
  <c r="V114" i="28"/>
  <c r="V113" i="28"/>
  <c r="V112" i="28"/>
  <c r="V111" i="28"/>
  <c r="V110" i="28"/>
  <c r="V109" i="28"/>
  <c r="V108" i="28"/>
  <c r="V107" i="28"/>
  <c r="V106" i="28"/>
  <c r="V105" i="28"/>
  <c r="V104" i="28"/>
  <c r="V103" i="28"/>
  <c r="V102" i="28"/>
  <c r="V101" i="28"/>
  <c r="V100" i="28"/>
  <c r="V99" i="28"/>
  <c r="V98" i="28"/>
  <c r="V97" i="28"/>
  <c r="V96" i="28"/>
  <c r="V95" i="28"/>
  <c r="V94" i="28"/>
  <c r="V93" i="28"/>
  <c r="V92" i="28"/>
  <c r="V91" i="28"/>
  <c r="V90" i="28"/>
  <c r="V89" i="28"/>
  <c r="V88" i="28"/>
  <c r="V87" i="28"/>
  <c r="V86" i="28"/>
  <c r="V85" i="28"/>
  <c r="V84" i="28"/>
  <c r="V83" i="28"/>
  <c r="V82" i="28"/>
  <c r="V81" i="28"/>
  <c r="V80" i="28"/>
  <c r="V79" i="28"/>
  <c r="V78" i="28"/>
  <c r="V77" i="28"/>
  <c r="V76" i="28"/>
  <c r="V75" i="28"/>
  <c r="V74" i="28"/>
  <c r="V73" i="28"/>
  <c r="V72" i="28"/>
  <c r="V71" i="28"/>
  <c r="V70" i="28"/>
  <c r="V69" i="28"/>
  <c r="V68" i="28"/>
  <c r="V67" i="28"/>
  <c r="V66" i="28"/>
  <c r="V65" i="28"/>
  <c r="V64" i="28"/>
  <c r="V63" i="28"/>
  <c r="V62" i="28"/>
  <c r="V61" i="28"/>
  <c r="V60" i="28"/>
  <c r="V59" i="28"/>
  <c r="V58" i="28"/>
  <c r="V57" i="28"/>
  <c r="V56" i="28"/>
  <c r="V55" i="28"/>
  <c r="V54" i="28"/>
  <c r="V53" i="28"/>
  <c r="V52" i="28"/>
  <c r="V51" i="28"/>
  <c r="V50" i="28"/>
  <c r="V49" i="28"/>
  <c r="V48" i="28"/>
  <c r="V47" i="28"/>
  <c r="V46" i="28"/>
  <c r="V45" i="28"/>
  <c r="V44" i="28"/>
  <c r="V43" i="28"/>
  <c r="V42" i="28"/>
  <c r="V41" i="28"/>
  <c r="V40" i="28"/>
  <c r="V39" i="28"/>
  <c r="V38" i="28"/>
  <c r="V37" i="28"/>
  <c r="V36" i="28"/>
  <c r="V35" i="28"/>
  <c r="V34" i="28"/>
  <c r="V33" i="28"/>
  <c r="V32" i="28"/>
  <c r="V31" i="28"/>
  <c r="V30" i="28"/>
  <c r="V29" i="28"/>
  <c r="V28" i="28"/>
  <c r="V27" i="28"/>
  <c r="V26" i="28"/>
  <c r="V25" i="28"/>
  <c r="V24" i="28"/>
  <c r="V23" i="28"/>
  <c r="V22" i="28"/>
  <c r="V21" i="28"/>
  <c r="V20" i="28"/>
  <c r="V19" i="28"/>
  <c r="V18" i="28"/>
  <c r="V17" i="28"/>
  <c r="V16" i="28"/>
  <c r="V15" i="28"/>
  <c r="V14" i="28"/>
  <c r="V13" i="28"/>
  <c r="V12" i="28"/>
  <c r="V11" i="28"/>
  <c r="V10" i="28"/>
  <c r="V9" i="28"/>
  <c r="V8" i="28"/>
  <c r="V7" i="28"/>
  <c r="V6" i="28"/>
  <c r="V5" i="28"/>
  <c r="V4" i="28"/>
  <c r="V3" i="28"/>
  <c r="F30" i="29" l="1"/>
  <c r="F31" i="29" s="1"/>
  <c r="F36" i="29" s="1"/>
  <c r="V166" i="28"/>
  <c r="F9" i="29" s="1"/>
  <c r="D5"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tc={ACEAFFAC-58C5-4C60-8F39-D7B4EFB090A7}</author>
    <author>Irina Jaščenkova</author>
  </authors>
  <commentList>
    <comment ref="D3" authorId="0" shapeId="0" xr:uid="{ACEAFFAC-58C5-4C60-8F39-D7B4EFB090A7}">
      <text>
        <t>[Threaded comment]
Your version of Excel allows you to read this threaded comment; however, any edits to it will get removed if the file is opened in a newer version of Excel. Learn more: https://go.microsoft.com/fwlink/?linkid=870924
Comment:
    1. stāva būvju platība ir 3359,30 m2
Reply:
    Kopējā platība pēc Rems ir 119400 m2.</t>
      </text>
    </comment>
    <comment ref="E3" authorId="1" shapeId="0" xr:uid="{B8CB88F9-8580-451C-B621-9808EDDF8769}">
      <text>
        <r>
          <rPr>
            <b/>
            <sz val="9"/>
            <color indexed="81"/>
            <rFont val="Tahoma"/>
            <family val="2"/>
            <charset val="186"/>
          </rPr>
          <t>Irina Jaščenkova:</t>
        </r>
        <r>
          <rPr>
            <sz val="9"/>
            <color indexed="81"/>
            <rFont val="Tahoma"/>
            <family val="2"/>
            <charset val="186"/>
          </rPr>
          <t xml:space="preserve">
126717 m2 (NĪ kopējā platība) - 5168,8 apbūves laukums. Bezatlīdzības lietošanā nodotā platība 1220 m2.</t>
        </r>
      </text>
    </comment>
  </commentList>
</comments>
</file>

<file path=xl/sharedStrings.xml><?xml version="1.0" encoding="utf-8"?>
<sst xmlns="http://schemas.openxmlformats.org/spreadsheetml/2006/main" count="1613" uniqueCount="592">
  <si>
    <t>Telpu ikdienas uzkopšana *</t>
  </si>
  <si>
    <t>NPK</t>
  </si>
  <si>
    <t>OBJEKTA 
Kadastra Nr.</t>
  </si>
  <si>
    <r>
      <rPr>
        <b/>
        <u/>
        <sz val="14"/>
        <rFont val="Arial"/>
        <family val="2"/>
      </rPr>
      <t>MINIMĀLĀ</t>
    </r>
    <r>
      <rPr>
        <b/>
        <sz val="14"/>
        <rFont val="Arial"/>
        <family val="2"/>
      </rPr>
      <t xml:space="preserve"> OBJEKTA
UZKOPJAMĀ PLATĪBA kv.m.</t>
    </r>
  </si>
  <si>
    <t>OBJEKTA UZKOPJAMĀ PLATĪBA**</t>
  </si>
  <si>
    <t>FAKTISKĀ uzkopjamā platība saskaņā ar uzkopšanas intensitātes grafiku  (novembris-marts)***</t>
  </si>
  <si>
    <t>Nr.</t>
  </si>
  <si>
    <t>Pakalpojums un Objekta adrese</t>
  </si>
  <si>
    <t>Kadastra Nr.</t>
  </si>
  <si>
    <t xml:space="preserve"> kv.m.</t>
  </si>
  <si>
    <t>kv.m.</t>
  </si>
  <si>
    <r>
      <t>EUR bez PVN/ reize m</t>
    </r>
    <r>
      <rPr>
        <i/>
        <vertAlign val="superscript"/>
        <sz val="12"/>
        <color theme="1"/>
        <rFont val="Arial"/>
        <family val="2"/>
        <charset val="186"/>
      </rPr>
      <t>2</t>
    </r>
  </si>
  <si>
    <r>
      <t xml:space="preserve">Telpu ikdienas uzkopšana </t>
    </r>
    <r>
      <rPr>
        <b/>
        <sz val="14"/>
        <rFont val="Arial"/>
        <family val="2"/>
        <charset val="186"/>
      </rPr>
      <t>SILENE</t>
    </r>
  </si>
  <si>
    <t>4486-006-0072</t>
  </si>
  <si>
    <t>* Papildu uzkopšanas intensitātes gadījumā norēķini tiek veikti, par pamatu ņemot attiecīgā biežuma vidējo uzkopšanas reižu skaitu mēnesī gada griezumā.</t>
  </si>
  <si>
    <t>**Objekta uzkopjamā platība ir visu uzkopjamo objekta telpu FAKTISKĀ UZKOPJAMĀ kopējā platība. Aprēķina metodika norādīta pie FAKTISKĀ uzkopšanas biežuma</t>
  </si>
  <si>
    <t>***Faktiskā uzkopjamā platība ir viena mēneša laikā faktiskā vidējā uzkoptā platība, ņemot vērā telpu uzkopšanas biežumu. Aprēķina metodika norādīta sadaļā pie uzkopšanas biežuma objekta kopējā uzkopjamā platība mēnesī.</t>
  </si>
  <si>
    <t>Teritorijas ikdienas uzkopšana *</t>
  </si>
  <si>
    <t xml:space="preserve">TERITORIJAS IKDIENAS UZKOPŠANAS PAKALPOJUMI </t>
  </si>
  <si>
    <r>
      <rPr>
        <b/>
        <u/>
        <sz val="14"/>
        <rFont val="Arial"/>
        <family val="2"/>
      </rPr>
      <t>MAKSIMĀLĀ</t>
    </r>
    <r>
      <rPr>
        <b/>
        <sz val="14"/>
        <rFont val="Arial"/>
        <family val="2"/>
      </rPr>
      <t xml:space="preserve"> OBJEKTA
UZKOPJAMĀ PLATĪBA
kv.m.</t>
    </r>
  </si>
  <si>
    <r>
      <rPr>
        <b/>
        <u/>
        <sz val="14"/>
        <rFont val="Arial"/>
        <family val="2"/>
        <charset val="186"/>
      </rPr>
      <t>IEPIRKUMA BRĪDĪ</t>
    </r>
    <r>
      <rPr>
        <b/>
        <sz val="14"/>
        <rFont val="Arial"/>
        <family val="2"/>
      </rPr>
      <t xml:space="preserve"> uzkopjamā platība</t>
    </r>
  </si>
  <si>
    <r>
      <t xml:space="preserve">Teritorijas ikdienas uzkopšana </t>
    </r>
    <r>
      <rPr>
        <b/>
        <sz val="14"/>
        <rFont val="Arial"/>
        <family val="2"/>
        <charset val="186"/>
      </rPr>
      <t>SILENE</t>
    </r>
    <r>
      <rPr>
        <sz val="14"/>
        <rFont val="Arial"/>
        <family val="2"/>
        <charset val="186"/>
      </rPr>
      <t xml:space="preserve"> (brauktuves, ietves un cits cietais segums, zāliens)</t>
    </r>
  </si>
  <si>
    <t xml:space="preserve">Provizoriskais viena mēneša apjoms </t>
  </si>
  <si>
    <t>CENA 
par vienu vienību  (EUR bez PVN)</t>
  </si>
  <si>
    <t>CENA par MĒNEŠA provizorisko apjomu (Eur bez PVN)</t>
  </si>
  <si>
    <t>Roku dvieļi (ruļlos)</t>
  </si>
  <si>
    <t>2</t>
  </si>
  <si>
    <t>Tualetes papīrs (Ruļļos)</t>
  </si>
  <si>
    <t>3</t>
  </si>
  <si>
    <t>Putu ziepes (gab)</t>
  </si>
  <si>
    <t>4</t>
  </si>
  <si>
    <t>Gaisa atsvaidzinātājs aerosols (gab)</t>
  </si>
  <si>
    <t>5</t>
  </si>
  <si>
    <t>Trauku mazgājamais līdzeklis</t>
  </si>
  <si>
    <t>6</t>
  </si>
  <si>
    <t>Dezinfekcijas līdzeklis virsmām/rokām izsmidzināms 500ml</t>
  </si>
  <si>
    <t>CENA 
par vienas vienības maiņu  (EUR bez PVN)</t>
  </si>
  <si>
    <t xml:space="preserve">Paklāju daudzums </t>
  </si>
  <si>
    <t>CENA par kopējā daudzuma vienas reizes nomaiņu EUR bez PVN</t>
  </si>
  <si>
    <t>1</t>
  </si>
  <si>
    <t>Maināmo paklāju nomaiņa 115 x 200 cm (sintētisks)</t>
  </si>
  <si>
    <t>CENA 
mēnesī  (EUR bez PVN)</t>
  </si>
  <si>
    <t>Ziemas sezonas noteikto mēnešu skaits</t>
  </si>
  <si>
    <t xml:space="preserve">Cena par kopējo ziemas sezonu EUR bez PVN </t>
  </si>
  <si>
    <t>Dežūrapkopēja ziemas sezonā</t>
  </si>
  <si>
    <t>Dežūrsētnieks ziemas sezonā</t>
  </si>
  <si>
    <t>MĒRVIENĪBA</t>
  </si>
  <si>
    <t>CENA PAR MĒRVIENĪBU</t>
  </si>
  <si>
    <t>PROVIZORISKAIS PAKALPOJUMU APJOMS par reizi (mērvienība)</t>
  </si>
  <si>
    <t>CENA PAR KOPĒJO APJOMU</t>
  </si>
  <si>
    <t xml:space="preserve">Pakalpojums </t>
  </si>
  <si>
    <t>(kv.m., stundas, kubi, gab. u.c.)</t>
  </si>
  <si>
    <t>(EUR bez PVN)</t>
  </si>
  <si>
    <t>GRĪDAS SEGUMU UZKOPŠANA</t>
  </si>
  <si>
    <t>Linoleja vaskošana (vecā vaska noņemšana, tīrīšana un vaskošana 2 kārtās)</t>
  </si>
  <si>
    <t>kvadrātmetrs</t>
  </si>
  <si>
    <t>Linoleja ķīmiskā pulēšana</t>
  </si>
  <si>
    <t>Linoleja sausā pulēšana</t>
  </si>
  <si>
    <t>Epoksīda grīdas seguma ģenerālā tīrīšana</t>
  </si>
  <si>
    <t xml:space="preserve">Epoksīda grīdas seguma vaskošana </t>
  </si>
  <si>
    <t>Akmens/betona seguma tīrīšana</t>
  </si>
  <si>
    <t>Mehanizēta cietā grīdas seguma mazgāšana</t>
  </si>
  <si>
    <t>Flīžu  seguma un to šuvju tīrīšana</t>
  </si>
  <si>
    <t>LOGU UN STIKLA VIRSMU MAZGĀŠANA (abpusēja), ŽALŪZIJU TĪRĪŠANA</t>
  </si>
  <si>
    <t>2.1</t>
  </si>
  <si>
    <r>
      <rPr>
        <sz val="12"/>
        <color rgb="FF000000"/>
        <rFont val="Arial"/>
        <family val="2"/>
        <charset val="186"/>
      </rPr>
      <t>Logu (no abām pusēm stiklotās virsmas, t.sk. rāmju, iekšējo un ārējo palodžu) mazgāšana (</t>
    </r>
    <r>
      <rPr>
        <u/>
        <sz val="12"/>
        <color rgb="FF000000"/>
        <rFont val="Arial"/>
        <family val="2"/>
        <charset val="186"/>
      </rPr>
      <t>BEZ pacēlāja</t>
    </r>
    <r>
      <rPr>
        <sz val="12"/>
        <color rgb="FF000000"/>
        <rFont val="Arial"/>
        <family val="2"/>
        <charset val="186"/>
      </rPr>
      <t>)</t>
    </r>
  </si>
  <si>
    <t>2.2</t>
  </si>
  <si>
    <t>Iekšējo un ārējo žalūziju tīrīšana</t>
  </si>
  <si>
    <t>HIGIĒNAS PREČU TURĒTĀJI ***</t>
  </si>
  <si>
    <r>
      <t xml:space="preserve">Roku dvieļu sistēma TORK H1 </t>
    </r>
    <r>
      <rPr>
        <u/>
        <sz val="12"/>
        <rFont val="Arial"/>
        <family val="2"/>
      </rPr>
      <t xml:space="preserve">(ar sensoru) </t>
    </r>
    <r>
      <rPr>
        <sz val="12"/>
        <rFont val="Arial"/>
        <family val="2"/>
      </rPr>
      <t>vai ekvivalents (plastmasas)</t>
    </r>
  </si>
  <si>
    <t>1 gab turētājs</t>
  </si>
  <si>
    <t>Tualetes papīra sistēma TORK T6 vai ekvivalents (plastmasas)</t>
  </si>
  <si>
    <r>
      <t>Šķidro ziepju sistēma TORK S4</t>
    </r>
    <r>
      <rPr>
        <u/>
        <sz val="12"/>
        <rFont val="Arial"/>
        <family val="2"/>
      </rPr>
      <t xml:space="preserve"> (putu)</t>
    </r>
    <r>
      <rPr>
        <sz val="12"/>
        <rFont val="Arial"/>
        <family val="2"/>
      </rPr>
      <t xml:space="preserve"> vai ekvivalents (plastmasas)</t>
    </r>
  </si>
  <si>
    <t>1 gab dozators</t>
  </si>
  <si>
    <t>CITI TELPU UZKOPŠANAS DARBI</t>
  </si>
  <si>
    <t>Dežūrapkopēja pakalpojumi (ja nepieciešamas ārpus ziemas sezonas, un/vai papildus reizes)</t>
  </si>
  <si>
    <t>stunda</t>
  </si>
  <si>
    <t>Durvju (t.sk.rokturu), kāpņu margu, sienu vienreizēja padziļināta mazgāšana vai dezinfekcija</t>
  </si>
  <si>
    <t>Mīksto mēbeļu (krēslu, dīvānu) ķīmiskā tīrīšana</t>
  </si>
  <si>
    <t>gabali</t>
  </si>
  <si>
    <t>Pilna telpu dezinfekcija (darba dienās, darba laikā 09:00-17:00)</t>
  </si>
  <si>
    <t>Pilna telpu dezinfekcija (ārpus darba laika 17:00-08:00 un brīvdienās)</t>
  </si>
  <si>
    <r>
      <rPr>
        <b/>
        <u/>
        <sz val="12"/>
        <rFont val="Arial"/>
        <family val="2"/>
      </rPr>
      <t>Ģenerālā telpu uzkopšana</t>
    </r>
    <r>
      <rPr>
        <sz val="12"/>
        <rFont val="Arial"/>
        <family val="2"/>
      </rPr>
      <t xml:space="preserve"> 
(t.sk.visu horizontālo un vertikālo virsmu, mīkstā grīdas seguma ķīmiskā tīrīšana, linoleja vaskošana vai pulēšana, logu un stikloto starpsienu mazgāšana, žalūziju mazgāšana, ēku fasādes mazgāšana)</t>
    </r>
  </si>
  <si>
    <r>
      <rPr>
        <b/>
        <u/>
        <sz val="12"/>
        <rFont val="Arial"/>
        <family val="2"/>
      </rPr>
      <t>Telpu uzkopšana pēc avārijas situācijām</t>
    </r>
    <r>
      <rPr>
        <sz val="12"/>
        <rFont val="Arial"/>
        <family val="2"/>
      </rPr>
      <t xml:space="preserve">
(t.sk.ja nepieciešams, ar speciālo tehniku)</t>
    </r>
  </si>
  <si>
    <r>
      <rPr>
        <b/>
        <u/>
        <sz val="12"/>
        <rFont val="Arial"/>
        <family val="2"/>
      </rPr>
      <t xml:space="preserve">Telpu uzkopšana pēc remontdarbiem 
</t>
    </r>
    <r>
      <rPr>
        <sz val="12"/>
        <rFont val="Arial"/>
        <family val="2"/>
      </rPr>
      <t>(visu horizontālo un vertikālo virsmu, t.sk. ja nepieciešams, ar speciālo uzkopšanas tehniku)</t>
    </r>
  </si>
  <si>
    <r>
      <rPr>
        <b/>
        <u/>
        <sz val="12"/>
        <rFont val="Arial"/>
        <family val="2"/>
      </rPr>
      <t xml:space="preserve">Ikdienā neizmantotu telpu uzkopšana 
</t>
    </r>
    <r>
      <rPr>
        <sz val="12"/>
        <rFont val="Arial"/>
        <family val="2"/>
      </rPr>
      <t>(pagrabi, bēniņi, noliktavas)</t>
    </r>
  </si>
  <si>
    <t xml:space="preserve">Dzīvnieku uzturēšanas telpu mitrā mazgāšana </t>
  </si>
  <si>
    <t>Dzīvnieku uzturēšanas sprostu/būru dezinfekcija.</t>
  </si>
  <si>
    <t>TERITORIJU UZKOPŠANAS DARBI</t>
  </si>
  <si>
    <t>Dežūrsētnieka pakalpojumi (ja nepieciešamas ārpus ziemas sezonas, un/vai papildus reizes)</t>
  </si>
  <si>
    <r>
      <rPr>
        <u/>
        <sz val="12"/>
        <rFont val="Arial"/>
        <family val="2"/>
      </rPr>
      <t>Papildus</t>
    </r>
    <r>
      <rPr>
        <sz val="12"/>
        <rFont val="Arial"/>
        <family val="2"/>
      </rPr>
      <t xml:space="preserve"> teritorijas sakopšanas darbi, kad nepieciešams uzkopt papildus platību
(teritorijas slaucīšana, lapu, zaru un sīko atkritumu savākšana manuāli maisos)</t>
    </r>
  </si>
  <si>
    <t>Papildus teritorijas (aiz žoga) sakopšanas darbi (zāles pļaušana)</t>
  </si>
  <si>
    <t>Papildus teritorijas sakopšanas darbi (krūmāju pļaušana ar trimmeri, materiāla savākšana un izvešana)</t>
  </si>
  <si>
    <t>Bruģa mazgāšana/attīrīšana</t>
  </si>
  <si>
    <t>Ēku fasādes mazgāšana</t>
  </si>
  <si>
    <t>LIELGABARĪTA ATKRITUMU IZVEŠANA un DZĪVNIEKU IZCELSMES PRODUKTU UTILIZĀCIJA</t>
  </si>
  <si>
    <t>Lielgabarīta atkritumu konteinera noma*</t>
  </si>
  <si>
    <t>kubi</t>
  </si>
  <si>
    <r>
      <t xml:space="preserve">Lielgabarīta atkritumu iznešana un izjaukšana(no </t>
    </r>
    <r>
      <rPr>
        <sz val="12"/>
        <rFont val="Arial"/>
        <family val="2"/>
      </rPr>
      <t>telpām līdz transportam/konteineram)*</t>
    </r>
  </si>
  <si>
    <t>Lielgabarīta atkritumu izvešana</t>
  </si>
  <si>
    <t>Būvgružu atkritumu izvešana</t>
  </si>
  <si>
    <t>Bīstamo atkritumu izvešana</t>
  </si>
  <si>
    <t>Sniega izvešana</t>
  </si>
  <si>
    <t>Dažādu dzīvnieku un nedzīvnieku izcelsmes produktu tvertnes (240L) nodrošināšana un apsaimniekošana saskaņā ar TS 51.3. punktu</t>
  </si>
  <si>
    <t>ceturksnis</t>
  </si>
  <si>
    <t>* - Darbi, BEZ IZVEŠANAS.</t>
  </si>
  <si>
    <t>** - Papildus pakalpojumi ir pakalpojumi, kuri būs nepieciešami papildus ikdienas uzkopšanas pakalpojumiem, kuri nav iekļauti Ikdienas uzkopšanas pakalpojumos.</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</si>
  <si>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</si>
  <si>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Aizpilda Pretendents (Izpildītājs)</t>
  </si>
  <si>
    <t xml:space="preserve">RKP SILENE FAKTISKAIS TELPU UZKOPŠANAS BIEŽUMS </t>
  </si>
  <si>
    <t>Uzkopšanas reize nedēļās dienā (norāda ar x, ja nepieciešams).</t>
  </si>
  <si>
    <t>Uzkopšanas intensitātes koeficients*</t>
  </si>
  <si>
    <t>Telpu FAKTISKĀ uzkopjamā platība mēnesī*</t>
  </si>
  <si>
    <t>ĪPAŠIE NOTEIKUMI</t>
  </si>
  <si>
    <t>Nr.
p.k.</t>
  </si>
  <si>
    <t>ĒKA</t>
  </si>
  <si>
    <t>KADASTRA APZĪMĒJUMS</t>
  </si>
  <si>
    <t>STĀVS</t>
  </si>
  <si>
    <t>Telpu grupa un telpas Nr.</t>
  </si>
  <si>
    <t>TELPAS NOSAUKUMS</t>
  </si>
  <si>
    <t>TELPU PLATĪBA m2</t>
  </si>
  <si>
    <t>GRĪDAS SEGUMS</t>
  </si>
  <si>
    <t>TELPU GRUPA UZKOPŠANAS PROGRAMMĀ</t>
  </si>
  <si>
    <t xml:space="preserve">UZKOPŠANAS LAIKS </t>
  </si>
  <si>
    <t>Pr</t>
  </si>
  <si>
    <t>Ot</t>
  </si>
  <si>
    <t>Tr</t>
  </si>
  <si>
    <t>Ce</t>
  </si>
  <si>
    <t>Pk</t>
  </si>
  <si>
    <t>Se</t>
  </si>
  <si>
    <t>Sv</t>
  </si>
  <si>
    <t>Katru dienu (V)</t>
  </si>
  <si>
    <t>vienu reizi nedēļā (N)</t>
  </si>
  <si>
    <t>vienu reizi divās nedēļās (D)</t>
  </si>
  <si>
    <t>vienu reizi mēnesī (M</t>
  </si>
  <si>
    <t xml:space="preserve">Administratīvā ēka </t>
  </si>
  <si>
    <t>006 1</t>
  </si>
  <si>
    <t>Priekštelpa</t>
  </si>
  <si>
    <t>Flīzes</t>
  </si>
  <si>
    <t>Sanitārās telpas</t>
  </si>
  <si>
    <t>7:00  - 15:00</t>
  </si>
  <si>
    <t>006 2</t>
  </si>
  <si>
    <t>Tualete</t>
  </si>
  <si>
    <t>006 3</t>
  </si>
  <si>
    <t>Linolejs</t>
  </si>
  <si>
    <t xml:space="preserve">006 4 </t>
  </si>
  <si>
    <t>Iekštelpa</t>
  </si>
  <si>
    <t>epoksīds</t>
  </si>
  <si>
    <t>Koplietošanas un publiskās telpas</t>
  </si>
  <si>
    <t>006 5</t>
  </si>
  <si>
    <t>006 6</t>
  </si>
  <si>
    <t>Pasažieru uzgaidāmā telpa</t>
  </si>
  <si>
    <t>biroju/darba telpa</t>
  </si>
  <si>
    <t>006 7</t>
  </si>
  <si>
    <t>Muitas kontroles telpa</t>
  </si>
  <si>
    <t>006 8</t>
  </si>
  <si>
    <t>Muitas darba telpa</t>
  </si>
  <si>
    <t>006 9</t>
  </si>
  <si>
    <t>VRS kontroles telpa</t>
  </si>
  <si>
    <t>006 10</t>
  </si>
  <si>
    <t>Robežkontroles kabīne</t>
  </si>
  <si>
    <t>006 11</t>
  </si>
  <si>
    <t>006 12</t>
  </si>
  <si>
    <t>006 13</t>
  </si>
  <si>
    <t>Kāpņu telpa</t>
  </si>
  <si>
    <t>006 14</t>
  </si>
  <si>
    <t>Siltummezgla, ūdens  mezgla telpa</t>
  </si>
  <si>
    <t>Tehniskās telpas</t>
  </si>
  <si>
    <t>006 15</t>
  </si>
  <si>
    <t>006 16</t>
  </si>
  <si>
    <t>006 17</t>
  </si>
  <si>
    <t>Robežkontroles telpa</t>
  </si>
  <si>
    <t>006 18</t>
  </si>
  <si>
    <t>Apmeklētāju zāle</t>
  </si>
  <si>
    <t>No kopējās telpas platības uzkopjam tikai 15 m2.</t>
  </si>
  <si>
    <t>006 19</t>
  </si>
  <si>
    <t>No kopējās telpas platības uzkopjam tikai 15,5 m2.</t>
  </si>
  <si>
    <t>006 20</t>
  </si>
  <si>
    <t>Kabinets</t>
  </si>
  <si>
    <t>006 21</t>
  </si>
  <si>
    <t>006 22</t>
  </si>
  <si>
    <t>006 23</t>
  </si>
  <si>
    <t>006 24</t>
  </si>
  <si>
    <t>006 25</t>
  </si>
  <si>
    <t>006 26</t>
  </si>
  <si>
    <t>006 27</t>
  </si>
  <si>
    <t>Laboratorija</t>
  </si>
  <si>
    <t>006 28</t>
  </si>
  <si>
    <t>006 29</t>
  </si>
  <si>
    <t>Bēgļu telpa</t>
  </si>
  <si>
    <t>006 30</t>
  </si>
  <si>
    <t>006 31</t>
  </si>
  <si>
    <t>Kinologa telpa</t>
  </si>
  <si>
    <t>006 32</t>
  </si>
  <si>
    <t>Aizturēto telpa</t>
  </si>
  <si>
    <t>006 33</t>
  </si>
  <si>
    <t>Koridors, dušas telpa</t>
  </si>
  <si>
    <t>006 34</t>
  </si>
  <si>
    <t>Koridors</t>
  </si>
  <si>
    <t>006 35</t>
  </si>
  <si>
    <t>Dežūrtelpa, apkopējas noliktava</t>
  </si>
  <si>
    <t>006 36</t>
  </si>
  <si>
    <t>Mazgāšanas telpa, tualete</t>
  </si>
  <si>
    <t>006 37</t>
  </si>
  <si>
    <t>006 38</t>
  </si>
  <si>
    <t>Koridors, kāpņu telpa</t>
  </si>
  <si>
    <t>006 39</t>
  </si>
  <si>
    <t>006 40</t>
  </si>
  <si>
    <t>Dežūrtelpa/apkopējas noliktava</t>
  </si>
  <si>
    <t>006 41</t>
  </si>
  <si>
    <t>006 42</t>
  </si>
  <si>
    <t>006 43</t>
  </si>
  <si>
    <t>006 44</t>
  </si>
  <si>
    <t>Dušas telpa</t>
  </si>
  <si>
    <t>006 45</t>
  </si>
  <si>
    <t>006 46</t>
  </si>
  <si>
    <t>006 47</t>
  </si>
  <si>
    <t>006 48</t>
  </si>
  <si>
    <t>006 49</t>
  </si>
  <si>
    <t>koridors</t>
  </si>
  <si>
    <t>006 50</t>
  </si>
  <si>
    <t>Izolators (VID servertelpa)</t>
  </si>
  <si>
    <t>006 51</t>
  </si>
  <si>
    <t>Medpunkts PVD</t>
  </si>
  <si>
    <t>006 52</t>
  </si>
  <si>
    <t>tehniskā telpa (UPS)</t>
  </si>
  <si>
    <t>006 53</t>
  </si>
  <si>
    <t>tualete</t>
  </si>
  <si>
    <t>006 54</t>
  </si>
  <si>
    <r>
      <t xml:space="preserve">Koridors, kāpņu telpa </t>
    </r>
    <r>
      <rPr>
        <i/>
        <sz val="10"/>
        <color theme="1"/>
        <rFont val="Times New Roman"/>
        <family val="1"/>
        <charset val="186"/>
      </rPr>
      <t>(VRS gaitenis 1.st.)</t>
    </r>
  </si>
  <si>
    <t>No kopējās telpas platības uzkopjam tikai 3,6 m2.</t>
  </si>
  <si>
    <t>006 55</t>
  </si>
  <si>
    <t>Tehniskā telpa</t>
  </si>
  <si>
    <t>Betons</t>
  </si>
  <si>
    <t>006 56</t>
  </si>
  <si>
    <t>006 57</t>
  </si>
  <si>
    <t>Glabātuve</t>
  </si>
  <si>
    <t>006 58</t>
  </si>
  <si>
    <t>Dežūrtelpa</t>
  </si>
  <si>
    <t>006 59</t>
  </si>
  <si>
    <t>Sakaru telpa</t>
  </si>
  <si>
    <t>006 60</t>
  </si>
  <si>
    <t>Sanāksmju telpa</t>
  </si>
  <si>
    <t>006 61</t>
  </si>
  <si>
    <t>WC</t>
  </si>
  <si>
    <t>006 62</t>
  </si>
  <si>
    <t>006 63</t>
  </si>
  <si>
    <t>Gaitenis</t>
  </si>
  <si>
    <t>006 64</t>
  </si>
  <si>
    <t>Ģērbtuve</t>
  </si>
  <si>
    <t>006 65</t>
  </si>
  <si>
    <t>006 66</t>
  </si>
  <si>
    <t>006 67</t>
  </si>
  <si>
    <t>006 68</t>
  </si>
  <si>
    <t>Epoksīds</t>
  </si>
  <si>
    <t>006 69</t>
  </si>
  <si>
    <t>Ēdamistaba</t>
  </si>
  <si>
    <t>006 70</t>
  </si>
  <si>
    <t>Dušas telpa, ģērbtuve</t>
  </si>
  <si>
    <t>006 71</t>
  </si>
  <si>
    <t>006 72</t>
  </si>
  <si>
    <t>006 73</t>
  </si>
  <si>
    <t>006 74</t>
  </si>
  <si>
    <t>006 75</t>
  </si>
  <si>
    <t>006 76</t>
  </si>
  <si>
    <t>006 77</t>
  </si>
  <si>
    <t>006 78</t>
  </si>
  <si>
    <t>006 79</t>
  </si>
  <si>
    <t>006 80</t>
  </si>
  <si>
    <t>006 81</t>
  </si>
  <si>
    <t>006 82</t>
  </si>
  <si>
    <t>006 83</t>
  </si>
  <si>
    <t>Ģērbtuve, dušas telpa</t>
  </si>
  <si>
    <t>006 84</t>
  </si>
  <si>
    <t>006 85</t>
  </si>
  <si>
    <t>006 86</t>
  </si>
  <si>
    <t>006 87</t>
  </si>
  <si>
    <t>006 88</t>
  </si>
  <si>
    <t>006 89</t>
  </si>
  <si>
    <t>006 90</t>
  </si>
  <si>
    <t>006 91</t>
  </si>
  <si>
    <t>006 92</t>
  </si>
  <si>
    <t>006 93</t>
  </si>
  <si>
    <t>Atpūtas telpa</t>
  </si>
  <si>
    <t>006 94</t>
  </si>
  <si>
    <t>Drēbju žāvētava</t>
  </si>
  <si>
    <t>Kontroles paviljons</t>
  </si>
  <si>
    <t>Klientu telpa muitas kontrolei</t>
  </si>
  <si>
    <t>Muitas darbinieku telpa</t>
  </si>
  <si>
    <t>Robežsardzes drabinieku telpa</t>
  </si>
  <si>
    <t>Biometrisko datu ņemšanas vieta</t>
  </si>
  <si>
    <t>001 1</t>
  </si>
  <si>
    <t xml:space="preserve">Artēziskā aka ar paviljonu </t>
  </si>
  <si>
    <t>artēziskā aka ar paviljonu</t>
  </si>
  <si>
    <t xml:space="preserve">Ugunsdzēsības sūkņu stacija </t>
  </si>
  <si>
    <t>Ugunsdzēsības sukņu stacija</t>
  </si>
  <si>
    <t xml:space="preserve">Aparatūras māja </t>
  </si>
  <si>
    <t>aparatūras māja LMT</t>
  </si>
  <si>
    <t xml:space="preserve">Saimniecības ēka </t>
  </si>
  <si>
    <t>Noliktava</t>
  </si>
  <si>
    <t>Katlu telpa</t>
  </si>
  <si>
    <t>Darbnīca</t>
  </si>
  <si>
    <t>7</t>
  </si>
  <si>
    <t>8</t>
  </si>
  <si>
    <t>Suņu virtuve</t>
  </si>
  <si>
    <t>9</t>
  </si>
  <si>
    <t>10</t>
  </si>
  <si>
    <t>11</t>
  </si>
  <si>
    <t>12</t>
  </si>
  <si>
    <t>Garāža</t>
  </si>
  <si>
    <t>13</t>
  </si>
  <si>
    <t>14</t>
  </si>
  <si>
    <t>15</t>
  </si>
  <si>
    <t>16</t>
  </si>
  <si>
    <t>17</t>
  </si>
  <si>
    <t>18</t>
  </si>
  <si>
    <t>19</t>
  </si>
  <si>
    <t>002 1</t>
  </si>
  <si>
    <t>Elektrosadales telpa</t>
  </si>
  <si>
    <t>003 1</t>
  </si>
  <si>
    <t>Dīzeļektrostacijas telpa</t>
  </si>
  <si>
    <t>004 1</t>
  </si>
  <si>
    <t>005 1</t>
  </si>
  <si>
    <t>Suņu mītnes</t>
  </si>
  <si>
    <t>007 1</t>
  </si>
  <si>
    <t>008 1</t>
  </si>
  <si>
    <t xml:space="preserve">Padiļinātās kontroles ēka </t>
  </si>
  <si>
    <t>Palīgtelpa</t>
  </si>
  <si>
    <t>Kontroles telpa</t>
  </si>
  <si>
    <t>Pieņemšanas telpa</t>
  </si>
  <si>
    <t>elektrokāra telpa</t>
  </si>
  <si>
    <t>noliktava</t>
  </si>
  <si>
    <t>Skenera ēka</t>
  </si>
  <si>
    <t>001</t>
  </si>
  <si>
    <t>Skenera telpa</t>
  </si>
  <si>
    <t>Skenera operatora ēka</t>
  </si>
  <si>
    <t>nav</t>
  </si>
  <si>
    <t>-</t>
  </si>
  <si>
    <t>Darba kabinets</t>
  </si>
  <si>
    <t>Uzgaidāmā telpa šoferiem</t>
  </si>
  <si>
    <t>Objekta kopējā uzkopjamā platība mēnesī*</t>
  </si>
  <si>
    <t>Darba piezīmes:</t>
  </si>
  <si>
    <t>Mainīsies administratīvās ēkas platība (paplašinās rokas bagāžas kontroles telpu) un kontroles paviljonu platība</t>
  </si>
  <si>
    <t>*Objekta kopējā uzkopjamā platība mēnesī</t>
  </si>
  <si>
    <t>Ikmēneša maksas aprēķins</t>
  </si>
  <si>
    <t>Ikmēneša maksa tiek aprēķināta, vienas uzkopšanas reizes cenu par 1 m² reizinot ar objekta kopējo uzkopjamo platību un attiecīgo uzkopšanas intensitātes koeficientu.
Uzkopšanas intensitātes koeficients tiek noteikts, pamatojoties uz vidējiem rādītājiem mēnesī gada griezumā (skatīt aprēķinu zemāk), un tas atspoguļo vidējo uzkopšanas reižu skaitu mēnesī.
Šāda metodika nodrošina fiksētu ikmēneša maksu neatkarīgi no kalendāro dienu skaita konkrētajā mēnesī, un maksājums netiek pārrēķināts atbilstoši faktiskajam uzkopšanas reižu skaitam.
Aprēķins balstīts uz vidējo uzkopšanas apjomu gada griezumā, un tas var neatbilst faktiskajam uzkopšanas reižu skaitam konkrētā mēnesī.
Pakalpojuma sniedzējam ir pienākums nodrošināt uzkopšanas pakalpojumu atbilstoši faktiskajam darba grafikam.
Ja līguma darbības laikā nepieciešama cita, sākotnēji neparedzēta uzkopšanas intensitāte, maksa par to tiek aprēķināta atbilstoši šajā līgumā noteiktajai metodikai.</t>
  </si>
  <si>
    <t>*Uzkopšanas intensitātes koeficientu aprēķins</t>
  </si>
  <si>
    <r>
      <rPr>
        <b/>
        <sz val="10"/>
        <rFont val="Times New Roman"/>
        <family val="1"/>
        <charset val="186"/>
      </rPr>
      <t>Aprēķins uzkopšanai katru dienu:</t>
    </r>
    <r>
      <rPr>
        <sz val="10"/>
        <rFont val="Times New Roman"/>
        <family val="1"/>
        <charset val="186"/>
      </rPr>
      <t xml:space="preserve"> Maksājuma aprēķinam tiek izmantots vidējais dienu skaits mēnesī, kas atvasināts no standarta kalendārā gada (365 dienas). Šī pieeja nodrošina fiksētu mēneša likmi neatkarīgi no konkrētā mēneša garuma (28, 30 vai 31 diena). Aprēķina formula: V = G/12.. Apzīmējumi: V - Vidējais dienu skaits mēnesī. G – Kopējais dienu skaits parastā kalendārajā gadā (365 dienas).  Mēnešu skaits gadā ir 12 mēneši. Aprēķins: 365 / 12 = 30,4 (tiek noapaļots līdz desmitdaļām).Šis koeficients (30,4) tiek izmantots kā konstante, lai noteiktu vienas dienas izmaksu attiecību pret mēneša fiksēto maksu. Tas novērš strīdus par maksas svārstībām īsajos mēnešos (februārī) vai garajos mēnešos (piemēram, janvārī, martā).</t>
    </r>
  </si>
  <si>
    <r>
      <rPr>
        <b/>
        <sz val="10"/>
        <rFont val="Times New Roman"/>
        <family val="1"/>
        <charset val="186"/>
      </rPr>
      <t>Aprēķins uzkopšanai vienu reizi nedēļā:</t>
    </r>
    <r>
      <rPr>
        <sz val="10"/>
        <rFont val="Times New Roman"/>
        <family val="1"/>
        <charset val="186"/>
      </rPr>
      <t xml:space="preserve"> Lai aprēķinātu vidējo nedēļu skaitu mēnesī (uzkopšanas biežumu vienu reizi nedēļā), balstoties uz koeficientu 30,4, tiek izmantots fiksēts nedēļas garums, kas ir 7 dienas.Aprēķina formula: N = V/7. Apzīmējumi: N – Vidējais nedēļu skaits mēnesī. V – Vidējais dienu skaits mēnesī (30,4). 7 – Dienu skaits vienā nedēļā. Aprēķins: 30,4 / 7 = 4,3 (tiek noapaļots līdz desmitdaļām). Ja uzkopjamo dienu skaits nedēļā ir divas, tad vienas uzkopšanas reize nedēļā (4,3) jāreizina ar attiecīgo uzkopšanas dienu daudzumu, piemēram, ja uzkopšana jāveic divas reizes nedēļā, tad 4,3*2 = 8.6.</t>
    </r>
  </si>
  <si>
    <r>
      <rPr>
        <b/>
        <sz val="10"/>
        <rFont val="Times New Roman"/>
        <family val="1"/>
        <charset val="186"/>
      </rPr>
      <t>Aprēķins uzkopšanai vienu reizi divās nedēļās:</t>
    </r>
    <r>
      <rPr>
        <sz val="10"/>
        <rFont val="Times New Roman"/>
        <family val="1"/>
        <charset val="186"/>
      </rPr>
      <t xml:space="preserve"> Lai aprēķinātu vidējo divu nedēļu skaitu mēnesī (uzkopšanas biežumu vienu reizi divās nedēļās), balstoties uz koeficientu 30,4, tiek izmantots fiksēts divu nedēļu garums, kas ir 14 dienas.Aprēķina formula: D = V/14. Apzīmējumi: D – Vidējais divu nedēļu skaits mēnesī. V – Vidējais dienu skaits mēnesī (30,4). 14 – Dienu skaits divās nedēļās. Aprēķins: 30,4 / 14 = 2,2 (tiek noapaļots līdz desmitdaļām).</t>
    </r>
  </si>
  <si>
    <r>
      <rPr>
        <b/>
        <sz val="10"/>
        <rFont val="Times New Roman"/>
        <family val="1"/>
        <charset val="186"/>
      </rPr>
      <t xml:space="preserve">Uzkopšana vienu reizi mēnesī: </t>
    </r>
    <r>
      <rPr>
        <sz val="10"/>
        <rFont val="Times New Roman"/>
        <family val="1"/>
        <charset val="186"/>
      </rPr>
      <t>Vienai mēneša uzkopšanas reizei tiek pieņemērots koeficients 1 un apzīmējums M.</t>
    </r>
  </si>
  <si>
    <t>KVALITĀTES LĪMENIS</t>
  </si>
  <si>
    <t>TELPU IKDIENAS UZKOPŠANAS PAKALPOJUMI</t>
  </si>
  <si>
    <t>MĒBELES
PIEDERUMI</t>
  </si>
  <si>
    <t>GRĪDAS</t>
  </si>
  <si>
    <t>SIENAS</t>
  </si>
  <si>
    <t>GRIESTI</t>
  </si>
  <si>
    <t>BIROJU/ DARBA TELPAS, ZĀLES, EKSPOZĪCIJU ZĀLES</t>
  </si>
  <si>
    <r>
      <t>Atkritumu grozu tukšošana un maisiņu nomaiņa</t>
    </r>
    <r>
      <rPr>
        <sz val="12"/>
        <color rgb="FFFF0000"/>
        <rFont val="Times New Roman"/>
        <family val="1"/>
        <charset val="186"/>
      </rPr>
      <t xml:space="preserve"> *</t>
    </r>
  </si>
  <si>
    <t>Ādas mēbeļu tīrīšana ar atbilstošu līdzekli</t>
  </si>
  <si>
    <t>Cietā grīdas seguma mitrā uzkopšana telpās</t>
  </si>
  <si>
    <t>Durvju rokturu tīrīšana ar dezinficējošu līdzekli</t>
  </si>
  <si>
    <t>Elektroslēdžu un rozešu mitrā tīrīšana</t>
  </si>
  <si>
    <t>Gaismas ķermeņu un reljefu interjera elementu tīrīšana līdz 2 m augstumam</t>
  </si>
  <si>
    <r>
      <t xml:space="preserve">Brīvo galda virsmu mitrā tīrīšana, ja uz virsmas izklaidus nav papīri </t>
    </r>
    <r>
      <rPr>
        <sz val="12"/>
        <color rgb="FFFF0000"/>
        <rFont val="Times New Roman"/>
        <family val="1"/>
        <charset val="186"/>
      </rPr>
      <t>**</t>
    </r>
  </si>
  <si>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</si>
  <si>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</si>
  <si>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</si>
  <si>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</si>
  <si>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</si>
  <si>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</si>
  <si>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</si>
  <si>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r>
      <t xml:space="preserve">Atkritumu grozu tukšošana un maisiņu nomaiņa </t>
    </r>
    <r>
      <rPr>
        <sz val="12"/>
        <color rgb="FFFF0000"/>
        <rFont val="Times New Roman"/>
        <family val="1"/>
        <charset val="186"/>
      </rPr>
      <t>*</t>
    </r>
  </si>
  <si>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</si>
  <si>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</si>
  <si>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</si>
  <si>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</si>
  <si>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</si>
  <si>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t>
  </si>
  <si>
    <t>Lokālu traipu tīrīšana no horizontālajām un vertikālām virsmām</t>
  </si>
  <si>
    <t>Spoguļu tīrīšana</t>
  </si>
  <si>
    <t>Virtuves darba virsmas un galda mitrā tīrīšana un dezinficēšana</t>
  </si>
  <si>
    <r>
      <t xml:space="preserve">Virtuves kafijas automāta tīrīšana </t>
    </r>
    <r>
      <rPr>
        <sz val="12"/>
        <color rgb="FFFF0000"/>
        <rFont val="Times New Roman"/>
        <family val="1"/>
        <charset val="186"/>
      </rPr>
      <t>***</t>
    </r>
  </si>
  <si>
    <r>
      <t xml:space="preserve">Virtuves ledusskapju tīrīšana </t>
    </r>
    <r>
      <rPr>
        <sz val="12"/>
        <color rgb="FFFF0000"/>
        <rFont val="Times New Roman"/>
        <family val="1"/>
        <charset val="186"/>
      </rPr>
      <t>***</t>
    </r>
  </si>
  <si>
    <t>Virtuves mikroviļņu krāsns/plīts tīrīšana</t>
  </si>
  <si>
    <r>
      <t xml:space="preserve">Virtuves nodrošināšana ar trauku mazgājamiem līdzekļiem </t>
    </r>
    <r>
      <rPr>
        <sz val="12"/>
        <color rgb="FFFF0000"/>
        <rFont val="Times New Roman"/>
        <family val="1"/>
        <charset val="186"/>
      </rPr>
      <t>****</t>
    </r>
  </si>
  <si>
    <t>WC klozetpoda, pisuāra, izlietnes un santehnikas tīrīšana un dezinficēšana</t>
  </si>
  <si>
    <t>WC gaisa atsvaidzinātāja nodrošināšana</t>
  </si>
  <si>
    <t>KOPLIETOŠANAS TELPAS</t>
  </si>
  <si>
    <t>Atkritumu grozu tukšošana un maisiņu nomaiņa *</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</si>
  <si>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</si>
  <si>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</si>
  <si>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</si>
  <si>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</si>
  <si>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</si>
  <si>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</si>
  <si>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2"/>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</si>
  <si>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</si>
  <si>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</si>
  <si>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</si>
  <si>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r>
      <t>* - Atkritumi urnas jāiztukšo katru dienu, ja tajās ir atkritumi. Maisiņi tiek mainīti,</t>
    </r>
    <r>
      <rPr>
        <i/>
        <u/>
        <sz val="12"/>
        <color rgb="FFFF0000"/>
        <rFont val="Times New Roman"/>
        <family val="1"/>
        <charset val="186"/>
      </rPr>
      <t xml:space="preserve"> ja atkritumos ir bioloģiskas izcelsmes atkritumi</t>
    </r>
    <r>
      <rPr>
        <i/>
        <sz val="12"/>
        <color rgb="FFFF0000"/>
        <rFont val="Times New Roman"/>
        <family val="1"/>
        <charset val="186"/>
      </rPr>
      <t>.</t>
    </r>
    <r>
      <rPr>
        <i/>
        <u/>
        <sz val="12"/>
        <color rgb="FFFF0000"/>
        <rFont val="Times New Roman"/>
        <family val="1"/>
        <charset val="186"/>
      </rPr>
      <t xml:space="preserve"> Ja ir iespēja un Lietotājs/Pasūtītājs to pieprasa, tad atkritumi arī ir jāšķiro³</t>
    </r>
  </si>
  <si>
    <t>** - Par atbrīvotām tiek uzskatītas virsmas bez dokumentiem, mapēm un privātām lietām vai traukiem (uz galdiem var atrasties rakstāmpiederumu organizatori, plastmasas „šālītes“ u. tml.).</t>
  </si>
  <si>
    <r>
      <t xml:space="preserve">*** - Šie pakalpojumi  (kafijas automāta, ledusskapja un virtuves skapīšu tīrīšana no iekšpuses) jāveic, ja </t>
    </r>
    <r>
      <rPr>
        <b/>
        <i/>
        <u/>
        <sz val="12"/>
        <color rgb="FFFF0000"/>
        <rFont val="Times New Roman"/>
        <family val="1"/>
        <charset val="186"/>
      </rPr>
      <t>Pasūtītājs vai Lietotājs to pieprasa</t>
    </r>
    <r>
      <rPr>
        <i/>
        <sz val="12"/>
        <color rgb="FFFF0000"/>
        <rFont val="Times New Roman"/>
        <family val="1"/>
        <charset val="186"/>
      </rPr>
      <t>. Visu rūpīgi izņemot, iztīrot un pēc tam saliekot atpakaļ.</t>
    </r>
  </si>
  <si>
    <r>
      <t xml:space="preserve">**** - Ja </t>
    </r>
    <r>
      <rPr>
        <b/>
        <i/>
        <u/>
        <sz val="12"/>
        <color rgb="FFFF0000"/>
        <rFont val="Times New Roman"/>
        <family val="1"/>
        <charset val="186"/>
      </rPr>
      <t>Pasūtītājs vai Lietotājs to pieprasa,</t>
    </r>
    <r>
      <rPr>
        <i/>
        <sz val="12"/>
        <color rgb="FFFF0000"/>
        <rFont val="Times New Roman"/>
        <family val="1"/>
        <charset val="186"/>
      </rPr>
      <t xml:space="preserve"> Izpildītājam jāseko līdzi, lai virtuvē vienmēr būtu trauku mazgāšanas līdzeklis un švamme(mazgāšanai ar rokām), gumijota lupatiņa un/ vai trauku tabletes un sāls trauku mazgājamajai mašīna (ja tāda ir).</t>
    </r>
  </si>
  <si>
    <t>SADALĪJUMS PA TELPU GRUPĀM</t>
  </si>
  <si>
    <t>OBJEKTS</t>
  </si>
  <si>
    <t>TELPU KOPĒJĀ 
PLATĪBA
(m²)</t>
  </si>
  <si>
    <t>Ārtelpa</t>
  </si>
  <si>
    <t>Biroju/darba telpas</t>
  </si>
  <si>
    <t>Koplietošanas telpas</t>
  </si>
  <si>
    <t>ĪPAŠĀS PRASĪBAS (JĀŅEM VĒRĀ)</t>
  </si>
  <si>
    <t>Nosaukums</t>
  </si>
  <si>
    <t>(m²)</t>
  </si>
  <si>
    <t>SILENE</t>
  </si>
  <si>
    <t>Pēc dzīvnieku uzturēšanās dzīvnieku novietnēs, attiecīgo telpu mazgāšana ir jāveic izmantojot augstspiediena iekārtu. PVD telpu uzkopšana jāveic saskaņā ar PVD prasībām.</t>
  </si>
  <si>
    <t>Pilnas noslodzes gadījumā</t>
  </si>
  <si>
    <t xml:space="preserve">Zemas noslodzes gadījumā </t>
  </si>
  <si>
    <t>Darbinieki (12 h diennaktī strādājošo skaits)</t>
  </si>
  <si>
    <t>Kravas automašīnas (24h diennaktī vidēji šķērso):</t>
  </si>
  <si>
    <t>Vieglās automašīnas (24h diennaktī vidēji šķērso):</t>
  </si>
  <si>
    <t>ROKU DVIEĻI</t>
  </si>
  <si>
    <t>TUALETES  PAPĪRS</t>
  </si>
  <si>
    <t>ZIEPES ROKU MAZGĀŠANAI</t>
  </si>
  <si>
    <t>GAISA ATSVAIDZINĀTĀJS UN BIRSTE 
(WC telpās)</t>
  </si>
  <si>
    <r>
      <t xml:space="preserve">DEZINFEKCIJAS LĪDZEKLIS virsmām/rokām izsmidzināms 500ml
(vestibilos pie ieejas un klientu zonās ) </t>
    </r>
    <r>
      <rPr>
        <b/>
        <sz val="12"/>
        <color rgb="FFFF0000"/>
        <rFont val="Times New Roman"/>
        <family val="1"/>
        <charset val="186"/>
      </rPr>
      <t>*</t>
    </r>
  </si>
  <si>
    <r>
      <t xml:space="preserve">PUTU ZIEPES 
 (gab) </t>
    </r>
    <r>
      <rPr>
        <b/>
        <sz val="12"/>
        <color rgb="FFFF0000"/>
        <rFont val="Times New Roman"/>
        <family val="1"/>
        <charset val="186"/>
      </rPr>
      <t>*</t>
    </r>
  </si>
  <si>
    <r>
      <t xml:space="preserve">TRAUKU MAZGĀJAMAIS LĪDZEKLIS UN ŠVAMME
(virtuvē) </t>
    </r>
    <r>
      <rPr>
        <b/>
        <sz val="12"/>
        <color rgb="FFFF0000"/>
        <rFont val="Times New Roman"/>
        <family val="1"/>
        <charset val="186"/>
      </rPr>
      <t>*</t>
    </r>
  </si>
  <si>
    <r>
      <t xml:space="preserve">TUALETES  PAPĪRS (ruļļi) </t>
    </r>
    <r>
      <rPr>
        <b/>
        <sz val="12"/>
        <color rgb="FFFF0000"/>
        <rFont val="Times New Roman"/>
        <family val="1"/>
        <charset val="186"/>
      </rPr>
      <t>*</t>
    </r>
  </si>
  <si>
    <r>
      <t xml:space="preserve">ROKU DVIEĻI (ruļļi) </t>
    </r>
    <r>
      <rPr>
        <b/>
        <sz val="12"/>
        <color rgb="FFFF0000"/>
        <rFont val="Times New Roman"/>
        <family val="1"/>
        <charset val="186"/>
      </rPr>
      <t>*</t>
    </r>
  </si>
  <si>
    <r>
      <t xml:space="preserve">GAISA ATSVAIDZINĀTĀJS 
WC telpās (skaits) </t>
    </r>
    <r>
      <rPr>
        <b/>
        <sz val="12"/>
        <color rgb="FFFF0000"/>
        <rFont val="Times New Roman"/>
        <family val="1"/>
        <charset val="186"/>
      </rPr>
      <t>*</t>
    </r>
  </si>
  <si>
    <r>
      <t xml:space="preserve">Tork S4 </t>
    </r>
    <r>
      <rPr>
        <b/>
        <u/>
        <sz val="12"/>
        <rFont val="Times New Roman"/>
        <family val="1"/>
        <charset val="186"/>
      </rPr>
      <t xml:space="preserve">(putu) </t>
    </r>
    <r>
      <rPr>
        <sz val="12"/>
        <rFont val="Times New Roman"/>
        <family val="1"/>
        <charset val="186"/>
      </rPr>
      <t xml:space="preserve">sistēmai vai </t>
    </r>
    <r>
      <rPr>
        <i/>
        <sz val="12"/>
        <rFont val="Times New Roman"/>
        <family val="1"/>
        <charset val="186"/>
      </rPr>
      <t>ekvivalents</t>
    </r>
  </si>
  <si>
    <t>Aerosola</t>
  </si>
  <si>
    <t xml:space="preserve">* patēriņš vidēji mēnesī </t>
  </si>
  <si>
    <t>Objekts</t>
  </si>
  <si>
    <t>Izmērs (cm)</t>
  </si>
  <si>
    <t>Krāsa, materiāls</t>
  </si>
  <si>
    <t>Daudzums</t>
  </si>
  <si>
    <t>Ziemas sezonā (01.11.-31.03)</t>
  </si>
  <si>
    <t>Vasaras sezonā (01.04.-31.10.)</t>
  </si>
  <si>
    <t>115 x 200</t>
  </si>
  <si>
    <t>pelēks, sintētisks</t>
  </si>
  <si>
    <t>Reizi nedēļā</t>
  </si>
  <si>
    <t>Reizi divās nedēļās</t>
  </si>
  <si>
    <t>TERITORIJAS IKDIENAS UZKOPŠANĀ VEICAMIE DARBI</t>
  </si>
  <si>
    <t>1xdiennaktī līdz plkst.:08:00</t>
  </si>
  <si>
    <t>2x diennaktī</t>
  </si>
  <si>
    <t>Intensīvas snigšanas gadījumā,
ne retāk kā ik pa 4h (no 06:00 - 22:00)</t>
  </si>
  <si>
    <t>1 x nedēļā</t>
  </si>
  <si>
    <t>1x mēnesī</t>
  </si>
  <si>
    <t>Pēc nepieciešamības</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</si>
  <si>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</si>
  <si>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</si>
  <si>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</si>
  <si>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2 nedēļās)</t>
  </si>
  <si>
    <t>X</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</si>
  <si>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</si>
  <si>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</si>
  <si>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</si>
  <si>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</si>
  <si>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konteineru novietnes laukuma uzturēšana kārtībā</t>
  </si>
  <si>
    <t>Atkritumu urnu tukšošana un maisiņu nomaiņa atkritumu tvertnēs teritorijā</t>
  </si>
  <si>
    <t>Attīrīšana no sniega un ledus intensīvas snigšanas gadījumā (kolīdz sniega biezums pārsniedz 2 cm) un kaisīšana ar pretslīdes materiālu</t>
  </si>
  <si>
    <t>Ēku ieejas mezglu uzturēšana, attīrīšana no ledus un sniega, un kaisīšana ar pretslīdes materiāliem</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</si>
  <si>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</si>
  <si>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</si>
  <si>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</si>
  <si>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</si>
  <si>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Numurzīmju, norāžu, luksoforu uzturēšana</t>
  </si>
  <si>
    <r>
      <t>Karoga izkāršana atbilstošā noformējumā saskaņā ar LR likumdošanu</t>
    </r>
    <r>
      <rPr>
        <sz val="10"/>
        <color rgb="FFFF0000"/>
        <rFont val="Times New Roman"/>
        <family val="1"/>
        <charset val="186"/>
      </rPr>
      <t xml:space="preserve"> ¹</t>
    </r>
    <r>
      <rPr>
        <sz val="10"/>
        <color theme="1"/>
        <rFont val="Times New Roman"/>
        <family val="1"/>
        <charset val="186"/>
      </rPr>
      <t xml:space="preserve"> , karogu mastu uzturēšana un karogu nomaiņa (t.sk.iegāde) to bojājumu gadījumos</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</si>
  <si>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</si>
  <si>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2.</t>
  </si>
  <si>
    <t>Zālāji un citi laukumi, kuri netiek izmantoti, lai pārvietotos</t>
  </si>
  <si>
    <t>Atkritumu savākšana</t>
  </si>
  <si>
    <t xml:space="preserve">Citi </t>
  </si>
  <si>
    <t>Ēkas jumta un noteku tīrīšana (no sniega, ledus, gružiem, koku lapām un zariem, putnu radītiem atkritumiem)</t>
  </si>
  <si>
    <t>Ēkas fasādes tīrīšana</t>
  </si>
  <si>
    <r>
      <t>Teritorijā esošo nojumju, koku stumbru un sakņu aizsarg-apmaļu, soliņu un velosipēdu novietņu (stendu/statīvu) uzturēšana tīrībā</t>
    </r>
    <r>
      <rPr>
        <sz val="10"/>
        <color rgb="FFFF0000"/>
        <rFont val="Times New Roman"/>
        <family val="1"/>
        <charset val="186"/>
      </rPr>
      <t xml:space="preserve"> </t>
    </r>
  </si>
  <si>
    <t xml:space="preserve">Teritorijā esošo kravas pacēlāju un piegādes rampu, ja tādas atrodas teritorijā, uzturēšana tīrībā </t>
  </si>
  <si>
    <t xml:space="preserve">Teritorijā esošo apgaismes ķermeņu, apgaismes stabu, nožogojumu, barjeru un norāžu uzturēšana tīrībā </t>
  </si>
  <si>
    <t xml:space="preserve">Teritorijā esošo koku un apstādījumu uzturēšana (kokkopja, arborista paklapojumi lūzušu koku gadījumā) </t>
  </si>
  <si>
    <t xml:space="preserve">Atkritumu (kartona kastu, iepakojumu, makulatūras un citu atkritumu) nogādāšana no iekštelpām līdz konteineriem un sadzīves atkritumu daudzuma fiksēšana uzskaites žurnālā. </t>
  </si>
  <si>
    <t>Bīstamo atkritumu uzskaite un nodošana utilizācijai.</t>
  </si>
  <si>
    <t xml:space="preserve">Konteineru, kur tiek izmesti dzīvnieku izcelsmes produkti, vienreizējās lietošanas maisu nomaiņa vismaz 1 x diennaktī (plkst.8.00 un 17.00), izņemto atkritumu svēršana un nogādāšana uz saldētavu PVD ēkā, atkritumu konteineru mazgāšana un dezinficēšana pēc nepieciešamības, bet ne retāk kā 2 x mēnesī. Dezinfekcijas līdzekļu izmaksas sedz VID. </t>
  </si>
  <si>
    <t>3.11.</t>
  </si>
  <si>
    <t>Novadgrāvju tīrīšana (krūmu izciršana)</t>
  </si>
  <si>
    <t>3.12.</t>
  </si>
  <si>
    <t>Saldējamās kameras dezinficēšanu veic pēc PVD pieteikuma, dezinfekcijas līdzekļus nodrošina PVD.</t>
  </si>
  <si>
    <t>VASARAS SEZONĀ (aprīlis-oktobris)</t>
  </si>
  <si>
    <t>Teritorijas slaucīšana</t>
  </si>
  <si>
    <t>Atkritumu tvertņu novietnes laukuma slaucīšana</t>
  </si>
  <si>
    <t>Bīstamo vietu (bedres, ūdenstilpnes utml) norobežošana ar speciālo lenti</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</si>
  <si>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</si>
  <si>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</si>
  <si>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</si>
  <si>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</si>
  <si>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</si>
  <si>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Lapu, zaru un nopļautās zāles savākšana</t>
  </si>
  <si>
    <r>
      <rPr>
        <sz val="10"/>
        <color rgb="FF000000"/>
        <rFont val="Times New Roman"/>
        <family val="1"/>
        <charset val="186"/>
      </rPr>
      <t>Zālāju pļaušana (iežogotajā teritorijā un ārpus iežogotās teritroijas) ievērojot pašvaldības saistošos noteikumus</t>
    </r>
    <r>
      <rPr>
        <sz val="10"/>
        <color rgb="FFFF0000"/>
        <rFont val="Times New Roman"/>
        <family val="1"/>
        <charset val="186"/>
      </rPr>
      <t xml:space="preserve"> </t>
    </r>
  </si>
  <si>
    <t>Zālāja un apstādījumu laistīšana, kur tas tehniski iespējams un nepieciešamības</t>
  </si>
  <si>
    <t>Zālāju atjaunošana un uzturēšana (t.sk.piesēt vietas, kur zāle iznīkus, kaisīšana ar dolomīta smiltīm, lai likvidētu sūnas)</t>
  </si>
  <si>
    <t>Ēku jumta un noteku tīrīšana (gružiem, koku lapām un zariem, putnu radītiem atkritumiem)</t>
  </si>
  <si>
    <t>Ēku ieejas mezglu uzturēšana</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</si>
  <si>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</si>
  <si>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Teritorijā esošo apgaismes ķermeņu, nožogojumu un norāžu uzturēšana tīrībā </t>
  </si>
  <si>
    <r>
      <t xml:space="preserve">Teritorijā esošo koku un apstādījumu uzturēšana un atjaunošana (kokkopja, arborista, daiļdārznieka pakalpojumi) </t>
    </r>
    <r>
      <rPr>
        <sz val="10"/>
        <color rgb="FFFF0000"/>
        <rFont val="Times New Roman"/>
        <family val="1"/>
        <charset val="186"/>
      </rPr>
      <t>³</t>
    </r>
  </si>
  <si>
    <t xml:space="preserve">Konteineru, kur tiek izmesti dzīvnieku izcelsmes produkti, vienreizējās lietošanas maisu nomaiņa vismaz 1x diennaktī (plkst.8.00 un 17.00), izņemto atkritumu svēršana un nogādāšana uz saldētavu PVD ēkā, atkritumu konteineru mazgāšana un dezinficēšana pēc nepieciešamības, bet ne retāk kā 2 x mēnesī. Dezinfekcijas līdzekļu izmaksas sedz VID. </t>
  </si>
  <si>
    <t>6.13.</t>
  </si>
  <si>
    <t>Robežzīmes "Latvijas Republika" uzturēšana - burtu un ģerboņa attīrīšana no zirnekļu tīkliem, citiem netīrumiem</t>
  </si>
  <si>
    <t>6.14.</t>
  </si>
  <si>
    <t>Robežzīmes "Latvijas Republika" uzturēšana - puķu iestādīšana ( 100 gabali zemās samtenes), ravēšana, laistīšana</t>
  </si>
  <si>
    <t>CITI (nepārtraukti)</t>
  </si>
  <si>
    <t>¹</t>
  </si>
  <si>
    <t>Saskaņā ar likumu "Latvijas valsts karoga likums"</t>
  </si>
  <si>
    <t>²</t>
  </si>
  <si>
    <t>Atļauju koku nozāģēšanai saskaņo VNĪ. Troturāra un brauktuves norobežošanas atļauju saskaņo Izpildītājs.</t>
  </si>
  <si>
    <t>KOPĒJĀ PLATĪBA
(m²)</t>
  </si>
  <si>
    <r>
      <t>KOPĒJĀ TERITORIJAS UZKOPJAMĀ PLATĪBA
(m²) (</t>
    </r>
    <r>
      <rPr>
        <b/>
        <sz val="9"/>
        <color theme="1"/>
        <rFont val="Times New Roman"/>
        <family val="1"/>
        <charset val="186"/>
      </rPr>
      <t>IZŅEMOT PLATĪBU, KURA TIEK UZKOPTA PĒC PIEPRASĪJUMA</t>
    </r>
    <r>
      <rPr>
        <b/>
        <sz val="12"/>
        <color theme="1"/>
        <rFont val="Times New Roman"/>
        <family val="1"/>
        <charset val="186"/>
      </rPr>
      <t>)</t>
    </r>
  </si>
  <si>
    <r>
      <t>Ietvju platība, cietais segums iežogotā teritorija un piebraukšana
(m</t>
    </r>
    <r>
      <rPr>
        <b/>
        <sz val="12"/>
        <color rgb="FF000000"/>
        <rFont val="Calibri"/>
        <family val="2"/>
        <charset val="186"/>
      </rPr>
      <t>²</t>
    </r>
    <r>
      <rPr>
        <b/>
        <sz val="12"/>
        <color rgb="FF000000"/>
        <rFont val="Times New Roman"/>
        <family val="1"/>
        <charset val="186"/>
      </rPr>
      <t>)</t>
    </r>
  </si>
  <si>
    <t>Zāliena platība iežogotajā teritorijā
(m²)</t>
  </si>
  <si>
    <t>Zāliena un krūmāju platība, kura tiek kopta PĒC PIEPRASĪJUMA
(m²)</t>
  </si>
  <si>
    <t>Jānodrošina karoga izkāršana
(karogu skaits)</t>
  </si>
  <si>
    <t>Sniega izvešana jānodrošina</t>
  </si>
  <si>
    <t>Sniegšanas laikā tiek tīrītas 3m platas joslas braucamajai daļai RKP teritorijā kā arī laukumi pie ārdurvīm. Kopējais sniega tīrīšanas apjoms 3900m2.</t>
  </si>
  <si>
    <r>
      <t xml:space="preserve">1) Objektā teritorijas uzkopšanā jābūt nodarbinātiem ne mazāk kā </t>
    </r>
    <r>
      <rPr>
        <b/>
        <sz val="12"/>
        <color rgb="FF000000"/>
        <rFont val="Times New Roman"/>
        <family val="1"/>
        <charset val="186"/>
      </rPr>
      <t>3 sētniekiem</t>
    </r>
    <r>
      <rPr>
        <sz val="12"/>
        <color rgb="FF000000"/>
        <rFont val="Times New Roman"/>
        <family val="1"/>
        <charset val="186"/>
      </rPr>
      <t xml:space="preserve"> gadījumos, kad nakts periodā ir bijusi spēcīga snigšana vai novērojama stipra snigšana dienas periodā, kā arī, lai novērstu uz ietvēm un ceļa segumiem radušos apledojumu. 
2) Teritorijā izvietoti 2 karogi (Latvijas un Eiropas), karogu izmēri 2m x 1m.
3) Ziemas periodā jāizmanto dzīvniekiem draudzīgs pretslīdes materiāls.
4) Vasaras sezonā vismaz 2 reizes pļaut zālāju aiz RKP iežogotās teritorijas. 
5) Robežzīmes "Latvijas Republika" uzturēšana - burtu un ģerboņa attīrīšana no zirnekļu tīkliem, citiem netīrumiem 2 reizes gadā.
6) Robežzīmes "Latvijas Republika" uzturēšana - puķu iestādīšana ( 100 gabali zemās samtenes), ravēšana, laistīšana regulāri</t>
    </r>
  </si>
  <si>
    <t>KU1</t>
  </si>
  <si>
    <t>KU2</t>
  </si>
  <si>
    <t>KU3</t>
  </si>
  <si>
    <t>KU4</t>
  </si>
  <si>
    <t>KU5</t>
  </si>
  <si>
    <t>KU6</t>
  </si>
  <si>
    <t>5.pielikums nolikumam</t>
  </si>
  <si>
    <t>ID Nr. VNĪ 2026/4/4-4/AK-62</t>
  </si>
  <si>
    <t>IEPIRKUMA 1.DAĻAI</t>
  </si>
  <si>
    <t>FINANŠU PIEDĀVĀJUMS Nr. 1.1.
Atklātam konkursam “Robežkontroles punktu apsaimniekošana”
ID Nr. VNĪ 2026/4/4-4/AK-62</t>
  </si>
  <si>
    <t>Punktu piešķiršanas metodika</t>
  </si>
  <si>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</si>
  <si>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t>Maksimālais punktu skaits</t>
  </si>
  <si>
    <t>Vērtēšanas kritēriji</t>
  </si>
  <si>
    <t>Piedāvājumu vērtēšanas principis</t>
  </si>
  <si>
    <t xml:space="preserve">Maksimāli iespējamais punktu skaits </t>
  </si>
  <si>
    <r>
      <t>KU1=C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</si>
  <si>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</si>
  <si>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KU3=C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</si>
  <si>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KU4=C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</si>
  <si>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KU5=C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</si>
  <si>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KU6=C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</si>
  <si>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Par saimnieciski visizdevīgāko piedāvājumu tiks atzīts tas pretendents, kurš iegūs visaugstāko punktu skaitu uzkopšanas un inženierkomunikāciju sadaļā, pēc formulas: KU+KI</t>
  </si>
  <si>
    <t>PAPILDUS PAKALPOJUMI</t>
  </si>
  <si>
    <t>Higiēnas un telpu uzturēšanas pakalpojumi</t>
  </si>
  <si>
    <r>
      <t xml:space="preserve">Tork H1 Advanced baltā krāsā </t>
    </r>
    <r>
      <rPr>
        <b/>
        <u/>
        <sz val="12"/>
        <rFont val="Times New Roman"/>
        <family val="1"/>
        <charset val="186"/>
      </rPr>
      <t>(ar sensoru)</t>
    </r>
    <r>
      <rPr>
        <sz val="12"/>
        <rFont val="Times New Roman"/>
        <family val="1"/>
        <charset val="186"/>
      </rPr>
      <t xml:space="preserve"> sistēmai  </t>
    </r>
    <r>
      <rPr>
        <i/>
        <sz val="12"/>
        <rFont val="Times New Roman"/>
        <family val="1"/>
        <charset val="186"/>
      </rPr>
      <t>vai ekvivalents</t>
    </r>
    <r>
      <rPr>
        <sz val="12"/>
        <rFont val="Times New Roman"/>
        <family val="1"/>
        <charset val="186"/>
      </rPr>
      <t xml:space="preserve"> </t>
    </r>
  </si>
  <si>
    <t>KU7</t>
  </si>
  <si>
    <t xml:space="preserve">Tork  T6 sistēmai/Tork Mini Jumbo Advanced vai ekvivalents </t>
  </si>
  <si>
    <r>
      <rPr>
        <b/>
        <sz val="14"/>
        <color rgb="FFFF0000"/>
        <rFont val="Arial"/>
        <family val="2"/>
        <charset val="186"/>
      </rPr>
      <t xml:space="preserve">KU3 </t>
    </r>
    <r>
      <rPr>
        <b/>
        <sz val="14"/>
        <color rgb="FF000000"/>
        <rFont val="Arial"/>
        <family val="2"/>
        <charset val="186"/>
      </rPr>
      <t xml:space="preserve">Vērtējamā                    </t>
    </r>
    <r>
      <rPr>
        <b/>
        <u/>
        <sz val="14"/>
        <color rgb="FF000000"/>
        <rFont val="Arial"/>
        <family val="2"/>
        <charset val="186"/>
      </rPr>
      <t xml:space="preserve">CENA PAR VIENU UZKOPŠANAS </t>
    </r>
    <r>
      <rPr>
        <b/>
        <u/>
        <sz val="14"/>
        <color rgb="FFFF0000"/>
        <rFont val="Arial"/>
        <family val="2"/>
        <charset val="186"/>
      </rPr>
      <t>REIZI</t>
    </r>
    <r>
      <rPr>
        <b/>
        <sz val="14"/>
        <color rgb="FF000000"/>
        <rFont val="Arial"/>
        <family val="2"/>
        <charset val="186"/>
      </rPr>
      <t xml:space="preserve"> </t>
    </r>
    <r>
      <rPr>
        <b/>
        <sz val="14"/>
        <color rgb="FFFF0000"/>
        <rFont val="Arial"/>
        <family val="2"/>
        <charset val="186"/>
      </rPr>
      <t>par      1 m</t>
    </r>
    <r>
      <rPr>
        <b/>
        <vertAlign val="superscript"/>
        <sz val="14"/>
        <color rgb="FFFF0000"/>
        <rFont val="Arial"/>
        <family val="2"/>
        <charset val="186"/>
      </rPr>
      <t>2</t>
    </r>
    <r>
      <rPr>
        <b/>
        <sz val="14"/>
        <color rgb="FF000000"/>
        <rFont val="Arial"/>
        <family val="2"/>
        <charset val="186"/>
      </rPr>
      <t xml:space="preserve"> (ja objekta uzkopjamā platība ir no </t>
    </r>
    <r>
      <rPr>
        <b/>
        <sz val="14"/>
        <color rgb="FFFF0000"/>
        <rFont val="Arial"/>
        <family val="2"/>
        <charset val="186"/>
      </rPr>
      <t>1001 līdz 5000 m2</t>
    </r>
    <r>
      <rPr>
        <b/>
        <sz val="14"/>
        <color rgb="FF000000"/>
        <rFont val="Arial"/>
        <family val="2"/>
        <charset val="186"/>
      </rPr>
      <t xml:space="preserve"> )**</t>
    </r>
  </si>
  <si>
    <t>CENA PAR VIENU UZKOPŠANAS REIZI par 1 m2 (ja objekta uzkopjamā platība ir no 1001 līdz 5000 m2 )</t>
  </si>
  <si>
    <r>
      <rPr>
        <b/>
        <sz val="14"/>
        <color rgb="FFFF0000"/>
        <rFont val="Arial"/>
        <family val="2"/>
      </rPr>
      <t xml:space="preserve">KU2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no </t>
    </r>
    <r>
      <rPr>
        <b/>
        <sz val="14"/>
        <color rgb="FFFF0000"/>
        <rFont val="Arial"/>
        <family val="2"/>
        <charset val="186"/>
      </rPr>
      <t>301</t>
    </r>
    <r>
      <rPr>
        <b/>
        <sz val="14"/>
        <rFont val="Arial"/>
        <family val="2"/>
        <charset val="186"/>
      </rPr>
      <t xml:space="preserve"> </t>
    </r>
    <r>
      <rPr>
        <b/>
        <sz val="14"/>
        <color rgb="FFFF0000"/>
        <rFont val="Arial"/>
        <family val="2"/>
        <charset val="186"/>
      </rPr>
      <t>līdz 1000 m2</t>
    </r>
    <r>
      <rPr>
        <b/>
        <sz val="14"/>
        <rFont val="Arial"/>
        <family val="2"/>
      </rPr>
      <t xml:space="preserve"> )**</t>
    </r>
  </si>
  <si>
    <t>CENA PAR VIENU UZKOPŠANAS REIZI par 1 m2 (ja objekta uzkopjamā platība ir līdz 300 m2 )**</t>
  </si>
  <si>
    <t>CENA PAR VIENU UZKOPŠANAS REIZI par 1 m2 (ja objekta uzkopjamā platība ir no 301 līdz 1000 m2 )</t>
  </si>
  <si>
    <r>
      <rPr>
        <b/>
        <sz val="14"/>
        <color rgb="FFFF0000"/>
        <rFont val="Arial"/>
        <family val="2"/>
      </rPr>
      <t xml:space="preserve">KU5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 </t>
    </r>
    <r>
      <rPr>
        <b/>
        <sz val="14"/>
        <color rgb="FFFF0000"/>
        <rFont val="Arial"/>
        <family val="2"/>
        <charset val="186"/>
      </rPr>
      <t>no 5 001 m2 līdz 20 000 m2</t>
    </r>
    <r>
      <rPr>
        <b/>
        <sz val="14"/>
        <rFont val="Arial"/>
        <family val="2"/>
      </rPr>
      <t>)</t>
    </r>
  </si>
  <si>
    <r>
      <rPr>
        <b/>
        <sz val="14"/>
        <color rgb="FFFF0000"/>
        <rFont val="Arial"/>
        <family val="2"/>
        <charset val="186"/>
      </rPr>
      <t xml:space="preserve">KU6 </t>
    </r>
    <r>
      <rPr>
        <b/>
        <sz val="14"/>
        <rFont val="Arial"/>
        <family val="2"/>
        <charset val="186"/>
      </rPr>
      <t xml:space="preserve">Vērtējamā CENA </t>
    </r>
    <r>
      <rPr>
        <b/>
        <sz val="14"/>
        <color rgb="FFFF0000"/>
        <rFont val="Arial"/>
        <family val="2"/>
        <charset val="186"/>
      </rPr>
      <t xml:space="preserve">PAR VIENU UZKOPŠANAS REIZI par 1 m2 </t>
    </r>
    <r>
      <rPr>
        <b/>
        <sz val="14"/>
        <rFont val="Arial"/>
        <family val="2"/>
        <charset val="186"/>
      </rPr>
      <t xml:space="preserve">                                 (ja teritorijas </t>
    </r>
    <r>
      <rPr>
        <b/>
        <u/>
        <sz val="14"/>
        <rFont val="Arial"/>
        <family val="2"/>
        <charset val="186"/>
      </rPr>
      <t>uzkopjamā</t>
    </r>
    <r>
      <rPr>
        <b/>
        <sz val="14"/>
        <rFont val="Arial"/>
        <family val="2"/>
        <charset val="186"/>
      </rPr>
      <t xml:space="preserve"> platība </t>
    </r>
    <r>
      <rPr>
        <b/>
        <sz val="14"/>
        <color rgb="FFFF0000"/>
        <rFont val="Arial"/>
        <family val="2"/>
        <charset val="186"/>
      </rPr>
      <t>no 20 001 m2 līdz 40 000 m2</t>
    </r>
    <r>
      <rPr>
        <b/>
        <sz val="14"/>
        <rFont val="Arial"/>
        <family val="2"/>
        <charset val="186"/>
      </rPr>
      <t>)</t>
    </r>
  </si>
  <si>
    <r>
      <rPr>
        <b/>
        <sz val="14"/>
        <color rgb="FFFF0000"/>
        <rFont val="Arial"/>
        <family val="2"/>
      </rPr>
      <t xml:space="preserve">KU7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40 001 m2 līdz 65 000 m2</t>
    </r>
    <r>
      <rPr>
        <b/>
        <sz val="14"/>
        <rFont val="Arial"/>
        <family val="2"/>
      </rPr>
      <t>)</t>
    </r>
  </si>
  <si>
    <r>
      <rPr>
        <b/>
        <sz val="14"/>
        <color rgb="FFFF0000"/>
        <rFont val="Arial"/>
        <family val="2"/>
      </rPr>
      <t xml:space="preserve">KU8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65 001 m2 līdz 95 000 m2</t>
    </r>
    <r>
      <rPr>
        <b/>
        <sz val="14"/>
        <rFont val="Arial"/>
        <family val="2"/>
      </rPr>
      <t>)</t>
    </r>
  </si>
  <si>
    <r>
      <rPr>
        <b/>
        <sz val="14"/>
        <color rgb="FFFF0000"/>
        <rFont val="Arial"/>
        <family val="2"/>
      </rPr>
      <t xml:space="preserve">KU9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95 001 m2 līdz 120 000 m2</t>
    </r>
    <r>
      <rPr>
        <b/>
        <sz val="14"/>
        <rFont val="Arial"/>
        <family val="2"/>
      </rPr>
      <t>)</t>
    </r>
  </si>
  <si>
    <r>
      <t xml:space="preserve">Higiēnas un telpu uzturēšanas pakalpojumi </t>
    </r>
    <r>
      <rPr>
        <b/>
        <sz val="18"/>
        <color rgb="FFFF0000"/>
        <rFont val="Arial"/>
        <family val="2"/>
        <charset val="186"/>
      </rPr>
      <t>KU10</t>
    </r>
  </si>
  <si>
    <r>
      <t xml:space="preserve"> Kopējā cena EUR bez PVN par higiēnas materiāliem </t>
    </r>
    <r>
      <rPr>
        <b/>
        <i/>
        <sz val="14"/>
        <color rgb="FFFF0000"/>
        <rFont val="Times New Roman"/>
        <family val="1"/>
        <charset val="186"/>
      </rPr>
      <t xml:space="preserve">(Kritērijs KU10.1.) </t>
    </r>
  </si>
  <si>
    <r>
      <t xml:space="preserve"> Kopējā cena EUR bez PVN </t>
    </r>
    <r>
      <rPr>
        <b/>
        <i/>
        <sz val="14"/>
        <color rgb="FFFF0000"/>
        <rFont val="Times New Roman"/>
        <family val="1"/>
        <charset val="186"/>
      </rPr>
      <t>(Kritērijs KU10.2.</t>
    </r>
    <r>
      <rPr>
        <b/>
        <sz val="14"/>
        <rFont val="Arial"/>
        <family val="2"/>
        <charset val="186"/>
      </rPr>
      <t>)</t>
    </r>
  </si>
  <si>
    <r>
      <t xml:space="preserve"> Kopējā cena EUR bez PVN </t>
    </r>
    <r>
      <rPr>
        <b/>
        <i/>
        <sz val="14"/>
        <color rgb="FFFF0000"/>
        <rFont val="Times New Roman"/>
        <family val="1"/>
        <charset val="186"/>
      </rPr>
      <t xml:space="preserve">(Kritērijs KU10.3.) </t>
    </r>
  </si>
  <si>
    <r>
      <t>PAPILDUS PAKALPOJUMI (</t>
    </r>
    <r>
      <rPr>
        <b/>
        <sz val="16"/>
        <color rgb="FFFF0000"/>
        <rFont val="Arial"/>
        <family val="2"/>
        <charset val="186"/>
      </rPr>
      <t>KU11 kritērijs</t>
    </r>
    <r>
      <rPr>
        <b/>
        <sz val="16"/>
        <rFont val="Arial"/>
        <family val="2"/>
      </rPr>
      <t>) **</t>
    </r>
  </si>
  <si>
    <r>
      <t xml:space="preserve">KOPĀ VĒRTĒJAMĀ CENA </t>
    </r>
    <r>
      <rPr>
        <b/>
        <sz val="16"/>
        <color rgb="FFFF0000"/>
        <rFont val="Arial"/>
        <family val="2"/>
        <charset val="186"/>
      </rPr>
      <t>KU10 = (KU10.1.+KU10.2.+KU10.3.)</t>
    </r>
  </si>
  <si>
    <r>
      <t>Papildus pakalpojumi KOPĀ</t>
    </r>
    <r>
      <rPr>
        <b/>
        <sz val="14"/>
        <color rgb="FFFF0000"/>
        <rFont val="Arial"/>
        <family val="2"/>
        <charset val="186"/>
      </rPr>
      <t xml:space="preserve"> (KU11 kritērijs)</t>
    </r>
  </si>
  <si>
    <t>KU8</t>
  </si>
  <si>
    <t>KU9</t>
  </si>
  <si>
    <t>KU10</t>
  </si>
  <si>
    <t>KU11</t>
  </si>
  <si>
    <r>
      <t>KU7=C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</si>
  <si>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KU8=C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</si>
  <si>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KU9=C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</si>
  <si>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KU10=C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</si>
  <si>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KU11=C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</si>
  <si>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CENA PAR VIENU UZKOPŠANAS REIZI REIZI par 1 m2 (ja teritorijas uzkopjamā platība  līdz 5 000 m2)</t>
  </si>
  <si>
    <t>CENA PAR VIENU UZKOPŠANAS REIZI par 1 m2                                  (ja teritorijas uzkopjamā platība no 5 001 m2 līdz 20 000 m2)</t>
  </si>
  <si>
    <t>CENA PAR VIENU UZKOPŠANAS REIZI par 1 m2                                  (ja teritorijas uzkopjamā platība no 20 001 m2 līdz 40 000 m2)</t>
  </si>
  <si>
    <t>CENA PAR VIENU UZKOPŠANAS REIZI par 1 m2                                  (ja teritorijas uzkopjamā platība no 40 001 m2 līdz 65 000 m2)</t>
  </si>
  <si>
    <t>CENA PAR VIENU UZKOPŠANAS REIZI par 1 m2                                  (ja teritorijas uzkopjamā platība no 65 001 m2 līdz 95 000 m2)</t>
  </si>
  <si>
    <t>CENA PAR VIENU UZKOPŠANAS REIZI par 1 m2                                  (ja teritorijas uzkopjamā platība 95 001 m2 līdz 120 000 m2)</t>
  </si>
  <si>
    <r>
      <rPr>
        <b/>
        <sz val="12"/>
        <color rgb="FFFF0000"/>
        <rFont val="Times New Roman"/>
        <family val="1"/>
        <charset val="186"/>
      </rPr>
      <t>KU10.1</t>
    </r>
    <r>
      <rPr>
        <b/>
        <sz val="12"/>
        <color rgb="FF000000"/>
        <rFont val="Times New Roman"/>
        <family val="1"/>
        <charset val="186"/>
      </rPr>
      <t xml:space="preserve">. HIGIĒNAS MATERIĀLI  (pēc fakta) 
</t>
    </r>
    <r>
      <rPr>
        <b/>
        <i/>
        <sz val="12"/>
        <color rgb="FFFF0000"/>
        <rFont val="Times New Roman"/>
        <family val="1"/>
        <charset val="186"/>
      </rPr>
      <t>(saskaņā ar Tehniskās specifikācijas . punktu)</t>
    </r>
  </si>
  <si>
    <r>
      <rPr>
        <b/>
        <sz val="12"/>
        <color rgb="FFFF0000"/>
        <rFont val="Times New Roman"/>
        <family val="1"/>
        <charset val="186"/>
      </rPr>
      <t xml:space="preserve">KU10.2. </t>
    </r>
    <r>
      <rPr>
        <b/>
        <sz val="12"/>
        <color rgb="FF000000"/>
        <rFont val="Times New Roman"/>
        <family val="1"/>
        <charset val="186"/>
      </rPr>
      <t xml:space="preserve">Maināmie paklāji (pēc fakta) 
</t>
    </r>
    <r>
      <rPr>
        <b/>
        <i/>
        <sz val="12"/>
        <color rgb="FFFF0000"/>
        <rFont val="Times New Roman"/>
        <family val="1"/>
        <charset val="186"/>
      </rPr>
      <t>(saskaņā ar Tehniskās specifikācijas . punktu)</t>
    </r>
  </si>
  <si>
    <r>
      <rPr>
        <b/>
        <sz val="12"/>
        <color rgb="FFFF0000"/>
        <rFont val="Times New Roman"/>
        <family val="1"/>
        <charset val="186"/>
      </rPr>
      <t>KU10.3.</t>
    </r>
    <r>
      <rPr>
        <b/>
        <sz val="12"/>
        <color rgb="FF000000"/>
        <rFont val="Times New Roman"/>
        <family val="1"/>
        <charset val="186"/>
      </rPr>
      <t xml:space="preserve"> Dežūrpersonāla pakalpojumi </t>
    </r>
    <r>
      <rPr>
        <b/>
        <sz val="12"/>
        <color rgb="FFFF0000"/>
        <rFont val="Times New Roman"/>
        <family val="1"/>
        <charset val="186"/>
      </rPr>
      <t>(saskaņā ar Tehniskās specifikācijas . punktu)</t>
    </r>
  </si>
  <si>
    <t xml:space="preserve">TELPU IKDIENAS UZKOPŠANAS PAKALPOJUMI </t>
  </si>
  <si>
    <t>PAPILDUS PAKALPOJUMI (KU11 kritērijs) **</t>
  </si>
  <si>
    <r>
      <t xml:space="preserve">KU – kopējais punktu skaits, ņemot vērā tehniskajā piedāvājuma formā un Finanšu piedāvājumā iesniegto informāciju. </t>
    </r>
    <r>
      <rPr>
        <b/>
        <sz val="10"/>
        <rFont val="Times New Roman"/>
        <family val="1"/>
        <charset val="186"/>
      </rPr>
      <t>(KU1+KU2+KU3+KU4+KU5+KU6+KU7+KU8+KU9+KU10+KU11)=(KU) kopējais punktu skaits</t>
    </r>
    <r>
      <rPr>
        <sz val="10"/>
        <rFont val="Times New Roman"/>
        <family val="1"/>
        <charset val="186"/>
      </rPr>
      <t>.</t>
    </r>
  </si>
  <si>
    <r>
      <rPr>
        <b/>
        <sz val="14"/>
        <color rgb="FFFF0000"/>
        <rFont val="Arial"/>
        <family val="2"/>
      </rPr>
      <t xml:space="preserve">KU4 </t>
    </r>
    <r>
      <rPr>
        <b/>
        <sz val="14"/>
        <rFont val="Arial"/>
        <family val="2"/>
      </rPr>
      <t xml:space="preserve">Vērtējamā CENA </t>
    </r>
    <r>
      <rPr>
        <b/>
        <sz val="14"/>
        <color rgb="FFFF0000"/>
        <rFont val="Arial"/>
        <family val="2"/>
        <charset val="186"/>
      </rPr>
      <t>PAR VIENU UZKOPŠANAS REIZI REIZI par 1 m2</t>
    </r>
    <r>
      <rPr>
        <b/>
        <sz val="14"/>
        <rFont val="Arial"/>
        <family val="2"/>
      </rPr>
      <t xml:space="preserve"> (ja teritorijas </t>
    </r>
    <r>
      <rPr>
        <b/>
        <u/>
        <sz val="14"/>
        <rFont val="Arial"/>
        <family val="2"/>
        <charset val="186"/>
      </rPr>
      <t>uzkopjamā</t>
    </r>
    <r>
      <rPr>
        <b/>
        <sz val="14"/>
        <rFont val="Arial"/>
        <family val="2"/>
      </rPr>
      <t xml:space="preserve"> platība </t>
    </r>
    <r>
      <rPr>
        <b/>
        <sz val="14"/>
        <color rgb="FFFF0000"/>
        <rFont val="Arial"/>
        <family val="2"/>
        <charset val="186"/>
      </rPr>
      <t>5 000 m2</t>
    </r>
    <r>
      <rPr>
        <b/>
        <sz val="14"/>
        <rFont val="Arial"/>
        <family val="2"/>
      </rPr>
      <t>)</t>
    </r>
  </si>
  <si>
    <r>
      <rPr>
        <b/>
        <sz val="14"/>
        <color rgb="FFFF0000"/>
        <rFont val="Arial"/>
        <family val="2"/>
        <charset val="186"/>
      </rPr>
      <t>KU1</t>
    </r>
    <r>
      <rPr>
        <b/>
        <sz val="14"/>
        <rFont val="Arial"/>
        <family val="2"/>
      </rPr>
      <t xml:space="preserve"> Vērtējamā                  CENA PAR VIENU UZKOPŠANAS</t>
    </r>
    <r>
      <rPr>
        <b/>
        <sz val="14"/>
        <color rgb="FFFF0000"/>
        <rFont val="Arial"/>
        <family val="2"/>
        <charset val="186"/>
      </rPr>
      <t xml:space="preserve"> REIZI par      1 m2</t>
    </r>
    <r>
      <rPr>
        <b/>
        <sz val="14"/>
        <rFont val="Arial"/>
        <family val="2"/>
      </rPr>
      <t xml:space="preserve"> (ja objekta uzkopjamā platība ir </t>
    </r>
    <r>
      <rPr>
        <b/>
        <sz val="14"/>
        <color rgb="FFFF0000"/>
        <rFont val="Arial"/>
        <family val="2"/>
        <charset val="186"/>
      </rPr>
      <t>no 200 m2 līdz 300 m2</t>
    </r>
    <r>
      <rPr>
        <b/>
        <sz val="14"/>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</si>
</sst>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Red]0"/>
    <numFmt numFmtId="166" formatCode="0.0"/>
    <numFmt numFmtId="167" formatCode="#,##0.0000\ &quot;€&quot;"/>
  </numFmts>
  <fonts count="102"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color theme="1"/>
      <name val="Times New Roman"/>
      <family val="1"/>
      <charset val="186"/>
    </font>
    <font>
      <sz val="10"/>
      <name val="Arial"/>
      <family val="2"/>
      <charset val="186"/>
    </font>
    <font>
      <sz val="11"/>
      <color rgb="FF000000"/>
      <name val="Calibri"/>
      <family val="2"/>
      <charset val="186"/>
    </font>
    <font>
      <i/>
      <sz val="10"/>
      <color theme="1"/>
      <name val="Times New Roman"/>
      <family val="1"/>
      <charset val="186"/>
    </font>
    <font>
      <sz val="11"/>
      <color theme="1"/>
      <name val="Times New Roman"/>
      <family val="1"/>
      <charset val="186"/>
    </font>
    <font>
      <sz val="10"/>
      <color rgb="FFFF0000"/>
      <name val="Times New Roman"/>
      <family val="1"/>
      <charset val="186"/>
    </font>
    <font>
      <i/>
      <sz val="10"/>
      <color rgb="FFFF0000"/>
      <name val="Times New Roman"/>
      <family val="1"/>
      <charset val="186"/>
    </font>
    <font>
      <b/>
      <sz val="10"/>
      <color theme="1"/>
      <name val="Calibri"/>
      <family val="2"/>
      <charset val="186"/>
    </font>
    <font>
      <b/>
      <sz val="10"/>
      <color rgb="FF000000"/>
      <name val="Times New Roman"/>
      <family val="1"/>
      <charset val="186"/>
    </font>
    <font>
      <b/>
      <sz val="12"/>
      <color theme="1"/>
      <name val="Times New Roman"/>
      <family val="1"/>
      <charset val="186"/>
    </font>
    <font>
      <i/>
      <sz val="12"/>
      <color rgb="FFFF0000"/>
      <name val="Calibri"/>
      <family val="2"/>
      <charset val="186"/>
    </font>
    <font>
      <sz val="8"/>
      <name val="Arial"/>
      <family val="2"/>
      <charset val="186"/>
    </font>
    <font>
      <sz val="10"/>
      <color rgb="FF000000"/>
      <name val="Times New Roman"/>
      <family val="1"/>
      <charset val="186"/>
    </font>
    <font>
      <sz val="11"/>
      <color rgb="FF000000"/>
      <name val="Verdana"/>
      <family val="2"/>
      <charset val="186"/>
    </font>
    <font>
      <sz val="12"/>
      <name val="Arial"/>
      <family val="2"/>
      <charset val="186"/>
    </font>
    <font>
      <b/>
      <sz val="12"/>
      <name val="Arial"/>
      <family val="2"/>
      <charset val="186"/>
    </font>
    <font>
      <sz val="12"/>
      <color theme="1"/>
      <name val="Arial"/>
      <family val="2"/>
      <charset val="186"/>
    </font>
    <font>
      <i/>
      <sz val="12"/>
      <color theme="0" tint="-0.499984740745262"/>
      <name val="Arial"/>
      <family val="2"/>
      <charset val="186"/>
    </font>
    <font>
      <sz val="12"/>
      <color theme="0" tint="-0.499984740745262"/>
      <name val="Arial"/>
      <family val="2"/>
      <charset val="186"/>
    </font>
    <font>
      <b/>
      <sz val="12"/>
      <color rgb="FF000000"/>
      <name val="Arial"/>
      <family val="2"/>
      <charset val="186"/>
    </font>
    <font>
      <b/>
      <sz val="12"/>
      <color theme="1"/>
      <name val="Arial"/>
      <family val="2"/>
      <charset val="186"/>
    </font>
    <font>
      <i/>
      <sz val="12"/>
      <color rgb="FF000000"/>
      <name val="Arial"/>
      <family val="2"/>
      <charset val="186"/>
    </font>
    <font>
      <i/>
      <sz val="12"/>
      <color theme="1"/>
      <name val="Arial"/>
      <family val="2"/>
      <charset val="186"/>
    </font>
    <font>
      <b/>
      <sz val="12"/>
      <name val="Times New Roman"/>
      <family val="1"/>
      <charset val="186"/>
    </font>
    <font>
      <sz val="12"/>
      <color theme="1"/>
      <name val="Arial"/>
      <family val="2"/>
    </font>
    <font>
      <u/>
      <sz val="12"/>
      <name val="Arial"/>
      <family val="2"/>
    </font>
    <font>
      <sz val="12"/>
      <name val="Arial"/>
      <family val="2"/>
    </font>
    <font>
      <b/>
      <u/>
      <sz val="12"/>
      <name val="Arial"/>
      <family val="2"/>
    </font>
    <font>
      <u/>
      <sz val="12"/>
      <name val="Arial"/>
      <family val="2"/>
      <charset val="186"/>
    </font>
    <font>
      <b/>
      <sz val="12"/>
      <name val="Arial"/>
      <family val="2"/>
    </font>
    <font>
      <b/>
      <i/>
      <sz val="12"/>
      <name val="Arial"/>
      <family val="2"/>
    </font>
    <font>
      <sz val="12"/>
      <name val="Times New Roman"/>
      <family val="1"/>
      <charset val="186"/>
    </font>
    <font>
      <sz val="12"/>
      <color theme="1"/>
      <name val="Times New Roman"/>
      <family val="1"/>
      <charset val="186"/>
    </font>
    <font>
      <b/>
      <sz val="12"/>
      <color rgb="FF000000"/>
      <name val="Times New Roman"/>
      <family val="1"/>
      <charset val="186"/>
    </font>
    <font>
      <b/>
      <sz val="12"/>
      <color rgb="FFFF0000"/>
      <name val="Times New Roman"/>
      <family val="1"/>
      <charset val="186"/>
    </font>
    <font>
      <i/>
      <sz val="12"/>
      <color theme="1"/>
      <name val="Times New Roman"/>
      <family val="1"/>
      <charset val="186"/>
    </font>
    <font>
      <i/>
      <sz val="12"/>
      <name val="Times New Roman"/>
      <family val="1"/>
      <charset val="186"/>
    </font>
    <font>
      <i/>
      <sz val="12"/>
      <color rgb="FFFF0000"/>
      <name val="Times New Roman"/>
      <family val="1"/>
      <charset val="186"/>
    </font>
    <font>
      <sz val="12"/>
      <color rgb="FFFF0000"/>
      <name val="Times New Roman"/>
      <family val="1"/>
      <charset val="186"/>
    </font>
    <font>
      <u/>
      <sz val="12"/>
      <name val="Times New Roman"/>
      <family val="1"/>
      <charset val="186"/>
    </font>
    <font>
      <i/>
      <u/>
      <sz val="12"/>
      <color rgb="FFFF0000"/>
      <name val="Times New Roman"/>
      <family val="1"/>
      <charset val="186"/>
    </font>
    <font>
      <b/>
      <i/>
      <u/>
      <sz val="12"/>
      <color rgb="FFFF0000"/>
      <name val="Times New Roman"/>
      <family val="1"/>
      <charset val="186"/>
    </font>
    <font>
      <b/>
      <u/>
      <sz val="12"/>
      <color rgb="FFFF0000"/>
      <name val="Times New Roman"/>
      <family val="1"/>
      <charset val="186"/>
    </font>
    <font>
      <b/>
      <u/>
      <sz val="12"/>
      <name val="Times New Roman"/>
      <family val="1"/>
      <charset val="186"/>
    </font>
    <font>
      <b/>
      <sz val="12"/>
      <color rgb="FF000000"/>
      <name val="Calibri"/>
      <family val="2"/>
      <charset val="186"/>
    </font>
    <font>
      <sz val="12"/>
      <color rgb="FF000000"/>
      <name val="Times New Roman"/>
      <family val="1"/>
      <charset val="186"/>
    </font>
    <font>
      <sz val="12"/>
      <color theme="1"/>
      <name val="Calibri"/>
      <family val="2"/>
      <charset val="186"/>
      <scheme val="minor"/>
    </font>
    <font>
      <b/>
      <sz val="10"/>
      <name val="Arial"/>
      <family val="2"/>
      <charset val="186"/>
    </font>
    <font>
      <sz val="18"/>
      <name val="Aptos Display"/>
      <family val="2"/>
    </font>
    <font>
      <b/>
      <i/>
      <u/>
      <sz val="20"/>
      <color rgb="FF000000"/>
      <name val="Arial"/>
      <family val="2"/>
      <charset val="186"/>
    </font>
    <font>
      <b/>
      <sz val="14"/>
      <color rgb="FF000000"/>
      <name val="Arial"/>
      <family val="2"/>
    </font>
    <font>
      <b/>
      <sz val="14"/>
      <color theme="1"/>
      <name val="Arial"/>
      <family val="2"/>
    </font>
    <font>
      <b/>
      <sz val="14"/>
      <name val="Arial"/>
      <family val="2"/>
    </font>
    <font>
      <b/>
      <u/>
      <sz val="14"/>
      <name val="Arial"/>
      <family val="2"/>
    </font>
    <font>
      <b/>
      <sz val="14"/>
      <name val="Arial"/>
      <family val="2"/>
      <charset val="186"/>
    </font>
    <font>
      <b/>
      <u/>
      <sz val="14"/>
      <name val="Arial"/>
      <family val="2"/>
      <charset val="186"/>
    </font>
    <font>
      <b/>
      <sz val="14"/>
      <color rgb="FFFF0000"/>
      <name val="Arial"/>
      <family val="2"/>
    </font>
    <font>
      <b/>
      <sz val="14"/>
      <color rgb="FFFF0000"/>
      <name val="Arial"/>
      <family val="2"/>
      <charset val="186"/>
    </font>
    <font>
      <sz val="14"/>
      <color theme="1"/>
      <name val="Arial"/>
      <family val="2"/>
    </font>
    <font>
      <i/>
      <vertAlign val="superscript"/>
      <sz val="12"/>
      <color theme="1"/>
      <name val="Arial"/>
      <family val="2"/>
      <charset val="186"/>
    </font>
    <font>
      <sz val="14"/>
      <name val="Arial"/>
      <family val="2"/>
      <charset val="186"/>
    </font>
    <font>
      <b/>
      <sz val="16"/>
      <name val="Arial"/>
      <family val="2"/>
    </font>
    <font>
      <b/>
      <sz val="16"/>
      <color rgb="FFFF0000"/>
      <name val="Arial"/>
      <family val="2"/>
      <charset val="186"/>
    </font>
    <font>
      <sz val="14"/>
      <color theme="1"/>
      <name val="Arial"/>
      <family val="2"/>
      <charset val="186"/>
    </font>
    <font>
      <b/>
      <i/>
      <u/>
      <sz val="20"/>
      <color theme="1"/>
      <name val="Arial"/>
      <family val="2"/>
      <charset val="186"/>
    </font>
    <font>
      <b/>
      <sz val="18"/>
      <color theme="1"/>
      <name val="Arial"/>
      <family val="2"/>
      <charset val="186"/>
    </font>
    <font>
      <b/>
      <i/>
      <sz val="14"/>
      <color rgb="FFFF0000"/>
      <name val="Times New Roman"/>
      <family val="1"/>
      <charset val="186"/>
    </font>
    <font>
      <i/>
      <sz val="12"/>
      <color rgb="FFFF0000"/>
      <name val="Arial"/>
      <family val="2"/>
    </font>
    <font>
      <b/>
      <sz val="12"/>
      <color rgb="FF000000"/>
      <name val="Arial"/>
      <family val="2"/>
    </font>
    <font>
      <b/>
      <sz val="12"/>
      <color indexed="8"/>
      <name val="Arial"/>
      <family val="2"/>
    </font>
    <font>
      <i/>
      <sz val="12"/>
      <color rgb="FF000000"/>
      <name val="Arial"/>
      <family val="2"/>
    </font>
    <font>
      <i/>
      <sz val="12"/>
      <color theme="1"/>
      <name val="Arial"/>
      <family val="2"/>
    </font>
    <font>
      <i/>
      <sz val="12"/>
      <name val="Arial"/>
      <family val="2"/>
    </font>
    <font>
      <b/>
      <sz val="12"/>
      <color theme="1"/>
      <name val="Arial"/>
      <family val="2"/>
    </font>
    <font>
      <b/>
      <sz val="10"/>
      <name val="Times New Roman"/>
      <family val="1"/>
      <charset val="186"/>
    </font>
    <font>
      <b/>
      <u/>
      <sz val="14"/>
      <color rgb="FFFF0000"/>
      <name val="Arial"/>
      <family val="2"/>
      <charset val="186"/>
    </font>
    <font>
      <b/>
      <vertAlign val="superscript"/>
      <sz val="14"/>
      <color rgb="FFFF0000"/>
      <name val="Arial"/>
      <family val="2"/>
      <charset val="186"/>
    </font>
    <font>
      <b/>
      <sz val="18"/>
      <color rgb="FFFF0000"/>
      <name val="Arial"/>
      <family val="2"/>
      <charset val="186"/>
    </font>
    <font>
      <b/>
      <sz val="16"/>
      <name val="Arial"/>
      <family val="2"/>
      <charset val="186"/>
    </font>
    <font>
      <b/>
      <sz val="16"/>
      <color theme="1"/>
      <name val="Arial"/>
      <family val="2"/>
      <charset val="186"/>
    </font>
    <font>
      <b/>
      <sz val="9"/>
      <color indexed="81"/>
      <name val="Tahoma"/>
      <family val="2"/>
      <charset val="186"/>
    </font>
    <font>
      <sz val="9"/>
      <color indexed="81"/>
      <name val="Tahoma"/>
      <family val="2"/>
      <charset val="186"/>
    </font>
    <font>
      <b/>
      <sz val="9"/>
      <color theme="1"/>
      <name val="Times New Roman"/>
      <family val="1"/>
      <charset val="186"/>
    </font>
    <font>
      <sz val="12"/>
      <color indexed="8"/>
      <name val="Arial"/>
      <family val="2"/>
      <charset val="186"/>
    </font>
    <font>
      <b/>
      <sz val="14"/>
      <name val="Times New Roman"/>
      <family val="1"/>
      <charset val="186"/>
    </font>
    <font>
      <sz val="11"/>
      <name val="Calibri"/>
      <family val="2"/>
      <charset val="186"/>
      <scheme val="minor"/>
    </font>
    <font>
      <sz val="12"/>
      <color rgb="FF000000"/>
      <name val="Arial"/>
      <family val="2"/>
      <charset val="186"/>
    </font>
    <font>
      <u/>
      <sz val="12"/>
      <color rgb="FF000000"/>
      <name val="Arial"/>
      <family val="2"/>
      <charset val="186"/>
    </font>
    <font>
      <b/>
      <sz val="14"/>
      <color rgb="FF444444"/>
      <name val="Garamond"/>
      <family val="1"/>
      <charset val="186"/>
    </font>
    <font>
      <vertAlign val="subscript"/>
      <sz val="10"/>
      <name val="Times New Roman"/>
      <family val="1"/>
      <charset val="186"/>
    </font>
    <font>
      <b/>
      <sz val="13"/>
      <name val="Times New Roman"/>
      <family val="1"/>
      <charset val="186"/>
    </font>
    <font>
      <b/>
      <u/>
      <vertAlign val="superscript"/>
      <sz val="14"/>
      <color rgb="FFFF0000"/>
      <name val="Arial"/>
      <family val="2"/>
      <charset val="186"/>
    </font>
    <font>
      <b/>
      <sz val="14"/>
      <color rgb="FF000000"/>
      <name val="Arial"/>
      <family val="2"/>
      <charset val="186"/>
    </font>
    <font>
      <b/>
      <u/>
      <sz val="14"/>
      <color rgb="FF000000"/>
      <name val="Arial"/>
      <family val="2"/>
      <charset val="186"/>
    </font>
    <font>
      <b/>
      <i/>
      <sz val="12"/>
      <color rgb="FFFF0000"/>
      <name val="Times New Roman"/>
      <family val="1"/>
      <charset val="186"/>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D9D9D9"/>
        <bgColor indexed="64"/>
      </patternFill>
    </fill>
    <fill>
      <patternFill patternType="solid">
        <fgColor rgb="FFFFFFFF"/>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0" tint="-4.9989318521683403E-2"/>
        <bgColor indexed="64"/>
      </patternFill>
    </fill>
  </fills>
  <borders count="26">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style="hair">
        <color indexed="64"/>
      </bottom>
      <diagonal/>
    </border>
    <border>
      <left style="hair">
        <color rgb="FF000000"/>
      </left>
      <right style="hair">
        <color rgb="FF000000"/>
      </right>
      <top style="hair">
        <color rgb="FF000000"/>
      </top>
      <bottom style="hair">
        <color rgb="FF000000"/>
      </bottom>
      <diagonal/>
    </border>
    <border>
      <left/>
      <right style="hair">
        <color indexed="64"/>
      </right>
      <top/>
      <bottom/>
      <diagonal/>
    </border>
    <border>
      <left style="thin">
        <color rgb="FFE3E3E3"/>
      </left>
      <right style="thin">
        <color rgb="FFE3E3E3"/>
      </right>
      <top style="thin">
        <color rgb="FFE3E3E3"/>
      </top>
      <bottom style="thin">
        <color rgb="FFE3E3E3"/>
      </bottom>
      <diagonal/>
    </border>
    <border>
      <left style="hair">
        <color indexed="64"/>
      </left>
      <right style="thin">
        <color theme="0" tint="-0.34998626667073579"/>
      </right>
      <top style="hair">
        <color indexed="64"/>
      </top>
      <bottom style="hair">
        <color indexed="64"/>
      </bottom>
      <diagonal/>
    </border>
    <border>
      <left style="hair">
        <color theme="0" tint="-0.34998626667073579"/>
      </left>
      <right style="hair">
        <color theme="0" tint="-0.34998626667073579"/>
      </right>
      <top/>
      <bottom style="hair">
        <color theme="0" tint="-0.34998626667073579"/>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
    <xf numFmtId="0" fontId="0" fillId="0" borderId="0"/>
    <xf numFmtId="0" fontId="8" fillId="0" borderId="0"/>
    <xf numFmtId="0" fontId="4" fillId="0" borderId="0"/>
    <xf numFmtId="0" fontId="9" fillId="0" borderId="0"/>
    <xf numFmtId="0" fontId="3" fillId="0" borderId="0"/>
    <xf numFmtId="0" fontId="2" fillId="0" borderId="0"/>
    <xf numFmtId="0" fontId="2" fillId="0" borderId="0"/>
    <xf numFmtId="0" fontId="8" fillId="0" borderId="0"/>
    <xf numFmtId="0" fontId="1" fillId="0" borderId="0"/>
    <xf numFmtId="0" fontId="1" fillId="0" borderId="0"/>
  </cellStyleXfs>
  <cellXfs count="381">
    <xf numFmtId="0" fontId="0" fillId="0" borderId="0" xfId="0"/>
    <xf numFmtId="0" fontId="5" fillId="0" borderId="1" xfId="0" applyFont="1" applyBorder="1" applyAlignment="1">
      <alignment vertical="center" wrapText="1"/>
    </xf>
    <xf numFmtId="0" fontId="5" fillId="0" borderId="1" xfId="0" applyFont="1" applyBorder="1" applyAlignment="1">
      <alignment horizontal="center" vertical="center"/>
    </xf>
    <xf numFmtId="0" fontId="6" fillId="0" borderId="0" xfId="0" applyFont="1"/>
    <xf numFmtId="0" fontId="7" fillId="4" borderId="1" xfId="0" applyFont="1" applyFill="1" applyBorder="1" applyAlignment="1">
      <alignment horizontal="center" vertical="center" textRotation="90"/>
    </xf>
    <xf numFmtId="0" fontId="6" fillId="0" borderId="1" xfId="0" applyFont="1" applyBorder="1" applyAlignment="1">
      <alignment horizontal="center" vertical="center"/>
    </xf>
    <xf numFmtId="0" fontId="6" fillId="0" borderId="0" xfId="0" applyFont="1" applyAlignment="1">
      <alignment horizontal="center"/>
    </xf>
    <xf numFmtId="0" fontId="6" fillId="0" borderId="0" xfId="0" applyFont="1" applyAlignment="1">
      <alignment horizontal="center" vertical="center"/>
    </xf>
    <xf numFmtId="0" fontId="6" fillId="0" borderId="14" xfId="0" applyFont="1" applyBorder="1" applyAlignment="1">
      <alignment horizontal="center" vertical="center"/>
    </xf>
    <xf numFmtId="0" fontId="7" fillId="3" borderId="1" xfId="0" applyFont="1" applyFill="1" applyBorder="1" applyAlignment="1">
      <alignment horizontal="center" vertical="center"/>
    </xf>
    <xf numFmtId="0" fontId="6" fillId="0" borderId="1" xfId="0" applyFont="1" applyBorder="1" applyAlignment="1">
      <alignment vertical="center" wrapText="1"/>
    </xf>
    <xf numFmtId="0" fontId="7" fillId="9" borderId="5" xfId="0" applyFont="1" applyFill="1" applyBorder="1" applyAlignment="1">
      <alignment horizontal="center" vertical="center" wrapText="1"/>
    </xf>
    <xf numFmtId="0" fontId="15" fillId="9" borderId="6" xfId="0" applyFont="1" applyFill="1" applyBorder="1" applyAlignment="1">
      <alignment horizontal="center" vertical="center" wrapText="1"/>
    </xf>
    <xf numFmtId="0" fontId="15" fillId="9" borderId="7"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16" fillId="4" borderId="1" xfId="0" applyFont="1" applyFill="1" applyBorder="1" applyAlignment="1">
      <alignment horizontal="center" vertical="center" wrapText="1"/>
    </xf>
    <xf numFmtId="0" fontId="7" fillId="4" borderId="1" xfId="0" applyFont="1" applyFill="1" applyBorder="1" applyAlignment="1">
      <alignment horizontal="center" vertical="center" textRotation="90" wrapText="1"/>
    </xf>
    <xf numFmtId="0" fontId="7" fillId="3" borderId="2" xfId="0" applyFont="1" applyFill="1" applyBorder="1" applyAlignment="1">
      <alignment vertical="center" wrapText="1"/>
    </xf>
    <xf numFmtId="0" fontId="7" fillId="3" borderId="4" xfId="0" applyFont="1" applyFill="1" applyBorder="1" applyAlignment="1">
      <alignment vertical="center" wrapText="1"/>
    </xf>
    <xf numFmtId="0" fontId="7" fillId="3" borderId="3" xfId="0" applyFont="1" applyFill="1" applyBorder="1" applyAlignment="1">
      <alignment vertical="center" wrapText="1"/>
    </xf>
    <xf numFmtId="0" fontId="12" fillId="0" borderId="1" xfId="0" applyFont="1" applyBorder="1" applyAlignment="1">
      <alignment horizontal="center" vertical="center"/>
    </xf>
    <xf numFmtId="0" fontId="6" fillId="3" borderId="1" xfId="0" applyFont="1" applyFill="1" applyBorder="1" applyAlignment="1">
      <alignment horizontal="center" vertical="center"/>
    </xf>
    <xf numFmtId="0" fontId="12" fillId="0" borderId="0" xfId="0" applyFont="1"/>
    <xf numFmtId="0" fontId="6" fillId="0" borderId="0" xfId="0" applyFont="1" applyAlignment="1">
      <alignment wrapText="1"/>
    </xf>
    <xf numFmtId="0" fontId="6" fillId="0" borderId="0" xfId="0" applyFont="1" applyAlignment="1">
      <alignment horizontal="right" wrapText="1"/>
    </xf>
    <xf numFmtId="2" fontId="6" fillId="0" borderId="1" xfId="0" applyNumberFormat="1" applyFont="1" applyBorder="1" applyAlignment="1">
      <alignment horizontal="center" vertical="center"/>
    </xf>
    <xf numFmtId="2" fontId="5" fillId="0" borderId="1" xfId="0" applyNumberFormat="1" applyFont="1" applyBorder="1" applyAlignment="1">
      <alignment horizontal="center" vertical="center"/>
    </xf>
    <xf numFmtId="0" fontId="7" fillId="3" borderId="1" xfId="0" applyFont="1" applyFill="1" applyBorder="1" applyAlignment="1">
      <alignment vertical="center" wrapText="1"/>
    </xf>
    <xf numFmtId="2" fontId="7" fillId="3" borderId="1" xfId="0" applyNumberFormat="1" applyFont="1" applyFill="1" applyBorder="1" applyAlignment="1">
      <alignment vertical="center"/>
    </xf>
    <xf numFmtId="0" fontId="7" fillId="3" borderId="2" xfId="0" applyFont="1" applyFill="1" applyBorder="1" applyAlignment="1">
      <alignment horizontal="center" vertical="center"/>
    </xf>
    <xf numFmtId="0" fontId="6" fillId="3" borderId="4" xfId="0" applyFont="1" applyFill="1" applyBorder="1" applyAlignment="1">
      <alignment horizontal="center" vertical="center"/>
    </xf>
    <xf numFmtId="2" fontId="7" fillId="3" borderId="3" xfId="0" applyNumberFormat="1" applyFont="1" applyFill="1" applyBorder="1" applyAlignment="1">
      <alignment vertical="center"/>
    </xf>
    <xf numFmtId="0" fontId="5" fillId="0" borderId="1" xfId="0" applyFont="1" applyBorder="1" applyAlignment="1">
      <alignment horizontal="justify" vertical="center" wrapText="1"/>
    </xf>
    <xf numFmtId="0" fontId="6" fillId="0" borderId="15" xfId="0" applyFont="1" applyBorder="1" applyAlignment="1">
      <alignment vertical="center" wrapText="1"/>
    </xf>
    <xf numFmtId="0" fontId="6" fillId="0" borderId="15" xfId="0" applyFont="1" applyBorder="1" applyAlignment="1">
      <alignment horizontal="center" vertical="center"/>
    </xf>
    <xf numFmtId="0" fontId="5" fillId="0" borderId="14" xfId="0" applyFont="1" applyBorder="1" applyAlignment="1">
      <alignment vertical="center" wrapText="1"/>
    </xf>
    <xf numFmtId="0" fontId="5" fillId="0" borderId="1" xfId="0" applyFont="1" applyBorder="1" applyAlignment="1">
      <alignment horizontal="center"/>
    </xf>
    <xf numFmtId="0" fontId="12" fillId="0" borderId="0" xfId="0" applyFont="1" applyAlignment="1">
      <alignment horizontal="center"/>
    </xf>
    <xf numFmtId="0" fontId="11" fillId="0" borderId="0" xfId="0" applyFont="1" applyAlignment="1">
      <alignment horizontal="justify" vertical="center" wrapText="1"/>
    </xf>
    <xf numFmtId="0" fontId="12" fillId="0" borderId="0" xfId="0" applyFont="1" applyAlignment="1">
      <alignment horizontal="center" vertical="center"/>
    </xf>
    <xf numFmtId="0" fontId="17" fillId="0" borderId="0" xfId="0" applyFont="1" applyAlignment="1">
      <alignment horizontal="center" vertical="top"/>
    </xf>
    <xf numFmtId="1" fontId="5" fillId="0" borderId="1" xfId="2" applyNumberFormat="1" applyFont="1" applyBorder="1" applyAlignment="1">
      <alignment horizontal="center" vertical="center" wrapText="1"/>
    </xf>
    <xf numFmtId="2" fontId="5" fillId="0" borderId="1" xfId="2" applyNumberFormat="1" applyFont="1" applyBorder="1" applyAlignment="1">
      <alignment wrapText="1"/>
    </xf>
    <xf numFmtId="0" fontId="5" fillId="0" borderId="1" xfId="2" applyFont="1" applyBorder="1" applyAlignment="1">
      <alignment wrapText="1"/>
    </xf>
    <xf numFmtId="0" fontId="5" fillId="0" borderId="1" xfId="2" applyFont="1" applyBorder="1" applyAlignment="1">
      <alignment horizontal="center" wrapText="1"/>
    </xf>
    <xf numFmtId="0" fontId="5" fillId="0" borderId="1" xfId="2" applyFont="1" applyBorder="1" applyAlignment="1">
      <alignment horizontal="center" vertical="center" wrapText="1"/>
    </xf>
    <xf numFmtId="0" fontId="5" fillId="0" borderId="1" xfId="2" applyFont="1" applyBorder="1" applyAlignment="1">
      <alignment horizontal="left" wrapText="1"/>
    </xf>
    <xf numFmtId="49" fontId="5" fillId="0" borderId="1" xfId="2" applyNumberFormat="1" applyFont="1" applyBorder="1" applyAlignment="1">
      <alignment horizontal="center" wrapText="1"/>
    </xf>
    <xf numFmtId="2" fontId="6" fillId="0" borderId="1" xfId="2" applyNumberFormat="1" applyFont="1" applyBorder="1" applyAlignment="1">
      <alignment horizontal="center" vertical="center" wrapText="1"/>
    </xf>
    <xf numFmtId="0" fontId="5" fillId="0" borderId="1" xfId="2" applyFont="1" applyBorder="1" applyAlignment="1">
      <alignment horizontal="left" vertical="center" wrapText="1"/>
    </xf>
    <xf numFmtId="2" fontId="5" fillId="0" borderId="1" xfId="2" applyNumberFormat="1" applyFont="1" applyBorder="1" applyAlignment="1">
      <alignment horizontal="center" vertical="center" wrapText="1"/>
    </xf>
    <xf numFmtId="0" fontId="6" fillId="0" borderId="1" xfId="2" applyFont="1" applyBorder="1" applyAlignment="1">
      <alignment wrapText="1"/>
    </xf>
    <xf numFmtId="0" fontId="6" fillId="0" borderId="0" xfId="2" applyFont="1" applyAlignment="1">
      <alignment wrapText="1"/>
    </xf>
    <xf numFmtId="0" fontId="6" fillId="0" borderId="1" xfId="2" applyFont="1" applyBorder="1" applyAlignment="1">
      <alignment horizontal="center" vertical="center" wrapText="1"/>
    </xf>
    <xf numFmtId="2" fontId="5" fillId="0" borderId="1" xfId="2" applyNumberFormat="1" applyFont="1" applyBorder="1" applyAlignment="1">
      <alignment vertical="center" wrapText="1"/>
    </xf>
    <xf numFmtId="0" fontId="6" fillId="0" borderId="1" xfId="2" applyFont="1" applyBorder="1" applyAlignment="1">
      <alignment horizontal="left" vertical="center" wrapText="1"/>
    </xf>
    <xf numFmtId="1" fontId="6" fillId="0" borderId="1" xfId="2" applyNumberFormat="1" applyFont="1" applyBorder="1" applyAlignment="1">
      <alignment horizontal="center" vertical="center" wrapText="1"/>
    </xf>
    <xf numFmtId="2" fontId="6" fillId="0" borderId="1" xfId="2" applyNumberFormat="1" applyFont="1" applyBorder="1" applyAlignment="1">
      <alignment vertical="center" wrapText="1"/>
    </xf>
    <xf numFmtId="0" fontId="8" fillId="0" borderId="0" xfId="0" applyFont="1"/>
    <xf numFmtId="2" fontId="0" fillId="0" borderId="0" xfId="0" applyNumberFormat="1"/>
    <xf numFmtId="0" fontId="5" fillId="0" borderId="1" xfId="2" quotePrefix="1" applyFont="1" applyBorder="1" applyAlignment="1">
      <alignment horizontal="center" vertical="center" wrapText="1"/>
    </xf>
    <xf numFmtId="2" fontId="5" fillId="0" borderId="15" xfId="2" applyNumberFormat="1" applyFont="1" applyBorder="1" applyAlignment="1">
      <alignment horizontal="center" vertical="center" wrapText="1"/>
    </xf>
    <xf numFmtId="0" fontId="6" fillId="0" borderId="0" xfId="2" applyFont="1" applyAlignment="1">
      <alignment horizontal="left" wrapText="1"/>
    </xf>
    <xf numFmtId="0" fontId="6" fillId="0" borderId="0" xfId="2" applyFont="1" applyAlignment="1">
      <alignment horizontal="center" wrapText="1"/>
    </xf>
    <xf numFmtId="2" fontId="6" fillId="0" borderId="0" xfId="2" applyNumberFormat="1" applyFont="1" applyAlignment="1">
      <alignment horizontal="center" vertical="center" wrapText="1"/>
    </xf>
    <xf numFmtId="2" fontId="6" fillId="0" borderId="0" xfId="2" applyNumberFormat="1" applyFont="1" applyAlignment="1">
      <alignment vertical="center" wrapText="1"/>
    </xf>
    <xf numFmtId="0" fontId="6" fillId="0" borderId="0" xfId="2" applyFont="1" applyAlignment="1">
      <alignment horizontal="center" vertical="center" wrapText="1"/>
    </xf>
    <xf numFmtId="2" fontId="7" fillId="0" borderId="0" xfId="2" applyNumberFormat="1" applyFont="1" applyAlignment="1">
      <alignment horizontal="center" wrapText="1"/>
    </xf>
    <xf numFmtId="0" fontId="5" fillId="0" borderId="0" xfId="2" applyFont="1" applyAlignment="1">
      <alignment horizontal="right"/>
    </xf>
    <xf numFmtId="0" fontId="5" fillId="0" borderId="0" xfId="2" applyFont="1"/>
    <xf numFmtId="0" fontId="5" fillId="0" borderId="0" xfId="2" applyFont="1" applyAlignment="1">
      <alignment horizontal="center" vertical="center"/>
    </xf>
    <xf numFmtId="0" fontId="5" fillId="0" borderId="0" xfId="2" applyFont="1" applyAlignment="1">
      <alignment horizontal="center"/>
    </xf>
    <xf numFmtId="0" fontId="6" fillId="0" borderId="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165" fontId="6" fillId="0" borderId="1" xfId="2" applyNumberFormat="1" applyFont="1" applyBorder="1" applyAlignment="1">
      <alignment horizontal="center" vertical="center" wrapText="1"/>
    </xf>
    <xf numFmtId="0" fontId="20" fillId="10" borderId="19" xfId="0" applyFont="1" applyFill="1" applyBorder="1" applyAlignment="1">
      <alignment wrapText="1"/>
    </xf>
    <xf numFmtId="0" fontId="39" fillId="0" borderId="0" xfId="0" applyFont="1" applyAlignment="1">
      <alignment horizontal="left"/>
    </xf>
    <xf numFmtId="0" fontId="39" fillId="0" borderId="0" xfId="0" applyFont="1"/>
    <xf numFmtId="0" fontId="16" fillId="4" borderId="15" xfId="0" applyFont="1" applyFill="1" applyBorder="1" applyAlignment="1">
      <alignment horizontal="center" vertical="center" wrapText="1"/>
    </xf>
    <xf numFmtId="0" fontId="16" fillId="4" borderId="2" xfId="0" applyFont="1" applyFill="1" applyBorder="1" applyAlignment="1">
      <alignment vertical="center" textRotation="90" wrapText="1"/>
    </xf>
    <xf numFmtId="0" fontId="16" fillId="4" borderId="2" xfId="0" applyFont="1" applyFill="1" applyBorder="1" applyAlignment="1">
      <alignment horizontal="center" vertical="center" textRotation="90" wrapText="1"/>
    </xf>
    <xf numFmtId="0" fontId="16" fillId="4" borderId="1" xfId="0" applyFont="1" applyFill="1" applyBorder="1" applyAlignment="1">
      <alignment horizontal="center" vertical="center" textRotation="90"/>
    </xf>
    <xf numFmtId="0" fontId="30" fillId="3" borderId="1" xfId="0" applyFont="1" applyFill="1" applyBorder="1" applyAlignment="1">
      <alignment horizontal="left" vertical="center" wrapText="1"/>
    </xf>
    <xf numFmtId="0" fontId="30" fillId="3" borderId="1" xfId="0" applyFont="1" applyFill="1" applyBorder="1" applyAlignment="1">
      <alignment horizontal="center" vertical="center"/>
    </xf>
    <xf numFmtId="0" fontId="38" fillId="0" borderId="1" xfId="0" applyFont="1" applyBorder="1" applyAlignment="1">
      <alignment horizontal="left" vertical="center"/>
    </xf>
    <xf numFmtId="0" fontId="30" fillId="0" borderId="1" xfId="0" applyFont="1" applyBorder="1" applyAlignment="1">
      <alignment horizontal="center" vertical="center"/>
    </xf>
    <xf numFmtId="0" fontId="38" fillId="0" borderId="1" xfId="0" applyFont="1" applyBorder="1" applyAlignment="1">
      <alignment horizontal="left" vertical="center" wrapText="1"/>
    </xf>
    <xf numFmtId="0" fontId="38" fillId="0" borderId="14" xfId="0" applyFont="1" applyBorder="1" applyAlignment="1">
      <alignment horizontal="left" vertical="center"/>
    </xf>
    <xf numFmtId="0" fontId="39" fillId="0" borderId="1" xfId="0" applyFont="1" applyBorder="1" applyAlignment="1">
      <alignment horizontal="center"/>
    </xf>
    <xf numFmtId="0" fontId="39" fillId="0" borderId="1" xfId="0" applyFont="1" applyBorder="1" applyAlignment="1">
      <alignment horizontal="center" vertical="center"/>
    </xf>
    <xf numFmtId="0" fontId="39" fillId="0" borderId="0" xfId="0" applyFont="1" applyAlignment="1">
      <alignment horizontal="center"/>
    </xf>
    <xf numFmtId="0" fontId="39" fillId="0" borderId="0" xfId="0" applyFont="1" applyAlignment="1">
      <alignment horizontal="center" vertical="center"/>
    </xf>
    <xf numFmtId="0" fontId="44" fillId="0" borderId="0" xfId="0" applyFont="1" applyAlignment="1">
      <alignment horizontal="left" vertical="center"/>
    </xf>
    <xf numFmtId="0" fontId="43" fillId="0" borderId="0" xfId="0" applyFont="1" applyAlignment="1">
      <alignment horizontal="center" vertical="top" wrapText="1"/>
    </xf>
    <xf numFmtId="0" fontId="43" fillId="0" borderId="0" xfId="0" applyFont="1" applyAlignment="1">
      <alignment horizontal="center" vertical="center" wrapText="1"/>
    </xf>
    <xf numFmtId="0" fontId="38" fillId="0" borderId="0" xfId="0" applyFont="1" applyAlignment="1">
      <alignment horizontal="center"/>
    </xf>
    <xf numFmtId="0" fontId="38" fillId="0" borderId="0" xfId="0" applyFont="1"/>
    <xf numFmtId="0" fontId="44" fillId="0" borderId="0" xfId="0" applyFont="1" applyAlignment="1">
      <alignment vertical="center"/>
    </xf>
    <xf numFmtId="0" fontId="43" fillId="0" borderId="0" xfId="0" applyFont="1" applyAlignment="1">
      <alignment horizontal="left" vertical="center"/>
    </xf>
    <xf numFmtId="0" fontId="39" fillId="0" borderId="0" xfId="0" applyFont="1" applyAlignment="1">
      <alignment horizontal="left" vertical="center"/>
    </xf>
    <xf numFmtId="0" fontId="49" fillId="0" borderId="0" xfId="0" applyFont="1" applyAlignment="1">
      <alignment vertical="center"/>
    </xf>
    <xf numFmtId="1" fontId="49" fillId="0" borderId="0" xfId="0" applyNumberFormat="1" applyFont="1" applyAlignment="1">
      <alignment horizontal="center" vertical="center"/>
    </xf>
    <xf numFmtId="4" fontId="49" fillId="0" borderId="0" xfId="0" applyNumberFormat="1" applyFont="1" applyAlignment="1">
      <alignment horizontal="center" vertical="center"/>
    </xf>
    <xf numFmtId="4" fontId="50" fillId="0" borderId="0" xfId="0" applyNumberFormat="1" applyFont="1" applyAlignment="1">
      <alignment horizontal="center" vertical="center"/>
    </xf>
    <xf numFmtId="4" fontId="39" fillId="0" borderId="0" xfId="0" applyNumberFormat="1" applyFont="1" applyAlignment="1">
      <alignment horizontal="center" vertical="center"/>
    </xf>
    <xf numFmtId="0" fontId="49" fillId="0" borderId="0" xfId="0" applyFont="1" applyAlignment="1">
      <alignment vertical="center" wrapText="1"/>
    </xf>
    <xf numFmtId="1" fontId="16" fillId="3" borderId="1" xfId="0" applyNumberFormat="1" applyFont="1" applyFill="1" applyBorder="1" applyAlignment="1">
      <alignment horizontal="center" vertical="center"/>
    </xf>
    <xf numFmtId="0" fontId="16" fillId="3" borderId="1" xfId="0" applyFont="1" applyFill="1" applyBorder="1" applyAlignment="1">
      <alignment horizontal="center" vertical="center" wrapText="1"/>
    </xf>
    <xf numFmtId="4" fontId="16" fillId="3" borderId="1" xfId="0"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4" fontId="16" fillId="3" borderId="1" xfId="0" applyNumberFormat="1" applyFont="1" applyFill="1" applyBorder="1" applyAlignment="1">
      <alignment horizontal="center" vertical="center" textRotation="90" wrapText="1"/>
    </xf>
    <xf numFmtId="4" fontId="16" fillId="0" borderId="1" xfId="0" applyNumberFormat="1" applyFont="1" applyBorder="1" applyAlignment="1">
      <alignment horizontal="center" vertical="center" textRotation="90" wrapText="1"/>
    </xf>
    <xf numFmtId="0" fontId="30" fillId="3" borderId="1" xfId="0" applyFont="1" applyFill="1" applyBorder="1" applyAlignment="1">
      <alignment horizontal="center" vertical="center" wrapText="1"/>
    </xf>
    <xf numFmtId="0" fontId="16" fillId="0" borderId="0" xfId="0" applyFont="1" applyAlignment="1">
      <alignment horizontal="center" vertical="center"/>
    </xf>
    <xf numFmtId="0" fontId="42" fillId="0" borderId="0" xfId="0" applyFont="1" applyAlignment="1">
      <alignment horizontal="center" vertical="center"/>
    </xf>
    <xf numFmtId="1" fontId="42" fillId="3" borderId="1" xfId="0" applyNumberFormat="1" applyFont="1" applyFill="1" applyBorder="1" applyAlignment="1">
      <alignment horizontal="center" vertical="center"/>
    </xf>
    <xf numFmtId="0" fontId="42" fillId="3" borderId="0" xfId="0" applyFont="1" applyFill="1" applyAlignment="1">
      <alignment horizontal="center" vertical="center"/>
    </xf>
    <xf numFmtId="4" fontId="42" fillId="3" borderId="1" xfId="0" applyNumberFormat="1" applyFont="1" applyFill="1" applyBorder="1" applyAlignment="1">
      <alignment horizontal="center" vertical="center" wrapText="1"/>
    </xf>
    <xf numFmtId="4" fontId="42" fillId="0" borderId="1" xfId="0" applyNumberFormat="1" applyFont="1" applyBorder="1" applyAlignment="1">
      <alignment horizontal="center" vertical="center" wrapText="1"/>
    </xf>
    <xf numFmtId="0" fontId="44" fillId="3" borderId="1" xfId="0" applyFont="1" applyFill="1" applyBorder="1" applyAlignment="1">
      <alignment vertical="center" wrapText="1"/>
    </xf>
    <xf numFmtId="0" fontId="39" fillId="0" borderId="0" xfId="0" applyFont="1" applyAlignment="1">
      <alignment vertical="center" wrapText="1"/>
    </xf>
    <xf numFmtId="1" fontId="39" fillId="0" borderId="1" xfId="0" applyNumberFormat="1" applyFont="1" applyBorder="1" applyAlignment="1">
      <alignment horizontal="center" vertical="center"/>
    </xf>
    <xf numFmtId="0" fontId="30" fillId="0" borderId="1" xfId="0" applyFont="1" applyBorder="1" applyAlignment="1">
      <alignment vertical="center" wrapText="1"/>
    </xf>
    <xf numFmtId="4" fontId="30" fillId="0" borderId="1" xfId="1" applyNumberFormat="1" applyFont="1" applyBorder="1" applyAlignment="1">
      <alignment horizontal="center" vertical="center"/>
    </xf>
    <xf numFmtId="4" fontId="41" fillId="0" borderId="0" xfId="0" applyNumberFormat="1" applyFont="1" applyAlignment="1">
      <alignment horizontal="center" vertical="center"/>
    </xf>
    <xf numFmtId="4" fontId="38" fillId="0" borderId="1" xfId="0" applyNumberFormat="1" applyFont="1" applyBorder="1" applyAlignment="1">
      <alignment horizontal="center" vertical="center" wrapText="1"/>
    </xf>
    <xf numFmtId="2" fontId="38" fillId="0" borderId="0" xfId="0" applyNumberFormat="1" applyFont="1" applyAlignment="1">
      <alignment horizontal="center" vertical="center" wrapText="1"/>
    </xf>
    <xf numFmtId="4" fontId="38" fillId="0" borderId="1" xfId="0" applyNumberFormat="1" applyFont="1" applyBorder="1" applyAlignment="1">
      <alignment horizontal="left"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horizontal="center" vertical="center"/>
    </xf>
    <xf numFmtId="4" fontId="16" fillId="0" borderId="0" xfId="0" applyNumberFormat="1" applyFont="1" applyAlignment="1">
      <alignment horizontal="center" vertical="center"/>
    </xf>
    <xf numFmtId="4" fontId="30" fillId="0" borderId="0" xfId="0" applyNumberFormat="1" applyFont="1" applyAlignment="1">
      <alignment horizontal="center" vertical="center"/>
    </xf>
    <xf numFmtId="0" fontId="45" fillId="0" borderId="0" xfId="0" applyFont="1" applyAlignment="1">
      <alignment vertical="center" wrapText="1"/>
    </xf>
    <xf numFmtId="4" fontId="38" fillId="0" borderId="0" xfId="0" applyNumberFormat="1" applyFont="1" applyAlignment="1">
      <alignment horizontal="center" vertical="center"/>
    </xf>
    <xf numFmtId="0" fontId="45" fillId="0" borderId="0" xfId="0" applyFont="1" applyAlignment="1">
      <alignment horizontal="center" vertical="center" wrapText="1"/>
    </xf>
    <xf numFmtId="0" fontId="45" fillId="0" borderId="0" xfId="0" applyFont="1" applyAlignment="1">
      <alignment horizontal="left" vertical="center" wrapText="1"/>
    </xf>
    <xf numFmtId="0" fontId="16" fillId="3" borderId="1" xfId="0" applyFont="1" applyFill="1" applyBorder="1" applyAlignment="1">
      <alignment horizontal="center" vertical="center"/>
    </xf>
    <xf numFmtId="4" fontId="40" fillId="3" borderId="1" xfId="0" applyNumberFormat="1" applyFont="1" applyFill="1" applyBorder="1" applyAlignment="1">
      <alignment horizontal="center" vertical="center" wrapText="1"/>
    </xf>
    <xf numFmtId="4" fontId="30" fillId="3" borderId="1" xfId="0" applyNumberFormat="1" applyFont="1" applyFill="1" applyBorder="1" applyAlignment="1">
      <alignment horizontal="center" vertical="center" wrapText="1"/>
    </xf>
    <xf numFmtId="0" fontId="41" fillId="0" borderId="16" xfId="0" applyFont="1" applyBorder="1" applyAlignment="1">
      <alignment horizontal="center" vertical="center" wrapText="1"/>
    </xf>
    <xf numFmtId="0" fontId="41" fillId="0" borderId="14" xfId="0" applyFont="1" applyBorder="1" applyAlignment="1">
      <alignment horizontal="center" vertical="center" wrapText="1"/>
    </xf>
    <xf numFmtId="0" fontId="39" fillId="0" borderId="14" xfId="0" applyFont="1" applyBorder="1" applyAlignment="1">
      <alignment horizontal="center" vertical="center"/>
    </xf>
    <xf numFmtId="0" fontId="38" fillId="2" borderId="1" xfId="0" applyFont="1" applyFill="1" applyBorder="1" applyAlignment="1">
      <alignment horizontal="center" vertical="center"/>
    </xf>
    <xf numFmtId="2" fontId="38" fillId="0" borderId="1" xfId="0" applyNumberFormat="1" applyFont="1" applyBorder="1" applyAlignment="1">
      <alignment horizontal="center" vertical="center"/>
    </xf>
    <xf numFmtId="3" fontId="39" fillId="0" borderId="1" xfId="0" applyNumberFormat="1" applyFont="1" applyBorder="1" applyAlignment="1">
      <alignment horizontal="center" vertical="center"/>
    </xf>
    <xf numFmtId="0" fontId="52" fillId="0" borderId="1" xfId="0" applyFont="1" applyBorder="1" applyAlignment="1">
      <alignment horizontal="left" vertical="center" wrapText="1"/>
    </xf>
    <xf numFmtId="0" fontId="45" fillId="0" borderId="1" xfId="0" applyFont="1" applyBorder="1" applyAlignment="1">
      <alignment horizontal="left" vertical="center" wrapText="1"/>
    </xf>
    <xf numFmtId="0" fontId="39" fillId="0" borderId="1" xfId="0" applyFont="1" applyBorder="1" applyAlignment="1">
      <alignment vertical="center"/>
    </xf>
    <xf numFmtId="0" fontId="53" fillId="0" borderId="1" xfId="0" applyFont="1" applyBorder="1"/>
    <xf numFmtId="4" fontId="16" fillId="0" borderId="1" xfId="0" applyNumberFormat="1" applyFont="1" applyBorder="1" applyAlignment="1">
      <alignment horizontal="center" vertical="center"/>
    </xf>
    <xf numFmtId="4" fontId="39" fillId="0" borderId="1" xfId="0" applyNumberFormat="1" applyFont="1" applyBorder="1" applyAlignment="1">
      <alignment horizontal="center" vertical="center"/>
    </xf>
    <xf numFmtId="4" fontId="38" fillId="0" borderId="1" xfId="0" applyNumberFormat="1" applyFont="1" applyBorder="1" applyAlignment="1">
      <alignment horizontal="center" vertical="center"/>
    </xf>
    <xf numFmtId="0" fontId="45" fillId="0" borderId="1" xfId="0" applyFont="1" applyBorder="1" applyAlignment="1">
      <alignment horizontal="center" vertical="center" wrapText="1"/>
    </xf>
    <xf numFmtId="0" fontId="38" fillId="0" borderId="1" xfId="1" applyFont="1" applyBorder="1" applyAlignment="1">
      <alignment horizontal="left" vertical="top" wrapText="1"/>
    </xf>
    <xf numFmtId="0" fontId="39" fillId="0" borderId="1" xfId="0" applyFont="1" applyBorder="1" applyAlignment="1">
      <alignment vertical="center" wrapText="1"/>
    </xf>
    <xf numFmtId="0" fontId="38" fillId="0" borderId="0" xfId="0" applyFont="1" applyAlignment="1">
      <alignment wrapText="1"/>
    </xf>
    <xf numFmtId="0" fontId="30" fillId="3" borderId="17" xfId="0" applyFont="1" applyFill="1" applyBorder="1" applyAlignment="1">
      <alignment horizontal="center" vertical="center" wrapText="1"/>
    </xf>
    <xf numFmtId="0" fontId="38" fillId="3" borderId="0" xfId="0" applyFont="1" applyFill="1" applyAlignment="1">
      <alignment wrapText="1"/>
    </xf>
    <xf numFmtId="0" fontId="39" fillId="0" borderId="0" xfId="0" applyFont="1" applyAlignment="1">
      <alignment wrapText="1"/>
    </xf>
    <xf numFmtId="0" fontId="38" fillId="0" borderId="17" xfId="0" applyFont="1" applyBorder="1" applyAlignment="1">
      <alignment horizontal="center" vertical="center" wrapText="1"/>
    </xf>
    <xf numFmtId="0" fontId="38" fillId="0" borderId="1" xfId="0" applyFont="1" applyBorder="1" applyAlignment="1">
      <alignment horizontal="left" vertical="center" wrapText="1" indent="2"/>
    </xf>
    <xf numFmtId="0" fontId="39" fillId="0" borderId="1" xfId="0" applyFont="1" applyBorder="1" applyAlignment="1">
      <alignment horizontal="left" vertical="center" wrapText="1" indent="2"/>
    </xf>
    <xf numFmtId="0" fontId="52" fillId="0" borderId="17" xfId="0" applyFont="1" applyBorder="1" applyAlignment="1">
      <alignment horizontal="center" vertical="center" wrapText="1"/>
    </xf>
    <xf numFmtId="0" fontId="45" fillId="0" borderId="0" xfId="0" applyFont="1" applyAlignment="1">
      <alignment wrapText="1"/>
    </xf>
    <xf numFmtId="0" fontId="39" fillId="0" borderId="0" xfId="0" applyFont="1" applyAlignment="1">
      <alignment horizontal="center" wrapText="1"/>
    </xf>
    <xf numFmtId="0" fontId="45" fillId="0" borderId="0" xfId="0" applyFont="1" applyAlignment="1">
      <alignment horizontal="center" wrapText="1"/>
    </xf>
    <xf numFmtId="0" fontId="21" fillId="0" borderId="0" xfId="0" applyFont="1"/>
    <xf numFmtId="0" fontId="38" fillId="0" borderId="0" xfId="0" applyFont="1" applyAlignment="1">
      <alignment horizontal="left"/>
    </xf>
    <xf numFmtId="0" fontId="21" fillId="0" borderId="0" xfId="0" applyFont="1" applyAlignment="1">
      <alignment horizontal="left"/>
    </xf>
    <xf numFmtId="0" fontId="12" fillId="0" borderId="1" xfId="2" applyFont="1" applyBorder="1" applyAlignment="1">
      <alignment horizontal="center" vertical="center" wrapText="1"/>
    </xf>
    <xf numFmtId="0" fontId="23" fillId="0" borderId="0" xfId="9" applyFont="1"/>
    <xf numFmtId="0" fontId="31" fillId="0" borderId="0" xfId="9" applyFont="1"/>
    <xf numFmtId="0" fontId="23" fillId="0" borderId="0" xfId="9" applyFont="1" applyAlignment="1">
      <alignment horizontal="center" vertical="center"/>
    </xf>
    <xf numFmtId="0" fontId="57" fillId="3" borderId="1" xfId="9" applyFont="1" applyFill="1" applyBorder="1" applyAlignment="1">
      <alignment horizontal="center" vertical="center" wrapText="1"/>
    </xf>
    <xf numFmtId="0" fontId="58" fillId="3" borderId="1" xfId="9" applyFont="1" applyFill="1" applyBorder="1" applyAlignment="1">
      <alignment horizontal="center" vertical="center" wrapText="1"/>
    </xf>
    <xf numFmtId="3" fontId="59" fillId="3" borderId="1" xfId="7" applyNumberFormat="1" applyFont="1" applyFill="1" applyBorder="1" applyAlignment="1">
      <alignment horizontal="center" vertical="center" wrapText="1"/>
    </xf>
    <xf numFmtId="3" fontId="61" fillId="3" borderId="1" xfId="7" applyNumberFormat="1" applyFont="1" applyFill="1" applyBorder="1" applyAlignment="1">
      <alignment horizontal="center" vertical="center" wrapText="1"/>
    </xf>
    <xf numFmtId="0" fontId="59" fillId="3" borderId="1" xfId="7" applyFont="1" applyFill="1" applyBorder="1" applyAlignment="1">
      <alignment horizontal="center" vertical="center" wrapText="1"/>
    </xf>
    <xf numFmtId="0" fontId="65" fillId="0" borderId="0" xfId="9" applyFont="1" applyAlignment="1">
      <alignment horizontal="center" vertical="center"/>
    </xf>
    <xf numFmtId="0" fontId="28" fillId="5" borderId="1" xfId="9" applyFont="1" applyFill="1" applyBorder="1" applyAlignment="1">
      <alignment horizontal="center" vertical="center" wrapText="1"/>
    </xf>
    <xf numFmtId="0" fontId="29" fillId="5" borderId="1" xfId="9" applyFont="1" applyFill="1" applyBorder="1" applyAlignment="1">
      <alignment horizontal="center" vertical="center" wrapText="1"/>
    </xf>
    <xf numFmtId="3" fontId="29" fillId="5" borderId="1" xfId="9" applyNumberFormat="1" applyFont="1" applyFill="1" applyBorder="1" applyAlignment="1">
      <alignment horizontal="center" vertical="center" wrapText="1"/>
    </xf>
    <xf numFmtId="4" fontId="29" fillId="5" borderId="1" xfId="9" applyNumberFormat="1" applyFont="1" applyFill="1" applyBorder="1" applyAlignment="1">
      <alignment horizontal="center" vertical="center" wrapText="1"/>
    </xf>
    <xf numFmtId="0" fontId="21" fillId="0" borderId="1" xfId="9" applyFont="1" applyBorder="1" applyAlignment="1">
      <alignment horizontal="center" vertical="center" wrapText="1"/>
    </xf>
    <xf numFmtId="0" fontId="67" fillId="0" borderId="1" xfId="8" applyFont="1" applyBorder="1" applyAlignment="1">
      <alignment vertical="center" wrapText="1"/>
    </xf>
    <xf numFmtId="2" fontId="21" fillId="0" borderId="20" xfId="8" applyNumberFormat="1" applyFont="1" applyBorder="1" applyAlignment="1">
      <alignment horizontal="center" vertical="center" wrapText="1"/>
    </xf>
    <xf numFmtId="2" fontId="21" fillId="0" borderId="4" xfId="8" applyNumberFormat="1" applyFont="1" applyBorder="1" applyAlignment="1">
      <alignment horizontal="center" vertical="center" wrapText="1"/>
    </xf>
    <xf numFmtId="4" fontId="23" fillId="0" borderId="0" xfId="9" applyNumberFormat="1" applyFont="1" applyAlignment="1">
      <alignment horizontal="center" vertical="center"/>
    </xf>
    <xf numFmtId="164" fontId="24" fillId="0" borderId="0" xfId="9" applyNumberFormat="1" applyFont="1" applyAlignment="1">
      <alignment horizontal="center" vertical="center"/>
    </xf>
    <xf numFmtId="4" fontId="25" fillId="0" borderId="0" xfId="8" applyNumberFormat="1" applyFont="1" applyAlignment="1">
      <alignment horizontal="center" vertical="top" wrapText="1"/>
    </xf>
    <xf numFmtId="0" fontId="70" fillId="0" borderId="0" xfId="9" applyFont="1"/>
    <xf numFmtId="4" fontId="21" fillId="0" borderId="0" xfId="8" applyNumberFormat="1" applyFont="1" applyAlignment="1">
      <alignment vertical="center"/>
    </xf>
    <xf numFmtId="3" fontId="23" fillId="0" borderId="0" xfId="9" applyNumberFormat="1" applyFont="1"/>
    <xf numFmtId="0" fontId="65" fillId="0" borderId="0" xfId="9" applyFont="1"/>
    <xf numFmtId="0" fontId="29" fillId="5" borderId="21" xfId="9" applyFont="1" applyFill="1" applyBorder="1" applyAlignment="1">
      <alignment horizontal="center" vertical="center" wrapText="1"/>
    </xf>
    <xf numFmtId="0" fontId="21" fillId="0" borderId="14" xfId="8" applyFont="1" applyBorder="1" applyAlignment="1">
      <alignment horizontal="center" vertical="center" wrapText="1"/>
    </xf>
    <xf numFmtId="0" fontId="67" fillId="0" borderId="14" xfId="8" applyFont="1" applyBorder="1" applyAlignment="1">
      <alignment vertical="center" wrapText="1"/>
    </xf>
    <xf numFmtId="4" fontId="21" fillId="0" borderId="16" xfId="8" applyNumberFormat="1" applyFont="1" applyBorder="1" applyAlignment="1">
      <alignment horizontal="center" vertical="center" wrapText="1"/>
    </xf>
    <xf numFmtId="49" fontId="31" fillId="0" borderId="0" xfId="9" applyNumberFormat="1" applyFont="1" applyAlignment="1">
      <alignment horizontal="center" vertical="center"/>
    </xf>
    <xf numFmtId="4" fontId="31" fillId="0" borderId="0" xfId="9" applyNumberFormat="1" applyFont="1" applyAlignment="1">
      <alignment horizontal="center" vertical="center"/>
    </xf>
    <xf numFmtId="3" fontId="31" fillId="0" borderId="0" xfId="9" applyNumberFormat="1" applyFont="1"/>
    <xf numFmtId="164" fontId="31" fillId="0" borderId="0" xfId="9" applyNumberFormat="1" applyFont="1"/>
    <xf numFmtId="0" fontId="27" fillId="0" borderId="0" xfId="9" applyFont="1" applyAlignment="1">
      <alignment horizontal="center" vertical="center"/>
    </xf>
    <xf numFmtId="0" fontId="74" fillId="0" borderId="0" xfId="9" applyFont="1" applyAlignment="1">
      <alignment vertical="center" wrapText="1"/>
    </xf>
    <xf numFmtId="0" fontId="74" fillId="0" borderId="0" xfId="9" applyFont="1" applyAlignment="1">
      <alignment vertical="top" wrapText="1"/>
    </xf>
    <xf numFmtId="0" fontId="33" fillId="0" borderId="0" xfId="9" applyFont="1"/>
    <xf numFmtId="0" fontId="31" fillId="0" borderId="0" xfId="9" applyFont="1" applyAlignment="1">
      <alignment horizontal="left"/>
    </xf>
    <xf numFmtId="0" fontId="79" fillId="0" borderId="0" xfId="9" applyFont="1" applyAlignment="1">
      <alignment horizontal="left"/>
    </xf>
    <xf numFmtId="4" fontId="33" fillId="0" borderId="0" xfId="9" applyNumberFormat="1" applyFont="1" applyAlignment="1">
      <alignment horizontal="center" vertical="center"/>
    </xf>
    <xf numFmtId="3" fontId="33" fillId="0" borderId="0" xfId="9" applyNumberFormat="1" applyFont="1"/>
    <xf numFmtId="49" fontId="31" fillId="0" borderId="0" xfId="8" applyNumberFormat="1" applyFont="1" applyAlignment="1">
      <alignment horizontal="center" vertical="center"/>
    </xf>
    <xf numFmtId="0" fontId="33" fillId="0" borderId="0" xfId="8" applyFont="1"/>
    <xf numFmtId="0" fontId="37" fillId="6" borderId="0" xfId="9" applyFont="1" applyFill="1"/>
    <xf numFmtId="0" fontId="37" fillId="3" borderId="0" xfId="9" applyFont="1" applyFill="1"/>
    <xf numFmtId="0" fontId="6" fillId="2" borderId="1" xfId="2" applyFont="1" applyFill="1" applyBorder="1" applyAlignment="1">
      <alignment horizontal="center" vertical="center" wrapText="1"/>
    </xf>
    <xf numFmtId="0" fontId="6" fillId="2" borderId="1" xfId="2" applyFont="1" applyFill="1" applyBorder="1" applyAlignment="1">
      <alignment horizontal="left" vertical="center" wrapText="1"/>
    </xf>
    <xf numFmtId="1" fontId="6" fillId="2" borderId="1" xfId="2" applyNumberFormat="1" applyFont="1" applyFill="1" applyBorder="1" applyAlignment="1">
      <alignment horizontal="center" vertical="center" wrapText="1"/>
    </xf>
    <xf numFmtId="2" fontId="6" fillId="2" borderId="1" xfId="2" applyNumberFormat="1" applyFont="1" applyFill="1" applyBorder="1" applyAlignment="1">
      <alignment horizontal="center" vertical="center" wrapText="1"/>
    </xf>
    <xf numFmtId="2" fontId="6" fillId="2" borderId="1" xfId="2" applyNumberFormat="1" applyFont="1" applyFill="1" applyBorder="1" applyAlignment="1">
      <alignment vertical="center" wrapText="1"/>
    </xf>
    <xf numFmtId="0" fontId="12" fillId="2" borderId="1" xfId="2" applyFont="1" applyFill="1" applyBorder="1" applyAlignment="1">
      <alignment horizontal="center" vertical="center" wrapText="1"/>
    </xf>
    <xf numFmtId="0" fontId="6" fillId="2" borderId="1" xfId="2" applyFont="1" applyFill="1" applyBorder="1" applyAlignment="1">
      <alignment wrapText="1"/>
    </xf>
    <xf numFmtId="0" fontId="0" fillId="2" borderId="0" xfId="0" applyFill="1"/>
    <xf numFmtId="3" fontId="62" fillId="3" borderId="14" xfId="7" applyNumberFormat="1" applyFont="1" applyFill="1" applyBorder="1" applyAlignment="1">
      <alignment horizontal="center" vertical="center" wrapText="1"/>
    </xf>
    <xf numFmtId="0" fontId="23" fillId="3" borderId="2" xfId="9" applyFont="1" applyFill="1" applyBorder="1" applyAlignment="1">
      <alignment horizontal="center" vertical="center"/>
    </xf>
    <xf numFmtId="0" fontId="6" fillId="3" borderId="1"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30" fillId="0" borderId="18" xfId="0" applyFont="1" applyBorder="1" applyAlignment="1">
      <alignment vertical="center" wrapText="1"/>
    </xf>
    <xf numFmtId="0" fontId="30" fillId="9" borderId="22" xfId="0" applyFont="1" applyFill="1" applyBorder="1" applyAlignment="1">
      <alignment horizontal="center" vertical="center" wrapText="1"/>
    </xf>
    <xf numFmtId="0" fontId="30" fillId="0" borderId="22" xfId="0" applyFont="1" applyBorder="1" applyAlignment="1">
      <alignment horizontal="center" vertical="center" wrapText="1"/>
    </xf>
    <xf numFmtId="0" fontId="38" fillId="0" borderId="22" xfId="0" applyFont="1" applyBorder="1" applyAlignment="1">
      <alignment horizontal="center" vertical="center" wrapText="1"/>
    </xf>
    <xf numFmtId="4" fontId="6" fillId="0" borderId="0" xfId="0" applyNumberFormat="1" applyFont="1" applyAlignment="1">
      <alignment horizontal="center" vertical="center"/>
    </xf>
    <xf numFmtId="4" fontId="6" fillId="0" borderId="1" xfId="0" applyNumberFormat="1" applyFont="1" applyBorder="1" applyAlignment="1">
      <alignment horizontal="center" vertical="center"/>
    </xf>
    <xf numFmtId="4" fontId="7" fillId="0" borderId="0" xfId="0" applyNumberFormat="1" applyFont="1" applyAlignment="1">
      <alignment horizontal="center" vertical="center"/>
    </xf>
    <xf numFmtId="4" fontId="7" fillId="0" borderId="1" xfId="0" applyNumberFormat="1" applyFont="1" applyBorder="1" applyAlignment="1">
      <alignment horizontal="center" vertical="center"/>
    </xf>
    <xf numFmtId="2" fontId="39" fillId="0" borderId="1" xfId="0" applyNumberFormat="1" applyFont="1" applyBorder="1" applyAlignment="1">
      <alignment horizontal="center" vertical="center" wrapText="1"/>
    </xf>
    <xf numFmtId="2" fontId="30" fillId="0" borderId="1" xfId="0" applyNumberFormat="1" applyFont="1" applyBorder="1" applyAlignment="1">
      <alignment horizontal="center" vertical="center"/>
    </xf>
    <xf numFmtId="49" fontId="26" fillId="3" borderId="1" xfId="9" applyNumberFormat="1" applyFont="1" applyFill="1" applyBorder="1" applyAlignment="1">
      <alignment horizontal="center" vertical="center" wrapText="1"/>
    </xf>
    <xf numFmtId="0" fontId="30" fillId="3" borderId="1" xfId="1" applyFont="1" applyFill="1" applyBorder="1" applyAlignment="1">
      <alignment horizontal="center" vertical="center" wrapText="1"/>
    </xf>
    <xf numFmtId="0" fontId="27" fillId="3" borderId="1" xfId="9" applyFont="1" applyFill="1" applyBorder="1" applyAlignment="1">
      <alignment horizontal="center" vertical="center" wrapText="1"/>
    </xf>
    <xf numFmtId="0" fontId="22" fillId="3" borderId="1" xfId="1" applyFont="1" applyFill="1" applyBorder="1" applyAlignment="1">
      <alignment horizontal="center" vertical="center" wrapText="1"/>
    </xf>
    <xf numFmtId="0" fontId="22" fillId="3" borderId="1" xfId="7" applyFont="1" applyFill="1" applyBorder="1" applyAlignment="1">
      <alignment horizontal="center" vertical="center" wrapText="1"/>
    </xf>
    <xf numFmtId="49" fontId="21" fillId="0" borderId="1" xfId="9" applyNumberFormat="1" applyFont="1" applyBorder="1" applyAlignment="1">
      <alignment horizontal="center" vertical="center" wrapText="1"/>
    </xf>
    <xf numFmtId="0" fontId="38" fillId="0" borderId="1" xfId="1" applyFont="1" applyBorder="1" applyAlignment="1">
      <alignment vertical="center" wrapText="1"/>
    </xf>
    <xf numFmtId="4" fontId="21" fillId="0" borderId="1" xfId="8" applyNumberFormat="1" applyFont="1" applyBorder="1" applyAlignment="1">
      <alignment horizontal="center" vertical="center"/>
    </xf>
    <xf numFmtId="4" fontId="21" fillId="2" borderId="1" xfId="8" applyNumberFormat="1" applyFont="1" applyFill="1" applyBorder="1" applyAlignment="1">
      <alignment horizontal="center" vertical="center"/>
    </xf>
    <xf numFmtId="164" fontId="27" fillId="6" borderId="1" xfId="9" applyNumberFormat="1" applyFont="1" applyFill="1" applyBorder="1" applyAlignment="1">
      <alignment horizontal="center" vertical="center"/>
    </xf>
    <xf numFmtId="4" fontId="21" fillId="12" borderId="1" xfId="8" applyNumberFormat="1" applyFont="1" applyFill="1" applyBorder="1" applyAlignment="1">
      <alignment horizontal="center" vertical="center" wrapText="1"/>
    </xf>
    <xf numFmtId="49" fontId="21" fillId="2" borderId="1" xfId="9" applyNumberFormat="1" applyFont="1" applyFill="1" applyBorder="1" applyAlignment="1">
      <alignment horizontal="center" vertical="center" wrapText="1"/>
    </xf>
    <xf numFmtId="0" fontId="38" fillId="2" borderId="1" xfId="1" applyFont="1" applyFill="1" applyBorder="1" applyAlignment="1">
      <alignment vertical="center" wrapText="1"/>
    </xf>
    <xf numFmtId="49" fontId="21" fillId="0" borderId="1" xfId="8" applyNumberFormat="1" applyFont="1" applyBorder="1" applyAlignment="1">
      <alignment horizontal="center" vertical="center" wrapText="1"/>
    </xf>
    <xf numFmtId="2" fontId="61" fillId="12" borderId="1" xfId="8" applyNumberFormat="1" applyFont="1" applyFill="1" applyBorder="1" applyAlignment="1">
      <alignment horizontal="center" vertical="center" wrapText="1"/>
    </xf>
    <xf numFmtId="0" fontId="33" fillId="2" borderId="1" xfId="9" applyFont="1" applyFill="1" applyBorder="1" applyAlignment="1">
      <alignment horizontal="left" vertical="center" wrapText="1"/>
    </xf>
    <xf numFmtId="3" fontId="22" fillId="2" borderId="1" xfId="8" applyNumberFormat="1" applyFont="1" applyFill="1" applyBorder="1" applyAlignment="1">
      <alignment horizontal="center" vertical="center" wrapText="1"/>
    </xf>
    <xf numFmtId="164" fontId="27" fillId="12" borderId="1" xfId="9" applyNumberFormat="1" applyFont="1" applyFill="1" applyBorder="1" applyAlignment="1">
      <alignment horizontal="center" vertical="center"/>
    </xf>
    <xf numFmtId="0" fontId="33" fillId="0" borderId="1" xfId="9" applyFont="1" applyBorder="1" applyAlignment="1">
      <alignment horizontal="left" vertical="center" wrapText="1"/>
    </xf>
    <xf numFmtId="164" fontId="22" fillId="12" borderId="1" xfId="9" applyNumberFormat="1" applyFont="1" applyFill="1" applyBorder="1" applyAlignment="1">
      <alignment horizontal="center" vertical="center"/>
    </xf>
    <xf numFmtId="164" fontId="23" fillId="12" borderId="1" xfId="9" applyNumberFormat="1" applyFont="1" applyFill="1" applyBorder="1" applyAlignment="1">
      <alignment horizontal="center" vertical="center"/>
    </xf>
    <xf numFmtId="2" fontId="23" fillId="12" borderId="1" xfId="9" applyNumberFormat="1" applyFont="1" applyFill="1" applyBorder="1" applyAlignment="1">
      <alignment horizontal="center" vertical="center"/>
    </xf>
    <xf numFmtId="164" fontId="86" fillId="3" borderId="1" xfId="9" applyNumberFormat="1" applyFont="1" applyFill="1" applyBorder="1" applyAlignment="1">
      <alignment horizontal="center" vertical="center"/>
    </xf>
    <xf numFmtId="49" fontId="75" fillId="3" borderId="1" xfId="9" applyNumberFormat="1" applyFont="1" applyFill="1" applyBorder="1" applyAlignment="1">
      <alignment horizontal="center" vertical="center" wrapText="1"/>
    </xf>
    <xf numFmtId="0" fontId="36" fillId="3" borderId="1" xfId="7" applyFont="1" applyFill="1" applyBorder="1" applyAlignment="1">
      <alignment horizontal="center" vertical="center" wrapText="1"/>
    </xf>
    <xf numFmtId="4" fontId="76" fillId="3" borderId="1" xfId="7" applyNumberFormat="1" applyFont="1" applyFill="1" applyBorder="1" applyAlignment="1">
      <alignment horizontal="center" vertical="center" wrapText="1"/>
    </xf>
    <xf numFmtId="49" fontId="77" fillId="5" borderId="1" xfId="9" applyNumberFormat="1" applyFont="1" applyFill="1" applyBorder="1" applyAlignment="1">
      <alignment horizontal="center" vertical="center" wrapText="1"/>
    </xf>
    <xf numFmtId="0" fontId="77" fillId="5" borderId="1" xfId="9" applyFont="1" applyFill="1" applyBorder="1" applyAlignment="1">
      <alignment horizontal="center" vertical="center" wrapText="1"/>
    </xf>
    <xf numFmtId="4" fontId="78" fillId="5" borderId="1" xfId="9" applyNumberFormat="1" applyFont="1" applyFill="1" applyBorder="1" applyAlignment="1">
      <alignment horizontal="center" vertical="center" wrapText="1"/>
    </xf>
    <xf numFmtId="49" fontId="75" fillId="7" borderId="1" xfId="9" applyNumberFormat="1" applyFont="1" applyFill="1" applyBorder="1" applyAlignment="1">
      <alignment horizontal="center" vertical="center" wrapText="1"/>
    </xf>
    <xf numFmtId="0" fontId="79" fillId="7" borderId="1" xfId="7" applyFont="1" applyFill="1" applyBorder="1" applyAlignment="1">
      <alignment horizontal="center" vertical="center" wrapText="1"/>
    </xf>
    <xf numFmtId="166" fontId="21" fillId="0" borderId="1" xfId="5" applyNumberFormat="1" applyFont="1" applyBorder="1" applyAlignment="1">
      <alignment horizontal="center" vertical="center" wrapText="1"/>
    </xf>
    <xf numFmtId="0" fontId="21" fillId="0" borderId="1" xfId="6" applyFont="1" applyBorder="1" applyAlignment="1">
      <alignment horizontal="right" vertical="center" wrapText="1"/>
    </xf>
    <xf numFmtId="4" fontId="33" fillId="0" borderId="1" xfId="9" applyNumberFormat="1" applyFont="1" applyBorder="1" applyAlignment="1">
      <alignment horizontal="center" vertical="center" wrapText="1"/>
    </xf>
    <xf numFmtId="164" fontId="36" fillId="6" borderId="1" xfId="9" applyNumberFormat="1" applyFont="1" applyFill="1" applyBorder="1" applyAlignment="1">
      <alignment horizontal="center" vertical="center"/>
    </xf>
    <xf numFmtId="4" fontId="21" fillId="2" borderId="1" xfId="6" applyNumberFormat="1" applyFont="1" applyFill="1" applyBorder="1" applyAlignment="1">
      <alignment horizontal="center" vertical="center" wrapText="1"/>
    </xf>
    <xf numFmtId="164" fontId="21" fillId="12" borderId="1" xfId="9" applyNumberFormat="1" applyFont="1" applyFill="1" applyBorder="1" applyAlignment="1">
      <alignment horizontal="center" vertical="center"/>
    </xf>
    <xf numFmtId="0" fontId="21" fillId="0" borderId="1" xfId="6" applyFont="1" applyBorder="1" applyAlignment="1">
      <alignment horizontal="center" vertical="center" wrapText="1"/>
    </xf>
    <xf numFmtId="0" fontId="37" fillId="7" borderId="1" xfId="7" applyFont="1" applyFill="1" applyBorder="1" applyAlignment="1">
      <alignment horizontal="center" vertical="center" wrapText="1"/>
    </xf>
    <xf numFmtId="49" fontId="33" fillId="0" borderId="1" xfId="7" applyNumberFormat="1" applyFont="1" applyBorder="1" applyAlignment="1">
      <alignment horizontal="center" vertical="center"/>
    </xf>
    <xf numFmtId="164" fontId="80" fillId="6" borderId="1" xfId="9" applyNumberFormat="1" applyFont="1" applyFill="1" applyBorder="1" applyAlignment="1">
      <alignment horizontal="center" vertical="center"/>
    </xf>
    <xf numFmtId="49" fontId="33" fillId="7" borderId="1" xfId="7" applyNumberFormat="1" applyFont="1" applyFill="1" applyBorder="1" applyAlignment="1">
      <alignment horizontal="center" vertical="center"/>
    </xf>
    <xf numFmtId="164" fontId="23" fillId="7" borderId="1" xfId="9" applyNumberFormat="1" applyFont="1" applyFill="1" applyBorder="1" applyAlignment="1">
      <alignment horizontal="center" vertical="center"/>
    </xf>
    <xf numFmtId="0" fontId="21" fillId="0" borderId="1" xfId="7" applyFont="1" applyBorder="1" applyAlignment="1">
      <alignment horizontal="center" vertical="center"/>
    </xf>
    <xf numFmtId="0" fontId="21" fillId="0" borderId="1" xfId="5" applyFont="1" applyBorder="1" applyAlignment="1">
      <alignment horizontal="right" wrapText="1"/>
    </xf>
    <xf numFmtId="4" fontId="76" fillId="7" borderId="1" xfId="7" applyNumberFormat="1" applyFont="1" applyFill="1" applyBorder="1" applyAlignment="1">
      <alignment horizontal="center" vertical="center" wrapText="1"/>
    </xf>
    <xf numFmtId="0" fontId="23" fillId="0" borderId="1" xfId="6" applyFont="1" applyBorder="1" applyAlignment="1">
      <alignment horizontal="right" vertical="center" wrapText="1"/>
    </xf>
    <xf numFmtId="2" fontId="21" fillId="0" borderId="1" xfId="7" applyNumberFormat="1" applyFont="1" applyBorder="1" applyAlignment="1">
      <alignment horizontal="center" vertical="center"/>
    </xf>
    <xf numFmtId="4" fontId="21" fillId="0" borderId="1" xfId="6" applyNumberFormat="1" applyFont="1" applyBorder="1" applyAlignment="1">
      <alignment horizontal="center" vertical="center" wrapText="1"/>
    </xf>
    <xf numFmtId="164" fontId="27" fillId="6" borderId="1" xfId="6" applyNumberFormat="1" applyFont="1" applyFill="1" applyBorder="1" applyAlignment="1">
      <alignment horizontal="center" vertical="center"/>
    </xf>
    <xf numFmtId="0" fontId="33" fillId="0" borderId="1" xfId="5" applyFont="1" applyBorder="1" applyAlignment="1">
      <alignment horizontal="right" vertical="top" wrapText="1"/>
    </xf>
    <xf numFmtId="0" fontId="21" fillId="2" borderId="1" xfId="6" applyFont="1" applyFill="1" applyBorder="1" applyAlignment="1">
      <alignment horizontal="right" vertical="center" wrapText="1"/>
    </xf>
    <xf numFmtId="0" fontId="21" fillId="0" borderId="1" xfId="5" applyFont="1" applyBorder="1" applyAlignment="1">
      <alignment horizontal="right" vertical="top" wrapText="1"/>
    </xf>
    <xf numFmtId="0" fontId="35" fillId="0" borderId="1" xfId="5" applyFont="1" applyBorder="1" applyAlignment="1">
      <alignment horizontal="right" vertical="top" wrapText="1"/>
    </xf>
    <xf numFmtId="0" fontId="21" fillId="0" borderId="1" xfId="5" applyFont="1" applyBorder="1" applyAlignment="1">
      <alignment horizontal="right" vertical="center" wrapText="1"/>
    </xf>
    <xf numFmtId="0" fontId="21" fillId="0" borderId="1" xfId="6" applyFont="1" applyBorder="1" applyAlignment="1">
      <alignment horizontal="center"/>
    </xf>
    <xf numFmtId="0" fontId="21" fillId="2" borderId="1" xfId="6" applyFont="1" applyFill="1" applyBorder="1" applyAlignment="1">
      <alignment horizontal="center"/>
    </xf>
    <xf numFmtId="0" fontId="23" fillId="0" borderId="1" xfId="5" applyFont="1" applyBorder="1" applyAlignment="1">
      <alignment horizontal="right" vertical="center" wrapText="1"/>
    </xf>
    <xf numFmtId="164" fontId="58" fillId="3" borderId="1" xfId="9" applyNumberFormat="1" applyFont="1" applyFill="1" applyBorder="1" applyAlignment="1">
      <alignment horizontal="center" vertical="center"/>
    </xf>
    <xf numFmtId="4" fontId="90" fillId="7" borderId="1" xfId="7" applyNumberFormat="1" applyFont="1" applyFill="1" applyBorder="1" applyAlignment="1">
      <alignment horizontal="center" vertical="center" wrapText="1"/>
    </xf>
    <xf numFmtId="164" fontId="23" fillId="12" borderId="1" xfId="6" applyNumberFormat="1" applyFont="1" applyFill="1" applyBorder="1" applyAlignment="1">
      <alignment horizontal="center" vertical="center"/>
    </xf>
    <xf numFmtId="0" fontId="81" fillId="3" borderId="1" xfId="2" applyFont="1" applyFill="1" applyBorder="1" applyAlignment="1">
      <alignment vertical="center" wrapText="1"/>
    </xf>
    <xf numFmtId="0" fontId="81" fillId="3" borderId="1" xfId="1" applyFont="1" applyFill="1" applyBorder="1" applyAlignment="1">
      <alignment horizontal="center" vertical="center" wrapText="1"/>
    </xf>
    <xf numFmtId="0" fontId="81" fillId="3" borderId="1" xfId="1" applyFont="1" applyFill="1" applyBorder="1" applyAlignment="1">
      <alignment horizontal="center" vertical="center" textRotation="90" wrapText="1"/>
    </xf>
    <xf numFmtId="0" fontId="5" fillId="0" borderId="0" xfId="2" applyFont="1" applyAlignment="1">
      <alignment horizontal="center" wrapText="1"/>
    </xf>
    <xf numFmtId="0" fontId="5" fillId="0" borderId="0" xfId="2" applyFont="1" applyAlignment="1">
      <alignment wrapText="1"/>
    </xf>
    <xf numFmtId="0" fontId="38" fillId="0" borderId="0" xfId="2" applyFont="1" applyAlignment="1">
      <alignment wrapText="1"/>
    </xf>
    <xf numFmtId="0" fontId="92" fillId="0" borderId="0" xfId="0" applyFont="1" applyAlignment="1">
      <alignment wrapText="1"/>
    </xf>
    <xf numFmtId="0" fontId="19" fillId="0" borderId="1" xfId="0" applyFont="1" applyBorder="1" applyAlignment="1">
      <alignment wrapText="1"/>
    </xf>
    <xf numFmtId="0" fontId="19" fillId="0" borderId="14" xfId="0" applyFont="1" applyBorder="1" applyAlignment="1">
      <alignment wrapText="1"/>
    </xf>
    <xf numFmtId="0" fontId="93" fillId="0" borderId="1" xfId="9" applyFont="1" applyBorder="1" applyAlignment="1">
      <alignment horizontal="left" vertical="top" wrapText="1"/>
    </xf>
    <xf numFmtId="0" fontId="55" fillId="0" borderId="0" xfId="8" applyFont="1" applyAlignment="1">
      <alignment horizontal="center" vertical="center" wrapText="1"/>
    </xf>
    <xf numFmtId="0" fontId="55" fillId="0" borderId="0" xfId="8" applyFont="1" applyAlignment="1">
      <alignment vertical="center"/>
    </xf>
    <xf numFmtId="0" fontId="38" fillId="0" borderId="0" xfId="0" applyFont="1" applyAlignment="1">
      <alignment horizontal="right" vertical="center"/>
    </xf>
    <xf numFmtId="0" fontId="95" fillId="0" borderId="0" xfId="2" applyFont="1" applyAlignment="1" applyProtection="1">
      <alignment horizontal="center" wrapText="1"/>
      <protection locked="0"/>
    </xf>
    <xf numFmtId="0" fontId="95" fillId="0" borderId="0" xfId="2" applyFont="1" applyAlignment="1" applyProtection="1">
      <alignment horizontal="left" wrapText="1"/>
      <protection locked="0"/>
    </xf>
    <xf numFmtId="0" fontId="38" fillId="0" borderId="22" xfId="0" applyFont="1" applyBorder="1" applyAlignment="1">
      <alignment horizontal="center" vertical="center"/>
    </xf>
    <xf numFmtId="0" fontId="38" fillId="0" borderId="14" xfId="1" applyFont="1" applyBorder="1" applyAlignment="1">
      <alignment horizontal="justify" vertical="center" wrapText="1"/>
    </xf>
    <xf numFmtId="0" fontId="5" fillId="0" borderId="22" xfId="1" applyFont="1" applyBorder="1" applyAlignment="1">
      <alignment horizontal="justify" vertical="center" wrapText="1"/>
    </xf>
    <xf numFmtId="0" fontId="16" fillId="13" borderId="22" xfId="9" applyFont="1" applyFill="1" applyBorder="1" applyAlignment="1">
      <alignment horizontal="center" vertical="center" wrapText="1"/>
    </xf>
    <xf numFmtId="0" fontId="30" fillId="13" borderId="22" xfId="1" applyFont="1" applyFill="1" applyBorder="1" applyAlignment="1">
      <alignment vertical="center" wrapText="1"/>
    </xf>
    <xf numFmtId="167" fontId="27" fillId="6" borderId="14" xfId="9" applyNumberFormat="1" applyFont="1" applyFill="1" applyBorder="1" applyAlignment="1">
      <alignment horizontal="center" vertical="center"/>
    </xf>
    <xf numFmtId="0" fontId="61" fillId="3" borderId="1" xfId="7" applyFont="1" applyFill="1" applyBorder="1" applyAlignment="1">
      <alignment horizontal="center" vertical="center" wrapText="1"/>
    </xf>
    <xf numFmtId="167" fontId="27" fillId="6" borderId="1" xfId="9" applyNumberFormat="1" applyFont="1" applyFill="1" applyBorder="1" applyAlignment="1">
      <alignment horizontal="center" vertical="center"/>
    </xf>
    <xf numFmtId="0" fontId="23" fillId="3" borderId="0" xfId="9" applyFont="1" applyFill="1" applyAlignment="1">
      <alignment horizontal="center" vertical="center"/>
    </xf>
    <xf numFmtId="0" fontId="54" fillId="3" borderId="1" xfId="0" applyFont="1" applyFill="1" applyBorder="1" applyAlignment="1">
      <alignment horizontal="center" vertical="center" wrapText="1"/>
    </xf>
    <xf numFmtId="0" fontId="23" fillId="2" borderId="0" xfId="9" applyFont="1" applyFill="1" applyAlignment="1">
      <alignment horizontal="center" vertical="center"/>
    </xf>
    <xf numFmtId="0" fontId="95" fillId="0" borderId="0" xfId="2" applyFont="1" applyAlignment="1" applyProtection="1">
      <alignment horizontal="center" wrapText="1"/>
      <protection locked="0"/>
    </xf>
    <xf numFmtId="49" fontId="61" fillId="12" borderId="1" xfId="8" applyNumberFormat="1" applyFont="1" applyFill="1" applyBorder="1" applyAlignment="1">
      <alignment horizontal="right" vertical="center" wrapText="1"/>
    </xf>
    <xf numFmtId="49" fontId="85" fillId="3" borderId="1" xfId="9" applyNumberFormat="1" applyFont="1" applyFill="1" applyBorder="1" applyAlignment="1">
      <alignment horizontal="right" vertical="center"/>
    </xf>
    <xf numFmtId="49" fontId="72" fillId="3" borderId="1" xfId="9" applyNumberFormat="1" applyFont="1" applyFill="1" applyBorder="1" applyAlignment="1">
      <alignment horizontal="center" vertical="center"/>
    </xf>
    <xf numFmtId="4" fontId="21" fillId="0" borderId="1" xfId="8" applyNumberFormat="1" applyFont="1" applyBorder="1" applyAlignment="1">
      <alignment horizontal="center" vertical="center"/>
    </xf>
    <xf numFmtId="0" fontId="56" fillId="3" borderId="2" xfId="9" applyFont="1" applyFill="1" applyBorder="1" applyAlignment="1">
      <alignment horizontal="center" vertical="center" wrapText="1"/>
    </xf>
    <xf numFmtId="0" fontId="56" fillId="3" borderId="4" xfId="9" applyFont="1" applyFill="1" applyBorder="1" applyAlignment="1">
      <alignment horizontal="center" vertical="center" wrapText="1"/>
    </xf>
    <xf numFmtId="0" fontId="56" fillId="3" borderId="3" xfId="9" applyFont="1" applyFill="1" applyBorder="1" applyAlignment="1">
      <alignment horizontal="center" vertical="center" wrapText="1"/>
    </xf>
    <xf numFmtId="0" fontId="23" fillId="11" borderId="23" xfId="9" applyFont="1" applyFill="1" applyBorder="1" applyAlignment="1">
      <alignment horizontal="left"/>
    </xf>
    <xf numFmtId="0" fontId="23" fillId="11" borderId="0" xfId="9" applyFont="1" applyFill="1" applyAlignment="1">
      <alignment horizontal="left" wrapText="1"/>
    </xf>
    <xf numFmtId="0" fontId="71" fillId="3" borderId="2" xfId="9" applyFont="1" applyFill="1" applyBorder="1" applyAlignment="1">
      <alignment horizontal="center" vertical="center" wrapText="1"/>
    </xf>
    <xf numFmtId="0" fontId="71" fillId="3" borderId="4" xfId="9" applyFont="1" applyFill="1" applyBorder="1" applyAlignment="1">
      <alignment horizontal="center" vertical="center" wrapText="1"/>
    </xf>
    <xf numFmtId="0" fontId="71" fillId="3" borderId="3" xfId="9" applyFont="1" applyFill="1" applyBorder="1" applyAlignment="1">
      <alignment horizontal="center" vertical="center" wrapText="1"/>
    </xf>
    <xf numFmtId="0" fontId="70" fillId="11" borderId="23" xfId="9" applyFont="1" applyFill="1" applyBorder="1" applyAlignment="1">
      <alignment horizontal="left"/>
    </xf>
    <xf numFmtId="0" fontId="61" fillId="3" borderId="1" xfId="7" applyFont="1" applyFill="1" applyBorder="1" applyAlignment="1">
      <alignment horizontal="right" vertical="center"/>
    </xf>
    <xf numFmtId="0" fontId="68" fillId="3" borderId="1" xfId="7" applyFont="1" applyFill="1" applyBorder="1" applyAlignment="1">
      <alignment horizontal="center" vertical="center" wrapText="1"/>
    </xf>
    <xf numFmtId="0" fontId="36" fillId="7" borderId="1" xfId="7" applyFont="1" applyFill="1" applyBorder="1" applyAlignment="1">
      <alignment horizontal="left" vertical="center" wrapText="1"/>
    </xf>
    <xf numFmtId="0" fontId="22" fillId="7" borderId="1" xfId="9" applyFont="1" applyFill="1" applyBorder="1" applyAlignment="1">
      <alignment horizontal="left" vertical="center" wrapText="1"/>
    </xf>
    <xf numFmtId="0" fontId="38" fillId="0" borderId="22" xfId="0" applyFont="1" applyBorder="1" applyAlignment="1">
      <alignment horizontal="left" vertical="center" wrapText="1"/>
    </xf>
    <xf numFmtId="0" fontId="39" fillId="0" borderId="24" xfId="9" applyFont="1" applyBorder="1" applyAlignment="1">
      <alignment horizontal="center" vertical="center"/>
    </xf>
    <xf numFmtId="0" fontId="39" fillId="0" borderId="25" xfId="9" applyFont="1" applyBorder="1" applyAlignment="1">
      <alignment horizontal="center" vertical="center"/>
    </xf>
    <xf numFmtId="0" fontId="97" fillId="0" borderId="0" xfId="1" applyFont="1" applyAlignment="1">
      <alignment horizontal="center" wrapText="1"/>
    </xf>
    <xf numFmtId="0" fontId="39" fillId="0" borderId="22" xfId="9" applyFont="1" applyBorder="1" applyAlignment="1">
      <alignment horizontal="center" vertical="center"/>
    </xf>
    <xf numFmtId="0" fontId="38" fillId="0" borderId="22" xfId="0" applyFont="1" applyBorder="1" applyAlignment="1">
      <alignment horizontal="center" vertical="center"/>
    </xf>
    <xf numFmtId="0" fontId="38" fillId="0" borderId="24" xfId="0" applyFont="1" applyBorder="1" applyAlignment="1">
      <alignment horizontal="center" vertical="center"/>
    </xf>
    <xf numFmtId="0" fontId="38" fillId="0" borderId="25" xfId="0" applyFont="1" applyBorder="1" applyAlignment="1">
      <alignment horizontal="center" vertical="center"/>
    </xf>
    <xf numFmtId="0" fontId="38" fillId="0" borderId="24" xfId="0" applyFont="1" applyBorder="1" applyAlignment="1">
      <alignment horizontal="center" vertical="center" wrapText="1"/>
    </xf>
    <xf numFmtId="0" fontId="38" fillId="0" borderId="25" xfId="0" applyFont="1" applyBorder="1" applyAlignment="1">
      <alignment horizontal="center" vertical="center" wrapText="1"/>
    </xf>
    <xf numFmtId="49" fontId="39" fillId="0" borderId="22" xfId="9" applyNumberFormat="1" applyFont="1" applyBorder="1" applyAlignment="1">
      <alignment horizontal="center" vertical="center"/>
    </xf>
    <xf numFmtId="0" fontId="39" fillId="0" borderId="22" xfId="9" applyFont="1" applyBorder="1" applyAlignment="1">
      <alignment horizontal="left" vertical="center" wrapText="1"/>
    </xf>
    <xf numFmtId="49" fontId="39" fillId="0" borderId="24" xfId="9" applyNumberFormat="1" applyFont="1" applyBorder="1" applyAlignment="1">
      <alignment horizontal="center" vertical="center"/>
    </xf>
    <xf numFmtId="49" fontId="39" fillId="0" borderId="25" xfId="9" applyNumberFormat="1" applyFont="1" applyBorder="1" applyAlignment="1">
      <alignment horizontal="center" vertical="center"/>
    </xf>
    <xf numFmtId="49" fontId="39" fillId="0" borderId="24" xfId="9" applyNumberFormat="1" applyFont="1" applyBorder="1" applyAlignment="1">
      <alignment horizontal="left" vertical="center" wrapText="1"/>
    </xf>
    <xf numFmtId="49" fontId="39" fillId="0" borderId="25" xfId="9" applyNumberFormat="1" applyFont="1" applyBorder="1" applyAlignment="1">
      <alignment horizontal="left" vertical="center" wrapText="1"/>
    </xf>
    <xf numFmtId="49" fontId="16" fillId="13" borderId="22" xfId="9" applyNumberFormat="1" applyFont="1" applyFill="1" applyBorder="1" applyAlignment="1">
      <alignment horizontal="center" vertical="center" wrapText="1"/>
    </xf>
    <xf numFmtId="0" fontId="30" fillId="0" borderId="0" xfId="0" applyFont="1" applyAlignment="1">
      <alignment horizontal="center"/>
    </xf>
    <xf numFmtId="0" fontId="30" fillId="0" borderId="22" xfId="1" applyFont="1" applyBorder="1" applyAlignment="1">
      <alignment horizontal="right" vertical="center" wrapText="1"/>
    </xf>
    <xf numFmtId="0" fontId="5" fillId="0" borderId="0" xfId="2" applyFont="1" applyAlignment="1">
      <alignment horizontal="left" wrapText="1"/>
    </xf>
    <xf numFmtId="0" fontId="81" fillId="0" borderId="0" xfId="2" applyFont="1" applyAlignment="1">
      <alignment horizontal="center" wrapText="1"/>
    </xf>
    <xf numFmtId="0" fontId="5" fillId="0" borderId="0" xfId="2" applyFont="1" applyAlignment="1">
      <alignment horizontal="left" vertical="top" wrapText="1"/>
    </xf>
    <xf numFmtId="0" fontId="91" fillId="0" borderId="0" xfId="2" applyFont="1" applyAlignment="1">
      <alignment horizontal="center" wrapText="1"/>
    </xf>
    <xf numFmtId="0" fontId="81" fillId="3" borderId="15" xfId="1" applyFont="1" applyFill="1" applyBorder="1" applyAlignment="1">
      <alignment horizontal="center" vertical="center" wrapText="1"/>
    </xf>
    <xf numFmtId="0" fontId="81" fillId="3" borderId="14" xfId="1" applyFont="1" applyFill="1" applyBorder="1" applyAlignment="1">
      <alignment horizontal="center" vertical="center" wrapText="1"/>
    </xf>
    <xf numFmtId="0" fontId="81" fillId="3" borderId="1" xfId="2" applyFont="1" applyFill="1" applyBorder="1" applyAlignment="1">
      <alignment horizontal="center" vertical="center" wrapText="1"/>
    </xf>
    <xf numFmtId="0" fontId="6" fillId="0" borderId="0" xfId="2" applyFont="1" applyAlignment="1">
      <alignment horizontal="center"/>
    </xf>
    <xf numFmtId="0" fontId="54" fillId="3" borderId="1" xfId="0" applyFont="1" applyFill="1" applyBorder="1" applyAlignment="1">
      <alignment horizontal="center" wrapText="1"/>
    </xf>
    <xf numFmtId="0" fontId="91" fillId="3" borderId="1" xfId="2" applyFont="1" applyFill="1" applyBorder="1" applyAlignment="1">
      <alignment horizontal="center" vertical="center" wrapText="1"/>
    </xf>
    <xf numFmtId="0" fontId="30" fillId="0" borderId="13" xfId="0" applyFont="1" applyBorder="1" applyAlignment="1">
      <alignment horizontal="center"/>
    </xf>
    <xf numFmtId="4" fontId="50" fillId="8" borderId="2" xfId="0" applyNumberFormat="1" applyFont="1" applyFill="1" applyBorder="1" applyAlignment="1">
      <alignment horizontal="center" vertical="center"/>
    </xf>
    <xf numFmtId="4" fontId="50" fillId="8" borderId="4" xfId="0" applyNumberFormat="1" applyFont="1" applyFill="1" applyBorder="1" applyAlignment="1">
      <alignment horizontal="center" vertical="center"/>
    </xf>
    <xf numFmtId="0" fontId="13" fillId="0" borderId="0" xfId="0" applyFont="1" applyAlignment="1">
      <alignment horizontal="left" vertical="top" wrapText="1"/>
    </xf>
    <xf numFmtId="0" fontId="13" fillId="0" borderId="0" xfId="0" applyFont="1" applyAlignment="1">
      <alignment horizontal="left" vertical="top"/>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cellXfs>
  <cellStyles count="10">
    <cellStyle name="Normal" xfId="0" builtinId="0"/>
    <cellStyle name="Normal 2" xfId="1" xr:uid="{00000000-0005-0000-0000-000001000000}"/>
    <cellStyle name="Normal 2 3" xfId="7" xr:uid="{8485A4E3-D704-4048-BA49-DD197A0CFAF4}"/>
    <cellStyle name="Normal 3" xfId="2" xr:uid="{00000000-0005-0000-0000-000002000000}"/>
    <cellStyle name="Normal 4" xfId="3" xr:uid="{00000000-0005-0000-0000-000003000000}"/>
    <cellStyle name="Normal 5" xfId="4" xr:uid="{00000000-0005-0000-0000-000004000000}"/>
    <cellStyle name="Normal 6" xfId="5" xr:uid="{FC212C39-50D9-4125-B8B5-17F07920614C}"/>
    <cellStyle name="Normal 6 2" xfId="8" xr:uid="{BEC26EB0-20C4-4E1C-95DE-E8CB91D8BDE6}"/>
    <cellStyle name="Normal 9" xfId="6" xr:uid="{9658D389-D26C-4020-BC00-9C271B9F5292}"/>
    <cellStyle name="Normal 9 2" xfId="9" xr:uid="{EBA6BCE6-F781-49AC-9085-9FBB2271201F}"/>
  </cellStyles>
  <dxfs count="6">
    <dxf>
      <fill>
        <patternFill>
          <bgColor theme="0" tint="-4.9989318521683403E-2"/>
        </patternFill>
      </fill>
    </dxf>
    <dxf>
      <fill>
        <patternFill>
          <bgColor theme="7" tint="0.79998168889431442"/>
        </patternFill>
      </fill>
    </dxf>
    <dxf>
      <fill>
        <patternFill>
          <bgColor theme="7" tint="0.79998168889431442"/>
        </patternFill>
      </fill>
    </dxf>
    <dxf>
      <font>
        <color theme="0" tint="-0.34998626667073579"/>
      </font>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3</xdr:col>
      <xdr:colOff>828675</xdr:colOff>
      <xdr:row>2</xdr:row>
      <xdr:rowOff>638175</xdr:rowOff>
    </xdr:from>
    <xdr:ext cx="304800" cy="304800"/>
    <xdr:sp macro="" textlink="">
      <xdr:nvSpPr>
        <xdr:cNvPr id="3" name="AutoShape 4">
          <a:extLst>
            <a:ext uri="{FF2B5EF4-FFF2-40B4-BE49-F238E27FC236}">
              <a16:creationId xmlns:a16="http://schemas.microsoft.com/office/drawing/2014/main" id="{324A4EAE-6E95-44B1-A119-7057926485E9}"/>
            </a:ext>
          </a:extLst>
        </xdr:cNvPr>
        <xdr:cNvSpPr>
          <a:spLocks noChangeAspect="1" noChangeArrowheads="1"/>
        </xdr:cNvSpPr>
      </xdr:nvSpPr>
      <xdr:spPr bwMode="auto">
        <a:xfrm>
          <a:off x="7183755" y="140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15039</xdr:colOff>
      <xdr:row>11</xdr:row>
      <xdr:rowOff>23060</xdr:rowOff>
    </xdr:from>
    <xdr:to>
      <xdr:col>15</xdr:col>
      <xdr:colOff>44894</xdr:colOff>
      <xdr:row>50</xdr:row>
      <xdr:rowOff>51017</xdr:rowOff>
    </xdr:to>
    <xdr:pic>
      <xdr:nvPicPr>
        <xdr:cNvPr id="2" name="Picture 1">
          <a:extLst>
            <a:ext uri="{FF2B5EF4-FFF2-40B4-BE49-F238E27FC236}">
              <a16:creationId xmlns:a16="http://schemas.microsoft.com/office/drawing/2014/main" id="{8579C883-4892-2C2D-2BDF-50841380DFBE}"/>
            </a:ext>
          </a:extLst>
        </xdr:cNvPr>
        <xdr:cNvPicPr>
          <a:picLocks noChangeAspect="1"/>
        </xdr:cNvPicPr>
      </xdr:nvPicPr>
      <xdr:blipFill>
        <a:blip xmlns:r="http://schemas.openxmlformats.org/officeDocument/2006/relationships" r:embed="rId1"/>
        <a:stretch>
          <a:fillRect/>
        </a:stretch>
      </xdr:blipFill>
      <xdr:spPr>
        <a:xfrm>
          <a:off x="15039" y="1787692"/>
          <a:ext cx="9203934" cy="6284378"/>
        </a:xfrm>
        <a:prstGeom prst="rect">
          <a:avLst/>
        </a:prstGeom>
      </xdr:spPr>
    </xdr:pic>
    <xdr:clientData/>
  </xdr:twoCellAnchor>
  <xdr:twoCellAnchor editAs="oneCell">
    <xdr:from>
      <xdr:col>0</xdr:col>
      <xdr:colOff>0</xdr:colOff>
      <xdr:row>0</xdr:row>
      <xdr:rowOff>28575</xdr:rowOff>
    </xdr:from>
    <xdr:to>
      <xdr:col>9</xdr:col>
      <xdr:colOff>124608</xdr:colOff>
      <xdr:row>10</xdr:row>
      <xdr:rowOff>124064</xdr:rowOff>
    </xdr:to>
    <xdr:pic>
      <xdr:nvPicPr>
        <xdr:cNvPr id="3" name="Picture 2">
          <a:extLst>
            <a:ext uri="{FF2B5EF4-FFF2-40B4-BE49-F238E27FC236}">
              <a16:creationId xmlns:a16="http://schemas.microsoft.com/office/drawing/2014/main" id="{A54E6FC6-1867-8FD3-B835-438077EC613B}"/>
            </a:ext>
          </a:extLst>
        </xdr:cNvPr>
        <xdr:cNvPicPr>
          <a:picLocks noChangeAspect="1"/>
        </xdr:cNvPicPr>
      </xdr:nvPicPr>
      <xdr:blipFill>
        <a:blip xmlns:r="http://schemas.openxmlformats.org/officeDocument/2006/relationships" r:embed="rId2"/>
        <a:stretch>
          <a:fillRect/>
        </a:stretch>
      </xdr:blipFill>
      <xdr:spPr>
        <a:xfrm>
          <a:off x="0" y="28575"/>
          <a:ext cx="5611008" cy="17147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15</xdr:row>
      <xdr:rowOff>158437</xdr:rowOff>
    </xdr:from>
    <xdr:to>
      <xdr:col>16</xdr:col>
      <xdr:colOff>238126</xdr:colOff>
      <xdr:row>50</xdr:row>
      <xdr:rowOff>110651</xdr:rowOff>
    </xdr:to>
    <xdr:pic>
      <xdr:nvPicPr>
        <xdr:cNvPr id="2" name="Picture 1">
          <a:extLst>
            <a:ext uri="{FF2B5EF4-FFF2-40B4-BE49-F238E27FC236}">
              <a16:creationId xmlns:a16="http://schemas.microsoft.com/office/drawing/2014/main" id="{5CBC7546-8098-4B49-90AF-B900AD150D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587312"/>
          <a:ext cx="9991726" cy="56195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8</xdr:col>
      <xdr:colOff>485775</xdr:colOff>
      <xdr:row>15</xdr:row>
      <xdr:rowOff>102188</xdr:rowOff>
    </xdr:to>
    <xdr:pic>
      <xdr:nvPicPr>
        <xdr:cNvPr id="3" name="Picture 2">
          <a:extLst>
            <a:ext uri="{FF2B5EF4-FFF2-40B4-BE49-F238E27FC236}">
              <a16:creationId xmlns:a16="http://schemas.microsoft.com/office/drawing/2014/main" id="{2CDEB9DA-F618-75E5-7A70-74D28B8002DE}"/>
            </a:ext>
          </a:extLst>
        </xdr:cNvPr>
        <xdr:cNvPicPr>
          <a:picLocks noChangeAspect="1"/>
        </xdr:cNvPicPr>
      </xdr:nvPicPr>
      <xdr:blipFill>
        <a:blip xmlns:r="http://schemas.openxmlformats.org/officeDocument/2006/relationships" r:embed="rId2"/>
        <a:stretch>
          <a:fillRect/>
        </a:stretch>
      </xdr:blipFill>
      <xdr:spPr>
        <a:xfrm>
          <a:off x="0" y="0"/>
          <a:ext cx="5362575" cy="253106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Kaspars Jonāns" id="{B850FCA9-FD4D-4127-99A7-99FC9A3CF660}" userId="S::Kaspars.Jonans@vni.lv::2ea98713-2dd9-4847-99f6-b737acb18615"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 dT="2026-06-19T11:18:31.07" personId="{B850FCA9-FD4D-4127-99A7-99FC9A3CF660}" id="{ACEAFFAC-58C5-4C60-8F39-D7B4EFB090A7}">
    <text>1. stāva būvju platība ir 3359,30 m2</text>
  </threadedComment>
  <threadedComment ref="D3" dT="2026-06-19T11:21:17.57" personId="{B850FCA9-FD4D-4127-99A7-99FC9A3CF660}" id="{EA447A77-A431-4A23-8EEC-804625657042}" parentId="{ACEAFFAC-58C5-4C60-8F39-D7B4EFB090A7}">
    <text>Kopējā platība pēc Rems ir 119400 m2.</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03412-6F3F-403C-BC67-958E66D106C2}">
  <dimension ref="A2:D29"/>
  <sheetViews>
    <sheetView tabSelected="1" topLeftCell="A20" workbookViewId="0">
      <selection activeCell="B21" sqref="B21:B22"/>
    </sheetView>
  </sheetViews>
  <sheetFormatPr defaultColWidth="8.88671875" defaultRowHeight="15.6" x14ac:dyDescent="0.3"/>
  <cols>
    <col min="1" max="1" width="20.6640625" style="99" customWidth="1"/>
    <col min="2" max="2" width="61.33203125" style="99" customWidth="1"/>
    <col min="3" max="3" width="18.44140625" style="99" customWidth="1"/>
    <col min="4" max="4" width="45.109375" style="99" customWidth="1"/>
    <col min="5" max="16384" width="8.88671875" style="99"/>
  </cols>
  <sheetData>
    <row r="2" spans="1:4" x14ac:dyDescent="0.3">
      <c r="A2" s="362" t="s">
        <v>538</v>
      </c>
      <c r="B2" s="362"/>
      <c r="C2" s="362"/>
      <c r="D2" s="362"/>
    </row>
    <row r="4" spans="1:4" ht="31.2" x14ac:dyDescent="0.3">
      <c r="A4" s="361" t="s">
        <v>537</v>
      </c>
      <c r="B4" s="361"/>
      <c r="C4" s="319" t="s">
        <v>536</v>
      </c>
      <c r="D4" s="320" t="s">
        <v>534</v>
      </c>
    </row>
    <row r="5" spans="1:4" ht="31.2" customHeight="1" x14ac:dyDescent="0.3">
      <c r="A5" s="350" t="s">
        <v>524</v>
      </c>
      <c r="B5" s="345" t="s">
        <v>555</v>
      </c>
      <c r="C5" s="350">
        <v>30</v>
      </c>
      <c r="D5" s="318" t="s">
        <v>540</v>
      </c>
    </row>
    <row r="6" spans="1:4" ht="42" x14ac:dyDescent="0.3">
      <c r="A6" s="350"/>
      <c r="B6" s="345"/>
      <c r="C6" s="350"/>
      <c r="D6" s="318" t="s">
        <v>535</v>
      </c>
    </row>
    <row r="7" spans="1:4" ht="31.2" customHeight="1" x14ac:dyDescent="0.3">
      <c r="A7" s="350" t="s">
        <v>525</v>
      </c>
      <c r="B7" s="353" t="s">
        <v>556</v>
      </c>
      <c r="C7" s="350">
        <v>5</v>
      </c>
      <c r="D7" s="318" t="s">
        <v>541</v>
      </c>
    </row>
    <row r="8" spans="1:4" ht="42" x14ac:dyDescent="0.3">
      <c r="A8" s="350"/>
      <c r="B8" s="354"/>
      <c r="C8" s="350"/>
      <c r="D8" s="318" t="s">
        <v>535</v>
      </c>
    </row>
    <row r="9" spans="1:4" ht="31.2" customHeight="1" x14ac:dyDescent="0.3">
      <c r="A9" s="350" t="s">
        <v>526</v>
      </c>
      <c r="B9" s="353" t="s">
        <v>553</v>
      </c>
      <c r="C9" s="351">
        <v>5</v>
      </c>
      <c r="D9" s="318" t="s">
        <v>542</v>
      </c>
    </row>
    <row r="10" spans="1:4" ht="42" x14ac:dyDescent="0.3">
      <c r="A10" s="350"/>
      <c r="B10" s="354"/>
      <c r="C10" s="352"/>
      <c r="D10" s="318" t="s">
        <v>535</v>
      </c>
    </row>
    <row r="11" spans="1:4" x14ac:dyDescent="0.3">
      <c r="A11" s="355" t="s">
        <v>527</v>
      </c>
      <c r="B11" s="345" t="s">
        <v>578</v>
      </c>
      <c r="C11" s="346">
        <v>5</v>
      </c>
      <c r="D11" s="318" t="s">
        <v>543</v>
      </c>
    </row>
    <row r="12" spans="1:4" ht="42" x14ac:dyDescent="0.3">
      <c r="A12" s="355"/>
      <c r="B12" s="345"/>
      <c r="C12" s="347"/>
      <c r="D12" s="318" t="s">
        <v>535</v>
      </c>
    </row>
    <row r="13" spans="1:4" x14ac:dyDescent="0.3">
      <c r="A13" s="357" t="s">
        <v>528</v>
      </c>
      <c r="B13" s="345" t="s">
        <v>579</v>
      </c>
      <c r="C13" s="346">
        <v>5</v>
      </c>
      <c r="D13" s="318" t="s">
        <v>544</v>
      </c>
    </row>
    <row r="14" spans="1:4" ht="42" x14ac:dyDescent="0.3">
      <c r="A14" s="358"/>
      <c r="B14" s="345"/>
      <c r="C14" s="347"/>
      <c r="D14" s="318" t="s">
        <v>535</v>
      </c>
    </row>
    <row r="15" spans="1:4" x14ac:dyDescent="0.3">
      <c r="A15" s="357" t="s">
        <v>529</v>
      </c>
      <c r="B15" s="345" t="s">
        <v>580</v>
      </c>
      <c r="C15" s="346">
        <v>5</v>
      </c>
      <c r="D15" s="318" t="s">
        <v>545</v>
      </c>
    </row>
    <row r="16" spans="1:4" ht="42" x14ac:dyDescent="0.3">
      <c r="A16" s="358"/>
      <c r="B16" s="345"/>
      <c r="C16" s="347"/>
      <c r="D16" s="318" t="s">
        <v>535</v>
      </c>
    </row>
    <row r="17" spans="1:4" x14ac:dyDescent="0.3">
      <c r="A17" s="355" t="s">
        <v>550</v>
      </c>
      <c r="B17" s="345" t="s">
        <v>581</v>
      </c>
      <c r="C17" s="346">
        <v>5</v>
      </c>
      <c r="D17" s="318" t="s">
        <v>573</v>
      </c>
    </row>
    <row r="18" spans="1:4" ht="42" x14ac:dyDescent="0.3">
      <c r="A18" s="355"/>
      <c r="B18" s="345"/>
      <c r="C18" s="347"/>
      <c r="D18" s="318" t="s">
        <v>535</v>
      </c>
    </row>
    <row r="19" spans="1:4" ht="31.2" customHeight="1" x14ac:dyDescent="0.3">
      <c r="A19" s="355" t="s">
        <v>569</v>
      </c>
      <c r="B19" s="345" t="s">
        <v>582</v>
      </c>
      <c r="C19" s="349">
        <v>25</v>
      </c>
      <c r="D19" s="318" t="s">
        <v>574</v>
      </c>
    </row>
    <row r="20" spans="1:4" ht="42" x14ac:dyDescent="0.3">
      <c r="A20" s="355"/>
      <c r="B20" s="345"/>
      <c r="C20" s="349"/>
      <c r="D20" s="318" t="s">
        <v>535</v>
      </c>
    </row>
    <row r="21" spans="1:4" x14ac:dyDescent="0.3">
      <c r="A21" s="357" t="s">
        <v>570</v>
      </c>
      <c r="B21" s="356" t="s">
        <v>583</v>
      </c>
      <c r="C21" s="346">
        <v>5</v>
      </c>
      <c r="D21" s="318" t="s">
        <v>575</v>
      </c>
    </row>
    <row r="22" spans="1:4" ht="42" x14ac:dyDescent="0.3">
      <c r="A22" s="358"/>
      <c r="B22" s="356"/>
      <c r="C22" s="347"/>
      <c r="D22" s="318" t="s">
        <v>535</v>
      </c>
    </row>
    <row r="23" spans="1:4" x14ac:dyDescent="0.3">
      <c r="A23" s="357" t="s">
        <v>571</v>
      </c>
      <c r="B23" s="359" t="s">
        <v>548</v>
      </c>
      <c r="C23" s="346">
        <v>5</v>
      </c>
      <c r="D23" s="318" t="s">
        <v>576</v>
      </c>
    </row>
    <row r="24" spans="1:4" ht="42" x14ac:dyDescent="0.3">
      <c r="A24" s="358"/>
      <c r="B24" s="360"/>
      <c r="C24" s="347"/>
      <c r="D24" s="318" t="s">
        <v>535</v>
      </c>
    </row>
    <row r="25" spans="1:4" x14ac:dyDescent="0.3">
      <c r="A25" s="355" t="s">
        <v>572</v>
      </c>
      <c r="B25" s="356" t="s">
        <v>547</v>
      </c>
      <c r="C25" s="349">
        <v>5</v>
      </c>
      <c r="D25" s="318" t="s">
        <v>577</v>
      </c>
    </row>
    <row r="26" spans="1:4" ht="42" x14ac:dyDescent="0.3">
      <c r="A26" s="355"/>
      <c r="B26" s="356"/>
      <c r="C26" s="349"/>
      <c r="D26" s="318" t="s">
        <v>535</v>
      </c>
    </row>
    <row r="27" spans="1:4" ht="66" x14ac:dyDescent="0.3">
      <c r="A27" s="363" t="s">
        <v>539</v>
      </c>
      <c r="B27" s="363"/>
      <c r="C27" s="316">
        <f>SUM(C5:C26)</f>
        <v>100</v>
      </c>
      <c r="D27" s="318" t="s">
        <v>589</v>
      </c>
    </row>
    <row r="28" spans="1:4" x14ac:dyDescent="0.3">
      <c r="D28" s="317"/>
    </row>
    <row r="29" spans="1:4" ht="31.2" customHeight="1" x14ac:dyDescent="0.3">
      <c r="A29" s="348" t="s">
        <v>546</v>
      </c>
      <c r="B29" s="348"/>
      <c r="C29" s="348"/>
      <c r="D29" s="348"/>
    </row>
  </sheetData>
  <mergeCells count="37">
    <mergeCell ref="A4:B4"/>
    <mergeCell ref="A2:D2"/>
    <mergeCell ref="A27:B27"/>
    <mergeCell ref="A5:A6"/>
    <mergeCell ref="A7:A8"/>
    <mergeCell ref="B7:B8"/>
    <mergeCell ref="C7:C8"/>
    <mergeCell ref="B5:B6"/>
    <mergeCell ref="C5:C6"/>
    <mergeCell ref="A11:A12"/>
    <mergeCell ref="A13:A14"/>
    <mergeCell ref="A15:A16"/>
    <mergeCell ref="A17:A18"/>
    <mergeCell ref="B11:B12"/>
    <mergeCell ref="B13:B14"/>
    <mergeCell ref="B15:B16"/>
    <mergeCell ref="A29:D29"/>
    <mergeCell ref="C19:C20"/>
    <mergeCell ref="A9:A10"/>
    <mergeCell ref="C9:C10"/>
    <mergeCell ref="B9:B10"/>
    <mergeCell ref="A25:A26"/>
    <mergeCell ref="B25:B26"/>
    <mergeCell ref="C25:C26"/>
    <mergeCell ref="A23:A24"/>
    <mergeCell ref="B23:B24"/>
    <mergeCell ref="C23:C24"/>
    <mergeCell ref="A19:A20"/>
    <mergeCell ref="B19:B20"/>
    <mergeCell ref="A21:A22"/>
    <mergeCell ref="B21:B22"/>
    <mergeCell ref="C21:C22"/>
    <mergeCell ref="B17:B18"/>
    <mergeCell ref="C11:C12"/>
    <mergeCell ref="C13:C14"/>
    <mergeCell ref="C15:C16"/>
    <mergeCell ref="C17:C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0C8C3-6E19-431C-9B37-D5A6B4F37F75}">
  <dimension ref="A1:N95"/>
  <sheetViews>
    <sheetView topLeftCell="A39" zoomScale="70" zoomScaleNormal="70" workbookViewId="0">
      <selection activeCell="G7" sqref="G7"/>
    </sheetView>
  </sheetViews>
  <sheetFormatPr defaultColWidth="8.6640625" defaultRowHeight="15" x14ac:dyDescent="0.25"/>
  <cols>
    <col min="1" max="1" width="7.44140625" style="175" customWidth="1"/>
    <col min="2" max="2" width="43.33203125" style="202" customWidth="1"/>
    <col min="3" max="3" width="23.6640625" style="175" customWidth="1"/>
    <col min="4" max="4" width="20.6640625" style="175" customWidth="1"/>
    <col min="5" max="5" width="20.6640625" style="203" customWidth="1"/>
    <col min="6" max="6" width="22.33203125" style="204" customWidth="1"/>
    <col min="7" max="7" width="32" style="175" customWidth="1"/>
    <col min="8" max="8" width="32.33203125" style="175" customWidth="1"/>
    <col min="9" max="9" width="31.33203125" style="175" customWidth="1"/>
    <col min="10" max="10" width="34.88671875" style="175" customWidth="1"/>
    <col min="11" max="11" width="37.44140625" style="175" customWidth="1"/>
    <col min="12" max="12" width="28.109375" style="175" customWidth="1"/>
    <col min="13" max="13" width="8.6640625" style="175"/>
    <col min="14" max="14" width="12.5546875" style="175" customWidth="1"/>
    <col min="15" max="24" width="6.44140625" style="175" bestFit="1" customWidth="1"/>
    <col min="25" max="36" width="7.33203125" style="175" bestFit="1" customWidth="1"/>
    <col min="37" max="38" width="8" style="175" bestFit="1" customWidth="1"/>
    <col min="39" max="39" width="6.5546875" style="175" bestFit="1" customWidth="1"/>
    <col min="40" max="40" width="7" style="175" bestFit="1" customWidth="1"/>
    <col min="41" max="16384" width="8.6640625" style="175"/>
  </cols>
  <sheetData>
    <row r="1" spans="1:12" ht="15.6" x14ac:dyDescent="0.25">
      <c r="I1" s="313" t="s">
        <v>530</v>
      </c>
    </row>
    <row r="2" spans="1:12" ht="15.6" x14ac:dyDescent="0.3">
      <c r="I2" s="99" t="s">
        <v>531</v>
      </c>
    </row>
    <row r="3" spans="1:12" ht="76.2" customHeight="1" x14ac:dyDescent="0.35">
      <c r="A3" s="312"/>
      <c r="B3" s="327" t="s">
        <v>533</v>
      </c>
      <c r="C3" s="327"/>
      <c r="D3" s="327"/>
      <c r="E3" s="327"/>
      <c r="F3" s="327"/>
      <c r="G3" s="327"/>
      <c r="H3" s="327"/>
      <c r="I3" s="312"/>
      <c r="J3" s="312"/>
    </row>
    <row r="4" spans="1:12" ht="37.950000000000003" customHeight="1" x14ac:dyDescent="0.35">
      <c r="A4" s="311"/>
      <c r="B4" s="315" t="s">
        <v>532</v>
      </c>
      <c r="C4" s="314"/>
      <c r="D4" s="314"/>
      <c r="E4" s="314"/>
      <c r="F4" s="314"/>
      <c r="G4" s="314"/>
      <c r="H4" s="314"/>
      <c r="I4" s="311"/>
      <c r="J4" s="311"/>
    </row>
    <row r="5" spans="1:12" ht="23.4" x14ac:dyDescent="0.25">
      <c r="B5" s="312"/>
      <c r="C5" s="312"/>
      <c r="D5" s="312"/>
      <c r="E5" s="312"/>
      <c r="F5" s="312"/>
      <c r="G5" s="312"/>
      <c r="H5" s="312"/>
      <c r="I5" s="312"/>
      <c r="J5" s="174"/>
      <c r="K5" s="174"/>
    </row>
    <row r="6" spans="1:12" ht="27.75" customHeight="1" x14ac:dyDescent="0.25">
      <c r="A6" s="332" t="s">
        <v>0</v>
      </c>
      <c r="B6" s="333"/>
      <c r="C6" s="333"/>
      <c r="D6" s="333"/>
      <c r="E6" s="333"/>
      <c r="F6" s="333"/>
      <c r="G6" s="333"/>
      <c r="H6" s="334"/>
      <c r="I6" s="227"/>
      <c r="J6" s="326"/>
    </row>
    <row r="7" spans="1:12" s="182" customFormat="1" ht="160.5" customHeight="1" x14ac:dyDescent="0.25">
      <c r="A7" s="177" t="s">
        <v>1</v>
      </c>
      <c r="B7" s="177" t="s">
        <v>587</v>
      </c>
      <c r="C7" s="178" t="s">
        <v>2</v>
      </c>
      <c r="D7" s="179" t="s">
        <v>3</v>
      </c>
      <c r="E7" s="226" t="s">
        <v>4</v>
      </c>
      <c r="F7" s="179" t="s">
        <v>5</v>
      </c>
      <c r="G7" s="322" t="s">
        <v>591</v>
      </c>
      <c r="H7" s="181" t="s">
        <v>554</v>
      </c>
      <c r="I7" s="322" t="s">
        <v>552</v>
      </c>
    </row>
    <row r="8" spans="1:12" s="174" customFormat="1" ht="18" x14ac:dyDescent="0.25">
      <c r="A8" s="183" t="s">
        <v>6</v>
      </c>
      <c r="B8" s="183" t="s">
        <v>7</v>
      </c>
      <c r="C8" s="184" t="s">
        <v>8</v>
      </c>
      <c r="D8" s="185" t="s">
        <v>9</v>
      </c>
      <c r="E8" s="185" t="s">
        <v>10</v>
      </c>
      <c r="F8" s="185" t="s">
        <v>10</v>
      </c>
      <c r="G8" s="186" t="s">
        <v>11</v>
      </c>
      <c r="H8" s="186" t="s">
        <v>11</v>
      </c>
      <c r="I8" s="186" t="s">
        <v>11</v>
      </c>
    </row>
    <row r="9" spans="1:12" s="174" customFormat="1" ht="60.75" customHeight="1" x14ac:dyDescent="0.25">
      <c r="A9" s="187">
        <v>1</v>
      </c>
      <c r="B9" s="188" t="s">
        <v>12</v>
      </c>
      <c r="C9" s="189" t="s">
        <v>13</v>
      </c>
      <c r="D9" s="189">
        <v>236.5</v>
      </c>
      <c r="E9" s="190">
        <f>'FAKTISKAIS uzkopšanas biežums'!G166</f>
        <v>3359.3</v>
      </c>
      <c r="F9" s="190">
        <f>'FAKTISKAIS uzkopšanas biežums'!V166</f>
        <v>236.49999999999994</v>
      </c>
      <c r="G9" s="323">
        <v>0</v>
      </c>
      <c r="H9" s="323">
        <v>0</v>
      </c>
      <c r="I9" s="323">
        <v>0</v>
      </c>
    </row>
    <row r="10" spans="1:12" s="174" customFormat="1" x14ac:dyDescent="0.25">
      <c r="A10" s="335" t="s">
        <v>14</v>
      </c>
      <c r="B10" s="335"/>
      <c r="C10" s="335"/>
      <c r="D10" s="335"/>
      <c r="E10" s="335"/>
      <c r="F10" s="335"/>
      <c r="G10" s="335"/>
      <c r="H10" s="335"/>
      <c r="I10" s="335"/>
    </row>
    <row r="11" spans="1:12" s="174" customFormat="1" ht="15" customHeight="1" x14ac:dyDescent="0.25">
      <c r="A11" s="336" t="s">
        <v>15</v>
      </c>
      <c r="B11" s="336"/>
      <c r="C11" s="336"/>
      <c r="D11" s="336"/>
      <c r="E11" s="336"/>
      <c r="F11" s="336"/>
      <c r="G11" s="336"/>
      <c r="H11" s="336"/>
      <c r="I11" s="336"/>
    </row>
    <row r="12" spans="1:12" s="174" customFormat="1" ht="30.75" customHeight="1" x14ac:dyDescent="0.25">
      <c r="A12" s="336" t="s">
        <v>16</v>
      </c>
      <c r="B12" s="336"/>
      <c r="C12" s="336"/>
      <c r="D12" s="336"/>
      <c r="E12" s="336"/>
      <c r="F12" s="336"/>
      <c r="G12" s="336"/>
      <c r="H12" s="336"/>
      <c r="I12" s="336"/>
    </row>
    <row r="13" spans="1:12" s="174" customFormat="1" ht="35.1" customHeight="1" x14ac:dyDescent="0.3">
      <c r="B13" s="176"/>
      <c r="C13" s="194"/>
      <c r="D13" s="195"/>
      <c r="E13" s="191"/>
      <c r="F13" s="196"/>
    </row>
    <row r="14" spans="1:12" s="174" customFormat="1" ht="35.1" customHeight="1" x14ac:dyDescent="0.25">
      <c r="A14" s="337" t="s">
        <v>17</v>
      </c>
      <c r="B14" s="338"/>
      <c r="C14" s="338"/>
      <c r="D14" s="338"/>
      <c r="E14" s="338"/>
      <c r="F14" s="338"/>
      <c r="G14" s="338"/>
      <c r="H14" s="338"/>
      <c r="I14" s="339"/>
      <c r="J14" s="324"/>
      <c r="K14" s="324"/>
      <c r="L14" s="324"/>
    </row>
    <row r="15" spans="1:12" s="197" customFormat="1" ht="165.75" customHeight="1" x14ac:dyDescent="0.3">
      <c r="A15" s="177" t="s">
        <v>1</v>
      </c>
      <c r="B15" s="177" t="s">
        <v>18</v>
      </c>
      <c r="C15" s="178" t="s">
        <v>2</v>
      </c>
      <c r="D15" s="179" t="s">
        <v>3</v>
      </c>
      <c r="E15" s="179" t="s">
        <v>19</v>
      </c>
      <c r="F15" s="180" t="s">
        <v>20</v>
      </c>
      <c r="G15" s="181" t="s">
        <v>590</v>
      </c>
      <c r="H15" s="181" t="s">
        <v>557</v>
      </c>
      <c r="I15" s="322" t="s">
        <v>558</v>
      </c>
      <c r="J15" s="181" t="s">
        <v>559</v>
      </c>
      <c r="K15" s="181" t="s">
        <v>560</v>
      </c>
      <c r="L15" s="181" t="s">
        <v>561</v>
      </c>
    </row>
    <row r="16" spans="1:12" s="174" customFormat="1" ht="35.1" customHeight="1" x14ac:dyDescent="0.25">
      <c r="A16" s="183" t="s">
        <v>6</v>
      </c>
      <c r="B16" s="183" t="s">
        <v>7</v>
      </c>
      <c r="C16" s="198" t="s">
        <v>8</v>
      </c>
      <c r="D16" s="185" t="s">
        <v>9</v>
      </c>
      <c r="E16" s="185" t="s">
        <v>9</v>
      </c>
      <c r="F16" s="185" t="s">
        <v>10</v>
      </c>
      <c r="G16" s="186" t="s">
        <v>11</v>
      </c>
      <c r="H16" s="186" t="s">
        <v>11</v>
      </c>
      <c r="I16" s="186" t="s">
        <v>11</v>
      </c>
      <c r="J16" s="186" t="s">
        <v>11</v>
      </c>
      <c r="K16" s="186" t="s">
        <v>11</v>
      </c>
      <c r="L16" s="186" t="s">
        <v>11</v>
      </c>
    </row>
    <row r="17" spans="1:14" s="174" customFormat="1" ht="114" customHeight="1" x14ac:dyDescent="0.25">
      <c r="A17" s="199">
        <v>2</v>
      </c>
      <c r="B17" s="200" t="s">
        <v>21</v>
      </c>
      <c r="C17" s="189" t="s">
        <v>13</v>
      </c>
      <c r="D17" s="201">
        <v>5000</v>
      </c>
      <c r="E17" s="201">
        <v>120000</v>
      </c>
      <c r="F17" s="201">
        <f>'Teritorijas sadalījums un ĪP'!E3</f>
        <v>82040.7</v>
      </c>
      <c r="G17" s="321">
        <v>0</v>
      </c>
      <c r="H17" s="321">
        <v>0</v>
      </c>
      <c r="I17" s="321">
        <v>0</v>
      </c>
      <c r="J17" s="321">
        <v>0</v>
      </c>
      <c r="K17" s="321">
        <v>0</v>
      </c>
      <c r="L17" s="321">
        <v>0</v>
      </c>
    </row>
    <row r="18" spans="1:14" s="174" customFormat="1" ht="23.25" customHeight="1" x14ac:dyDescent="0.3">
      <c r="A18" s="340" t="s">
        <v>14</v>
      </c>
      <c r="B18" s="340"/>
      <c r="C18" s="340"/>
      <c r="D18" s="340"/>
      <c r="E18" s="340"/>
      <c r="F18" s="340"/>
      <c r="G18" s="340"/>
      <c r="H18" s="340"/>
      <c r="I18" s="340"/>
      <c r="J18" s="175"/>
      <c r="K18" s="175"/>
      <c r="L18" s="175"/>
      <c r="M18" s="175"/>
      <c r="N18" s="175"/>
    </row>
    <row r="19" spans="1:14" s="174" customFormat="1" ht="23.25" customHeight="1" x14ac:dyDescent="0.25">
      <c r="A19" s="175"/>
      <c r="B19" s="202"/>
      <c r="C19" s="175"/>
      <c r="D19" s="175"/>
      <c r="E19" s="203"/>
      <c r="F19" s="204"/>
      <c r="G19" s="175"/>
      <c r="H19" s="175"/>
      <c r="I19" s="175"/>
      <c r="J19" s="175"/>
      <c r="K19" s="175"/>
      <c r="L19" s="175"/>
      <c r="M19" s="175"/>
      <c r="N19" s="175"/>
    </row>
    <row r="20" spans="1:14" s="174" customFormat="1" ht="33.75" customHeight="1" x14ac:dyDescent="0.25">
      <c r="A20" s="330" t="s">
        <v>562</v>
      </c>
      <c r="B20" s="330"/>
      <c r="C20" s="330"/>
      <c r="D20" s="330"/>
      <c r="E20" s="330"/>
      <c r="F20" s="330"/>
      <c r="G20" s="175"/>
      <c r="H20" s="205"/>
      <c r="I20" s="175"/>
      <c r="J20" s="176"/>
      <c r="K20" s="176"/>
      <c r="L20" s="176"/>
      <c r="M20" s="176"/>
    </row>
    <row r="21" spans="1:14" s="174" customFormat="1" ht="115.5" customHeight="1" x14ac:dyDescent="0.25">
      <c r="A21" s="240" t="s">
        <v>1</v>
      </c>
      <c r="B21" s="241" t="s">
        <v>584</v>
      </c>
      <c r="C21" s="242" t="s">
        <v>2</v>
      </c>
      <c r="D21" s="242" t="s">
        <v>22</v>
      </c>
      <c r="E21" s="243" t="s">
        <v>23</v>
      </c>
      <c r="F21" s="244" t="s">
        <v>24</v>
      </c>
      <c r="G21" s="176"/>
      <c r="H21" s="206"/>
      <c r="I21" s="176"/>
    </row>
    <row r="22" spans="1:14" s="174" customFormat="1" ht="24.75" customHeight="1" x14ac:dyDescent="0.25">
      <c r="A22" s="245">
        <v>1</v>
      </c>
      <c r="B22" s="246" t="s">
        <v>25</v>
      </c>
      <c r="C22" s="331" t="s">
        <v>13</v>
      </c>
      <c r="D22" s="248">
        <f>'Higiēnas preces'!L3</f>
        <v>5</v>
      </c>
      <c r="E22" s="249">
        <v>0</v>
      </c>
      <c r="F22" s="250">
        <f>D22*E22</f>
        <v>0</v>
      </c>
    </row>
    <row r="23" spans="1:14" ht="15.6" x14ac:dyDescent="0.25">
      <c r="A23" s="245" t="s">
        <v>26</v>
      </c>
      <c r="B23" s="246" t="s">
        <v>27</v>
      </c>
      <c r="C23" s="331"/>
      <c r="D23" s="248">
        <f>'Higiēnas preces'!K3</f>
        <v>5</v>
      </c>
      <c r="E23" s="249">
        <v>0</v>
      </c>
      <c r="F23" s="250">
        <f t="shared" ref="F23:F27" si="0">D23*E23</f>
        <v>0</v>
      </c>
      <c r="G23" s="174"/>
      <c r="H23" s="174"/>
      <c r="I23" s="174"/>
      <c r="J23" s="174"/>
      <c r="K23" s="174"/>
      <c r="L23" s="174"/>
      <c r="M23" s="174"/>
    </row>
    <row r="24" spans="1:14" ht="15.6" x14ac:dyDescent="0.25">
      <c r="A24" s="251" t="s">
        <v>28</v>
      </c>
      <c r="B24" s="252" t="s">
        <v>29</v>
      </c>
      <c r="C24" s="331"/>
      <c r="D24" s="248">
        <f>'Higiēnas preces'!I3</f>
        <v>2</v>
      </c>
      <c r="E24" s="249">
        <v>0</v>
      </c>
      <c r="F24" s="250">
        <f t="shared" si="0"/>
        <v>0</v>
      </c>
      <c r="G24" s="174"/>
      <c r="H24" s="174"/>
      <c r="I24" s="174"/>
      <c r="J24" s="174"/>
      <c r="K24" s="174"/>
      <c r="L24" s="174"/>
      <c r="M24" s="174"/>
    </row>
    <row r="25" spans="1:14" ht="15.6" x14ac:dyDescent="0.25">
      <c r="A25" s="253" t="s">
        <v>30</v>
      </c>
      <c r="B25" s="246" t="s">
        <v>31</v>
      </c>
      <c r="C25" s="331"/>
      <c r="D25" s="247">
        <f>'Higiēnas preces'!M3</f>
        <v>2</v>
      </c>
      <c r="E25" s="249">
        <v>0</v>
      </c>
      <c r="F25" s="250">
        <f t="shared" si="0"/>
        <v>0</v>
      </c>
      <c r="G25" s="174"/>
      <c r="H25" s="174"/>
      <c r="I25" s="174"/>
      <c r="J25" s="174"/>
      <c r="K25" s="174"/>
      <c r="L25" s="174"/>
      <c r="M25" s="174"/>
    </row>
    <row r="26" spans="1:14" ht="39.75" customHeight="1" x14ac:dyDescent="0.25">
      <c r="A26" s="245" t="s">
        <v>32</v>
      </c>
      <c r="B26" s="246" t="s">
        <v>33</v>
      </c>
      <c r="C26" s="331"/>
      <c r="D26" s="247">
        <f>'Higiēnas preces'!J3</f>
        <v>1</v>
      </c>
      <c r="E26" s="249">
        <v>0</v>
      </c>
      <c r="F26" s="250">
        <f t="shared" si="0"/>
        <v>0</v>
      </c>
      <c r="G26" s="174"/>
      <c r="H26" s="174"/>
      <c r="I26" s="174"/>
      <c r="J26" s="174"/>
      <c r="K26" s="174"/>
      <c r="L26" s="174"/>
      <c r="M26" s="174"/>
    </row>
    <row r="27" spans="1:14" ht="52.5" customHeight="1" x14ac:dyDescent="0.25">
      <c r="A27" s="245" t="s">
        <v>34</v>
      </c>
      <c r="B27" s="246" t="s">
        <v>35</v>
      </c>
      <c r="C27" s="331"/>
      <c r="D27" s="247">
        <f>'Higiēnas preces'!H3</f>
        <v>1</v>
      </c>
      <c r="E27" s="249">
        <v>0</v>
      </c>
      <c r="F27" s="250">
        <f t="shared" si="0"/>
        <v>0</v>
      </c>
      <c r="G27" s="174"/>
      <c r="H27" s="174"/>
      <c r="I27" s="174"/>
      <c r="J27" s="174"/>
      <c r="K27" s="174"/>
      <c r="L27" s="174"/>
      <c r="M27" s="174"/>
    </row>
    <row r="28" spans="1:14" ht="18" customHeight="1" x14ac:dyDescent="0.25">
      <c r="A28" s="328" t="s">
        <v>563</v>
      </c>
      <c r="B28" s="328"/>
      <c r="C28" s="328"/>
      <c r="D28" s="328"/>
      <c r="E28" s="328"/>
      <c r="F28" s="254">
        <f>SUM(F22:F27)</f>
        <v>0</v>
      </c>
      <c r="G28" s="174"/>
      <c r="H28" s="174"/>
      <c r="I28" s="174"/>
      <c r="J28" s="174"/>
      <c r="K28" s="174"/>
      <c r="L28" s="174"/>
      <c r="M28" s="174"/>
    </row>
    <row r="29" spans="1:14" ht="62.4" x14ac:dyDescent="0.25">
      <c r="A29" s="240" t="s">
        <v>1</v>
      </c>
      <c r="B29" s="241" t="s">
        <v>585</v>
      </c>
      <c r="C29" s="242" t="s">
        <v>2</v>
      </c>
      <c r="D29" s="243" t="s">
        <v>36</v>
      </c>
      <c r="E29" s="244" t="s">
        <v>37</v>
      </c>
      <c r="F29" s="242" t="s">
        <v>38</v>
      </c>
      <c r="G29" s="174"/>
      <c r="H29" s="174"/>
      <c r="I29" s="174"/>
      <c r="J29" s="174"/>
      <c r="K29" s="174"/>
      <c r="L29" s="174"/>
      <c r="M29" s="174"/>
    </row>
    <row r="30" spans="1:14" ht="37.5" customHeight="1" x14ac:dyDescent="0.25">
      <c r="A30" s="245" t="s">
        <v>39</v>
      </c>
      <c r="B30" s="255" t="s">
        <v>40</v>
      </c>
      <c r="C30" s="247" t="s">
        <v>13</v>
      </c>
      <c r="D30" s="249">
        <v>0</v>
      </c>
      <c r="E30" s="256">
        <f>Paklāji!E3</f>
        <v>2</v>
      </c>
      <c r="F30" s="260">
        <f>D30*E30</f>
        <v>0</v>
      </c>
      <c r="G30" s="174"/>
      <c r="H30" s="174"/>
      <c r="I30" s="174"/>
      <c r="J30" s="174"/>
      <c r="K30" s="174"/>
      <c r="L30" s="174"/>
      <c r="M30" s="174"/>
    </row>
    <row r="31" spans="1:14" ht="18" customHeight="1" x14ac:dyDescent="0.25">
      <c r="A31" s="328" t="s">
        <v>564</v>
      </c>
      <c r="B31" s="328"/>
      <c r="C31" s="328"/>
      <c r="D31" s="328"/>
      <c r="E31" s="328"/>
      <c r="F31" s="257">
        <f>SUM(F30:F30)</f>
        <v>0</v>
      </c>
      <c r="G31" s="174"/>
      <c r="H31" s="174"/>
      <c r="I31" s="174"/>
      <c r="J31" s="174"/>
      <c r="K31" s="174"/>
      <c r="L31" s="174"/>
      <c r="M31" s="174"/>
    </row>
    <row r="32" spans="1:14" ht="46.8" x14ac:dyDescent="0.25">
      <c r="A32" s="240" t="s">
        <v>1</v>
      </c>
      <c r="B32" s="241" t="s">
        <v>586</v>
      </c>
      <c r="C32" s="242" t="s">
        <v>2</v>
      </c>
      <c r="D32" s="243" t="s">
        <v>41</v>
      </c>
      <c r="E32" s="244" t="s">
        <v>42</v>
      </c>
      <c r="F32" s="242" t="s">
        <v>43</v>
      </c>
      <c r="G32" s="174"/>
      <c r="H32" s="174"/>
      <c r="I32" s="174"/>
      <c r="J32" s="174"/>
      <c r="K32" s="174"/>
      <c r="L32" s="174"/>
      <c r="M32" s="174"/>
    </row>
    <row r="33" spans="1:13" ht="35.25" customHeight="1" x14ac:dyDescent="0.25">
      <c r="A33" s="245" t="s">
        <v>39</v>
      </c>
      <c r="B33" s="258" t="s">
        <v>44</v>
      </c>
      <c r="C33" s="331" t="s">
        <v>13</v>
      </c>
      <c r="D33" s="249">
        <v>0</v>
      </c>
      <c r="E33" s="256">
        <v>6</v>
      </c>
      <c r="F33" s="261">
        <f>-D33*E33</f>
        <v>0</v>
      </c>
      <c r="G33" s="174"/>
      <c r="H33" s="174"/>
      <c r="I33" s="174"/>
      <c r="J33" s="174"/>
      <c r="K33" s="174"/>
      <c r="L33" s="174"/>
      <c r="M33" s="174"/>
    </row>
    <row r="34" spans="1:13" ht="15.6" x14ac:dyDescent="0.25">
      <c r="A34" s="245" t="s">
        <v>26</v>
      </c>
      <c r="B34" s="258" t="s">
        <v>45</v>
      </c>
      <c r="C34" s="331"/>
      <c r="D34" s="249">
        <v>0</v>
      </c>
      <c r="E34" s="256">
        <v>6</v>
      </c>
      <c r="F34" s="261">
        <f>-D34*E34</f>
        <v>0</v>
      </c>
      <c r="G34" s="174"/>
      <c r="H34" s="192"/>
      <c r="I34" s="193"/>
    </row>
    <row r="35" spans="1:13" ht="17.399999999999999" x14ac:dyDescent="0.25">
      <c r="A35" s="328" t="s">
        <v>565</v>
      </c>
      <c r="B35" s="328"/>
      <c r="C35" s="328"/>
      <c r="D35" s="328"/>
      <c r="E35" s="328"/>
      <c r="F35" s="259">
        <f>SUM(F33:F34)</f>
        <v>0</v>
      </c>
      <c r="G35" s="174"/>
      <c r="H35" s="192"/>
      <c r="I35" s="193"/>
    </row>
    <row r="36" spans="1:13" ht="21" x14ac:dyDescent="0.25">
      <c r="A36" s="329" t="s">
        <v>567</v>
      </c>
      <c r="B36" s="329"/>
      <c r="C36" s="329"/>
      <c r="D36" s="329"/>
      <c r="E36" s="329"/>
      <c r="F36" s="262">
        <f>SUM(F35+F31+F28)</f>
        <v>0</v>
      </c>
      <c r="G36" s="174"/>
      <c r="H36" s="192"/>
      <c r="I36" s="193"/>
    </row>
    <row r="37" spans="1:13" ht="22.5" customHeight="1" x14ac:dyDescent="0.25">
      <c r="C37" s="207"/>
      <c r="D37" s="208"/>
      <c r="E37" s="208"/>
      <c r="G37" s="205"/>
    </row>
    <row r="38" spans="1:13" ht="22.5" customHeight="1" x14ac:dyDescent="0.25">
      <c r="A38" s="342" t="s">
        <v>566</v>
      </c>
      <c r="B38" s="342"/>
      <c r="C38" s="342"/>
      <c r="D38" s="342"/>
      <c r="E38" s="342"/>
      <c r="F38" s="342"/>
      <c r="G38" s="205"/>
    </row>
    <row r="39" spans="1:13" ht="75" customHeight="1" x14ac:dyDescent="0.25">
      <c r="A39" s="263" t="s">
        <v>1</v>
      </c>
      <c r="B39" s="264" t="s">
        <v>588</v>
      </c>
      <c r="C39" s="265" t="s">
        <v>46</v>
      </c>
      <c r="D39" s="264" t="s">
        <v>47</v>
      </c>
      <c r="E39" s="265" t="s">
        <v>48</v>
      </c>
      <c r="F39" s="264" t="s">
        <v>49</v>
      </c>
      <c r="G39" s="205"/>
    </row>
    <row r="40" spans="1:13" ht="31.2" x14ac:dyDescent="0.25">
      <c r="A40" s="266" t="s">
        <v>6</v>
      </c>
      <c r="B40" s="267" t="s">
        <v>50</v>
      </c>
      <c r="C40" s="267" t="s">
        <v>51</v>
      </c>
      <c r="D40" s="268" t="s">
        <v>52</v>
      </c>
      <c r="E40" s="267" t="s">
        <v>51</v>
      </c>
      <c r="F40" s="268" t="s">
        <v>52</v>
      </c>
      <c r="G40" s="209"/>
    </row>
    <row r="41" spans="1:13" ht="15.6" x14ac:dyDescent="0.25">
      <c r="A41" s="269">
        <v>1</v>
      </c>
      <c r="B41" s="343" t="s">
        <v>53</v>
      </c>
      <c r="C41" s="343"/>
      <c r="D41" s="343"/>
      <c r="E41" s="343"/>
      <c r="F41" s="270"/>
      <c r="G41" s="209"/>
    </row>
    <row r="42" spans="1:13" ht="60" customHeight="1" x14ac:dyDescent="0.25">
      <c r="A42" s="271">
        <v>1.1000000000000001</v>
      </c>
      <c r="B42" s="272" t="s">
        <v>54</v>
      </c>
      <c r="C42" s="273" t="s">
        <v>55</v>
      </c>
      <c r="D42" s="274">
        <v>0</v>
      </c>
      <c r="E42" s="275">
        <v>500</v>
      </c>
      <c r="F42" s="276">
        <f>D42*E42</f>
        <v>0</v>
      </c>
      <c r="G42" s="209"/>
    </row>
    <row r="43" spans="1:13" ht="15.6" x14ac:dyDescent="0.25">
      <c r="A43" s="277">
        <v>1.2</v>
      </c>
      <c r="B43" s="272" t="s">
        <v>56</v>
      </c>
      <c r="C43" s="273" t="s">
        <v>55</v>
      </c>
      <c r="D43" s="274">
        <v>0</v>
      </c>
      <c r="E43" s="275">
        <v>100</v>
      </c>
      <c r="F43" s="276">
        <f>D43*E43</f>
        <v>0</v>
      </c>
      <c r="G43" s="209"/>
    </row>
    <row r="44" spans="1:13" ht="15.6" x14ac:dyDescent="0.25">
      <c r="A44" s="271">
        <v>1.3</v>
      </c>
      <c r="B44" s="272" t="s">
        <v>57</v>
      </c>
      <c r="C44" s="273" t="s">
        <v>55</v>
      </c>
      <c r="D44" s="274">
        <v>0</v>
      </c>
      <c r="E44" s="275">
        <v>100</v>
      </c>
      <c r="F44" s="276">
        <f>D44*E44</f>
        <v>0</v>
      </c>
      <c r="G44" s="209"/>
    </row>
    <row r="45" spans="1:13" ht="30" x14ac:dyDescent="0.25">
      <c r="A45" s="277">
        <v>1.4</v>
      </c>
      <c r="B45" s="272" t="s">
        <v>58</v>
      </c>
      <c r="C45" s="273" t="s">
        <v>55</v>
      </c>
      <c r="D45" s="274">
        <v>0</v>
      </c>
      <c r="E45" s="275">
        <v>150</v>
      </c>
      <c r="F45" s="276">
        <f t="shared" ref="F45:F49" si="1">D45*E45</f>
        <v>0</v>
      </c>
      <c r="G45" s="209"/>
    </row>
    <row r="46" spans="1:13" ht="15.6" x14ac:dyDescent="0.25">
      <c r="A46" s="271">
        <v>1.5</v>
      </c>
      <c r="B46" s="272" t="s">
        <v>59</v>
      </c>
      <c r="C46" s="273" t="s">
        <v>55</v>
      </c>
      <c r="D46" s="274">
        <v>0</v>
      </c>
      <c r="E46" s="275">
        <v>150</v>
      </c>
      <c r="F46" s="276">
        <f>D46*E46</f>
        <v>0</v>
      </c>
      <c r="G46" s="209"/>
    </row>
    <row r="47" spans="1:13" ht="15.6" x14ac:dyDescent="0.25">
      <c r="A47" s="277">
        <v>1.6</v>
      </c>
      <c r="B47" s="272" t="s">
        <v>60</v>
      </c>
      <c r="C47" s="273" t="s">
        <v>55</v>
      </c>
      <c r="D47" s="274">
        <v>0</v>
      </c>
      <c r="E47" s="275">
        <v>1000</v>
      </c>
      <c r="F47" s="276">
        <f t="shared" si="1"/>
        <v>0</v>
      </c>
      <c r="G47" s="209"/>
    </row>
    <row r="48" spans="1:13" ht="30" x14ac:dyDescent="0.25">
      <c r="A48" s="271">
        <v>1.7</v>
      </c>
      <c r="B48" s="272" t="s">
        <v>61</v>
      </c>
      <c r="C48" s="273" t="s">
        <v>55</v>
      </c>
      <c r="D48" s="274">
        <v>0</v>
      </c>
      <c r="E48" s="275">
        <v>500</v>
      </c>
      <c r="F48" s="276">
        <f t="shared" si="1"/>
        <v>0</v>
      </c>
      <c r="G48" s="209"/>
    </row>
    <row r="49" spans="1:7" ht="15.6" x14ac:dyDescent="0.25">
      <c r="A49" s="277">
        <v>1.8</v>
      </c>
      <c r="B49" s="272" t="s">
        <v>62</v>
      </c>
      <c r="C49" s="273" t="s">
        <v>55</v>
      </c>
      <c r="D49" s="274">
        <v>0</v>
      </c>
      <c r="E49" s="275">
        <v>300</v>
      </c>
      <c r="F49" s="276">
        <f t="shared" si="1"/>
        <v>0</v>
      </c>
      <c r="G49" s="209"/>
    </row>
    <row r="50" spans="1:7" ht="15.6" x14ac:dyDescent="0.25">
      <c r="A50" s="269">
        <v>2</v>
      </c>
      <c r="B50" s="343" t="s">
        <v>63</v>
      </c>
      <c r="C50" s="343"/>
      <c r="D50" s="343"/>
      <c r="E50" s="343"/>
      <c r="F50" s="278"/>
      <c r="G50" s="209"/>
    </row>
    <row r="51" spans="1:7" ht="63" customHeight="1" x14ac:dyDescent="0.25">
      <c r="A51" s="279" t="s">
        <v>64</v>
      </c>
      <c r="B51" s="310" t="s">
        <v>65</v>
      </c>
      <c r="C51" s="273" t="s">
        <v>55</v>
      </c>
      <c r="D51" s="280">
        <v>0</v>
      </c>
      <c r="E51" s="275">
        <v>250</v>
      </c>
      <c r="F51" s="260">
        <f>D51*E51</f>
        <v>0</v>
      </c>
      <c r="G51" s="209"/>
    </row>
    <row r="52" spans="1:7" ht="15.6" x14ac:dyDescent="0.25">
      <c r="A52" s="279" t="s">
        <v>66</v>
      </c>
      <c r="B52" s="258" t="s">
        <v>67</v>
      </c>
      <c r="C52" s="273" t="s">
        <v>55</v>
      </c>
      <c r="D52" s="280">
        <v>0</v>
      </c>
      <c r="E52" s="275">
        <v>90</v>
      </c>
      <c r="F52" s="260">
        <f>D52*E52</f>
        <v>0</v>
      </c>
      <c r="G52" s="209"/>
    </row>
    <row r="53" spans="1:7" ht="15.6" x14ac:dyDescent="0.25">
      <c r="A53" s="281" t="s">
        <v>28</v>
      </c>
      <c r="B53" s="344" t="s">
        <v>68</v>
      </c>
      <c r="C53" s="344"/>
      <c r="D53" s="344"/>
      <c r="E53" s="344"/>
      <c r="F53" s="282"/>
    </row>
    <row r="54" spans="1:7" ht="30.75" customHeight="1" x14ac:dyDescent="0.25">
      <c r="A54" s="283">
        <v>3.1</v>
      </c>
      <c r="B54" s="284" t="s">
        <v>69</v>
      </c>
      <c r="C54" s="273" t="s">
        <v>70</v>
      </c>
      <c r="D54" s="280">
        <v>0</v>
      </c>
      <c r="E54" s="275">
        <v>5</v>
      </c>
      <c r="F54" s="260">
        <f>D54*E54</f>
        <v>0</v>
      </c>
    </row>
    <row r="55" spans="1:7" ht="30" x14ac:dyDescent="0.25">
      <c r="A55" s="283">
        <v>3.2</v>
      </c>
      <c r="B55" s="284" t="s">
        <v>71</v>
      </c>
      <c r="C55" s="273" t="s">
        <v>70</v>
      </c>
      <c r="D55" s="280">
        <v>0</v>
      </c>
      <c r="E55" s="275">
        <v>5</v>
      </c>
      <c r="F55" s="260">
        <f t="shared" ref="F55:F56" si="2">D55*E55</f>
        <v>0</v>
      </c>
    </row>
    <row r="56" spans="1:7" ht="30" x14ac:dyDescent="0.25">
      <c r="A56" s="283">
        <v>3.3</v>
      </c>
      <c r="B56" s="284" t="s">
        <v>72</v>
      </c>
      <c r="C56" s="273" t="s">
        <v>73</v>
      </c>
      <c r="D56" s="280">
        <v>0</v>
      </c>
      <c r="E56" s="275">
        <v>5</v>
      </c>
      <c r="F56" s="260">
        <f t="shared" si="2"/>
        <v>0</v>
      </c>
    </row>
    <row r="57" spans="1:7" ht="15.6" x14ac:dyDescent="0.25">
      <c r="A57" s="269" t="s">
        <v>30</v>
      </c>
      <c r="B57" s="343" t="s">
        <v>74</v>
      </c>
      <c r="C57" s="343"/>
      <c r="D57" s="343"/>
      <c r="E57" s="343"/>
      <c r="F57" s="285"/>
    </row>
    <row r="58" spans="1:7" ht="80.25" customHeight="1" x14ac:dyDescent="0.25">
      <c r="A58" s="283">
        <v>4.0999999999999996</v>
      </c>
      <c r="B58" s="286" t="s">
        <v>75</v>
      </c>
      <c r="C58" s="273" t="s">
        <v>76</v>
      </c>
      <c r="D58" s="280">
        <v>0</v>
      </c>
      <c r="E58" s="275">
        <v>480</v>
      </c>
      <c r="F58" s="260">
        <f>D58*E58</f>
        <v>0</v>
      </c>
    </row>
    <row r="59" spans="1:7" ht="45" x14ac:dyDescent="0.25">
      <c r="A59" s="283">
        <v>4.2</v>
      </c>
      <c r="B59" s="272" t="s">
        <v>77</v>
      </c>
      <c r="C59" s="273" t="s">
        <v>76</v>
      </c>
      <c r="D59" s="280">
        <v>0</v>
      </c>
      <c r="E59" s="275">
        <v>20</v>
      </c>
      <c r="F59" s="260">
        <f t="shared" ref="F59:F68" si="3">D59*E59</f>
        <v>0</v>
      </c>
    </row>
    <row r="60" spans="1:7" ht="30" x14ac:dyDescent="0.25">
      <c r="A60" s="283">
        <v>4.3</v>
      </c>
      <c r="B60" s="272" t="s">
        <v>78</v>
      </c>
      <c r="C60" s="273" t="s">
        <v>79</v>
      </c>
      <c r="D60" s="280">
        <v>0</v>
      </c>
      <c r="E60" s="275">
        <v>10</v>
      </c>
      <c r="F60" s="260">
        <f t="shared" si="3"/>
        <v>0</v>
      </c>
    </row>
    <row r="61" spans="1:7" ht="30" x14ac:dyDescent="0.25">
      <c r="A61" s="283">
        <v>4.4000000000000004</v>
      </c>
      <c r="B61" s="272" t="s">
        <v>80</v>
      </c>
      <c r="C61" s="273" t="s">
        <v>55</v>
      </c>
      <c r="D61" s="280">
        <v>0</v>
      </c>
      <c r="E61" s="275">
        <v>3359.3</v>
      </c>
      <c r="F61" s="260">
        <f t="shared" si="3"/>
        <v>0</v>
      </c>
    </row>
    <row r="62" spans="1:7" ht="30" x14ac:dyDescent="0.25">
      <c r="A62" s="283">
        <v>4.5</v>
      </c>
      <c r="B62" s="272" t="s">
        <v>81</v>
      </c>
      <c r="C62" s="273" t="s">
        <v>55</v>
      </c>
      <c r="D62" s="280">
        <v>0</v>
      </c>
      <c r="E62" s="275">
        <v>3359.3</v>
      </c>
      <c r="F62" s="260">
        <f t="shared" si="3"/>
        <v>0</v>
      </c>
    </row>
    <row r="63" spans="1:7" ht="90.6" x14ac:dyDescent="0.25">
      <c r="A63" s="283">
        <v>4.5999999999999996</v>
      </c>
      <c r="B63" s="272" t="s">
        <v>82</v>
      </c>
      <c r="C63" s="273" t="s">
        <v>55</v>
      </c>
      <c r="D63" s="280">
        <v>0</v>
      </c>
      <c r="E63" s="275">
        <v>3359.3</v>
      </c>
      <c r="F63" s="260">
        <f t="shared" si="3"/>
        <v>0</v>
      </c>
    </row>
    <row r="64" spans="1:7" ht="46.2" x14ac:dyDescent="0.25">
      <c r="A64" s="283">
        <v>4.7</v>
      </c>
      <c r="B64" s="272" t="s">
        <v>83</v>
      </c>
      <c r="C64" s="273" t="s">
        <v>55</v>
      </c>
      <c r="D64" s="280">
        <v>0</v>
      </c>
      <c r="E64" s="275">
        <v>100</v>
      </c>
      <c r="F64" s="260">
        <f t="shared" si="3"/>
        <v>0</v>
      </c>
    </row>
    <row r="65" spans="1:6" ht="60.6" x14ac:dyDescent="0.25">
      <c r="A65" s="283">
        <v>4.8</v>
      </c>
      <c r="B65" s="272" t="s">
        <v>84</v>
      </c>
      <c r="C65" s="273" t="s">
        <v>55</v>
      </c>
      <c r="D65" s="280">
        <v>0</v>
      </c>
      <c r="E65" s="275">
        <v>100</v>
      </c>
      <c r="F65" s="260">
        <f t="shared" si="3"/>
        <v>0</v>
      </c>
    </row>
    <row r="66" spans="1:6" ht="39" customHeight="1" x14ac:dyDescent="0.25">
      <c r="A66" s="283">
        <v>4.9000000000000004</v>
      </c>
      <c r="B66" s="272" t="s">
        <v>85</v>
      </c>
      <c r="C66" s="273" t="s">
        <v>55</v>
      </c>
      <c r="D66" s="280">
        <v>0</v>
      </c>
      <c r="E66" s="275">
        <v>20</v>
      </c>
      <c r="F66" s="260">
        <f t="shared" si="3"/>
        <v>0</v>
      </c>
    </row>
    <row r="67" spans="1:6" ht="30" x14ac:dyDescent="0.25">
      <c r="A67" s="287">
        <v>4.0999999999999996</v>
      </c>
      <c r="B67" s="272" t="s">
        <v>86</v>
      </c>
      <c r="C67" s="273" t="s">
        <v>55</v>
      </c>
      <c r="D67" s="280">
        <v>0</v>
      </c>
      <c r="E67" s="275">
        <v>250</v>
      </c>
      <c r="F67" s="260">
        <f t="shared" si="3"/>
        <v>0</v>
      </c>
    </row>
    <row r="68" spans="1:6" ht="30" x14ac:dyDescent="0.25">
      <c r="A68" s="287">
        <v>4.1100000000000003</v>
      </c>
      <c r="B68" s="286" t="s">
        <v>87</v>
      </c>
      <c r="C68" s="273" t="s">
        <v>79</v>
      </c>
      <c r="D68" s="280">
        <v>0</v>
      </c>
      <c r="E68" s="275">
        <v>5</v>
      </c>
      <c r="F68" s="260">
        <f t="shared" si="3"/>
        <v>0</v>
      </c>
    </row>
    <row r="69" spans="1:6" ht="15.6" x14ac:dyDescent="0.25">
      <c r="A69" s="269" t="s">
        <v>32</v>
      </c>
      <c r="B69" s="343" t="s">
        <v>88</v>
      </c>
      <c r="C69" s="343"/>
      <c r="D69" s="343"/>
      <c r="E69" s="343"/>
      <c r="F69" s="299"/>
    </row>
    <row r="70" spans="1:6" ht="60.75" customHeight="1" x14ac:dyDescent="0.25">
      <c r="A70" s="283">
        <v>5.0999999999999996</v>
      </c>
      <c r="B70" s="286" t="s">
        <v>89</v>
      </c>
      <c r="C70" s="288" t="s">
        <v>76</v>
      </c>
      <c r="D70" s="289">
        <v>0</v>
      </c>
      <c r="E70" s="275">
        <v>480</v>
      </c>
      <c r="F70" s="300">
        <f>D70*E70</f>
        <v>0</v>
      </c>
    </row>
    <row r="71" spans="1:6" ht="60" x14ac:dyDescent="0.25">
      <c r="A71" s="283">
        <v>5.2</v>
      </c>
      <c r="B71" s="290" t="s">
        <v>90</v>
      </c>
      <c r="C71" s="288" t="s">
        <v>55</v>
      </c>
      <c r="D71" s="289">
        <v>0</v>
      </c>
      <c r="E71" s="275">
        <v>5000</v>
      </c>
      <c r="F71" s="300">
        <f t="shared" ref="F71:F75" si="4">D71*E71</f>
        <v>0</v>
      </c>
    </row>
    <row r="72" spans="1:6" ht="30" x14ac:dyDescent="0.25">
      <c r="A72" s="283">
        <v>5.3</v>
      </c>
      <c r="B72" s="291" t="s">
        <v>91</v>
      </c>
      <c r="C72" s="275" t="s">
        <v>55</v>
      </c>
      <c r="D72" s="289">
        <v>0</v>
      </c>
      <c r="E72" s="275">
        <v>15000</v>
      </c>
      <c r="F72" s="300">
        <f t="shared" si="4"/>
        <v>0</v>
      </c>
    </row>
    <row r="73" spans="1:6" ht="45" x14ac:dyDescent="0.25">
      <c r="A73" s="283">
        <v>5.4</v>
      </c>
      <c r="B73" s="291" t="s">
        <v>92</v>
      </c>
      <c r="C73" s="275" t="s">
        <v>55</v>
      </c>
      <c r="D73" s="289">
        <v>0</v>
      </c>
      <c r="E73" s="275">
        <v>2000</v>
      </c>
      <c r="F73" s="300">
        <f t="shared" si="4"/>
        <v>0</v>
      </c>
    </row>
    <row r="74" spans="1:6" ht="15.6" x14ac:dyDescent="0.25">
      <c r="A74" s="283">
        <v>5.5</v>
      </c>
      <c r="B74" s="272" t="s">
        <v>93</v>
      </c>
      <c r="C74" s="288" t="s">
        <v>55</v>
      </c>
      <c r="D74" s="289">
        <v>0</v>
      </c>
      <c r="E74" s="275">
        <v>2009</v>
      </c>
      <c r="F74" s="300">
        <f t="shared" si="4"/>
        <v>0</v>
      </c>
    </row>
    <row r="75" spans="1:6" ht="15.6" x14ac:dyDescent="0.25">
      <c r="A75" s="283">
        <v>5.6</v>
      </c>
      <c r="B75" s="292" t="s">
        <v>94</v>
      </c>
      <c r="C75" s="288" t="s">
        <v>55</v>
      </c>
      <c r="D75" s="289">
        <v>0</v>
      </c>
      <c r="E75" s="275">
        <v>100</v>
      </c>
      <c r="F75" s="300">
        <f t="shared" si="4"/>
        <v>0</v>
      </c>
    </row>
    <row r="76" spans="1:6" ht="15.6" x14ac:dyDescent="0.25">
      <c r="A76" s="269" t="s">
        <v>34</v>
      </c>
      <c r="B76" s="343" t="s">
        <v>95</v>
      </c>
      <c r="C76" s="343"/>
      <c r="D76" s="343"/>
      <c r="E76" s="343"/>
      <c r="F76" s="343"/>
    </row>
    <row r="77" spans="1:6" ht="15.75" customHeight="1" x14ac:dyDescent="0.25">
      <c r="A77" s="283">
        <v>6.1</v>
      </c>
      <c r="B77" s="293" t="s">
        <v>96</v>
      </c>
      <c r="C77" s="288" t="s">
        <v>97</v>
      </c>
      <c r="D77" s="280">
        <v>0</v>
      </c>
      <c r="E77" s="275">
        <v>5</v>
      </c>
      <c r="F77" s="260">
        <f>D77*E77</f>
        <v>0</v>
      </c>
    </row>
    <row r="78" spans="1:6" ht="45" x14ac:dyDescent="0.25">
      <c r="A78" s="283">
        <v>6.2</v>
      </c>
      <c r="B78" s="293" t="s">
        <v>98</v>
      </c>
      <c r="C78" s="288" t="s">
        <v>76</v>
      </c>
      <c r="D78" s="280">
        <v>0</v>
      </c>
      <c r="E78" s="275">
        <v>48</v>
      </c>
      <c r="F78" s="260">
        <f t="shared" ref="F78:F83" si="5">D78*E78</f>
        <v>0</v>
      </c>
    </row>
    <row r="79" spans="1:6" ht="15.6" x14ac:dyDescent="0.25">
      <c r="A79" s="283">
        <v>6.3</v>
      </c>
      <c r="B79" s="294" t="s">
        <v>99</v>
      </c>
      <c r="C79" s="295" t="s">
        <v>97</v>
      </c>
      <c r="D79" s="280">
        <v>0</v>
      </c>
      <c r="E79" s="296">
        <v>10</v>
      </c>
      <c r="F79" s="260">
        <f t="shared" si="5"/>
        <v>0</v>
      </c>
    </row>
    <row r="80" spans="1:6" ht="15.6" x14ac:dyDescent="0.25">
      <c r="A80" s="283">
        <v>6.4</v>
      </c>
      <c r="B80" s="294" t="s">
        <v>100</v>
      </c>
      <c r="C80" s="295" t="s">
        <v>97</v>
      </c>
      <c r="D80" s="280">
        <v>0</v>
      </c>
      <c r="E80" s="296">
        <v>10</v>
      </c>
      <c r="F80" s="260">
        <f t="shared" si="5"/>
        <v>0</v>
      </c>
    </row>
    <row r="81" spans="1:6" ht="15.6" x14ac:dyDescent="0.25">
      <c r="A81" s="283">
        <v>6.5</v>
      </c>
      <c r="B81" s="297" t="s">
        <v>101</v>
      </c>
      <c r="C81" s="295" t="s">
        <v>97</v>
      </c>
      <c r="D81" s="280">
        <v>0</v>
      </c>
      <c r="E81" s="296">
        <v>4</v>
      </c>
      <c r="F81" s="260">
        <f t="shared" si="5"/>
        <v>0</v>
      </c>
    </row>
    <row r="82" spans="1:6" ht="15.6" x14ac:dyDescent="0.25">
      <c r="A82" s="283">
        <v>6.6</v>
      </c>
      <c r="B82" s="297" t="s">
        <v>102</v>
      </c>
      <c r="C82" s="295" t="s">
        <v>97</v>
      </c>
      <c r="D82" s="280">
        <v>0</v>
      </c>
      <c r="E82" s="296">
        <v>10</v>
      </c>
      <c r="F82" s="260">
        <f t="shared" si="5"/>
        <v>0</v>
      </c>
    </row>
    <row r="83" spans="1:6" ht="60" x14ac:dyDescent="0.25">
      <c r="A83" s="283">
        <v>6.7</v>
      </c>
      <c r="B83" s="297" t="s">
        <v>103</v>
      </c>
      <c r="C83" s="295" t="s">
        <v>104</v>
      </c>
      <c r="D83" s="280">
        <v>0</v>
      </c>
      <c r="E83" s="296">
        <v>4</v>
      </c>
      <c r="F83" s="260">
        <f t="shared" si="5"/>
        <v>0</v>
      </c>
    </row>
    <row r="84" spans="1:6" ht="17.399999999999999" x14ac:dyDescent="0.25">
      <c r="A84" s="341" t="s">
        <v>568</v>
      </c>
      <c r="B84" s="341"/>
      <c r="C84" s="341"/>
      <c r="D84" s="341"/>
      <c r="E84" s="341"/>
      <c r="F84" s="298">
        <f>SUM(F42:F83)</f>
        <v>0</v>
      </c>
    </row>
    <row r="85" spans="1:6" ht="15.6" x14ac:dyDescent="0.25">
      <c r="C85" s="207"/>
      <c r="D85" s="208"/>
      <c r="E85" s="208"/>
    </row>
    <row r="86" spans="1:6" ht="15.6" x14ac:dyDescent="0.25">
      <c r="C86" s="207"/>
      <c r="D86" s="208"/>
      <c r="E86" s="208"/>
    </row>
    <row r="87" spans="1:6" ht="15.6" x14ac:dyDescent="0.3">
      <c r="A87" s="210"/>
      <c r="B87" s="211" t="s">
        <v>105</v>
      </c>
      <c r="D87" s="209"/>
      <c r="E87" s="212"/>
      <c r="F87" s="213"/>
    </row>
    <row r="88" spans="1:6" ht="15.6" x14ac:dyDescent="0.3">
      <c r="B88" s="211" t="s">
        <v>106</v>
      </c>
      <c r="D88" s="209"/>
      <c r="E88" s="212"/>
      <c r="F88" s="213"/>
    </row>
    <row r="89" spans="1:6" ht="15.6" x14ac:dyDescent="0.3">
      <c r="B89" s="211" t="s">
        <v>107</v>
      </c>
      <c r="D89" s="209"/>
      <c r="E89" s="212"/>
      <c r="F89" s="213"/>
    </row>
    <row r="90" spans="1:6" ht="15.6" x14ac:dyDescent="0.3">
      <c r="B90" s="214"/>
      <c r="C90" s="211"/>
      <c r="D90" s="209"/>
      <c r="E90" s="212"/>
      <c r="F90" s="213"/>
    </row>
    <row r="91" spans="1:6" ht="16.5" customHeight="1" x14ac:dyDescent="0.25">
      <c r="B91" s="214"/>
      <c r="C91" s="215"/>
      <c r="D91" s="209"/>
      <c r="E91" s="212"/>
      <c r="F91" s="213"/>
    </row>
    <row r="92" spans="1:6" x14ac:dyDescent="0.25">
      <c r="C92" s="209"/>
      <c r="D92" s="209"/>
      <c r="E92" s="212"/>
      <c r="F92" s="213"/>
    </row>
    <row r="93" spans="1:6" ht="15.6" x14ac:dyDescent="0.3">
      <c r="C93" s="216" t="s">
        <v>108</v>
      </c>
      <c r="D93" s="209"/>
      <c r="E93" s="212"/>
      <c r="F93" s="213"/>
    </row>
    <row r="94" spans="1:6" ht="15.6" x14ac:dyDescent="0.3">
      <c r="C94" s="217"/>
      <c r="D94" s="209"/>
      <c r="E94" s="212"/>
      <c r="F94" s="213"/>
    </row>
    <row r="95" spans="1:6" x14ac:dyDescent="0.25">
      <c r="C95" s="209"/>
      <c r="D95" s="209"/>
      <c r="E95" s="212"/>
      <c r="F95" s="213"/>
    </row>
  </sheetData>
  <mergeCells count="22">
    <mergeCell ref="A84:E84"/>
    <mergeCell ref="A38:F38"/>
    <mergeCell ref="B41:E41"/>
    <mergeCell ref="B50:E50"/>
    <mergeCell ref="B53:E53"/>
    <mergeCell ref="B57:E57"/>
    <mergeCell ref="B69:E69"/>
    <mergeCell ref="B76:F76"/>
    <mergeCell ref="B3:H3"/>
    <mergeCell ref="A35:E35"/>
    <mergeCell ref="A36:E36"/>
    <mergeCell ref="A20:F20"/>
    <mergeCell ref="A28:E28"/>
    <mergeCell ref="A31:E31"/>
    <mergeCell ref="C33:C34"/>
    <mergeCell ref="C22:C27"/>
    <mergeCell ref="A6:H6"/>
    <mergeCell ref="A10:I10"/>
    <mergeCell ref="A11:I11"/>
    <mergeCell ref="A12:I12"/>
    <mergeCell ref="A14:I14"/>
    <mergeCell ref="A18:I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E0491-161F-4445-AC4F-8F8199D38B1C}">
  <dimension ref="A1:AL321"/>
  <sheetViews>
    <sheetView topLeftCell="A151" zoomScale="85" zoomScaleNormal="85" workbookViewId="0">
      <selection activeCell="AF1" sqref="AF1"/>
    </sheetView>
  </sheetViews>
  <sheetFormatPr defaultRowHeight="13.2" x14ac:dyDescent="0.25"/>
  <cols>
    <col min="2" max="2" width="16.5546875" customWidth="1"/>
    <col min="3" max="3" width="16.6640625" customWidth="1"/>
    <col min="4" max="4" width="8.6640625" customWidth="1"/>
    <col min="5" max="5" width="10" customWidth="1"/>
    <col min="6" max="6" width="24" customWidth="1"/>
    <col min="7" max="7" width="10.6640625" customWidth="1"/>
    <col min="8" max="8" width="11" customWidth="1"/>
    <col min="9" max="9" width="17.33203125" customWidth="1"/>
    <col min="10" max="10" width="15.6640625" customWidth="1"/>
    <col min="11" max="11" width="4.6640625" hidden="1" customWidth="1"/>
    <col min="12" max="12" width="3.6640625" hidden="1" customWidth="1"/>
    <col min="13" max="13" width="4.33203125" hidden="1" customWidth="1"/>
    <col min="14" max="14" width="3.5546875" hidden="1" customWidth="1"/>
    <col min="15" max="15" width="3.6640625" hidden="1" customWidth="1"/>
    <col min="16" max="16" width="4.44140625" hidden="1" customWidth="1"/>
    <col min="17" max="17" width="9.33203125" customWidth="1"/>
    <col min="18" max="18" width="5.33203125" customWidth="1"/>
    <col min="19" max="19" width="6.6640625" customWidth="1"/>
    <col min="20" max="21" width="6.33203125" customWidth="1"/>
    <col min="22" max="22" width="11.109375" customWidth="1"/>
    <col min="23" max="23" width="21.33203125" customWidth="1"/>
    <col min="24" max="24" width="10.6640625" customWidth="1"/>
  </cols>
  <sheetData>
    <row r="1" spans="1:23" ht="102" customHeight="1" x14ac:dyDescent="0.25">
      <c r="A1" s="373" t="s">
        <v>109</v>
      </c>
      <c r="B1" s="373"/>
      <c r="C1" s="373"/>
      <c r="D1" s="373"/>
      <c r="E1" s="373"/>
      <c r="F1" s="373"/>
      <c r="G1" s="373"/>
      <c r="H1" s="373"/>
      <c r="I1" s="373"/>
      <c r="J1" s="373"/>
      <c r="K1" s="372" t="s">
        <v>110</v>
      </c>
      <c r="L1" s="372"/>
      <c r="M1" s="372"/>
      <c r="N1" s="372"/>
      <c r="O1" s="372"/>
      <c r="P1" s="372"/>
      <c r="Q1" s="372"/>
      <c r="R1" s="370" t="s">
        <v>111</v>
      </c>
      <c r="S1" s="370"/>
      <c r="T1" s="370"/>
      <c r="U1" s="370"/>
      <c r="V1" s="325" t="s">
        <v>112</v>
      </c>
      <c r="W1" s="368" t="s">
        <v>113</v>
      </c>
    </row>
    <row r="2" spans="1:23" ht="78" x14ac:dyDescent="0.25">
      <c r="A2" s="301" t="s">
        <v>114</v>
      </c>
      <c r="B2" s="301" t="s">
        <v>115</v>
      </c>
      <c r="C2" s="301" t="s">
        <v>116</v>
      </c>
      <c r="D2" s="301" t="s">
        <v>117</v>
      </c>
      <c r="E2" s="301" t="s">
        <v>118</v>
      </c>
      <c r="F2" s="301" t="s">
        <v>119</v>
      </c>
      <c r="G2" s="301" t="s">
        <v>120</v>
      </c>
      <c r="H2" s="301" t="s">
        <v>121</v>
      </c>
      <c r="I2" s="301" t="s">
        <v>122</v>
      </c>
      <c r="J2" s="301" t="s">
        <v>123</v>
      </c>
      <c r="K2" s="302" t="s">
        <v>124</v>
      </c>
      <c r="L2" s="302" t="s">
        <v>125</v>
      </c>
      <c r="M2" s="302" t="s">
        <v>126</v>
      </c>
      <c r="N2" s="302" t="s">
        <v>127</v>
      </c>
      <c r="O2" s="302" t="s">
        <v>128</v>
      </c>
      <c r="P2" s="302" t="s">
        <v>129</v>
      </c>
      <c r="Q2" s="302" t="s">
        <v>130</v>
      </c>
      <c r="R2" s="303" t="s">
        <v>131</v>
      </c>
      <c r="S2" s="303" t="s">
        <v>132</v>
      </c>
      <c r="T2" s="303" t="s">
        <v>133</v>
      </c>
      <c r="U2" s="303" t="s">
        <v>134</v>
      </c>
      <c r="V2" s="302"/>
      <c r="W2" s="369"/>
    </row>
    <row r="3" spans="1:23" x14ac:dyDescent="0.25">
      <c r="A3" s="54">
        <v>1</v>
      </c>
      <c r="B3" s="56" t="s">
        <v>135</v>
      </c>
      <c r="C3" s="57">
        <v>44860060072001</v>
      </c>
      <c r="D3" s="49" t="s">
        <v>39</v>
      </c>
      <c r="E3" s="54" t="s">
        <v>136</v>
      </c>
      <c r="F3" s="52" t="s">
        <v>137</v>
      </c>
      <c r="G3" s="49">
        <v>2.8</v>
      </c>
      <c r="H3" s="49" t="s">
        <v>138</v>
      </c>
      <c r="I3" s="58" t="s">
        <v>139</v>
      </c>
      <c r="J3" s="49" t="s">
        <v>140</v>
      </c>
      <c r="K3" s="54"/>
      <c r="L3" s="54"/>
      <c r="M3" s="54"/>
      <c r="N3" s="54"/>
      <c r="O3" s="54"/>
      <c r="P3" s="54"/>
      <c r="Q3" s="54"/>
      <c r="R3" s="54"/>
      <c r="S3" s="54"/>
      <c r="T3" s="54"/>
      <c r="U3" s="54"/>
      <c r="V3" s="228">
        <f>G3*(R3+S3+T3+U3)</f>
        <v>0</v>
      </c>
      <c r="W3" s="52"/>
    </row>
    <row r="4" spans="1:23" x14ac:dyDescent="0.25">
      <c r="A4" s="54">
        <v>2</v>
      </c>
      <c r="B4" s="56" t="s">
        <v>135</v>
      </c>
      <c r="C4" s="57">
        <v>44860060072001</v>
      </c>
      <c r="D4" s="49" t="s">
        <v>39</v>
      </c>
      <c r="E4" s="54" t="s">
        <v>141</v>
      </c>
      <c r="F4" s="52" t="s">
        <v>142</v>
      </c>
      <c r="G4" s="49">
        <v>3.6</v>
      </c>
      <c r="H4" s="49" t="s">
        <v>138</v>
      </c>
      <c r="I4" s="58" t="s">
        <v>139</v>
      </c>
      <c r="J4" s="49" t="s">
        <v>140</v>
      </c>
      <c r="K4" s="54"/>
      <c r="L4" s="54"/>
      <c r="M4" s="54"/>
      <c r="N4" s="54"/>
      <c r="O4" s="54"/>
      <c r="P4" s="54"/>
      <c r="Q4" s="54"/>
      <c r="R4" s="54"/>
      <c r="S4" s="54"/>
      <c r="T4" s="54"/>
      <c r="U4" s="54"/>
      <c r="V4" s="228">
        <f t="shared" ref="V4:V67" si="0">G4*(R4+S4+T4+U4)</f>
        <v>0</v>
      </c>
      <c r="W4" s="52"/>
    </row>
    <row r="5" spans="1:23" x14ac:dyDescent="0.25">
      <c r="A5" s="54">
        <v>3</v>
      </c>
      <c r="B5" s="56" t="s">
        <v>135</v>
      </c>
      <c r="C5" s="57">
        <v>44860060072001</v>
      </c>
      <c r="D5" s="49" t="s">
        <v>39</v>
      </c>
      <c r="E5" s="54" t="s">
        <v>143</v>
      </c>
      <c r="F5" s="52" t="s">
        <v>142</v>
      </c>
      <c r="G5" s="49">
        <v>4</v>
      </c>
      <c r="H5" s="49" t="s">
        <v>144</v>
      </c>
      <c r="I5" s="58" t="s">
        <v>139</v>
      </c>
      <c r="J5" s="49" t="s">
        <v>140</v>
      </c>
      <c r="K5" s="54"/>
      <c r="L5" s="54"/>
      <c r="M5" s="54"/>
      <c r="N5" s="54"/>
      <c r="O5" s="54"/>
      <c r="P5" s="54"/>
      <c r="Q5" s="54"/>
      <c r="R5" s="54"/>
      <c r="S5" s="54"/>
      <c r="T5" s="54"/>
      <c r="U5" s="54"/>
      <c r="V5" s="228">
        <f t="shared" si="0"/>
        <v>0</v>
      </c>
      <c r="W5" s="52"/>
    </row>
    <row r="6" spans="1:23" ht="26.4" x14ac:dyDescent="0.25">
      <c r="A6" s="54">
        <v>4</v>
      </c>
      <c r="B6" s="56" t="s">
        <v>135</v>
      </c>
      <c r="C6" s="57">
        <v>44860060072001</v>
      </c>
      <c r="D6" s="49" t="s">
        <v>39</v>
      </c>
      <c r="E6" s="54" t="s">
        <v>145</v>
      </c>
      <c r="F6" s="52" t="s">
        <v>146</v>
      </c>
      <c r="G6" s="49">
        <v>4.3</v>
      </c>
      <c r="H6" s="49" t="s">
        <v>147</v>
      </c>
      <c r="I6" s="58" t="s">
        <v>148</v>
      </c>
      <c r="J6" s="49" t="s">
        <v>140</v>
      </c>
      <c r="K6" s="54"/>
      <c r="L6" s="54"/>
      <c r="M6" s="54"/>
      <c r="N6" s="54"/>
      <c r="O6" s="54"/>
      <c r="P6" s="54"/>
      <c r="Q6" s="54"/>
      <c r="R6" s="54"/>
      <c r="S6" s="54"/>
      <c r="T6" s="54"/>
      <c r="U6" s="54"/>
      <c r="V6" s="228">
        <f t="shared" si="0"/>
        <v>0</v>
      </c>
      <c r="W6" s="52"/>
    </row>
    <row r="7" spans="1:23" x14ac:dyDescent="0.25">
      <c r="A7" s="54">
        <v>5</v>
      </c>
      <c r="B7" s="56" t="s">
        <v>135</v>
      </c>
      <c r="C7" s="57">
        <v>44860060072001</v>
      </c>
      <c r="D7" s="49" t="s">
        <v>39</v>
      </c>
      <c r="E7" s="54" t="s">
        <v>149</v>
      </c>
      <c r="F7" s="52" t="s">
        <v>142</v>
      </c>
      <c r="G7" s="49">
        <v>4.0999999999999996</v>
      </c>
      <c r="H7" s="49" t="s">
        <v>144</v>
      </c>
      <c r="I7" s="58" t="s">
        <v>139</v>
      </c>
      <c r="J7" s="49" t="s">
        <v>140</v>
      </c>
      <c r="K7" s="54"/>
      <c r="L7" s="54"/>
      <c r="M7" s="54"/>
      <c r="N7" s="54"/>
      <c r="O7" s="54"/>
      <c r="P7" s="54"/>
      <c r="Q7" s="54"/>
      <c r="R7" s="54"/>
      <c r="S7" s="54"/>
      <c r="T7" s="54"/>
      <c r="U7" s="54"/>
      <c r="V7" s="228">
        <f t="shared" si="0"/>
        <v>0</v>
      </c>
      <c r="W7" s="52"/>
    </row>
    <row r="8" spans="1:23" x14ac:dyDescent="0.25">
      <c r="A8" s="54">
        <v>6</v>
      </c>
      <c r="B8" s="56" t="s">
        <v>135</v>
      </c>
      <c r="C8" s="57">
        <v>44860060072001</v>
      </c>
      <c r="D8" s="49" t="s">
        <v>39</v>
      </c>
      <c r="E8" s="54" t="s">
        <v>150</v>
      </c>
      <c r="F8" s="52" t="s">
        <v>151</v>
      </c>
      <c r="G8" s="49">
        <v>61.4</v>
      </c>
      <c r="H8" s="49" t="s">
        <v>147</v>
      </c>
      <c r="I8" s="58" t="s">
        <v>152</v>
      </c>
      <c r="J8" s="49" t="s">
        <v>140</v>
      </c>
      <c r="K8" s="54"/>
      <c r="L8" s="54"/>
      <c r="M8" s="54"/>
      <c r="N8" s="54"/>
      <c r="O8" s="54"/>
      <c r="P8" s="54"/>
      <c r="Q8" s="54"/>
      <c r="R8" s="54"/>
      <c r="S8" s="54"/>
      <c r="T8" s="54"/>
      <c r="U8" s="54"/>
      <c r="V8" s="228">
        <f t="shared" si="0"/>
        <v>0</v>
      </c>
      <c r="W8" s="52"/>
    </row>
    <row r="9" spans="1:23" x14ac:dyDescent="0.25">
      <c r="A9" s="54">
        <v>7</v>
      </c>
      <c r="B9" s="56" t="s">
        <v>135</v>
      </c>
      <c r="C9" s="57">
        <v>44860060072001</v>
      </c>
      <c r="D9" s="49" t="s">
        <v>39</v>
      </c>
      <c r="E9" s="54" t="s">
        <v>153</v>
      </c>
      <c r="F9" s="52" t="s">
        <v>154</v>
      </c>
      <c r="G9" s="49">
        <v>7.7</v>
      </c>
      <c r="H9" s="49" t="s">
        <v>144</v>
      </c>
      <c r="I9" s="58" t="s">
        <v>152</v>
      </c>
      <c r="J9" s="49" t="s">
        <v>140</v>
      </c>
      <c r="K9" s="54"/>
      <c r="L9" s="54"/>
      <c r="M9" s="54"/>
      <c r="N9" s="54"/>
      <c r="O9" s="54"/>
      <c r="P9" s="54"/>
      <c r="Q9" s="54"/>
      <c r="R9" s="54"/>
      <c r="S9" s="54"/>
      <c r="T9" s="54"/>
      <c r="U9" s="54"/>
      <c r="V9" s="228">
        <f t="shared" si="0"/>
        <v>0</v>
      </c>
      <c r="W9" s="52"/>
    </row>
    <row r="10" spans="1:23" x14ac:dyDescent="0.25">
      <c r="A10" s="54">
        <v>8</v>
      </c>
      <c r="B10" s="56" t="s">
        <v>135</v>
      </c>
      <c r="C10" s="57">
        <v>44860060072001</v>
      </c>
      <c r="D10" s="49" t="s">
        <v>39</v>
      </c>
      <c r="E10" s="54" t="s">
        <v>155</v>
      </c>
      <c r="F10" s="52" t="s">
        <v>156</v>
      </c>
      <c r="G10" s="49">
        <v>14.3</v>
      </c>
      <c r="H10" s="49" t="s">
        <v>144</v>
      </c>
      <c r="I10" s="58" t="s">
        <v>152</v>
      </c>
      <c r="J10" s="49" t="s">
        <v>140</v>
      </c>
      <c r="K10" s="54"/>
      <c r="L10" s="54"/>
      <c r="M10" s="54"/>
      <c r="N10" s="54"/>
      <c r="O10" s="54"/>
      <c r="P10" s="54"/>
      <c r="Q10" s="54"/>
      <c r="R10" s="54"/>
      <c r="S10" s="54"/>
      <c r="T10" s="54"/>
      <c r="U10" s="54"/>
      <c r="V10" s="228">
        <f t="shared" si="0"/>
        <v>0</v>
      </c>
      <c r="W10" s="52"/>
    </row>
    <row r="11" spans="1:23" x14ac:dyDescent="0.25">
      <c r="A11" s="54">
        <v>9</v>
      </c>
      <c r="B11" s="56" t="s">
        <v>135</v>
      </c>
      <c r="C11" s="57">
        <v>44860060072001</v>
      </c>
      <c r="D11" s="49" t="s">
        <v>39</v>
      </c>
      <c r="E11" s="54" t="s">
        <v>157</v>
      </c>
      <c r="F11" s="52" t="s">
        <v>158</v>
      </c>
      <c r="G11" s="49">
        <v>9.4</v>
      </c>
      <c r="H11" s="49" t="s">
        <v>144</v>
      </c>
      <c r="I11" s="58" t="s">
        <v>152</v>
      </c>
      <c r="J11" s="49" t="s">
        <v>140</v>
      </c>
      <c r="K11" s="54"/>
      <c r="L11" s="54"/>
      <c r="M11" s="54"/>
      <c r="N11" s="54"/>
      <c r="O11" s="54"/>
      <c r="P11" s="54"/>
      <c r="Q11" s="54"/>
      <c r="R11" s="54"/>
      <c r="S11" s="54"/>
      <c r="T11" s="54"/>
      <c r="U11" s="54"/>
      <c r="V11" s="228">
        <f t="shared" si="0"/>
        <v>0</v>
      </c>
      <c r="W11" s="52"/>
    </row>
    <row r="12" spans="1:23" x14ac:dyDescent="0.25">
      <c r="A12" s="54">
        <v>10</v>
      </c>
      <c r="B12" s="56" t="s">
        <v>135</v>
      </c>
      <c r="C12" s="57">
        <v>44860060072001</v>
      </c>
      <c r="D12" s="49" t="s">
        <v>39</v>
      </c>
      <c r="E12" s="54" t="s">
        <v>159</v>
      </c>
      <c r="F12" s="52" t="s">
        <v>160</v>
      </c>
      <c r="G12" s="49">
        <v>4</v>
      </c>
      <c r="H12" s="49" t="s">
        <v>144</v>
      </c>
      <c r="I12" s="58" t="s">
        <v>152</v>
      </c>
      <c r="J12" s="49" t="s">
        <v>140</v>
      </c>
      <c r="K12" s="54"/>
      <c r="L12" s="54"/>
      <c r="M12" s="54"/>
      <c r="N12" s="54"/>
      <c r="O12" s="54"/>
      <c r="P12" s="54"/>
      <c r="Q12" s="54"/>
      <c r="R12" s="54"/>
      <c r="S12" s="54"/>
      <c r="T12" s="54"/>
      <c r="U12" s="54"/>
      <c r="V12" s="228">
        <f t="shared" si="0"/>
        <v>0</v>
      </c>
      <c r="W12" s="52"/>
    </row>
    <row r="13" spans="1:23" ht="26.4" x14ac:dyDescent="0.25">
      <c r="A13" s="54">
        <v>11</v>
      </c>
      <c r="B13" s="56" t="s">
        <v>135</v>
      </c>
      <c r="C13" s="57">
        <v>44860060072001</v>
      </c>
      <c r="D13" s="49" t="s">
        <v>39</v>
      </c>
      <c r="E13" s="54" t="s">
        <v>161</v>
      </c>
      <c r="F13" s="52" t="s">
        <v>146</v>
      </c>
      <c r="G13" s="49">
        <v>17.8</v>
      </c>
      <c r="H13" s="49" t="s">
        <v>147</v>
      </c>
      <c r="I13" s="58" t="s">
        <v>148</v>
      </c>
      <c r="J13" s="49" t="s">
        <v>140</v>
      </c>
      <c r="K13" s="54"/>
      <c r="L13" s="54"/>
      <c r="M13" s="54"/>
      <c r="N13" s="54"/>
      <c r="O13" s="54"/>
      <c r="P13" s="54"/>
      <c r="Q13" s="54"/>
      <c r="R13" s="54"/>
      <c r="S13" s="54"/>
      <c r="T13" s="54"/>
      <c r="U13" s="54"/>
      <c r="V13" s="228">
        <f t="shared" si="0"/>
        <v>0</v>
      </c>
      <c r="W13" s="52"/>
    </row>
    <row r="14" spans="1:23" x14ac:dyDescent="0.25">
      <c r="A14" s="54">
        <v>12</v>
      </c>
      <c r="B14" s="56" t="s">
        <v>135</v>
      </c>
      <c r="C14" s="57">
        <v>44860060072001</v>
      </c>
      <c r="D14" s="49" t="s">
        <v>39</v>
      </c>
      <c r="E14" s="54" t="s">
        <v>162</v>
      </c>
      <c r="F14" s="52" t="s">
        <v>160</v>
      </c>
      <c r="G14" s="49">
        <v>4</v>
      </c>
      <c r="H14" s="49" t="s">
        <v>138</v>
      </c>
      <c r="I14" s="58" t="s">
        <v>152</v>
      </c>
      <c r="J14" s="49" t="s">
        <v>140</v>
      </c>
      <c r="K14" s="54"/>
      <c r="L14" s="54"/>
      <c r="M14" s="54"/>
      <c r="N14" s="54"/>
      <c r="O14" s="54"/>
      <c r="P14" s="54"/>
      <c r="Q14" s="54"/>
      <c r="R14" s="54"/>
      <c r="S14" s="54"/>
      <c r="T14" s="54"/>
      <c r="U14" s="54"/>
      <c r="V14" s="228">
        <f t="shared" si="0"/>
        <v>0</v>
      </c>
      <c r="W14" s="52"/>
    </row>
    <row r="15" spans="1:23" ht="26.4" x14ac:dyDescent="0.25">
      <c r="A15" s="54">
        <v>13</v>
      </c>
      <c r="B15" s="56" t="s">
        <v>135</v>
      </c>
      <c r="C15" s="57">
        <v>44860060072001</v>
      </c>
      <c r="D15" s="49" t="s">
        <v>39</v>
      </c>
      <c r="E15" s="54" t="s">
        <v>163</v>
      </c>
      <c r="F15" s="52" t="s">
        <v>164</v>
      </c>
      <c r="G15" s="49">
        <v>9.1999999999999993</v>
      </c>
      <c r="H15" s="49" t="s">
        <v>147</v>
      </c>
      <c r="I15" s="58" t="s">
        <v>148</v>
      </c>
      <c r="J15" s="49" t="s">
        <v>140</v>
      </c>
      <c r="K15" s="54"/>
      <c r="L15" s="54"/>
      <c r="M15" s="54"/>
      <c r="N15" s="54"/>
      <c r="O15" s="54"/>
      <c r="P15" s="54"/>
      <c r="Q15" s="54"/>
      <c r="R15" s="54"/>
      <c r="S15" s="54"/>
      <c r="T15" s="54"/>
      <c r="U15" s="54"/>
      <c r="V15" s="228">
        <f t="shared" si="0"/>
        <v>0</v>
      </c>
      <c r="W15" s="52"/>
    </row>
    <row r="16" spans="1:23" ht="26.4" x14ac:dyDescent="0.25">
      <c r="A16" s="54">
        <v>14</v>
      </c>
      <c r="B16" s="56" t="s">
        <v>135</v>
      </c>
      <c r="C16" s="57">
        <v>44860060072001</v>
      </c>
      <c r="D16" s="49" t="s">
        <v>39</v>
      </c>
      <c r="E16" s="54" t="s">
        <v>165</v>
      </c>
      <c r="F16" s="52" t="s">
        <v>166</v>
      </c>
      <c r="G16" s="49">
        <v>8.1</v>
      </c>
      <c r="H16" s="49" t="s">
        <v>147</v>
      </c>
      <c r="I16" s="58" t="s">
        <v>167</v>
      </c>
      <c r="J16" s="49" t="s">
        <v>140</v>
      </c>
      <c r="K16" s="54"/>
      <c r="L16" s="54"/>
      <c r="M16" s="54"/>
      <c r="N16" s="54"/>
      <c r="O16" s="54"/>
      <c r="P16" s="54"/>
      <c r="Q16" s="54"/>
      <c r="R16" s="54"/>
      <c r="S16" s="54"/>
      <c r="T16" s="54"/>
      <c r="U16" s="54"/>
      <c r="V16" s="228">
        <f t="shared" si="0"/>
        <v>0</v>
      </c>
      <c r="W16" s="52"/>
    </row>
    <row r="17" spans="1:23" x14ac:dyDescent="0.25">
      <c r="A17" s="54">
        <v>15</v>
      </c>
      <c r="B17" s="56" t="s">
        <v>135</v>
      </c>
      <c r="C17" s="57">
        <v>44860060072001</v>
      </c>
      <c r="D17" s="49" t="s">
        <v>39</v>
      </c>
      <c r="E17" s="54" t="s">
        <v>168</v>
      </c>
      <c r="F17" s="52" t="s">
        <v>156</v>
      </c>
      <c r="G17" s="49">
        <v>6.1</v>
      </c>
      <c r="H17" s="49" t="s">
        <v>144</v>
      </c>
      <c r="I17" s="58" t="s">
        <v>152</v>
      </c>
      <c r="J17" s="49" t="s">
        <v>140</v>
      </c>
      <c r="K17" s="54"/>
      <c r="L17" s="54"/>
      <c r="M17" s="54"/>
      <c r="N17" s="54"/>
      <c r="O17" s="54"/>
      <c r="P17" s="54"/>
      <c r="Q17" s="54"/>
      <c r="R17" s="54"/>
      <c r="S17" s="54"/>
      <c r="T17" s="54"/>
      <c r="U17" s="54"/>
      <c r="V17" s="228">
        <f t="shared" si="0"/>
        <v>0</v>
      </c>
      <c r="W17" s="52"/>
    </row>
    <row r="18" spans="1:23" x14ac:dyDescent="0.25">
      <c r="A18" s="54">
        <v>16</v>
      </c>
      <c r="B18" s="56" t="s">
        <v>135</v>
      </c>
      <c r="C18" s="57">
        <v>44860060072001</v>
      </c>
      <c r="D18" s="49" t="s">
        <v>39</v>
      </c>
      <c r="E18" s="54" t="s">
        <v>169</v>
      </c>
      <c r="F18" s="52" t="s">
        <v>154</v>
      </c>
      <c r="G18" s="49">
        <v>70</v>
      </c>
      <c r="H18" s="49" t="s">
        <v>147</v>
      </c>
      <c r="I18" s="58" t="s">
        <v>152</v>
      </c>
      <c r="J18" s="49" t="s">
        <v>140</v>
      </c>
      <c r="K18" s="54"/>
      <c r="L18" s="54"/>
      <c r="M18" s="54"/>
      <c r="N18" s="54"/>
      <c r="O18" s="54"/>
      <c r="P18" s="54"/>
      <c r="Q18" s="54"/>
      <c r="R18" s="54"/>
      <c r="S18" s="54"/>
      <c r="T18" s="54"/>
      <c r="U18" s="54"/>
      <c r="V18" s="228">
        <f t="shared" si="0"/>
        <v>0</v>
      </c>
      <c r="W18" s="52"/>
    </row>
    <row r="19" spans="1:23" x14ac:dyDescent="0.25">
      <c r="A19" s="54">
        <v>17</v>
      </c>
      <c r="B19" s="56" t="s">
        <v>135</v>
      </c>
      <c r="C19" s="57">
        <v>44860060072001</v>
      </c>
      <c r="D19" s="49" t="s">
        <v>39</v>
      </c>
      <c r="E19" s="54" t="s">
        <v>170</v>
      </c>
      <c r="F19" s="52" t="s">
        <v>171</v>
      </c>
      <c r="G19" s="49">
        <v>71.900000000000006</v>
      </c>
      <c r="H19" s="49" t="s">
        <v>147</v>
      </c>
      <c r="I19" s="58" t="s">
        <v>152</v>
      </c>
      <c r="J19" s="49" t="s">
        <v>140</v>
      </c>
      <c r="K19" s="54"/>
      <c r="L19" s="54"/>
      <c r="M19" s="54"/>
      <c r="N19" s="54"/>
      <c r="O19" s="54"/>
      <c r="P19" s="54"/>
      <c r="Q19" s="54"/>
      <c r="R19" s="54"/>
      <c r="S19" s="54"/>
      <c r="T19" s="54"/>
      <c r="U19" s="54"/>
      <c r="V19" s="228">
        <f t="shared" si="0"/>
        <v>0</v>
      </c>
      <c r="W19" s="52"/>
    </row>
    <row r="20" spans="1:23" ht="26.4" x14ac:dyDescent="0.25">
      <c r="A20" s="54">
        <v>18</v>
      </c>
      <c r="B20" s="56" t="s">
        <v>135</v>
      </c>
      <c r="C20" s="57">
        <v>44860060072001</v>
      </c>
      <c r="D20" s="49" t="s">
        <v>39</v>
      </c>
      <c r="E20" s="54" t="s">
        <v>172</v>
      </c>
      <c r="F20" s="52" t="s">
        <v>173</v>
      </c>
      <c r="G20" s="49">
        <v>119.5</v>
      </c>
      <c r="H20" s="49" t="s">
        <v>138</v>
      </c>
      <c r="I20" s="58" t="s">
        <v>152</v>
      </c>
      <c r="J20" s="49" t="s">
        <v>140</v>
      </c>
      <c r="K20" s="54"/>
      <c r="L20" s="54"/>
      <c r="M20" s="54"/>
      <c r="N20" s="54"/>
      <c r="O20" s="54"/>
      <c r="P20" s="54"/>
      <c r="Q20" s="54"/>
      <c r="R20" s="54"/>
      <c r="S20" s="173">
        <v>4.3</v>
      </c>
      <c r="T20" s="173"/>
      <c r="U20" s="173">
        <v>1</v>
      </c>
      <c r="V20" s="228">
        <f>15*(R20+S20+T20)</f>
        <v>64.5</v>
      </c>
      <c r="W20" s="52" t="s">
        <v>174</v>
      </c>
    </row>
    <row r="21" spans="1:23" ht="26.4" x14ac:dyDescent="0.25">
      <c r="A21" s="54">
        <v>19</v>
      </c>
      <c r="B21" s="56" t="s">
        <v>135</v>
      </c>
      <c r="C21" s="57">
        <v>44860060072001</v>
      </c>
      <c r="D21" s="49" t="s">
        <v>39</v>
      </c>
      <c r="E21" s="54" t="s">
        <v>175</v>
      </c>
      <c r="F21" s="52" t="s">
        <v>173</v>
      </c>
      <c r="G21" s="49">
        <v>109.4</v>
      </c>
      <c r="H21" s="49" t="s">
        <v>138</v>
      </c>
      <c r="I21" s="58" t="s">
        <v>152</v>
      </c>
      <c r="J21" s="49" t="s">
        <v>140</v>
      </c>
      <c r="K21" s="54"/>
      <c r="L21" s="54"/>
      <c r="M21" s="54"/>
      <c r="N21" s="54"/>
      <c r="O21" s="54"/>
      <c r="P21" s="54"/>
      <c r="Q21" s="54"/>
      <c r="R21" s="54"/>
      <c r="S21" s="173">
        <v>4.3</v>
      </c>
      <c r="T21" s="173"/>
      <c r="U21" s="173">
        <v>1</v>
      </c>
      <c r="V21" s="228">
        <f>15.5*(R21+S21+T21)</f>
        <v>66.649999999999991</v>
      </c>
      <c r="W21" s="52" t="s">
        <v>176</v>
      </c>
    </row>
    <row r="22" spans="1:23" x14ac:dyDescent="0.25">
      <c r="A22" s="54">
        <v>20</v>
      </c>
      <c r="B22" s="56" t="s">
        <v>135</v>
      </c>
      <c r="C22" s="57">
        <v>44860060072001</v>
      </c>
      <c r="D22" s="49" t="s">
        <v>39</v>
      </c>
      <c r="E22" s="54" t="s">
        <v>177</v>
      </c>
      <c r="F22" s="52" t="s">
        <v>178</v>
      </c>
      <c r="G22" s="49">
        <v>15.8</v>
      </c>
      <c r="H22" s="49" t="s">
        <v>144</v>
      </c>
      <c r="I22" s="58" t="s">
        <v>152</v>
      </c>
      <c r="J22" s="49" t="s">
        <v>140</v>
      </c>
      <c r="K22" s="54"/>
      <c r="L22" s="54"/>
      <c r="M22" s="54"/>
      <c r="N22" s="54"/>
      <c r="O22" s="54"/>
      <c r="P22" s="54"/>
      <c r="Q22" s="54"/>
      <c r="R22" s="54"/>
      <c r="S22" s="54"/>
      <c r="T22" s="54"/>
      <c r="U22" s="54"/>
      <c r="V22" s="228">
        <f t="shared" si="0"/>
        <v>0</v>
      </c>
      <c r="W22" s="52"/>
    </row>
    <row r="23" spans="1:23" x14ac:dyDescent="0.25">
      <c r="A23" s="54">
        <v>21</v>
      </c>
      <c r="B23" s="56" t="s">
        <v>135</v>
      </c>
      <c r="C23" s="57">
        <v>44860060072001</v>
      </c>
      <c r="D23" s="49" t="s">
        <v>39</v>
      </c>
      <c r="E23" s="54" t="s">
        <v>179</v>
      </c>
      <c r="F23" s="52" t="s">
        <v>178</v>
      </c>
      <c r="G23" s="49">
        <v>15.8</v>
      </c>
      <c r="H23" s="49" t="s">
        <v>144</v>
      </c>
      <c r="I23" s="58" t="s">
        <v>152</v>
      </c>
      <c r="J23" s="49" t="s">
        <v>140</v>
      </c>
      <c r="K23" s="54"/>
      <c r="L23" s="54"/>
      <c r="M23" s="54"/>
      <c r="N23" s="54"/>
      <c r="O23" s="54"/>
      <c r="P23" s="54"/>
      <c r="Q23" s="54"/>
      <c r="R23" s="54"/>
      <c r="S23" s="54"/>
      <c r="T23" s="54"/>
      <c r="U23" s="54"/>
      <c r="V23" s="228">
        <f t="shared" si="0"/>
        <v>0</v>
      </c>
      <c r="W23" s="52"/>
    </row>
    <row r="24" spans="1:23" x14ac:dyDescent="0.25">
      <c r="A24" s="54">
        <v>22</v>
      </c>
      <c r="B24" s="56" t="s">
        <v>135</v>
      </c>
      <c r="C24" s="57">
        <v>44860060072001</v>
      </c>
      <c r="D24" s="49" t="s">
        <v>39</v>
      </c>
      <c r="E24" s="54" t="s">
        <v>180</v>
      </c>
      <c r="F24" s="52" t="s">
        <v>178</v>
      </c>
      <c r="G24" s="49">
        <v>32</v>
      </c>
      <c r="H24" s="49" t="s">
        <v>144</v>
      </c>
      <c r="I24" s="58" t="s">
        <v>152</v>
      </c>
      <c r="J24" s="49" t="s">
        <v>140</v>
      </c>
      <c r="K24" s="54"/>
      <c r="L24" s="54"/>
      <c r="M24" s="54"/>
      <c r="N24" s="54"/>
      <c r="O24" s="54"/>
      <c r="P24" s="54"/>
      <c r="Q24" s="54"/>
      <c r="R24" s="54"/>
      <c r="S24" s="54"/>
      <c r="T24" s="54"/>
      <c r="U24" s="54"/>
      <c r="V24" s="228">
        <f t="shared" si="0"/>
        <v>0</v>
      </c>
      <c r="W24" s="52"/>
    </row>
    <row r="25" spans="1:23" x14ac:dyDescent="0.25">
      <c r="A25" s="54">
        <v>23</v>
      </c>
      <c r="B25" s="56" t="s">
        <v>135</v>
      </c>
      <c r="C25" s="57">
        <v>44860060072001</v>
      </c>
      <c r="D25" s="49" t="s">
        <v>39</v>
      </c>
      <c r="E25" s="54" t="s">
        <v>181</v>
      </c>
      <c r="F25" s="52" t="s">
        <v>178</v>
      </c>
      <c r="G25" s="49">
        <v>15.9</v>
      </c>
      <c r="H25" s="49" t="s">
        <v>144</v>
      </c>
      <c r="I25" s="58" t="s">
        <v>152</v>
      </c>
      <c r="J25" s="49" t="s">
        <v>140</v>
      </c>
      <c r="K25" s="54"/>
      <c r="L25" s="54"/>
      <c r="M25" s="54"/>
      <c r="N25" s="54"/>
      <c r="O25" s="54"/>
      <c r="P25" s="54"/>
      <c r="Q25" s="54"/>
      <c r="R25" s="54"/>
      <c r="S25" s="54"/>
      <c r="T25" s="54"/>
      <c r="U25" s="54"/>
      <c r="V25" s="228">
        <f t="shared" si="0"/>
        <v>0</v>
      </c>
      <c r="W25" s="52"/>
    </row>
    <row r="26" spans="1:23" x14ac:dyDescent="0.25">
      <c r="A26" s="54">
        <v>24</v>
      </c>
      <c r="B26" s="56" t="s">
        <v>135</v>
      </c>
      <c r="C26" s="57">
        <v>44860060072001</v>
      </c>
      <c r="D26" s="49" t="s">
        <v>39</v>
      </c>
      <c r="E26" s="54" t="s">
        <v>182</v>
      </c>
      <c r="F26" s="52" t="s">
        <v>178</v>
      </c>
      <c r="G26" s="49">
        <v>15.9</v>
      </c>
      <c r="H26" s="49" t="s">
        <v>144</v>
      </c>
      <c r="I26" s="58" t="s">
        <v>152</v>
      </c>
      <c r="J26" s="49" t="s">
        <v>140</v>
      </c>
      <c r="K26" s="54"/>
      <c r="L26" s="54"/>
      <c r="M26" s="54"/>
      <c r="N26" s="54"/>
      <c r="O26" s="54"/>
      <c r="P26" s="54"/>
      <c r="Q26" s="54"/>
      <c r="R26" s="54"/>
      <c r="S26" s="54"/>
      <c r="T26" s="54"/>
      <c r="U26" s="54"/>
      <c r="V26" s="228">
        <f t="shared" si="0"/>
        <v>0</v>
      </c>
      <c r="W26" s="52"/>
    </row>
    <row r="27" spans="1:23" x14ac:dyDescent="0.25">
      <c r="A27" s="54">
        <v>25</v>
      </c>
      <c r="B27" s="56" t="s">
        <v>135</v>
      </c>
      <c r="C27" s="57">
        <v>44860060072001</v>
      </c>
      <c r="D27" s="49" t="s">
        <v>39</v>
      </c>
      <c r="E27" s="54" t="s">
        <v>183</v>
      </c>
      <c r="F27" s="52" t="s">
        <v>178</v>
      </c>
      <c r="G27" s="49">
        <v>15.9</v>
      </c>
      <c r="H27" s="49" t="s">
        <v>144</v>
      </c>
      <c r="I27" s="58" t="s">
        <v>152</v>
      </c>
      <c r="J27" s="49" t="s">
        <v>140</v>
      </c>
      <c r="K27" s="54"/>
      <c r="L27" s="54"/>
      <c r="M27" s="54"/>
      <c r="N27" s="54"/>
      <c r="O27" s="54"/>
      <c r="P27" s="54"/>
      <c r="Q27" s="54"/>
      <c r="R27" s="54"/>
      <c r="S27" s="54"/>
      <c r="T27" s="54"/>
      <c r="U27" s="54"/>
      <c r="V27" s="228">
        <f t="shared" si="0"/>
        <v>0</v>
      </c>
      <c r="W27" s="52"/>
    </row>
    <row r="28" spans="1:23" x14ac:dyDescent="0.25">
      <c r="A28" s="54">
        <v>26</v>
      </c>
      <c r="B28" s="56" t="s">
        <v>135</v>
      </c>
      <c r="C28" s="57">
        <v>44860060072001</v>
      </c>
      <c r="D28" s="49" t="s">
        <v>39</v>
      </c>
      <c r="E28" s="54" t="s">
        <v>184</v>
      </c>
      <c r="F28" s="52" t="s">
        <v>178</v>
      </c>
      <c r="G28" s="49">
        <v>12.5</v>
      </c>
      <c r="H28" s="49" t="s">
        <v>144</v>
      </c>
      <c r="I28" s="58" t="s">
        <v>152</v>
      </c>
      <c r="J28" s="49" t="s">
        <v>140</v>
      </c>
      <c r="K28" s="54"/>
      <c r="L28" s="54"/>
      <c r="M28" s="54"/>
      <c r="N28" s="54"/>
      <c r="O28" s="54"/>
      <c r="P28" s="54"/>
      <c r="Q28" s="54"/>
      <c r="R28" s="54"/>
      <c r="S28" s="54"/>
      <c r="T28" s="54"/>
      <c r="U28" s="54"/>
      <c r="V28" s="228">
        <f t="shared" si="0"/>
        <v>0</v>
      </c>
      <c r="W28" s="52"/>
    </row>
    <row r="29" spans="1:23" x14ac:dyDescent="0.25">
      <c r="A29" s="54">
        <v>27</v>
      </c>
      <c r="B29" s="56" t="s">
        <v>135</v>
      </c>
      <c r="C29" s="57">
        <v>44860060072001</v>
      </c>
      <c r="D29" s="49" t="s">
        <v>39</v>
      </c>
      <c r="E29" s="54" t="s">
        <v>185</v>
      </c>
      <c r="F29" s="52" t="s">
        <v>186</v>
      </c>
      <c r="G29" s="49">
        <v>2.4</v>
      </c>
      <c r="H29" s="49" t="s">
        <v>138</v>
      </c>
      <c r="I29" s="58" t="s">
        <v>152</v>
      </c>
      <c r="J29" s="49" t="s">
        <v>140</v>
      </c>
      <c r="K29" s="54"/>
      <c r="L29" s="54"/>
      <c r="M29" s="54"/>
      <c r="N29" s="54"/>
      <c r="O29" s="54"/>
      <c r="P29" s="54"/>
      <c r="Q29" s="54"/>
      <c r="R29" s="54"/>
      <c r="S29" s="54"/>
      <c r="T29" s="54"/>
      <c r="U29" s="54"/>
      <c r="V29" s="228">
        <f t="shared" si="0"/>
        <v>0</v>
      </c>
      <c r="W29" s="52"/>
    </row>
    <row r="30" spans="1:23" s="225" customFormat="1" x14ac:dyDescent="0.25">
      <c r="A30" s="218">
        <v>28</v>
      </c>
      <c r="B30" s="219" t="s">
        <v>135</v>
      </c>
      <c r="C30" s="220">
        <v>44860060072001</v>
      </c>
      <c r="D30" s="221" t="s">
        <v>39</v>
      </c>
      <c r="E30" s="218" t="s">
        <v>187</v>
      </c>
      <c r="F30" s="224" t="s">
        <v>142</v>
      </c>
      <c r="G30" s="221">
        <v>2</v>
      </c>
      <c r="H30" s="221" t="s">
        <v>138</v>
      </c>
      <c r="I30" s="222" t="s">
        <v>139</v>
      </c>
      <c r="J30" s="221" t="s">
        <v>140</v>
      </c>
      <c r="K30" s="218"/>
      <c r="L30" s="218"/>
      <c r="M30" s="218"/>
      <c r="N30" s="218"/>
      <c r="O30" s="218"/>
      <c r="P30" s="218"/>
      <c r="Q30" s="218"/>
      <c r="R30" s="223"/>
      <c r="S30" s="223">
        <v>4.3</v>
      </c>
      <c r="T30" s="223"/>
      <c r="U30" s="223">
        <v>1</v>
      </c>
      <c r="V30" s="228">
        <f>G30*(R30+S30+T30)</f>
        <v>8.6</v>
      </c>
      <c r="W30" s="224"/>
    </row>
    <row r="31" spans="1:23" s="225" customFormat="1" x14ac:dyDescent="0.25">
      <c r="A31" s="218">
        <v>29</v>
      </c>
      <c r="B31" s="219" t="s">
        <v>135</v>
      </c>
      <c r="C31" s="220">
        <v>44860060072001</v>
      </c>
      <c r="D31" s="221" t="s">
        <v>39</v>
      </c>
      <c r="E31" s="218" t="s">
        <v>188</v>
      </c>
      <c r="F31" s="224" t="s">
        <v>189</v>
      </c>
      <c r="G31" s="221">
        <v>9.8000000000000007</v>
      </c>
      <c r="H31" s="221" t="s">
        <v>144</v>
      </c>
      <c r="I31" s="222" t="s">
        <v>152</v>
      </c>
      <c r="J31" s="221" t="s">
        <v>140</v>
      </c>
      <c r="K31" s="218"/>
      <c r="L31" s="218"/>
      <c r="M31" s="218"/>
      <c r="N31" s="218"/>
      <c r="O31" s="218"/>
      <c r="P31" s="218"/>
      <c r="Q31" s="218"/>
      <c r="R31" s="218"/>
      <c r="S31" s="218"/>
      <c r="T31" s="218"/>
      <c r="U31" s="218"/>
      <c r="V31" s="228">
        <f t="shared" si="0"/>
        <v>0</v>
      </c>
      <c r="W31" s="224"/>
    </row>
    <row r="32" spans="1:23" s="225" customFormat="1" x14ac:dyDescent="0.25">
      <c r="A32" s="218">
        <v>30</v>
      </c>
      <c r="B32" s="219" t="s">
        <v>135</v>
      </c>
      <c r="C32" s="220">
        <v>44860060072001</v>
      </c>
      <c r="D32" s="221" t="s">
        <v>39</v>
      </c>
      <c r="E32" s="218" t="s">
        <v>190</v>
      </c>
      <c r="F32" s="224" t="s">
        <v>189</v>
      </c>
      <c r="G32" s="221">
        <v>9.4</v>
      </c>
      <c r="H32" s="221" t="s">
        <v>144</v>
      </c>
      <c r="I32" s="222" t="s">
        <v>152</v>
      </c>
      <c r="J32" s="221" t="s">
        <v>140</v>
      </c>
      <c r="K32" s="218"/>
      <c r="L32" s="218"/>
      <c r="M32" s="218"/>
      <c r="N32" s="218"/>
      <c r="O32" s="218"/>
      <c r="P32" s="218"/>
      <c r="Q32" s="218"/>
      <c r="R32" s="218"/>
      <c r="S32" s="218"/>
      <c r="T32" s="218"/>
      <c r="U32" s="218"/>
      <c r="V32" s="228">
        <f t="shared" si="0"/>
        <v>0</v>
      </c>
      <c r="W32" s="224"/>
    </row>
    <row r="33" spans="1:23" s="225" customFormat="1" x14ac:dyDescent="0.25">
      <c r="A33" s="218">
        <v>31</v>
      </c>
      <c r="B33" s="219" t="s">
        <v>135</v>
      </c>
      <c r="C33" s="220">
        <v>44860060072001</v>
      </c>
      <c r="D33" s="221" t="s">
        <v>39</v>
      </c>
      <c r="E33" s="218" t="s">
        <v>191</v>
      </c>
      <c r="F33" s="224" t="s">
        <v>192</v>
      </c>
      <c r="G33" s="221">
        <v>5</v>
      </c>
      <c r="H33" s="221" t="s">
        <v>144</v>
      </c>
      <c r="I33" s="222" t="s">
        <v>139</v>
      </c>
      <c r="J33" s="221" t="s">
        <v>140</v>
      </c>
      <c r="K33" s="218"/>
      <c r="L33" s="218"/>
      <c r="M33" s="218"/>
      <c r="N33" s="218"/>
      <c r="O33" s="218"/>
      <c r="P33" s="218"/>
      <c r="Q33" s="218"/>
      <c r="R33" s="218"/>
      <c r="S33" s="218"/>
      <c r="T33" s="218"/>
      <c r="U33" s="218"/>
      <c r="V33" s="228">
        <f t="shared" si="0"/>
        <v>0</v>
      </c>
      <c r="W33" s="224"/>
    </row>
    <row r="34" spans="1:23" s="225" customFormat="1" x14ac:dyDescent="0.25">
      <c r="A34" s="218">
        <v>32</v>
      </c>
      <c r="B34" s="219" t="s">
        <v>135</v>
      </c>
      <c r="C34" s="220">
        <v>44860060072001</v>
      </c>
      <c r="D34" s="221" t="s">
        <v>39</v>
      </c>
      <c r="E34" s="218" t="s">
        <v>193</v>
      </c>
      <c r="F34" s="224" t="s">
        <v>194</v>
      </c>
      <c r="G34" s="221">
        <v>6</v>
      </c>
      <c r="H34" s="221" t="s">
        <v>144</v>
      </c>
      <c r="I34" s="222" t="s">
        <v>152</v>
      </c>
      <c r="J34" s="221" t="s">
        <v>140</v>
      </c>
      <c r="K34" s="218"/>
      <c r="L34" s="218"/>
      <c r="M34" s="218"/>
      <c r="N34" s="218"/>
      <c r="O34" s="218"/>
      <c r="P34" s="218"/>
      <c r="Q34" s="218"/>
      <c r="R34" s="218"/>
      <c r="S34" s="218"/>
      <c r="T34" s="218"/>
      <c r="U34" s="218"/>
      <c r="V34" s="228">
        <f t="shared" si="0"/>
        <v>0</v>
      </c>
      <c r="W34" s="224"/>
    </row>
    <row r="35" spans="1:23" s="225" customFormat="1" x14ac:dyDescent="0.25">
      <c r="A35" s="218">
        <v>33</v>
      </c>
      <c r="B35" s="219" t="s">
        <v>135</v>
      </c>
      <c r="C35" s="220">
        <v>44860060072001</v>
      </c>
      <c r="D35" s="221" t="s">
        <v>39</v>
      </c>
      <c r="E35" s="218" t="s">
        <v>195</v>
      </c>
      <c r="F35" s="224" t="s">
        <v>196</v>
      </c>
      <c r="G35" s="221">
        <v>3.8</v>
      </c>
      <c r="H35" s="221" t="s">
        <v>138</v>
      </c>
      <c r="I35" s="222" t="s">
        <v>139</v>
      </c>
      <c r="J35" s="221" t="s">
        <v>140</v>
      </c>
      <c r="K35" s="218"/>
      <c r="L35" s="218"/>
      <c r="M35" s="218"/>
      <c r="N35" s="218"/>
      <c r="O35" s="218"/>
      <c r="P35" s="218"/>
      <c r="Q35" s="218"/>
      <c r="R35" s="218"/>
      <c r="S35" s="218"/>
      <c r="T35" s="218"/>
      <c r="U35" s="218"/>
      <c r="V35" s="228">
        <f t="shared" si="0"/>
        <v>0</v>
      </c>
      <c r="W35" s="224"/>
    </row>
    <row r="36" spans="1:23" s="225" customFormat="1" ht="26.4" x14ac:dyDescent="0.25">
      <c r="A36" s="218">
        <v>34</v>
      </c>
      <c r="B36" s="219" t="s">
        <v>135</v>
      </c>
      <c r="C36" s="220">
        <v>44860060072001</v>
      </c>
      <c r="D36" s="221" t="s">
        <v>39</v>
      </c>
      <c r="E36" s="218" t="s">
        <v>197</v>
      </c>
      <c r="F36" s="224" t="s">
        <v>198</v>
      </c>
      <c r="G36" s="221">
        <v>5.9</v>
      </c>
      <c r="H36" s="221" t="s">
        <v>138</v>
      </c>
      <c r="I36" s="222" t="s">
        <v>148</v>
      </c>
      <c r="J36" s="221" t="s">
        <v>140</v>
      </c>
      <c r="K36" s="218"/>
      <c r="L36" s="218"/>
      <c r="M36" s="218"/>
      <c r="N36" s="218"/>
      <c r="O36" s="218"/>
      <c r="P36" s="218"/>
      <c r="Q36" s="218"/>
      <c r="R36" s="223"/>
      <c r="S36" s="223"/>
      <c r="T36" s="223"/>
      <c r="U36" s="223"/>
      <c r="V36" s="228">
        <f>G36*(R36+S36+T36)</f>
        <v>0</v>
      </c>
      <c r="W36" s="224"/>
    </row>
    <row r="37" spans="1:23" s="225" customFormat="1" ht="26.4" x14ac:dyDescent="0.25">
      <c r="A37" s="218">
        <v>35</v>
      </c>
      <c r="B37" s="219" t="s">
        <v>135</v>
      </c>
      <c r="C37" s="220">
        <v>44860060072001</v>
      </c>
      <c r="D37" s="221" t="s">
        <v>39</v>
      </c>
      <c r="E37" s="218" t="s">
        <v>199</v>
      </c>
      <c r="F37" s="224" t="s">
        <v>200</v>
      </c>
      <c r="G37" s="221">
        <v>4.0999999999999996</v>
      </c>
      <c r="H37" s="221" t="s">
        <v>138</v>
      </c>
      <c r="I37" s="222" t="s">
        <v>139</v>
      </c>
      <c r="J37" s="221" t="s">
        <v>140</v>
      </c>
      <c r="K37" s="218"/>
      <c r="L37" s="218"/>
      <c r="M37" s="218"/>
      <c r="N37" s="218"/>
      <c r="O37" s="218"/>
      <c r="P37" s="218"/>
      <c r="Q37" s="218"/>
      <c r="R37" s="218"/>
      <c r="S37" s="218"/>
      <c r="T37" s="218"/>
      <c r="U37" s="218"/>
      <c r="V37" s="228">
        <f t="shared" si="0"/>
        <v>0</v>
      </c>
      <c r="W37" s="224"/>
    </row>
    <row r="38" spans="1:23" s="225" customFormat="1" x14ac:dyDescent="0.25">
      <c r="A38" s="218">
        <v>36</v>
      </c>
      <c r="B38" s="219" t="s">
        <v>135</v>
      </c>
      <c r="C38" s="220">
        <v>44860060072001</v>
      </c>
      <c r="D38" s="221" t="s">
        <v>39</v>
      </c>
      <c r="E38" s="218" t="s">
        <v>201</v>
      </c>
      <c r="F38" s="224" t="s">
        <v>202</v>
      </c>
      <c r="G38" s="221">
        <v>13.7</v>
      </c>
      <c r="H38" s="221" t="s">
        <v>138</v>
      </c>
      <c r="I38" s="222" t="s">
        <v>139</v>
      </c>
      <c r="J38" s="221" t="s">
        <v>140</v>
      </c>
      <c r="K38" s="218"/>
      <c r="L38" s="218"/>
      <c r="M38" s="218"/>
      <c r="N38" s="218"/>
      <c r="O38" s="218"/>
      <c r="P38" s="218"/>
      <c r="Q38" s="218"/>
      <c r="R38" s="218"/>
      <c r="S38" s="218"/>
      <c r="T38" s="218"/>
      <c r="U38" s="218"/>
      <c r="V38" s="228">
        <f t="shared" si="0"/>
        <v>0</v>
      </c>
      <c r="W38" s="224"/>
    </row>
    <row r="39" spans="1:23" s="225" customFormat="1" x14ac:dyDescent="0.25">
      <c r="A39" s="218">
        <v>37</v>
      </c>
      <c r="B39" s="219" t="s">
        <v>135</v>
      </c>
      <c r="C39" s="220">
        <v>44860060072001</v>
      </c>
      <c r="D39" s="221" t="s">
        <v>39</v>
      </c>
      <c r="E39" s="218" t="s">
        <v>203</v>
      </c>
      <c r="F39" s="224" t="s">
        <v>202</v>
      </c>
      <c r="G39" s="221">
        <v>13.8</v>
      </c>
      <c r="H39" s="221" t="s">
        <v>138</v>
      </c>
      <c r="I39" s="222" t="s">
        <v>139</v>
      </c>
      <c r="J39" s="221" t="s">
        <v>140</v>
      </c>
      <c r="K39" s="218"/>
      <c r="L39" s="218"/>
      <c r="M39" s="218"/>
      <c r="N39" s="218"/>
      <c r="O39" s="218"/>
      <c r="P39" s="218"/>
      <c r="Q39" s="218"/>
      <c r="R39" s="218"/>
      <c r="S39" s="218"/>
      <c r="T39" s="218"/>
      <c r="U39" s="218"/>
      <c r="V39" s="228">
        <f t="shared" si="0"/>
        <v>0</v>
      </c>
      <c r="W39" s="224"/>
    </row>
    <row r="40" spans="1:23" s="225" customFormat="1" ht="26.4" x14ac:dyDescent="0.25">
      <c r="A40" s="218">
        <v>38</v>
      </c>
      <c r="B40" s="219" t="s">
        <v>135</v>
      </c>
      <c r="C40" s="220">
        <v>44860060072001</v>
      </c>
      <c r="D40" s="221" t="s">
        <v>39</v>
      </c>
      <c r="E40" s="218" t="s">
        <v>204</v>
      </c>
      <c r="F40" s="224" t="s">
        <v>205</v>
      </c>
      <c r="G40" s="221">
        <v>50.5</v>
      </c>
      <c r="H40" s="221" t="s">
        <v>138</v>
      </c>
      <c r="I40" s="222" t="s">
        <v>148</v>
      </c>
      <c r="J40" s="221" t="s">
        <v>140</v>
      </c>
      <c r="K40" s="218"/>
      <c r="L40" s="218"/>
      <c r="M40" s="218"/>
      <c r="N40" s="218"/>
      <c r="O40" s="218"/>
      <c r="P40" s="218"/>
      <c r="Q40" s="218"/>
      <c r="R40" s="218"/>
      <c r="S40" s="218"/>
      <c r="T40" s="218"/>
      <c r="U40" s="218"/>
      <c r="V40" s="228">
        <f t="shared" si="0"/>
        <v>0</v>
      </c>
      <c r="W40" s="224"/>
    </row>
    <row r="41" spans="1:23" s="225" customFormat="1" x14ac:dyDescent="0.25">
      <c r="A41" s="218">
        <v>39</v>
      </c>
      <c r="B41" s="219" t="s">
        <v>135</v>
      </c>
      <c r="C41" s="220">
        <v>44860060072001</v>
      </c>
      <c r="D41" s="221" t="s">
        <v>39</v>
      </c>
      <c r="E41" s="218" t="s">
        <v>206</v>
      </c>
      <c r="F41" s="224" t="s">
        <v>142</v>
      </c>
      <c r="G41" s="221">
        <v>13.9</v>
      </c>
      <c r="H41" s="221" t="s">
        <v>138</v>
      </c>
      <c r="I41" s="222" t="s">
        <v>139</v>
      </c>
      <c r="J41" s="221" t="s">
        <v>140</v>
      </c>
      <c r="K41" s="218"/>
      <c r="L41" s="218"/>
      <c r="M41" s="218"/>
      <c r="N41" s="218"/>
      <c r="O41" s="218"/>
      <c r="P41" s="218"/>
      <c r="Q41" s="218"/>
      <c r="R41" s="218"/>
      <c r="S41" s="218"/>
      <c r="T41" s="218"/>
      <c r="U41" s="218"/>
      <c r="V41" s="228">
        <f t="shared" si="0"/>
        <v>0</v>
      </c>
      <c r="W41" s="224"/>
    </row>
    <row r="42" spans="1:23" s="225" customFormat="1" ht="26.4" x14ac:dyDescent="0.25">
      <c r="A42" s="218">
        <v>40</v>
      </c>
      <c r="B42" s="219" t="s">
        <v>135</v>
      </c>
      <c r="C42" s="220">
        <v>44860060072001</v>
      </c>
      <c r="D42" s="221" t="s">
        <v>39</v>
      </c>
      <c r="E42" s="218" t="s">
        <v>207</v>
      </c>
      <c r="F42" s="224" t="s">
        <v>208</v>
      </c>
      <c r="G42" s="221">
        <v>4</v>
      </c>
      <c r="H42" s="221" t="s">
        <v>138</v>
      </c>
      <c r="I42" s="222" t="s">
        <v>139</v>
      </c>
      <c r="J42" s="221" t="s">
        <v>140</v>
      </c>
      <c r="K42" s="218"/>
      <c r="L42" s="218"/>
      <c r="M42" s="218"/>
      <c r="N42" s="218"/>
      <c r="O42" s="218"/>
      <c r="P42" s="218"/>
      <c r="Q42" s="218"/>
      <c r="R42" s="218"/>
      <c r="S42" s="218"/>
      <c r="T42" s="218"/>
      <c r="U42" s="218"/>
      <c r="V42" s="228">
        <f t="shared" si="0"/>
        <v>0</v>
      </c>
      <c r="W42" s="224"/>
    </row>
    <row r="43" spans="1:23" s="225" customFormat="1" ht="26.4" x14ac:dyDescent="0.25">
      <c r="A43" s="218">
        <v>41</v>
      </c>
      <c r="B43" s="219" t="s">
        <v>135</v>
      </c>
      <c r="C43" s="220">
        <v>44860060072001</v>
      </c>
      <c r="D43" s="221" t="s">
        <v>39</v>
      </c>
      <c r="E43" s="218" t="s">
        <v>209</v>
      </c>
      <c r="F43" s="224" t="s">
        <v>198</v>
      </c>
      <c r="G43" s="221">
        <v>5.5</v>
      </c>
      <c r="H43" s="221" t="s">
        <v>138</v>
      </c>
      <c r="I43" s="222" t="s">
        <v>148</v>
      </c>
      <c r="J43" s="221" t="s">
        <v>140</v>
      </c>
      <c r="K43" s="218"/>
      <c r="L43" s="218"/>
      <c r="M43" s="218"/>
      <c r="N43" s="218"/>
      <c r="O43" s="218"/>
      <c r="P43" s="218"/>
      <c r="Q43" s="218"/>
      <c r="R43" s="223"/>
      <c r="S43" s="223"/>
      <c r="T43" s="223"/>
      <c r="U43" s="223"/>
      <c r="V43" s="228">
        <f>G43*(R43+S43+T43)</f>
        <v>0</v>
      </c>
      <c r="W43" s="224"/>
    </row>
    <row r="44" spans="1:23" s="225" customFormat="1" x14ac:dyDescent="0.25">
      <c r="A44" s="218">
        <v>42</v>
      </c>
      <c r="B44" s="219" t="s">
        <v>135</v>
      </c>
      <c r="C44" s="220">
        <v>44860060072001</v>
      </c>
      <c r="D44" s="221" t="s">
        <v>39</v>
      </c>
      <c r="E44" s="218" t="s">
        <v>210</v>
      </c>
      <c r="F44" s="224" t="s">
        <v>196</v>
      </c>
      <c r="G44" s="221">
        <v>3.5</v>
      </c>
      <c r="H44" s="221" t="s">
        <v>138</v>
      </c>
      <c r="I44" s="222" t="s">
        <v>139</v>
      </c>
      <c r="J44" s="221" t="s">
        <v>140</v>
      </c>
      <c r="K44" s="218"/>
      <c r="L44" s="218"/>
      <c r="M44" s="218"/>
      <c r="N44" s="218"/>
      <c r="O44" s="218"/>
      <c r="P44" s="218"/>
      <c r="Q44" s="218"/>
      <c r="R44" s="218"/>
      <c r="S44" s="218"/>
      <c r="T44" s="218"/>
      <c r="U44" s="218"/>
      <c r="V44" s="228">
        <f t="shared" si="0"/>
        <v>0</v>
      </c>
      <c r="W44" s="224"/>
    </row>
    <row r="45" spans="1:23" s="225" customFormat="1" x14ac:dyDescent="0.25">
      <c r="A45" s="218">
        <v>43</v>
      </c>
      <c r="B45" s="219" t="s">
        <v>135</v>
      </c>
      <c r="C45" s="220">
        <v>44860060072001</v>
      </c>
      <c r="D45" s="221" t="s">
        <v>39</v>
      </c>
      <c r="E45" s="218" t="s">
        <v>211</v>
      </c>
      <c r="F45" s="224" t="s">
        <v>196</v>
      </c>
      <c r="G45" s="221">
        <v>1.8</v>
      </c>
      <c r="H45" s="221" t="s">
        <v>138</v>
      </c>
      <c r="I45" s="222" t="s">
        <v>139</v>
      </c>
      <c r="J45" s="221" t="s">
        <v>140</v>
      </c>
      <c r="K45" s="218"/>
      <c r="L45" s="218"/>
      <c r="M45" s="218"/>
      <c r="N45" s="218"/>
      <c r="O45" s="218"/>
      <c r="P45" s="218"/>
      <c r="Q45" s="218"/>
      <c r="R45" s="218"/>
      <c r="S45" s="218"/>
      <c r="T45" s="218"/>
      <c r="U45" s="218"/>
      <c r="V45" s="228">
        <f t="shared" si="0"/>
        <v>0</v>
      </c>
      <c r="W45" s="224"/>
    </row>
    <row r="46" spans="1:23" s="225" customFormat="1" x14ac:dyDescent="0.25">
      <c r="A46" s="218">
        <v>44</v>
      </c>
      <c r="B46" s="219" t="s">
        <v>135</v>
      </c>
      <c r="C46" s="220">
        <v>44860060072001</v>
      </c>
      <c r="D46" s="221" t="s">
        <v>39</v>
      </c>
      <c r="E46" s="218" t="s">
        <v>212</v>
      </c>
      <c r="F46" s="224" t="s">
        <v>213</v>
      </c>
      <c r="G46" s="221">
        <v>12.1</v>
      </c>
      <c r="H46" s="221" t="s">
        <v>138</v>
      </c>
      <c r="I46" s="222" t="s">
        <v>139</v>
      </c>
      <c r="J46" s="221" t="s">
        <v>140</v>
      </c>
      <c r="K46" s="218"/>
      <c r="L46" s="218"/>
      <c r="M46" s="218"/>
      <c r="N46" s="218"/>
      <c r="O46" s="218"/>
      <c r="P46" s="218"/>
      <c r="Q46" s="218"/>
      <c r="R46" s="218"/>
      <c r="S46" s="218"/>
      <c r="T46" s="218"/>
      <c r="U46" s="218"/>
      <c r="V46" s="228">
        <f t="shared" si="0"/>
        <v>0</v>
      </c>
      <c r="W46" s="224"/>
    </row>
    <row r="47" spans="1:23" s="225" customFormat="1" x14ac:dyDescent="0.25">
      <c r="A47" s="218">
        <v>45</v>
      </c>
      <c r="B47" s="219" t="s">
        <v>135</v>
      </c>
      <c r="C47" s="220">
        <v>44860060072001</v>
      </c>
      <c r="D47" s="221" t="s">
        <v>39</v>
      </c>
      <c r="E47" s="218" t="s">
        <v>214</v>
      </c>
      <c r="F47" s="224" t="s">
        <v>142</v>
      </c>
      <c r="G47" s="221">
        <v>1.4</v>
      </c>
      <c r="H47" s="221" t="s">
        <v>138</v>
      </c>
      <c r="I47" s="222" t="s">
        <v>139</v>
      </c>
      <c r="J47" s="221" t="s">
        <v>140</v>
      </c>
      <c r="K47" s="218"/>
      <c r="L47" s="218"/>
      <c r="M47" s="218"/>
      <c r="N47" s="218"/>
      <c r="O47" s="218"/>
      <c r="P47" s="218"/>
      <c r="Q47" s="218"/>
      <c r="R47" s="218"/>
      <c r="S47" s="218"/>
      <c r="T47" s="218"/>
      <c r="U47" s="218"/>
      <c r="V47" s="228">
        <f t="shared" si="0"/>
        <v>0</v>
      </c>
      <c r="W47" s="224"/>
    </row>
    <row r="48" spans="1:23" s="225" customFormat="1" x14ac:dyDescent="0.25">
      <c r="A48" s="218">
        <v>46</v>
      </c>
      <c r="B48" s="219" t="s">
        <v>135</v>
      </c>
      <c r="C48" s="220">
        <v>44860060072001</v>
      </c>
      <c r="D48" s="221" t="s">
        <v>39</v>
      </c>
      <c r="E48" s="218" t="s">
        <v>215</v>
      </c>
      <c r="F48" s="224" t="s">
        <v>142</v>
      </c>
      <c r="G48" s="221">
        <v>1.5</v>
      </c>
      <c r="H48" s="221" t="s">
        <v>138</v>
      </c>
      <c r="I48" s="222" t="s">
        <v>139</v>
      </c>
      <c r="J48" s="221" t="s">
        <v>140</v>
      </c>
      <c r="K48" s="218"/>
      <c r="L48" s="218"/>
      <c r="M48" s="218"/>
      <c r="N48" s="218"/>
      <c r="O48" s="218"/>
      <c r="P48" s="218"/>
      <c r="Q48" s="218"/>
      <c r="R48" s="218"/>
      <c r="S48" s="218"/>
      <c r="T48" s="218"/>
      <c r="U48" s="218"/>
      <c r="V48" s="228">
        <f t="shared" si="0"/>
        <v>0</v>
      </c>
      <c r="W48" s="224"/>
    </row>
    <row r="49" spans="1:23" s="225" customFormat="1" x14ac:dyDescent="0.25">
      <c r="A49" s="218">
        <v>47</v>
      </c>
      <c r="B49" s="219" t="s">
        <v>135</v>
      </c>
      <c r="C49" s="220">
        <v>44860060072001</v>
      </c>
      <c r="D49" s="221" t="s">
        <v>39</v>
      </c>
      <c r="E49" s="218" t="s">
        <v>216</v>
      </c>
      <c r="F49" s="224" t="s">
        <v>142</v>
      </c>
      <c r="G49" s="221">
        <v>3.4</v>
      </c>
      <c r="H49" s="221" t="s">
        <v>138</v>
      </c>
      <c r="I49" s="222" t="s">
        <v>139</v>
      </c>
      <c r="J49" s="221" t="s">
        <v>140</v>
      </c>
      <c r="K49" s="218"/>
      <c r="L49" s="218"/>
      <c r="M49" s="218"/>
      <c r="N49" s="218"/>
      <c r="O49" s="218"/>
      <c r="P49" s="218"/>
      <c r="Q49" s="218"/>
      <c r="R49" s="218"/>
      <c r="S49" s="218"/>
      <c r="T49" s="218"/>
      <c r="U49" s="218"/>
      <c r="V49" s="228">
        <f t="shared" si="0"/>
        <v>0</v>
      </c>
      <c r="W49" s="224"/>
    </row>
    <row r="50" spans="1:23" s="225" customFormat="1" x14ac:dyDescent="0.25">
      <c r="A50" s="218">
        <v>48</v>
      </c>
      <c r="B50" s="219" t="s">
        <v>135</v>
      </c>
      <c r="C50" s="220">
        <v>44860060072001</v>
      </c>
      <c r="D50" s="221" t="s">
        <v>39</v>
      </c>
      <c r="E50" s="218" t="s">
        <v>217</v>
      </c>
      <c r="F50" s="224" t="s">
        <v>142</v>
      </c>
      <c r="G50" s="221">
        <v>3</v>
      </c>
      <c r="H50" s="221" t="s">
        <v>138</v>
      </c>
      <c r="I50" s="222" t="s">
        <v>139</v>
      </c>
      <c r="J50" s="221" t="s">
        <v>140</v>
      </c>
      <c r="K50" s="218"/>
      <c r="L50" s="218"/>
      <c r="M50" s="218"/>
      <c r="N50" s="218"/>
      <c r="O50" s="218"/>
      <c r="P50" s="218"/>
      <c r="Q50" s="218"/>
      <c r="R50" s="218"/>
      <c r="S50" s="218"/>
      <c r="T50" s="218"/>
      <c r="U50" s="218"/>
      <c r="V50" s="228">
        <f t="shared" si="0"/>
        <v>0</v>
      </c>
      <c r="W50" s="224"/>
    </row>
    <row r="51" spans="1:23" s="225" customFormat="1" ht="26.4" x14ac:dyDescent="0.25">
      <c r="A51" s="218">
        <v>49</v>
      </c>
      <c r="B51" s="219" t="s">
        <v>135</v>
      </c>
      <c r="C51" s="220">
        <v>44860060072001</v>
      </c>
      <c r="D51" s="221" t="s">
        <v>39</v>
      </c>
      <c r="E51" s="218" t="s">
        <v>218</v>
      </c>
      <c r="F51" s="224" t="s">
        <v>219</v>
      </c>
      <c r="G51" s="221">
        <v>5.8</v>
      </c>
      <c r="H51" s="221" t="s">
        <v>138</v>
      </c>
      <c r="I51" s="222" t="s">
        <v>148</v>
      </c>
      <c r="J51" s="221" t="s">
        <v>140</v>
      </c>
      <c r="K51" s="218"/>
      <c r="L51" s="218"/>
      <c r="M51" s="218"/>
      <c r="N51" s="218"/>
      <c r="O51" s="218"/>
      <c r="P51" s="218"/>
      <c r="Q51" s="218"/>
      <c r="R51" s="218"/>
      <c r="S51" s="218"/>
      <c r="T51" s="218"/>
      <c r="U51" s="218"/>
      <c r="V51" s="228">
        <f t="shared" si="0"/>
        <v>0</v>
      </c>
      <c r="W51" s="224"/>
    </row>
    <row r="52" spans="1:23" s="225" customFormat="1" x14ac:dyDescent="0.25">
      <c r="A52" s="218">
        <v>50</v>
      </c>
      <c r="B52" s="219" t="s">
        <v>135</v>
      </c>
      <c r="C52" s="220">
        <v>44860060072001</v>
      </c>
      <c r="D52" s="221" t="s">
        <v>39</v>
      </c>
      <c r="E52" s="218" t="s">
        <v>220</v>
      </c>
      <c r="F52" s="224" t="s">
        <v>221</v>
      </c>
      <c r="G52" s="221">
        <v>5.6</v>
      </c>
      <c r="H52" s="221" t="s">
        <v>138</v>
      </c>
      <c r="I52" s="222" t="s">
        <v>167</v>
      </c>
      <c r="J52" s="221" t="s">
        <v>140</v>
      </c>
      <c r="K52" s="218"/>
      <c r="L52" s="218"/>
      <c r="M52" s="218"/>
      <c r="N52" s="218"/>
      <c r="O52" s="218"/>
      <c r="P52" s="218"/>
      <c r="Q52" s="218"/>
      <c r="R52" s="218"/>
      <c r="S52" s="218"/>
      <c r="T52" s="218"/>
      <c r="U52" s="218"/>
      <c r="V52" s="228">
        <f t="shared" si="0"/>
        <v>0</v>
      </c>
      <c r="W52" s="224"/>
    </row>
    <row r="53" spans="1:23" s="225" customFormat="1" x14ac:dyDescent="0.25">
      <c r="A53" s="218">
        <v>51</v>
      </c>
      <c r="B53" s="219" t="s">
        <v>135</v>
      </c>
      <c r="C53" s="220">
        <v>44860060072001</v>
      </c>
      <c r="D53" s="221" t="s">
        <v>39</v>
      </c>
      <c r="E53" s="218" t="s">
        <v>222</v>
      </c>
      <c r="F53" s="224" t="s">
        <v>223</v>
      </c>
      <c r="G53" s="221">
        <v>12.3</v>
      </c>
      <c r="H53" s="221" t="s">
        <v>144</v>
      </c>
      <c r="I53" s="222" t="s">
        <v>152</v>
      </c>
      <c r="J53" s="221" t="s">
        <v>140</v>
      </c>
      <c r="K53" s="218"/>
      <c r="L53" s="218"/>
      <c r="M53" s="218"/>
      <c r="N53" s="218"/>
      <c r="O53" s="218"/>
      <c r="P53" s="218"/>
      <c r="Q53" s="218"/>
      <c r="R53" s="218"/>
      <c r="S53" s="218"/>
      <c r="T53" s="218"/>
      <c r="U53" s="218"/>
      <c r="V53" s="228">
        <f t="shared" si="0"/>
        <v>0</v>
      </c>
      <c r="W53" s="224"/>
    </row>
    <row r="54" spans="1:23" s="225" customFormat="1" x14ac:dyDescent="0.25">
      <c r="A54" s="218">
        <v>52</v>
      </c>
      <c r="B54" s="219" t="s">
        <v>135</v>
      </c>
      <c r="C54" s="220">
        <v>44860060072001</v>
      </c>
      <c r="D54" s="221" t="s">
        <v>39</v>
      </c>
      <c r="E54" s="218" t="s">
        <v>224</v>
      </c>
      <c r="F54" s="224" t="s">
        <v>225</v>
      </c>
      <c r="G54" s="221">
        <v>5.4</v>
      </c>
      <c r="H54" s="221" t="s">
        <v>144</v>
      </c>
      <c r="I54" s="222" t="s">
        <v>167</v>
      </c>
      <c r="J54" s="221" t="s">
        <v>140</v>
      </c>
      <c r="K54" s="218"/>
      <c r="L54" s="218"/>
      <c r="M54" s="218"/>
      <c r="N54" s="218"/>
      <c r="O54" s="218"/>
      <c r="P54" s="218"/>
      <c r="Q54" s="218"/>
      <c r="R54" s="218"/>
      <c r="S54" s="218"/>
      <c r="T54" s="218"/>
      <c r="U54" s="218"/>
      <c r="V54" s="228">
        <f t="shared" si="0"/>
        <v>0</v>
      </c>
      <c r="W54" s="224"/>
    </row>
    <row r="55" spans="1:23" s="225" customFormat="1" x14ac:dyDescent="0.25">
      <c r="A55" s="218">
        <v>53</v>
      </c>
      <c r="B55" s="219" t="s">
        <v>135</v>
      </c>
      <c r="C55" s="220">
        <v>44860060072001</v>
      </c>
      <c r="D55" s="221" t="s">
        <v>39</v>
      </c>
      <c r="E55" s="218" t="s">
        <v>226</v>
      </c>
      <c r="F55" s="224" t="s">
        <v>227</v>
      </c>
      <c r="G55" s="221">
        <v>1.6</v>
      </c>
      <c r="H55" s="221" t="s">
        <v>138</v>
      </c>
      <c r="I55" s="222" t="s">
        <v>139</v>
      </c>
      <c r="J55" s="221" t="s">
        <v>140</v>
      </c>
      <c r="K55" s="218"/>
      <c r="L55" s="218"/>
      <c r="M55" s="218"/>
      <c r="N55" s="218"/>
      <c r="O55" s="218"/>
      <c r="P55" s="218"/>
      <c r="Q55" s="218"/>
      <c r="R55" s="218"/>
      <c r="S55" s="218"/>
      <c r="T55" s="218"/>
      <c r="U55" s="218"/>
      <c r="V55" s="228">
        <f t="shared" si="0"/>
        <v>0</v>
      </c>
      <c r="W55" s="224"/>
    </row>
    <row r="56" spans="1:23" s="225" customFormat="1" ht="26.4" x14ac:dyDescent="0.25">
      <c r="A56" s="218">
        <v>54</v>
      </c>
      <c r="B56" s="219" t="s">
        <v>135</v>
      </c>
      <c r="C56" s="220">
        <v>44860060072001</v>
      </c>
      <c r="D56" s="221" t="s">
        <v>39</v>
      </c>
      <c r="E56" s="218" t="s">
        <v>228</v>
      </c>
      <c r="F56" s="224" t="s">
        <v>229</v>
      </c>
      <c r="G56" s="221">
        <v>19.100000000000001</v>
      </c>
      <c r="H56" s="221" t="s">
        <v>138</v>
      </c>
      <c r="I56" s="222" t="s">
        <v>148</v>
      </c>
      <c r="J56" s="221" t="s">
        <v>140</v>
      </c>
      <c r="K56" s="218"/>
      <c r="L56" s="218"/>
      <c r="M56" s="218"/>
      <c r="N56" s="218"/>
      <c r="O56" s="218"/>
      <c r="P56" s="218"/>
      <c r="Q56" s="218"/>
      <c r="R56" s="223"/>
      <c r="S56" s="223">
        <v>4.3</v>
      </c>
      <c r="T56" s="223"/>
      <c r="U56" s="223">
        <v>1</v>
      </c>
      <c r="V56" s="228">
        <f>3.6*(R56+S56+T56)</f>
        <v>15.48</v>
      </c>
      <c r="W56" s="224" t="s">
        <v>230</v>
      </c>
    </row>
    <row r="57" spans="1:23" s="225" customFormat="1" x14ac:dyDescent="0.25">
      <c r="A57" s="218">
        <v>55</v>
      </c>
      <c r="B57" s="219" t="s">
        <v>135</v>
      </c>
      <c r="C57" s="220">
        <v>44860060072001</v>
      </c>
      <c r="D57" s="221" t="s">
        <v>39</v>
      </c>
      <c r="E57" s="218" t="s">
        <v>231</v>
      </c>
      <c r="F57" s="224" t="s">
        <v>232</v>
      </c>
      <c r="G57" s="221">
        <v>12</v>
      </c>
      <c r="H57" s="221" t="s">
        <v>233</v>
      </c>
      <c r="I57" s="222" t="s">
        <v>167</v>
      </c>
      <c r="J57" s="221" t="s">
        <v>140</v>
      </c>
      <c r="K57" s="218"/>
      <c r="L57" s="218"/>
      <c r="M57" s="218"/>
      <c r="N57" s="218"/>
      <c r="O57" s="218"/>
      <c r="P57" s="218"/>
      <c r="Q57" s="218"/>
      <c r="R57" s="218"/>
      <c r="S57" s="218"/>
      <c r="T57" s="218"/>
      <c r="U57" s="218"/>
      <c r="V57" s="228">
        <f t="shared" si="0"/>
        <v>0</v>
      </c>
      <c r="W57" s="224"/>
    </row>
    <row r="58" spans="1:23" s="225" customFormat="1" x14ac:dyDescent="0.25">
      <c r="A58" s="218">
        <v>56</v>
      </c>
      <c r="B58" s="219" t="s">
        <v>135</v>
      </c>
      <c r="C58" s="220">
        <v>44860060072001</v>
      </c>
      <c r="D58" s="221" t="s">
        <v>39</v>
      </c>
      <c r="E58" s="218" t="s">
        <v>234</v>
      </c>
      <c r="F58" s="224" t="s">
        <v>232</v>
      </c>
      <c r="G58" s="221">
        <v>9.4</v>
      </c>
      <c r="H58" s="221" t="s">
        <v>233</v>
      </c>
      <c r="I58" s="222" t="s">
        <v>167</v>
      </c>
      <c r="J58" s="221" t="s">
        <v>140</v>
      </c>
      <c r="K58" s="218"/>
      <c r="L58" s="218"/>
      <c r="M58" s="218"/>
      <c r="N58" s="218"/>
      <c r="O58" s="218"/>
      <c r="P58" s="218"/>
      <c r="Q58" s="218"/>
      <c r="R58" s="218"/>
      <c r="S58" s="218"/>
      <c r="T58" s="218"/>
      <c r="U58" s="218"/>
      <c r="V58" s="228">
        <f t="shared" si="0"/>
        <v>0</v>
      </c>
      <c r="W58" s="224"/>
    </row>
    <row r="59" spans="1:23" s="225" customFormat="1" x14ac:dyDescent="0.25">
      <c r="A59" s="218">
        <v>57</v>
      </c>
      <c r="B59" s="219" t="s">
        <v>135</v>
      </c>
      <c r="C59" s="220">
        <v>44860060072001</v>
      </c>
      <c r="D59" s="221" t="s">
        <v>39</v>
      </c>
      <c r="E59" s="218" t="s">
        <v>235</v>
      </c>
      <c r="F59" s="224" t="s">
        <v>236</v>
      </c>
      <c r="G59" s="221">
        <v>8.4</v>
      </c>
      <c r="H59" s="221" t="s">
        <v>233</v>
      </c>
      <c r="I59" s="222" t="s">
        <v>139</v>
      </c>
      <c r="J59" s="221" t="s">
        <v>140</v>
      </c>
      <c r="K59" s="218"/>
      <c r="L59" s="218"/>
      <c r="M59" s="218"/>
      <c r="N59" s="218"/>
      <c r="O59" s="218"/>
      <c r="P59" s="218"/>
      <c r="Q59" s="218"/>
      <c r="R59" s="218"/>
      <c r="S59" s="218"/>
      <c r="T59" s="218"/>
      <c r="U59" s="218"/>
      <c r="V59" s="228">
        <f t="shared" si="0"/>
        <v>0</v>
      </c>
      <c r="W59" s="224"/>
    </row>
    <row r="60" spans="1:23" s="225" customFormat="1" x14ac:dyDescent="0.25">
      <c r="A60" s="218">
        <v>58</v>
      </c>
      <c r="B60" s="219" t="s">
        <v>135</v>
      </c>
      <c r="C60" s="220">
        <v>44860060072001</v>
      </c>
      <c r="D60" s="221" t="s">
        <v>39</v>
      </c>
      <c r="E60" s="218" t="s">
        <v>237</v>
      </c>
      <c r="F60" s="224" t="s">
        <v>238</v>
      </c>
      <c r="G60" s="221">
        <v>18.899999999999999</v>
      </c>
      <c r="H60" s="221" t="s">
        <v>144</v>
      </c>
      <c r="I60" s="222" t="s">
        <v>152</v>
      </c>
      <c r="J60" s="221" t="s">
        <v>140</v>
      </c>
      <c r="K60" s="218"/>
      <c r="L60" s="218"/>
      <c r="M60" s="218"/>
      <c r="N60" s="218"/>
      <c r="O60" s="218"/>
      <c r="P60" s="218"/>
      <c r="Q60" s="218"/>
      <c r="R60" s="223"/>
      <c r="S60" s="223">
        <v>4.3</v>
      </c>
      <c r="T60" s="223"/>
      <c r="U60" s="223">
        <v>1</v>
      </c>
      <c r="V60" s="228">
        <f>G60*(R60+S60+T60)</f>
        <v>81.27</v>
      </c>
      <c r="W60" s="224"/>
    </row>
    <row r="61" spans="1:23" s="225" customFormat="1" x14ac:dyDescent="0.25">
      <c r="A61" s="218">
        <v>59</v>
      </c>
      <c r="B61" s="219" t="s">
        <v>135</v>
      </c>
      <c r="C61" s="220">
        <v>44860060072001</v>
      </c>
      <c r="D61" s="221" t="s">
        <v>39</v>
      </c>
      <c r="E61" s="218" t="s">
        <v>239</v>
      </c>
      <c r="F61" s="224" t="s">
        <v>240</v>
      </c>
      <c r="G61" s="221">
        <v>9</v>
      </c>
      <c r="H61" s="221" t="s">
        <v>138</v>
      </c>
      <c r="I61" s="222" t="s">
        <v>167</v>
      </c>
      <c r="J61" s="221" t="s">
        <v>140</v>
      </c>
      <c r="K61" s="218"/>
      <c r="L61" s="218"/>
      <c r="M61" s="218"/>
      <c r="N61" s="218"/>
      <c r="O61" s="218"/>
      <c r="P61" s="218"/>
      <c r="Q61" s="218"/>
      <c r="R61" s="218"/>
      <c r="S61" s="218"/>
      <c r="T61" s="218"/>
      <c r="U61" s="218"/>
      <c r="V61" s="228">
        <f t="shared" si="0"/>
        <v>0</v>
      </c>
      <c r="W61" s="224"/>
    </row>
    <row r="62" spans="1:23" s="225" customFormat="1" x14ac:dyDescent="0.25">
      <c r="A62" s="218">
        <v>60</v>
      </c>
      <c r="B62" s="219" t="s">
        <v>135</v>
      </c>
      <c r="C62" s="220">
        <v>44860060072001</v>
      </c>
      <c r="D62" s="220">
        <v>2</v>
      </c>
      <c r="E62" s="218" t="s">
        <v>241</v>
      </c>
      <c r="F62" s="224" t="s">
        <v>242</v>
      </c>
      <c r="G62" s="221">
        <v>85.8</v>
      </c>
      <c r="H62" s="221" t="s">
        <v>144</v>
      </c>
      <c r="I62" s="222" t="s">
        <v>152</v>
      </c>
      <c r="J62" s="221" t="s">
        <v>140</v>
      </c>
      <c r="K62" s="218"/>
      <c r="L62" s="218"/>
      <c r="M62" s="218"/>
      <c r="N62" s="218"/>
      <c r="O62" s="218"/>
      <c r="P62" s="218"/>
      <c r="Q62" s="218"/>
      <c r="R62" s="218"/>
      <c r="S62" s="218"/>
      <c r="T62" s="218"/>
      <c r="U62" s="218"/>
      <c r="V62" s="228">
        <f t="shared" si="0"/>
        <v>0</v>
      </c>
      <c r="W62" s="224"/>
    </row>
    <row r="63" spans="1:23" s="225" customFormat="1" x14ac:dyDescent="0.25">
      <c r="A63" s="218">
        <v>61</v>
      </c>
      <c r="B63" s="219" t="s">
        <v>135</v>
      </c>
      <c r="C63" s="220">
        <v>44860060072001</v>
      </c>
      <c r="D63" s="220">
        <v>2</v>
      </c>
      <c r="E63" s="218" t="s">
        <v>243</v>
      </c>
      <c r="F63" s="224" t="s">
        <v>244</v>
      </c>
      <c r="G63" s="221">
        <v>2.2999999999999998</v>
      </c>
      <c r="H63" s="221" t="s">
        <v>144</v>
      </c>
      <c r="I63" s="222" t="s">
        <v>139</v>
      </c>
      <c r="J63" s="221" t="s">
        <v>140</v>
      </c>
      <c r="K63" s="218"/>
      <c r="L63" s="218"/>
      <c r="M63" s="218"/>
      <c r="N63" s="218"/>
      <c r="O63" s="218"/>
      <c r="P63" s="218"/>
      <c r="Q63" s="218"/>
      <c r="R63" s="218"/>
      <c r="S63" s="218"/>
      <c r="T63" s="218"/>
      <c r="U63" s="218"/>
      <c r="V63" s="228">
        <f t="shared" si="0"/>
        <v>0</v>
      </c>
      <c r="W63" s="224"/>
    </row>
    <row r="64" spans="1:23" x14ac:dyDescent="0.25">
      <c r="A64" s="54">
        <v>62</v>
      </c>
      <c r="B64" s="56" t="s">
        <v>135</v>
      </c>
      <c r="C64" s="57">
        <v>44860060072001</v>
      </c>
      <c r="D64" s="57">
        <v>2</v>
      </c>
      <c r="E64" s="54" t="s">
        <v>245</v>
      </c>
      <c r="F64" s="52" t="s">
        <v>244</v>
      </c>
      <c r="G64" s="49">
        <v>2.4</v>
      </c>
      <c r="H64" s="49" t="s">
        <v>144</v>
      </c>
      <c r="I64" s="58" t="s">
        <v>139</v>
      </c>
      <c r="J64" s="49" t="s">
        <v>140</v>
      </c>
      <c r="K64" s="54"/>
      <c r="L64" s="54"/>
      <c r="M64" s="54"/>
      <c r="N64" s="54"/>
      <c r="O64" s="54"/>
      <c r="P64" s="54"/>
      <c r="Q64" s="54"/>
      <c r="R64" s="54"/>
      <c r="S64" s="54"/>
      <c r="T64" s="54"/>
      <c r="U64" s="54"/>
      <c r="V64" s="228">
        <f t="shared" si="0"/>
        <v>0</v>
      </c>
      <c r="W64" s="52"/>
    </row>
    <row r="65" spans="1:23" ht="26.4" x14ac:dyDescent="0.25">
      <c r="A65" s="54">
        <v>63</v>
      </c>
      <c r="B65" s="56" t="s">
        <v>135</v>
      </c>
      <c r="C65" s="57">
        <v>44860060072001</v>
      </c>
      <c r="D65" s="57">
        <v>2</v>
      </c>
      <c r="E65" s="54" t="s">
        <v>246</v>
      </c>
      <c r="F65" s="52" t="s">
        <v>247</v>
      </c>
      <c r="G65" s="49">
        <v>25.6</v>
      </c>
      <c r="H65" s="49" t="s">
        <v>144</v>
      </c>
      <c r="I65" s="58" t="s">
        <v>148</v>
      </c>
      <c r="J65" s="49" t="s">
        <v>140</v>
      </c>
      <c r="K65" s="54"/>
      <c r="L65" s="54"/>
      <c r="M65" s="54"/>
      <c r="N65" s="54"/>
      <c r="O65" s="54"/>
      <c r="P65" s="54"/>
      <c r="Q65" s="54"/>
      <c r="R65" s="54"/>
      <c r="S65" s="54"/>
      <c r="T65" s="54"/>
      <c r="U65" s="54"/>
      <c r="V65" s="228">
        <f t="shared" si="0"/>
        <v>0</v>
      </c>
      <c r="W65" s="52"/>
    </row>
    <row r="66" spans="1:23" x14ac:dyDescent="0.25">
      <c r="A66" s="54">
        <v>64</v>
      </c>
      <c r="B66" s="56" t="s">
        <v>135</v>
      </c>
      <c r="C66" s="57">
        <v>44860060072001</v>
      </c>
      <c r="D66" s="57">
        <v>2</v>
      </c>
      <c r="E66" s="54" t="s">
        <v>248</v>
      </c>
      <c r="F66" s="52" t="s">
        <v>249</v>
      </c>
      <c r="G66" s="49">
        <v>15</v>
      </c>
      <c r="H66" s="49" t="s">
        <v>144</v>
      </c>
      <c r="I66" s="58" t="s">
        <v>139</v>
      </c>
      <c r="J66" s="49" t="s">
        <v>140</v>
      </c>
      <c r="K66" s="54"/>
      <c r="L66" s="54"/>
      <c r="M66" s="54"/>
      <c r="N66" s="54"/>
      <c r="O66" s="54"/>
      <c r="P66" s="54"/>
      <c r="Q66" s="54"/>
      <c r="R66" s="54"/>
      <c r="S66" s="54"/>
      <c r="T66" s="54"/>
      <c r="U66" s="54"/>
      <c r="V66" s="228">
        <f t="shared" si="0"/>
        <v>0</v>
      </c>
      <c r="W66" s="52"/>
    </row>
    <row r="67" spans="1:23" x14ac:dyDescent="0.25">
      <c r="A67" s="54">
        <v>65</v>
      </c>
      <c r="B67" s="56" t="s">
        <v>135</v>
      </c>
      <c r="C67" s="57">
        <v>44860060072001</v>
      </c>
      <c r="D67" s="57">
        <v>2</v>
      </c>
      <c r="E67" s="54" t="s">
        <v>250</v>
      </c>
      <c r="F67" s="52" t="s">
        <v>249</v>
      </c>
      <c r="G67" s="49">
        <v>16.2</v>
      </c>
      <c r="H67" s="49" t="s">
        <v>144</v>
      </c>
      <c r="I67" s="58" t="s">
        <v>139</v>
      </c>
      <c r="J67" s="49" t="s">
        <v>140</v>
      </c>
      <c r="K67" s="54"/>
      <c r="L67" s="54"/>
      <c r="M67" s="54"/>
      <c r="N67" s="54"/>
      <c r="O67" s="54"/>
      <c r="P67" s="54"/>
      <c r="Q67" s="54"/>
      <c r="R67" s="54"/>
      <c r="S67" s="54"/>
      <c r="T67" s="54"/>
      <c r="U67" s="54"/>
      <c r="V67" s="228">
        <f t="shared" si="0"/>
        <v>0</v>
      </c>
      <c r="W67" s="52"/>
    </row>
    <row r="68" spans="1:23" x14ac:dyDescent="0.25">
      <c r="A68" s="54">
        <v>66</v>
      </c>
      <c r="B68" s="56" t="s">
        <v>135</v>
      </c>
      <c r="C68" s="57">
        <v>44860060072001</v>
      </c>
      <c r="D68" s="57">
        <v>2</v>
      </c>
      <c r="E68" s="54" t="s">
        <v>251</v>
      </c>
      <c r="F68" s="52" t="s">
        <v>249</v>
      </c>
      <c r="G68" s="49">
        <v>15.6</v>
      </c>
      <c r="H68" s="49" t="s">
        <v>144</v>
      </c>
      <c r="I68" s="58" t="s">
        <v>139</v>
      </c>
      <c r="J68" s="49" t="s">
        <v>140</v>
      </c>
      <c r="K68" s="54"/>
      <c r="L68" s="54"/>
      <c r="M68" s="54"/>
      <c r="N68" s="54"/>
      <c r="O68" s="54"/>
      <c r="P68" s="54"/>
      <c r="Q68" s="54"/>
      <c r="R68" s="54"/>
      <c r="S68" s="54"/>
      <c r="T68" s="54"/>
      <c r="U68" s="54"/>
      <c r="V68" s="228">
        <f t="shared" ref="V68:V131" si="1">G68*(R68+S68+T68+U68)</f>
        <v>0</v>
      </c>
      <c r="W68" s="52"/>
    </row>
    <row r="69" spans="1:23" x14ac:dyDescent="0.25">
      <c r="A69" s="54">
        <v>67</v>
      </c>
      <c r="B69" s="56" t="s">
        <v>135</v>
      </c>
      <c r="C69" s="57">
        <v>44860060072001</v>
      </c>
      <c r="D69" s="57">
        <v>2</v>
      </c>
      <c r="E69" s="54" t="s">
        <v>252</v>
      </c>
      <c r="F69" s="52" t="s">
        <v>249</v>
      </c>
      <c r="G69" s="49">
        <v>16.2</v>
      </c>
      <c r="H69" s="49" t="s">
        <v>144</v>
      </c>
      <c r="I69" s="58" t="s">
        <v>139</v>
      </c>
      <c r="J69" s="49" t="s">
        <v>140</v>
      </c>
      <c r="K69" s="54"/>
      <c r="L69" s="54"/>
      <c r="M69" s="54"/>
      <c r="N69" s="54"/>
      <c r="O69" s="54"/>
      <c r="P69" s="54"/>
      <c r="Q69" s="54"/>
      <c r="R69" s="54"/>
      <c r="S69" s="54"/>
      <c r="T69" s="54"/>
      <c r="U69" s="54"/>
      <c r="V69" s="228">
        <f t="shared" si="1"/>
        <v>0</v>
      </c>
      <c r="W69" s="52"/>
    </row>
    <row r="70" spans="1:23" ht="26.4" x14ac:dyDescent="0.25">
      <c r="A70" s="54">
        <v>68</v>
      </c>
      <c r="B70" s="56" t="s">
        <v>135</v>
      </c>
      <c r="C70" s="57">
        <v>44860060072001</v>
      </c>
      <c r="D70" s="57">
        <v>2</v>
      </c>
      <c r="E70" s="54" t="s">
        <v>253</v>
      </c>
      <c r="F70" s="52" t="s">
        <v>164</v>
      </c>
      <c r="G70" s="49">
        <v>2.7</v>
      </c>
      <c r="H70" s="49" t="s">
        <v>254</v>
      </c>
      <c r="I70" s="58" t="s">
        <v>148</v>
      </c>
      <c r="J70" s="49" t="s">
        <v>140</v>
      </c>
      <c r="K70" s="54"/>
      <c r="L70" s="54"/>
      <c r="M70" s="54"/>
      <c r="N70" s="54"/>
      <c r="O70" s="54"/>
      <c r="P70" s="54"/>
      <c r="Q70" s="54"/>
      <c r="R70" s="54"/>
      <c r="S70" s="54"/>
      <c r="T70" s="54"/>
      <c r="U70" s="54"/>
      <c r="V70" s="228">
        <f t="shared" si="1"/>
        <v>0</v>
      </c>
      <c r="W70" s="52"/>
    </row>
    <row r="71" spans="1:23" x14ac:dyDescent="0.25">
      <c r="A71" s="54">
        <v>69</v>
      </c>
      <c r="B71" s="56" t="s">
        <v>135</v>
      </c>
      <c r="C71" s="57">
        <v>44860060072001</v>
      </c>
      <c r="D71" s="57">
        <v>2</v>
      </c>
      <c r="E71" s="54" t="s">
        <v>255</v>
      </c>
      <c r="F71" s="52" t="s">
        <v>256</v>
      </c>
      <c r="G71" s="49">
        <v>10.1</v>
      </c>
      <c r="H71" s="49" t="s">
        <v>144</v>
      </c>
      <c r="I71" s="58" t="s">
        <v>139</v>
      </c>
      <c r="J71" s="49" t="s">
        <v>140</v>
      </c>
      <c r="K71" s="54"/>
      <c r="L71" s="54"/>
      <c r="M71" s="54"/>
      <c r="N71" s="54"/>
      <c r="O71" s="54"/>
      <c r="P71" s="54"/>
      <c r="Q71" s="54"/>
      <c r="R71" s="54"/>
      <c r="S71" s="54"/>
      <c r="T71" s="54"/>
      <c r="U71" s="54"/>
      <c r="V71" s="228">
        <f t="shared" si="1"/>
        <v>0</v>
      </c>
      <c r="W71" s="52"/>
    </row>
    <row r="72" spans="1:23" x14ac:dyDescent="0.25">
      <c r="A72" s="54">
        <v>70</v>
      </c>
      <c r="B72" s="56" t="s">
        <v>135</v>
      </c>
      <c r="C72" s="57">
        <v>44860060072001</v>
      </c>
      <c r="D72" s="57">
        <v>2</v>
      </c>
      <c r="E72" s="54" t="s">
        <v>257</v>
      </c>
      <c r="F72" s="52" t="s">
        <v>258</v>
      </c>
      <c r="G72" s="49">
        <v>11.7</v>
      </c>
      <c r="H72" s="49" t="s">
        <v>144</v>
      </c>
      <c r="I72" s="58" t="s">
        <v>139</v>
      </c>
      <c r="J72" s="49" t="s">
        <v>140</v>
      </c>
      <c r="K72" s="54"/>
      <c r="L72" s="54"/>
      <c r="M72" s="54"/>
      <c r="N72" s="54"/>
      <c r="O72" s="54"/>
      <c r="P72" s="54"/>
      <c r="Q72" s="54"/>
      <c r="R72" s="54"/>
      <c r="S72" s="54"/>
      <c r="T72" s="54"/>
      <c r="U72" s="54"/>
      <c r="V72" s="228">
        <f t="shared" si="1"/>
        <v>0</v>
      </c>
      <c r="W72" s="52"/>
    </row>
    <row r="73" spans="1:23" x14ac:dyDescent="0.25">
      <c r="A73" s="54">
        <v>71</v>
      </c>
      <c r="B73" s="56" t="s">
        <v>135</v>
      </c>
      <c r="C73" s="57">
        <v>44860060072001</v>
      </c>
      <c r="D73" s="57">
        <v>2</v>
      </c>
      <c r="E73" s="54" t="s">
        <v>259</v>
      </c>
      <c r="F73" s="52" t="s">
        <v>198</v>
      </c>
      <c r="G73" s="49">
        <v>1.5</v>
      </c>
      <c r="H73" s="49" t="s">
        <v>144</v>
      </c>
      <c r="I73" s="58" t="s">
        <v>139</v>
      </c>
      <c r="J73" s="49" t="s">
        <v>140</v>
      </c>
      <c r="K73" s="54"/>
      <c r="L73" s="54"/>
      <c r="M73" s="54"/>
      <c r="N73" s="54"/>
      <c r="O73" s="54"/>
      <c r="P73" s="54"/>
      <c r="Q73" s="54"/>
      <c r="R73" s="54"/>
      <c r="S73" s="54"/>
      <c r="T73" s="54"/>
      <c r="U73" s="54"/>
      <c r="V73" s="228">
        <f t="shared" si="1"/>
        <v>0</v>
      </c>
      <c r="W73" s="52"/>
    </row>
    <row r="74" spans="1:23" x14ac:dyDescent="0.25">
      <c r="A74" s="54">
        <v>72</v>
      </c>
      <c r="B74" s="56" t="s">
        <v>135</v>
      </c>
      <c r="C74" s="57">
        <v>44860060072001</v>
      </c>
      <c r="D74" s="57">
        <v>2</v>
      </c>
      <c r="E74" s="54" t="s">
        <v>260</v>
      </c>
      <c r="F74" s="52" t="s">
        <v>142</v>
      </c>
      <c r="G74" s="49">
        <v>1.2</v>
      </c>
      <c r="H74" s="49" t="s">
        <v>144</v>
      </c>
      <c r="I74" s="58" t="s">
        <v>139</v>
      </c>
      <c r="J74" s="49" t="s">
        <v>140</v>
      </c>
      <c r="K74" s="54"/>
      <c r="L74" s="54"/>
      <c r="M74" s="54"/>
      <c r="N74" s="54"/>
      <c r="O74" s="54"/>
      <c r="P74" s="54"/>
      <c r="Q74" s="54"/>
      <c r="R74" s="54"/>
      <c r="S74" s="54"/>
      <c r="T74" s="54"/>
      <c r="U74" s="54"/>
      <c r="V74" s="228">
        <f t="shared" si="1"/>
        <v>0</v>
      </c>
      <c r="W74" s="52"/>
    </row>
    <row r="75" spans="1:23" x14ac:dyDescent="0.25">
      <c r="A75" s="54">
        <v>73</v>
      </c>
      <c r="B75" s="56" t="s">
        <v>135</v>
      </c>
      <c r="C75" s="57">
        <v>44860060072001</v>
      </c>
      <c r="D75" s="57">
        <v>2</v>
      </c>
      <c r="E75" s="54" t="s">
        <v>261</v>
      </c>
      <c r="F75" s="52" t="s">
        <v>178</v>
      </c>
      <c r="G75" s="49">
        <v>27.9</v>
      </c>
      <c r="H75" s="49" t="s">
        <v>144</v>
      </c>
      <c r="I75" s="58" t="s">
        <v>152</v>
      </c>
      <c r="J75" s="49" t="s">
        <v>140</v>
      </c>
      <c r="K75" s="54"/>
      <c r="L75" s="54"/>
      <c r="M75" s="54"/>
      <c r="N75" s="54"/>
      <c r="O75" s="54"/>
      <c r="P75" s="54"/>
      <c r="Q75" s="54"/>
      <c r="R75" s="54"/>
      <c r="S75" s="54"/>
      <c r="T75" s="54"/>
      <c r="U75" s="54"/>
      <c r="V75" s="228">
        <f t="shared" si="1"/>
        <v>0</v>
      </c>
      <c r="W75" s="52"/>
    </row>
    <row r="76" spans="1:23" x14ac:dyDescent="0.25">
      <c r="A76" s="54">
        <v>74</v>
      </c>
      <c r="B76" s="56" t="s">
        <v>135</v>
      </c>
      <c r="C76" s="57">
        <v>44860060072001</v>
      </c>
      <c r="D76" s="57">
        <v>2</v>
      </c>
      <c r="E76" s="54" t="s">
        <v>262</v>
      </c>
      <c r="F76" s="52" t="s">
        <v>178</v>
      </c>
      <c r="G76" s="49">
        <v>19</v>
      </c>
      <c r="H76" s="49" t="s">
        <v>144</v>
      </c>
      <c r="I76" s="58" t="s">
        <v>152</v>
      </c>
      <c r="J76" s="49" t="s">
        <v>140</v>
      </c>
      <c r="K76" s="54"/>
      <c r="L76" s="54"/>
      <c r="M76" s="54"/>
      <c r="N76" s="54"/>
      <c r="O76" s="54"/>
      <c r="P76" s="54"/>
      <c r="Q76" s="54"/>
      <c r="R76" s="54"/>
      <c r="S76" s="54"/>
      <c r="T76" s="54"/>
      <c r="U76" s="54"/>
      <c r="V76" s="228">
        <f t="shared" si="1"/>
        <v>0</v>
      </c>
      <c r="W76" s="52"/>
    </row>
    <row r="77" spans="1:23" x14ac:dyDescent="0.25">
      <c r="A77" s="54">
        <v>75</v>
      </c>
      <c r="B77" s="56" t="s">
        <v>135</v>
      </c>
      <c r="C77" s="57">
        <v>44860060072001</v>
      </c>
      <c r="D77" s="57">
        <v>2</v>
      </c>
      <c r="E77" s="54" t="s">
        <v>263</v>
      </c>
      <c r="F77" s="52" t="s">
        <v>178</v>
      </c>
      <c r="G77" s="49">
        <v>12.5</v>
      </c>
      <c r="H77" s="49" t="s">
        <v>144</v>
      </c>
      <c r="I77" s="58" t="s">
        <v>152</v>
      </c>
      <c r="J77" s="49" t="s">
        <v>140</v>
      </c>
      <c r="K77" s="54"/>
      <c r="L77" s="54"/>
      <c r="M77" s="54"/>
      <c r="N77" s="54"/>
      <c r="O77" s="54"/>
      <c r="P77" s="54"/>
      <c r="Q77" s="54"/>
      <c r="R77" s="54"/>
      <c r="S77" s="54"/>
      <c r="T77" s="54"/>
      <c r="U77" s="54"/>
      <c r="V77" s="228">
        <f t="shared" si="1"/>
        <v>0</v>
      </c>
      <c r="W77" s="52"/>
    </row>
    <row r="78" spans="1:23" ht="26.4" x14ac:dyDescent="0.25">
      <c r="A78" s="54">
        <v>76</v>
      </c>
      <c r="B78" s="56" t="s">
        <v>135</v>
      </c>
      <c r="C78" s="57">
        <v>44860060072001</v>
      </c>
      <c r="D78" s="57">
        <v>2</v>
      </c>
      <c r="E78" s="54" t="s">
        <v>264</v>
      </c>
      <c r="F78" s="52" t="s">
        <v>164</v>
      </c>
      <c r="G78" s="49">
        <v>17.8</v>
      </c>
      <c r="H78" s="49" t="s">
        <v>138</v>
      </c>
      <c r="I78" s="58" t="s">
        <v>148</v>
      </c>
      <c r="J78" s="49" t="s">
        <v>140</v>
      </c>
      <c r="K78" s="54"/>
      <c r="L78" s="54"/>
      <c r="M78" s="54"/>
      <c r="N78" s="54"/>
      <c r="O78" s="54"/>
      <c r="P78" s="54"/>
      <c r="Q78" s="54"/>
      <c r="R78" s="54"/>
      <c r="S78" s="54"/>
      <c r="T78" s="54"/>
      <c r="U78" s="54"/>
      <c r="V78" s="228">
        <f t="shared" si="1"/>
        <v>0</v>
      </c>
      <c r="W78" s="52"/>
    </row>
    <row r="79" spans="1:23" x14ac:dyDescent="0.25">
      <c r="A79" s="54">
        <v>77</v>
      </c>
      <c r="B79" s="56" t="s">
        <v>135</v>
      </c>
      <c r="C79" s="57">
        <v>44860060072001</v>
      </c>
      <c r="D79" s="57">
        <v>2</v>
      </c>
      <c r="E79" s="54" t="s">
        <v>265</v>
      </c>
      <c r="F79" s="52" t="s">
        <v>186</v>
      </c>
      <c r="G79" s="49">
        <v>5.0999999999999996</v>
      </c>
      <c r="H79" s="49" t="s">
        <v>144</v>
      </c>
      <c r="I79" s="58" t="s">
        <v>152</v>
      </c>
      <c r="J79" s="49" t="s">
        <v>140</v>
      </c>
      <c r="K79" s="54"/>
      <c r="L79" s="54"/>
      <c r="M79" s="54"/>
      <c r="N79" s="54"/>
      <c r="O79" s="54"/>
      <c r="P79" s="54"/>
      <c r="Q79" s="54"/>
      <c r="R79" s="54"/>
      <c r="S79" s="54"/>
      <c r="T79" s="54"/>
      <c r="U79" s="54"/>
      <c r="V79" s="228">
        <f t="shared" si="1"/>
        <v>0</v>
      </c>
      <c r="W79" s="52"/>
    </row>
    <row r="80" spans="1:23" x14ac:dyDescent="0.25">
      <c r="A80" s="54">
        <v>78</v>
      </c>
      <c r="B80" s="56" t="s">
        <v>135</v>
      </c>
      <c r="C80" s="57">
        <v>44860060072001</v>
      </c>
      <c r="D80" s="57">
        <v>2</v>
      </c>
      <c r="E80" s="54" t="s">
        <v>266</v>
      </c>
      <c r="F80" s="52" t="s">
        <v>186</v>
      </c>
      <c r="G80" s="49">
        <v>6.9</v>
      </c>
      <c r="H80" s="49" t="s">
        <v>144</v>
      </c>
      <c r="I80" s="58" t="s">
        <v>152</v>
      </c>
      <c r="J80" s="49" t="s">
        <v>140</v>
      </c>
      <c r="K80" s="54"/>
      <c r="L80" s="54"/>
      <c r="M80" s="54"/>
      <c r="N80" s="54"/>
      <c r="O80" s="54"/>
      <c r="P80" s="54"/>
      <c r="Q80" s="54"/>
      <c r="R80" s="54"/>
      <c r="S80" s="54"/>
      <c r="T80" s="54"/>
      <c r="U80" s="54"/>
      <c r="V80" s="228">
        <f t="shared" si="1"/>
        <v>0</v>
      </c>
      <c r="W80" s="52"/>
    </row>
    <row r="81" spans="1:23" x14ac:dyDescent="0.25">
      <c r="A81" s="54">
        <v>79</v>
      </c>
      <c r="B81" s="56" t="s">
        <v>135</v>
      </c>
      <c r="C81" s="57">
        <v>44860060072001</v>
      </c>
      <c r="D81" s="57">
        <v>2</v>
      </c>
      <c r="E81" s="54" t="s">
        <v>267</v>
      </c>
      <c r="F81" s="52" t="s">
        <v>178</v>
      </c>
      <c r="G81" s="49">
        <v>20.7</v>
      </c>
      <c r="H81" s="49" t="s">
        <v>144</v>
      </c>
      <c r="I81" s="58" t="s">
        <v>152</v>
      </c>
      <c r="J81" s="49" t="s">
        <v>140</v>
      </c>
      <c r="K81" s="54"/>
      <c r="L81" s="54"/>
      <c r="M81" s="54"/>
      <c r="N81" s="54"/>
      <c r="O81" s="54"/>
      <c r="P81" s="54"/>
      <c r="Q81" s="54"/>
      <c r="R81" s="54"/>
      <c r="S81" s="54"/>
      <c r="T81" s="54"/>
      <c r="U81" s="54"/>
      <c r="V81" s="228">
        <f t="shared" si="1"/>
        <v>0</v>
      </c>
      <c r="W81" s="52"/>
    </row>
    <row r="82" spans="1:23" x14ac:dyDescent="0.25">
      <c r="A82" s="54">
        <v>80</v>
      </c>
      <c r="B82" s="56" t="s">
        <v>135</v>
      </c>
      <c r="C82" s="57">
        <v>44860060072001</v>
      </c>
      <c r="D82" s="57">
        <v>2</v>
      </c>
      <c r="E82" s="54" t="s">
        <v>268</v>
      </c>
      <c r="F82" s="52" t="s">
        <v>258</v>
      </c>
      <c r="G82" s="49">
        <v>22.3</v>
      </c>
      <c r="H82" s="49" t="s">
        <v>144</v>
      </c>
      <c r="I82" s="58" t="s">
        <v>139</v>
      </c>
      <c r="J82" s="49" t="s">
        <v>140</v>
      </c>
      <c r="K82" s="54"/>
      <c r="L82" s="54"/>
      <c r="M82" s="54"/>
      <c r="N82" s="54"/>
      <c r="O82" s="54"/>
      <c r="P82" s="54"/>
      <c r="Q82" s="54"/>
      <c r="R82" s="54"/>
      <c r="S82" s="54"/>
      <c r="T82" s="54"/>
      <c r="U82" s="54"/>
      <c r="V82" s="228">
        <f t="shared" si="1"/>
        <v>0</v>
      </c>
      <c r="W82" s="52"/>
    </row>
    <row r="83" spans="1:23" x14ac:dyDescent="0.25">
      <c r="A83" s="54">
        <v>81</v>
      </c>
      <c r="B83" s="56" t="s">
        <v>135</v>
      </c>
      <c r="C83" s="57">
        <v>44860060072001</v>
      </c>
      <c r="D83" s="57">
        <v>2</v>
      </c>
      <c r="E83" s="54" t="s">
        <v>269</v>
      </c>
      <c r="F83" s="52" t="s">
        <v>198</v>
      </c>
      <c r="G83" s="49">
        <v>1.6</v>
      </c>
      <c r="H83" s="49" t="s">
        <v>144</v>
      </c>
      <c r="I83" s="58" t="s">
        <v>139</v>
      </c>
      <c r="J83" s="49" t="s">
        <v>140</v>
      </c>
      <c r="K83" s="54"/>
      <c r="L83" s="54"/>
      <c r="M83" s="54"/>
      <c r="N83" s="54"/>
      <c r="O83" s="54"/>
      <c r="P83" s="54"/>
      <c r="Q83" s="54"/>
      <c r="R83" s="54"/>
      <c r="S83" s="54"/>
      <c r="T83" s="54"/>
      <c r="U83" s="54"/>
      <c r="V83" s="228">
        <f t="shared" si="1"/>
        <v>0</v>
      </c>
      <c r="W83" s="52"/>
    </row>
    <row r="84" spans="1:23" x14ac:dyDescent="0.25">
      <c r="A84" s="54">
        <v>82</v>
      </c>
      <c r="B84" s="56" t="s">
        <v>135</v>
      </c>
      <c r="C84" s="57">
        <v>44860060072001</v>
      </c>
      <c r="D84" s="57">
        <v>2</v>
      </c>
      <c r="E84" s="54" t="s">
        <v>270</v>
      </c>
      <c r="F84" s="52" t="s">
        <v>142</v>
      </c>
      <c r="G84" s="49">
        <v>1.3</v>
      </c>
      <c r="H84" s="49" t="s">
        <v>144</v>
      </c>
      <c r="I84" s="58" t="s">
        <v>139</v>
      </c>
      <c r="J84" s="49" t="s">
        <v>140</v>
      </c>
      <c r="K84" s="54"/>
      <c r="L84" s="54"/>
      <c r="M84" s="54"/>
      <c r="N84" s="54"/>
      <c r="O84" s="54"/>
      <c r="P84" s="54"/>
      <c r="Q84" s="54"/>
      <c r="R84" s="54"/>
      <c r="S84" s="54"/>
      <c r="T84" s="54"/>
      <c r="U84" s="54"/>
      <c r="V84" s="228">
        <f t="shared" si="1"/>
        <v>0</v>
      </c>
      <c r="W84" s="52"/>
    </row>
    <row r="85" spans="1:23" x14ac:dyDescent="0.25">
      <c r="A85" s="54">
        <v>83</v>
      </c>
      <c r="B85" s="56" t="s">
        <v>135</v>
      </c>
      <c r="C85" s="57">
        <v>44860060072001</v>
      </c>
      <c r="D85" s="57">
        <v>2</v>
      </c>
      <c r="E85" s="54" t="s">
        <v>271</v>
      </c>
      <c r="F85" s="52" t="s">
        <v>272</v>
      </c>
      <c r="G85" s="49">
        <v>10.9</v>
      </c>
      <c r="H85" s="49" t="s">
        <v>144</v>
      </c>
      <c r="I85" s="58" t="s">
        <v>139</v>
      </c>
      <c r="J85" s="49" t="s">
        <v>140</v>
      </c>
      <c r="K85" s="54"/>
      <c r="L85" s="54"/>
      <c r="M85" s="54"/>
      <c r="N85" s="54"/>
      <c r="O85" s="54"/>
      <c r="P85" s="54"/>
      <c r="Q85" s="54"/>
      <c r="R85" s="54"/>
      <c r="S85" s="54"/>
      <c r="T85" s="54"/>
      <c r="U85" s="54"/>
      <c r="V85" s="228">
        <f t="shared" si="1"/>
        <v>0</v>
      </c>
      <c r="W85" s="52"/>
    </row>
    <row r="86" spans="1:23" x14ac:dyDescent="0.25">
      <c r="A86" s="54">
        <v>84</v>
      </c>
      <c r="B86" s="56" t="s">
        <v>135</v>
      </c>
      <c r="C86" s="57">
        <v>44860060072001</v>
      </c>
      <c r="D86" s="57">
        <v>2</v>
      </c>
      <c r="E86" s="54" t="s">
        <v>273</v>
      </c>
      <c r="F86" s="52" t="s">
        <v>256</v>
      </c>
      <c r="G86" s="49">
        <v>11</v>
      </c>
      <c r="H86" s="49" t="s">
        <v>144</v>
      </c>
      <c r="I86" s="58" t="s">
        <v>139</v>
      </c>
      <c r="J86" s="49" t="s">
        <v>140</v>
      </c>
      <c r="K86" s="54"/>
      <c r="L86" s="54"/>
      <c r="M86" s="54"/>
      <c r="N86" s="54"/>
      <c r="O86" s="54"/>
      <c r="P86" s="54"/>
      <c r="Q86" s="54"/>
      <c r="R86" s="54"/>
      <c r="S86" s="54"/>
      <c r="T86" s="54"/>
      <c r="U86" s="54"/>
      <c r="V86" s="228">
        <f t="shared" si="1"/>
        <v>0</v>
      </c>
      <c r="W86" s="52"/>
    </row>
    <row r="87" spans="1:23" x14ac:dyDescent="0.25">
      <c r="A87" s="54">
        <v>85</v>
      </c>
      <c r="B87" s="56" t="s">
        <v>135</v>
      </c>
      <c r="C87" s="57">
        <v>44860060072001</v>
      </c>
      <c r="D87" s="57">
        <v>2</v>
      </c>
      <c r="E87" s="54" t="s">
        <v>274</v>
      </c>
      <c r="F87" s="52" t="s">
        <v>198</v>
      </c>
      <c r="G87" s="49">
        <v>1.6</v>
      </c>
      <c r="H87" s="49" t="s">
        <v>144</v>
      </c>
      <c r="I87" s="58" t="s">
        <v>139</v>
      </c>
      <c r="J87" s="49" t="s">
        <v>140</v>
      </c>
      <c r="K87" s="54"/>
      <c r="L87" s="54"/>
      <c r="M87" s="54"/>
      <c r="N87" s="54"/>
      <c r="O87" s="54"/>
      <c r="P87" s="54"/>
      <c r="Q87" s="54"/>
      <c r="R87" s="54"/>
      <c r="S87" s="54"/>
      <c r="T87" s="54"/>
      <c r="U87" s="54"/>
      <c r="V87" s="228">
        <f t="shared" si="1"/>
        <v>0</v>
      </c>
      <c r="W87" s="52"/>
    </row>
    <row r="88" spans="1:23" x14ac:dyDescent="0.25">
      <c r="A88" s="54">
        <v>86</v>
      </c>
      <c r="B88" s="56" t="s">
        <v>135</v>
      </c>
      <c r="C88" s="57">
        <v>44860060072001</v>
      </c>
      <c r="D88" s="57">
        <v>2</v>
      </c>
      <c r="E88" s="54" t="s">
        <v>275</v>
      </c>
      <c r="F88" s="52" t="s">
        <v>142</v>
      </c>
      <c r="G88" s="49">
        <v>1.4</v>
      </c>
      <c r="H88" s="49" t="s">
        <v>144</v>
      </c>
      <c r="I88" s="58" t="s">
        <v>139</v>
      </c>
      <c r="J88" s="49" t="s">
        <v>140</v>
      </c>
      <c r="K88" s="54"/>
      <c r="L88" s="54"/>
      <c r="M88" s="54"/>
      <c r="N88" s="54"/>
      <c r="O88" s="54"/>
      <c r="P88" s="54"/>
      <c r="Q88" s="54"/>
      <c r="R88" s="54"/>
      <c r="S88" s="54"/>
      <c r="T88" s="54"/>
      <c r="U88" s="54"/>
      <c r="V88" s="228">
        <f t="shared" si="1"/>
        <v>0</v>
      </c>
      <c r="W88" s="52"/>
    </row>
    <row r="89" spans="1:23" ht="26.4" x14ac:dyDescent="0.25">
      <c r="A89" s="54">
        <v>87</v>
      </c>
      <c r="B89" s="56" t="s">
        <v>135</v>
      </c>
      <c r="C89" s="57">
        <v>44860060072001</v>
      </c>
      <c r="D89" s="57">
        <v>2</v>
      </c>
      <c r="E89" s="54" t="s">
        <v>276</v>
      </c>
      <c r="F89" s="52" t="s">
        <v>198</v>
      </c>
      <c r="G89" s="49">
        <v>28.7</v>
      </c>
      <c r="H89" s="49" t="s">
        <v>144</v>
      </c>
      <c r="I89" s="58" t="s">
        <v>148</v>
      </c>
      <c r="J89" s="49" t="s">
        <v>140</v>
      </c>
      <c r="K89" s="54"/>
      <c r="L89" s="54"/>
      <c r="M89" s="54"/>
      <c r="N89" s="54"/>
      <c r="O89" s="54"/>
      <c r="P89" s="54"/>
      <c r="Q89" s="54"/>
      <c r="R89" s="54"/>
      <c r="S89" s="54"/>
      <c r="T89" s="54"/>
      <c r="U89" s="54"/>
      <c r="V89" s="228">
        <f t="shared" si="1"/>
        <v>0</v>
      </c>
      <c r="W89" s="52"/>
    </row>
    <row r="90" spans="1:23" ht="26.4" x14ac:dyDescent="0.25">
      <c r="A90" s="54">
        <v>88</v>
      </c>
      <c r="B90" s="56" t="s">
        <v>135</v>
      </c>
      <c r="C90" s="57">
        <v>44860060072001</v>
      </c>
      <c r="D90" s="57">
        <v>2</v>
      </c>
      <c r="E90" s="54" t="s">
        <v>277</v>
      </c>
      <c r="F90" s="52" t="s">
        <v>198</v>
      </c>
      <c r="G90" s="49">
        <v>28.7</v>
      </c>
      <c r="H90" s="49" t="s">
        <v>144</v>
      </c>
      <c r="I90" s="58" t="s">
        <v>148</v>
      </c>
      <c r="J90" s="49" t="s">
        <v>140</v>
      </c>
      <c r="K90" s="54"/>
      <c r="L90" s="54"/>
      <c r="M90" s="54"/>
      <c r="N90" s="54"/>
      <c r="O90" s="54"/>
      <c r="P90" s="54"/>
      <c r="Q90" s="54"/>
      <c r="R90" s="54"/>
      <c r="S90" s="54"/>
      <c r="T90" s="54"/>
      <c r="U90" s="54"/>
      <c r="V90" s="228">
        <f t="shared" si="1"/>
        <v>0</v>
      </c>
      <c r="W90" s="52"/>
    </row>
    <row r="91" spans="1:23" x14ac:dyDescent="0.25">
      <c r="A91" s="54">
        <v>89</v>
      </c>
      <c r="B91" s="56" t="s">
        <v>135</v>
      </c>
      <c r="C91" s="57">
        <v>44860060072001</v>
      </c>
      <c r="D91" s="57">
        <v>2</v>
      </c>
      <c r="E91" s="54" t="s">
        <v>278</v>
      </c>
      <c r="F91" s="52" t="s">
        <v>198</v>
      </c>
      <c r="G91" s="49">
        <v>1.9</v>
      </c>
      <c r="H91" s="49" t="s">
        <v>144</v>
      </c>
      <c r="I91" s="58" t="s">
        <v>139</v>
      </c>
      <c r="J91" s="49" t="s">
        <v>140</v>
      </c>
      <c r="K91" s="54"/>
      <c r="L91" s="54"/>
      <c r="M91" s="54"/>
      <c r="N91" s="54"/>
      <c r="O91" s="54"/>
      <c r="P91" s="54"/>
      <c r="Q91" s="54"/>
      <c r="R91" s="54"/>
      <c r="S91" s="54"/>
      <c r="T91" s="54"/>
      <c r="U91" s="54"/>
      <c r="V91" s="228">
        <f t="shared" si="1"/>
        <v>0</v>
      </c>
      <c r="W91" s="52"/>
    </row>
    <row r="92" spans="1:23" x14ac:dyDescent="0.25">
      <c r="A92" s="54">
        <v>90</v>
      </c>
      <c r="B92" s="56" t="s">
        <v>135</v>
      </c>
      <c r="C92" s="57">
        <v>44860060072001</v>
      </c>
      <c r="D92" s="57">
        <v>2</v>
      </c>
      <c r="E92" s="54" t="s">
        <v>279</v>
      </c>
      <c r="F92" s="52" t="s">
        <v>142</v>
      </c>
      <c r="G92" s="49">
        <v>1.5</v>
      </c>
      <c r="H92" s="49" t="s">
        <v>144</v>
      </c>
      <c r="I92" s="58" t="s">
        <v>139</v>
      </c>
      <c r="J92" s="49" t="s">
        <v>140</v>
      </c>
      <c r="K92" s="54"/>
      <c r="L92" s="54"/>
      <c r="M92" s="54"/>
      <c r="N92" s="54"/>
      <c r="O92" s="54"/>
      <c r="P92" s="54"/>
      <c r="Q92" s="54"/>
      <c r="R92" s="54"/>
      <c r="S92" s="54"/>
      <c r="T92" s="54"/>
      <c r="U92" s="54"/>
      <c r="V92" s="228">
        <f t="shared" si="1"/>
        <v>0</v>
      </c>
      <c r="W92" s="52"/>
    </row>
    <row r="93" spans="1:23" x14ac:dyDescent="0.25">
      <c r="A93" s="54">
        <v>91</v>
      </c>
      <c r="B93" s="56" t="s">
        <v>135</v>
      </c>
      <c r="C93" s="57">
        <v>44860060072001</v>
      </c>
      <c r="D93" s="57">
        <v>2</v>
      </c>
      <c r="E93" s="54" t="s">
        <v>280</v>
      </c>
      <c r="F93" s="52" t="s">
        <v>258</v>
      </c>
      <c r="G93" s="49">
        <v>34.200000000000003</v>
      </c>
      <c r="H93" s="49" t="s">
        <v>144</v>
      </c>
      <c r="I93" s="58" t="s">
        <v>139</v>
      </c>
      <c r="J93" s="49" t="s">
        <v>140</v>
      </c>
      <c r="K93" s="54"/>
      <c r="L93" s="54"/>
      <c r="M93" s="54"/>
      <c r="N93" s="54"/>
      <c r="O93" s="54"/>
      <c r="P93" s="54"/>
      <c r="Q93" s="54"/>
      <c r="R93" s="54"/>
      <c r="S93" s="54"/>
      <c r="T93" s="54"/>
      <c r="U93" s="54"/>
      <c r="V93" s="228">
        <f t="shared" si="1"/>
        <v>0</v>
      </c>
      <c r="W93" s="52"/>
    </row>
    <row r="94" spans="1:23" x14ac:dyDescent="0.25">
      <c r="A94" s="54">
        <v>92</v>
      </c>
      <c r="B94" s="56" t="s">
        <v>135</v>
      </c>
      <c r="C94" s="57">
        <v>44860060072001</v>
      </c>
      <c r="D94" s="57">
        <v>2</v>
      </c>
      <c r="E94" s="54" t="s">
        <v>281</v>
      </c>
      <c r="F94" s="52" t="s">
        <v>240</v>
      </c>
      <c r="G94" s="49">
        <v>6.4</v>
      </c>
      <c r="H94" s="49" t="s">
        <v>144</v>
      </c>
      <c r="I94" s="58" t="s">
        <v>167</v>
      </c>
      <c r="J94" s="49" t="s">
        <v>140</v>
      </c>
      <c r="K94" s="54"/>
      <c r="L94" s="54"/>
      <c r="M94" s="54"/>
      <c r="N94" s="54"/>
      <c r="O94" s="54"/>
      <c r="P94" s="54"/>
      <c r="Q94" s="54"/>
      <c r="R94" s="54"/>
      <c r="S94" s="54"/>
      <c r="T94" s="54"/>
      <c r="U94" s="54"/>
      <c r="V94" s="228">
        <f t="shared" si="1"/>
        <v>0</v>
      </c>
      <c r="W94" s="52"/>
    </row>
    <row r="95" spans="1:23" x14ac:dyDescent="0.25">
      <c r="A95" s="54">
        <v>93</v>
      </c>
      <c r="B95" s="56" t="s">
        <v>135</v>
      </c>
      <c r="C95" s="57">
        <v>44860060072001</v>
      </c>
      <c r="D95" s="57">
        <v>2</v>
      </c>
      <c r="E95" s="54" t="s">
        <v>282</v>
      </c>
      <c r="F95" s="52" t="s">
        <v>283</v>
      </c>
      <c r="G95" s="49">
        <v>19.5</v>
      </c>
      <c r="H95" s="49" t="s">
        <v>144</v>
      </c>
      <c r="I95" s="58" t="s">
        <v>139</v>
      </c>
      <c r="J95" s="49" t="s">
        <v>140</v>
      </c>
      <c r="K95" s="54"/>
      <c r="L95" s="54"/>
      <c r="M95" s="54"/>
      <c r="N95" s="54"/>
      <c r="O95" s="54"/>
      <c r="P95" s="54"/>
      <c r="Q95" s="54"/>
      <c r="R95" s="54"/>
      <c r="S95" s="54"/>
      <c r="T95" s="54"/>
      <c r="U95" s="54"/>
      <c r="V95" s="228">
        <f t="shared" si="1"/>
        <v>0</v>
      </c>
      <c r="W95" s="52"/>
    </row>
    <row r="96" spans="1:23" x14ac:dyDescent="0.25">
      <c r="A96" s="77">
        <v>94</v>
      </c>
      <c r="B96" s="56" t="s">
        <v>135</v>
      </c>
      <c r="C96" s="57">
        <v>44860060072001</v>
      </c>
      <c r="D96" s="57">
        <v>2</v>
      </c>
      <c r="E96" s="54" t="s">
        <v>284</v>
      </c>
      <c r="F96" s="52" t="s">
        <v>285</v>
      </c>
      <c r="G96" s="49">
        <v>9.9</v>
      </c>
      <c r="H96" s="49" t="s">
        <v>144</v>
      </c>
      <c r="I96" s="58" t="s">
        <v>139</v>
      </c>
      <c r="J96" s="49" t="s">
        <v>140</v>
      </c>
      <c r="K96" s="54"/>
      <c r="L96" s="54"/>
      <c r="M96" s="54"/>
      <c r="N96" s="54"/>
      <c r="O96" s="54"/>
      <c r="P96" s="54"/>
      <c r="Q96" s="54"/>
      <c r="R96" s="54"/>
      <c r="S96" s="54"/>
      <c r="T96" s="54"/>
      <c r="U96" s="54"/>
      <c r="V96" s="228">
        <f t="shared" si="1"/>
        <v>0</v>
      </c>
      <c r="W96" s="52"/>
    </row>
    <row r="97" spans="1:25" ht="26.4" x14ac:dyDescent="0.25">
      <c r="A97" s="54">
        <v>95</v>
      </c>
      <c r="B97" s="50" t="s">
        <v>286</v>
      </c>
      <c r="C97" s="42">
        <v>44860060102001</v>
      </c>
      <c r="D97" s="42">
        <v>1</v>
      </c>
      <c r="E97" s="46">
        <v>1</v>
      </c>
      <c r="F97" s="44" t="s">
        <v>287</v>
      </c>
      <c r="G97" s="51">
        <v>5.4</v>
      </c>
      <c r="H97" s="51" t="s">
        <v>144</v>
      </c>
      <c r="I97" s="55" t="s">
        <v>152</v>
      </c>
      <c r="J97" s="49" t="s">
        <v>140</v>
      </c>
      <c r="K97" s="54"/>
      <c r="L97" s="54"/>
      <c r="M97" s="54"/>
      <c r="N97" s="54"/>
      <c r="O97" s="54"/>
      <c r="P97" s="54"/>
      <c r="Q97" s="54"/>
      <c r="R97" s="46"/>
      <c r="S97" s="46"/>
      <c r="T97" s="46"/>
      <c r="U97" s="46"/>
      <c r="V97" s="228">
        <f t="shared" si="1"/>
        <v>0</v>
      </c>
      <c r="W97" s="44"/>
      <c r="X97" s="59"/>
    </row>
    <row r="98" spans="1:25" x14ac:dyDescent="0.25">
      <c r="A98" s="77">
        <v>96</v>
      </c>
      <c r="B98" s="50" t="s">
        <v>286</v>
      </c>
      <c r="C98" s="42">
        <v>44860060102001</v>
      </c>
      <c r="D98" s="42">
        <v>1</v>
      </c>
      <c r="E98" s="46">
        <v>2</v>
      </c>
      <c r="F98" s="44" t="s">
        <v>288</v>
      </c>
      <c r="G98" s="51">
        <v>10</v>
      </c>
      <c r="H98" s="51" t="s">
        <v>144</v>
      </c>
      <c r="I98" s="55" t="s">
        <v>152</v>
      </c>
      <c r="J98" s="49" t="s">
        <v>140</v>
      </c>
      <c r="K98" s="54"/>
      <c r="L98" s="54"/>
      <c r="M98" s="54"/>
      <c r="N98" s="54"/>
      <c r="O98" s="54"/>
      <c r="P98" s="54"/>
      <c r="Q98" s="54"/>
      <c r="R98" s="46"/>
      <c r="S98" s="46"/>
      <c r="T98" s="46"/>
      <c r="U98" s="46"/>
      <c r="V98" s="228">
        <f t="shared" si="1"/>
        <v>0</v>
      </c>
      <c r="W98" s="44"/>
      <c r="X98" s="59"/>
    </row>
    <row r="99" spans="1:25" ht="26.4" x14ac:dyDescent="0.25">
      <c r="A99" s="54">
        <v>97</v>
      </c>
      <c r="B99" s="50" t="s">
        <v>286</v>
      </c>
      <c r="C99" s="42">
        <v>44860060102001</v>
      </c>
      <c r="D99" s="42">
        <v>1</v>
      </c>
      <c r="E99" s="46">
        <v>3</v>
      </c>
      <c r="F99" s="44" t="s">
        <v>247</v>
      </c>
      <c r="G99" s="51">
        <v>3.3</v>
      </c>
      <c r="H99" s="51" t="s">
        <v>144</v>
      </c>
      <c r="I99" s="55" t="s">
        <v>148</v>
      </c>
      <c r="J99" s="49" t="s">
        <v>140</v>
      </c>
      <c r="K99" s="54"/>
      <c r="L99" s="54"/>
      <c r="M99" s="54"/>
      <c r="N99" s="54"/>
      <c r="O99" s="54"/>
      <c r="P99" s="54"/>
      <c r="Q99" s="54"/>
      <c r="R99" s="46"/>
      <c r="S99" s="46"/>
      <c r="T99" s="46"/>
      <c r="U99" s="46"/>
      <c r="V99" s="228">
        <f t="shared" si="1"/>
        <v>0</v>
      </c>
      <c r="W99" s="44"/>
      <c r="X99" s="59"/>
    </row>
    <row r="100" spans="1:25" ht="26.4" x14ac:dyDescent="0.25">
      <c r="A100" s="77">
        <v>98</v>
      </c>
      <c r="B100" s="50" t="s">
        <v>286</v>
      </c>
      <c r="C100" s="42">
        <v>44860060102001</v>
      </c>
      <c r="D100" s="42">
        <v>1</v>
      </c>
      <c r="E100" s="46">
        <v>4</v>
      </c>
      <c r="F100" s="44" t="s">
        <v>289</v>
      </c>
      <c r="G100" s="51">
        <v>6.9</v>
      </c>
      <c r="H100" s="51" t="s">
        <v>144</v>
      </c>
      <c r="I100" s="55" t="s">
        <v>152</v>
      </c>
      <c r="J100" s="49" t="s">
        <v>140</v>
      </c>
      <c r="K100" s="54"/>
      <c r="L100" s="54"/>
      <c r="M100" s="54"/>
      <c r="N100" s="54"/>
      <c r="O100" s="54"/>
      <c r="P100" s="54"/>
      <c r="Q100" s="54"/>
      <c r="R100" s="46"/>
      <c r="S100" s="46"/>
      <c r="T100" s="46"/>
      <c r="U100" s="46"/>
      <c r="V100" s="228">
        <f t="shared" si="1"/>
        <v>0</v>
      </c>
      <c r="W100" s="43"/>
      <c r="X100" s="59"/>
    </row>
    <row r="101" spans="1:25" ht="26.4" x14ac:dyDescent="0.25">
      <c r="A101" s="54">
        <v>99</v>
      </c>
      <c r="B101" s="50" t="s">
        <v>286</v>
      </c>
      <c r="C101" s="42">
        <v>44860060102001</v>
      </c>
      <c r="D101" s="42">
        <v>1</v>
      </c>
      <c r="E101" s="46">
        <v>5</v>
      </c>
      <c r="F101" s="44" t="s">
        <v>290</v>
      </c>
      <c r="G101" s="51">
        <v>5.4</v>
      </c>
      <c r="H101" s="51" t="s">
        <v>144</v>
      </c>
      <c r="I101" s="55" t="s">
        <v>152</v>
      </c>
      <c r="J101" s="49" t="s">
        <v>140</v>
      </c>
      <c r="K101" s="54"/>
      <c r="L101" s="54"/>
      <c r="M101" s="54"/>
      <c r="N101" s="54"/>
      <c r="O101" s="54"/>
      <c r="P101" s="54"/>
      <c r="Q101" s="54"/>
      <c r="R101" s="46"/>
      <c r="S101" s="46"/>
      <c r="T101" s="46"/>
      <c r="U101" s="46"/>
      <c r="V101" s="228">
        <f t="shared" si="1"/>
        <v>0</v>
      </c>
      <c r="W101" s="44"/>
      <c r="X101" s="59"/>
      <c r="Y101" s="60"/>
    </row>
    <row r="102" spans="1:25" ht="26.4" x14ac:dyDescent="0.25">
      <c r="A102" s="77">
        <v>100</v>
      </c>
      <c r="B102" s="50" t="s">
        <v>286</v>
      </c>
      <c r="C102" s="42">
        <v>44860060102002</v>
      </c>
      <c r="D102" s="42">
        <v>1</v>
      </c>
      <c r="E102" s="46">
        <v>1</v>
      </c>
      <c r="F102" s="44" t="s">
        <v>287</v>
      </c>
      <c r="G102" s="51">
        <v>5.4</v>
      </c>
      <c r="H102" s="51" t="s">
        <v>144</v>
      </c>
      <c r="I102" s="55" t="s">
        <v>152</v>
      </c>
      <c r="J102" s="49" t="s">
        <v>140</v>
      </c>
      <c r="K102" s="54"/>
      <c r="L102" s="54"/>
      <c r="M102" s="54"/>
      <c r="N102" s="54"/>
      <c r="O102" s="54"/>
      <c r="P102" s="54"/>
      <c r="Q102" s="54"/>
      <c r="R102" s="46"/>
      <c r="S102" s="46"/>
      <c r="T102" s="46"/>
      <c r="U102" s="46"/>
      <c r="V102" s="228">
        <f t="shared" si="1"/>
        <v>0</v>
      </c>
      <c r="W102" s="44"/>
      <c r="X102" s="59"/>
    </row>
    <row r="103" spans="1:25" x14ac:dyDescent="0.25">
      <c r="A103" s="54">
        <v>101</v>
      </c>
      <c r="B103" s="50" t="s">
        <v>286</v>
      </c>
      <c r="C103" s="42">
        <v>44860060102002</v>
      </c>
      <c r="D103" s="42">
        <v>1</v>
      </c>
      <c r="E103" s="46">
        <v>2</v>
      </c>
      <c r="F103" s="44" t="s">
        <v>288</v>
      </c>
      <c r="G103" s="51">
        <v>10</v>
      </c>
      <c r="H103" s="51" t="s">
        <v>144</v>
      </c>
      <c r="I103" s="55" t="s">
        <v>152</v>
      </c>
      <c r="J103" s="49" t="s">
        <v>140</v>
      </c>
      <c r="K103" s="54"/>
      <c r="L103" s="54"/>
      <c r="M103" s="54"/>
      <c r="N103" s="54"/>
      <c r="O103" s="54"/>
      <c r="P103" s="54"/>
      <c r="Q103" s="54"/>
      <c r="R103" s="46"/>
      <c r="S103" s="46"/>
      <c r="T103" s="46"/>
      <c r="U103" s="46"/>
      <c r="V103" s="228">
        <f t="shared" si="1"/>
        <v>0</v>
      </c>
      <c r="W103" s="44"/>
      <c r="X103" s="59"/>
    </row>
    <row r="104" spans="1:25" ht="26.4" x14ac:dyDescent="0.25">
      <c r="A104" s="77">
        <v>102</v>
      </c>
      <c r="B104" s="50" t="s">
        <v>286</v>
      </c>
      <c r="C104" s="42">
        <v>44860060102002</v>
      </c>
      <c r="D104" s="42">
        <v>1</v>
      </c>
      <c r="E104" s="46">
        <v>3</v>
      </c>
      <c r="F104" s="44" t="s">
        <v>247</v>
      </c>
      <c r="G104" s="51">
        <v>3.3</v>
      </c>
      <c r="H104" s="51" t="s">
        <v>144</v>
      </c>
      <c r="I104" s="55" t="s">
        <v>148</v>
      </c>
      <c r="J104" s="49" t="s">
        <v>140</v>
      </c>
      <c r="K104" s="54"/>
      <c r="L104" s="54"/>
      <c r="M104" s="54"/>
      <c r="N104" s="54"/>
      <c r="O104" s="54"/>
      <c r="P104" s="54"/>
      <c r="Q104" s="54"/>
      <c r="R104" s="46"/>
      <c r="S104" s="46"/>
      <c r="T104" s="46"/>
      <c r="U104" s="46"/>
      <c r="V104" s="228">
        <f t="shared" si="1"/>
        <v>0</v>
      </c>
      <c r="W104" s="44"/>
      <c r="X104" s="59"/>
    </row>
    <row r="105" spans="1:25" ht="26.4" x14ac:dyDescent="0.25">
      <c r="A105" s="54">
        <v>103</v>
      </c>
      <c r="B105" s="50" t="s">
        <v>286</v>
      </c>
      <c r="C105" s="42">
        <v>44860060102002</v>
      </c>
      <c r="D105" s="42">
        <v>1</v>
      </c>
      <c r="E105" s="46">
        <v>4</v>
      </c>
      <c r="F105" s="44" t="s">
        <v>289</v>
      </c>
      <c r="G105" s="51">
        <v>6.9</v>
      </c>
      <c r="H105" s="51" t="s">
        <v>144</v>
      </c>
      <c r="I105" s="55" t="s">
        <v>152</v>
      </c>
      <c r="J105" s="49" t="s">
        <v>140</v>
      </c>
      <c r="K105" s="54"/>
      <c r="L105" s="54"/>
      <c r="M105" s="54"/>
      <c r="N105" s="54"/>
      <c r="O105" s="54"/>
      <c r="P105" s="54"/>
      <c r="Q105" s="54"/>
      <c r="R105" s="46"/>
      <c r="S105" s="46"/>
      <c r="T105" s="46"/>
      <c r="U105" s="46"/>
      <c r="V105" s="228">
        <f t="shared" si="1"/>
        <v>0</v>
      </c>
      <c r="W105" s="44"/>
      <c r="X105" s="59"/>
    </row>
    <row r="106" spans="1:25" ht="26.4" x14ac:dyDescent="0.25">
      <c r="A106" s="77">
        <v>104</v>
      </c>
      <c r="B106" s="50" t="s">
        <v>286</v>
      </c>
      <c r="C106" s="42">
        <v>44860060102002</v>
      </c>
      <c r="D106" s="42">
        <v>1</v>
      </c>
      <c r="E106" s="46">
        <v>5</v>
      </c>
      <c r="F106" s="44" t="s">
        <v>290</v>
      </c>
      <c r="G106" s="51">
        <v>5.4</v>
      </c>
      <c r="H106" s="51" t="s">
        <v>144</v>
      </c>
      <c r="I106" s="55" t="s">
        <v>152</v>
      </c>
      <c r="J106" s="49" t="s">
        <v>140</v>
      </c>
      <c r="K106" s="54"/>
      <c r="L106" s="54"/>
      <c r="M106" s="54"/>
      <c r="N106" s="54"/>
      <c r="O106" s="54"/>
      <c r="P106" s="54"/>
      <c r="Q106" s="54"/>
      <c r="R106" s="46"/>
      <c r="S106" s="46"/>
      <c r="T106" s="46"/>
      <c r="U106" s="46"/>
      <c r="V106" s="228">
        <f t="shared" si="1"/>
        <v>0</v>
      </c>
      <c r="W106" s="44"/>
      <c r="X106" s="59"/>
      <c r="Y106" s="60"/>
    </row>
    <row r="107" spans="1:25" ht="26.4" x14ac:dyDescent="0.25">
      <c r="A107" s="54">
        <v>105</v>
      </c>
      <c r="B107" s="50" t="s">
        <v>286</v>
      </c>
      <c r="C107" s="42">
        <v>44860060102003</v>
      </c>
      <c r="D107" s="42">
        <v>1</v>
      </c>
      <c r="E107" s="46">
        <v>1</v>
      </c>
      <c r="F107" s="44" t="s">
        <v>287</v>
      </c>
      <c r="G107" s="51">
        <v>5.4</v>
      </c>
      <c r="H107" s="51" t="s">
        <v>144</v>
      </c>
      <c r="I107" s="55" t="s">
        <v>152</v>
      </c>
      <c r="J107" s="49" t="s">
        <v>140</v>
      </c>
      <c r="K107" s="54"/>
      <c r="L107" s="54"/>
      <c r="M107" s="54"/>
      <c r="N107" s="54"/>
      <c r="O107" s="54"/>
      <c r="P107" s="54"/>
      <c r="Q107" s="54"/>
      <c r="R107" s="46"/>
      <c r="S107" s="46"/>
      <c r="T107" s="46"/>
      <c r="U107" s="46"/>
      <c r="V107" s="228">
        <f t="shared" si="1"/>
        <v>0</v>
      </c>
      <c r="W107" s="44"/>
      <c r="X107" s="59"/>
    </row>
    <row r="108" spans="1:25" x14ac:dyDescent="0.25">
      <c r="A108" s="77">
        <v>106</v>
      </c>
      <c r="B108" s="50" t="s">
        <v>286</v>
      </c>
      <c r="C108" s="42">
        <v>44860060102003</v>
      </c>
      <c r="D108" s="42">
        <v>1</v>
      </c>
      <c r="E108" s="46">
        <v>2</v>
      </c>
      <c r="F108" s="44" t="s">
        <v>288</v>
      </c>
      <c r="G108" s="51">
        <v>10</v>
      </c>
      <c r="H108" s="51" t="s">
        <v>144</v>
      </c>
      <c r="I108" s="55" t="s">
        <v>152</v>
      </c>
      <c r="J108" s="49" t="s">
        <v>140</v>
      </c>
      <c r="K108" s="54"/>
      <c r="L108" s="54"/>
      <c r="M108" s="54"/>
      <c r="N108" s="54"/>
      <c r="O108" s="54"/>
      <c r="P108" s="54"/>
      <c r="Q108" s="54"/>
      <c r="R108" s="46"/>
      <c r="S108" s="46"/>
      <c r="T108" s="46"/>
      <c r="U108" s="46"/>
      <c r="V108" s="228">
        <f t="shared" si="1"/>
        <v>0</v>
      </c>
      <c r="W108" s="44"/>
      <c r="X108" s="59"/>
    </row>
    <row r="109" spans="1:25" ht="26.4" x14ac:dyDescent="0.25">
      <c r="A109" s="54">
        <v>107</v>
      </c>
      <c r="B109" s="50" t="s">
        <v>286</v>
      </c>
      <c r="C109" s="42">
        <v>44860060102003</v>
      </c>
      <c r="D109" s="42">
        <v>1</v>
      </c>
      <c r="E109" s="46">
        <v>3</v>
      </c>
      <c r="F109" s="44" t="s">
        <v>247</v>
      </c>
      <c r="G109" s="51">
        <v>3.3</v>
      </c>
      <c r="H109" s="51" t="s">
        <v>144</v>
      </c>
      <c r="I109" s="55" t="s">
        <v>148</v>
      </c>
      <c r="J109" s="49" t="s">
        <v>140</v>
      </c>
      <c r="K109" s="54"/>
      <c r="L109" s="54"/>
      <c r="M109" s="54"/>
      <c r="N109" s="54"/>
      <c r="O109" s="54"/>
      <c r="P109" s="54"/>
      <c r="Q109" s="54"/>
      <c r="R109" s="46"/>
      <c r="S109" s="46"/>
      <c r="T109" s="46"/>
      <c r="U109" s="46"/>
      <c r="V109" s="228">
        <f t="shared" si="1"/>
        <v>0</v>
      </c>
      <c r="W109" s="44"/>
      <c r="X109" s="59"/>
    </row>
    <row r="110" spans="1:25" ht="26.4" x14ac:dyDescent="0.25">
      <c r="A110" s="77">
        <v>108</v>
      </c>
      <c r="B110" s="50" t="s">
        <v>286</v>
      </c>
      <c r="C110" s="42">
        <v>44860060102003</v>
      </c>
      <c r="D110" s="42">
        <v>1</v>
      </c>
      <c r="E110" s="46">
        <v>4</v>
      </c>
      <c r="F110" s="44" t="s">
        <v>289</v>
      </c>
      <c r="G110" s="51">
        <v>6.9</v>
      </c>
      <c r="H110" s="51" t="s">
        <v>144</v>
      </c>
      <c r="I110" s="55" t="s">
        <v>152</v>
      </c>
      <c r="J110" s="49" t="s">
        <v>140</v>
      </c>
      <c r="K110" s="54"/>
      <c r="L110" s="54"/>
      <c r="M110" s="54"/>
      <c r="N110" s="54"/>
      <c r="O110" s="54"/>
      <c r="P110" s="54"/>
      <c r="Q110" s="54"/>
      <c r="R110" s="46"/>
      <c r="S110" s="46"/>
      <c r="T110" s="46"/>
      <c r="U110" s="46"/>
      <c r="V110" s="228">
        <f t="shared" si="1"/>
        <v>0</v>
      </c>
      <c r="W110" s="44"/>
      <c r="X110" s="59"/>
    </row>
    <row r="111" spans="1:25" ht="26.4" x14ac:dyDescent="0.25">
      <c r="A111" s="54">
        <v>109</v>
      </c>
      <c r="B111" s="50" t="s">
        <v>286</v>
      </c>
      <c r="C111" s="42">
        <v>44860060102003</v>
      </c>
      <c r="D111" s="42">
        <v>1</v>
      </c>
      <c r="E111" s="46">
        <v>5</v>
      </c>
      <c r="F111" s="44" t="s">
        <v>290</v>
      </c>
      <c r="G111" s="51">
        <v>5.4</v>
      </c>
      <c r="H111" s="51" t="s">
        <v>144</v>
      </c>
      <c r="I111" s="55" t="s">
        <v>152</v>
      </c>
      <c r="J111" s="49" t="s">
        <v>140</v>
      </c>
      <c r="K111" s="54"/>
      <c r="L111" s="54"/>
      <c r="M111" s="54"/>
      <c r="N111" s="54"/>
      <c r="O111" s="54"/>
      <c r="P111" s="54"/>
      <c r="Q111" s="54"/>
      <c r="R111" s="46"/>
      <c r="S111" s="46"/>
      <c r="T111" s="46"/>
      <c r="U111" s="46"/>
      <c r="V111" s="228">
        <f t="shared" si="1"/>
        <v>0</v>
      </c>
      <c r="W111" s="44"/>
      <c r="X111" s="59"/>
    </row>
    <row r="112" spans="1:25" ht="26.4" x14ac:dyDescent="0.25">
      <c r="A112" s="77">
        <v>110</v>
      </c>
      <c r="B112" s="50" t="s">
        <v>286</v>
      </c>
      <c r="C112" s="42">
        <v>44860060102004</v>
      </c>
      <c r="D112" s="42">
        <v>1</v>
      </c>
      <c r="E112" s="46">
        <v>1</v>
      </c>
      <c r="F112" s="44" t="s">
        <v>287</v>
      </c>
      <c r="G112" s="51">
        <v>5.4</v>
      </c>
      <c r="H112" s="51" t="s">
        <v>144</v>
      </c>
      <c r="I112" s="55" t="s">
        <v>152</v>
      </c>
      <c r="J112" s="49" t="s">
        <v>140</v>
      </c>
      <c r="K112" s="54"/>
      <c r="L112" s="54"/>
      <c r="M112" s="54"/>
      <c r="N112" s="54"/>
      <c r="O112" s="54"/>
      <c r="P112" s="54"/>
      <c r="Q112" s="54"/>
      <c r="R112" s="46"/>
      <c r="S112" s="46"/>
      <c r="T112" s="46"/>
      <c r="U112" s="46"/>
      <c r="V112" s="228">
        <f t="shared" si="1"/>
        <v>0</v>
      </c>
      <c r="W112" s="44"/>
      <c r="X112" s="59"/>
    </row>
    <row r="113" spans="1:24" x14ac:dyDescent="0.25">
      <c r="A113" s="54">
        <v>111</v>
      </c>
      <c r="B113" s="50" t="s">
        <v>286</v>
      </c>
      <c r="C113" s="42">
        <v>44860060102004</v>
      </c>
      <c r="D113" s="42">
        <v>1</v>
      </c>
      <c r="E113" s="46">
        <v>2</v>
      </c>
      <c r="F113" s="44" t="s">
        <v>288</v>
      </c>
      <c r="G113" s="51">
        <v>10</v>
      </c>
      <c r="H113" s="51" t="s">
        <v>144</v>
      </c>
      <c r="I113" s="55" t="s">
        <v>152</v>
      </c>
      <c r="J113" s="49" t="s">
        <v>140</v>
      </c>
      <c r="K113" s="54"/>
      <c r="L113" s="54"/>
      <c r="M113" s="54"/>
      <c r="N113" s="54"/>
      <c r="O113" s="54"/>
      <c r="P113" s="54"/>
      <c r="Q113" s="54"/>
      <c r="R113" s="46"/>
      <c r="S113" s="46"/>
      <c r="T113" s="46"/>
      <c r="U113" s="46"/>
      <c r="V113" s="228">
        <f t="shared" si="1"/>
        <v>0</v>
      </c>
      <c r="W113" s="44"/>
      <c r="X113" s="59"/>
    </row>
    <row r="114" spans="1:24" ht="26.4" x14ac:dyDescent="0.25">
      <c r="A114" s="77">
        <v>112</v>
      </c>
      <c r="B114" s="50" t="s">
        <v>286</v>
      </c>
      <c r="C114" s="42">
        <v>44860060102004</v>
      </c>
      <c r="D114" s="42">
        <v>1</v>
      </c>
      <c r="E114" s="46">
        <v>3</v>
      </c>
      <c r="F114" s="44" t="s">
        <v>247</v>
      </c>
      <c r="G114" s="51">
        <v>3.3</v>
      </c>
      <c r="H114" s="51" t="s">
        <v>144</v>
      </c>
      <c r="I114" s="55" t="s">
        <v>148</v>
      </c>
      <c r="J114" s="49" t="s">
        <v>140</v>
      </c>
      <c r="K114" s="54"/>
      <c r="L114" s="54"/>
      <c r="M114" s="54"/>
      <c r="N114" s="54"/>
      <c r="O114" s="54"/>
      <c r="P114" s="54"/>
      <c r="Q114" s="54"/>
      <c r="R114" s="46"/>
      <c r="S114" s="46"/>
      <c r="T114" s="46"/>
      <c r="U114" s="46"/>
      <c r="V114" s="228">
        <f t="shared" si="1"/>
        <v>0</v>
      </c>
      <c r="W114" s="44"/>
      <c r="X114" s="59"/>
    </row>
    <row r="115" spans="1:24" ht="26.4" x14ac:dyDescent="0.25">
      <c r="A115" s="54">
        <v>113</v>
      </c>
      <c r="B115" s="50" t="s">
        <v>286</v>
      </c>
      <c r="C115" s="42">
        <v>44860060102004</v>
      </c>
      <c r="D115" s="42">
        <v>1</v>
      </c>
      <c r="E115" s="46">
        <v>4</v>
      </c>
      <c r="F115" s="44" t="s">
        <v>289</v>
      </c>
      <c r="G115" s="51">
        <v>6.9</v>
      </c>
      <c r="H115" s="51" t="s">
        <v>144</v>
      </c>
      <c r="I115" s="55" t="s">
        <v>152</v>
      </c>
      <c r="J115" s="49" t="s">
        <v>140</v>
      </c>
      <c r="K115" s="54"/>
      <c r="L115" s="54"/>
      <c r="M115" s="54"/>
      <c r="N115" s="54"/>
      <c r="O115" s="54"/>
      <c r="P115" s="54"/>
      <c r="Q115" s="54"/>
      <c r="R115" s="46"/>
      <c r="S115" s="46"/>
      <c r="T115" s="46"/>
      <c r="U115" s="46"/>
      <c r="V115" s="228">
        <f t="shared" si="1"/>
        <v>0</v>
      </c>
      <c r="W115" s="44"/>
      <c r="X115" s="59"/>
    </row>
    <row r="116" spans="1:24" ht="26.4" x14ac:dyDescent="0.25">
      <c r="A116" s="77">
        <v>114</v>
      </c>
      <c r="B116" s="50" t="s">
        <v>286</v>
      </c>
      <c r="C116" s="42">
        <v>44860060102004</v>
      </c>
      <c r="D116" s="42">
        <v>1</v>
      </c>
      <c r="E116" s="46">
        <v>5</v>
      </c>
      <c r="F116" s="44" t="s">
        <v>290</v>
      </c>
      <c r="G116" s="51">
        <v>5.4</v>
      </c>
      <c r="H116" s="51" t="s">
        <v>144</v>
      </c>
      <c r="I116" s="55" t="s">
        <v>152</v>
      </c>
      <c r="J116" s="49" t="s">
        <v>140</v>
      </c>
      <c r="K116" s="54"/>
      <c r="L116" s="54"/>
      <c r="M116" s="54"/>
      <c r="N116" s="54"/>
      <c r="O116" s="54"/>
      <c r="P116" s="54"/>
      <c r="Q116" s="54"/>
      <c r="R116" s="46"/>
      <c r="S116" s="46"/>
      <c r="T116" s="46"/>
      <c r="U116" s="46"/>
      <c r="V116" s="228">
        <f t="shared" si="1"/>
        <v>0</v>
      </c>
      <c r="W116" s="44"/>
      <c r="X116" s="59"/>
    </row>
    <row r="117" spans="1:24" x14ac:dyDescent="0.25">
      <c r="A117" s="54">
        <v>115</v>
      </c>
      <c r="B117" s="50" t="s">
        <v>286</v>
      </c>
      <c r="C117" s="42">
        <v>44860060072008</v>
      </c>
      <c r="D117" s="45">
        <v>1</v>
      </c>
      <c r="E117" s="46" t="s">
        <v>291</v>
      </c>
      <c r="F117" s="44" t="s">
        <v>286</v>
      </c>
      <c r="G117" s="51">
        <v>9</v>
      </c>
      <c r="H117" s="51" t="s">
        <v>138</v>
      </c>
      <c r="I117" s="55" t="s">
        <v>152</v>
      </c>
      <c r="J117" s="51" t="s">
        <v>140</v>
      </c>
      <c r="K117" s="46"/>
      <c r="L117" s="46"/>
      <c r="M117" s="46"/>
      <c r="N117" s="46"/>
      <c r="O117" s="46"/>
      <c r="P117" s="46"/>
      <c r="Q117" s="46"/>
      <c r="R117" s="46"/>
      <c r="S117" s="46"/>
      <c r="T117" s="46"/>
      <c r="U117" s="46"/>
      <c r="V117" s="228">
        <f t="shared" si="1"/>
        <v>0</v>
      </c>
      <c r="W117" s="44"/>
    </row>
    <row r="118" spans="1:24" ht="26.4" x14ac:dyDescent="0.25">
      <c r="A118" s="77">
        <v>116</v>
      </c>
      <c r="B118" s="50" t="s">
        <v>292</v>
      </c>
      <c r="C118" s="42">
        <v>44860060072009</v>
      </c>
      <c r="D118" s="45">
        <v>1</v>
      </c>
      <c r="E118" s="46" t="s">
        <v>291</v>
      </c>
      <c r="F118" s="44" t="s">
        <v>293</v>
      </c>
      <c r="G118" s="51">
        <v>31.6</v>
      </c>
      <c r="H118" s="51" t="s">
        <v>233</v>
      </c>
      <c r="I118" s="55" t="s">
        <v>167</v>
      </c>
      <c r="J118" s="51" t="s">
        <v>140</v>
      </c>
      <c r="K118" s="46"/>
      <c r="L118" s="46"/>
      <c r="M118" s="46"/>
      <c r="N118" s="46"/>
      <c r="O118" s="46"/>
      <c r="P118" s="46"/>
      <c r="Q118" s="46"/>
      <c r="R118" s="61"/>
      <c r="S118" s="46"/>
      <c r="T118" s="46"/>
      <c r="U118" s="46"/>
      <c r="V118" s="228">
        <f t="shared" si="1"/>
        <v>0</v>
      </c>
      <c r="W118" s="44"/>
    </row>
    <row r="119" spans="1:24" ht="26.4" x14ac:dyDescent="0.25">
      <c r="A119" s="54">
        <v>117</v>
      </c>
      <c r="B119" s="50" t="s">
        <v>294</v>
      </c>
      <c r="C119" s="42">
        <v>44860060072010</v>
      </c>
      <c r="D119" s="45">
        <v>1</v>
      </c>
      <c r="E119" s="46" t="s">
        <v>291</v>
      </c>
      <c r="F119" s="44" t="s">
        <v>295</v>
      </c>
      <c r="G119" s="51">
        <v>20</v>
      </c>
      <c r="H119" s="51" t="s">
        <v>233</v>
      </c>
      <c r="I119" s="55" t="s">
        <v>167</v>
      </c>
      <c r="J119" s="51" t="s">
        <v>140</v>
      </c>
      <c r="K119" s="46"/>
      <c r="L119" s="46"/>
      <c r="M119" s="46"/>
      <c r="N119" s="46"/>
      <c r="O119" s="46"/>
      <c r="P119" s="46"/>
      <c r="Q119" s="46"/>
      <c r="R119" s="46"/>
      <c r="S119" s="46"/>
      <c r="T119" s="46"/>
      <c r="U119" s="46"/>
      <c r="V119" s="228">
        <f t="shared" si="1"/>
        <v>0</v>
      </c>
      <c r="W119" s="44"/>
    </row>
    <row r="120" spans="1:24" x14ac:dyDescent="0.25">
      <c r="A120" s="77">
        <v>118</v>
      </c>
      <c r="B120" s="50" t="s">
        <v>296</v>
      </c>
      <c r="C120" s="42">
        <v>44860060072011</v>
      </c>
      <c r="D120" s="45">
        <v>1</v>
      </c>
      <c r="E120" s="46" t="s">
        <v>291</v>
      </c>
      <c r="F120" s="44" t="s">
        <v>297</v>
      </c>
      <c r="G120" s="51">
        <v>6.8</v>
      </c>
      <c r="H120" s="51" t="s">
        <v>233</v>
      </c>
      <c r="I120" s="55" t="s">
        <v>167</v>
      </c>
      <c r="J120" s="51" t="s">
        <v>140</v>
      </c>
      <c r="K120" s="46"/>
      <c r="L120" s="46"/>
      <c r="M120" s="46"/>
      <c r="N120" s="46"/>
      <c r="O120" s="46"/>
      <c r="P120" s="46"/>
      <c r="Q120" s="46"/>
      <c r="R120" s="46"/>
      <c r="S120" s="46"/>
      <c r="T120" s="46"/>
      <c r="U120" s="46"/>
      <c r="V120" s="228">
        <f t="shared" si="1"/>
        <v>0</v>
      </c>
      <c r="W120" s="44"/>
    </row>
    <row r="121" spans="1:24" x14ac:dyDescent="0.25">
      <c r="A121" s="54">
        <v>119</v>
      </c>
      <c r="B121" s="50" t="s">
        <v>298</v>
      </c>
      <c r="C121" s="42">
        <v>44860060072014</v>
      </c>
      <c r="D121" s="51" t="s">
        <v>39</v>
      </c>
      <c r="E121" s="46" t="s">
        <v>291</v>
      </c>
      <c r="F121" s="44" t="s">
        <v>299</v>
      </c>
      <c r="G121" s="51">
        <v>68</v>
      </c>
      <c r="H121" s="51" t="s">
        <v>233</v>
      </c>
      <c r="I121" s="55" t="s">
        <v>167</v>
      </c>
      <c r="J121" s="51" t="s">
        <v>140</v>
      </c>
      <c r="K121" s="46"/>
      <c r="L121" s="46"/>
      <c r="M121" s="46"/>
      <c r="N121" s="46"/>
      <c r="O121" s="46"/>
      <c r="P121" s="46"/>
      <c r="Q121" s="46"/>
      <c r="R121" s="46"/>
      <c r="S121" s="61"/>
      <c r="T121" s="46"/>
      <c r="U121" s="46"/>
      <c r="V121" s="228">
        <f t="shared" si="1"/>
        <v>0</v>
      </c>
      <c r="W121" s="44"/>
    </row>
    <row r="122" spans="1:24" x14ac:dyDescent="0.25">
      <c r="A122" s="77">
        <v>120</v>
      </c>
      <c r="B122" s="50" t="s">
        <v>298</v>
      </c>
      <c r="C122" s="42">
        <v>44860060072014</v>
      </c>
      <c r="D122" s="51" t="s">
        <v>39</v>
      </c>
      <c r="E122" s="46" t="s">
        <v>26</v>
      </c>
      <c r="F122" s="44" t="s">
        <v>300</v>
      </c>
      <c r="G122" s="51">
        <v>54.6</v>
      </c>
      <c r="H122" s="51" t="s">
        <v>233</v>
      </c>
      <c r="I122" s="55" t="s">
        <v>167</v>
      </c>
      <c r="J122" s="51" t="s">
        <v>140</v>
      </c>
      <c r="K122" s="46"/>
      <c r="L122" s="46"/>
      <c r="M122" s="46"/>
      <c r="N122" s="46"/>
      <c r="O122" s="46"/>
      <c r="P122" s="46"/>
      <c r="Q122" s="46"/>
      <c r="R122" s="46"/>
      <c r="S122" s="46"/>
      <c r="T122" s="46"/>
      <c r="U122" s="46"/>
      <c r="V122" s="228">
        <f t="shared" si="1"/>
        <v>0</v>
      </c>
      <c r="W122" s="44"/>
    </row>
    <row r="123" spans="1:24" ht="26.4" x14ac:dyDescent="0.25">
      <c r="A123" s="54">
        <v>121</v>
      </c>
      <c r="B123" s="50" t="s">
        <v>298</v>
      </c>
      <c r="C123" s="42">
        <v>44860060072014</v>
      </c>
      <c r="D123" s="51" t="s">
        <v>39</v>
      </c>
      <c r="E123" s="46" t="s">
        <v>28</v>
      </c>
      <c r="F123" s="44" t="s">
        <v>198</v>
      </c>
      <c r="G123" s="51">
        <v>7.6</v>
      </c>
      <c r="H123" s="51" t="s">
        <v>138</v>
      </c>
      <c r="I123" s="55" t="s">
        <v>148</v>
      </c>
      <c r="J123" s="51" t="s">
        <v>140</v>
      </c>
      <c r="K123" s="46"/>
      <c r="L123" s="46"/>
      <c r="M123" s="46"/>
      <c r="N123" s="46"/>
      <c r="O123" s="46"/>
      <c r="P123" s="46"/>
      <c r="Q123" s="46"/>
      <c r="R123" s="46"/>
      <c r="S123" s="46"/>
      <c r="T123" s="46"/>
      <c r="U123" s="46"/>
      <c r="V123" s="228">
        <f t="shared" si="1"/>
        <v>0</v>
      </c>
      <c r="W123" s="44"/>
    </row>
    <row r="124" spans="1:24" x14ac:dyDescent="0.25">
      <c r="A124" s="77">
        <v>122</v>
      </c>
      <c r="B124" s="50" t="s">
        <v>298</v>
      </c>
      <c r="C124" s="42">
        <v>44860060072014</v>
      </c>
      <c r="D124" s="51" t="s">
        <v>39</v>
      </c>
      <c r="E124" s="46" t="s">
        <v>30</v>
      </c>
      <c r="F124" s="44" t="s">
        <v>213</v>
      </c>
      <c r="G124" s="51">
        <v>2.8</v>
      </c>
      <c r="H124" s="51" t="s">
        <v>138</v>
      </c>
      <c r="I124" s="55" t="s">
        <v>139</v>
      </c>
      <c r="J124" s="51" t="s">
        <v>140</v>
      </c>
      <c r="K124" s="46"/>
      <c r="L124" s="46"/>
      <c r="M124" s="46"/>
      <c r="N124" s="46"/>
      <c r="O124" s="46"/>
      <c r="P124" s="46"/>
      <c r="Q124" s="46"/>
      <c r="R124" s="46"/>
      <c r="S124" s="46"/>
      <c r="T124" s="46"/>
      <c r="U124" s="46"/>
      <c r="V124" s="228">
        <f t="shared" si="1"/>
        <v>0</v>
      </c>
      <c r="W124" s="44"/>
    </row>
    <row r="125" spans="1:24" x14ac:dyDescent="0.25">
      <c r="A125" s="54">
        <v>123</v>
      </c>
      <c r="B125" s="50" t="s">
        <v>298</v>
      </c>
      <c r="C125" s="42">
        <v>44860060072014</v>
      </c>
      <c r="D125" s="51" t="s">
        <v>39</v>
      </c>
      <c r="E125" s="46" t="s">
        <v>32</v>
      </c>
      <c r="F125" s="44" t="s">
        <v>299</v>
      </c>
      <c r="G125" s="51">
        <v>8</v>
      </c>
      <c r="H125" s="51" t="s">
        <v>233</v>
      </c>
      <c r="I125" s="55" t="s">
        <v>167</v>
      </c>
      <c r="J125" s="51" t="s">
        <v>140</v>
      </c>
      <c r="K125" s="46"/>
      <c r="L125" s="46"/>
      <c r="M125" s="46"/>
      <c r="N125" s="46"/>
      <c r="O125" s="46"/>
      <c r="P125" s="46"/>
      <c r="Q125" s="46"/>
      <c r="R125" s="46"/>
      <c r="S125" s="61"/>
      <c r="T125" s="46"/>
      <c r="U125" s="46"/>
      <c r="V125" s="228">
        <f t="shared" si="1"/>
        <v>0</v>
      </c>
      <c r="W125" s="44"/>
    </row>
    <row r="126" spans="1:24" x14ac:dyDescent="0.25">
      <c r="A126" s="77">
        <v>124</v>
      </c>
      <c r="B126" s="50" t="s">
        <v>298</v>
      </c>
      <c r="C126" s="42">
        <v>44860060072014</v>
      </c>
      <c r="D126" s="51" t="s">
        <v>39</v>
      </c>
      <c r="E126" s="46" t="s">
        <v>34</v>
      </c>
      <c r="F126" s="44" t="s">
        <v>301</v>
      </c>
      <c r="G126" s="51">
        <v>34.200000000000003</v>
      </c>
      <c r="H126" s="51" t="s">
        <v>233</v>
      </c>
      <c r="I126" s="55" t="s">
        <v>167</v>
      </c>
      <c r="J126" s="51" t="s">
        <v>140</v>
      </c>
      <c r="K126" s="46"/>
      <c r="L126" s="46"/>
      <c r="M126" s="46"/>
      <c r="N126" s="46"/>
      <c r="O126" s="46"/>
      <c r="P126" s="46"/>
      <c r="Q126" s="46"/>
      <c r="R126" s="46"/>
      <c r="S126" s="46"/>
      <c r="T126" s="46"/>
      <c r="U126" s="46"/>
      <c r="V126" s="228">
        <f t="shared" si="1"/>
        <v>0</v>
      </c>
      <c r="W126" s="44"/>
    </row>
    <row r="127" spans="1:24" ht="26.4" x14ac:dyDescent="0.25">
      <c r="A127" s="54">
        <v>125</v>
      </c>
      <c r="B127" s="50" t="s">
        <v>298</v>
      </c>
      <c r="C127" s="42">
        <v>44860060072014</v>
      </c>
      <c r="D127" s="51" t="s">
        <v>39</v>
      </c>
      <c r="E127" s="46" t="s">
        <v>302</v>
      </c>
      <c r="F127" s="44" t="s">
        <v>198</v>
      </c>
      <c r="G127" s="51">
        <v>1.9</v>
      </c>
      <c r="H127" s="51" t="s">
        <v>138</v>
      </c>
      <c r="I127" s="55" t="s">
        <v>148</v>
      </c>
      <c r="J127" s="51" t="s">
        <v>140</v>
      </c>
      <c r="K127" s="46"/>
      <c r="L127" s="46"/>
      <c r="M127" s="46"/>
      <c r="N127" s="46"/>
      <c r="O127" s="46"/>
      <c r="P127" s="46"/>
      <c r="Q127" s="46"/>
      <c r="R127" s="46"/>
      <c r="S127" s="46"/>
      <c r="T127" s="46"/>
      <c r="U127" s="46"/>
      <c r="V127" s="228">
        <f t="shared" si="1"/>
        <v>0</v>
      </c>
      <c r="W127" s="44"/>
    </row>
    <row r="128" spans="1:24" x14ac:dyDescent="0.25">
      <c r="A128" s="77">
        <v>126</v>
      </c>
      <c r="B128" s="50" t="s">
        <v>298</v>
      </c>
      <c r="C128" s="42">
        <v>44860060072014</v>
      </c>
      <c r="D128" s="51" t="s">
        <v>39</v>
      </c>
      <c r="E128" s="46" t="s">
        <v>303</v>
      </c>
      <c r="F128" s="44" t="s">
        <v>304</v>
      </c>
      <c r="G128" s="51">
        <v>13.1</v>
      </c>
      <c r="H128" s="51" t="s">
        <v>138</v>
      </c>
      <c r="I128" s="55" t="s">
        <v>139</v>
      </c>
      <c r="J128" s="51" t="s">
        <v>140</v>
      </c>
      <c r="K128" s="46"/>
      <c r="L128" s="46"/>
      <c r="M128" s="46"/>
      <c r="N128" s="46"/>
      <c r="O128" s="46"/>
      <c r="P128" s="46"/>
      <c r="Q128" s="46"/>
      <c r="R128" s="46"/>
      <c r="S128" s="46"/>
      <c r="T128" s="46"/>
      <c r="U128" s="46"/>
      <c r="V128" s="228">
        <f t="shared" si="1"/>
        <v>0</v>
      </c>
      <c r="W128" s="44"/>
    </row>
    <row r="129" spans="1:23" x14ac:dyDescent="0.25">
      <c r="A129" s="54">
        <v>127</v>
      </c>
      <c r="B129" s="50" t="s">
        <v>298</v>
      </c>
      <c r="C129" s="42">
        <v>44860060072014</v>
      </c>
      <c r="D129" s="51" t="s">
        <v>39</v>
      </c>
      <c r="E129" s="46" t="s">
        <v>305</v>
      </c>
      <c r="F129" s="44" t="s">
        <v>299</v>
      </c>
      <c r="G129" s="51">
        <v>9.1</v>
      </c>
      <c r="H129" s="51" t="s">
        <v>233</v>
      </c>
      <c r="I129" s="55" t="s">
        <v>167</v>
      </c>
      <c r="J129" s="51" t="s">
        <v>140</v>
      </c>
      <c r="K129" s="46"/>
      <c r="L129" s="46"/>
      <c r="M129" s="46"/>
      <c r="N129" s="46"/>
      <c r="O129" s="46"/>
      <c r="P129" s="46"/>
      <c r="Q129" s="46"/>
      <c r="R129" s="46"/>
      <c r="S129" s="61"/>
      <c r="T129" s="46"/>
      <c r="U129" s="46"/>
      <c r="V129" s="228">
        <f t="shared" si="1"/>
        <v>0</v>
      </c>
      <c r="W129" s="44"/>
    </row>
    <row r="130" spans="1:23" x14ac:dyDescent="0.25">
      <c r="A130" s="77">
        <v>128</v>
      </c>
      <c r="B130" s="50" t="s">
        <v>298</v>
      </c>
      <c r="C130" s="42">
        <v>44860060072014</v>
      </c>
      <c r="D130" s="51" t="s">
        <v>39</v>
      </c>
      <c r="E130" s="46" t="s">
        <v>306</v>
      </c>
      <c r="F130" s="44" t="s">
        <v>301</v>
      </c>
      <c r="G130" s="51">
        <v>16.899999999999999</v>
      </c>
      <c r="H130" s="51" t="s">
        <v>233</v>
      </c>
      <c r="I130" s="55" t="s">
        <v>167</v>
      </c>
      <c r="J130" s="51" t="s">
        <v>140</v>
      </c>
      <c r="K130" s="46"/>
      <c r="L130" s="46"/>
      <c r="M130" s="46"/>
      <c r="N130" s="46"/>
      <c r="O130" s="46"/>
      <c r="P130" s="46"/>
      <c r="Q130" s="46"/>
      <c r="R130" s="46"/>
      <c r="S130" s="46"/>
      <c r="T130" s="46"/>
      <c r="U130" s="46"/>
      <c r="V130" s="228">
        <f t="shared" si="1"/>
        <v>0</v>
      </c>
      <c r="W130" s="44"/>
    </row>
    <row r="131" spans="1:23" x14ac:dyDescent="0.25">
      <c r="A131" s="54">
        <v>129</v>
      </c>
      <c r="B131" s="50" t="s">
        <v>298</v>
      </c>
      <c r="C131" s="42">
        <v>44860060072014</v>
      </c>
      <c r="D131" s="51" t="s">
        <v>39</v>
      </c>
      <c r="E131" s="46" t="s">
        <v>307</v>
      </c>
      <c r="F131" s="44" t="s">
        <v>232</v>
      </c>
      <c r="G131" s="51">
        <v>40.700000000000003</v>
      </c>
      <c r="H131" s="51" t="s">
        <v>233</v>
      </c>
      <c r="I131" s="55" t="s">
        <v>167</v>
      </c>
      <c r="J131" s="51" t="s">
        <v>140</v>
      </c>
      <c r="K131" s="46"/>
      <c r="L131" s="46"/>
      <c r="M131" s="46"/>
      <c r="N131" s="46"/>
      <c r="O131" s="46"/>
      <c r="P131" s="46"/>
      <c r="Q131" s="46"/>
      <c r="R131" s="61"/>
      <c r="S131" s="46"/>
      <c r="T131" s="46"/>
      <c r="U131" s="46"/>
      <c r="V131" s="228">
        <f t="shared" si="1"/>
        <v>0</v>
      </c>
      <c r="W131" s="44"/>
    </row>
    <row r="132" spans="1:23" x14ac:dyDescent="0.25">
      <c r="A132" s="77">
        <v>130</v>
      </c>
      <c r="B132" s="50" t="s">
        <v>298</v>
      </c>
      <c r="C132" s="42">
        <v>44860060072014</v>
      </c>
      <c r="D132" s="51" t="s">
        <v>39</v>
      </c>
      <c r="E132" s="46" t="s">
        <v>308</v>
      </c>
      <c r="F132" s="44" t="s">
        <v>309</v>
      </c>
      <c r="G132" s="51">
        <v>84</v>
      </c>
      <c r="H132" s="51" t="s">
        <v>233</v>
      </c>
      <c r="I132" s="55" t="s">
        <v>167</v>
      </c>
      <c r="J132" s="51" t="s">
        <v>140</v>
      </c>
      <c r="K132" s="46"/>
      <c r="L132" s="46"/>
      <c r="M132" s="46"/>
      <c r="N132" s="46"/>
      <c r="O132" s="46"/>
      <c r="P132" s="46"/>
      <c r="Q132" s="46"/>
      <c r="R132" s="46"/>
      <c r="S132" s="61"/>
      <c r="T132" s="46"/>
      <c r="U132" s="46"/>
      <c r="V132" s="228">
        <f t="shared" ref="V132:V165" si="2">G132*(R132+S132+T132+U132)</f>
        <v>0</v>
      </c>
      <c r="W132" s="44"/>
    </row>
    <row r="133" spans="1:23" x14ac:dyDescent="0.25">
      <c r="A133" s="54">
        <v>131</v>
      </c>
      <c r="B133" s="50" t="s">
        <v>298</v>
      </c>
      <c r="C133" s="42">
        <v>44860060072014</v>
      </c>
      <c r="D133" s="51" t="s">
        <v>39</v>
      </c>
      <c r="E133" s="46" t="s">
        <v>310</v>
      </c>
      <c r="F133" s="44" t="s">
        <v>309</v>
      </c>
      <c r="G133" s="51">
        <v>40.6</v>
      </c>
      <c r="H133" s="51" t="s">
        <v>233</v>
      </c>
      <c r="I133" s="55" t="s">
        <v>167</v>
      </c>
      <c r="J133" s="51" t="s">
        <v>140</v>
      </c>
      <c r="K133" s="46"/>
      <c r="L133" s="46"/>
      <c r="M133" s="46"/>
      <c r="N133" s="46"/>
      <c r="O133" s="46"/>
      <c r="P133" s="46"/>
      <c r="Q133" s="46"/>
      <c r="R133" s="46"/>
      <c r="S133" s="61"/>
      <c r="T133" s="46"/>
      <c r="U133" s="46"/>
      <c r="V133" s="228">
        <f t="shared" si="2"/>
        <v>0</v>
      </c>
      <c r="W133" s="44"/>
    </row>
    <row r="134" spans="1:23" x14ac:dyDescent="0.25">
      <c r="A134" s="77">
        <v>132</v>
      </c>
      <c r="B134" s="50" t="s">
        <v>298</v>
      </c>
      <c r="C134" s="42">
        <v>44860060072014</v>
      </c>
      <c r="D134" s="51" t="s">
        <v>39</v>
      </c>
      <c r="E134" s="46" t="s">
        <v>311</v>
      </c>
      <c r="F134" s="44" t="s">
        <v>301</v>
      </c>
      <c r="G134" s="51">
        <v>35.700000000000003</v>
      </c>
      <c r="H134" s="51" t="s">
        <v>233</v>
      </c>
      <c r="I134" s="55" t="s">
        <v>167</v>
      </c>
      <c r="J134" s="51" t="s">
        <v>140</v>
      </c>
      <c r="K134" s="46"/>
      <c r="L134" s="46"/>
      <c r="M134" s="46"/>
      <c r="N134" s="46"/>
      <c r="O134" s="46"/>
      <c r="P134" s="46"/>
      <c r="Q134" s="46"/>
      <c r="R134" s="46"/>
      <c r="S134" s="46"/>
      <c r="T134" s="46"/>
      <c r="U134" s="46"/>
      <c r="V134" s="228">
        <f t="shared" si="2"/>
        <v>0</v>
      </c>
      <c r="W134" s="44"/>
    </row>
    <row r="135" spans="1:23" x14ac:dyDescent="0.25">
      <c r="A135" s="54">
        <v>133</v>
      </c>
      <c r="B135" s="50" t="s">
        <v>298</v>
      </c>
      <c r="C135" s="42">
        <v>44860060072014</v>
      </c>
      <c r="D135" s="51" t="s">
        <v>39</v>
      </c>
      <c r="E135" s="46" t="s">
        <v>312</v>
      </c>
      <c r="F135" s="44" t="s">
        <v>283</v>
      </c>
      <c r="G135" s="51">
        <v>10</v>
      </c>
      <c r="H135" s="51" t="s">
        <v>138</v>
      </c>
      <c r="I135" s="55" t="s">
        <v>139</v>
      </c>
      <c r="J135" s="51" t="s">
        <v>140</v>
      </c>
      <c r="K135" s="46"/>
      <c r="L135" s="46"/>
      <c r="M135" s="46"/>
      <c r="N135" s="46"/>
      <c r="O135" s="46"/>
      <c r="P135" s="46"/>
      <c r="Q135" s="46"/>
      <c r="R135" s="46"/>
      <c r="S135" s="46"/>
      <c r="T135" s="46"/>
      <c r="U135" s="46"/>
      <c r="V135" s="228">
        <f t="shared" si="2"/>
        <v>0</v>
      </c>
      <c r="W135" s="44"/>
    </row>
    <row r="136" spans="1:23" x14ac:dyDescent="0.25">
      <c r="A136" s="77">
        <v>134</v>
      </c>
      <c r="B136" s="50" t="s">
        <v>298</v>
      </c>
      <c r="C136" s="42">
        <v>44860060072014</v>
      </c>
      <c r="D136" s="51" t="s">
        <v>39</v>
      </c>
      <c r="E136" s="46" t="s">
        <v>313</v>
      </c>
      <c r="F136" s="44" t="s">
        <v>142</v>
      </c>
      <c r="G136" s="51">
        <v>2.7</v>
      </c>
      <c r="H136" s="51" t="s">
        <v>138</v>
      </c>
      <c r="I136" s="55" t="s">
        <v>139</v>
      </c>
      <c r="J136" s="51" t="s">
        <v>140</v>
      </c>
      <c r="K136" s="46"/>
      <c r="L136" s="46"/>
      <c r="M136" s="46"/>
      <c r="N136" s="46"/>
      <c r="O136" s="46"/>
      <c r="P136" s="46"/>
      <c r="Q136" s="46"/>
      <c r="R136" s="46"/>
      <c r="S136" s="46"/>
      <c r="T136" s="46"/>
      <c r="U136" s="46"/>
      <c r="V136" s="228">
        <f t="shared" si="2"/>
        <v>0</v>
      </c>
      <c r="W136" s="44"/>
    </row>
    <row r="137" spans="1:23" x14ac:dyDescent="0.25">
      <c r="A137" s="54">
        <v>135</v>
      </c>
      <c r="B137" s="50" t="s">
        <v>298</v>
      </c>
      <c r="C137" s="42">
        <v>44860060072014</v>
      </c>
      <c r="D137" s="51" t="s">
        <v>39</v>
      </c>
      <c r="E137" s="46" t="s">
        <v>314</v>
      </c>
      <c r="F137" s="44" t="s">
        <v>213</v>
      </c>
      <c r="G137" s="51">
        <v>2.7</v>
      </c>
      <c r="H137" s="51" t="s">
        <v>138</v>
      </c>
      <c r="I137" s="55" t="s">
        <v>139</v>
      </c>
      <c r="J137" s="51" t="s">
        <v>140</v>
      </c>
      <c r="K137" s="46"/>
      <c r="L137" s="46"/>
      <c r="M137" s="46"/>
      <c r="N137" s="46"/>
      <c r="O137" s="46"/>
      <c r="P137" s="46"/>
      <c r="Q137" s="46"/>
      <c r="R137" s="46"/>
      <c r="S137" s="46"/>
      <c r="T137" s="46"/>
      <c r="U137" s="46"/>
      <c r="V137" s="228">
        <f t="shared" si="2"/>
        <v>0</v>
      </c>
      <c r="W137" s="44"/>
    </row>
    <row r="138" spans="1:23" ht="26.4" x14ac:dyDescent="0.25">
      <c r="A138" s="77">
        <v>136</v>
      </c>
      <c r="B138" s="50" t="s">
        <v>298</v>
      </c>
      <c r="C138" s="42">
        <v>44860060072014</v>
      </c>
      <c r="D138" s="51" t="s">
        <v>39</v>
      </c>
      <c r="E138" s="46" t="s">
        <v>315</v>
      </c>
      <c r="F138" s="44" t="s">
        <v>198</v>
      </c>
      <c r="G138" s="51">
        <v>16.5</v>
      </c>
      <c r="H138" s="51" t="s">
        <v>138</v>
      </c>
      <c r="I138" s="55" t="s">
        <v>148</v>
      </c>
      <c r="J138" s="51" t="s">
        <v>140</v>
      </c>
      <c r="K138" s="46"/>
      <c r="L138" s="46"/>
      <c r="M138" s="46"/>
      <c r="N138" s="46"/>
      <c r="O138" s="46"/>
      <c r="P138" s="46"/>
      <c r="Q138" s="46"/>
      <c r="R138" s="46"/>
      <c r="S138" s="46"/>
      <c r="T138" s="46"/>
      <c r="U138" s="46"/>
      <c r="V138" s="228">
        <f t="shared" si="2"/>
        <v>0</v>
      </c>
      <c r="W138" s="44"/>
    </row>
    <row r="139" spans="1:23" ht="26.4" x14ac:dyDescent="0.25">
      <c r="A139" s="54">
        <v>137</v>
      </c>
      <c r="B139" s="50" t="s">
        <v>298</v>
      </c>
      <c r="C139" s="42">
        <v>44860060072014</v>
      </c>
      <c r="D139" s="51" t="s">
        <v>39</v>
      </c>
      <c r="E139" s="46" t="s">
        <v>316</v>
      </c>
      <c r="F139" s="44" t="s">
        <v>198</v>
      </c>
      <c r="G139" s="51">
        <v>1.9</v>
      </c>
      <c r="H139" s="51" t="s">
        <v>138</v>
      </c>
      <c r="I139" s="55" t="s">
        <v>148</v>
      </c>
      <c r="J139" s="51" t="s">
        <v>140</v>
      </c>
      <c r="K139" s="46"/>
      <c r="L139" s="46"/>
      <c r="M139" s="46"/>
      <c r="N139" s="46"/>
      <c r="O139" s="46"/>
      <c r="P139" s="46"/>
      <c r="Q139" s="46"/>
      <c r="R139" s="46"/>
      <c r="S139" s="46"/>
      <c r="T139" s="46"/>
      <c r="U139" s="46"/>
      <c r="V139" s="228">
        <f t="shared" si="2"/>
        <v>0</v>
      </c>
      <c r="W139" s="44"/>
    </row>
    <row r="140" spans="1:23" x14ac:dyDescent="0.25">
      <c r="A140" s="77">
        <v>138</v>
      </c>
      <c r="B140" s="50" t="s">
        <v>298</v>
      </c>
      <c r="C140" s="42">
        <v>44860060072014</v>
      </c>
      <c r="D140" s="51" t="s">
        <v>39</v>
      </c>
      <c r="E140" s="46" t="s">
        <v>317</v>
      </c>
      <c r="F140" s="44" t="s">
        <v>318</v>
      </c>
      <c r="G140" s="51">
        <v>12.6</v>
      </c>
      <c r="H140" s="51" t="s">
        <v>233</v>
      </c>
      <c r="I140" s="55" t="s">
        <v>167</v>
      </c>
      <c r="J140" s="51" t="s">
        <v>140</v>
      </c>
      <c r="K140" s="46"/>
      <c r="L140" s="46"/>
      <c r="M140" s="46"/>
      <c r="N140" s="46"/>
      <c r="O140" s="46"/>
      <c r="P140" s="46"/>
      <c r="Q140" s="46"/>
      <c r="R140" s="46"/>
      <c r="S140" s="46"/>
      <c r="T140" s="46"/>
      <c r="U140" s="46"/>
      <c r="V140" s="228">
        <f t="shared" si="2"/>
        <v>0</v>
      </c>
      <c r="W140" s="44"/>
    </row>
    <row r="141" spans="1:23" x14ac:dyDescent="0.25">
      <c r="A141" s="54">
        <v>139</v>
      </c>
      <c r="B141" s="50" t="s">
        <v>298</v>
      </c>
      <c r="C141" s="42">
        <v>44860060072014</v>
      </c>
      <c r="D141" s="51" t="s">
        <v>39</v>
      </c>
      <c r="E141" s="46" t="s">
        <v>319</v>
      </c>
      <c r="F141" s="44" t="s">
        <v>320</v>
      </c>
      <c r="G141" s="51">
        <v>26.9</v>
      </c>
      <c r="H141" s="51" t="s">
        <v>233</v>
      </c>
      <c r="I141" s="55" t="s">
        <v>167</v>
      </c>
      <c r="J141" s="51" t="s">
        <v>140</v>
      </c>
      <c r="K141" s="46"/>
      <c r="L141" s="46"/>
      <c r="M141" s="46"/>
      <c r="N141" s="46"/>
      <c r="O141" s="46"/>
      <c r="P141" s="46"/>
      <c r="Q141" s="46"/>
      <c r="R141" s="46"/>
      <c r="S141" s="46"/>
      <c r="T141" s="46"/>
      <c r="U141" s="46"/>
      <c r="V141" s="228">
        <f t="shared" si="2"/>
        <v>0</v>
      </c>
      <c r="W141" s="44"/>
    </row>
    <row r="142" spans="1:23" x14ac:dyDescent="0.25">
      <c r="A142" s="77">
        <v>140</v>
      </c>
      <c r="B142" s="50" t="s">
        <v>298</v>
      </c>
      <c r="C142" s="42">
        <v>44860060072014</v>
      </c>
      <c r="D142" s="51" t="s">
        <v>39</v>
      </c>
      <c r="E142" s="46" t="s">
        <v>321</v>
      </c>
      <c r="F142" s="44" t="s">
        <v>299</v>
      </c>
      <c r="G142" s="51">
        <v>70.599999999999994</v>
      </c>
      <c r="H142" s="51" t="s">
        <v>233</v>
      </c>
      <c r="I142" s="55" t="s">
        <v>167</v>
      </c>
      <c r="J142" s="51" t="s">
        <v>140</v>
      </c>
      <c r="K142" s="46"/>
      <c r="L142" s="46"/>
      <c r="M142" s="46"/>
      <c r="N142" s="46"/>
      <c r="O142" s="46"/>
      <c r="P142" s="46"/>
      <c r="Q142" s="46"/>
      <c r="R142" s="46"/>
      <c r="S142" s="61"/>
      <c r="T142" s="46"/>
      <c r="U142" s="46"/>
      <c r="V142" s="228">
        <f t="shared" si="2"/>
        <v>0</v>
      </c>
      <c r="W142" s="44"/>
    </row>
    <row r="143" spans="1:23" x14ac:dyDescent="0.25">
      <c r="A143" s="54">
        <v>141</v>
      </c>
      <c r="B143" s="50" t="s">
        <v>298</v>
      </c>
      <c r="C143" s="42">
        <v>44860060072014</v>
      </c>
      <c r="D143" s="51" t="s">
        <v>39</v>
      </c>
      <c r="E143" s="46" t="s">
        <v>322</v>
      </c>
      <c r="F143" s="44" t="s">
        <v>323</v>
      </c>
      <c r="G143" s="51">
        <v>2.4</v>
      </c>
      <c r="H143" s="51" t="s">
        <v>233</v>
      </c>
      <c r="I143" s="55" t="s">
        <v>139</v>
      </c>
      <c r="J143" s="51" t="s">
        <v>140</v>
      </c>
      <c r="K143" s="46"/>
      <c r="L143" s="46"/>
      <c r="M143" s="46"/>
      <c r="N143" s="46"/>
      <c r="O143" s="46"/>
      <c r="P143" s="46"/>
      <c r="Q143" s="46"/>
      <c r="R143" s="46"/>
      <c r="S143" s="46"/>
      <c r="T143" s="46"/>
      <c r="U143" s="46"/>
      <c r="V143" s="228">
        <f t="shared" si="2"/>
        <v>0</v>
      </c>
      <c r="W143" s="44"/>
    </row>
    <row r="144" spans="1:23" x14ac:dyDescent="0.25">
      <c r="A144" s="77">
        <v>142</v>
      </c>
      <c r="B144" s="50" t="s">
        <v>298</v>
      </c>
      <c r="C144" s="42">
        <v>44860060072014</v>
      </c>
      <c r="D144" s="51" t="s">
        <v>39</v>
      </c>
      <c r="E144" s="46" t="s">
        <v>136</v>
      </c>
      <c r="F144" s="44" t="s">
        <v>323</v>
      </c>
      <c r="G144" s="51">
        <v>2.4</v>
      </c>
      <c r="H144" s="51" t="s">
        <v>233</v>
      </c>
      <c r="I144" s="55" t="s">
        <v>139</v>
      </c>
      <c r="J144" s="51" t="s">
        <v>140</v>
      </c>
      <c r="K144" s="46"/>
      <c r="L144" s="46"/>
      <c r="M144" s="46"/>
      <c r="N144" s="46"/>
      <c r="O144" s="46"/>
      <c r="P144" s="46"/>
      <c r="Q144" s="46"/>
      <c r="R144" s="61"/>
      <c r="S144" s="46"/>
      <c r="T144" s="46"/>
      <c r="U144" s="46"/>
      <c r="V144" s="228">
        <f t="shared" si="2"/>
        <v>0</v>
      </c>
      <c r="W144" s="43"/>
    </row>
    <row r="145" spans="1:24" x14ac:dyDescent="0.25">
      <c r="A145" s="54">
        <v>143</v>
      </c>
      <c r="B145" s="50" t="s">
        <v>298</v>
      </c>
      <c r="C145" s="42">
        <v>44860060072014</v>
      </c>
      <c r="D145" s="51" t="s">
        <v>39</v>
      </c>
      <c r="E145" s="46" t="s">
        <v>324</v>
      </c>
      <c r="F145" s="44" t="s">
        <v>323</v>
      </c>
      <c r="G145" s="51">
        <v>2.4</v>
      </c>
      <c r="H145" s="51" t="s">
        <v>233</v>
      </c>
      <c r="I145" s="55" t="s">
        <v>139</v>
      </c>
      <c r="J145" s="51" t="s">
        <v>140</v>
      </c>
      <c r="K145" s="46"/>
      <c r="L145" s="46"/>
      <c r="M145" s="46"/>
      <c r="N145" s="46"/>
      <c r="O145" s="46"/>
      <c r="P145" s="46"/>
      <c r="Q145" s="46"/>
      <c r="R145" s="61"/>
      <c r="S145" s="46"/>
      <c r="T145" s="46"/>
      <c r="U145" s="46"/>
      <c r="V145" s="228">
        <f t="shared" si="2"/>
        <v>0</v>
      </c>
      <c r="W145" s="44"/>
    </row>
    <row r="146" spans="1:24" x14ac:dyDescent="0.25">
      <c r="A146" s="77">
        <v>144</v>
      </c>
      <c r="B146" s="50" t="s">
        <v>298</v>
      </c>
      <c r="C146" s="42">
        <v>44860060072014</v>
      </c>
      <c r="D146" s="51" t="s">
        <v>39</v>
      </c>
      <c r="E146" s="46" t="s">
        <v>325</v>
      </c>
      <c r="F146" s="44" t="s">
        <v>323</v>
      </c>
      <c r="G146" s="51">
        <v>2.4</v>
      </c>
      <c r="H146" s="51" t="s">
        <v>233</v>
      </c>
      <c r="I146" s="55" t="s">
        <v>139</v>
      </c>
      <c r="J146" s="51" t="s">
        <v>140</v>
      </c>
      <c r="K146" s="46"/>
      <c r="L146" s="46"/>
      <c r="M146" s="46"/>
      <c r="N146" s="46"/>
      <c r="O146" s="46"/>
      <c r="P146" s="46"/>
      <c r="Q146" s="46"/>
      <c r="R146" s="61"/>
      <c r="S146" s="46"/>
      <c r="T146" s="46"/>
      <c r="U146" s="46"/>
      <c r="V146" s="228">
        <f t="shared" si="2"/>
        <v>0</v>
      </c>
      <c r="W146" s="44"/>
      <c r="X146" s="60"/>
    </row>
    <row r="147" spans="1:24" x14ac:dyDescent="0.25">
      <c r="A147" s="54">
        <v>145</v>
      </c>
      <c r="B147" s="50" t="s">
        <v>286</v>
      </c>
      <c r="C147" s="42">
        <v>44860060072015</v>
      </c>
      <c r="D147" s="45">
        <v>1</v>
      </c>
      <c r="E147" s="46" t="s">
        <v>39</v>
      </c>
      <c r="F147" s="44" t="s">
        <v>286</v>
      </c>
      <c r="G147" s="51">
        <v>9</v>
      </c>
      <c r="H147" s="51" t="s">
        <v>138</v>
      </c>
      <c r="I147" s="55" t="s">
        <v>152</v>
      </c>
      <c r="J147" s="51" t="s">
        <v>140</v>
      </c>
      <c r="K147" s="46"/>
      <c r="L147" s="46"/>
      <c r="M147" s="46"/>
      <c r="N147" s="46"/>
      <c r="O147" s="46"/>
      <c r="P147" s="46"/>
      <c r="Q147" s="46"/>
      <c r="R147" s="46"/>
      <c r="S147" s="46"/>
      <c r="T147" s="46"/>
      <c r="U147" s="46"/>
      <c r="V147" s="228">
        <f t="shared" si="2"/>
        <v>0</v>
      </c>
      <c r="W147" s="44"/>
    </row>
    <row r="148" spans="1:24" ht="26.4" x14ac:dyDescent="0.25">
      <c r="A148" s="77">
        <v>146</v>
      </c>
      <c r="B148" s="50" t="s">
        <v>326</v>
      </c>
      <c r="C148" s="42">
        <v>44860060072016</v>
      </c>
      <c r="D148" s="42">
        <v>1</v>
      </c>
      <c r="E148" s="46" t="s">
        <v>291</v>
      </c>
      <c r="F148" s="44" t="s">
        <v>327</v>
      </c>
      <c r="G148" s="51">
        <v>178.2</v>
      </c>
      <c r="H148" s="51" t="s">
        <v>233</v>
      </c>
      <c r="I148" s="55" t="s">
        <v>167</v>
      </c>
      <c r="J148" s="51" t="s">
        <v>140</v>
      </c>
      <c r="K148" s="46"/>
      <c r="L148" s="46"/>
      <c r="M148" s="46"/>
      <c r="N148" s="46"/>
      <c r="O148" s="46"/>
      <c r="P148" s="46"/>
      <c r="Q148" s="46"/>
      <c r="R148" s="46"/>
      <c r="S148" s="46"/>
      <c r="T148" s="46"/>
      <c r="U148" s="46"/>
      <c r="V148" s="228">
        <f t="shared" si="2"/>
        <v>0</v>
      </c>
      <c r="W148" s="44"/>
    </row>
    <row r="149" spans="1:24" ht="26.4" x14ac:dyDescent="0.25">
      <c r="A149" s="54">
        <v>147</v>
      </c>
      <c r="B149" s="50" t="s">
        <v>326</v>
      </c>
      <c r="C149" s="42">
        <v>44860060072016</v>
      </c>
      <c r="D149" s="42">
        <v>1</v>
      </c>
      <c r="E149" s="46">
        <v>2</v>
      </c>
      <c r="F149" s="44" t="s">
        <v>328</v>
      </c>
      <c r="G149" s="51">
        <v>296.10000000000002</v>
      </c>
      <c r="H149" s="51" t="s">
        <v>233</v>
      </c>
      <c r="I149" s="55" t="s">
        <v>152</v>
      </c>
      <c r="J149" s="51" t="s">
        <v>140</v>
      </c>
      <c r="K149" s="46"/>
      <c r="L149" s="46"/>
      <c r="M149" s="46"/>
      <c r="N149" s="46"/>
      <c r="O149" s="46"/>
      <c r="P149" s="46"/>
      <c r="Q149" s="46"/>
      <c r="R149" s="46"/>
      <c r="S149" s="46"/>
      <c r="T149" s="46"/>
      <c r="U149" s="46"/>
      <c r="V149" s="228">
        <f t="shared" si="2"/>
        <v>0</v>
      </c>
      <c r="W149" s="44"/>
    </row>
    <row r="150" spans="1:24" ht="26.4" x14ac:dyDescent="0.25">
      <c r="A150" s="77">
        <v>148</v>
      </c>
      <c r="B150" s="50" t="s">
        <v>326</v>
      </c>
      <c r="C150" s="42">
        <v>44860060072016</v>
      </c>
      <c r="D150" s="42">
        <v>1</v>
      </c>
      <c r="E150" s="46">
        <v>3</v>
      </c>
      <c r="F150" s="44" t="s">
        <v>299</v>
      </c>
      <c r="G150" s="51">
        <v>48.6</v>
      </c>
      <c r="H150" s="51" t="s">
        <v>233</v>
      </c>
      <c r="I150" s="55" t="s">
        <v>167</v>
      </c>
      <c r="J150" s="51" t="s">
        <v>140</v>
      </c>
      <c r="K150" s="46"/>
      <c r="L150" s="46"/>
      <c r="M150" s="46"/>
      <c r="N150" s="46"/>
      <c r="O150" s="46"/>
      <c r="P150" s="46"/>
      <c r="Q150" s="46"/>
      <c r="R150" s="46"/>
      <c r="S150" s="46"/>
      <c r="T150" s="46"/>
      <c r="U150" s="46"/>
      <c r="V150" s="228">
        <f t="shared" si="2"/>
        <v>0</v>
      </c>
      <c r="W150" s="44"/>
    </row>
    <row r="151" spans="1:24" ht="26.4" x14ac:dyDescent="0.25">
      <c r="A151" s="54">
        <v>149</v>
      </c>
      <c r="B151" s="50" t="s">
        <v>326</v>
      </c>
      <c r="C151" s="42">
        <v>44860060072016</v>
      </c>
      <c r="D151" s="42">
        <v>1</v>
      </c>
      <c r="E151" s="46">
        <v>4</v>
      </c>
      <c r="F151" s="44" t="s">
        <v>186</v>
      </c>
      <c r="G151" s="51">
        <v>14.6</v>
      </c>
      <c r="H151" s="51" t="s">
        <v>138</v>
      </c>
      <c r="I151" s="55" t="s">
        <v>152</v>
      </c>
      <c r="J151" s="51" t="s">
        <v>140</v>
      </c>
      <c r="K151" s="46"/>
      <c r="L151" s="46"/>
      <c r="M151" s="46"/>
      <c r="N151" s="46"/>
      <c r="O151" s="46"/>
      <c r="P151" s="46"/>
      <c r="Q151" s="46"/>
      <c r="R151" s="46"/>
      <c r="S151" s="46"/>
      <c r="T151" s="46"/>
      <c r="U151" s="46"/>
      <c r="V151" s="228">
        <f t="shared" si="2"/>
        <v>0</v>
      </c>
      <c r="W151" s="44"/>
    </row>
    <row r="152" spans="1:24" ht="26.4" x14ac:dyDescent="0.25">
      <c r="A152" s="77">
        <v>150</v>
      </c>
      <c r="B152" s="50" t="s">
        <v>326</v>
      </c>
      <c r="C152" s="42">
        <v>44860060072016</v>
      </c>
      <c r="D152" s="42">
        <v>1</v>
      </c>
      <c r="E152" s="46">
        <v>5</v>
      </c>
      <c r="F152" s="44" t="s">
        <v>329</v>
      </c>
      <c r="G152" s="51">
        <v>13.5</v>
      </c>
      <c r="H152" s="51" t="s">
        <v>138</v>
      </c>
      <c r="I152" s="55" t="s">
        <v>152</v>
      </c>
      <c r="J152" s="51" t="s">
        <v>140</v>
      </c>
      <c r="K152" s="46"/>
      <c r="L152" s="46"/>
      <c r="M152" s="46"/>
      <c r="N152" s="46"/>
      <c r="O152" s="46"/>
      <c r="P152" s="46"/>
      <c r="Q152" s="46"/>
      <c r="R152" s="46"/>
      <c r="S152" s="46"/>
      <c r="T152" s="46"/>
      <c r="U152" s="46"/>
      <c r="V152" s="228">
        <f t="shared" si="2"/>
        <v>0</v>
      </c>
      <c r="W152" s="44"/>
    </row>
    <row r="153" spans="1:24" ht="26.4" x14ac:dyDescent="0.25">
      <c r="A153" s="54">
        <v>151</v>
      </c>
      <c r="B153" s="50" t="s">
        <v>326</v>
      </c>
      <c r="C153" s="42">
        <v>44860060072016</v>
      </c>
      <c r="D153" s="42">
        <v>1</v>
      </c>
      <c r="E153" s="46">
        <v>6</v>
      </c>
      <c r="F153" s="44" t="s">
        <v>178</v>
      </c>
      <c r="G153" s="51">
        <v>13.1</v>
      </c>
      <c r="H153" s="51" t="s">
        <v>138</v>
      </c>
      <c r="I153" s="55" t="s">
        <v>152</v>
      </c>
      <c r="J153" s="51" t="s">
        <v>140</v>
      </c>
      <c r="K153" s="46"/>
      <c r="L153" s="46"/>
      <c r="M153" s="46"/>
      <c r="N153" s="46"/>
      <c r="O153" s="46"/>
      <c r="P153" s="46"/>
      <c r="Q153" s="46"/>
      <c r="R153" s="46"/>
      <c r="S153" s="46"/>
      <c r="T153" s="46"/>
      <c r="U153" s="46"/>
      <c r="V153" s="228">
        <f t="shared" si="2"/>
        <v>0</v>
      </c>
      <c r="W153" s="44"/>
    </row>
    <row r="154" spans="1:24" ht="26.4" x14ac:dyDescent="0.25">
      <c r="A154" s="77">
        <v>152</v>
      </c>
      <c r="B154" s="50" t="s">
        <v>326</v>
      </c>
      <c r="C154" s="42">
        <v>44860060072016</v>
      </c>
      <c r="D154" s="42">
        <v>1</v>
      </c>
      <c r="E154" s="46">
        <v>7</v>
      </c>
      <c r="F154" s="44" t="s">
        <v>178</v>
      </c>
      <c r="G154" s="51">
        <v>11.9</v>
      </c>
      <c r="H154" s="51" t="s">
        <v>138</v>
      </c>
      <c r="I154" s="55" t="s">
        <v>152</v>
      </c>
      <c r="J154" s="51" t="s">
        <v>140</v>
      </c>
      <c r="K154" s="46"/>
      <c r="L154" s="46"/>
      <c r="M154" s="46"/>
      <c r="N154" s="46"/>
      <c r="O154" s="46"/>
      <c r="P154" s="46"/>
      <c r="Q154" s="46"/>
      <c r="R154" s="46"/>
      <c r="S154" s="46"/>
      <c r="T154" s="46"/>
      <c r="U154" s="46"/>
      <c r="V154" s="228">
        <f t="shared" si="2"/>
        <v>0</v>
      </c>
      <c r="W154" s="44"/>
    </row>
    <row r="155" spans="1:24" ht="26.4" x14ac:dyDescent="0.25">
      <c r="A155" s="54">
        <v>153</v>
      </c>
      <c r="B155" s="50" t="s">
        <v>326</v>
      </c>
      <c r="C155" s="42">
        <v>44860060072016</v>
      </c>
      <c r="D155" s="42">
        <v>1</v>
      </c>
      <c r="E155" s="46">
        <v>8</v>
      </c>
      <c r="F155" s="44" t="s">
        <v>213</v>
      </c>
      <c r="G155" s="51">
        <v>3</v>
      </c>
      <c r="H155" s="51" t="s">
        <v>138</v>
      </c>
      <c r="I155" s="55" t="s">
        <v>139</v>
      </c>
      <c r="J155" s="51" t="s">
        <v>140</v>
      </c>
      <c r="K155" s="46"/>
      <c r="L155" s="46"/>
      <c r="M155" s="46"/>
      <c r="N155" s="46"/>
      <c r="O155" s="46"/>
      <c r="P155" s="46"/>
      <c r="Q155" s="46"/>
      <c r="R155" s="46"/>
      <c r="S155" s="46"/>
      <c r="T155" s="46"/>
      <c r="U155" s="46"/>
      <c r="V155" s="228">
        <f t="shared" si="2"/>
        <v>0</v>
      </c>
      <c r="W155" s="44"/>
    </row>
    <row r="156" spans="1:24" ht="26.4" x14ac:dyDescent="0.25">
      <c r="A156" s="77">
        <v>154</v>
      </c>
      <c r="B156" s="50" t="s">
        <v>326</v>
      </c>
      <c r="C156" s="42">
        <v>44860060072016</v>
      </c>
      <c r="D156" s="42">
        <v>1</v>
      </c>
      <c r="E156" s="46">
        <v>9</v>
      </c>
      <c r="F156" s="44" t="s">
        <v>142</v>
      </c>
      <c r="G156" s="51">
        <v>1.3</v>
      </c>
      <c r="H156" s="51" t="s">
        <v>138</v>
      </c>
      <c r="I156" s="55" t="s">
        <v>139</v>
      </c>
      <c r="J156" s="51" t="s">
        <v>140</v>
      </c>
      <c r="K156" s="46"/>
      <c r="L156" s="46"/>
      <c r="M156" s="46"/>
      <c r="N156" s="46"/>
      <c r="O156" s="46"/>
      <c r="P156" s="46"/>
      <c r="Q156" s="46"/>
      <c r="R156" s="46"/>
      <c r="S156" s="46"/>
      <c r="T156" s="46"/>
      <c r="U156" s="46"/>
      <c r="V156" s="228">
        <f t="shared" si="2"/>
        <v>0</v>
      </c>
      <c r="W156" s="44"/>
    </row>
    <row r="157" spans="1:24" ht="26.4" x14ac:dyDescent="0.25">
      <c r="A157" s="54">
        <v>155</v>
      </c>
      <c r="B157" s="50" t="s">
        <v>326</v>
      </c>
      <c r="C157" s="42">
        <v>44860060072016</v>
      </c>
      <c r="D157" s="42">
        <v>1</v>
      </c>
      <c r="E157" s="46">
        <v>10</v>
      </c>
      <c r="F157" s="44" t="s">
        <v>198</v>
      </c>
      <c r="G157" s="51">
        <v>1.8</v>
      </c>
      <c r="H157" s="51" t="s">
        <v>138</v>
      </c>
      <c r="I157" s="55" t="s">
        <v>148</v>
      </c>
      <c r="J157" s="51" t="s">
        <v>140</v>
      </c>
      <c r="K157" s="46"/>
      <c r="L157" s="46"/>
      <c r="M157" s="46"/>
      <c r="N157" s="46"/>
      <c r="O157" s="46"/>
      <c r="P157" s="46"/>
      <c r="Q157" s="46"/>
      <c r="R157" s="46"/>
      <c r="S157" s="46"/>
      <c r="T157" s="46"/>
      <c r="U157" s="46"/>
      <c r="V157" s="228">
        <f t="shared" si="2"/>
        <v>0</v>
      </c>
      <c r="W157" s="44"/>
    </row>
    <row r="158" spans="1:24" ht="26.4" x14ac:dyDescent="0.25">
      <c r="A158" s="77">
        <v>156</v>
      </c>
      <c r="B158" s="50" t="s">
        <v>326</v>
      </c>
      <c r="C158" s="42">
        <v>44860060072016</v>
      </c>
      <c r="D158" s="42">
        <v>1</v>
      </c>
      <c r="E158" s="46">
        <v>11</v>
      </c>
      <c r="F158" s="44" t="s">
        <v>198</v>
      </c>
      <c r="G158" s="51">
        <v>5.5</v>
      </c>
      <c r="H158" s="51" t="s">
        <v>138</v>
      </c>
      <c r="I158" s="55" t="s">
        <v>148</v>
      </c>
      <c r="J158" s="51" t="s">
        <v>140</v>
      </c>
      <c r="K158" s="46"/>
      <c r="L158" s="46"/>
      <c r="M158" s="46"/>
      <c r="N158" s="46"/>
      <c r="O158" s="46"/>
      <c r="P158" s="46"/>
      <c r="Q158" s="46"/>
      <c r="R158" s="46"/>
      <c r="S158" s="46"/>
      <c r="T158" s="46"/>
      <c r="U158" s="46"/>
      <c r="V158" s="228">
        <f t="shared" si="2"/>
        <v>0</v>
      </c>
      <c r="W158" s="44"/>
    </row>
    <row r="159" spans="1:24" ht="26.4" x14ac:dyDescent="0.25">
      <c r="A159" s="54">
        <v>157</v>
      </c>
      <c r="B159" s="50" t="s">
        <v>326</v>
      </c>
      <c r="C159" s="42">
        <v>44860060072016</v>
      </c>
      <c r="D159" s="42">
        <v>1</v>
      </c>
      <c r="E159" s="46">
        <v>12</v>
      </c>
      <c r="F159" s="44" t="s">
        <v>328</v>
      </c>
      <c r="G159" s="51">
        <v>29.5</v>
      </c>
      <c r="H159" s="51" t="s">
        <v>233</v>
      </c>
      <c r="I159" s="55" t="s">
        <v>148</v>
      </c>
      <c r="J159" s="51" t="s">
        <v>140</v>
      </c>
      <c r="K159" s="46"/>
      <c r="L159" s="46"/>
      <c r="M159" s="46"/>
      <c r="N159" s="46"/>
      <c r="O159" s="46"/>
      <c r="P159" s="46"/>
      <c r="Q159" s="46"/>
      <c r="R159" s="46"/>
      <c r="S159" s="46"/>
      <c r="T159" s="46"/>
      <c r="U159" s="46"/>
      <c r="V159" s="228">
        <f t="shared" si="2"/>
        <v>0</v>
      </c>
      <c r="W159" s="44"/>
    </row>
    <row r="160" spans="1:24" ht="26.4" x14ac:dyDescent="0.25">
      <c r="A160" s="77">
        <v>158</v>
      </c>
      <c r="B160" s="50" t="s">
        <v>326</v>
      </c>
      <c r="C160" s="42">
        <v>44860060072016</v>
      </c>
      <c r="D160" s="42">
        <v>1</v>
      </c>
      <c r="E160" s="46" t="s">
        <v>317</v>
      </c>
      <c r="F160" s="44" t="s">
        <v>330</v>
      </c>
      <c r="G160" s="51">
        <v>18.5</v>
      </c>
      <c r="H160" s="51" t="s">
        <v>233</v>
      </c>
      <c r="I160" s="55" t="s">
        <v>167</v>
      </c>
      <c r="J160" s="51" t="s">
        <v>140</v>
      </c>
      <c r="K160" s="46"/>
      <c r="L160" s="46"/>
      <c r="M160" s="46"/>
      <c r="N160" s="46"/>
      <c r="O160" s="46"/>
      <c r="P160" s="46"/>
      <c r="Q160" s="46"/>
      <c r="R160" s="46"/>
      <c r="S160" s="46"/>
      <c r="T160" s="46"/>
      <c r="U160" s="46"/>
      <c r="V160" s="228">
        <f t="shared" si="2"/>
        <v>0</v>
      </c>
      <c r="W160" s="44"/>
    </row>
    <row r="161" spans="1:38" ht="26.4" x14ac:dyDescent="0.25">
      <c r="A161" s="54">
        <v>159</v>
      </c>
      <c r="B161" s="50" t="s">
        <v>326</v>
      </c>
      <c r="C161" s="42">
        <v>44860060072016</v>
      </c>
      <c r="D161" s="42">
        <v>1</v>
      </c>
      <c r="E161" s="46" t="s">
        <v>319</v>
      </c>
      <c r="F161" s="44" t="s">
        <v>331</v>
      </c>
      <c r="G161" s="51">
        <v>17.7</v>
      </c>
      <c r="H161" s="51" t="s">
        <v>233</v>
      </c>
      <c r="I161" s="55" t="s">
        <v>167</v>
      </c>
      <c r="J161" s="51" t="s">
        <v>140</v>
      </c>
      <c r="K161" s="46"/>
      <c r="L161" s="46"/>
      <c r="M161" s="46"/>
      <c r="N161" s="46"/>
      <c r="O161" s="46"/>
      <c r="P161" s="46"/>
      <c r="Q161" s="46"/>
      <c r="R161" s="46"/>
      <c r="S161" s="46"/>
      <c r="T161" s="46"/>
      <c r="U161" s="46"/>
      <c r="V161" s="228">
        <f t="shared" si="2"/>
        <v>0</v>
      </c>
      <c r="W161" s="44"/>
    </row>
    <row r="162" spans="1:38" ht="26.4" x14ac:dyDescent="0.25">
      <c r="A162" s="77">
        <v>160</v>
      </c>
      <c r="B162" s="50" t="s">
        <v>326</v>
      </c>
      <c r="C162" s="42">
        <v>44860060072016</v>
      </c>
      <c r="D162" s="42">
        <v>1</v>
      </c>
      <c r="E162" s="46" t="s">
        <v>321</v>
      </c>
      <c r="F162" s="44" t="s">
        <v>232</v>
      </c>
      <c r="G162" s="51">
        <v>6.9</v>
      </c>
      <c r="H162" s="51" t="s">
        <v>233</v>
      </c>
      <c r="I162" s="55" t="s">
        <v>167</v>
      </c>
      <c r="J162" s="51" t="s">
        <v>140</v>
      </c>
      <c r="K162" s="46"/>
      <c r="L162" s="46"/>
      <c r="M162" s="46"/>
      <c r="N162" s="46"/>
      <c r="O162" s="46"/>
      <c r="P162" s="46"/>
      <c r="Q162" s="46"/>
      <c r="R162" s="46"/>
      <c r="S162" s="46"/>
      <c r="T162" s="46"/>
      <c r="U162" s="46"/>
      <c r="V162" s="228">
        <f t="shared" si="2"/>
        <v>0</v>
      </c>
      <c r="W162" s="44"/>
      <c r="X162" s="60"/>
    </row>
    <row r="163" spans="1:38" x14ac:dyDescent="0.25">
      <c r="A163" s="54">
        <v>161</v>
      </c>
      <c r="B163" s="50" t="s">
        <v>332</v>
      </c>
      <c r="C163" s="42">
        <v>44860060072030</v>
      </c>
      <c r="D163" s="46">
        <v>1</v>
      </c>
      <c r="E163" s="48" t="s">
        <v>333</v>
      </c>
      <c r="F163" s="44" t="s">
        <v>334</v>
      </c>
      <c r="G163" s="45">
        <v>461.5</v>
      </c>
      <c r="H163" s="45" t="s">
        <v>233</v>
      </c>
      <c r="I163" s="44" t="s">
        <v>152</v>
      </c>
      <c r="J163" s="51" t="s">
        <v>140</v>
      </c>
      <c r="K163" s="46"/>
      <c r="L163" s="46"/>
      <c r="M163" s="46"/>
      <c r="N163" s="46"/>
      <c r="O163" s="46"/>
      <c r="P163" s="46"/>
      <c r="Q163" s="46"/>
      <c r="R163" s="46"/>
      <c r="S163" s="46"/>
      <c r="T163" s="46"/>
      <c r="U163" s="46"/>
      <c r="V163" s="228">
        <f t="shared" si="2"/>
        <v>0</v>
      </c>
      <c r="W163" s="47"/>
    </row>
    <row r="164" spans="1:38" ht="26.4" x14ac:dyDescent="0.25">
      <c r="A164" s="77">
        <v>162</v>
      </c>
      <c r="B164" s="47" t="s">
        <v>335</v>
      </c>
      <c r="C164" s="45" t="s">
        <v>336</v>
      </c>
      <c r="D164" s="46">
        <v>1</v>
      </c>
      <c r="E164" s="45" t="s">
        <v>337</v>
      </c>
      <c r="F164" s="44" t="s">
        <v>338</v>
      </c>
      <c r="G164" s="45">
        <v>15</v>
      </c>
      <c r="H164" s="45" t="s">
        <v>144</v>
      </c>
      <c r="I164" s="55" t="s">
        <v>152</v>
      </c>
      <c r="J164" s="51" t="s">
        <v>140</v>
      </c>
      <c r="K164" s="46"/>
      <c r="L164" s="46"/>
      <c r="M164" s="46"/>
      <c r="N164" s="46"/>
      <c r="O164" s="46"/>
      <c r="P164" s="46"/>
      <c r="Q164" s="46"/>
      <c r="R164" s="46"/>
      <c r="S164" s="46"/>
      <c r="T164" s="46"/>
      <c r="U164" s="46"/>
      <c r="V164" s="228">
        <f t="shared" si="2"/>
        <v>0</v>
      </c>
      <c r="W164" s="44"/>
    </row>
    <row r="165" spans="1:38" ht="26.4" x14ac:dyDescent="0.25">
      <c r="A165" s="54">
        <v>163</v>
      </c>
      <c r="B165" s="47" t="s">
        <v>335</v>
      </c>
      <c r="C165" s="45" t="s">
        <v>336</v>
      </c>
      <c r="D165" s="46">
        <v>1</v>
      </c>
      <c r="E165" s="45" t="s">
        <v>337</v>
      </c>
      <c r="F165" s="44" t="s">
        <v>339</v>
      </c>
      <c r="G165" s="45">
        <v>15</v>
      </c>
      <c r="H165" s="45" t="s">
        <v>144</v>
      </c>
      <c r="I165" s="55" t="s">
        <v>148</v>
      </c>
      <c r="J165" s="51" t="s">
        <v>140</v>
      </c>
      <c r="K165" s="46"/>
      <c r="L165" s="46"/>
      <c r="M165" s="46"/>
      <c r="N165" s="46"/>
      <c r="O165" s="46"/>
      <c r="P165" s="46"/>
      <c r="Q165" s="46"/>
      <c r="R165" s="46"/>
      <c r="S165" s="46"/>
      <c r="T165" s="46"/>
      <c r="U165" s="46"/>
      <c r="V165" s="228">
        <f t="shared" si="2"/>
        <v>0</v>
      </c>
      <c r="W165" s="44"/>
    </row>
    <row r="166" spans="1:38" ht="51" customHeight="1" x14ac:dyDescent="0.25">
      <c r="A166" s="53"/>
      <c r="B166" s="63"/>
      <c r="C166" s="53"/>
      <c r="D166" s="64"/>
      <c r="E166" s="64"/>
      <c r="F166" s="53"/>
      <c r="G166" s="68">
        <f>SUM(G3:G165)</f>
        <v>3359.3</v>
      </c>
      <c r="H166" s="65"/>
      <c r="I166" s="66"/>
      <c r="J166" s="65"/>
      <c r="K166" s="67"/>
      <c r="L166" s="67"/>
      <c r="M166" s="67"/>
      <c r="N166" s="67"/>
      <c r="O166" s="67"/>
      <c r="P166" s="67"/>
      <c r="Q166" s="370" t="s">
        <v>340</v>
      </c>
      <c r="R166" s="370"/>
      <c r="S166" s="370"/>
      <c r="T166" s="370"/>
      <c r="U166" s="370"/>
      <c r="V166" s="229">
        <f>SUM(V3:V165)</f>
        <v>236.49999999999994</v>
      </c>
      <c r="W166" s="65"/>
    </row>
    <row r="167" spans="1:38" x14ac:dyDescent="0.25">
      <c r="A167" s="53"/>
      <c r="B167" s="69" t="s">
        <v>341</v>
      </c>
      <c r="C167" s="70" t="s">
        <v>342</v>
      </c>
      <c r="D167" s="71"/>
      <c r="E167" s="72"/>
      <c r="F167" s="70"/>
      <c r="G167" s="72"/>
      <c r="H167" s="72"/>
      <c r="I167" s="66"/>
      <c r="J167" s="65"/>
      <c r="K167" s="67"/>
      <c r="L167" s="67"/>
      <c r="M167" s="67"/>
      <c r="N167" s="67"/>
      <c r="O167" s="67"/>
      <c r="P167" s="67"/>
      <c r="Q167" s="67"/>
      <c r="R167" s="67"/>
      <c r="S167" s="67"/>
      <c r="T167" s="67"/>
      <c r="U167" s="67"/>
      <c r="V167" s="67"/>
      <c r="W167" s="53"/>
    </row>
    <row r="168" spans="1:38" ht="14.25" customHeight="1" x14ac:dyDescent="0.25">
      <c r="A168" s="371" t="s">
        <v>343</v>
      </c>
      <c r="B168" s="371"/>
      <c r="C168" s="371"/>
      <c r="D168" s="64"/>
      <c r="E168" s="64"/>
      <c r="F168" s="53"/>
      <c r="G168" s="64"/>
      <c r="H168" s="64"/>
      <c r="I168" s="53"/>
      <c r="J168" s="53"/>
      <c r="K168" s="67"/>
      <c r="L168" s="67"/>
      <c r="M168" s="67"/>
      <c r="N168" s="67"/>
      <c r="O168" s="67"/>
      <c r="P168" s="67"/>
      <c r="Q168" s="67"/>
      <c r="R168" s="67"/>
      <c r="S168" s="67"/>
      <c r="T168" s="67"/>
      <c r="U168" s="67"/>
      <c r="V168" s="67"/>
      <c r="W168" s="53"/>
    </row>
    <row r="169" spans="1:38" x14ac:dyDescent="0.25">
      <c r="AB169" s="49"/>
    </row>
    <row r="170" spans="1:38" s="306" customFormat="1" ht="15.6" x14ac:dyDescent="0.3">
      <c r="A170" s="305"/>
      <c r="B170" s="365" t="s">
        <v>344</v>
      </c>
      <c r="C170" s="365"/>
      <c r="D170" s="365"/>
      <c r="E170" s="365"/>
      <c r="F170" s="365"/>
      <c r="G170" s="365"/>
      <c r="H170" s="365"/>
      <c r="I170" s="365"/>
      <c r="J170" s="305"/>
      <c r="K170" s="304"/>
      <c r="L170" s="304"/>
      <c r="M170" s="304"/>
      <c r="N170" s="304"/>
      <c r="O170" s="304"/>
      <c r="P170" s="304"/>
      <c r="Q170" s="304"/>
      <c r="R170" s="304"/>
      <c r="S170" s="304"/>
      <c r="T170" s="304"/>
      <c r="U170" s="304"/>
      <c r="V170" s="304"/>
      <c r="W170" s="304"/>
      <c r="X170" s="305"/>
      <c r="Y170" s="305"/>
      <c r="Z170" s="305"/>
      <c r="AA170" s="305"/>
      <c r="AB170" s="305"/>
      <c r="AC170" s="305"/>
      <c r="AD170" s="305"/>
      <c r="AE170" s="305"/>
      <c r="AF170" s="305"/>
      <c r="AG170" s="305"/>
      <c r="AH170" s="305"/>
      <c r="AI170" s="305"/>
      <c r="AJ170" s="305"/>
      <c r="AK170" s="305"/>
      <c r="AL170" s="305"/>
    </row>
    <row r="171" spans="1:38" s="305" customFormat="1" ht="152.25" customHeight="1" x14ac:dyDescent="0.25">
      <c r="B171" s="366" t="s">
        <v>345</v>
      </c>
      <c r="C171" s="366"/>
      <c r="D171" s="366"/>
      <c r="E171" s="366"/>
      <c r="F171" s="366"/>
      <c r="G171" s="366"/>
      <c r="H171" s="366"/>
      <c r="I171" s="366"/>
    </row>
    <row r="172" spans="1:38" s="306" customFormat="1" ht="38.25" customHeight="1" x14ac:dyDescent="0.3">
      <c r="A172" s="305"/>
      <c r="B172" s="367" t="s">
        <v>346</v>
      </c>
      <c r="C172" s="367"/>
      <c r="D172" s="367"/>
      <c r="E172" s="367"/>
      <c r="F172" s="367"/>
      <c r="G172" s="367"/>
      <c r="H172" s="367"/>
      <c r="I172" s="367"/>
      <c r="J172" s="305"/>
      <c r="K172" s="304"/>
      <c r="L172" s="304"/>
      <c r="M172" s="304"/>
      <c r="N172" s="304"/>
      <c r="O172" s="304"/>
      <c r="P172" s="304"/>
      <c r="Q172" s="304"/>
      <c r="R172" s="304"/>
      <c r="S172" s="304"/>
      <c r="T172" s="304"/>
      <c r="U172" s="304"/>
      <c r="V172" s="304"/>
      <c r="W172" s="304"/>
      <c r="X172" s="305"/>
      <c r="Y172" s="305"/>
      <c r="Z172" s="305"/>
      <c r="AA172" s="305"/>
      <c r="AB172" s="305"/>
      <c r="AC172" s="305"/>
      <c r="AD172" s="305"/>
      <c r="AE172" s="305"/>
      <c r="AF172" s="305"/>
      <c r="AG172" s="305"/>
      <c r="AH172" s="305"/>
      <c r="AI172" s="305"/>
      <c r="AJ172" s="305"/>
      <c r="AK172" s="305"/>
      <c r="AL172" s="305"/>
    </row>
    <row r="173" spans="1:38" s="305" customFormat="1" ht="78" customHeight="1" x14ac:dyDescent="0.3">
      <c r="B173" s="364" t="s">
        <v>347</v>
      </c>
      <c r="C173" s="364"/>
      <c r="D173" s="364"/>
      <c r="E173" s="364"/>
      <c r="F173" s="364"/>
      <c r="G173" s="364"/>
      <c r="H173" s="364"/>
      <c r="I173" s="364"/>
      <c r="J173" s="307"/>
      <c r="K173" s="307"/>
      <c r="L173" s="307"/>
      <c r="M173" s="307"/>
      <c r="N173" s="307"/>
      <c r="O173" s="307"/>
    </row>
    <row r="174" spans="1:38" s="305" customFormat="1" ht="69" customHeight="1" x14ac:dyDescent="0.25">
      <c r="B174" s="364" t="s">
        <v>348</v>
      </c>
      <c r="C174" s="364"/>
      <c r="D174" s="364"/>
      <c r="E174" s="364"/>
      <c r="F174" s="364"/>
      <c r="G174" s="364"/>
      <c r="H174" s="364"/>
      <c r="I174" s="364"/>
    </row>
    <row r="175" spans="1:38" s="305" customFormat="1" ht="54.75" customHeight="1" x14ac:dyDescent="0.25">
      <c r="B175" s="364" t="s">
        <v>349</v>
      </c>
      <c r="C175" s="364"/>
      <c r="D175" s="364"/>
      <c r="E175" s="364"/>
      <c r="F175" s="364"/>
      <c r="G175" s="364"/>
      <c r="H175" s="364"/>
      <c r="I175" s="364"/>
    </row>
    <row r="176" spans="1:38" s="305" customFormat="1" ht="35.25" customHeight="1" x14ac:dyDescent="0.25">
      <c r="B176" s="364" t="s">
        <v>350</v>
      </c>
      <c r="C176" s="364"/>
      <c r="D176" s="364"/>
      <c r="E176" s="364"/>
      <c r="F176" s="364"/>
      <c r="G176" s="364"/>
      <c r="H176" s="364"/>
      <c r="I176" s="364"/>
    </row>
    <row r="177" spans="28:28" x14ac:dyDescent="0.25">
      <c r="AB177" s="49"/>
    </row>
    <row r="178" spans="28:28" x14ac:dyDescent="0.25">
      <c r="AB178" s="49"/>
    </row>
    <row r="179" spans="28:28" x14ac:dyDescent="0.25">
      <c r="AB179" s="49"/>
    </row>
    <row r="180" spans="28:28" x14ac:dyDescent="0.25">
      <c r="AB180" s="49"/>
    </row>
    <row r="181" spans="28:28" x14ac:dyDescent="0.25">
      <c r="AB181" s="49"/>
    </row>
    <row r="182" spans="28:28" x14ac:dyDescent="0.25">
      <c r="AB182" s="49"/>
    </row>
    <row r="183" spans="28:28" x14ac:dyDescent="0.25">
      <c r="AB183" s="49"/>
    </row>
    <row r="184" spans="28:28" x14ac:dyDescent="0.25">
      <c r="AB184" s="49"/>
    </row>
    <row r="185" spans="28:28" x14ac:dyDescent="0.25">
      <c r="AB185" s="49"/>
    </row>
    <row r="186" spans="28:28" x14ac:dyDescent="0.25">
      <c r="AB186" s="49"/>
    </row>
    <row r="187" spans="28:28" x14ac:dyDescent="0.25">
      <c r="AB187" s="49"/>
    </row>
    <row r="188" spans="28:28" x14ac:dyDescent="0.25">
      <c r="AB188" s="49"/>
    </row>
    <row r="189" spans="28:28" x14ac:dyDescent="0.25">
      <c r="AB189" s="49"/>
    </row>
    <row r="190" spans="28:28" x14ac:dyDescent="0.25">
      <c r="AB190" s="49"/>
    </row>
    <row r="191" spans="28:28" x14ac:dyDescent="0.25">
      <c r="AB191" s="49"/>
    </row>
    <row r="192" spans="28:28" x14ac:dyDescent="0.25">
      <c r="AB192" s="49"/>
    </row>
    <row r="193" spans="28:28" x14ac:dyDescent="0.25">
      <c r="AB193" s="49"/>
    </row>
    <row r="194" spans="28:28" x14ac:dyDescent="0.25">
      <c r="AB194" s="49"/>
    </row>
    <row r="195" spans="28:28" x14ac:dyDescent="0.25">
      <c r="AB195" s="49"/>
    </row>
    <row r="196" spans="28:28" x14ac:dyDescent="0.25">
      <c r="AB196" s="49"/>
    </row>
    <row r="197" spans="28:28" x14ac:dyDescent="0.25">
      <c r="AB197" s="49"/>
    </row>
    <row r="198" spans="28:28" x14ac:dyDescent="0.25">
      <c r="AB198" s="49"/>
    </row>
    <row r="199" spans="28:28" x14ac:dyDescent="0.25">
      <c r="AB199" s="49"/>
    </row>
    <row r="200" spans="28:28" x14ac:dyDescent="0.25">
      <c r="AB200" s="49"/>
    </row>
    <row r="201" spans="28:28" x14ac:dyDescent="0.25">
      <c r="AB201" s="49"/>
    </row>
    <row r="202" spans="28:28" x14ac:dyDescent="0.25">
      <c r="AB202" s="49"/>
    </row>
    <row r="203" spans="28:28" x14ac:dyDescent="0.25">
      <c r="AB203" s="49"/>
    </row>
    <row r="204" spans="28:28" x14ac:dyDescent="0.25">
      <c r="AB204" s="49"/>
    </row>
    <row r="205" spans="28:28" x14ac:dyDescent="0.25">
      <c r="AB205" s="49"/>
    </row>
    <row r="206" spans="28:28" x14ac:dyDescent="0.25">
      <c r="AB206" s="49"/>
    </row>
    <row r="207" spans="28:28" x14ac:dyDescent="0.25">
      <c r="AB207" s="49"/>
    </row>
    <row r="208" spans="28:28" x14ac:dyDescent="0.25">
      <c r="AB208" s="49"/>
    </row>
    <row r="209" spans="28:28" x14ac:dyDescent="0.25">
      <c r="AB209" s="49"/>
    </row>
    <row r="210" spans="28:28" x14ac:dyDescent="0.25">
      <c r="AB210" s="49"/>
    </row>
    <row r="211" spans="28:28" x14ac:dyDescent="0.25">
      <c r="AB211" s="49"/>
    </row>
    <row r="212" spans="28:28" x14ac:dyDescent="0.25">
      <c r="AB212" s="49"/>
    </row>
    <row r="213" spans="28:28" x14ac:dyDescent="0.25">
      <c r="AB213" s="49"/>
    </row>
    <row r="214" spans="28:28" x14ac:dyDescent="0.25">
      <c r="AB214" s="49"/>
    </row>
    <row r="215" spans="28:28" x14ac:dyDescent="0.25">
      <c r="AB215" s="49"/>
    </row>
    <row r="216" spans="28:28" x14ac:dyDescent="0.25">
      <c r="AB216" s="49"/>
    </row>
    <row r="217" spans="28:28" x14ac:dyDescent="0.25">
      <c r="AB217" s="49"/>
    </row>
    <row r="218" spans="28:28" x14ac:dyDescent="0.25">
      <c r="AB218" s="49"/>
    </row>
    <row r="219" spans="28:28" x14ac:dyDescent="0.25">
      <c r="AB219" s="49"/>
    </row>
    <row r="220" spans="28:28" x14ac:dyDescent="0.25">
      <c r="AB220" s="49"/>
    </row>
    <row r="221" spans="28:28" x14ac:dyDescent="0.25">
      <c r="AB221" s="49"/>
    </row>
    <row r="222" spans="28:28" x14ac:dyDescent="0.25">
      <c r="AB222" s="49"/>
    </row>
    <row r="223" spans="28:28" x14ac:dyDescent="0.25">
      <c r="AB223" s="49"/>
    </row>
    <row r="224" spans="28:28" x14ac:dyDescent="0.25">
      <c r="AB224" s="49"/>
    </row>
    <row r="225" spans="28:28" x14ac:dyDescent="0.25">
      <c r="AB225" s="49"/>
    </row>
    <row r="226" spans="28:28" x14ac:dyDescent="0.25">
      <c r="AB226" s="49"/>
    </row>
    <row r="227" spans="28:28" x14ac:dyDescent="0.25">
      <c r="AB227" s="49"/>
    </row>
    <row r="228" spans="28:28" x14ac:dyDescent="0.25">
      <c r="AB228" s="49"/>
    </row>
    <row r="229" spans="28:28" x14ac:dyDescent="0.25">
      <c r="AB229" s="49"/>
    </row>
    <row r="230" spans="28:28" x14ac:dyDescent="0.25">
      <c r="AB230" s="49"/>
    </row>
    <row r="231" spans="28:28" x14ac:dyDescent="0.25">
      <c r="AB231" s="49"/>
    </row>
    <row r="232" spans="28:28" x14ac:dyDescent="0.25">
      <c r="AB232" s="49"/>
    </row>
    <row r="233" spans="28:28" x14ac:dyDescent="0.25">
      <c r="AB233" s="49"/>
    </row>
    <row r="234" spans="28:28" x14ac:dyDescent="0.25">
      <c r="AB234" s="49"/>
    </row>
    <row r="235" spans="28:28" x14ac:dyDescent="0.25">
      <c r="AB235" s="49"/>
    </row>
    <row r="236" spans="28:28" x14ac:dyDescent="0.25">
      <c r="AB236" s="49"/>
    </row>
    <row r="237" spans="28:28" x14ac:dyDescent="0.25">
      <c r="AB237" s="49"/>
    </row>
    <row r="238" spans="28:28" x14ac:dyDescent="0.25">
      <c r="AB238" s="49"/>
    </row>
    <row r="239" spans="28:28" x14ac:dyDescent="0.25">
      <c r="AB239" s="49"/>
    </row>
    <row r="240" spans="28:28" x14ac:dyDescent="0.25">
      <c r="AB240" s="49"/>
    </row>
    <row r="241" spans="28:28" x14ac:dyDescent="0.25">
      <c r="AB241" s="49"/>
    </row>
    <row r="242" spans="28:28" x14ac:dyDescent="0.25">
      <c r="AB242" s="49"/>
    </row>
    <row r="243" spans="28:28" x14ac:dyDescent="0.25">
      <c r="AB243" s="49"/>
    </row>
    <row r="244" spans="28:28" x14ac:dyDescent="0.25">
      <c r="AB244" s="51"/>
    </row>
    <row r="245" spans="28:28" x14ac:dyDescent="0.25">
      <c r="AB245" s="51"/>
    </row>
    <row r="246" spans="28:28" x14ac:dyDescent="0.25">
      <c r="AB246" s="51"/>
    </row>
    <row r="247" spans="28:28" x14ac:dyDescent="0.25">
      <c r="AB247" s="51"/>
    </row>
    <row r="248" spans="28:28" x14ac:dyDescent="0.25">
      <c r="AB248" s="51"/>
    </row>
    <row r="249" spans="28:28" x14ac:dyDescent="0.25">
      <c r="AB249" s="51"/>
    </row>
    <row r="250" spans="28:28" x14ac:dyDescent="0.25">
      <c r="AB250" s="51"/>
    </row>
    <row r="251" spans="28:28" x14ac:dyDescent="0.25">
      <c r="AB251" s="51"/>
    </row>
    <row r="252" spans="28:28" x14ac:dyDescent="0.25">
      <c r="AB252" s="51"/>
    </row>
    <row r="253" spans="28:28" x14ac:dyDescent="0.25">
      <c r="AB253" s="51"/>
    </row>
    <row r="254" spans="28:28" x14ac:dyDescent="0.25">
      <c r="AB254" s="51"/>
    </row>
    <row r="255" spans="28:28" x14ac:dyDescent="0.25">
      <c r="AB255" s="51"/>
    </row>
    <row r="256" spans="28:28" x14ac:dyDescent="0.25">
      <c r="AB256" s="51"/>
    </row>
    <row r="257" spans="28:28" x14ac:dyDescent="0.25">
      <c r="AB257" s="51"/>
    </row>
    <row r="258" spans="28:28" x14ac:dyDescent="0.25">
      <c r="AB258" s="51"/>
    </row>
    <row r="259" spans="28:28" x14ac:dyDescent="0.25">
      <c r="AB259" s="51"/>
    </row>
    <row r="260" spans="28:28" x14ac:dyDescent="0.25">
      <c r="AB260" s="51"/>
    </row>
    <row r="261" spans="28:28" x14ac:dyDescent="0.25">
      <c r="AB261" s="51"/>
    </row>
    <row r="262" spans="28:28" x14ac:dyDescent="0.25">
      <c r="AB262" s="51"/>
    </row>
    <row r="263" spans="28:28" x14ac:dyDescent="0.25">
      <c r="AB263" s="51"/>
    </row>
    <row r="264" spans="28:28" x14ac:dyDescent="0.25">
      <c r="AB264" s="51"/>
    </row>
    <row r="265" spans="28:28" x14ac:dyDescent="0.25">
      <c r="AB265" s="51"/>
    </row>
    <row r="266" spans="28:28" x14ac:dyDescent="0.25">
      <c r="AB266" s="51"/>
    </row>
    <row r="267" spans="28:28" x14ac:dyDescent="0.25">
      <c r="AB267" s="51"/>
    </row>
    <row r="268" spans="28:28" x14ac:dyDescent="0.25">
      <c r="AB268" s="51"/>
    </row>
    <row r="269" spans="28:28" x14ac:dyDescent="0.25">
      <c r="AB269" s="51"/>
    </row>
    <row r="270" spans="28:28" x14ac:dyDescent="0.25">
      <c r="AB270" s="51"/>
    </row>
    <row r="271" spans="28:28" x14ac:dyDescent="0.25">
      <c r="AB271" s="51"/>
    </row>
    <row r="272" spans="28:28" x14ac:dyDescent="0.25">
      <c r="AB272" s="51"/>
    </row>
    <row r="273" spans="28:28" x14ac:dyDescent="0.25">
      <c r="AB273" s="51"/>
    </row>
    <row r="274" spans="28:28" x14ac:dyDescent="0.25">
      <c r="AB274" s="51"/>
    </row>
    <row r="275" spans="28:28" x14ac:dyDescent="0.25">
      <c r="AB275" s="51"/>
    </row>
    <row r="276" spans="28:28" x14ac:dyDescent="0.25">
      <c r="AB276" s="51"/>
    </row>
    <row r="277" spans="28:28" x14ac:dyDescent="0.25">
      <c r="AB277" s="51"/>
    </row>
    <row r="278" spans="28:28" x14ac:dyDescent="0.25">
      <c r="AB278" s="51"/>
    </row>
    <row r="279" spans="28:28" x14ac:dyDescent="0.25">
      <c r="AB279" s="51"/>
    </row>
    <row r="280" spans="28:28" x14ac:dyDescent="0.25">
      <c r="AB280" s="51"/>
    </row>
    <row r="281" spans="28:28" x14ac:dyDescent="0.25">
      <c r="AB281" s="51"/>
    </row>
    <row r="282" spans="28:28" x14ac:dyDescent="0.25">
      <c r="AB282" s="51"/>
    </row>
    <row r="283" spans="28:28" x14ac:dyDescent="0.25">
      <c r="AB283" s="51"/>
    </row>
    <row r="284" spans="28:28" x14ac:dyDescent="0.25">
      <c r="AB284" s="51"/>
    </row>
    <row r="285" spans="28:28" x14ac:dyDescent="0.25">
      <c r="AB285" s="51"/>
    </row>
    <row r="286" spans="28:28" x14ac:dyDescent="0.25">
      <c r="AB286" s="51"/>
    </row>
    <row r="287" spans="28:28" x14ac:dyDescent="0.25">
      <c r="AB287" s="51"/>
    </row>
    <row r="288" spans="28:28" x14ac:dyDescent="0.25">
      <c r="AB288" s="51"/>
    </row>
    <row r="289" spans="28:28" x14ac:dyDescent="0.25">
      <c r="AB289" s="45"/>
    </row>
    <row r="290" spans="28:28" x14ac:dyDescent="0.25">
      <c r="AB290" s="45"/>
    </row>
    <row r="291" spans="28:28" x14ac:dyDescent="0.25">
      <c r="AB291" s="45"/>
    </row>
    <row r="292" spans="28:28" x14ac:dyDescent="0.25">
      <c r="AB292" s="51"/>
    </row>
    <row r="293" spans="28:28" x14ac:dyDescent="0.25">
      <c r="AB293" s="51"/>
    </row>
    <row r="294" spans="28:28" x14ac:dyDescent="0.25">
      <c r="AB294" s="51"/>
    </row>
    <row r="295" spans="28:28" x14ac:dyDescent="0.25">
      <c r="AB295" s="51"/>
    </row>
    <row r="296" spans="28:28" x14ac:dyDescent="0.25">
      <c r="AB296" s="51"/>
    </row>
    <row r="297" spans="28:28" x14ac:dyDescent="0.25">
      <c r="AB297" s="51"/>
    </row>
    <row r="298" spans="28:28" x14ac:dyDescent="0.25">
      <c r="AB298" s="51"/>
    </row>
    <row r="299" spans="28:28" x14ac:dyDescent="0.25">
      <c r="AB299" s="51"/>
    </row>
    <row r="300" spans="28:28" x14ac:dyDescent="0.25">
      <c r="AB300" s="51"/>
    </row>
    <row r="301" spans="28:28" x14ac:dyDescent="0.25">
      <c r="AB301" s="51"/>
    </row>
    <row r="302" spans="28:28" x14ac:dyDescent="0.25">
      <c r="AB302" s="51"/>
    </row>
    <row r="303" spans="28:28" x14ac:dyDescent="0.25">
      <c r="AB303" s="51"/>
    </row>
    <row r="304" spans="28:28" x14ac:dyDescent="0.25">
      <c r="AB304" s="51"/>
    </row>
    <row r="305" spans="28:28" x14ac:dyDescent="0.25">
      <c r="AB305" s="51"/>
    </row>
    <row r="306" spans="28:28" x14ac:dyDescent="0.25">
      <c r="AB306" s="51"/>
    </row>
    <row r="307" spans="28:28" x14ac:dyDescent="0.25">
      <c r="AB307" s="51"/>
    </row>
    <row r="308" spans="28:28" x14ac:dyDescent="0.25">
      <c r="AB308" s="51"/>
    </row>
    <row r="309" spans="28:28" x14ac:dyDescent="0.25">
      <c r="AB309" s="51"/>
    </row>
    <row r="310" spans="28:28" x14ac:dyDescent="0.25">
      <c r="AB310" s="51"/>
    </row>
    <row r="311" spans="28:28" x14ac:dyDescent="0.25">
      <c r="AB311" s="51"/>
    </row>
    <row r="312" spans="28:28" x14ac:dyDescent="0.25">
      <c r="AB312" s="51"/>
    </row>
    <row r="313" spans="28:28" x14ac:dyDescent="0.25">
      <c r="AB313" s="51"/>
    </row>
    <row r="314" spans="28:28" x14ac:dyDescent="0.25">
      <c r="AB314" s="51"/>
    </row>
    <row r="315" spans="28:28" x14ac:dyDescent="0.25">
      <c r="AB315" s="51"/>
    </row>
    <row r="316" spans="28:28" x14ac:dyDescent="0.25">
      <c r="AB316" s="62"/>
    </row>
    <row r="317" spans="28:28" x14ac:dyDescent="0.25">
      <c r="AB317" s="45"/>
    </row>
    <row r="318" spans="28:28" x14ac:dyDescent="0.25">
      <c r="AB318" s="45"/>
    </row>
    <row r="319" spans="28:28" x14ac:dyDescent="0.25">
      <c r="AB319" s="45"/>
    </row>
    <row r="321" spans="28:28" x14ac:dyDescent="0.25">
      <c r="AB321" s="60"/>
    </row>
  </sheetData>
  <autoFilter ref="A2:W168" xr:uid="{76DE0491-161F-4445-AC4F-8F8199D38B1C}"/>
  <mergeCells count="13">
    <mergeCell ref="W1:W2"/>
    <mergeCell ref="Q166:U166"/>
    <mergeCell ref="A168:C168"/>
    <mergeCell ref="K1:Q1"/>
    <mergeCell ref="R1:U1"/>
    <mergeCell ref="A1:J1"/>
    <mergeCell ref="B175:I175"/>
    <mergeCell ref="B176:I176"/>
    <mergeCell ref="B170:I170"/>
    <mergeCell ref="B171:I171"/>
    <mergeCell ref="B172:I172"/>
    <mergeCell ref="B173:I173"/>
    <mergeCell ref="B174:I174"/>
  </mergeCells>
  <conditionalFormatting sqref="K2:Q2 W1">
    <cfRule type="cellIs" dxfId="5" priority="2" operator="equal">
      <formula>"X"</formula>
    </cfRule>
  </conditionalFormatting>
  <conditionalFormatting sqref="K2:Q2">
    <cfRule type="containsText" dxfId="4" priority="1" operator="containsText" text="X">
      <formula>NOT(ISERROR(SEARCH("X",K2)))</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96E81-4E39-4C3A-96CF-A846C2635ECA}">
  <dimension ref="A1"/>
  <sheetViews>
    <sheetView zoomScaleNormal="100" workbookViewId="0">
      <selection activeCell="Q39" sqref="Q39"/>
    </sheetView>
  </sheetViews>
  <sheetFormatPr defaultRowHeight="13.2"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4065-5C6C-4C7B-AB59-465D652B1958}">
  <sheetPr>
    <pageSetUpPr fitToPage="1"/>
  </sheetPr>
  <dimension ref="B1:I69"/>
  <sheetViews>
    <sheetView zoomScale="77" zoomScaleNormal="77" workbookViewId="0">
      <selection activeCell="K12" sqref="K12"/>
    </sheetView>
  </sheetViews>
  <sheetFormatPr defaultColWidth="9.33203125" defaultRowHeight="15.6" outlineLevelRow="1" x14ac:dyDescent="0.3"/>
  <cols>
    <col min="1" max="1" width="3.5546875" style="80" customWidth="1"/>
    <col min="2" max="2" width="178.33203125" style="79" customWidth="1"/>
    <col min="3" max="3" width="6.33203125" style="93" bestFit="1" customWidth="1"/>
    <col min="4" max="4" width="8.33203125" style="94" bestFit="1" customWidth="1"/>
    <col min="5" max="6" width="7.33203125" style="93" customWidth="1"/>
    <col min="7" max="7" width="78.33203125" style="80" bestFit="1" customWidth="1"/>
    <col min="8" max="16384" width="9.33203125" style="80"/>
  </cols>
  <sheetData>
    <row r="1" spans="2:6" x14ac:dyDescent="0.3">
      <c r="C1" s="374" t="s">
        <v>351</v>
      </c>
      <c r="D1" s="374"/>
      <c r="E1" s="374"/>
      <c r="F1" s="374"/>
    </row>
    <row r="2" spans="2:6" ht="103.5" customHeight="1" x14ac:dyDescent="0.3">
      <c r="B2" s="81" t="s">
        <v>352</v>
      </c>
      <c r="C2" s="82" t="s">
        <v>353</v>
      </c>
      <c r="D2" s="83" t="s">
        <v>354</v>
      </c>
      <c r="E2" s="84" t="s">
        <v>355</v>
      </c>
      <c r="F2" s="84" t="s">
        <v>356</v>
      </c>
    </row>
    <row r="3" spans="2:6" x14ac:dyDescent="0.3">
      <c r="B3" s="85" t="s">
        <v>357</v>
      </c>
      <c r="C3" s="86">
        <v>4</v>
      </c>
      <c r="D3" s="86">
        <v>4</v>
      </c>
      <c r="E3" s="86">
        <v>4</v>
      </c>
      <c r="F3" s="86">
        <v>3</v>
      </c>
    </row>
    <row r="4" spans="2:6" outlineLevel="1" x14ac:dyDescent="0.3">
      <c r="B4" s="87" t="s">
        <v>358</v>
      </c>
      <c r="C4" s="88"/>
      <c r="D4" s="88"/>
      <c r="E4" s="88"/>
      <c r="F4" s="88"/>
    </row>
    <row r="5" spans="2:6" outlineLevel="1" x14ac:dyDescent="0.3">
      <c r="B5" s="87" t="s">
        <v>359</v>
      </c>
      <c r="C5" s="88"/>
      <c r="D5" s="88"/>
      <c r="E5" s="88"/>
      <c r="F5" s="88"/>
    </row>
    <row r="6" spans="2:6" outlineLevel="1" x14ac:dyDescent="0.3">
      <c r="B6" s="87" t="s">
        <v>360</v>
      </c>
      <c r="C6" s="88"/>
      <c r="D6" s="88"/>
      <c r="E6" s="88"/>
      <c r="F6" s="88"/>
    </row>
    <row r="7" spans="2:6" outlineLevel="1" x14ac:dyDescent="0.3">
      <c r="B7" s="87" t="s">
        <v>361</v>
      </c>
      <c r="C7" s="88"/>
      <c r="D7" s="88"/>
      <c r="E7" s="88"/>
      <c r="F7" s="88"/>
    </row>
    <row r="8" spans="2:6" outlineLevel="1" x14ac:dyDescent="0.3">
      <c r="B8" s="87" t="s">
        <v>362</v>
      </c>
      <c r="C8" s="88"/>
      <c r="D8" s="88"/>
      <c r="E8" s="88"/>
      <c r="F8" s="88"/>
    </row>
    <row r="9" spans="2:6" outlineLevel="1" x14ac:dyDescent="0.3">
      <c r="B9" s="89" t="s">
        <v>363</v>
      </c>
      <c r="C9" s="88"/>
      <c r="D9" s="88"/>
      <c r="E9" s="88"/>
      <c r="F9" s="88"/>
    </row>
    <row r="10" spans="2:6" outlineLevel="1" x14ac:dyDescent="0.3">
      <c r="B10" s="87" t="s">
        <v>364</v>
      </c>
      <c r="C10" s="88"/>
      <c r="D10" s="88"/>
      <c r="E10" s="88"/>
      <c r="F10" s="88"/>
    </row>
    <row r="11" spans="2:6" outlineLevel="1" x14ac:dyDescent="0.3">
      <c r="B11" s="87" t="s">
        <v>365</v>
      </c>
      <c r="C11" s="88"/>
      <c r="D11" s="88"/>
      <c r="E11" s="88"/>
      <c r="F11" s="88"/>
    </row>
    <row r="12" spans="2:6" outlineLevel="1" x14ac:dyDescent="0.3">
      <c r="B12" s="87" t="s">
        <v>366</v>
      </c>
      <c r="C12" s="88"/>
      <c r="D12" s="88"/>
      <c r="E12" s="88"/>
      <c r="F12" s="88"/>
    </row>
    <row r="13" spans="2:6" outlineLevel="1" x14ac:dyDescent="0.3">
      <c r="B13" s="87" t="s">
        <v>367</v>
      </c>
      <c r="C13" s="88"/>
      <c r="D13" s="88"/>
      <c r="E13" s="88"/>
      <c r="F13" s="88"/>
    </row>
    <row r="14" spans="2:6" ht="31.2" outlineLevel="1" x14ac:dyDescent="0.3">
      <c r="B14" s="89" t="s">
        <v>368</v>
      </c>
      <c r="C14" s="88"/>
      <c r="D14" s="88"/>
      <c r="E14" s="88"/>
      <c r="F14" s="88"/>
    </row>
    <row r="15" spans="2:6" outlineLevel="1" x14ac:dyDescent="0.3">
      <c r="B15" s="87" t="s">
        <v>369</v>
      </c>
      <c r="C15" s="88"/>
      <c r="D15" s="88"/>
      <c r="E15" s="88"/>
      <c r="F15" s="88"/>
    </row>
    <row r="16" spans="2:6" outlineLevel="1" x14ac:dyDescent="0.3">
      <c r="B16" s="87" t="s">
        <v>370</v>
      </c>
      <c r="C16" s="88"/>
      <c r="D16" s="88"/>
      <c r="E16" s="88"/>
      <c r="F16" s="88"/>
    </row>
    <row r="17" spans="2:6" x14ac:dyDescent="0.3">
      <c r="B17" s="85" t="s">
        <v>371</v>
      </c>
      <c r="C17" s="86">
        <v>4</v>
      </c>
      <c r="D17" s="86">
        <v>4</v>
      </c>
      <c r="E17" s="86">
        <v>4</v>
      </c>
      <c r="F17" s="86">
        <v>3</v>
      </c>
    </row>
    <row r="18" spans="2:6" outlineLevel="1" x14ac:dyDescent="0.3">
      <c r="B18" s="87" t="s">
        <v>372</v>
      </c>
      <c r="C18" s="88"/>
      <c r="D18" s="88"/>
      <c r="E18" s="88"/>
      <c r="F18" s="88"/>
    </row>
    <row r="19" spans="2:6" outlineLevel="1" x14ac:dyDescent="0.3">
      <c r="B19" s="87" t="s">
        <v>373</v>
      </c>
      <c r="C19" s="88"/>
      <c r="D19" s="88"/>
      <c r="E19" s="88"/>
      <c r="F19" s="88"/>
    </row>
    <row r="20" spans="2:6" outlineLevel="1" x14ac:dyDescent="0.3">
      <c r="B20" s="87" t="s">
        <v>374</v>
      </c>
      <c r="C20" s="88"/>
      <c r="D20" s="88"/>
      <c r="E20" s="88"/>
      <c r="F20" s="88"/>
    </row>
    <row r="21" spans="2:6" outlineLevel="1" x14ac:dyDescent="0.3">
      <c r="B21" s="87" t="s">
        <v>361</v>
      </c>
      <c r="C21" s="88"/>
      <c r="D21" s="88"/>
      <c r="E21" s="88"/>
      <c r="F21" s="88"/>
    </row>
    <row r="22" spans="2:6" outlineLevel="1" x14ac:dyDescent="0.3">
      <c r="B22" s="87" t="s">
        <v>375</v>
      </c>
      <c r="C22" s="88"/>
      <c r="D22" s="88"/>
      <c r="E22" s="88"/>
      <c r="F22" s="88"/>
    </row>
    <row r="23" spans="2:6" outlineLevel="1" x14ac:dyDescent="0.3">
      <c r="B23" s="89" t="s">
        <v>363</v>
      </c>
      <c r="C23" s="88"/>
      <c r="D23" s="88"/>
      <c r="E23" s="88"/>
      <c r="F23" s="88"/>
    </row>
    <row r="24" spans="2:6" outlineLevel="1" x14ac:dyDescent="0.3">
      <c r="B24" s="87" t="s">
        <v>365</v>
      </c>
      <c r="C24" s="88"/>
      <c r="D24" s="88"/>
      <c r="E24" s="88"/>
      <c r="F24" s="88"/>
    </row>
    <row r="25" spans="2:6" outlineLevel="1" x14ac:dyDescent="0.3">
      <c r="B25" s="87" t="s">
        <v>376</v>
      </c>
      <c r="C25" s="88"/>
      <c r="D25" s="88"/>
      <c r="E25" s="88"/>
      <c r="F25" s="88"/>
    </row>
    <row r="26" spans="2:6" outlineLevel="1" x14ac:dyDescent="0.3">
      <c r="B26" s="87" t="s">
        <v>377</v>
      </c>
      <c r="C26" s="88"/>
      <c r="D26" s="88"/>
      <c r="E26" s="88"/>
      <c r="F26" s="88"/>
    </row>
    <row r="27" spans="2:6" outlineLevel="1" x14ac:dyDescent="0.3">
      <c r="B27" s="87" t="s">
        <v>378</v>
      </c>
      <c r="C27" s="88"/>
      <c r="D27" s="88"/>
      <c r="E27" s="88"/>
      <c r="F27" s="88"/>
    </row>
    <row r="28" spans="2:6" outlineLevel="1" x14ac:dyDescent="0.3">
      <c r="B28" s="87" t="s">
        <v>366</v>
      </c>
      <c r="C28" s="88"/>
      <c r="D28" s="88"/>
      <c r="E28" s="88"/>
      <c r="F28" s="88"/>
    </row>
    <row r="29" spans="2:6" outlineLevel="1" x14ac:dyDescent="0.3">
      <c r="B29" s="89" t="s">
        <v>379</v>
      </c>
      <c r="C29" s="88"/>
      <c r="D29" s="88"/>
      <c r="E29" s="88"/>
      <c r="F29" s="88"/>
    </row>
    <row r="30" spans="2:6" outlineLevel="1" x14ac:dyDescent="0.3">
      <c r="B30" s="87" t="s">
        <v>380</v>
      </c>
      <c r="C30" s="88"/>
      <c r="D30" s="88"/>
      <c r="E30" s="88"/>
      <c r="F30" s="88"/>
    </row>
    <row r="31" spans="2:6" outlineLevel="1" x14ac:dyDescent="0.3">
      <c r="B31" s="87" t="s">
        <v>381</v>
      </c>
      <c r="C31" s="88"/>
      <c r="D31" s="88"/>
      <c r="E31" s="88"/>
      <c r="F31" s="88"/>
    </row>
    <row r="32" spans="2:6" outlineLevel="1" x14ac:dyDescent="0.3">
      <c r="B32" s="87" t="s">
        <v>382</v>
      </c>
      <c r="C32" s="88"/>
      <c r="D32" s="88"/>
      <c r="E32" s="88"/>
      <c r="F32" s="88"/>
    </row>
    <row r="33" spans="2:6" outlineLevel="1" x14ac:dyDescent="0.3">
      <c r="B33" s="89" t="s">
        <v>383</v>
      </c>
      <c r="C33" s="88"/>
      <c r="D33" s="88"/>
      <c r="E33" s="88"/>
      <c r="F33" s="88"/>
    </row>
    <row r="34" spans="2:6" outlineLevel="1" x14ac:dyDescent="0.3">
      <c r="B34" s="87" t="s">
        <v>384</v>
      </c>
      <c r="C34" s="88"/>
      <c r="D34" s="88"/>
      <c r="E34" s="88"/>
      <c r="F34" s="88"/>
    </row>
    <row r="35" spans="2:6" outlineLevel="1" x14ac:dyDescent="0.3">
      <c r="B35" s="89" t="s">
        <v>385</v>
      </c>
      <c r="C35" s="88"/>
      <c r="D35" s="88"/>
      <c r="E35" s="88"/>
      <c r="F35" s="88"/>
    </row>
    <row r="36" spans="2:6" outlineLevel="1" x14ac:dyDescent="0.3">
      <c r="B36" s="89" t="s">
        <v>386</v>
      </c>
      <c r="C36" s="88"/>
      <c r="D36" s="88"/>
      <c r="E36" s="88"/>
      <c r="F36" s="88"/>
    </row>
    <row r="37" spans="2:6" outlineLevel="1" x14ac:dyDescent="0.3">
      <c r="B37" s="89" t="s">
        <v>387</v>
      </c>
      <c r="C37" s="88"/>
      <c r="D37" s="88"/>
      <c r="E37" s="88"/>
      <c r="F37" s="88"/>
    </row>
    <row r="38" spans="2:6" x14ac:dyDescent="0.3">
      <c r="B38" s="85" t="s">
        <v>388</v>
      </c>
      <c r="C38" s="86">
        <v>3</v>
      </c>
      <c r="D38" s="86">
        <v>3</v>
      </c>
      <c r="E38" s="86">
        <v>3</v>
      </c>
      <c r="F38" s="86">
        <v>2</v>
      </c>
    </row>
    <row r="39" spans="2:6" outlineLevel="1" x14ac:dyDescent="0.3">
      <c r="B39" s="87" t="s">
        <v>389</v>
      </c>
      <c r="C39" s="88"/>
      <c r="D39" s="88"/>
      <c r="E39" s="88"/>
      <c r="F39" s="88"/>
    </row>
    <row r="40" spans="2:6" outlineLevel="1" x14ac:dyDescent="0.3">
      <c r="B40" s="87" t="s">
        <v>359</v>
      </c>
      <c r="C40" s="88"/>
      <c r="D40" s="88"/>
      <c r="E40" s="88"/>
      <c r="F40" s="88"/>
    </row>
    <row r="41" spans="2:6" outlineLevel="1" x14ac:dyDescent="0.3">
      <c r="B41" s="87" t="s">
        <v>390</v>
      </c>
      <c r="C41" s="88"/>
      <c r="D41" s="88"/>
      <c r="E41" s="88"/>
      <c r="F41" s="88"/>
    </row>
    <row r="42" spans="2:6" outlineLevel="1" x14ac:dyDescent="0.3">
      <c r="B42" s="87" t="s">
        <v>361</v>
      </c>
      <c r="C42" s="88"/>
      <c r="D42" s="88"/>
      <c r="E42" s="88"/>
      <c r="F42" s="88"/>
    </row>
    <row r="43" spans="2:6" outlineLevel="1" x14ac:dyDescent="0.3">
      <c r="B43" s="87" t="s">
        <v>362</v>
      </c>
      <c r="C43" s="88"/>
      <c r="D43" s="88"/>
      <c r="E43" s="88"/>
      <c r="F43" s="88"/>
    </row>
    <row r="44" spans="2:6" outlineLevel="1" x14ac:dyDescent="0.3">
      <c r="B44" s="89" t="s">
        <v>391</v>
      </c>
      <c r="C44" s="88"/>
      <c r="D44" s="88"/>
      <c r="E44" s="88"/>
      <c r="F44" s="88"/>
    </row>
    <row r="45" spans="2:6" outlineLevel="1" x14ac:dyDescent="0.3">
      <c r="B45" s="87" t="s">
        <v>365</v>
      </c>
      <c r="C45" s="88"/>
      <c r="D45" s="88"/>
      <c r="E45" s="88"/>
      <c r="F45" s="88"/>
    </row>
    <row r="46" spans="2:6" outlineLevel="1" x14ac:dyDescent="0.3">
      <c r="B46" s="87" t="s">
        <v>366</v>
      </c>
      <c r="C46" s="88"/>
      <c r="D46" s="88"/>
      <c r="E46" s="88"/>
      <c r="F46" s="88"/>
    </row>
    <row r="47" spans="2:6" outlineLevel="1" x14ac:dyDescent="0.3">
      <c r="B47" s="87" t="s">
        <v>367</v>
      </c>
      <c r="C47" s="88"/>
      <c r="D47" s="88"/>
      <c r="E47" s="88"/>
      <c r="F47" s="88"/>
    </row>
    <row r="48" spans="2:6" ht="31.2" outlineLevel="1" x14ac:dyDescent="0.3">
      <c r="B48" s="89" t="s">
        <v>368</v>
      </c>
      <c r="C48" s="88"/>
      <c r="D48" s="88"/>
      <c r="E48" s="88"/>
      <c r="F48" s="88"/>
    </row>
    <row r="49" spans="2:9" outlineLevel="1" x14ac:dyDescent="0.3">
      <c r="B49" s="87" t="s">
        <v>392</v>
      </c>
      <c r="C49" s="88"/>
      <c r="D49" s="88"/>
      <c r="E49" s="88"/>
      <c r="F49" s="88"/>
    </row>
    <row r="50" spans="2:9" outlineLevel="1" x14ac:dyDescent="0.3">
      <c r="B50" s="87" t="s">
        <v>393</v>
      </c>
      <c r="C50" s="88"/>
      <c r="D50" s="88"/>
      <c r="E50" s="88"/>
      <c r="F50" s="88"/>
    </row>
    <row r="51" spans="2:9" outlineLevel="1" x14ac:dyDescent="0.3">
      <c r="B51" s="87" t="s">
        <v>394</v>
      </c>
      <c r="C51" s="88"/>
      <c r="D51" s="88"/>
      <c r="E51" s="88"/>
      <c r="F51" s="88"/>
    </row>
    <row r="52" spans="2:9" outlineLevel="1" x14ac:dyDescent="0.3">
      <c r="B52" s="87" t="s">
        <v>395</v>
      </c>
      <c r="C52" s="88"/>
      <c r="D52" s="88"/>
      <c r="E52" s="88"/>
      <c r="F52" s="88"/>
    </row>
    <row r="53" spans="2:9" outlineLevel="1" x14ac:dyDescent="0.3">
      <c r="B53" s="87" t="s">
        <v>396</v>
      </c>
      <c r="C53" s="88"/>
      <c r="D53" s="88"/>
      <c r="E53" s="88"/>
      <c r="F53" s="88"/>
    </row>
    <row r="54" spans="2:9" outlineLevel="1" x14ac:dyDescent="0.3">
      <c r="B54" s="87" t="s">
        <v>380</v>
      </c>
      <c r="C54" s="88"/>
      <c r="D54" s="88"/>
      <c r="E54" s="88"/>
      <c r="F54" s="88"/>
    </row>
    <row r="55" spans="2:9" x14ac:dyDescent="0.3">
      <c r="B55" s="85" t="s">
        <v>397</v>
      </c>
      <c r="C55" s="86">
        <v>2</v>
      </c>
      <c r="D55" s="86">
        <v>2</v>
      </c>
      <c r="E55" s="86">
        <v>2</v>
      </c>
      <c r="F55" s="86">
        <v>2</v>
      </c>
    </row>
    <row r="56" spans="2:9" outlineLevel="1" x14ac:dyDescent="0.3">
      <c r="B56" s="90" t="s">
        <v>372</v>
      </c>
      <c r="C56" s="91"/>
      <c r="D56" s="92"/>
      <c r="E56" s="91"/>
      <c r="F56" s="91"/>
    </row>
    <row r="57" spans="2:9" outlineLevel="1" x14ac:dyDescent="0.3">
      <c r="B57" s="89" t="s">
        <v>398</v>
      </c>
      <c r="C57" s="91"/>
      <c r="D57" s="92"/>
      <c r="E57" s="91"/>
      <c r="F57" s="91"/>
    </row>
    <row r="58" spans="2:9" outlineLevel="1" x14ac:dyDescent="0.3">
      <c r="B58" s="87" t="s">
        <v>362</v>
      </c>
      <c r="C58" s="91"/>
      <c r="D58" s="92"/>
      <c r="E58" s="91"/>
      <c r="F58" s="91"/>
    </row>
    <row r="59" spans="2:9" outlineLevel="1" x14ac:dyDescent="0.3">
      <c r="B59" s="87" t="s">
        <v>365</v>
      </c>
      <c r="C59" s="91"/>
      <c r="D59" s="92"/>
      <c r="E59" s="91"/>
      <c r="F59" s="91"/>
    </row>
    <row r="60" spans="2:9" outlineLevel="1" x14ac:dyDescent="0.3">
      <c r="B60" s="87" t="s">
        <v>399</v>
      </c>
      <c r="C60" s="91"/>
      <c r="D60" s="92"/>
      <c r="E60" s="91"/>
      <c r="F60" s="91"/>
    </row>
    <row r="61" spans="2:9" outlineLevel="1" x14ac:dyDescent="0.3">
      <c r="B61" s="87" t="s">
        <v>366</v>
      </c>
      <c r="C61" s="91"/>
      <c r="D61" s="92"/>
      <c r="E61" s="91"/>
      <c r="F61" s="91"/>
    </row>
    <row r="62" spans="2:9" s="93" customFormat="1" x14ac:dyDescent="0.3">
      <c r="B62" s="79"/>
      <c r="D62" s="94"/>
      <c r="G62" s="80"/>
      <c r="H62" s="80"/>
      <c r="I62" s="80"/>
    </row>
    <row r="63" spans="2:9" s="93" customFormat="1" x14ac:dyDescent="0.3">
      <c r="B63" s="95" t="s">
        <v>400</v>
      </c>
      <c r="C63" s="96"/>
      <c r="D63" s="97"/>
      <c r="E63" s="96"/>
      <c r="F63" s="98"/>
      <c r="G63" s="99"/>
      <c r="H63" s="80"/>
      <c r="I63" s="80"/>
    </row>
    <row r="64" spans="2:9" s="93" customFormat="1" x14ac:dyDescent="0.3">
      <c r="B64" s="100" t="s">
        <v>401</v>
      </c>
      <c r="C64" s="96"/>
      <c r="D64" s="97"/>
      <c r="E64" s="96"/>
      <c r="F64" s="98"/>
      <c r="G64" s="99"/>
      <c r="H64" s="80"/>
      <c r="I64" s="80"/>
    </row>
    <row r="65" spans="2:9" s="93" customFormat="1" ht="16.2" x14ac:dyDescent="0.3">
      <c r="B65" s="100" t="s">
        <v>402</v>
      </c>
      <c r="C65" s="96"/>
      <c r="D65" s="97"/>
      <c r="E65" s="96"/>
      <c r="F65" s="98"/>
      <c r="G65" s="99"/>
      <c r="H65" s="80"/>
      <c r="I65" s="80"/>
    </row>
    <row r="66" spans="2:9" s="93" customFormat="1" ht="16.2" x14ac:dyDescent="0.3">
      <c r="B66" s="100" t="s">
        <v>403</v>
      </c>
      <c r="C66" s="96"/>
      <c r="D66" s="97"/>
      <c r="E66" s="96"/>
      <c r="F66" s="98"/>
      <c r="G66" s="99"/>
      <c r="H66" s="80"/>
      <c r="I66" s="80"/>
    </row>
    <row r="67" spans="2:9" s="93" customFormat="1" x14ac:dyDescent="0.3">
      <c r="B67" s="101"/>
      <c r="C67" s="96"/>
      <c r="D67" s="97"/>
      <c r="E67" s="96"/>
      <c r="F67" s="98"/>
      <c r="G67" s="99"/>
      <c r="H67" s="80"/>
      <c r="I67" s="80"/>
    </row>
    <row r="68" spans="2:9" s="93" customFormat="1" x14ac:dyDescent="0.3">
      <c r="B68" s="102"/>
      <c r="C68" s="96"/>
      <c r="D68" s="97"/>
      <c r="E68" s="96"/>
      <c r="F68" s="98"/>
      <c r="G68" s="99"/>
      <c r="H68" s="80"/>
      <c r="I68" s="80"/>
    </row>
    <row r="69" spans="2:9" s="93" customFormat="1" x14ac:dyDescent="0.3">
      <c r="B69" s="79"/>
      <c r="D69" s="94"/>
      <c r="G69" s="80"/>
      <c r="H69" s="80"/>
      <c r="I69" s="80"/>
    </row>
  </sheetData>
  <mergeCells count="1">
    <mergeCell ref="C1:F1"/>
  </mergeCells>
  <pageMargins left="0.70866141732283472" right="0.70866141732283472" top="0.74803149606299213" bottom="0.74803149606299213" header="0.31496062992125984" footer="0.31496062992125984"/>
  <pageSetup paperSize="9" scale="64" fitToHeight="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5A8E1-08D7-4B7E-AE28-B53A343C1B4E}">
  <dimension ref="A2:N5"/>
  <sheetViews>
    <sheetView zoomScale="76" zoomScaleNormal="76" workbookViewId="0">
      <selection activeCell="M12" sqref="M12"/>
    </sheetView>
  </sheetViews>
  <sheetFormatPr defaultColWidth="9.33203125" defaultRowHeight="15.6" outlineLevelCol="1" x14ac:dyDescent="0.25"/>
  <cols>
    <col min="1" max="1" width="4.44140625" style="132" customWidth="1"/>
    <col min="2" max="2" width="11" style="133" bestFit="1" customWidth="1"/>
    <col min="3" max="3" width="15.5546875" style="133" customWidth="1"/>
    <col min="4" max="4" width="22.33203125" style="134" bestFit="1" customWidth="1"/>
    <col min="5" max="5" width="3.33203125" style="135" customWidth="1"/>
    <col min="6" max="10" width="10.33203125" style="134" customWidth="1" outlineLevel="1"/>
    <col min="11" max="11" width="3.33203125" style="134" customWidth="1"/>
    <col min="12" max="12" width="3.33203125" style="107" customWidth="1"/>
    <col min="13" max="13" width="82.109375" style="136" customWidth="1"/>
    <col min="14" max="14" width="19.5546875" style="132" customWidth="1"/>
    <col min="15" max="15" width="19.44140625" style="132" bestFit="1" customWidth="1"/>
    <col min="16" max="16384" width="9.33203125" style="132"/>
  </cols>
  <sheetData>
    <row r="2" spans="1:14" s="103" customFormat="1" x14ac:dyDescent="0.25">
      <c r="B2" s="104"/>
      <c r="C2" s="104"/>
      <c r="D2" s="105"/>
      <c r="E2" s="106"/>
      <c r="F2" s="375" t="s">
        <v>404</v>
      </c>
      <c r="G2" s="376"/>
      <c r="H2" s="376"/>
      <c r="I2" s="376"/>
      <c r="J2" s="376"/>
      <c r="K2" s="105"/>
      <c r="L2" s="107"/>
      <c r="M2" s="108"/>
    </row>
    <row r="3" spans="1:14" s="94" customFormat="1" ht="141.75" customHeight="1" x14ac:dyDescent="0.25">
      <c r="B3" s="109" t="s">
        <v>1</v>
      </c>
      <c r="C3" s="110" t="s">
        <v>405</v>
      </c>
      <c r="D3" s="111" t="s">
        <v>406</v>
      </c>
      <c r="E3" s="112"/>
      <c r="F3" s="113" t="s">
        <v>407</v>
      </c>
      <c r="G3" s="113" t="s">
        <v>408</v>
      </c>
      <c r="H3" s="113" t="s">
        <v>409</v>
      </c>
      <c r="I3" s="113" t="s">
        <v>139</v>
      </c>
      <c r="J3" s="113" t="s">
        <v>167</v>
      </c>
      <c r="K3" s="114"/>
      <c r="L3" s="107"/>
      <c r="M3" s="115" t="s">
        <v>410</v>
      </c>
      <c r="N3" s="116"/>
    </row>
    <row r="4" spans="1:14" s="119" customFormat="1" x14ac:dyDescent="0.25">
      <c r="A4" s="117"/>
      <c r="B4" s="118" t="s">
        <v>6</v>
      </c>
      <c r="C4" s="119" t="s">
        <v>411</v>
      </c>
      <c r="D4" s="120" t="s">
        <v>412</v>
      </c>
      <c r="E4" s="121"/>
      <c r="F4" s="120" t="s">
        <v>412</v>
      </c>
      <c r="G4" s="120" t="s">
        <v>412</v>
      </c>
      <c r="H4" s="120" t="s">
        <v>412</v>
      </c>
      <c r="I4" s="120" t="s">
        <v>412</v>
      </c>
      <c r="J4" s="120" t="s">
        <v>412</v>
      </c>
      <c r="K4" s="121"/>
      <c r="L4" s="107"/>
      <c r="M4" s="122"/>
    </row>
    <row r="5" spans="1:14" ht="49.5" customHeight="1" x14ac:dyDescent="0.25">
      <c r="A5" s="123"/>
      <c r="B5" s="124">
        <v>1</v>
      </c>
      <c r="C5" s="125" t="s">
        <v>413</v>
      </c>
      <c r="D5" s="126">
        <f>SUM(F5:J5)</f>
        <v>3359.2999999999997</v>
      </c>
      <c r="E5" s="127"/>
      <c r="F5" s="128">
        <v>0</v>
      </c>
      <c r="G5" s="128">
        <v>1792.7</v>
      </c>
      <c r="H5" s="128">
        <v>314.5</v>
      </c>
      <c r="I5" s="128">
        <v>366</v>
      </c>
      <c r="J5" s="128">
        <v>886.1</v>
      </c>
      <c r="K5" s="129"/>
      <c r="M5" s="130" t="s">
        <v>414</v>
      </c>
      <c r="N5" s="131"/>
    </row>
  </sheetData>
  <mergeCells count="1">
    <mergeCell ref="F2:J2"/>
  </mergeCells>
  <conditionalFormatting sqref="F5:K5">
    <cfRule type="cellIs" dxfId="3" priority="4" operator="equal">
      <formula>0</formula>
    </cfRule>
  </conditionalFormatting>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BD55-D9F7-41E7-A307-D7FF2FA6512B}">
  <dimension ref="B4:I52"/>
  <sheetViews>
    <sheetView workbookViewId="0">
      <selection activeCell="E23" sqref="E23"/>
    </sheetView>
  </sheetViews>
  <sheetFormatPr defaultRowHeight="13.2" x14ac:dyDescent="0.25"/>
  <cols>
    <col min="2" max="2" width="41.5546875" customWidth="1"/>
    <col min="3" max="4" width="20.5546875" customWidth="1"/>
    <col min="6" max="6" width="21.6640625" customWidth="1"/>
  </cols>
  <sheetData>
    <row r="4" spans="2:9" ht="13.8" thickBot="1" x14ac:dyDescent="0.3"/>
    <row r="5" spans="2:9" ht="26.4" x14ac:dyDescent="0.25">
      <c r="B5" s="11" t="s">
        <v>413</v>
      </c>
      <c r="C5" s="12" t="s">
        <v>415</v>
      </c>
      <c r="D5" s="13" t="s">
        <v>416</v>
      </c>
    </row>
    <row r="6" spans="2:9" x14ac:dyDescent="0.25">
      <c r="B6" s="14" t="s">
        <v>417</v>
      </c>
      <c r="C6" s="73">
        <v>40</v>
      </c>
      <c r="D6" s="74">
        <v>30</v>
      </c>
    </row>
    <row r="7" spans="2:9" x14ac:dyDescent="0.25">
      <c r="B7" s="14" t="s">
        <v>418</v>
      </c>
      <c r="C7" s="73">
        <v>200</v>
      </c>
      <c r="D7" s="74">
        <v>100</v>
      </c>
    </row>
    <row r="8" spans="2:9" x14ac:dyDescent="0.25">
      <c r="B8" s="15" t="s">
        <v>419</v>
      </c>
      <c r="C8" s="75">
        <v>150</v>
      </c>
      <c r="D8" s="76">
        <v>50</v>
      </c>
    </row>
    <row r="13" spans="2:9" ht="13.8" x14ac:dyDescent="0.25">
      <c r="F13" s="78"/>
      <c r="G13" s="78"/>
      <c r="H13" s="78"/>
      <c r="I13" s="78"/>
    </row>
    <row r="14" spans="2:9" ht="13.8" x14ac:dyDescent="0.25">
      <c r="F14" s="78"/>
      <c r="G14" s="78"/>
      <c r="H14" s="78"/>
      <c r="I14" s="78"/>
    </row>
    <row r="15" spans="2:9" ht="13.8" x14ac:dyDescent="0.25">
      <c r="F15" s="78"/>
      <c r="G15" s="78"/>
      <c r="H15" s="78"/>
      <c r="I15" s="78"/>
    </row>
    <row r="16" spans="2:9" ht="13.8" x14ac:dyDescent="0.25">
      <c r="F16" s="78"/>
      <c r="G16" s="78"/>
      <c r="H16" s="78"/>
      <c r="I16" s="78"/>
    </row>
    <row r="17" spans="6:9" ht="13.8" x14ac:dyDescent="0.25">
      <c r="F17" s="78"/>
      <c r="G17" s="78"/>
      <c r="H17" s="78"/>
      <c r="I17" s="78"/>
    </row>
    <row r="18" spans="6:9" ht="13.8" x14ac:dyDescent="0.25">
      <c r="F18" s="78"/>
      <c r="G18" s="78"/>
      <c r="H18" s="78"/>
      <c r="I18" s="78"/>
    </row>
    <row r="19" spans="6:9" ht="13.8" x14ac:dyDescent="0.25">
      <c r="F19" s="78"/>
      <c r="G19" s="78"/>
      <c r="H19" s="78"/>
      <c r="I19" s="78"/>
    </row>
    <row r="20" spans="6:9" ht="13.8" x14ac:dyDescent="0.25">
      <c r="F20" s="78"/>
      <c r="G20" s="78"/>
      <c r="H20" s="78"/>
      <c r="I20" s="78"/>
    </row>
    <row r="21" spans="6:9" ht="13.8" x14ac:dyDescent="0.25">
      <c r="F21" s="78"/>
      <c r="G21" s="78"/>
      <c r="H21" s="78"/>
      <c r="I21" s="78"/>
    </row>
    <row r="22" spans="6:9" ht="13.8" x14ac:dyDescent="0.25">
      <c r="F22" s="78"/>
      <c r="G22" s="78"/>
      <c r="H22" s="78"/>
      <c r="I22" s="78"/>
    </row>
    <row r="23" spans="6:9" ht="13.8" x14ac:dyDescent="0.25">
      <c r="F23" s="78"/>
      <c r="G23" s="78"/>
      <c r="H23" s="78"/>
      <c r="I23" s="78"/>
    </row>
    <row r="24" spans="6:9" ht="13.8" x14ac:dyDescent="0.25">
      <c r="F24" s="78"/>
      <c r="G24" s="78"/>
      <c r="H24" s="78"/>
      <c r="I24" s="78"/>
    </row>
    <row r="25" spans="6:9" ht="13.8" x14ac:dyDescent="0.25">
      <c r="F25" s="78"/>
      <c r="G25" s="78"/>
      <c r="H25" s="78"/>
      <c r="I25" s="78"/>
    </row>
    <row r="26" spans="6:9" ht="13.8" x14ac:dyDescent="0.25">
      <c r="F26" s="78"/>
      <c r="G26" s="78"/>
      <c r="H26" s="78"/>
      <c r="I26" s="78"/>
    </row>
    <row r="27" spans="6:9" ht="13.8" x14ac:dyDescent="0.25">
      <c r="F27" s="78"/>
      <c r="G27" s="78"/>
      <c r="H27" s="78"/>
      <c r="I27" s="78"/>
    </row>
    <row r="28" spans="6:9" ht="13.8" x14ac:dyDescent="0.25">
      <c r="F28" s="78"/>
      <c r="G28" s="78"/>
      <c r="H28" s="78"/>
      <c r="I28" s="78"/>
    </row>
    <row r="29" spans="6:9" ht="13.8" x14ac:dyDescent="0.25">
      <c r="F29" s="78"/>
      <c r="G29" s="78"/>
      <c r="H29" s="78"/>
      <c r="I29" s="78"/>
    </row>
    <row r="30" spans="6:9" ht="13.8" x14ac:dyDescent="0.25">
      <c r="F30" s="78"/>
      <c r="G30" s="78"/>
      <c r="H30" s="78"/>
      <c r="I30" s="78"/>
    </row>
    <row r="31" spans="6:9" ht="13.8" x14ac:dyDescent="0.25">
      <c r="F31" s="78"/>
      <c r="G31" s="78"/>
      <c r="H31" s="78"/>
      <c r="I31" s="78"/>
    </row>
    <row r="32" spans="6:9" ht="13.8" x14ac:dyDescent="0.25">
      <c r="F32" s="78"/>
      <c r="G32" s="78"/>
      <c r="H32" s="78"/>
      <c r="I32" s="78"/>
    </row>
    <row r="33" spans="6:9" ht="13.8" x14ac:dyDescent="0.25">
      <c r="F33" s="78"/>
      <c r="G33" s="78"/>
      <c r="H33" s="78"/>
      <c r="I33" s="78"/>
    </row>
    <row r="34" spans="6:9" ht="13.8" x14ac:dyDescent="0.25">
      <c r="F34" s="78"/>
      <c r="G34" s="78"/>
      <c r="H34" s="78"/>
      <c r="I34" s="78"/>
    </row>
    <row r="35" spans="6:9" ht="13.8" x14ac:dyDescent="0.25">
      <c r="F35" s="78"/>
      <c r="G35" s="78"/>
      <c r="H35" s="78"/>
      <c r="I35" s="78"/>
    </row>
    <row r="36" spans="6:9" ht="13.8" x14ac:dyDescent="0.25">
      <c r="F36" s="78"/>
      <c r="G36" s="78"/>
      <c r="H36" s="78"/>
      <c r="I36" s="78"/>
    </row>
    <row r="37" spans="6:9" ht="13.8" x14ac:dyDescent="0.25">
      <c r="F37" s="78"/>
      <c r="G37" s="78"/>
      <c r="H37" s="78"/>
      <c r="I37" s="78"/>
    </row>
    <row r="38" spans="6:9" ht="13.8" x14ac:dyDescent="0.25">
      <c r="F38" s="78"/>
      <c r="G38" s="78"/>
      <c r="H38" s="78"/>
      <c r="I38" s="78"/>
    </row>
    <row r="39" spans="6:9" ht="13.8" x14ac:dyDescent="0.25">
      <c r="F39" s="78"/>
      <c r="G39" s="78"/>
      <c r="H39" s="78"/>
      <c r="I39" s="78"/>
    </row>
    <row r="40" spans="6:9" ht="13.8" x14ac:dyDescent="0.25">
      <c r="F40" s="78"/>
      <c r="G40" s="78"/>
      <c r="H40" s="78"/>
      <c r="I40" s="78"/>
    </row>
    <row r="41" spans="6:9" ht="13.8" x14ac:dyDescent="0.25">
      <c r="F41" s="78"/>
      <c r="G41" s="78"/>
      <c r="H41" s="78"/>
      <c r="I41" s="78"/>
    </row>
    <row r="42" spans="6:9" ht="13.8" x14ac:dyDescent="0.25">
      <c r="F42" s="78"/>
      <c r="G42" s="78"/>
      <c r="H42" s="78"/>
      <c r="I42" s="78"/>
    </row>
    <row r="43" spans="6:9" ht="13.8" x14ac:dyDescent="0.25">
      <c r="F43" s="78"/>
      <c r="G43" s="78"/>
      <c r="H43" s="78"/>
      <c r="I43" s="78"/>
    </row>
    <row r="44" spans="6:9" ht="13.8" x14ac:dyDescent="0.25">
      <c r="F44" s="78"/>
      <c r="G44" s="78"/>
      <c r="H44" s="78"/>
      <c r="I44" s="78"/>
    </row>
    <row r="45" spans="6:9" ht="13.8" x14ac:dyDescent="0.25">
      <c r="F45" s="78"/>
      <c r="G45" s="78"/>
      <c r="H45" s="78"/>
      <c r="I45" s="78"/>
    </row>
    <row r="46" spans="6:9" ht="13.8" x14ac:dyDescent="0.25">
      <c r="F46" s="78"/>
      <c r="G46" s="78"/>
      <c r="H46" s="78"/>
      <c r="I46" s="78"/>
    </row>
    <row r="47" spans="6:9" ht="13.8" x14ac:dyDescent="0.25">
      <c r="F47" s="78"/>
      <c r="G47" s="78"/>
      <c r="H47" s="78"/>
      <c r="I47" s="78"/>
    </row>
    <row r="48" spans="6:9" ht="13.8" x14ac:dyDescent="0.25">
      <c r="F48" s="78"/>
      <c r="G48" s="78"/>
      <c r="H48" s="78"/>
      <c r="I48" s="78"/>
    </row>
    <row r="49" spans="6:9" ht="13.8" x14ac:dyDescent="0.25">
      <c r="F49" s="78"/>
      <c r="G49" s="78"/>
      <c r="H49" s="78"/>
      <c r="I49" s="78"/>
    </row>
    <row r="50" spans="6:9" ht="13.8" x14ac:dyDescent="0.25">
      <c r="F50" s="78"/>
      <c r="G50" s="78"/>
      <c r="H50" s="78"/>
      <c r="I50" s="78"/>
    </row>
    <row r="51" spans="6:9" ht="13.8" x14ac:dyDescent="0.25">
      <c r="F51" s="78"/>
      <c r="G51" s="78"/>
      <c r="H51" s="78"/>
      <c r="I51" s="78"/>
    </row>
    <row r="52" spans="6:9" ht="13.8" x14ac:dyDescent="0.25">
      <c r="F52" s="78"/>
      <c r="G52" s="78"/>
      <c r="H52" s="78"/>
      <c r="I52" s="78"/>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34B6-72FF-497D-B0E7-62C35F32BA19}">
  <dimension ref="A2:M6"/>
  <sheetViews>
    <sheetView zoomScale="87" zoomScaleNormal="87" workbookViewId="0">
      <selection activeCell="E7" sqref="E7"/>
    </sheetView>
  </sheetViews>
  <sheetFormatPr defaultColWidth="9.33203125" defaultRowHeight="15.6" x14ac:dyDescent="0.3"/>
  <cols>
    <col min="1" max="1" width="3.33203125" style="162" customWidth="1"/>
    <col min="2" max="2" width="10" style="162" bestFit="1" customWidth="1"/>
    <col min="3" max="3" width="11.6640625" style="162" bestFit="1" customWidth="1"/>
    <col min="4" max="4" width="41" style="162" bestFit="1" customWidth="1"/>
    <col min="5" max="5" width="30.5546875" style="162" bestFit="1" customWidth="1"/>
    <col min="6" max="6" width="35" style="162" bestFit="1" customWidth="1"/>
    <col min="7" max="7" width="20" style="168" bestFit="1" customWidth="1"/>
    <col min="8" max="8" width="20" style="168" customWidth="1"/>
    <col min="9" max="9" width="14.6640625" style="168" customWidth="1"/>
    <col min="10" max="10" width="17.6640625" style="168" customWidth="1"/>
    <col min="11" max="11" width="16.6640625" style="168" customWidth="1"/>
    <col min="12" max="12" width="15.5546875" style="168" customWidth="1"/>
    <col min="13" max="13" width="17.33203125" style="168" customWidth="1"/>
    <col min="14" max="16384" width="9.33203125" style="162"/>
  </cols>
  <sheetData>
    <row r="2" spans="1:13" s="161" customFormat="1" ht="132.75" customHeight="1" x14ac:dyDescent="0.3">
      <c r="A2" s="159"/>
      <c r="B2" s="160" t="s">
        <v>1</v>
      </c>
      <c r="C2" s="160" t="s">
        <v>405</v>
      </c>
      <c r="D2" s="160" t="s">
        <v>420</v>
      </c>
      <c r="E2" s="160" t="s">
        <v>421</v>
      </c>
      <c r="F2" s="160" t="s">
        <v>422</v>
      </c>
      <c r="G2" s="160" t="s">
        <v>423</v>
      </c>
      <c r="H2" s="160" t="s">
        <v>424</v>
      </c>
      <c r="I2" s="160" t="s">
        <v>425</v>
      </c>
      <c r="J2" s="160" t="s">
        <v>426</v>
      </c>
      <c r="K2" s="160" t="s">
        <v>427</v>
      </c>
      <c r="L2" s="160" t="s">
        <v>428</v>
      </c>
      <c r="M2" s="160" t="s">
        <v>429</v>
      </c>
    </row>
    <row r="3" spans="1:13" ht="47.25" customHeight="1" x14ac:dyDescent="0.3">
      <c r="B3" s="163">
        <v>1</v>
      </c>
      <c r="C3" s="125" t="s">
        <v>413</v>
      </c>
      <c r="D3" s="164" t="s">
        <v>549</v>
      </c>
      <c r="E3" s="165" t="s">
        <v>551</v>
      </c>
      <c r="F3" s="164" t="s">
        <v>430</v>
      </c>
      <c r="G3" s="166" t="s">
        <v>431</v>
      </c>
      <c r="H3" s="166">
        <v>1</v>
      </c>
      <c r="I3" s="166">
        <v>2</v>
      </c>
      <c r="J3" s="166">
        <v>1</v>
      </c>
      <c r="K3" s="166">
        <v>5</v>
      </c>
      <c r="L3" s="166">
        <v>5</v>
      </c>
      <c r="M3" s="166">
        <v>2</v>
      </c>
    </row>
    <row r="4" spans="1:13" x14ac:dyDescent="0.3">
      <c r="D4" s="167"/>
      <c r="E4" s="167"/>
      <c r="F4" s="167"/>
    </row>
    <row r="5" spans="1:13" x14ac:dyDescent="0.3">
      <c r="G5" s="169"/>
      <c r="H5" s="169"/>
    </row>
    <row r="6" spans="1:13" x14ac:dyDescent="0.3">
      <c r="D6" s="167" t="s">
        <v>432</v>
      </c>
    </row>
  </sheetData>
  <conditionalFormatting sqref="H2:H3">
    <cfRule type="containsText" dxfId="2" priority="1" operator="containsText" text="X">
      <formula>NOT(ISERROR(SEARCH("X",H2)))</formula>
    </cfRule>
  </conditionalFormatting>
  <conditionalFormatting sqref="I1:I2 G3 I3:M3 I4:I1048576">
    <cfRule type="containsText" dxfId="1" priority="2" operator="containsText" text="X">
      <formula>NOT(ISERROR(SEARCH("X",G1)))</formula>
    </cfRule>
  </conditionalFormatting>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C7C4D-6C52-4A6C-97B2-63D59BDBA27A}">
  <dimension ref="B2:H5"/>
  <sheetViews>
    <sheetView workbookViewId="0">
      <selection activeCell="H14" sqref="H14"/>
    </sheetView>
  </sheetViews>
  <sheetFormatPr defaultColWidth="9.109375" defaultRowHeight="15" x14ac:dyDescent="0.25"/>
  <cols>
    <col min="1" max="1" width="9.109375" style="170"/>
    <col min="2" max="2" width="28.6640625" style="172" bestFit="1" customWidth="1"/>
    <col min="3" max="3" width="26.44140625" style="170" customWidth="1"/>
    <col min="4" max="4" width="19.33203125" style="170" customWidth="1"/>
    <col min="5" max="5" width="12.33203125" style="170" customWidth="1"/>
    <col min="6" max="6" width="24.33203125" style="170" bestFit="1" customWidth="1"/>
    <col min="7" max="7" width="25.5546875" style="170" bestFit="1" customWidth="1"/>
    <col min="8" max="16384" width="9.109375" style="170"/>
  </cols>
  <sheetData>
    <row r="2" spans="2:8" ht="31.2" x14ac:dyDescent="0.25">
      <c r="B2" s="231" t="s">
        <v>433</v>
      </c>
      <c r="C2" s="231" t="s">
        <v>434</v>
      </c>
      <c r="D2" s="231" t="s">
        <v>435</v>
      </c>
      <c r="E2" s="231" t="s">
        <v>436</v>
      </c>
      <c r="F2" s="231" t="s">
        <v>437</v>
      </c>
      <c r="G2" s="231" t="s">
        <v>438</v>
      </c>
    </row>
    <row r="3" spans="2:8" ht="26.25" customHeight="1" x14ac:dyDescent="0.25">
      <c r="B3" s="232" t="s">
        <v>413</v>
      </c>
      <c r="C3" s="233" t="s">
        <v>439</v>
      </c>
      <c r="D3" s="233" t="s">
        <v>440</v>
      </c>
      <c r="E3" s="233">
        <v>2</v>
      </c>
      <c r="F3" s="233" t="s">
        <v>441</v>
      </c>
      <c r="G3" s="233" t="s">
        <v>442</v>
      </c>
    </row>
    <row r="4" spans="2:8" ht="15" customHeight="1" x14ac:dyDescent="0.25">
      <c r="B4" s="230"/>
    </row>
    <row r="5" spans="2:8" ht="15.6" x14ac:dyDescent="0.3">
      <c r="B5" s="230"/>
      <c r="H5" s="171"/>
    </row>
  </sheetData>
  <phoneticPr fontId="18"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0C133-094B-45DB-9E13-C5256D7E1C66}">
  <dimension ref="A1"/>
  <sheetViews>
    <sheetView workbookViewId="0">
      <selection activeCell="R32" sqref="R32"/>
    </sheetView>
  </sheetViews>
  <sheetFormatPr defaultRowHeight="13.2" x14ac:dyDescent="0.25"/>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EC6-31AD-45D2-BD3C-09D4714202D7}">
  <sheetPr>
    <pageSetUpPr fitToPage="1"/>
  </sheetPr>
  <dimension ref="B2:K76"/>
  <sheetViews>
    <sheetView topLeftCell="C13" zoomScale="80" zoomScaleNormal="80" workbookViewId="0">
      <selection activeCell="I23" sqref="I23"/>
    </sheetView>
  </sheetViews>
  <sheetFormatPr defaultColWidth="9.33203125" defaultRowHeight="13.2" x14ac:dyDescent="0.25"/>
  <cols>
    <col min="1" max="1" width="6.33203125" style="3" customWidth="1"/>
    <col min="2" max="2" width="6.44140625" style="6" bestFit="1" customWidth="1"/>
    <col min="3" max="3" width="187.44140625" style="24" customWidth="1"/>
    <col min="4" max="5" width="5.44140625" style="7" customWidth="1"/>
    <col min="6" max="6" width="7.6640625" style="7" customWidth="1"/>
    <col min="7" max="9" width="5.44140625" style="7" customWidth="1"/>
    <col min="10" max="10" width="9.33203125" style="3"/>
    <col min="11" max="11" width="96.5546875" style="3" customWidth="1"/>
    <col min="12" max="16384" width="9.33203125" style="3"/>
  </cols>
  <sheetData>
    <row r="2" spans="2:11" ht="177" x14ac:dyDescent="0.25">
      <c r="B2" s="4" t="s">
        <v>1</v>
      </c>
      <c r="C2" s="16" t="s">
        <v>443</v>
      </c>
      <c r="D2" s="17" t="s">
        <v>444</v>
      </c>
      <c r="E2" s="17" t="s">
        <v>445</v>
      </c>
      <c r="F2" s="17" t="s">
        <v>446</v>
      </c>
      <c r="G2" s="17" t="s">
        <v>447</v>
      </c>
      <c r="H2" s="17" t="s">
        <v>448</v>
      </c>
      <c r="I2" s="17" t="s">
        <v>449</v>
      </c>
    </row>
    <row r="3" spans="2:11" ht="13.8" x14ac:dyDescent="0.25">
      <c r="B3" s="379" t="s">
        <v>450</v>
      </c>
      <c r="C3" s="379"/>
      <c r="D3" s="379"/>
      <c r="E3" s="379"/>
      <c r="F3" s="379"/>
      <c r="G3" s="379"/>
      <c r="H3" s="379"/>
      <c r="I3" s="379"/>
    </row>
    <row r="4" spans="2:11" x14ac:dyDescent="0.25">
      <c r="B4" s="9" t="s">
        <v>451</v>
      </c>
      <c r="C4" s="18" t="s">
        <v>452</v>
      </c>
      <c r="D4" s="19"/>
      <c r="E4" s="19"/>
      <c r="F4" s="19"/>
      <c r="G4" s="19"/>
      <c r="H4" s="19"/>
      <c r="I4" s="20"/>
    </row>
    <row r="5" spans="2:11" s="23" customFormat="1" x14ac:dyDescent="0.25">
      <c r="B5" s="2">
        <v>1.1000000000000001</v>
      </c>
      <c r="C5" s="1" t="s">
        <v>453</v>
      </c>
      <c r="D5" s="21"/>
      <c r="E5" s="21"/>
      <c r="F5" s="21"/>
      <c r="G5" s="21"/>
      <c r="H5" s="21"/>
      <c r="I5" s="22" t="s">
        <v>454</v>
      </c>
      <c r="K5" s="3"/>
    </row>
    <row r="6" spans="2:11" x14ac:dyDescent="0.25">
      <c r="B6" s="2">
        <v>1.2</v>
      </c>
      <c r="C6" s="10" t="s">
        <v>455</v>
      </c>
      <c r="D6" s="22"/>
      <c r="E6" s="5"/>
      <c r="F6" s="5"/>
      <c r="G6" s="5"/>
      <c r="H6" s="5"/>
      <c r="I6" s="5" t="s">
        <v>454</v>
      </c>
    </row>
    <row r="7" spans="2:11" x14ac:dyDescent="0.25">
      <c r="B7" s="2">
        <v>1.3</v>
      </c>
      <c r="C7" s="10" t="s">
        <v>456</v>
      </c>
      <c r="D7" s="22"/>
      <c r="E7" s="5"/>
      <c r="F7" s="5"/>
      <c r="G7" s="5"/>
      <c r="H7" s="5"/>
      <c r="I7" s="5" t="s">
        <v>454</v>
      </c>
    </row>
    <row r="8" spans="2:11" x14ac:dyDescent="0.25">
      <c r="B8" s="2">
        <v>1.4</v>
      </c>
      <c r="C8" s="10" t="s">
        <v>457</v>
      </c>
      <c r="D8" s="22"/>
      <c r="E8" s="5"/>
      <c r="F8" s="5"/>
      <c r="G8" s="5"/>
      <c r="H8" s="5"/>
      <c r="I8" s="5" t="s">
        <v>454</v>
      </c>
    </row>
    <row r="9" spans="2:11" x14ac:dyDescent="0.25">
      <c r="B9" s="2">
        <v>1.5</v>
      </c>
      <c r="C9" s="1" t="s">
        <v>458</v>
      </c>
      <c r="D9" s="22"/>
      <c r="E9" s="5"/>
      <c r="F9" s="5"/>
      <c r="G9" s="5"/>
      <c r="H9" s="5"/>
      <c r="I9" s="5" t="s">
        <v>454</v>
      </c>
    </row>
    <row r="10" spans="2:11" s="25" customFormat="1" x14ac:dyDescent="0.25">
      <c r="B10" s="2">
        <v>1.6</v>
      </c>
      <c r="C10" s="10" t="s">
        <v>459</v>
      </c>
      <c r="D10" s="22"/>
      <c r="E10" s="5"/>
      <c r="F10" s="5"/>
      <c r="G10" s="5"/>
      <c r="H10" s="5"/>
      <c r="I10" s="5" t="s">
        <v>454</v>
      </c>
      <c r="J10" s="24"/>
      <c r="K10" s="3"/>
    </row>
    <row r="11" spans="2:11" x14ac:dyDescent="0.25">
      <c r="B11" s="2">
        <v>1.7</v>
      </c>
      <c r="C11" s="10" t="s">
        <v>460</v>
      </c>
      <c r="D11" s="22"/>
      <c r="E11" s="5"/>
      <c r="F11" s="5"/>
      <c r="G11" s="5"/>
      <c r="H11" s="5"/>
      <c r="I11" s="5" t="s">
        <v>454</v>
      </c>
    </row>
    <row r="12" spans="2:11" x14ac:dyDescent="0.25">
      <c r="B12" s="2">
        <v>1.8</v>
      </c>
      <c r="C12" s="10" t="s">
        <v>461</v>
      </c>
      <c r="D12" s="5"/>
      <c r="E12" s="5"/>
      <c r="F12" s="22"/>
      <c r="G12" s="5"/>
      <c r="H12" s="5"/>
      <c r="I12" s="5" t="s">
        <v>454</v>
      </c>
    </row>
    <row r="13" spans="2:11" s="23" customFormat="1" x14ac:dyDescent="0.25">
      <c r="B13" s="2">
        <v>1.9</v>
      </c>
      <c r="C13" s="1" t="s">
        <v>462</v>
      </c>
      <c r="D13" s="21"/>
      <c r="E13" s="21"/>
      <c r="F13" s="22"/>
      <c r="G13" s="21"/>
      <c r="H13" s="21"/>
      <c r="I13" s="21" t="s">
        <v>454</v>
      </c>
      <c r="K13" s="3"/>
    </row>
    <row r="14" spans="2:11" x14ac:dyDescent="0.25">
      <c r="B14" s="26">
        <v>1.1000000000000001</v>
      </c>
      <c r="C14" s="10" t="s">
        <v>463</v>
      </c>
      <c r="D14" s="5"/>
      <c r="E14" s="5"/>
      <c r="F14" s="5"/>
      <c r="G14" s="5"/>
      <c r="H14" s="5"/>
      <c r="I14" s="22" t="s">
        <v>454</v>
      </c>
    </row>
    <row r="15" spans="2:11" x14ac:dyDescent="0.25">
      <c r="B15" s="27">
        <v>1.1100000000000001</v>
      </c>
      <c r="C15" s="10" t="s">
        <v>464</v>
      </c>
      <c r="D15" s="5"/>
      <c r="E15" s="5"/>
      <c r="F15" s="5"/>
      <c r="G15" s="5"/>
      <c r="H15" s="5"/>
      <c r="I15" s="22" t="s">
        <v>454</v>
      </c>
    </row>
    <row r="16" spans="2:11" x14ac:dyDescent="0.25">
      <c r="B16" s="26">
        <v>1.1200000000000001</v>
      </c>
      <c r="C16" s="10" t="s">
        <v>465</v>
      </c>
      <c r="D16" s="5"/>
      <c r="E16" s="21"/>
      <c r="F16" s="5"/>
      <c r="G16" s="21"/>
      <c r="H16" s="5"/>
      <c r="I16" s="22" t="s">
        <v>454</v>
      </c>
    </row>
    <row r="17" spans="2:11" x14ac:dyDescent="0.25">
      <c r="B17" s="27">
        <v>1.1299999999999999</v>
      </c>
      <c r="C17" s="10" t="s">
        <v>466</v>
      </c>
      <c r="D17" s="5"/>
      <c r="E17" s="5"/>
      <c r="F17" s="5"/>
      <c r="G17" s="5"/>
      <c r="H17" s="5"/>
      <c r="I17" s="22" t="s">
        <v>454</v>
      </c>
    </row>
    <row r="18" spans="2:11" x14ac:dyDescent="0.25">
      <c r="B18" s="26">
        <v>1.1399999999999999</v>
      </c>
      <c r="C18" s="10" t="s">
        <v>467</v>
      </c>
      <c r="D18" s="5"/>
      <c r="E18" s="5"/>
      <c r="F18" s="5"/>
      <c r="G18" s="5"/>
      <c r="H18" s="5"/>
      <c r="I18" s="22" t="s">
        <v>454</v>
      </c>
    </row>
    <row r="19" spans="2:11" x14ac:dyDescent="0.25">
      <c r="B19" s="27">
        <v>1.1499999999999999</v>
      </c>
      <c r="C19" s="10" t="s">
        <v>102</v>
      </c>
      <c r="D19" s="5"/>
      <c r="E19" s="5"/>
      <c r="F19" s="5"/>
      <c r="G19" s="5"/>
      <c r="H19" s="5"/>
      <c r="I19" s="22" t="s">
        <v>454</v>
      </c>
    </row>
    <row r="20" spans="2:11" x14ac:dyDescent="0.25">
      <c r="B20" s="26">
        <v>1.1599999999999999</v>
      </c>
      <c r="C20" s="10" t="s">
        <v>468</v>
      </c>
      <c r="D20" s="5"/>
      <c r="E20" s="5"/>
      <c r="F20" s="5"/>
      <c r="G20" s="5"/>
      <c r="H20" s="5"/>
      <c r="I20" s="22" t="s">
        <v>454</v>
      </c>
    </row>
    <row r="21" spans="2:11" x14ac:dyDescent="0.25">
      <c r="B21" s="27">
        <v>1.17</v>
      </c>
      <c r="C21" s="10" t="s">
        <v>469</v>
      </c>
      <c r="D21" s="5"/>
      <c r="E21" s="5"/>
      <c r="F21" s="5"/>
      <c r="G21" s="5"/>
      <c r="H21" s="5"/>
      <c r="I21" s="22" t="s">
        <v>454</v>
      </c>
    </row>
    <row r="22" spans="2:11" x14ac:dyDescent="0.25">
      <c r="B22" s="9" t="s">
        <v>470</v>
      </c>
      <c r="C22" s="28" t="s">
        <v>471</v>
      </c>
      <c r="D22" s="22"/>
      <c r="E22" s="22"/>
      <c r="F22" s="22"/>
      <c r="G22" s="22"/>
      <c r="H22" s="22"/>
      <c r="I22" s="29"/>
    </row>
    <row r="23" spans="2:11" x14ac:dyDescent="0.25">
      <c r="B23" s="5">
        <v>2.1</v>
      </c>
      <c r="C23" s="10" t="s">
        <v>472</v>
      </c>
      <c r="D23" s="22"/>
      <c r="E23" s="5"/>
      <c r="F23" s="5"/>
      <c r="G23" s="5"/>
      <c r="H23" s="5"/>
      <c r="I23" s="5" t="s">
        <v>454</v>
      </c>
    </row>
    <row r="24" spans="2:11" x14ac:dyDescent="0.25">
      <c r="B24" s="30">
        <v>3</v>
      </c>
      <c r="C24" s="18" t="s">
        <v>473</v>
      </c>
      <c r="D24" s="31"/>
      <c r="E24" s="31"/>
      <c r="F24" s="31"/>
      <c r="G24" s="31"/>
      <c r="H24" s="31"/>
      <c r="I24" s="32"/>
    </row>
    <row r="25" spans="2:11" s="23" customFormat="1" x14ac:dyDescent="0.25">
      <c r="B25" s="2">
        <v>3.1</v>
      </c>
      <c r="C25" s="33" t="s">
        <v>474</v>
      </c>
      <c r="D25" s="21"/>
      <c r="E25" s="21"/>
      <c r="F25" s="21"/>
      <c r="G25" s="21"/>
      <c r="H25" s="21"/>
      <c r="I25" s="22" t="s">
        <v>454</v>
      </c>
      <c r="K25" s="3"/>
    </row>
    <row r="26" spans="2:11" s="23" customFormat="1" x14ac:dyDescent="0.25">
      <c r="B26" s="2">
        <v>3.2</v>
      </c>
      <c r="C26" s="1" t="s">
        <v>475</v>
      </c>
      <c r="D26" s="21"/>
      <c r="E26" s="21"/>
      <c r="F26" s="21"/>
      <c r="G26" s="21"/>
      <c r="H26" s="21"/>
      <c r="I26" s="22" t="s">
        <v>454</v>
      </c>
      <c r="K26" s="3"/>
    </row>
    <row r="27" spans="2:11" s="23" customFormat="1" x14ac:dyDescent="0.25">
      <c r="B27" s="2">
        <v>3.4</v>
      </c>
      <c r="C27" s="1" t="s">
        <v>476</v>
      </c>
      <c r="D27" s="21"/>
      <c r="E27" s="21"/>
      <c r="F27" s="21"/>
      <c r="G27" s="21"/>
      <c r="H27" s="21"/>
      <c r="I27" s="22" t="s">
        <v>454</v>
      </c>
      <c r="K27" s="3"/>
    </row>
    <row r="28" spans="2:11" s="23" customFormat="1" x14ac:dyDescent="0.25">
      <c r="B28" s="2">
        <v>3.5</v>
      </c>
      <c r="C28" s="1" t="s">
        <v>477</v>
      </c>
      <c r="D28" s="21"/>
      <c r="E28" s="21"/>
      <c r="F28" s="21"/>
      <c r="G28" s="21"/>
      <c r="H28" s="21"/>
      <c r="I28" s="22" t="s">
        <v>454</v>
      </c>
      <c r="K28" s="3"/>
    </row>
    <row r="29" spans="2:11" s="23" customFormat="1" x14ac:dyDescent="0.25">
      <c r="B29" s="2">
        <v>3.6</v>
      </c>
      <c r="C29" s="1" t="s">
        <v>478</v>
      </c>
      <c r="D29" s="21"/>
      <c r="E29" s="21"/>
      <c r="F29" s="21"/>
      <c r="G29" s="21"/>
      <c r="H29" s="21"/>
      <c r="I29" s="22" t="s">
        <v>454</v>
      </c>
      <c r="K29" s="3"/>
    </row>
    <row r="30" spans="2:11" s="23" customFormat="1" x14ac:dyDescent="0.25">
      <c r="B30" s="2">
        <v>3.7</v>
      </c>
      <c r="C30" s="1" t="s">
        <v>479</v>
      </c>
      <c r="D30" s="21"/>
      <c r="E30" s="21"/>
      <c r="F30" s="21"/>
      <c r="G30" s="21"/>
      <c r="H30" s="21"/>
      <c r="I30" s="22" t="s">
        <v>454</v>
      </c>
      <c r="K30" s="3"/>
    </row>
    <row r="31" spans="2:11" x14ac:dyDescent="0.25">
      <c r="B31" s="2">
        <v>3.8</v>
      </c>
      <c r="C31" s="1" t="s">
        <v>480</v>
      </c>
      <c r="D31" s="21"/>
      <c r="E31" s="21"/>
      <c r="F31" s="21"/>
      <c r="G31" s="21"/>
      <c r="H31" s="21"/>
      <c r="I31" s="22" t="s">
        <v>454</v>
      </c>
    </row>
    <row r="32" spans="2:11" x14ac:dyDescent="0.25">
      <c r="B32" s="2">
        <v>3.9</v>
      </c>
      <c r="C32" s="1" t="s">
        <v>481</v>
      </c>
      <c r="D32" s="21"/>
      <c r="E32" s="21"/>
      <c r="F32" s="21"/>
      <c r="G32" s="21"/>
      <c r="H32" s="21"/>
      <c r="I32" s="22" t="s">
        <v>454</v>
      </c>
    </row>
    <row r="33" spans="2:11" ht="26.4" x14ac:dyDescent="0.25">
      <c r="B33" s="27">
        <v>3.1</v>
      </c>
      <c r="C33" s="1" t="s">
        <v>482</v>
      </c>
      <c r="D33" s="21"/>
      <c r="E33" s="21"/>
      <c r="F33" s="21"/>
      <c r="G33" s="21"/>
      <c r="H33" s="21"/>
      <c r="I33" s="22" t="s">
        <v>454</v>
      </c>
    </row>
    <row r="34" spans="2:11" x14ac:dyDescent="0.25">
      <c r="B34" s="27" t="s">
        <v>483</v>
      </c>
      <c r="C34" s="1" t="s">
        <v>484</v>
      </c>
      <c r="D34" s="21"/>
      <c r="E34" s="21"/>
      <c r="F34" s="21"/>
      <c r="G34" s="21"/>
      <c r="H34" s="21"/>
      <c r="I34" s="22" t="s">
        <v>454</v>
      </c>
    </row>
    <row r="35" spans="2:11" x14ac:dyDescent="0.25">
      <c r="B35" s="2" t="s">
        <v>485</v>
      </c>
      <c r="C35" s="1" t="s">
        <v>486</v>
      </c>
      <c r="D35" s="21"/>
      <c r="E35" s="21"/>
      <c r="F35" s="21"/>
      <c r="G35" s="21"/>
      <c r="H35" s="21"/>
      <c r="I35" s="22" t="s">
        <v>454</v>
      </c>
    </row>
    <row r="36" spans="2:11" x14ac:dyDescent="0.25">
      <c r="B36" s="380" t="s">
        <v>487</v>
      </c>
      <c r="C36" s="380"/>
      <c r="D36" s="380"/>
      <c r="E36" s="380"/>
      <c r="F36" s="380"/>
      <c r="G36" s="380"/>
      <c r="H36" s="380"/>
      <c r="I36" s="380"/>
    </row>
    <row r="37" spans="2:11" x14ac:dyDescent="0.25">
      <c r="B37" s="9">
        <v>4</v>
      </c>
      <c r="C37" s="18" t="s">
        <v>452</v>
      </c>
      <c r="D37" s="19"/>
      <c r="E37" s="19"/>
      <c r="F37" s="19"/>
      <c r="G37" s="19"/>
      <c r="H37" s="19"/>
      <c r="I37" s="20"/>
    </row>
    <row r="38" spans="2:11" s="23" customFormat="1" x14ac:dyDescent="0.25">
      <c r="B38" s="2">
        <v>4.0999999999999996</v>
      </c>
      <c r="C38" s="1" t="s">
        <v>453</v>
      </c>
      <c r="D38" s="21"/>
      <c r="E38" s="21"/>
      <c r="F38" s="21"/>
      <c r="G38" s="21"/>
      <c r="H38" s="21"/>
      <c r="I38" s="22" t="s">
        <v>454</v>
      </c>
      <c r="K38" s="3"/>
    </row>
    <row r="39" spans="2:11" x14ac:dyDescent="0.25">
      <c r="B39" s="5">
        <v>4.2</v>
      </c>
      <c r="C39" s="34" t="s">
        <v>488</v>
      </c>
      <c r="D39" s="22"/>
      <c r="E39" s="35"/>
      <c r="F39" s="35"/>
      <c r="G39" s="35"/>
      <c r="H39" s="35"/>
      <c r="I39" s="35" t="s">
        <v>454</v>
      </c>
    </row>
    <row r="40" spans="2:11" x14ac:dyDescent="0.25">
      <c r="B40" s="5">
        <v>4.3</v>
      </c>
      <c r="C40" s="10" t="s">
        <v>460</v>
      </c>
      <c r="D40" s="22"/>
      <c r="E40" s="5"/>
      <c r="F40" s="5"/>
      <c r="G40" s="5"/>
      <c r="H40" s="5"/>
      <c r="I40" s="5" t="s">
        <v>454</v>
      </c>
    </row>
    <row r="41" spans="2:11" x14ac:dyDescent="0.25">
      <c r="B41" s="5">
        <v>4.4000000000000004</v>
      </c>
      <c r="C41" s="10" t="s">
        <v>464</v>
      </c>
      <c r="D41" s="22"/>
      <c r="E41" s="5"/>
      <c r="F41" s="5"/>
      <c r="G41" s="5"/>
      <c r="H41" s="5"/>
      <c r="I41" s="5" t="s">
        <v>454</v>
      </c>
    </row>
    <row r="42" spans="2:11" s="25" customFormat="1" x14ac:dyDescent="0.25">
      <c r="B42" s="5">
        <v>4.5</v>
      </c>
      <c r="C42" s="10" t="s">
        <v>489</v>
      </c>
      <c r="D42" s="22"/>
      <c r="E42" s="5"/>
      <c r="F42" s="5"/>
      <c r="G42" s="5"/>
      <c r="H42" s="5"/>
      <c r="I42" s="5" t="s">
        <v>454</v>
      </c>
      <c r="J42" s="24"/>
      <c r="K42" s="3"/>
    </row>
    <row r="43" spans="2:11" x14ac:dyDescent="0.25">
      <c r="B43" s="5">
        <v>4.5999999999999996</v>
      </c>
      <c r="C43" s="10" t="s">
        <v>465</v>
      </c>
      <c r="D43" s="5"/>
      <c r="E43" s="21"/>
      <c r="F43" s="21"/>
      <c r="G43" s="21"/>
      <c r="H43" s="21"/>
      <c r="I43" s="22" t="s">
        <v>454</v>
      </c>
    </row>
    <row r="44" spans="2:11" x14ac:dyDescent="0.25">
      <c r="B44" s="5">
        <v>4.7</v>
      </c>
      <c r="C44" s="10" t="s">
        <v>490</v>
      </c>
      <c r="D44" s="5"/>
      <c r="E44" s="5"/>
      <c r="F44" s="5"/>
      <c r="G44" s="5"/>
      <c r="H44" s="5"/>
      <c r="I44" s="22" t="s">
        <v>454</v>
      </c>
    </row>
    <row r="45" spans="2:11" x14ac:dyDescent="0.25">
      <c r="B45" s="5">
        <v>4.8</v>
      </c>
      <c r="C45" s="10" t="s">
        <v>468</v>
      </c>
      <c r="D45" s="5"/>
      <c r="E45" s="5"/>
      <c r="F45" s="5"/>
      <c r="G45" s="5"/>
      <c r="H45" s="5"/>
      <c r="I45" s="22" t="s">
        <v>454</v>
      </c>
    </row>
    <row r="46" spans="2:11" x14ac:dyDescent="0.25">
      <c r="B46" s="5">
        <v>4.9000000000000004</v>
      </c>
      <c r="C46" s="10" t="s">
        <v>491</v>
      </c>
      <c r="D46" s="5"/>
      <c r="E46" s="5"/>
      <c r="F46" s="5"/>
      <c r="G46" s="5"/>
      <c r="H46" s="5"/>
      <c r="I46" s="22" t="s">
        <v>454</v>
      </c>
    </row>
    <row r="47" spans="2:11" x14ac:dyDescent="0.25">
      <c r="B47" s="27">
        <v>4.0999999999999996</v>
      </c>
      <c r="C47" s="10" t="s">
        <v>492</v>
      </c>
      <c r="D47" s="5"/>
      <c r="E47" s="5"/>
      <c r="F47" s="5"/>
      <c r="G47" s="5"/>
      <c r="H47" s="5"/>
      <c r="I47" s="22" t="s">
        <v>454</v>
      </c>
    </row>
    <row r="48" spans="2:11" x14ac:dyDescent="0.25">
      <c r="B48" s="2">
        <v>4.1100000000000003</v>
      </c>
      <c r="C48" s="10" t="s">
        <v>493</v>
      </c>
      <c r="D48" s="5"/>
      <c r="E48" s="5"/>
      <c r="F48" s="5"/>
      <c r="G48" s="5"/>
      <c r="H48" s="5"/>
      <c r="I48" s="22" t="s">
        <v>454</v>
      </c>
    </row>
    <row r="49" spans="2:11" x14ac:dyDescent="0.25">
      <c r="B49" s="30">
        <v>5</v>
      </c>
      <c r="C49" s="18" t="s">
        <v>471</v>
      </c>
      <c r="D49" s="31"/>
      <c r="E49" s="31"/>
      <c r="F49" s="31"/>
      <c r="G49" s="31"/>
      <c r="H49" s="31"/>
      <c r="I49" s="32"/>
    </row>
    <row r="50" spans="2:11" x14ac:dyDescent="0.25">
      <c r="B50" s="2">
        <v>5.0999999999999996</v>
      </c>
      <c r="C50" s="1" t="s">
        <v>472</v>
      </c>
      <c r="D50" s="22"/>
      <c r="E50" s="5"/>
      <c r="F50" s="5"/>
      <c r="G50" s="5"/>
      <c r="H50" s="5"/>
      <c r="I50" s="5"/>
    </row>
    <row r="51" spans="2:11" x14ac:dyDescent="0.25">
      <c r="B51" s="2">
        <v>5.2</v>
      </c>
      <c r="C51" s="36" t="s">
        <v>494</v>
      </c>
      <c r="D51" s="8"/>
      <c r="E51" s="8"/>
      <c r="F51" s="8"/>
      <c r="G51" s="8"/>
      <c r="H51" s="8"/>
      <c r="I51" s="22" t="s">
        <v>454</v>
      </c>
    </row>
    <row r="52" spans="2:11" x14ac:dyDescent="0.25">
      <c r="B52" s="2">
        <v>5.3</v>
      </c>
      <c r="C52" s="1" t="s">
        <v>495</v>
      </c>
      <c r="D52" s="5"/>
      <c r="E52" s="5"/>
      <c r="F52" s="5"/>
      <c r="G52" s="5"/>
      <c r="H52" s="5"/>
      <c r="I52" s="22" t="s">
        <v>454</v>
      </c>
    </row>
    <row r="53" spans="2:11" x14ac:dyDescent="0.25">
      <c r="B53" s="2">
        <v>5.4</v>
      </c>
      <c r="C53" s="1" t="s">
        <v>496</v>
      </c>
      <c r="D53" s="5"/>
      <c r="E53" s="5"/>
      <c r="F53" s="5"/>
      <c r="G53" s="5"/>
      <c r="H53" s="5"/>
      <c r="I53" s="22" t="s">
        <v>454</v>
      </c>
    </row>
    <row r="54" spans="2:11" x14ac:dyDescent="0.25">
      <c r="B54" s="2">
        <v>5.5</v>
      </c>
      <c r="C54" s="1" t="s">
        <v>497</v>
      </c>
      <c r="D54" s="5"/>
      <c r="E54" s="5"/>
      <c r="F54" s="5"/>
      <c r="G54" s="5"/>
      <c r="H54" s="5"/>
      <c r="I54" s="22" t="s">
        <v>454</v>
      </c>
    </row>
    <row r="55" spans="2:11" x14ac:dyDescent="0.25">
      <c r="B55" s="2">
        <v>5.6</v>
      </c>
      <c r="C55" s="10" t="s">
        <v>498</v>
      </c>
      <c r="D55" s="5"/>
      <c r="E55" s="5"/>
      <c r="F55" s="5"/>
      <c r="G55" s="5"/>
      <c r="H55" s="5"/>
      <c r="I55" s="22" t="s">
        <v>454</v>
      </c>
    </row>
    <row r="56" spans="2:11" x14ac:dyDescent="0.25">
      <c r="B56" s="2">
        <v>5.7</v>
      </c>
      <c r="C56" s="1" t="s">
        <v>499</v>
      </c>
      <c r="D56" s="5"/>
      <c r="E56" s="5"/>
      <c r="F56" s="5"/>
      <c r="G56" s="5"/>
      <c r="H56" s="5"/>
      <c r="I56" s="22" t="s">
        <v>454</v>
      </c>
    </row>
    <row r="57" spans="2:11" x14ac:dyDescent="0.25">
      <c r="B57" s="30">
        <v>6</v>
      </c>
      <c r="C57" s="18" t="s">
        <v>473</v>
      </c>
      <c r="D57" s="31"/>
      <c r="E57" s="31"/>
      <c r="F57" s="31"/>
      <c r="G57" s="31"/>
      <c r="H57" s="31"/>
      <c r="I57" s="32"/>
    </row>
    <row r="58" spans="2:11" s="23" customFormat="1" x14ac:dyDescent="0.25">
      <c r="B58" s="2">
        <v>6.1</v>
      </c>
      <c r="C58" s="33" t="s">
        <v>500</v>
      </c>
      <c r="D58" s="21"/>
      <c r="E58" s="21"/>
      <c r="F58" s="21"/>
      <c r="G58" s="21"/>
      <c r="H58" s="21"/>
      <c r="I58" s="22" t="s">
        <v>454</v>
      </c>
      <c r="K58" s="3"/>
    </row>
    <row r="59" spans="2:11" s="23" customFormat="1" x14ac:dyDescent="0.25">
      <c r="B59" s="2">
        <v>6.2</v>
      </c>
      <c r="C59" s="1" t="s">
        <v>475</v>
      </c>
      <c r="D59" s="21"/>
      <c r="E59" s="21"/>
      <c r="F59" s="21"/>
      <c r="G59" s="21"/>
      <c r="H59" s="21"/>
      <c r="I59" s="22" t="s">
        <v>454</v>
      </c>
      <c r="K59" s="3"/>
    </row>
    <row r="60" spans="2:11" s="23" customFormat="1" x14ac:dyDescent="0.25">
      <c r="B60" s="2">
        <v>6.3</v>
      </c>
      <c r="C60" s="1" t="s">
        <v>501</v>
      </c>
      <c r="D60" s="21"/>
      <c r="E60" s="21"/>
      <c r="F60" s="21"/>
      <c r="G60" s="21"/>
      <c r="H60" s="21"/>
      <c r="I60" s="22" t="s">
        <v>454</v>
      </c>
      <c r="K60" s="3"/>
    </row>
    <row r="61" spans="2:11" x14ac:dyDescent="0.25">
      <c r="B61" s="2">
        <v>6.4</v>
      </c>
      <c r="C61" s="10" t="s">
        <v>467</v>
      </c>
      <c r="D61" s="5"/>
      <c r="E61" s="5"/>
      <c r="F61" s="5"/>
      <c r="G61" s="5"/>
      <c r="H61" s="5"/>
      <c r="I61" s="22" t="s">
        <v>454</v>
      </c>
    </row>
    <row r="62" spans="2:11" s="23" customFormat="1" x14ac:dyDescent="0.25">
      <c r="B62" s="2">
        <v>6.5</v>
      </c>
      <c r="C62" s="1" t="s">
        <v>502</v>
      </c>
      <c r="D62" s="21"/>
      <c r="E62" s="21"/>
      <c r="F62" s="21"/>
      <c r="G62" s="21"/>
      <c r="H62" s="21"/>
      <c r="I62" s="22" t="s">
        <v>454</v>
      </c>
      <c r="K62" s="3"/>
    </row>
    <row r="63" spans="2:11" s="23" customFormat="1" x14ac:dyDescent="0.25">
      <c r="B63" s="2">
        <v>6.6</v>
      </c>
      <c r="C63" s="1" t="s">
        <v>477</v>
      </c>
      <c r="D63" s="21"/>
      <c r="E63" s="21"/>
      <c r="F63" s="21"/>
      <c r="G63" s="21"/>
      <c r="H63" s="21"/>
      <c r="I63" s="22" t="s">
        <v>454</v>
      </c>
      <c r="K63" s="3"/>
    </row>
    <row r="64" spans="2:11" s="23" customFormat="1" x14ac:dyDescent="0.25">
      <c r="B64" s="2">
        <v>6.7</v>
      </c>
      <c r="C64" s="1" t="s">
        <v>503</v>
      </c>
      <c r="D64" s="21"/>
      <c r="E64" s="21"/>
      <c r="F64" s="21"/>
      <c r="G64" s="21"/>
      <c r="H64" s="21"/>
      <c r="I64" s="22" t="s">
        <v>454</v>
      </c>
    </row>
    <row r="65" spans="2:10" s="23" customFormat="1" x14ac:dyDescent="0.25">
      <c r="B65" s="2">
        <v>6.8</v>
      </c>
      <c r="C65" s="1" t="s">
        <v>504</v>
      </c>
      <c r="D65" s="21"/>
      <c r="E65" s="21"/>
      <c r="F65" s="21"/>
      <c r="G65" s="21"/>
      <c r="H65" s="21"/>
      <c r="I65" s="22" t="s">
        <v>454</v>
      </c>
    </row>
    <row r="66" spans="2:10" x14ac:dyDescent="0.25">
      <c r="B66" s="2">
        <v>6.9</v>
      </c>
      <c r="C66" s="1" t="s">
        <v>480</v>
      </c>
      <c r="D66" s="21"/>
      <c r="E66" s="21"/>
      <c r="F66" s="21"/>
      <c r="G66" s="21"/>
      <c r="H66" s="21"/>
      <c r="I66" s="22" t="s">
        <v>454</v>
      </c>
    </row>
    <row r="67" spans="2:10" x14ac:dyDescent="0.25">
      <c r="B67" s="27">
        <v>6.1</v>
      </c>
      <c r="C67" s="1" t="s">
        <v>481</v>
      </c>
      <c r="D67" s="21"/>
      <c r="E67" s="21"/>
      <c r="F67" s="21"/>
      <c r="G67" s="21"/>
      <c r="H67" s="21"/>
      <c r="I67" s="22" t="s">
        <v>454</v>
      </c>
    </row>
    <row r="68" spans="2:10" ht="26.4" x14ac:dyDescent="0.25">
      <c r="B68" s="37">
        <v>6.11</v>
      </c>
      <c r="C68" s="1" t="s">
        <v>505</v>
      </c>
      <c r="D68" s="21"/>
      <c r="E68" s="21"/>
      <c r="F68" s="21"/>
      <c r="G68" s="21"/>
      <c r="H68" s="21"/>
      <c r="I68" s="22" t="s">
        <v>454</v>
      </c>
    </row>
    <row r="69" spans="2:10" x14ac:dyDescent="0.25">
      <c r="B69" s="27">
        <v>6.12</v>
      </c>
      <c r="C69" s="1" t="s">
        <v>486</v>
      </c>
      <c r="D69" s="21"/>
      <c r="E69" s="21"/>
      <c r="F69" s="21"/>
      <c r="G69" s="21"/>
      <c r="H69" s="21"/>
      <c r="I69" s="22" t="s">
        <v>454</v>
      </c>
    </row>
    <row r="70" spans="2:10" x14ac:dyDescent="0.25">
      <c r="B70" s="27" t="s">
        <v>506</v>
      </c>
      <c r="C70" s="308" t="s">
        <v>507</v>
      </c>
      <c r="D70" s="21"/>
      <c r="E70" s="21"/>
      <c r="F70" s="21"/>
      <c r="G70" s="21"/>
      <c r="H70" s="21"/>
      <c r="I70" s="22" t="s">
        <v>454</v>
      </c>
    </row>
    <row r="71" spans="2:10" x14ac:dyDescent="0.25">
      <c r="B71" s="27" t="s">
        <v>508</v>
      </c>
      <c r="C71" s="309" t="s">
        <v>509</v>
      </c>
      <c r="D71" s="21"/>
      <c r="E71" s="21"/>
      <c r="F71" s="21"/>
      <c r="G71" s="21"/>
      <c r="H71" s="21"/>
      <c r="I71" s="22" t="s">
        <v>454</v>
      </c>
    </row>
    <row r="72" spans="2:10" x14ac:dyDescent="0.25">
      <c r="B72" s="380" t="s">
        <v>510</v>
      </c>
      <c r="C72" s="380"/>
      <c r="D72" s="380"/>
      <c r="E72" s="380"/>
      <c r="F72" s="380"/>
      <c r="G72" s="380"/>
      <c r="H72" s="380"/>
      <c r="I72" s="380"/>
    </row>
    <row r="73" spans="2:10" ht="13.8" x14ac:dyDescent="0.25">
      <c r="B73" s="38"/>
      <c r="C73" s="39"/>
      <c r="D73" s="40"/>
      <c r="E73" s="40"/>
      <c r="F73" s="40"/>
      <c r="G73" s="40"/>
      <c r="H73" s="40"/>
      <c r="I73" s="40"/>
      <c r="J73" s="40"/>
    </row>
    <row r="74" spans="2:10" ht="15.6" x14ac:dyDescent="0.25">
      <c r="B74" s="41" t="s">
        <v>511</v>
      </c>
      <c r="C74" s="378" t="s">
        <v>512</v>
      </c>
      <c r="D74" s="378"/>
      <c r="E74" s="378"/>
      <c r="F74" s="378"/>
      <c r="G74" s="378"/>
      <c r="H74" s="378"/>
      <c r="I74" s="378"/>
    </row>
    <row r="75" spans="2:10" ht="15.6" x14ac:dyDescent="0.25">
      <c r="B75" s="41" t="s">
        <v>513</v>
      </c>
      <c r="C75" s="377" t="s">
        <v>514</v>
      </c>
      <c r="D75" s="377"/>
      <c r="E75" s="377"/>
      <c r="F75" s="377"/>
      <c r="G75" s="377"/>
      <c r="H75" s="377"/>
      <c r="I75" s="377"/>
    </row>
    <row r="76" spans="2:10" ht="32.25" customHeight="1" x14ac:dyDescent="0.25">
      <c r="B76" s="41"/>
      <c r="C76" s="377"/>
      <c r="D76" s="378"/>
      <c r="E76" s="378"/>
      <c r="F76" s="378"/>
      <c r="G76" s="378"/>
      <c r="H76" s="378"/>
      <c r="I76" s="378"/>
    </row>
  </sheetData>
  <mergeCells count="6">
    <mergeCell ref="C76:I76"/>
    <mergeCell ref="B3:I3"/>
    <mergeCell ref="B36:I36"/>
    <mergeCell ref="B72:I72"/>
    <mergeCell ref="C74:I74"/>
    <mergeCell ref="C75:I75"/>
  </mergeCells>
  <conditionalFormatting sqref="D2:I2 D13:E13 G13:I13 D22:I22 E23:I23 D24:I24 D25:H35 E39:I42 D43:H48 D49:I49 E50:I50 D51:H56 D57:I57 D58:H60 D62:H71 D73:J73 B75 D77:I1048576">
    <cfRule type="cellIs" dxfId="0" priority="3" operator="equal">
      <formula>"X"</formula>
    </cfRule>
  </conditionalFormatting>
  <pageMargins left="0.70866141732283472" right="0.70866141732283472" top="0.74803149606299213" bottom="0.74803149606299213" header="0.31496062992125984" footer="0.31496062992125984"/>
  <pageSetup paperSize="9" scale="58" fitToHeight="2" orientation="landscape"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D7CE-5B19-4D5E-93C7-BDEE2A48ED51}">
  <dimension ref="B1:N11"/>
  <sheetViews>
    <sheetView zoomScale="85" zoomScaleNormal="85" workbookViewId="0">
      <selection activeCell="H3" sqref="H3"/>
    </sheetView>
  </sheetViews>
  <sheetFormatPr defaultColWidth="9.33203125" defaultRowHeight="15.6" outlineLevelCol="1" x14ac:dyDescent="0.25"/>
  <cols>
    <col min="1" max="1" width="2.6640625" style="151" customWidth="1"/>
    <col min="2" max="2" width="7.33203125" style="92" customWidth="1"/>
    <col min="3" max="3" width="13.6640625" style="158" bestFit="1" customWidth="1"/>
    <col min="4" max="4" width="14.5546875" style="153" customWidth="1"/>
    <col min="5" max="5" width="21.6640625" style="237" customWidth="1"/>
    <col min="6" max="6" width="26.6640625" style="154" customWidth="1" outlineLevel="1"/>
    <col min="7" max="7" width="37.33203125" style="154" customWidth="1" outlineLevel="1"/>
    <col min="8" max="8" width="37.33203125" style="235" customWidth="1" outlineLevel="1"/>
    <col min="9" max="9" width="31.33203125" style="155" customWidth="1"/>
    <col min="10" max="10" width="52" style="154" bestFit="1" customWidth="1"/>
    <col min="11" max="11" width="70.33203125" style="156" customWidth="1"/>
    <col min="12" max="14" width="44" style="150" customWidth="1"/>
    <col min="15" max="16384" width="9.33203125" style="151"/>
  </cols>
  <sheetData>
    <row r="1" spans="2:14" s="132" customFormat="1" x14ac:dyDescent="0.25">
      <c r="B1" s="94"/>
      <c r="C1" s="123"/>
      <c r="D1" s="134"/>
      <c r="E1" s="236"/>
      <c r="F1" s="107"/>
      <c r="G1" s="107"/>
      <c r="H1" s="234"/>
      <c r="I1" s="137"/>
      <c r="J1" s="107"/>
      <c r="K1" s="138"/>
      <c r="L1" s="139"/>
      <c r="M1" s="139"/>
      <c r="N1" s="139"/>
    </row>
    <row r="2" spans="2:14" s="145" customFormat="1" ht="116.4" x14ac:dyDescent="0.25">
      <c r="B2" s="140" t="s">
        <v>1</v>
      </c>
      <c r="C2" s="110" t="s">
        <v>405</v>
      </c>
      <c r="D2" s="111" t="s">
        <v>515</v>
      </c>
      <c r="E2" s="111" t="s">
        <v>516</v>
      </c>
      <c r="F2" s="141" t="s">
        <v>517</v>
      </c>
      <c r="G2" s="111" t="s">
        <v>518</v>
      </c>
      <c r="H2" s="111" t="s">
        <v>519</v>
      </c>
      <c r="I2" s="142" t="s">
        <v>520</v>
      </c>
      <c r="J2" s="111" t="s">
        <v>521</v>
      </c>
      <c r="K2" s="115" t="s">
        <v>410</v>
      </c>
      <c r="L2" s="143"/>
      <c r="M2" s="144"/>
      <c r="N2" s="144"/>
    </row>
    <row r="3" spans="2:14" ht="171.6" x14ac:dyDescent="0.25">
      <c r="B3" s="146">
        <v>1</v>
      </c>
      <c r="C3" s="125" t="s">
        <v>413</v>
      </c>
      <c r="D3" s="238">
        <f>SUM(F3:H3)</f>
        <v>116040.7</v>
      </c>
      <c r="E3" s="239">
        <f>F3+G3</f>
        <v>82040.7</v>
      </c>
      <c r="F3" s="147">
        <v>50775</v>
      </c>
      <c r="G3" s="154">
        <v>31265.7</v>
      </c>
      <c r="H3" s="147">
        <v>34000</v>
      </c>
      <c r="I3" s="148">
        <v>2</v>
      </c>
      <c r="J3" s="89" t="s">
        <v>522</v>
      </c>
      <c r="K3" s="149" t="s">
        <v>523</v>
      </c>
    </row>
    <row r="4" spans="2:14" x14ac:dyDescent="0.3">
      <c r="C4" s="152"/>
    </row>
    <row r="5" spans="2:14" x14ac:dyDescent="0.3">
      <c r="C5" s="152"/>
    </row>
    <row r="6" spans="2:14" x14ac:dyDescent="0.3">
      <c r="C6" s="152"/>
    </row>
    <row r="7" spans="2:14" x14ac:dyDescent="0.25">
      <c r="C7" s="157"/>
    </row>
    <row r="8" spans="2:14" x14ac:dyDescent="0.25">
      <c r="C8" s="157"/>
    </row>
    <row r="9" spans="2:14" x14ac:dyDescent="0.25">
      <c r="C9" s="157"/>
    </row>
    <row r="10" spans="2:14" x14ac:dyDescent="0.25">
      <c r="C10" s="157"/>
    </row>
    <row r="11" spans="2:14" x14ac:dyDescent="0.25">
      <c r="C11" s="157"/>
    </row>
  </sheetData>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FFAC57-25DB-469A-BF4D-EC1B2D76A7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0D0729F-C714-4C1A-BBD1-7ED8D0C5CD60}">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3.xml><?xml version="1.0" encoding="utf-8"?>
<ds:datastoreItem xmlns:ds="http://schemas.openxmlformats.org/officeDocument/2006/customXml" ds:itemID="{FF9DF819-4210-478D-B3C7-792573E77F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vt:i4>
      </vt:variant>
    </vt:vector>
  </HeadingPairs>
  <TitlesOfParts>
    <vt:vector size="14" baseType="lpstr">
      <vt:lpstr>Vērtēšanas kritēriji</vt:lpstr>
      <vt:lpstr>Finanšu piedāvājums KU1-KU11</vt:lpstr>
      <vt:lpstr>FAKTISKAIS uzkopšanas biežums</vt:lpstr>
      <vt:lpstr>Telpu_Uzkopjamā platība</vt:lpstr>
      <vt:lpstr>Telpu ikdienas UP</vt:lpstr>
      <vt:lpstr>Telpu sadalījums un ĪP</vt:lpstr>
      <vt:lpstr>Cilvēku plūsma</vt:lpstr>
      <vt:lpstr>Higiēnas preces</vt:lpstr>
      <vt:lpstr>Paklāji</vt:lpstr>
      <vt:lpstr>Silene_Teritorijas tīrīšana</vt:lpstr>
      <vt:lpstr>Teritorijas ikdienas UP</vt:lpstr>
      <vt:lpstr>Teritorijas sadalījums un ĪP</vt:lpstr>
      <vt:lpstr>'Telpu ikdienas UP'!Print_Area</vt:lpstr>
      <vt:lpstr>'Teritorijas ikdienas UP'!Print_Area</vt:lpstr>
    </vt:vector>
  </TitlesOfParts>
  <Manager/>
  <Company>Augstceltne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JanisV</dc:creator>
  <cp:keywords/>
  <dc:description/>
  <cp:lastModifiedBy>Diāna Rumbeniece</cp:lastModifiedBy>
  <cp:revision/>
  <dcterms:created xsi:type="dcterms:W3CDTF">2015-12-15T16:00:40Z</dcterms:created>
  <dcterms:modified xsi:type="dcterms:W3CDTF">2026-09-03T07:12:17Z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30389b6a-3a45-4f6e-8850-0b366e1dbd81</vt:lpwstr>
  </property>
  <property fmtid="{D5CDD505-2E9C-101B-9397-08002B2CF9AE}" pid="4" name="MediaServiceImageTags">
    <vt:lpwstr/>
  </property>
</Properties>
</file>