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https://vasvni.sharepoint.com/sites/G010/Shared Documents/Darba dokumenti/2026/Atklāti konkursi/AK-62_DR_RKP_apsaimniekosana/Nolikums/TS_4_dala_Patarnieki/"/>
    </mc:Choice>
  </mc:AlternateContent>
  <xr:revisionPtr revIDLastSave="0" documentId="8_{12A8E44C-5824-4756-B348-7D885EC94CAC}" xr6:coauthVersionLast="47" xr6:coauthVersionMax="47" xr10:uidLastSave="{00000000-0000-0000-0000-000000000000}"/>
  <bookViews>
    <workbookView xWindow="-108" yWindow="-108" windowWidth="23256" windowHeight="13896" tabRatio="949" xr2:uid="{00000000-000D-0000-FFFF-FFFF00000000}"/>
  </bookViews>
  <sheets>
    <sheet name="VĒRTĒŠANAS KRITĒRIJI" sheetId="31" r:id="rId1"/>
    <sheet name="Finanšu piedāvājums_KU1-KU9" sheetId="29" r:id="rId2"/>
    <sheet name="FAKTISKĀS uzkopšanas biežums" sheetId="27" r:id="rId3"/>
    <sheet name="Telpu sadalījums un ĪP" sheetId="21" r:id="rId4"/>
    <sheet name="Telpu ikdienas UP" sheetId="20" r:id="rId5"/>
    <sheet name="Teritorijas sadalījums un ĪP" sheetId="22" r:id="rId6"/>
    <sheet name="Teritorijas ikdienas UP" sheetId="26" r:id="rId7"/>
    <sheet name="Cilvēku plūsma" sheetId="24" r:id="rId8"/>
    <sheet name="Higiēnas preces" sheetId="25" r:id="rId9"/>
    <sheet name="Paklāji" sheetId="23" r:id="rId10"/>
    <sheet name="Patarnieki_Teritorija_zemes v" sheetId="30" r:id="rId11"/>
  </sheets>
  <definedNames>
    <definedName name="_xlnm._FilterDatabase" localSheetId="2" hidden="1">'FAKTISKĀS uzkopšanas biežums'!$A$2:$Y$246</definedName>
    <definedName name="Dienas">#REF!</definedName>
    <definedName name="higiēnas">#REF!</definedName>
    <definedName name="Laiks">#REF!</definedName>
    <definedName name="_xlnm.Print_Area" localSheetId="4">'Telpu ikdienas UP'!$B:$F</definedName>
    <definedName name="_xlnm.Print_Area" localSheetId="6">'Teritorijas ikdienas UP'!$B:$I</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3" i="31" l="1"/>
  <c r="F27" i="29" l="1"/>
  <c r="F35" i="29"/>
  <c r="F44" i="29"/>
  <c r="F46" i="29"/>
  <c r="F45" i="29"/>
  <c r="F42" i="29"/>
  <c r="F43" i="29"/>
  <c r="F84" i="29" s="1"/>
  <c r="F59" i="29"/>
  <c r="F58" i="29"/>
  <c r="F56" i="29"/>
  <c r="F55" i="29"/>
  <c r="F51" i="29"/>
  <c r="F47" i="29"/>
  <c r="F48" i="29"/>
  <c r="F49" i="29"/>
  <c r="E8" i="29"/>
  <c r="G248" i="27"/>
  <c r="F83" i="29"/>
  <c r="Z242" i="27"/>
  <c r="D26" i="29"/>
  <c r="F26" i="29" s="1"/>
  <c r="F82" i="29"/>
  <c r="F81" i="29"/>
  <c r="F80" i="29"/>
  <c r="F79" i="29"/>
  <c r="F77" i="29"/>
  <c r="F75" i="29"/>
  <c r="F74" i="29"/>
  <c r="F73" i="29"/>
  <c r="F72" i="29"/>
  <c r="F71" i="29"/>
  <c r="F70" i="29"/>
  <c r="F68" i="29"/>
  <c r="F66" i="29"/>
  <c r="F65" i="29"/>
  <c r="F64" i="29"/>
  <c r="F63" i="29"/>
  <c r="F62" i="29"/>
  <c r="F61" i="29"/>
  <c r="F60" i="29"/>
  <c r="F54" i="29"/>
  <c r="F52" i="29"/>
  <c r="F33" i="29"/>
  <c r="E30" i="29"/>
  <c r="F30" i="29" s="1"/>
  <c r="E29" i="29"/>
  <c r="F29" i="29" s="1"/>
  <c r="F31" i="29" s="1"/>
  <c r="D25" i="29"/>
  <c r="F25" i="29" s="1"/>
  <c r="D24" i="29"/>
  <c r="F24" i="29" s="1"/>
  <c r="D23" i="29"/>
  <c r="F23" i="29" s="1"/>
  <c r="D22" i="29"/>
  <c r="F22" i="29" s="1"/>
  <c r="D21" i="29"/>
  <c r="F21" i="29" s="1"/>
  <c r="F34" i="29"/>
  <c r="F16" i="29"/>
  <c r="D3" i="22"/>
  <c r="D5" i="21"/>
  <c r="W142" i="27"/>
  <c r="Z142" i="27" s="1"/>
  <c r="W141" i="27"/>
  <c r="Z141" i="27" s="1"/>
  <c r="W138" i="27"/>
  <c r="Z146" i="27"/>
  <c r="Z233" i="27"/>
  <c r="Z232" i="27"/>
  <c r="Z231" i="27"/>
  <c r="Z230" i="27"/>
  <c r="Z228" i="27"/>
  <c r="V229" i="27"/>
  <c r="Z229" i="27" s="1"/>
  <c r="W159" i="27"/>
  <c r="Z159" i="27" s="1"/>
  <c r="Z179" i="27"/>
  <c r="X167" i="27"/>
  <c r="Z167" i="27" s="1"/>
  <c r="W165" i="27"/>
  <c r="W28" i="27"/>
  <c r="Z28" i="27" s="1"/>
  <c r="W11" i="27"/>
  <c r="Z11" i="27" s="1"/>
  <c r="Z65" i="27"/>
  <c r="Z29" i="27"/>
  <c r="Z4" i="27"/>
  <c r="Z5" i="27"/>
  <c r="Z6" i="27"/>
  <c r="Z7" i="27"/>
  <c r="Z8" i="27"/>
  <c r="Z9" i="27"/>
  <c r="Z10" i="27"/>
  <c r="Z12" i="27"/>
  <c r="Z13" i="27"/>
  <c r="Z14" i="27"/>
  <c r="Z15" i="27"/>
  <c r="Z16" i="27"/>
  <c r="Z17" i="27"/>
  <c r="Z18" i="27"/>
  <c r="Z19" i="27"/>
  <c r="Z20" i="27"/>
  <c r="Z21" i="27"/>
  <c r="Z22" i="27"/>
  <c r="Z23" i="27"/>
  <c r="Z24" i="27"/>
  <c r="Z25" i="27"/>
  <c r="Z26" i="27"/>
  <c r="Z27" i="27"/>
  <c r="Z30" i="27"/>
  <c r="Z31" i="27"/>
  <c r="Z32" i="27"/>
  <c r="Z33" i="27"/>
  <c r="Z34" i="27"/>
  <c r="Z35" i="27"/>
  <c r="Z36" i="27"/>
  <c r="Z37" i="27"/>
  <c r="Z38" i="27"/>
  <c r="Z39" i="27"/>
  <c r="Z40" i="27"/>
  <c r="Z41" i="27"/>
  <c r="Z42" i="27"/>
  <c r="Z43" i="27"/>
  <c r="Z44" i="27"/>
  <c r="Z45" i="27"/>
  <c r="Z46" i="27"/>
  <c r="Z47" i="27"/>
  <c r="Z48" i="27"/>
  <c r="Z49" i="27"/>
  <c r="Z50" i="27"/>
  <c r="Z51" i="27"/>
  <c r="Z52" i="27"/>
  <c r="Z53" i="27"/>
  <c r="Z54" i="27"/>
  <c r="Z55" i="27"/>
  <c r="Z56" i="27"/>
  <c r="Z57" i="27"/>
  <c r="Z58" i="27"/>
  <c r="Z59" i="27"/>
  <c r="Z60" i="27"/>
  <c r="Z61" i="27"/>
  <c r="Z62" i="27"/>
  <c r="Z63" i="27"/>
  <c r="Z64" i="27"/>
  <c r="Z66" i="27"/>
  <c r="Z67" i="27"/>
  <c r="Z68" i="27"/>
  <c r="Z69" i="27"/>
  <c r="Z70" i="27"/>
  <c r="Z71" i="27"/>
  <c r="Z72" i="27"/>
  <c r="Z73" i="27"/>
  <c r="Z74" i="27"/>
  <c r="Z75" i="27"/>
  <c r="Z76" i="27"/>
  <c r="Z77" i="27"/>
  <c r="Z78" i="27"/>
  <c r="Z79" i="27"/>
  <c r="Z80" i="27"/>
  <c r="Z81" i="27"/>
  <c r="Z82" i="27"/>
  <c r="Z83" i="27"/>
  <c r="Z84" i="27"/>
  <c r="Z85" i="27"/>
  <c r="Z86" i="27"/>
  <c r="Z87" i="27"/>
  <c r="Z88" i="27"/>
  <c r="Z89" i="27"/>
  <c r="Z90" i="27"/>
  <c r="Z91" i="27"/>
  <c r="Z92" i="27"/>
  <c r="Z93" i="27"/>
  <c r="Z94" i="27"/>
  <c r="Z95" i="27"/>
  <c r="Z96" i="27"/>
  <c r="Z97" i="27"/>
  <c r="Z98" i="27"/>
  <c r="Z99" i="27"/>
  <c r="Z100" i="27"/>
  <c r="Z101" i="27"/>
  <c r="Z102" i="27"/>
  <c r="Z103" i="27"/>
  <c r="Z104" i="27"/>
  <c r="Z105" i="27"/>
  <c r="Z106" i="27"/>
  <c r="Z107" i="27"/>
  <c r="Z108" i="27"/>
  <c r="Z109" i="27"/>
  <c r="Z110" i="27"/>
  <c r="Z111" i="27"/>
  <c r="Z112" i="27"/>
  <c r="Z113" i="27"/>
  <c r="Z114" i="27"/>
  <c r="Z115" i="27"/>
  <c r="Z116" i="27"/>
  <c r="Z117" i="27"/>
  <c r="Z118" i="27"/>
  <c r="Z119" i="27"/>
  <c r="Z120" i="27"/>
  <c r="Z121" i="27"/>
  <c r="Z122" i="27"/>
  <c r="Z123" i="27"/>
  <c r="Z124" i="27"/>
  <c r="Z125" i="27"/>
  <c r="Z126" i="27"/>
  <c r="Z127" i="27"/>
  <c r="Z128" i="27"/>
  <c r="Z129" i="27"/>
  <c r="Z130" i="27"/>
  <c r="Z131" i="27"/>
  <c r="Z132" i="27"/>
  <c r="Z133" i="27"/>
  <c r="Z134" i="27"/>
  <c r="Z135" i="27"/>
  <c r="Z136" i="27"/>
  <c r="Z137" i="27"/>
  <c r="Z138" i="27"/>
  <c r="Z139" i="27"/>
  <c r="Z140" i="27"/>
  <c r="Z143" i="27"/>
  <c r="Z144" i="27"/>
  <c r="Z145" i="27"/>
  <c r="Z147" i="27"/>
  <c r="Z148" i="27"/>
  <c r="Z149" i="27"/>
  <c r="Z150" i="27"/>
  <c r="Z151" i="27"/>
  <c r="Z152" i="27"/>
  <c r="Z153" i="27"/>
  <c r="Z154" i="27"/>
  <c r="Z155" i="27"/>
  <c r="Z156" i="27"/>
  <c r="Z157" i="27"/>
  <c r="Z158" i="27"/>
  <c r="Z160" i="27"/>
  <c r="Z161" i="27"/>
  <c r="Z162" i="27"/>
  <c r="Z163" i="27"/>
  <c r="Z164" i="27"/>
  <c r="Z165" i="27"/>
  <c r="Z166" i="27"/>
  <c r="Z168" i="27"/>
  <c r="Z169" i="27"/>
  <c r="Z170" i="27"/>
  <c r="Z171" i="27"/>
  <c r="Z172" i="27"/>
  <c r="Z173" i="27"/>
  <c r="Z174" i="27"/>
  <c r="Z175" i="27"/>
  <c r="Z176" i="27"/>
  <c r="Z177" i="27"/>
  <c r="Z178" i="27"/>
  <c r="Z180" i="27"/>
  <c r="Z181" i="27"/>
  <c r="Z182" i="27"/>
  <c r="Z183" i="27"/>
  <c r="Z184" i="27"/>
  <c r="Z185" i="27"/>
  <c r="Z186" i="27"/>
  <c r="Z187" i="27"/>
  <c r="Z188" i="27"/>
  <c r="Z189" i="27"/>
  <c r="Z190" i="27"/>
  <c r="Z191" i="27"/>
  <c r="Z192" i="27"/>
  <c r="Z193" i="27"/>
  <c r="Z194" i="27"/>
  <c r="Z195" i="27"/>
  <c r="Z196" i="27"/>
  <c r="Z197" i="27"/>
  <c r="Z198" i="27"/>
  <c r="Z199" i="27"/>
  <c r="Z200" i="27"/>
  <c r="Z201" i="27"/>
  <c r="Z202" i="27"/>
  <c r="Z203" i="27"/>
  <c r="Z204" i="27"/>
  <c r="Z205" i="27"/>
  <c r="Z206" i="27"/>
  <c r="Z207" i="27"/>
  <c r="Z208" i="27"/>
  <c r="Z209" i="27"/>
  <c r="Z210" i="27"/>
  <c r="Z211" i="27"/>
  <c r="Z212" i="27"/>
  <c r="Z213" i="27"/>
  <c r="Z214" i="27"/>
  <c r="Z215" i="27"/>
  <c r="Z216" i="27"/>
  <c r="Z217" i="27"/>
  <c r="Z218" i="27"/>
  <c r="Z219" i="27"/>
  <c r="Z220" i="27"/>
  <c r="Z221" i="27"/>
  <c r="Z222" i="27"/>
  <c r="Z223" i="27"/>
  <c r="Z224" i="27"/>
  <c r="Z225" i="27"/>
  <c r="Z226" i="27"/>
  <c r="Z227" i="27"/>
  <c r="Z234" i="27"/>
  <c r="Z235" i="27"/>
  <c r="Z236" i="27"/>
  <c r="Z237" i="27"/>
  <c r="Z238" i="27"/>
  <c r="Z239" i="27"/>
  <c r="Z240" i="27"/>
  <c r="Z241" i="27"/>
  <c r="Z243" i="27"/>
  <c r="Z244" i="27"/>
  <c r="Z245" i="27"/>
  <c r="Z246" i="27"/>
  <c r="Z3" i="27"/>
  <c r="F36" i="29" l="1"/>
  <c r="Z247" i="27"/>
  <c r="F8" i="29" s="1"/>
</calcChain>
</file>

<file path=xl/sharedStrings.xml><?xml version="1.0" encoding="utf-8"?>
<sst xmlns="http://schemas.openxmlformats.org/spreadsheetml/2006/main" count="3320" uniqueCount="653">
  <si>
    <t>Piedāvājumu vērtēšanas principis</t>
  </si>
  <si>
    <t>Vērtēšanas kritērijs</t>
  </si>
  <si>
    <t>Maksimālais punktu skaits</t>
  </si>
  <si>
    <t>Punktu piešķiršanas metodika</t>
  </si>
  <si>
    <t>KU1</t>
  </si>
  <si>
    <t>CENA PAR VIENU UZKOPŠANAS REIZI par 1 m2 (ja objekta uzkopjamā platība ir līdz 500 m2 )**</t>
  </si>
  <si>
    <r>
      <t>KU1=C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</si>
  <si>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(C</t>
    </r>
    <r>
      <rPr>
        <vertAlign val="subscript"/>
        <sz val="10"/>
        <rFont val="Times New Roman"/>
        <family val="1"/>
        <charset val="186"/>
      </rPr>
      <t>zem</t>
    </r>
    <r>
      <rPr>
        <sz val="10"/>
        <rFont val="Times New Roman"/>
        <family val="1"/>
        <charset val="186"/>
      </rPr>
      <t xml:space="preserve"> – viszemāk piedāvātā cena; C</t>
    </r>
    <r>
      <rPr>
        <vertAlign val="subscript"/>
        <sz val="10"/>
        <rFont val="Times New Roman"/>
        <family val="1"/>
        <charset val="186"/>
      </rPr>
      <t>pied</t>
    </r>
    <r>
      <rPr>
        <sz val="10"/>
        <rFont val="Times New Roman"/>
        <family val="1"/>
        <charset val="186"/>
      </rPr>
      <t xml:space="preserve"> – vērtējamā piedāvājuma cena; N – kritērija maksimālā skaitliskā vērtība)</t>
    </r>
  </si>
  <si>
    <t>KU2</t>
  </si>
  <si>
    <t>CENA PAR VIENU UZKOPŠANAS REIZI par 1 m2 (ja objekta uzkopjamā platība ir no 501 līdz 1000 m2 )</t>
  </si>
  <si>
    <r>
      <t>KU2=C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</si>
  <si>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KU3</t>
  </si>
  <si>
    <t>CENA PAR VIENU UZKOPŠANAS REIZI par 1 m2 (ja objekta uzkopjamā platība ir no 1001 līdz 5000 m2 )</t>
  </si>
  <si>
    <r>
      <t>KU3=C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</si>
  <si>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KU4</t>
  </si>
  <si>
    <t>CENA PAR VIENU UZKOPŠANAS REIZI REIZI par 1 m2 (ja teritorijas uzkopjamā platība  līdz 5 000 m2)</t>
  </si>
  <si>
    <r>
      <t>KU4=C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</si>
  <si>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KU5</t>
  </si>
  <si>
    <t>CENA PAR VIENU UZKOPŠANAS REIZI par 1 m2                                  (ja teritorijas uzkopjamā platība no 5 001 m2 līdz 20 000 m2)</t>
  </si>
  <si>
    <r>
      <t>KU5=C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</si>
  <si>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KU6</t>
  </si>
  <si>
    <t>CENA PAR VIENU UZKOPŠANAS REIZI par 1 m2                                  (ja teritorijas uzkopjamā platība no 20 001 m2 līdz 40 000 m2)</t>
  </si>
  <si>
    <r>
      <t>KU6=C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</si>
  <si>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KU7</t>
  </si>
  <si>
    <t>CENA PAR VIENU UZKOPŠANAS REIZI par 1 m2                                  (ja teritorijas uzkopjamā platība no 40 001 m2 līdz 65 000 m2)</t>
  </si>
  <si>
    <r>
      <t>KU7=C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</si>
  <si>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KU8</t>
  </si>
  <si>
    <t>Higiēnas un telpu uzturēšanas pakalpojumi</t>
  </si>
  <si>
    <r>
      <t>KU8=C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</si>
  <si>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KU9</t>
  </si>
  <si>
    <t>PAPILDUS PAKALPOJUMI</t>
  </si>
  <si>
    <r>
      <t>KU9=C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</si>
  <si>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 xml:space="preserve">Maksimāli iespējamais punktu skaits </t>
  </si>
  <si>
    <t>Par saimnieciski visizdevīgāko piedāvājumu tiks atzīts tas pretendents, kurš iegūs visaugstāko punktu skaitu uzkopšanas un inženierkomunikāciju sadaļā, pēc formulas: KU+KI</t>
  </si>
  <si>
    <t>5.pielikums nolikumam</t>
  </si>
  <si>
    <t>ID Nr. VNĪ 2026/4/4-4/AK-62</t>
  </si>
  <si>
    <t>FINANŠU PIEDĀVĀJUMS Nr. 4.1.
Atklātam konkursam “Robežkontroles punktu apsaimniekošana”
ID Nr. VNĪ 2026/4/4-4/AK-62</t>
  </si>
  <si>
    <t>IEPIRKUMA 4.DAĻA</t>
  </si>
  <si>
    <t>Telpu ikdienas uzkopšana *</t>
  </si>
  <si>
    <t>NPK</t>
  </si>
  <si>
    <t>OBJEKTA 
Kadastra Nr.</t>
  </si>
  <si>
    <r>
      <rPr>
        <b/>
        <u/>
        <sz val="14"/>
        <rFont val="Arial"/>
        <family val="2"/>
      </rPr>
      <t>MINIMĀLĀ</t>
    </r>
    <r>
      <rPr>
        <b/>
        <sz val="14"/>
        <rFont val="Arial"/>
        <family val="2"/>
      </rPr>
      <t xml:space="preserve"> OBJEKTA
UZKOPJAMĀ PLATĪBA kv.m.</t>
    </r>
  </si>
  <si>
    <t>OBJEKTA UZKOPJAMĀ PLATĪBA**</t>
  </si>
  <si>
    <r>
      <rPr>
        <b/>
        <u/>
        <sz val="14"/>
        <rFont val="Arial"/>
        <family val="2"/>
        <charset val="186"/>
      </rPr>
      <t>FAKTISKĀ</t>
    </r>
    <r>
      <rPr>
        <b/>
        <sz val="14"/>
        <rFont val="Arial"/>
        <family val="2"/>
      </rPr>
      <t xml:space="preserve"> uzkopjamā platība saskaņā ar </t>
    </r>
    <r>
      <rPr>
        <b/>
        <u/>
        <sz val="14"/>
        <rFont val="Arial"/>
        <family val="2"/>
        <charset val="186"/>
      </rPr>
      <t xml:space="preserve">uzkopšanas intensitātes grafiku </t>
    </r>
    <r>
      <rPr>
        <b/>
        <u/>
        <sz val="14"/>
        <color rgb="FFFF0000"/>
        <rFont val="Arial"/>
        <family val="2"/>
        <charset val="186"/>
      </rPr>
      <t>mēnesī</t>
    </r>
    <r>
      <rPr>
        <b/>
        <sz val="14"/>
        <rFont val="Arial"/>
        <family val="2"/>
        <charset val="186"/>
      </rPr>
      <t>***</t>
    </r>
  </si>
  <si>
    <r>
      <rPr>
        <b/>
        <sz val="14"/>
        <color rgb="FFFF0000"/>
        <rFont val="Arial"/>
        <family val="2"/>
      </rPr>
      <t xml:space="preserve">KU2 </t>
    </r>
    <r>
      <rPr>
        <b/>
        <sz val="14"/>
        <rFont val="Arial"/>
        <family val="2"/>
      </rPr>
      <t xml:space="preserve">Vērtējamā                  </t>
    </r>
    <r>
      <rPr>
        <b/>
        <u/>
        <sz val="14"/>
        <rFont val="Arial"/>
        <family val="2"/>
        <charset val="186"/>
      </rPr>
      <t xml:space="preserve">CENA PAR VIENU UZKOPŠANAS </t>
    </r>
    <r>
      <rPr>
        <b/>
        <u/>
        <sz val="14"/>
        <color rgb="FFFF0000"/>
        <rFont val="Arial"/>
        <family val="2"/>
        <charset val="186"/>
      </rPr>
      <t>REIZI</t>
    </r>
    <r>
      <rPr>
        <b/>
        <sz val="14"/>
        <color rgb="FFFF0000"/>
        <rFont val="Arial"/>
        <family val="2"/>
        <charset val="186"/>
      </rPr>
      <t xml:space="preserve"> </t>
    </r>
    <r>
      <rPr>
        <b/>
        <u/>
        <sz val="14"/>
        <color rgb="FFFF0000"/>
        <rFont val="Arial"/>
        <family val="2"/>
        <charset val="186"/>
      </rPr>
      <t>par      1 m</t>
    </r>
    <r>
      <rPr>
        <b/>
        <u/>
        <vertAlign val="superscript"/>
        <sz val="14"/>
        <color rgb="FFFF0000"/>
        <rFont val="Arial"/>
        <family val="2"/>
        <charset val="186"/>
      </rPr>
      <t>2</t>
    </r>
    <r>
      <rPr>
        <b/>
        <sz val="14"/>
        <rFont val="Arial"/>
        <family val="2"/>
      </rPr>
      <t xml:space="preserve"> (ja objekta uzkopjamā platība</t>
    </r>
    <r>
      <rPr>
        <b/>
        <sz val="14"/>
        <color rgb="FFFF0000"/>
        <rFont val="Arial"/>
        <family val="2"/>
      </rPr>
      <t xml:space="preserve"> </t>
    </r>
    <r>
      <rPr>
        <b/>
        <sz val="14"/>
        <rFont val="Arial"/>
        <family val="2"/>
        <charset val="186"/>
      </rPr>
      <t xml:space="preserve">ir no </t>
    </r>
    <r>
      <rPr>
        <b/>
        <sz val="14"/>
        <color rgb="FFFF0000"/>
        <rFont val="Arial"/>
        <family val="2"/>
        <charset val="186"/>
      </rPr>
      <t>501</t>
    </r>
    <r>
      <rPr>
        <b/>
        <sz val="14"/>
        <rFont val="Arial"/>
        <family val="2"/>
        <charset val="186"/>
      </rPr>
      <t xml:space="preserve"> </t>
    </r>
    <r>
      <rPr>
        <b/>
        <sz val="14"/>
        <color rgb="FFFF0000"/>
        <rFont val="Arial"/>
        <family val="2"/>
        <charset val="186"/>
      </rPr>
      <t>līdz 1000 m2</t>
    </r>
    <r>
      <rPr>
        <b/>
        <sz val="14"/>
        <rFont val="Arial"/>
        <family val="2"/>
      </rPr>
      <t xml:space="preserve"> )**</t>
    </r>
  </si>
  <si>
    <r>
      <rPr>
        <b/>
        <sz val="14"/>
        <color rgb="FFFF0000"/>
        <rFont val="Arial"/>
        <family val="2"/>
        <charset val="186"/>
      </rPr>
      <t xml:space="preserve">KU3 </t>
    </r>
    <r>
      <rPr>
        <b/>
        <sz val="14"/>
        <color rgb="FF000000"/>
        <rFont val="Arial"/>
        <family val="2"/>
        <charset val="186"/>
      </rPr>
      <t xml:space="preserve">Vērtējamā                    </t>
    </r>
    <r>
      <rPr>
        <b/>
        <u/>
        <sz val="14"/>
        <color rgb="FF000000"/>
        <rFont val="Arial"/>
        <family val="2"/>
        <charset val="186"/>
      </rPr>
      <t xml:space="preserve">CENA PAR VIENU UZKOPŠANAS </t>
    </r>
    <r>
      <rPr>
        <b/>
        <u/>
        <sz val="14"/>
        <color rgb="FFFF0000"/>
        <rFont val="Arial"/>
        <family val="2"/>
        <charset val="186"/>
      </rPr>
      <t>REIZI</t>
    </r>
    <r>
      <rPr>
        <b/>
        <sz val="14"/>
        <color rgb="FF000000"/>
        <rFont val="Arial"/>
        <family val="2"/>
        <charset val="186"/>
      </rPr>
      <t xml:space="preserve"> </t>
    </r>
    <r>
      <rPr>
        <b/>
        <sz val="14"/>
        <color rgb="FFFF0000"/>
        <rFont val="Arial"/>
        <family val="2"/>
        <charset val="186"/>
      </rPr>
      <t>par      1 m</t>
    </r>
    <r>
      <rPr>
        <b/>
        <vertAlign val="superscript"/>
        <sz val="14"/>
        <color rgb="FFFF0000"/>
        <rFont val="Arial"/>
        <family val="2"/>
        <charset val="186"/>
      </rPr>
      <t>2</t>
    </r>
    <r>
      <rPr>
        <b/>
        <sz val="14"/>
        <color rgb="FF000000"/>
        <rFont val="Arial"/>
        <family val="2"/>
        <charset val="186"/>
      </rPr>
      <t xml:space="preserve"> (ja objekta uzkopjamā platība ir no </t>
    </r>
    <r>
      <rPr>
        <b/>
        <sz val="14"/>
        <color rgb="FFFF0000"/>
        <rFont val="Arial"/>
        <family val="2"/>
        <charset val="186"/>
      </rPr>
      <t>1001 līdz 5000 m2</t>
    </r>
    <r>
      <rPr>
        <b/>
        <sz val="14"/>
        <color rgb="FF000000"/>
        <rFont val="Arial"/>
        <family val="2"/>
        <charset val="186"/>
      </rPr>
      <t xml:space="preserve"> )**</t>
    </r>
  </si>
  <si>
    <t>Nr.</t>
  </si>
  <si>
    <t>Pakalpojums un Objekta adrese</t>
  </si>
  <si>
    <t>Kadastra Nr.</t>
  </si>
  <si>
    <t xml:space="preserve"> kv.m.</t>
  </si>
  <si>
    <t>kv.m.</t>
  </si>
  <si>
    <r>
      <t>EUR bez PVN/ reize m</t>
    </r>
    <r>
      <rPr>
        <i/>
        <vertAlign val="superscript"/>
        <sz val="12"/>
        <color theme="1"/>
        <rFont val="Arial"/>
        <family val="2"/>
        <charset val="186"/>
      </rPr>
      <t>2</t>
    </r>
  </si>
  <si>
    <r>
      <t xml:space="preserve">Telpu ikdienas uzkopšana </t>
    </r>
    <r>
      <rPr>
        <b/>
        <sz val="14"/>
        <rFont val="Arial"/>
        <family val="2"/>
        <charset val="186"/>
      </rPr>
      <t>Pātarnieki</t>
    </r>
  </si>
  <si>
    <t>6084-005-0062</t>
  </si>
  <si>
    <t>* Papildu uzkopšanas intensitātes gadījumā norēķini tiek veikti, par pamatu ņemot attiecīgā biežuma vidējo uzkopšanas reižu skaitu mēnesī gada griezumā.</t>
  </si>
  <si>
    <t>**Objekta uzkopjamā platība ir visu uzkopjamo objekta telpu FAKTISKĀ UZKOPJAMĀ kopējā platība. Aprēķina metodika norādīta pie FAKTISKĀuzkopšanas biežuma</t>
  </si>
  <si>
    <t>***Faktiskā uzkopjamā platība ir viena mēneša laikā faktiskā vidējā uzkoptā platība, ņemot vērā telpu uzkopšanas biežumu. Aprēķina metodika norādīta sadaļā pie uzkopšanas biežuma objekta kopējā uzkopjamā platība mēnesī.</t>
  </si>
  <si>
    <t>Teritorijas ikdienas uzkopšana *</t>
  </si>
  <si>
    <t xml:space="preserve">TERITORIJAS IKDIENAS UZKOPŠANAS PAKALPOJUMI </t>
  </si>
  <si>
    <r>
      <rPr>
        <b/>
        <u/>
        <sz val="14"/>
        <rFont val="Arial"/>
        <family val="2"/>
      </rPr>
      <t>MAKSIMĀLĀ</t>
    </r>
    <r>
      <rPr>
        <b/>
        <sz val="14"/>
        <rFont val="Arial"/>
        <family val="2"/>
      </rPr>
      <t xml:space="preserve"> OBJEKTA
UZKOPJAMĀ PLATĪBA
kv.m.</t>
    </r>
  </si>
  <si>
    <r>
      <rPr>
        <b/>
        <u/>
        <sz val="14"/>
        <rFont val="Arial"/>
        <family val="2"/>
        <charset val="186"/>
      </rPr>
      <t>IEPIRKUMA BRĪDĪ</t>
    </r>
    <r>
      <rPr>
        <b/>
        <sz val="14"/>
        <rFont val="Arial"/>
        <family val="2"/>
      </rPr>
      <t xml:space="preserve"> uzkopjamā platība</t>
    </r>
  </si>
  <si>
    <r>
      <rPr>
        <b/>
        <sz val="14"/>
        <color rgb="FFFF0000"/>
        <rFont val="Arial"/>
        <family val="2"/>
      </rPr>
      <t xml:space="preserve">KU5 </t>
    </r>
    <r>
      <rPr>
        <b/>
        <sz val="14"/>
        <rFont val="Arial"/>
        <family val="2"/>
      </rPr>
      <t xml:space="preserve">Vērtējamā CENA </t>
    </r>
    <r>
      <rPr>
        <b/>
        <sz val="14"/>
        <color rgb="FFFF0000"/>
        <rFont val="Arial"/>
        <family val="2"/>
        <charset val="186"/>
      </rPr>
      <t xml:space="preserve">PAR VIENU UZKOPŠANAS REIZI par 1 m2 </t>
    </r>
    <r>
      <rPr>
        <b/>
        <sz val="14"/>
        <rFont val="Arial"/>
        <family val="2"/>
      </rPr>
      <t xml:space="preserve">                                 (ja teritorijas </t>
    </r>
    <r>
      <rPr>
        <b/>
        <u/>
        <sz val="14"/>
        <rFont val="Arial"/>
        <family val="2"/>
        <charset val="186"/>
      </rPr>
      <t>uzkopjamā</t>
    </r>
    <r>
      <rPr>
        <b/>
        <sz val="14"/>
        <rFont val="Arial"/>
        <family val="2"/>
      </rPr>
      <t xml:space="preserve"> platība </t>
    </r>
    <r>
      <rPr>
        <b/>
        <sz val="14"/>
        <color rgb="FFFF0000"/>
        <rFont val="Arial"/>
        <family val="2"/>
        <charset val="186"/>
      </rPr>
      <t>no 5 001 m2 līdz 20 000 m2</t>
    </r>
    <r>
      <rPr>
        <b/>
        <sz val="14"/>
        <rFont val="Arial"/>
        <family val="2"/>
      </rPr>
      <t>)</t>
    </r>
  </si>
  <si>
    <r>
      <rPr>
        <b/>
        <sz val="14"/>
        <color rgb="FFFF0000"/>
        <rFont val="Arial"/>
        <family val="2"/>
      </rPr>
      <t xml:space="preserve">KU6 </t>
    </r>
    <r>
      <rPr>
        <b/>
        <sz val="14"/>
        <rFont val="Arial"/>
        <family val="2"/>
      </rPr>
      <t xml:space="preserve">Vērtējamā CENA </t>
    </r>
    <r>
      <rPr>
        <b/>
        <sz val="14"/>
        <color rgb="FFFF0000"/>
        <rFont val="Arial"/>
        <family val="2"/>
        <charset val="186"/>
      </rPr>
      <t xml:space="preserve">PAR VIENU UZKOPŠANAS REIZI par 1 m2 </t>
    </r>
    <r>
      <rPr>
        <b/>
        <sz val="14"/>
        <rFont val="Arial"/>
        <family val="2"/>
      </rPr>
      <t xml:space="preserve">                                 (ja teritorijas </t>
    </r>
    <r>
      <rPr>
        <b/>
        <u/>
        <sz val="14"/>
        <rFont val="Arial"/>
        <family val="2"/>
        <charset val="186"/>
      </rPr>
      <t>uzkopjamā</t>
    </r>
    <r>
      <rPr>
        <b/>
        <sz val="14"/>
        <rFont val="Arial"/>
        <family val="2"/>
      </rPr>
      <t xml:space="preserve"> platība </t>
    </r>
    <r>
      <rPr>
        <b/>
        <sz val="14"/>
        <color rgb="FFFF0000"/>
        <rFont val="Arial"/>
        <family val="2"/>
        <charset val="186"/>
      </rPr>
      <t>no 20 001 m2 līdz 40 000 m2</t>
    </r>
    <r>
      <rPr>
        <b/>
        <sz val="14"/>
        <rFont val="Arial"/>
        <family val="2"/>
      </rPr>
      <t>)</t>
    </r>
  </si>
  <si>
    <r>
      <rPr>
        <b/>
        <sz val="14"/>
        <color rgb="FFFF0000"/>
        <rFont val="Arial"/>
        <family val="2"/>
      </rPr>
      <t xml:space="preserve">KU7 </t>
    </r>
    <r>
      <rPr>
        <b/>
        <sz val="14"/>
        <rFont val="Arial"/>
        <family val="2"/>
      </rPr>
      <t xml:space="preserve">Vērtējamā CENA </t>
    </r>
    <r>
      <rPr>
        <b/>
        <sz val="14"/>
        <color rgb="FFFF0000"/>
        <rFont val="Arial"/>
        <family val="2"/>
        <charset val="186"/>
      </rPr>
      <t xml:space="preserve">PAR VIENU UZKOPŠANAS REIZI par 1 m2 </t>
    </r>
    <r>
      <rPr>
        <b/>
        <sz val="14"/>
        <rFont val="Arial"/>
        <family val="2"/>
      </rPr>
      <t xml:space="preserve">                                 (ja teritorijas </t>
    </r>
    <r>
      <rPr>
        <b/>
        <u/>
        <sz val="14"/>
        <rFont val="Arial"/>
        <family val="2"/>
        <charset val="186"/>
      </rPr>
      <t>uzkopjamā</t>
    </r>
    <r>
      <rPr>
        <b/>
        <sz val="14"/>
        <rFont val="Arial"/>
        <family val="2"/>
      </rPr>
      <t xml:space="preserve"> platība</t>
    </r>
    <r>
      <rPr>
        <b/>
        <sz val="14"/>
        <color rgb="FFFF0000"/>
        <rFont val="Arial"/>
        <family val="2"/>
        <charset val="186"/>
      </rPr>
      <t xml:space="preserve"> no 40 001 m2 līdz 65 000 m2</t>
    </r>
    <r>
      <rPr>
        <b/>
        <sz val="14"/>
        <rFont val="Arial"/>
        <family val="2"/>
      </rPr>
      <t>)</t>
    </r>
  </si>
  <si>
    <t>EUR bez PVN/m2</t>
  </si>
  <si>
    <r>
      <t xml:space="preserve">Teritorijas ikdienas uzkopšana </t>
    </r>
    <r>
      <rPr>
        <b/>
        <sz val="14"/>
        <rFont val="Arial"/>
        <family val="2"/>
        <charset val="186"/>
      </rPr>
      <t>Pātarnieki</t>
    </r>
    <r>
      <rPr>
        <sz val="14"/>
        <rFont val="Arial"/>
        <family val="2"/>
        <charset val="186"/>
      </rPr>
      <t xml:space="preserve"> (brauktuves, ietves un cits cietais segums, zāliens)</t>
    </r>
  </si>
  <si>
    <r>
      <t xml:space="preserve">Higiēnas un telpu uzturēšanas pakalpojumi </t>
    </r>
    <r>
      <rPr>
        <b/>
        <sz val="18"/>
        <color rgb="FFFF0000"/>
        <rFont val="Arial"/>
        <family val="2"/>
        <charset val="186"/>
      </rPr>
      <t>KU8</t>
    </r>
  </si>
  <si>
    <r>
      <rPr>
        <b/>
        <sz val="12"/>
        <color rgb="FFFF0000"/>
        <rFont val="Times New Roman"/>
        <family val="1"/>
        <charset val="186"/>
      </rPr>
      <t>KU8.1</t>
    </r>
    <r>
      <rPr>
        <b/>
        <sz val="12"/>
        <color rgb="FF000000"/>
        <rFont val="Times New Roman"/>
        <family val="1"/>
        <charset val="186"/>
      </rPr>
      <t xml:space="preserve">. HIGIĒNAS MATERIĀLI  (pēc fakta) 
</t>
    </r>
    <r>
      <rPr>
        <b/>
        <i/>
        <sz val="12"/>
        <color rgb="FFFF0000"/>
        <rFont val="Times New Roman"/>
        <family val="1"/>
        <charset val="186"/>
      </rPr>
      <t>(saskaņā ar Tehniskās specifikācijas . punktu)</t>
    </r>
  </si>
  <si>
    <t xml:space="preserve">Provizoriskais viena mēneša apjoms </t>
  </si>
  <si>
    <t>CENA 
par vienu vienību  (EUR bez PVN)</t>
  </si>
  <si>
    <t>CENA par MĒNEŠA provizorisko apjomu (Eur bez PVN)</t>
  </si>
  <si>
    <t>Roku dvieļi (ruļlos)</t>
  </si>
  <si>
    <t>2</t>
  </si>
  <si>
    <t>Tualetes papīrs (Ruļļos)</t>
  </si>
  <si>
    <t>3</t>
  </si>
  <si>
    <t>Putu ziepes (gab)</t>
  </si>
  <si>
    <t>4</t>
  </si>
  <si>
    <t>Gaisa atsvaidzinātājs aerosols (gab)</t>
  </si>
  <si>
    <t>5</t>
  </si>
  <si>
    <t>Trauku mazgājamais līdzeklis</t>
  </si>
  <si>
    <t>6</t>
  </si>
  <si>
    <t>Dezinfekcijas līdzeklis virsmām/rokām izsmidzināms 500ml</t>
  </si>
  <si>
    <r>
      <t xml:space="preserve"> Kopējā cena EUR bez PVN par higiēnas materiāliem </t>
    </r>
    <r>
      <rPr>
        <b/>
        <i/>
        <sz val="14"/>
        <color rgb="FFFF0000"/>
        <rFont val="Times New Roman"/>
        <family val="1"/>
        <charset val="186"/>
      </rPr>
      <t xml:space="preserve">(Kritērijs KU8.1.) </t>
    </r>
  </si>
  <si>
    <r>
      <rPr>
        <b/>
        <sz val="12"/>
        <color rgb="FFFF0000"/>
        <rFont val="Times New Roman"/>
        <family val="1"/>
        <charset val="186"/>
      </rPr>
      <t xml:space="preserve">KU8.2. </t>
    </r>
    <r>
      <rPr>
        <b/>
        <sz val="12"/>
        <color rgb="FF000000"/>
        <rFont val="Times New Roman"/>
        <family val="1"/>
        <charset val="186"/>
      </rPr>
      <t xml:space="preserve">Maināmie paklāji (pēc fakta) 
</t>
    </r>
    <r>
      <rPr>
        <b/>
        <i/>
        <sz val="12"/>
        <color rgb="FFFF0000"/>
        <rFont val="Times New Roman"/>
        <family val="1"/>
        <charset val="186"/>
      </rPr>
      <t>(saskaņā ar Tehniskās specifikācijas . punktu)</t>
    </r>
  </si>
  <si>
    <t>CENA 
par vienas vienības maiņu  (EUR bez PVN)</t>
  </si>
  <si>
    <t xml:space="preserve">Paklāju daudzums </t>
  </si>
  <si>
    <t>CENA par kopējā daudzuma vienas reizes nomaiņu EUR bez PVN</t>
  </si>
  <si>
    <t>1</t>
  </si>
  <si>
    <t xml:space="preserve">Maināmo paklāju nomaiņa 85 x 150 cm (sintētisks) </t>
  </si>
  <si>
    <t>Maināmo paklāju nomaiņa 115 x 200 cm (sintētisks)</t>
  </si>
  <si>
    <r>
      <t xml:space="preserve"> Kopējā cena EUR bez PVN </t>
    </r>
    <r>
      <rPr>
        <b/>
        <i/>
        <sz val="14"/>
        <color rgb="FFFF0000"/>
        <rFont val="Times New Roman"/>
        <family val="1"/>
        <charset val="186"/>
      </rPr>
      <t>(Kritērijs KU8.2.</t>
    </r>
    <r>
      <rPr>
        <b/>
        <sz val="14"/>
        <color rgb="FFFF0000"/>
        <rFont val="Arial"/>
        <family val="2"/>
        <charset val="186"/>
      </rPr>
      <t>)</t>
    </r>
  </si>
  <si>
    <r>
      <rPr>
        <b/>
        <sz val="12"/>
        <color rgb="FFFF0000"/>
        <rFont val="Times New Roman"/>
        <family val="1"/>
        <charset val="186"/>
      </rPr>
      <t>KU8.3.</t>
    </r>
    <r>
      <rPr>
        <b/>
        <sz val="12"/>
        <color rgb="FF000000"/>
        <rFont val="Times New Roman"/>
        <family val="1"/>
        <charset val="186"/>
      </rPr>
      <t xml:space="preserve"> Dežūrpersonāla pakalpojumi </t>
    </r>
    <r>
      <rPr>
        <b/>
        <sz val="12"/>
        <color rgb="FFFF0000"/>
        <rFont val="Times New Roman"/>
        <family val="1"/>
        <charset val="186"/>
      </rPr>
      <t>(saskaņā ar Tehniskās specifikācijas . punktu)</t>
    </r>
  </si>
  <si>
    <t>CENA 
mēnesī  (EUR bez PVN)</t>
  </si>
  <si>
    <t>Ziemas sezonas noteikto mēnešu skaits</t>
  </si>
  <si>
    <t xml:space="preserve">Cena par kopējo ziemas sezonu EUR bez PVN </t>
  </si>
  <si>
    <t>Dežūrapkopēja ziemas sezonā</t>
  </si>
  <si>
    <t>Dežūrsētnieks ziemas sezonā</t>
  </si>
  <si>
    <r>
      <t xml:space="preserve"> Kopējā cena EUR bez PVN </t>
    </r>
    <r>
      <rPr>
        <b/>
        <i/>
        <sz val="14"/>
        <color rgb="FFFF0000"/>
        <rFont val="Times New Roman"/>
        <family val="1"/>
        <charset val="186"/>
      </rPr>
      <t xml:space="preserve">(Kritērijs KU8.3.) </t>
    </r>
  </si>
  <si>
    <r>
      <t xml:space="preserve">KOPĀ VĒRTĒJAMĀ CENA </t>
    </r>
    <r>
      <rPr>
        <b/>
        <sz val="16"/>
        <color rgb="FFFF0000"/>
        <rFont val="Arial"/>
        <family val="2"/>
        <charset val="186"/>
      </rPr>
      <t>KU8 = (KU8.1.+KU8.2.+KU8.3.)</t>
    </r>
  </si>
  <si>
    <r>
      <t>PAPILDUS PAKALPOJUMI (</t>
    </r>
    <r>
      <rPr>
        <b/>
        <sz val="16"/>
        <color rgb="FFFF0000"/>
        <rFont val="Arial"/>
        <family val="2"/>
        <charset val="186"/>
      </rPr>
      <t>KU9</t>
    </r>
    <r>
      <rPr>
        <b/>
        <sz val="16"/>
        <rFont val="Arial"/>
        <family val="2"/>
      </rPr>
      <t xml:space="preserve"> kritērijs) **</t>
    </r>
  </si>
  <si>
    <t>PAPILDUS PAKALPOJUMI (KU6 kritērijs) **</t>
  </si>
  <si>
    <t>MĒRVIENĪBA</t>
  </si>
  <si>
    <t>CENA PAR MĒRVIENĪBU</t>
  </si>
  <si>
    <t>PROVIZORISKAIS PAKALPOJUMU APJOMS par reizi (mērvienība)</t>
  </si>
  <si>
    <t>CENA PAR KOPĒJO APJOMU</t>
  </si>
  <si>
    <t xml:space="preserve">Pakalpojums </t>
  </si>
  <si>
    <t>(kv.m., stundas, kubi, gab. u.c.)</t>
  </si>
  <si>
    <t>(EUR bez PVN)</t>
  </si>
  <si>
    <t>GRĪDAS SEGUMU UZKOPŠANA</t>
  </si>
  <si>
    <t>Linoleja vaskošana (vecā vaska noņemšana, tīrīšana un vaskošana 2 kārtās)</t>
  </si>
  <si>
    <t>kvadrātmetrs</t>
  </si>
  <si>
    <t>Linoleja ķīmiskā pulēšana</t>
  </si>
  <si>
    <t>Linoleja sausā pulēšana</t>
  </si>
  <si>
    <t>Epoksīda grīdas seguma ģenerālā tīrīšana</t>
  </si>
  <si>
    <t xml:space="preserve">Epoksīda grīdas seguma vaskošana </t>
  </si>
  <si>
    <t>Akmens/betona seguma tīrīšana</t>
  </si>
  <si>
    <t>Mehanizēta cietā grīdas seguma mazgāšana</t>
  </si>
  <si>
    <t>Flīžu  seguma un to šuvju tīrīšana</t>
  </si>
  <si>
    <t>LOGU UN STIKLA VIRSMU MAZGĀŠANA (abpusēja), ŽALŪZIJU TĪRĪŠANA</t>
  </si>
  <si>
    <t>2.1</t>
  </si>
  <si>
    <r>
      <t>Logu (no abām pusēm stiklotās virsmas, t.sk. rāmju, iekšējo un ārējo palodžu) mazgāšana (</t>
    </r>
    <r>
      <rPr>
        <u/>
        <sz val="12"/>
        <color theme="1"/>
        <rFont val="Arial"/>
        <family val="2"/>
      </rPr>
      <t>BEZ pacēlāja</t>
    </r>
    <r>
      <rPr>
        <sz val="12"/>
        <color theme="1"/>
        <rFont val="Arial"/>
        <family val="2"/>
      </rPr>
      <t>)</t>
    </r>
  </si>
  <si>
    <t>2.2</t>
  </si>
  <si>
    <t>Iekšējo un ārējo žalūziju tīrīšana</t>
  </si>
  <si>
    <t>HIGIĒNAS PREČU TURĒTĀJI ***</t>
  </si>
  <si>
    <r>
      <t xml:space="preserve">Roku dvieļu sistēma TORK H1 </t>
    </r>
    <r>
      <rPr>
        <u/>
        <sz val="12"/>
        <rFont val="Arial"/>
        <family val="2"/>
      </rPr>
      <t xml:space="preserve">(ar sensoru) </t>
    </r>
    <r>
      <rPr>
        <sz val="12"/>
        <rFont val="Arial"/>
        <family val="2"/>
      </rPr>
      <t>vai ekvivalents (plastmasas)</t>
    </r>
  </si>
  <si>
    <t>1 gab turētājs</t>
  </si>
  <si>
    <t>Tualetes papīra sistēma TORK T6 vai ekvivalents (plastmasas)</t>
  </si>
  <si>
    <r>
      <t>Šķidro ziepju sistēma TORK S4</t>
    </r>
    <r>
      <rPr>
        <u/>
        <sz val="12"/>
        <rFont val="Arial"/>
        <family val="2"/>
      </rPr>
      <t xml:space="preserve"> (putu)</t>
    </r>
    <r>
      <rPr>
        <sz val="12"/>
        <rFont val="Arial"/>
        <family val="2"/>
      </rPr>
      <t xml:space="preserve"> vai ekvivalents (plastmasas)</t>
    </r>
  </si>
  <si>
    <t>1 gab dozators</t>
  </si>
  <si>
    <t>CITI TELPU UZKOPŠANAS DARBI</t>
  </si>
  <si>
    <t>Dežūrapkopēja pakalpojumi (ja nepieciešamas ārpus ziemas sezonas, un/vai papildus reizes)</t>
  </si>
  <si>
    <t>stunda</t>
  </si>
  <si>
    <t>Durvju (t.sk.rokturu), kāpņu margu, sienu vienreizēja padziļināta mazgāšana vai dezinfekcija</t>
  </si>
  <si>
    <t>Mīksto mēbeļu (krēslu, dīvānu) ķīmiskā tīrīšana</t>
  </si>
  <si>
    <t>gabali</t>
  </si>
  <si>
    <t>Pilna telpu dezinfekcija (darba dienās, darba laikā 09:00-17:00)</t>
  </si>
  <si>
    <t>Pilna telpu dezinfekcija (ārpus darba laika 17:00-08:00 un brīvdienās)</t>
  </si>
  <si>
    <r>
      <rPr>
        <b/>
        <u/>
        <sz val="12"/>
        <rFont val="Arial"/>
        <family val="2"/>
      </rPr>
      <t>Ģenerālā telpu uzkopšana</t>
    </r>
    <r>
      <rPr>
        <sz val="12"/>
        <rFont val="Arial"/>
        <family val="2"/>
      </rPr>
      <t xml:space="preserve"> 
(t.sk.visu horizontālo un vertikālo virsmu, mīkstā grīdas seguma ķīmiskā tīrīšana, linoleja vaskošana vai pulēšana, logu un stikloto starpsienu mazgāšana, žalūziju mazgāšana, ēku fasādes mazgāšana)</t>
    </r>
  </si>
  <si>
    <r>
      <rPr>
        <b/>
        <u/>
        <sz val="12"/>
        <rFont val="Arial"/>
        <family val="2"/>
      </rPr>
      <t>Telpu uzkopšana pēc avārijas situācijām</t>
    </r>
    <r>
      <rPr>
        <sz val="12"/>
        <rFont val="Arial"/>
        <family val="2"/>
      </rPr>
      <t xml:space="preserve">
(t.sk.ja nepieciešams, ar speciālo tehniku)</t>
    </r>
  </si>
  <si>
    <r>
      <rPr>
        <b/>
        <u/>
        <sz val="12"/>
        <rFont val="Arial"/>
        <family val="2"/>
      </rPr>
      <t xml:space="preserve">Telpu uzkopšana pēc remontdarbiem 
</t>
    </r>
    <r>
      <rPr>
        <sz val="12"/>
        <rFont val="Arial"/>
        <family val="2"/>
      </rPr>
      <t>(visu horizontālo un vertikālo virsmu, t.sk. ja nepieciešams, ar speciālo uzkopšanas tehniku)</t>
    </r>
  </si>
  <si>
    <r>
      <rPr>
        <b/>
        <u/>
        <sz val="12"/>
        <rFont val="Arial"/>
        <family val="2"/>
      </rPr>
      <t xml:space="preserve">Ikdienā neizmantotu telpu uzkopšana 
</t>
    </r>
    <r>
      <rPr>
        <sz val="12"/>
        <rFont val="Arial"/>
        <family val="2"/>
      </rPr>
      <t>(pagrabi, bēniņi, noliktavas)</t>
    </r>
  </si>
  <si>
    <t xml:space="preserve">Dzīvnieku uzturēšanas telpu mitrā mazgāšana </t>
  </si>
  <si>
    <t>Dzīvnieku uzturēšanas sprostu/būru dezinfekcija.</t>
  </si>
  <si>
    <t>TERITORIJU UZKOPŠANAS DARBI</t>
  </si>
  <si>
    <t>Dežūrsētnieka pakalpojumi (ja nepieciešamas ārpus ziemas sezonas, un/vai papildus reizes)</t>
  </si>
  <si>
    <r>
      <rPr>
        <u/>
        <sz val="12"/>
        <rFont val="Arial"/>
        <family val="2"/>
      </rPr>
      <t>Papildus</t>
    </r>
    <r>
      <rPr>
        <sz val="12"/>
        <rFont val="Arial"/>
        <family val="2"/>
      </rPr>
      <t xml:space="preserve"> teritorijas sakopšanas darbi, kad nepieciešams uzkopt papildus platību
(teritorijas slaucīšana, lapu, zaru un sīko atkritumu savākšana manuāli maisos)</t>
    </r>
  </si>
  <si>
    <t>Papildus teritorijas (aiz žoga) sakopšanas darbi (zāles pļaušana)</t>
  </si>
  <si>
    <t>Papildus teritorijas sakopšanas darbi (krūmāju pļaušana ar trimmeri, materiāla savākšana un izvešana)</t>
  </si>
  <si>
    <t>Bruģa mazgāšana/attīrīšana</t>
  </si>
  <si>
    <t>Ēku fasādes mazgāšana</t>
  </si>
  <si>
    <t>LIELGABARĪTA ATKRITUMU IZVEŠANA un DZĪVNIEKU IZCELSMES PRODUKTU UTILIZĀCIJA</t>
  </si>
  <si>
    <t>Lielgabarīta atkritumu konteinera noma*</t>
  </si>
  <si>
    <t>16 kubi</t>
  </si>
  <si>
    <r>
      <t xml:space="preserve">Lielgabarīta atkritumu iznešana un izjaukšana(no </t>
    </r>
    <r>
      <rPr>
        <sz val="12"/>
        <rFont val="Arial"/>
        <family val="2"/>
      </rPr>
      <t>telpām līdz transportam/konteineram)*</t>
    </r>
  </si>
  <si>
    <t>Lielgabarīta atkritumu izvešana</t>
  </si>
  <si>
    <t>kubi</t>
  </si>
  <si>
    <t>Būvgružu atkritumu izvešana</t>
  </si>
  <si>
    <t>Bīstamo atkritumu izvešana</t>
  </si>
  <si>
    <t>Sniega izvešana</t>
  </si>
  <si>
    <t>Dažādu dzīvnieku un nedzīvnieku izcelsmes produktu tvertnes (240L) nodrošināšana un apsaimniekošana saskaņā ar TS 51.3. punktu</t>
  </si>
  <si>
    <t>ceturksnis</t>
  </si>
  <si>
    <r>
      <t>Papildus pakalpojumi KOPĀ</t>
    </r>
    <r>
      <rPr>
        <b/>
        <sz val="14"/>
        <color rgb="FFFF0000"/>
        <rFont val="Arial"/>
        <family val="2"/>
        <charset val="186"/>
      </rPr>
      <t xml:space="preserve"> (KU9 kritērijs)</t>
    </r>
  </si>
  <si>
    <t>* - Darbi, BEZ IZVEŠANAS.</t>
  </si>
  <si>
    <t>** - Papildus pakalpojumi ir pakalpojumi, kuri būs nepieciešami papildus ikdienas uzkopšanas pakalpojumiem, kuri nav iekļauti Ikdienas uzkopšanas pakalpojumos.</t>
  </si>
  <si>
    <t xml:space="preserve">***-  Izpildītājs ir tiesīgs par saviem līdzekļiem aizstāt Objektā esošos higiēnas preču turētājus ar citiem - līdzvērtīgiem, ja Pasūtītājs tam piekrīt un nomaiņas rezultātā netiek bojātas telpu sienas vai radītas neērtības vai finansiāli zaudējumi </t>
  </si>
  <si>
    <t>Aizpilda Pretendents (Izpildītājs)</t>
  </si>
  <si>
    <t xml:space="preserve">RKP PATARNIEKI FAKTISKAIS TELPU UZKOPŠANAS BIEŽUMS </t>
  </si>
  <si>
    <t>Uzkopšanas reize nedēļās dienā (norāda ar x, ja nepieciešams).</t>
  </si>
  <si>
    <t>Uzkopšanas intensitātes koeficients*</t>
  </si>
  <si>
    <t>Telpu faktiskā uzkopjamā platība mēnesī*</t>
  </si>
  <si>
    <t>Nr.
p.k.</t>
  </si>
  <si>
    <t>ĒKA</t>
  </si>
  <si>
    <t>KADASTRA APZĪMĒJUMS</t>
  </si>
  <si>
    <t>STĀVS</t>
  </si>
  <si>
    <t>Telpu grupa un telpas Nr.</t>
  </si>
  <si>
    <t>TELPAS NOSAUKUMS</t>
  </si>
  <si>
    <t>TELPU PLATĪBA m2</t>
  </si>
  <si>
    <t>GRĪDAS SEGUMS</t>
  </si>
  <si>
    <t>TELPU GRUPA UZKOPŠANAS PROGRAMMĀ</t>
  </si>
  <si>
    <t xml:space="preserve">UZKOPŠANAS LAIKS </t>
  </si>
  <si>
    <t>Pr</t>
  </si>
  <si>
    <t>Ot</t>
  </si>
  <si>
    <t>Tr</t>
  </si>
  <si>
    <t>Ce</t>
  </si>
  <si>
    <t>Pk</t>
  </si>
  <si>
    <t>Se</t>
  </si>
  <si>
    <t>Sv</t>
  </si>
  <si>
    <t>Katru dienu (30,4)</t>
  </si>
  <si>
    <t>Vienu reizi nedēļā (4,3)</t>
  </si>
  <si>
    <t>Vienu reizi divās nedēļās (2,2)</t>
  </si>
  <si>
    <t>Vienu reizi mēnesī (1)</t>
  </si>
  <si>
    <t>Divas reizes nedēļā (Pirmdienās, piektdienās)</t>
  </si>
  <si>
    <t>Trīs reizes nedēļā (Pirmdienās, trešdienās, piektdienās)</t>
  </si>
  <si>
    <t>Piecas reizes nedēļā  (no pirmdienas līdz piektdienai)</t>
  </si>
  <si>
    <t>ĪPAŠIE NOTEIKUMI</t>
  </si>
  <si>
    <t xml:space="preserve">Administratīvā ēka </t>
  </si>
  <si>
    <t>001-1</t>
  </si>
  <si>
    <t>tualetes priekštelpa</t>
  </si>
  <si>
    <t>Flīzes</t>
  </si>
  <si>
    <t>sanitārās telpas</t>
  </si>
  <si>
    <t>7:00 - 15:00</t>
  </si>
  <si>
    <t>x</t>
  </si>
  <si>
    <t>AT</t>
  </si>
  <si>
    <t>001-2</t>
  </si>
  <si>
    <t>tualete ar ratiņkrēslu piekļuvi</t>
  </si>
  <si>
    <t>001-3</t>
  </si>
  <si>
    <t>tualete, tualetes priekštelpa</t>
  </si>
  <si>
    <t>001-4</t>
  </si>
  <si>
    <t>001-5</t>
  </si>
  <si>
    <t>klientu uzgaidāmā telpa</t>
  </si>
  <si>
    <t>Epoksīda</t>
  </si>
  <si>
    <t>biroju/darba telpa</t>
  </si>
  <si>
    <t>001-6</t>
  </si>
  <si>
    <t>Muitas kontroles telpa</t>
  </si>
  <si>
    <t>Linolejs</t>
  </si>
  <si>
    <t>001-7</t>
  </si>
  <si>
    <t>muitas darba telpa</t>
  </si>
  <si>
    <t>001-8</t>
  </si>
  <si>
    <t>muitas kontroles telpa</t>
  </si>
  <si>
    <t>001-9</t>
  </si>
  <si>
    <t>001-10</t>
  </si>
  <si>
    <t>inventāra noliktava</t>
  </si>
  <si>
    <t>tehniskā telpa</t>
  </si>
  <si>
    <t>001-11</t>
  </si>
  <si>
    <t>kāpņu telpa</t>
  </si>
  <si>
    <t>Koplietošanas, publ.</t>
  </si>
  <si>
    <t>001-12</t>
  </si>
  <si>
    <t>robežkontroles kabīne</t>
  </si>
  <si>
    <t>001-13</t>
  </si>
  <si>
    <t>gaitenis</t>
  </si>
  <si>
    <t>001-14</t>
  </si>
  <si>
    <t>001-15</t>
  </si>
  <si>
    <t>VRS kontroles telpa</t>
  </si>
  <si>
    <t>001-16</t>
  </si>
  <si>
    <t>robežkontroles punkta telpa</t>
  </si>
  <si>
    <t>001-17</t>
  </si>
  <si>
    <t>apmeklētāju telpa</t>
  </si>
  <si>
    <t>001-18</t>
  </si>
  <si>
    <t>sanitārās robežkontroles inspekcija</t>
  </si>
  <si>
    <t>001-19</t>
  </si>
  <si>
    <t>001-20</t>
  </si>
  <si>
    <t>sanitārā robežinspekcija</t>
  </si>
  <si>
    <t>001-21</t>
  </si>
  <si>
    <t>priekšnieka telpa</t>
  </si>
  <si>
    <t>001-22</t>
  </si>
  <si>
    <t>kabinets</t>
  </si>
  <si>
    <t>001-23</t>
  </si>
  <si>
    <t>001-24</t>
  </si>
  <si>
    <t>iekštelpa</t>
  </si>
  <si>
    <t>001-25</t>
  </si>
  <si>
    <t>001-26</t>
  </si>
  <si>
    <t>001-27</t>
  </si>
  <si>
    <t>001-28</t>
  </si>
  <si>
    <t>001-29</t>
  </si>
  <si>
    <t>zāle</t>
  </si>
  <si>
    <t>001-30</t>
  </si>
  <si>
    <t>001-31</t>
  </si>
  <si>
    <t>laboratorija</t>
  </si>
  <si>
    <t>001-32</t>
  </si>
  <si>
    <t>sanmezgls</t>
  </si>
  <si>
    <t>001-33</t>
  </si>
  <si>
    <t>apskates telpa</t>
  </si>
  <si>
    <t>001-34</t>
  </si>
  <si>
    <t>001-35</t>
  </si>
  <si>
    <t>bēgļu telpa</t>
  </si>
  <si>
    <t>001-36</t>
  </si>
  <si>
    <t>aizturēto telpa</t>
  </si>
  <si>
    <t>001-37</t>
  </si>
  <si>
    <t>kinologa telpa</t>
  </si>
  <si>
    <t>001-38</t>
  </si>
  <si>
    <t>dušas telpa</t>
  </si>
  <si>
    <t>priekštelpa</t>
  </si>
  <si>
    <t>001-40</t>
  </si>
  <si>
    <t>apkopeāja dežūrtelpa</t>
  </si>
  <si>
    <t>001-41</t>
  </si>
  <si>
    <t>tualete</t>
  </si>
  <si>
    <t>001-42</t>
  </si>
  <si>
    <t>001-43</t>
  </si>
  <si>
    <t>vestibils</t>
  </si>
  <si>
    <t>001-44</t>
  </si>
  <si>
    <t>Betons</t>
  </si>
  <si>
    <t>001-45</t>
  </si>
  <si>
    <t>sakaru telpa</t>
  </si>
  <si>
    <t>001-46</t>
  </si>
  <si>
    <t>dežūrtelpa</t>
  </si>
  <si>
    <t>001-47</t>
  </si>
  <si>
    <t>ieroču glabātuve</t>
  </si>
  <si>
    <t>001-48</t>
  </si>
  <si>
    <t>001-49</t>
  </si>
  <si>
    <t>001-50</t>
  </si>
  <si>
    <t>001-51</t>
  </si>
  <si>
    <t>001-52</t>
  </si>
  <si>
    <t>001-53</t>
  </si>
  <si>
    <t>apkopējas telpa</t>
  </si>
  <si>
    <t>001-54</t>
  </si>
  <si>
    <t>001-55</t>
  </si>
  <si>
    <t>001-56</t>
  </si>
  <si>
    <t>001-57</t>
  </si>
  <si>
    <t>001-58</t>
  </si>
  <si>
    <t>001-59</t>
  </si>
  <si>
    <t>001-60</t>
  </si>
  <si>
    <t>vējtveris</t>
  </si>
  <si>
    <t>001-61</t>
  </si>
  <si>
    <t>izolators</t>
  </si>
  <si>
    <t>001-62</t>
  </si>
  <si>
    <t>001-63</t>
  </si>
  <si>
    <t>Tikai IP klātbūtnē un pēc Pieprasījuma</t>
  </si>
  <si>
    <t>001-64</t>
  </si>
  <si>
    <t>medpunkts</t>
  </si>
  <si>
    <t>001-65</t>
  </si>
  <si>
    <t>001-66</t>
  </si>
  <si>
    <t>nojume</t>
  </si>
  <si>
    <t>bruģis</t>
  </si>
  <si>
    <t>ārtelpa</t>
  </si>
  <si>
    <t>mazā nojume pie galvenās ēkas</t>
  </si>
  <si>
    <t>nav iekļaujam pie telpu platības</t>
  </si>
  <si>
    <t>001-67</t>
  </si>
  <si>
    <t>mazās nojume pie galvenās ēkas</t>
  </si>
  <si>
    <t xml:space="preserve">nav iekļaujams pie telpu platības </t>
  </si>
  <si>
    <t>001-68</t>
  </si>
  <si>
    <t>sanāksmju telpa</t>
  </si>
  <si>
    <t>001-69</t>
  </si>
  <si>
    <t>vīriešu tualete</t>
  </si>
  <si>
    <t>001-70</t>
  </si>
  <si>
    <t>sieviešu tualete</t>
  </si>
  <si>
    <t>001-71</t>
  </si>
  <si>
    <t>001-72</t>
  </si>
  <si>
    <t>001-73</t>
  </si>
  <si>
    <t>001-74</t>
  </si>
  <si>
    <t>personāla ģērbtuve</t>
  </si>
  <si>
    <t>001-75</t>
  </si>
  <si>
    <t>pesonāla ģērbtuve</t>
  </si>
  <si>
    <t>001-76</t>
  </si>
  <si>
    <t>001-77</t>
  </si>
  <si>
    <t>001-78</t>
  </si>
  <si>
    <t>ēdamtelpa</t>
  </si>
  <si>
    <t>001-79</t>
  </si>
  <si>
    <t>001-80</t>
  </si>
  <si>
    <t>001-81</t>
  </si>
  <si>
    <t>ģērbtuve</t>
  </si>
  <si>
    <t>001-82</t>
  </si>
  <si>
    <t>001-83</t>
  </si>
  <si>
    <t>001-84</t>
  </si>
  <si>
    <t>001-85</t>
  </si>
  <si>
    <t>001-86</t>
  </si>
  <si>
    <t>atpūtas telpa</t>
  </si>
  <si>
    <t>001-87</t>
  </si>
  <si>
    <t>žāvētava</t>
  </si>
  <si>
    <t>001-88</t>
  </si>
  <si>
    <t>001-89</t>
  </si>
  <si>
    <t>ģērbtuve, dušas telpa</t>
  </si>
  <si>
    <t>001-90</t>
  </si>
  <si>
    <t>001-91</t>
  </si>
  <si>
    <t>001-92</t>
  </si>
  <si>
    <t>001-93</t>
  </si>
  <si>
    <t>001-94</t>
  </si>
  <si>
    <t>001-95</t>
  </si>
  <si>
    <t>001-96</t>
  </si>
  <si>
    <t>001-97</t>
  </si>
  <si>
    <t>001-98</t>
  </si>
  <si>
    <t>001-99</t>
  </si>
  <si>
    <t>001-100</t>
  </si>
  <si>
    <t>001-101</t>
  </si>
  <si>
    <t>001-102</t>
  </si>
  <si>
    <t>001-103</t>
  </si>
  <si>
    <t>Robežsargu kontroles paviljons LV</t>
  </si>
  <si>
    <t>001 1</t>
  </si>
  <si>
    <t>Robežsargu kontroles paviljons</t>
  </si>
  <si>
    <t>Sanitārā dienesta ēka</t>
  </si>
  <si>
    <t>Veterinārais kabinets</t>
  </si>
  <si>
    <t>Laboratorija</t>
  </si>
  <si>
    <t>Dezinfekcija 1 x ned</t>
  </si>
  <si>
    <t>Tualete</t>
  </si>
  <si>
    <t>Pēc PVD pieprsījumu</t>
  </si>
  <si>
    <t>Priekštelpa</t>
  </si>
  <si>
    <t>Gaitenis</t>
  </si>
  <si>
    <t>Dušas telpa</t>
  </si>
  <si>
    <t>Vējtveris</t>
  </si>
  <si>
    <t>Noliktava</t>
  </si>
  <si>
    <t>Barības nojume</t>
  </si>
  <si>
    <t>Ģērbtuve</t>
  </si>
  <si>
    <t>Dezinfekcijas telpa</t>
  </si>
  <si>
    <t>Sprostu telpa</t>
  </si>
  <si>
    <t>Gumija</t>
  </si>
  <si>
    <t>Apskates telpa</t>
  </si>
  <si>
    <t>Apmeklētāju telpa</t>
  </si>
  <si>
    <t>Mājdzīvnieku izolātors</t>
  </si>
  <si>
    <t>Mazgāšanas telpa</t>
  </si>
  <si>
    <t>Boksu telpas lopiem</t>
  </si>
  <si>
    <t>Lopu izolātors</t>
  </si>
  <si>
    <t>Izolātors</t>
  </si>
  <si>
    <t>Stāvvietas zirgiem</t>
  </si>
  <si>
    <t>Kautuve</t>
  </si>
  <si>
    <t>Utilizācijas krāsns</t>
  </si>
  <si>
    <t>Dezinfekcija 1 x mēn</t>
  </si>
  <si>
    <t>Saldēšanas kamera</t>
  </si>
  <si>
    <t>Terase</t>
  </si>
  <si>
    <t>Padziļinātās kontroles ēka</t>
  </si>
  <si>
    <t>Kontroles telpa</t>
  </si>
  <si>
    <t>Elektrokāra nojume</t>
  </si>
  <si>
    <t xml:space="preserve">Noliktava </t>
  </si>
  <si>
    <t>Pēc pieprasījuma un MP klātbūtnē</t>
  </si>
  <si>
    <t xml:space="preserve">Pārziņa telpa </t>
  </si>
  <si>
    <t>Personāla telpa</t>
  </si>
  <si>
    <t>Laboramnta telpa</t>
  </si>
  <si>
    <t>Tehniskā telpa</t>
  </si>
  <si>
    <t>flīzes</t>
  </si>
  <si>
    <t xml:space="preserve">Gaitenis </t>
  </si>
  <si>
    <t>Sūkņu stacija</t>
  </si>
  <si>
    <t>Saimniecības ēka</t>
  </si>
  <si>
    <t>Tehnikas nojume</t>
  </si>
  <si>
    <t>Garāža</t>
  </si>
  <si>
    <t>Mehāniskā darbnīca</t>
  </si>
  <si>
    <t>Atpūtas telpa</t>
  </si>
  <si>
    <t>Sanmezgls</t>
  </si>
  <si>
    <t>Galdnieku darbnīca</t>
  </si>
  <si>
    <t>Elektrosadales telpa</t>
  </si>
  <si>
    <t>Katlu telpa</t>
  </si>
  <si>
    <t>Kurinātāja telpa</t>
  </si>
  <si>
    <t>Inventāra telpa</t>
  </si>
  <si>
    <t>Vejtveris</t>
  </si>
  <si>
    <t>Suņu virtuve</t>
  </si>
  <si>
    <t>Darbnīca</t>
  </si>
  <si>
    <t>Suņu mītne</t>
  </si>
  <si>
    <t>Malkas krātuve</t>
  </si>
  <si>
    <t>Artēziskās akas paviljons</t>
  </si>
  <si>
    <t>artēziskās akas paviljons</t>
  </si>
  <si>
    <t>Robežsargu kontroles paviljons BR</t>
  </si>
  <si>
    <t>Robežsargu kontroles punkts</t>
  </si>
  <si>
    <t>noliktava</t>
  </si>
  <si>
    <t>metāls</t>
  </si>
  <si>
    <t xml:space="preserve">Galvenā sanitārās kontroles  ēka </t>
  </si>
  <si>
    <t>Aukstumkamera</t>
  </si>
  <si>
    <t>Paraugu ņemšanas telpa</t>
  </si>
  <si>
    <t>Paraugu sagatavošanas telpa</t>
  </si>
  <si>
    <t>Pārbaudes telpa</t>
  </si>
  <si>
    <t>Saldējamā kamera</t>
  </si>
  <si>
    <t>Palīgtelpa</t>
  </si>
  <si>
    <t>Elektr.sadales telpa</t>
  </si>
  <si>
    <t>Siltumievads</t>
  </si>
  <si>
    <t>Sakaru telpa</t>
  </si>
  <si>
    <t>Arhīvs</t>
  </si>
  <si>
    <t>Kabinets</t>
  </si>
  <si>
    <t>Kompresoru telpa</t>
  </si>
  <si>
    <t>Kontroles ēka ar autosvariem</t>
  </si>
  <si>
    <t xml:space="preserve">Sausā uzkopšana. </t>
  </si>
  <si>
    <t>001 2</t>
  </si>
  <si>
    <t>Skenera ēka</t>
  </si>
  <si>
    <t>001</t>
  </si>
  <si>
    <t>Skenera telpa</t>
  </si>
  <si>
    <t>Ziemā brauktuves daļa katru dienu. Sausā uzkopšana. + 2x gadā mitrā uzkopšana, ģentīrīšanas laikā.</t>
  </si>
  <si>
    <t>Skenera operatora ēka</t>
  </si>
  <si>
    <t>nav</t>
  </si>
  <si>
    <t>-</t>
  </si>
  <si>
    <t>Darba kabinets</t>
  </si>
  <si>
    <t>nav inv.lietas, platība aptuvena</t>
  </si>
  <si>
    <t>Uzgaidāmā telpa šoferiem</t>
  </si>
  <si>
    <t>Kontroles paviljons</t>
  </si>
  <si>
    <t>klientu telpa muitas kontrolei</t>
  </si>
  <si>
    <t>epoksīda</t>
  </si>
  <si>
    <t>muitas darbinieku telpa</t>
  </si>
  <si>
    <t>robežsardzes darbinieku telpa</t>
  </si>
  <si>
    <t>biometrijas datu ņemšanas telpa</t>
  </si>
  <si>
    <t>Objekta kopējā uzkopjamā platība mēnesī*</t>
  </si>
  <si>
    <t>*Objekta kopējā faktiskā uzkopjamā platība mēnesī</t>
  </si>
  <si>
    <t>Ikmēneša maksas aprēķins</t>
  </si>
  <si>
    <t>Ikmēneša maksa tiek aprēķināta, vienas uzkopšanas reizes cenu par 1 m² reizinot ar objekta kopējo uzkopjamo platību un attiecīgo uzkopšanas intensitātes koeficientu.
Uzkopšanas intensitātes koeficients tiek noteikts, pamatojoties uz vidējiem rādītājiem mēnesī gada griezumā (skatīt aprēķinu zemāk), un tas atspoguļo vidējo uzkopšanas reižu skaitu mēnesī.
Šāda metodika nodrošina fiksētu ikmēneša maksu neatkarīgi no kalendāro dienu skaita konkrētajā mēnesī, un maksājums netiek pārrēķināts atbilstoši faktiskajam uzkopšanas reižu skaitam.
Aprēķins balstīts uz vidējo uzkopšanas apjomu gada griezumā, un tas var neatbilst faktiskajam uzkopšanas reižu skaitam konkrētā mēnesī.
Pakalpojuma sniedzējam ir pienākums nodrošināt uzkopšanas pakalpojumu atbilstoši faktiskajam darba grafikam.
Ja līguma darbības laikā nepieciešama cita, sākotnēji neparedzēta uzkopšanas intensitāte, maksa par to tiek aprēķināta atbilstoši šajā līgumā noteiktajai metodikai.</t>
  </si>
  <si>
    <t>*Uzkopšanas intensitātes koeficientu aprēķins</t>
  </si>
  <si>
    <r>
      <rPr>
        <b/>
        <sz val="10"/>
        <rFont val="Times New Roman"/>
        <family val="1"/>
        <charset val="186"/>
      </rPr>
      <t>Aprēķins uzkopšanai katru dienu:</t>
    </r>
    <r>
      <rPr>
        <sz val="10"/>
        <rFont val="Times New Roman"/>
        <family val="1"/>
        <charset val="186"/>
      </rPr>
      <t xml:space="preserve"> Maksājuma aprēķinam tiek izmantots vidējais dienu skaits mēnesī, kas atvasināts no standarta kalendārā gada (365 dienas). Šī pieeja nodrošina fiksētu mēneša likmi neatkarīgi no konkrētā mēneša garuma (28, 30 vai 31 diena). Aprēķina formula: V = G/12.. Apzīmējumi: V - Vidējais dienu skaits mēnesī. G – Kopējais dienu skaits parastā kalendārajā gadā (365 dienas).  Mēnešu skaits gadā ir 12 mēneši. Aprēķins: 365 / 12 = 30,4 (tiek noapaļots līdz desmitdaļām).Šis koeficients (30,4) tiek izmantots kā konstante, lai noteiktu vienas dienas izmaksu attiecību pret mēneša fiksēto maksu. Tas novērš strīdus par maksas svārstībām īsajos mēnešos (februārī) vai garajos mēnešos (piemēram, janvārī, martā).</t>
    </r>
  </si>
  <si>
    <r>
      <rPr>
        <b/>
        <sz val="10"/>
        <rFont val="Times New Roman"/>
        <family val="1"/>
        <charset val="186"/>
      </rPr>
      <t>Aprēķins uzkopšanai vienu reizi nedēļā:</t>
    </r>
    <r>
      <rPr>
        <sz val="10"/>
        <rFont val="Times New Roman"/>
        <family val="1"/>
        <charset val="186"/>
      </rPr>
      <t xml:space="preserve"> Lai aprēķinātu vidējo nedēļu skaitu mēnesī (uzkopšanas biežumu vienu reizi nedēļā), balstoties uz koeficientu 30,4, tiek izmantots fiksēts nedēļas garums, kas ir 7 dienas.Aprēķina formula: N = V/7. Apzīmējumi: N – Vidējais nedēļu skaits mēnesī. V – Vidējais dienu skaits mēnesī (30,4). 7 – Dienu skaits vienā nedēļā. Aprēķins: 30,4 / 7 = 4,3 (tiek noapaļots līdz desmitdaļām). Ja uzkopjamo dienu skaits nedēļā ir divas, tad vienas uzkopšanas reize nedēļā (4,3) jāreizina ar attiecīgo uzkopšanas dienu daudzumu, piemēram, ja uzkopšana jāveic divas reizes nedēļā, tad 4,3*2 = 8.6.</t>
    </r>
  </si>
  <si>
    <r>
      <rPr>
        <b/>
        <sz val="10"/>
        <rFont val="Times New Roman"/>
        <family val="1"/>
        <charset val="186"/>
      </rPr>
      <t>Aprēķins uzkopšanai vienu reizi divās nedēļās:</t>
    </r>
    <r>
      <rPr>
        <sz val="10"/>
        <rFont val="Times New Roman"/>
        <family val="1"/>
        <charset val="186"/>
      </rPr>
      <t xml:space="preserve"> Lai aprēķinātu vidējo divu nedēļu skaitu mēnesī (uzkopšanas biežumu vienu reizi divās nedēļās), balstoties uz koeficientu 30,4, tiek izmantots fiksēts divu nedēļu garums, kas ir 14 dienas.Aprēķina formula: D = V/14. Apzīmējumi: D – Vidējais divu nedēļu skaits mēnesī. V – Vidējais dienu skaits mēnesī (30,4). 14 – Dienu skaits divās nedēļās. Aprēķins: 30,4 / 14 = 2,2 (tiek noapaļots līdz desmitdaļām).</t>
    </r>
  </si>
  <si>
    <r>
      <rPr>
        <b/>
        <sz val="10"/>
        <rFont val="Times New Roman"/>
        <family val="1"/>
        <charset val="186"/>
      </rPr>
      <t xml:space="preserve">Uzkopšana vienu reizi mēnesī: </t>
    </r>
    <r>
      <rPr>
        <sz val="10"/>
        <rFont val="Times New Roman"/>
        <family val="1"/>
        <charset val="186"/>
      </rPr>
      <t>Vienai mēneša uzkopšanas reizei tiek pieņemērots koeficients 1 un apzīmējums M.</t>
    </r>
  </si>
  <si>
    <t>SADALĪJUMS PA TELPU GRUPĀM</t>
  </si>
  <si>
    <t>OBJEKTS</t>
  </si>
  <si>
    <t>TELPU KOPĒJĀ 
PLATĪBA
(m²)</t>
  </si>
  <si>
    <t>Ārtelpa</t>
  </si>
  <si>
    <t>Biroju/darba telpas</t>
  </si>
  <si>
    <t>Koplietošanas telpas</t>
  </si>
  <si>
    <t>Sanitārās telpas</t>
  </si>
  <si>
    <t>Tehniskās telpas</t>
  </si>
  <si>
    <t>ĪPAŠĀS PRASĪBAS (JĀŅEM VĒRĀ)</t>
  </si>
  <si>
    <t>Nosaukums</t>
  </si>
  <si>
    <t>(m²)</t>
  </si>
  <si>
    <t>PATARNIEKI</t>
  </si>
  <si>
    <t>Pēc dzīvnieku uzturēšanās dzīvnieku novietnēs, attiecīgo telpu mazgāšana ir jāveic izmantojot augstspiediena iekārtu. PVD telpu uzkopšana jāveic saskaņā ar PVD prasībām.</t>
  </si>
  <si>
    <t>KVALITĀTES LĪMENIS</t>
  </si>
  <si>
    <t>TELPU IKDIENAS UZKOPŠANAS PAKALPOJUMI</t>
  </si>
  <si>
    <t>MĒBELES
PIEDERUMI</t>
  </si>
  <si>
    <t>GRĪDAS</t>
  </si>
  <si>
    <t>SIENAS</t>
  </si>
  <si>
    <t>GRIESTI</t>
  </si>
  <si>
    <t>BIROJU/ DARBA TELPAS, ZĀLES, EKSPOZĪCIJU ZĀLES</t>
  </si>
  <si>
    <r>
      <t>Atkritumu grozu tukšošana un maisiņu nomaiņa</t>
    </r>
    <r>
      <rPr>
        <sz val="10"/>
        <color rgb="FFFF0000"/>
        <rFont val="Times New Roman"/>
        <family val="1"/>
        <charset val="186"/>
      </rPr>
      <t xml:space="preserve"> *</t>
    </r>
  </si>
  <si>
    <t>Ādas mēbeļu tīrīšana ar atbilstošu līdzekli</t>
  </si>
  <si>
    <t>Cietā grīdas seguma mitrā uzkopšana telpās</t>
  </si>
  <si>
    <t>Durvju rokturu tīrīšana ar dezinficējošu līdzekli</t>
  </si>
  <si>
    <t>Elektroslēdžu un rozešu mitrā tīrīšana</t>
  </si>
  <si>
    <t>Gaismas ķermeņu un reljefu interjera elementu tīrīšana līdz 2 m augstumam</t>
  </si>
  <si>
    <r>
      <t xml:space="preserve">Brīvo galda virsmu mitrā tīrīšana, ja uz virsmas izklaidus nav papīri </t>
    </r>
    <r>
      <rPr>
        <sz val="10"/>
        <color rgb="FFFF0000"/>
        <rFont val="Times New Roman"/>
        <family val="1"/>
        <charset val="186"/>
      </rPr>
      <t>**</t>
    </r>
  </si>
  <si>
    <t>Grīdlīstšu un ventilācijas restu mitrā tīrīšana</t>
  </si>
  <si>
    <t>Horizontālo un vertikālo virsmu mitrā tīrīšana (skapji, plaukti, palodzes, galdi, krēsli)</t>
  </si>
  <si>
    <t>Krēslu kāju mitrā tīrīšana</t>
  </si>
  <si>
    <t>Lokālu traipu tīrīšana no horizontālām un vertikālajām virsmām 
(skapji, plaukti, galdi, krēsli, durvis, sienas, stikla starpsienas)</t>
  </si>
  <si>
    <t>Mīkstā grīdas seguma (ja tāds ir) izsūkšana ar putekļusūcēju</t>
  </si>
  <si>
    <t xml:space="preserve">Mīksto mēbeļu (ja tādas ir) izsūkšana ar putekļu sūcēju </t>
  </si>
  <si>
    <t>SANITĀRĀS, VIRTUVES TELPAS</t>
  </si>
  <si>
    <r>
      <t xml:space="preserve">Atkritumu grozu tukšošana un maisiņu nomaiņa </t>
    </r>
    <r>
      <rPr>
        <sz val="10"/>
        <color rgb="FFFF0000"/>
        <rFont val="Times New Roman"/>
        <family val="1"/>
        <charset val="186"/>
      </rPr>
      <t>*</t>
    </r>
  </si>
  <si>
    <t>Atkritumu tvertnes mazgāšana un dezinficēšana</t>
  </si>
  <si>
    <t>Cietā grīdas seguma mitrā uzkopšana ar dezinficējošu līdzekli</t>
  </si>
  <si>
    <t>Duškabīnes, dušas stūra vai vannas (ja tāda telpā uzstādīta) tīrīšana</t>
  </si>
  <si>
    <t>Higiēnas preču turētāju mitrā tīrīšana</t>
  </si>
  <si>
    <t>Higiēnas preču papildināšana</t>
  </si>
  <si>
    <t>Higiēnas preču piegāde</t>
  </si>
  <si>
    <t>Lokālu traipu tīrīšana no horizontālajām un vertikālām virsmām</t>
  </si>
  <si>
    <t>Spoguļu tīrīšana</t>
  </si>
  <si>
    <t>Virtuves darba virsmas un galda mitrā tīrīšana un dezinficēšana</t>
  </si>
  <si>
    <r>
      <t xml:space="preserve">Virtuves kafijas automāta tīrīšana </t>
    </r>
    <r>
      <rPr>
        <sz val="10"/>
        <color rgb="FFFF0000"/>
        <rFont val="Times New Roman"/>
        <family val="1"/>
        <charset val="186"/>
      </rPr>
      <t>***</t>
    </r>
  </si>
  <si>
    <r>
      <t xml:space="preserve">Virtuves ledusskapju tīrīšana </t>
    </r>
    <r>
      <rPr>
        <sz val="10"/>
        <color rgb="FFFF0000"/>
        <rFont val="Times New Roman"/>
        <family val="1"/>
        <charset val="186"/>
      </rPr>
      <t>***</t>
    </r>
  </si>
  <si>
    <t>Virtuves mikroviļņu krāsns/plīts tīrīšana</t>
  </si>
  <si>
    <r>
      <t xml:space="preserve">Virtuves nodrošināšana ar trauku mazgājamiem līdzekļiem </t>
    </r>
    <r>
      <rPr>
        <sz val="10"/>
        <color rgb="FFFF0000"/>
        <rFont val="Times New Roman"/>
        <family val="1"/>
        <charset val="186"/>
      </rPr>
      <t>****</t>
    </r>
  </si>
  <si>
    <t>WC klozetpoda, pisuāra, izlietnes un santehnikas tīrīšana un dezinficēšana</t>
  </si>
  <si>
    <t>WC gaisa atsvaidzinātāja nodrošināšana</t>
  </si>
  <si>
    <t>KOPLIETOŠANAS TELPAS</t>
  </si>
  <si>
    <t>Atkritumu grozu tukšošana un maisiņu nomaiņa *</t>
  </si>
  <si>
    <t>Cietā grīdas seguma mitrā uzkopšana</t>
  </si>
  <si>
    <t>Gaismas ķermeņu un reljefu interjera elemntu tīrīšana līdz 2m augstumam</t>
  </si>
  <si>
    <t>Kāpņu margu un roku balstu mitrā tīrīšana (ar dezinficējošu)</t>
  </si>
  <si>
    <t>Mīkstā grīdas seguma izsūkšana ar putekļusūcēju</t>
  </si>
  <si>
    <t xml:space="preserve">Mīksto mēbeļu izsūkšana ar putekļu sūcēju </t>
  </si>
  <si>
    <t>Vējtvera stiklojuma mazgāšana</t>
  </si>
  <si>
    <r>
      <t>Lifta telpas mitrā uzkopšana</t>
    </r>
    <r>
      <rPr>
        <u/>
        <sz val="10"/>
        <rFont val="Times New Roman"/>
        <family val="1"/>
        <charset val="186"/>
      </rPr>
      <t xml:space="preserve"> (ja ēkā ir lits)</t>
    </r>
  </si>
  <si>
    <t>TEHNISKĀS TELPAS</t>
  </si>
  <si>
    <t>Cietā grīdas seguma mitrā uzkopšana (serveru telpās uzkopj tikai grīdas segumu)</t>
  </si>
  <si>
    <t>Horizontāli virsmu mitrā tīrīšana (skapji, plaukti, palodzes, galdi, krēsli)</t>
  </si>
  <si>
    <r>
      <t>* - Atkritumi urnas jāiztukšo katru dienu, ja tajās ir atkritumi. Maisiņi tiek mainīti,</t>
    </r>
    <r>
      <rPr>
        <i/>
        <u/>
        <sz val="8"/>
        <color rgb="FFFF0000"/>
        <rFont val="Times New Roman"/>
        <family val="1"/>
        <charset val="186"/>
      </rPr>
      <t xml:space="preserve"> ja atkritumos ir bioloģiskas izcelsmes atkritumi</t>
    </r>
    <r>
      <rPr>
        <i/>
        <sz val="8"/>
        <color rgb="FFFF0000"/>
        <rFont val="Times New Roman"/>
        <family val="1"/>
        <charset val="186"/>
      </rPr>
      <t>.</t>
    </r>
    <r>
      <rPr>
        <i/>
        <u/>
        <sz val="8"/>
        <color rgb="FFFF0000"/>
        <rFont val="Times New Roman"/>
        <family val="1"/>
        <charset val="186"/>
      </rPr>
      <t xml:space="preserve"> Ja ir iespēja un Lietotājs/Pasūtītājs to pieprasa, tad atkritumi arī ir jāšķiro³</t>
    </r>
  </si>
  <si>
    <t>** - Par atbrīvotām tiek uzskatītas virsmas bez dokumentiem, mapēm un privātām lietām vai traukiem (uz galdiem var atrasties rakstāmpiederumu organizatori, plastmasas „šālītes“ u. tml.).</t>
  </si>
  <si>
    <r>
      <t xml:space="preserve">*** - Šie pakalpojumi  (kafijas automāta, ledusskapja un virtuves skapīšu tīrīšana no iekšpuses) jāveic, ja </t>
    </r>
    <r>
      <rPr>
        <b/>
        <i/>
        <u/>
        <sz val="8"/>
        <color rgb="FFFF0000"/>
        <rFont val="Times New Roman"/>
        <family val="1"/>
        <charset val="186"/>
      </rPr>
      <t>Pasūtītājs vai Lietotājs to pieprasa</t>
    </r>
    <r>
      <rPr>
        <i/>
        <sz val="8"/>
        <color rgb="FFFF0000"/>
        <rFont val="Times New Roman"/>
        <family val="1"/>
        <charset val="186"/>
      </rPr>
      <t>. Visu rūpīgi izņemot, iztīrot un pēc tam saliekot atpakaļ.</t>
    </r>
  </si>
  <si>
    <r>
      <t xml:space="preserve">**** - Ja </t>
    </r>
    <r>
      <rPr>
        <b/>
        <i/>
        <u/>
        <sz val="8"/>
        <color rgb="FFFF0000"/>
        <rFont val="Times New Roman"/>
        <family val="1"/>
        <charset val="186"/>
      </rPr>
      <t>Pasūtītājs vai Lietotājs to pieprasa,</t>
    </r>
    <r>
      <rPr>
        <i/>
        <sz val="8"/>
        <color rgb="FFFF0000"/>
        <rFont val="Times New Roman"/>
        <family val="1"/>
        <charset val="186"/>
      </rPr>
      <t xml:space="preserve"> Izpildītājam jāseko līdzi, lai virtuvē vienmēr būtu trauku mazgāšanas līdzeklis un švamme(mazgāšanai ar rokām), gumijota lupatiņa un/ vai trauku tabletes un sāls trauku mazgājamajai mašīna (ja tāda ir).</t>
    </r>
  </si>
  <si>
    <r>
      <t xml:space="preserve">KOPĒJĀ </t>
    </r>
    <r>
      <rPr>
        <b/>
        <sz val="10"/>
        <color rgb="FFFF0000"/>
        <rFont val="Times New Roman"/>
        <family val="1"/>
        <charset val="186"/>
      </rPr>
      <t>UZKOPJAMĀ PLATĪBA</t>
    </r>
    <r>
      <rPr>
        <b/>
        <sz val="10"/>
        <color theme="1"/>
        <rFont val="Times New Roman"/>
        <family val="1"/>
        <charset val="186"/>
      </rPr>
      <t xml:space="preserve">
(m²)</t>
    </r>
  </si>
  <si>
    <r>
      <t>Ietvju platība, cietais segums iežogotā teritorija un piebraukšana
(m</t>
    </r>
    <r>
      <rPr>
        <b/>
        <sz val="12"/>
        <color rgb="FF000000"/>
        <rFont val="Calibri"/>
        <family val="2"/>
        <charset val="186"/>
      </rPr>
      <t>²</t>
    </r>
    <r>
      <rPr>
        <b/>
        <sz val="12"/>
        <color rgb="FF000000"/>
        <rFont val="Times New Roman"/>
        <family val="1"/>
        <charset val="186"/>
      </rPr>
      <t>)</t>
    </r>
  </si>
  <si>
    <t>Zāliena platība iežogotajā teritorijā
(m²)</t>
  </si>
  <si>
    <t>Jānodrošina karoga izkāršana
(karogu skaits)</t>
  </si>
  <si>
    <t>Sniega izvešana jānodrošina</t>
  </si>
  <si>
    <t>Zaliena platība m2</t>
  </si>
  <si>
    <t>Stipras snigšanas laikā, kad teritorijā notīrītā sniega daudzums uzkrājas apmērā, kas traucē transporta vai cilvēku plūsmai, sniegs nekavējoties jāpārvieto ārpus Objekta nožogojuma.</t>
  </si>
  <si>
    <r>
      <t xml:space="preserve">1) Objektā teritorijas uzkopšanā jābūt nodarbinātiem ne mazāk kā </t>
    </r>
    <r>
      <rPr>
        <b/>
        <sz val="12"/>
        <rFont val="Times New Roman"/>
        <family val="1"/>
        <charset val="186"/>
      </rPr>
      <t>3 sētniekiem</t>
    </r>
    <r>
      <rPr>
        <sz val="12"/>
        <rFont val="Times New Roman"/>
        <family val="1"/>
        <charset val="186"/>
      </rPr>
      <t xml:space="preserve"> gadījumos, kad nakts periodā ir bijusi spēcīga snigšana vai novērojama stipra snigšana dienas periodā, kā arī, lai novērstu uz ietvēm un ceļa segumiem radušos apledojumu. 
2) Teritorijā izvietoti 2 karogi (Latvijas un Eiropas), karogu izmēri 2m x 1m.
3) Ziemas periodā jāizmanto dzīvniekiem draudzīgs pretslīdes materiāls.
</t>
    </r>
    <r>
      <rPr>
        <sz val="12"/>
        <color theme="1"/>
        <rFont val="Times New Roman"/>
        <family val="1"/>
        <charset val="186"/>
      </rPr>
      <t>4) Vasaras sezonā vismaz 2 reizes pļaut zālāju aiz RKP iežogotās teritorijas.</t>
    </r>
  </si>
  <si>
    <t>TERITORIJAS IKDIENAS UZKOPŠANĀ VEICAMIE DARBI</t>
  </si>
  <si>
    <t>1xdiennaktī līdz plkst.:08:00</t>
  </si>
  <si>
    <t>2x diennaktī</t>
  </si>
  <si>
    <t>Intensīvas snigšanas gadījumā,
ne retāk kā ik pa 4h (no 06:00 - 22:00)</t>
  </si>
  <si>
    <t>1 x nedēļā</t>
  </si>
  <si>
    <t>1x mēnesī</t>
  </si>
  <si>
    <t>Pēc nepieciešamības</t>
  </si>
  <si>
    <r>
      <t>ZIEMAS SEZONĀ (novembris-marts)</t>
    </r>
    <r>
      <rPr>
        <b/>
        <sz val="10"/>
        <color theme="1"/>
        <rFont val="Calibri"/>
        <family val="2"/>
        <charset val="186"/>
      </rPr>
      <t>₁</t>
    </r>
  </si>
  <si>
    <t>1.</t>
  </si>
  <si>
    <t>Trotuāri, ietves, gājēju celiņi (ar speciālu segumu), autostāvvietas, veloceliņi, pagalmi, iebrauktuves, lieveņi, ieejas pakāpieni</t>
  </si>
  <si>
    <t>Objekta apsekošana (ne retāk kā 1x 2 nedēļās)</t>
  </si>
  <si>
    <t>X</t>
  </si>
  <si>
    <t>Slaucīšana, ja nekrīt sniegs</t>
  </si>
  <si>
    <t>Attīrīšana no sniega un ledus, kaisīšana ar pretslīdes materiāliem</t>
  </si>
  <si>
    <t>Attīrīšana no apledojuma atkalas laikā (ar ledus cirtni), kaisīšana ar smilšu un sāls maisījumu</t>
  </si>
  <si>
    <t>Kanalizācijas aku vāku un hidrantu attīrīšana no sniega</t>
  </si>
  <si>
    <t>Atkritumu konteineru novietnes laukuma uzturēšana kārtībā</t>
  </si>
  <si>
    <t>Atkritumu urnu tukšošana un maisiņu nomaiņa atkritumu tvertnēs teritorijā</t>
  </si>
  <si>
    <t>Attīrīšana no sniega un ledus intensīvas snigšanas gadījumā (kolīdz sniega biezums pārsniedz 2 cm) un kaisīšana ar pretslīdes materiālu</t>
  </si>
  <si>
    <t>Ēku ieejas mezglu uzturēšana, attīrīšana no ledus un sniega, un kaisīšana ar pretslīdes materiāliem</t>
  </si>
  <si>
    <t>Kaisīšana ar pretslīdes materiālu atkalas laikā</t>
  </si>
  <si>
    <t>Atkritumu tvertņu korpusu tīrīšana no ārpuses</t>
  </si>
  <si>
    <t>Lielgabarīta atkritumu izvešanas organizēšana (ja tādi novietoti blakus atkritumu konteineriem)</t>
  </si>
  <si>
    <t>Bīstamo vietu (bedres, ūdenstilpnes, utml) un vietu, kur uz jumta izveidojušās lāstekas - norobežošana ar speciālo lenti</t>
  </si>
  <si>
    <t>Numurzīmju, norāžu, luksoforu uzturēšana</t>
  </si>
  <si>
    <r>
      <t>Karoga izkāršana atbilstošā noformējumā saskaņā ar LR likumdošanu</t>
    </r>
    <r>
      <rPr>
        <sz val="10"/>
        <color rgb="FFFF0000"/>
        <rFont val="Times New Roman"/>
        <family val="1"/>
        <charset val="186"/>
      </rPr>
      <t xml:space="preserve"> ¹</t>
    </r>
    <r>
      <rPr>
        <sz val="10"/>
        <color theme="1"/>
        <rFont val="Times New Roman"/>
        <family val="1"/>
        <charset val="186"/>
      </rPr>
      <t xml:space="preserve"> , karogu mastu uzturēšana un karogu nomaiņa (t.sk.iegāde) to bojājumu gadījumos</t>
    </r>
  </si>
  <si>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²</t>
    </r>
  </si>
  <si>
    <t>2.</t>
  </si>
  <si>
    <t>Zālāji un citi laukumi, kuri netiek izmantoti, lai pārvietotos</t>
  </si>
  <si>
    <t>Atkritumu savākšana</t>
  </si>
  <si>
    <t xml:space="preserve">Citi </t>
  </si>
  <si>
    <t>Ēkas jumta un noteku tīrīšana (no sniega, ledus, gružiem, koku lapām un zariem, putnu radītiem atkritumiem)</t>
  </si>
  <si>
    <t>Ēkas fasādes tīrīšana</t>
  </si>
  <si>
    <r>
      <t>Teritorijā esošo nojumju, koku stumbru un sakņu aizsarg-apmaļu, soliņu un velosipēdu novietņu (stendu/statīvu) uzturēšana tīrībā</t>
    </r>
    <r>
      <rPr>
        <sz val="10"/>
        <color rgb="FFFF0000"/>
        <rFont val="Times New Roman"/>
        <family val="1"/>
        <charset val="186"/>
      </rPr>
      <t xml:space="preserve"> </t>
    </r>
  </si>
  <si>
    <t xml:space="preserve">Teritorijā esošo kravas pacēlāju un piegādes rampu, ja tādas atrodas teritorijā, uzturēšana tīrībā </t>
  </si>
  <si>
    <t xml:space="preserve">Teritorijā esošo apgaismes ķermeņu, apgaismes stabu, nožogojumu, barjeru un norāžu uzturēšana tīrībā </t>
  </si>
  <si>
    <t xml:space="preserve">Teritorijā esošo koku un apstādījumu uzturēšana (kokkopja, arborista paklapojumi lūzušu koku gadījumā) </t>
  </si>
  <si>
    <t xml:space="preserve">Atkritumu (kartona kastu, iepakojumu, makulatūras un citu atkritumu) nogādāšana no iekštelpām līdz konteineriem un sadzīves atkritumu daudzuma fiksēšana uzskaites žurnālā. </t>
  </si>
  <si>
    <t>Bīstamo atkritumu uzskaite un nodošana utilizācijai.</t>
  </si>
  <si>
    <t xml:space="preserve">Konteineru, kur tiek izmesti dzīvnieku izcelsmes produkti, vienreizējās lietošanas maisu nomaiņa vismaz 1 x diennaktī (plkst.8.00 un 17.00), izņemto atkritumu svēršana un nogādāšana uz saldētavu PVD ēkā, atkritumu konteineru mazgāšana un dezinficēšana pēc nepieciešamības, bet ne retāk kā 2 x mēnesī. Dezinfekcijas līdzekļu izmaksas sedz VID. </t>
  </si>
  <si>
    <t>3.11.</t>
  </si>
  <si>
    <t>Novadgrāvju tīrīšana (krūmu izciršana)</t>
  </si>
  <si>
    <t>3.12.</t>
  </si>
  <si>
    <t>Saldējamās kameras dezinficēšanu veic pēc PVD pieteikuma, dezinfekcijas līdzekļus nodrošina PVD.</t>
  </si>
  <si>
    <t>VASARAS SEZONĀ (aprīlis-oktobris)</t>
  </si>
  <si>
    <t>Teritorijas slaucīšana</t>
  </si>
  <si>
    <t>Atkritumu tvertņu novietnes laukuma slaucīšana</t>
  </si>
  <si>
    <t>Bīstamo vietu (bedres, ūdenstilpnes utml) norobežošana ar speciālo lenti</t>
  </si>
  <si>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²</t>
    </r>
  </si>
  <si>
    <t>Lapu savākšana un izvešana</t>
  </si>
  <si>
    <t>Smilšu savākšana pēc ziemas sezonas un to izvešana</t>
  </si>
  <si>
    <t>Apstādījumu un zālāja laistīšana, kur tas tehniski iespējams un nepieciešamības</t>
  </si>
  <si>
    <t>Apstādījumu, trotuāra malu, bruģa, betona plākšņu, cita veida segumu ravēšana un attīrīšana no nezālēm, sūnām</t>
  </si>
  <si>
    <t>Lapu, zaru un nopļautās zāles savākšana</t>
  </si>
  <si>
    <r>
      <rPr>
        <sz val="10"/>
        <color rgb="FF000000"/>
        <rFont val="Times New Roman"/>
        <family val="1"/>
        <charset val="186"/>
      </rPr>
      <t>Zālāju pļaušana (iežogotajā teritorijā un ārpus iežogotās teritroijas) ievērojot pašvaldības saistošos noteikumus</t>
    </r>
    <r>
      <rPr>
        <sz val="10"/>
        <color rgb="FFFF0000"/>
        <rFont val="Times New Roman"/>
        <family val="1"/>
        <charset val="186"/>
      </rPr>
      <t xml:space="preserve"> </t>
    </r>
  </si>
  <si>
    <t>Zālāja un apstādījumu laistīšana, kur tas tehniski iespējams un nepieciešamības</t>
  </si>
  <si>
    <t>Zālāju atjaunošana un uzturēšana (t.sk.piesēt vietas, kur zāle iznīkus, kaisīšana ar dolomīta smiltīm, lai likvidētu sūnas)</t>
  </si>
  <si>
    <t>Ēku jumta un noteku tīrīšana (gružiem, koku lapām un zariem, putnu radītiem atkritumiem)</t>
  </si>
  <si>
    <t>Ēku ieejas mezglu uzturēšana</t>
  </si>
  <si>
    <r>
      <t>Teritorijā esošo nojumju, koku stumbru un sakņu aizsarg-apmaļu, soliņu un velosipēdu novietņu (stendu/statīvu), ja tādi atrodas teritorijā, uzturēšana tīrībā</t>
    </r>
    <r>
      <rPr>
        <sz val="10"/>
        <color rgb="FFFF0000"/>
        <rFont val="Times New Roman"/>
        <family val="1"/>
        <charset val="186"/>
      </rPr>
      <t xml:space="preserve"> </t>
    </r>
  </si>
  <si>
    <t xml:space="preserve">Teritorijā esošo apgaismes ķermeņu, nožogojumu un norāžu uzturēšana tīrībā </t>
  </si>
  <si>
    <r>
      <t xml:space="preserve">Teritorijā esošo koku un apstādījumu uzturēšana un atjaunošana (kokkopja, arborista, daiļdārznieka pakalpojumi) </t>
    </r>
    <r>
      <rPr>
        <sz val="10"/>
        <color rgb="FFFF0000"/>
        <rFont val="Times New Roman"/>
        <family val="1"/>
        <charset val="186"/>
      </rPr>
      <t>³</t>
    </r>
  </si>
  <si>
    <t xml:space="preserve">Konteineru, kur tiek izmesti dzīvnieku izcelsmes produkti, vienreizējās lietošanas maisu nomaiņa vismaz 1x diennaktī (plkst.8.00 un 17.00), izņemto atkritumu svēršana un nogādāšana uz saldētavu PVD ēkā, atkritumu konteineru mazgāšana un dezinficēšana pēc nepieciešamības, bet ne retāk kā 2 x mēnesī. Dezinfekcijas līdzekļu izmaksas sedz VID. </t>
  </si>
  <si>
    <t>6.13.</t>
  </si>
  <si>
    <t>Robežzīmes "Latvijas Republika" uzturēšana - burtu un ģerboņa attīrīšana no zirnekļu tīkliem, citiem netīrumiem</t>
  </si>
  <si>
    <t>6.14.</t>
  </si>
  <si>
    <t>Robežzīmes "Latvijas Republika" uzturēšana - puķu iestādīšana ( 100 gabali zemās samtenes), ravēšana, laistīšana</t>
  </si>
  <si>
    <t>CITI (nepārtraukti)</t>
  </si>
  <si>
    <t>¹</t>
  </si>
  <si>
    <t>Saskaņā ar likumu "Latvijas valsts karoga likums"</t>
  </si>
  <si>
    <t>²</t>
  </si>
  <si>
    <t>Atļauju koku nozāģēšanai saskaņo VNĪ. Troturāra un brauktuves norobežošanas atļauju saskaņo Izpildītājs.</t>
  </si>
  <si>
    <t>Pilnas noslodzes gadījumā</t>
  </si>
  <si>
    <t>Zemas noslodzes gadījumā</t>
  </si>
  <si>
    <t>Darbinieki (12 h diennaktī strādājošo skaits)</t>
  </si>
  <si>
    <t>Kravas automašīnas (24h diennaktī vidēji šķērso):</t>
  </si>
  <si>
    <t>Vieglās automašīnas (24h diennaktī vidēji šķērso):</t>
  </si>
  <si>
    <t>ROKU DVIEĻI</t>
  </si>
  <si>
    <t>TUALETES  PAPĪRS</t>
  </si>
  <si>
    <t>ZIEPES ROKU MAZGĀŠANAI</t>
  </si>
  <si>
    <t>GAISA ATSVAIDZINĀTĀJS UN BIRSTE 
(WC telpās)</t>
  </si>
  <si>
    <r>
      <t xml:space="preserve">PUTU ZIEPES (gab) 
 </t>
    </r>
    <r>
      <rPr>
        <b/>
        <sz val="9"/>
        <color rgb="FFFF0000"/>
        <rFont val="Times New Roman"/>
        <family val="1"/>
        <charset val="186"/>
      </rPr>
      <t>*</t>
    </r>
  </si>
  <si>
    <r>
      <t xml:space="preserve">TRAUKU MAZGĀJAMAIS LĪDZEKLIS UN ŠVAMME
(virtuvē) </t>
    </r>
    <r>
      <rPr>
        <b/>
        <sz val="9"/>
        <color rgb="FFFF0000"/>
        <rFont val="Times New Roman"/>
        <family val="1"/>
        <charset val="186"/>
      </rPr>
      <t>*</t>
    </r>
  </si>
  <si>
    <r>
      <t xml:space="preserve">TUALETES  PAPĪRS (ruļļi) </t>
    </r>
    <r>
      <rPr>
        <b/>
        <sz val="9"/>
        <color rgb="FFFF0000"/>
        <rFont val="Times New Roman"/>
        <family val="1"/>
        <charset val="186"/>
      </rPr>
      <t>*</t>
    </r>
  </si>
  <si>
    <r>
      <t xml:space="preserve">ROKU DVIEĻI (ruļļi) </t>
    </r>
    <r>
      <rPr>
        <b/>
        <sz val="9"/>
        <color rgb="FFFF0000"/>
        <rFont val="Times New Roman"/>
        <family val="1"/>
        <charset val="186"/>
      </rPr>
      <t>*</t>
    </r>
  </si>
  <si>
    <r>
      <t xml:space="preserve">GAISA ATSVAIDZINĀTĀJS 
WC telpās (skaits) </t>
    </r>
    <r>
      <rPr>
        <b/>
        <sz val="9"/>
        <color rgb="FFFF0000"/>
        <rFont val="Times New Roman"/>
        <family val="1"/>
        <charset val="186"/>
      </rPr>
      <t>*</t>
    </r>
  </si>
  <si>
    <t>CITAS PAPILDUS PRASĪBAS</t>
  </si>
  <si>
    <r>
      <t xml:space="preserve">Tork H1 Advanced baltā krāsā </t>
    </r>
    <r>
      <rPr>
        <b/>
        <u/>
        <sz val="12"/>
        <rFont val="Times New Roman"/>
        <family val="1"/>
        <charset val="186"/>
      </rPr>
      <t>(ar sensoru)</t>
    </r>
    <r>
      <rPr>
        <sz val="12"/>
        <rFont val="Times New Roman"/>
        <family val="1"/>
        <charset val="186"/>
      </rPr>
      <t xml:space="preserve"> sistēmai  </t>
    </r>
    <r>
      <rPr>
        <i/>
        <sz val="12"/>
        <rFont val="Times New Roman"/>
        <family val="1"/>
        <charset val="186"/>
      </rPr>
      <t>vai ekvivalents</t>
    </r>
    <r>
      <rPr>
        <sz val="12"/>
        <rFont val="Times New Roman"/>
        <family val="1"/>
        <charset val="186"/>
      </rPr>
      <t xml:space="preserve"> </t>
    </r>
  </si>
  <si>
    <r>
      <t xml:space="preserve">Tork  T6 sistēmai/Tork Mini Jumbo Advanced </t>
    </r>
    <r>
      <rPr>
        <i/>
        <sz val="10"/>
        <color theme="1"/>
        <rFont val="Times New Roman"/>
        <family val="1"/>
        <charset val="186"/>
      </rPr>
      <t>vai ekvivalents</t>
    </r>
    <r>
      <rPr>
        <sz val="10"/>
        <color theme="1"/>
        <rFont val="Times New Roman"/>
        <family val="1"/>
        <charset val="186"/>
      </rPr>
      <t xml:space="preserve"> </t>
    </r>
  </si>
  <si>
    <r>
      <t xml:space="preserve">Tork S4 </t>
    </r>
    <r>
      <rPr>
        <b/>
        <u/>
        <sz val="10"/>
        <rFont val="Times New Roman"/>
        <family val="1"/>
        <charset val="186"/>
      </rPr>
      <t xml:space="preserve">(putu) </t>
    </r>
    <r>
      <rPr>
        <sz val="10"/>
        <rFont val="Times New Roman"/>
        <family val="1"/>
        <charset val="186"/>
      </rPr>
      <t xml:space="preserve">sistēmai vai </t>
    </r>
    <r>
      <rPr>
        <i/>
        <sz val="10"/>
        <rFont val="Times New Roman"/>
        <family val="1"/>
        <charset val="186"/>
      </rPr>
      <t>ekvivalents</t>
    </r>
  </si>
  <si>
    <t>Aerosola</t>
  </si>
  <si>
    <t xml:space="preserve">* patēriņš vidēji mēnesī </t>
  </si>
  <si>
    <t>Objekts</t>
  </si>
  <si>
    <t>Izmērs (cm)</t>
  </si>
  <si>
    <t>Krāsa, materiāls</t>
  </si>
  <si>
    <t>Daudzums</t>
  </si>
  <si>
    <t>Ziemas sezonā (01.11.-31.03)</t>
  </si>
  <si>
    <t>Vasaras sezonā (01.04.-31.10.)</t>
  </si>
  <si>
    <t>85 x 150</t>
  </si>
  <si>
    <t>pelēks, sintētisks</t>
  </si>
  <si>
    <t>Reizi nedēļā</t>
  </si>
  <si>
    <t>Reizi divās nedēļās</t>
  </si>
  <si>
    <t>115 x 200</t>
  </si>
  <si>
    <t xml:space="preserve">TELPU IKDIENAS UZKOPŠANAS PAKALPOJUMI </t>
  </si>
  <si>
    <r>
      <t xml:space="preserve">KU – kopējais punktu skaits, ņemot vērā tehniskajā piedāvājuma formā un Finanšu piedāvājumā iesniegto informāciju. </t>
    </r>
    <r>
      <rPr>
        <b/>
        <sz val="10"/>
        <rFont val="Times New Roman"/>
        <family val="1"/>
        <charset val="186"/>
      </rPr>
      <t>(KU1+KU2+KU3+KU4+KU5+KU6+KU7+KU8+KU9)=(KU) kopējais punktu skaits</t>
    </r>
    <r>
      <rPr>
        <sz val="10"/>
        <rFont val="Times New Roman"/>
        <family val="1"/>
        <charset val="186"/>
      </rPr>
      <t>.</t>
    </r>
  </si>
  <si>
    <r>
      <rPr>
        <b/>
        <sz val="14"/>
        <color rgb="FFFF0000"/>
        <rFont val="Arial"/>
        <family val="2"/>
      </rPr>
      <t xml:space="preserve">KU4 </t>
    </r>
    <r>
      <rPr>
        <b/>
        <sz val="14"/>
        <rFont val="Arial"/>
        <family val="2"/>
      </rPr>
      <t xml:space="preserve">Vērtējamā CENA </t>
    </r>
    <r>
      <rPr>
        <b/>
        <sz val="14"/>
        <color rgb="FFFF0000"/>
        <rFont val="Arial"/>
        <family val="2"/>
        <charset val="186"/>
      </rPr>
      <t>PAR VIENU UZKOPŠANAS REIZI REIZI par 1 m2</t>
    </r>
    <r>
      <rPr>
        <b/>
        <sz val="14"/>
        <rFont val="Arial"/>
        <family val="2"/>
      </rPr>
      <t xml:space="preserve"> (ja teritorijas </t>
    </r>
    <r>
      <rPr>
        <b/>
        <u/>
        <sz val="14"/>
        <rFont val="Arial"/>
        <family val="2"/>
        <charset val="186"/>
      </rPr>
      <t>uzkopjamā</t>
    </r>
    <r>
      <rPr>
        <b/>
        <sz val="14"/>
        <rFont val="Arial"/>
        <family val="2"/>
      </rPr>
      <t xml:space="preserve"> platība  </t>
    </r>
    <r>
      <rPr>
        <b/>
        <sz val="14"/>
        <color rgb="FFFF0000"/>
        <rFont val="Arial"/>
        <family val="2"/>
        <charset val="186"/>
      </rPr>
      <t>5 000 m2</t>
    </r>
    <r>
      <rPr>
        <b/>
        <sz val="14"/>
        <rFont val="Arial"/>
        <family val="2"/>
      </rPr>
      <t>)</t>
    </r>
  </si>
  <si>
    <r>
      <rPr>
        <b/>
        <sz val="14"/>
        <color rgb="FFFF0000"/>
        <rFont val="Arial"/>
        <family val="2"/>
      </rPr>
      <t xml:space="preserve">KU1 </t>
    </r>
    <r>
      <rPr>
        <b/>
        <sz val="14"/>
        <rFont val="Arial"/>
        <family val="2"/>
      </rPr>
      <t xml:space="preserve">Vērtējamā                  </t>
    </r>
    <r>
      <rPr>
        <b/>
        <u/>
        <sz val="14"/>
        <rFont val="Arial"/>
        <family val="2"/>
        <charset val="186"/>
      </rPr>
      <t xml:space="preserve">CENA PAR VIENU UZKOPŠANAS </t>
    </r>
    <r>
      <rPr>
        <b/>
        <u/>
        <sz val="14"/>
        <color rgb="FFFF0000"/>
        <rFont val="Arial"/>
        <family val="2"/>
        <charset val="186"/>
      </rPr>
      <t>REIZI</t>
    </r>
    <r>
      <rPr>
        <b/>
        <sz val="14"/>
        <color rgb="FFFF0000"/>
        <rFont val="Arial"/>
        <family val="2"/>
        <charset val="186"/>
      </rPr>
      <t xml:space="preserve"> </t>
    </r>
    <r>
      <rPr>
        <b/>
        <u/>
        <sz val="14"/>
        <color rgb="FFFF0000"/>
        <rFont val="Arial"/>
        <family val="2"/>
        <charset val="186"/>
      </rPr>
      <t>par      1 m</t>
    </r>
    <r>
      <rPr>
        <b/>
        <u/>
        <vertAlign val="superscript"/>
        <sz val="14"/>
        <color rgb="FFFF0000"/>
        <rFont val="Arial"/>
        <family val="2"/>
        <charset val="186"/>
      </rPr>
      <t>2</t>
    </r>
    <r>
      <rPr>
        <b/>
        <sz val="14"/>
        <rFont val="Arial"/>
        <family val="2"/>
      </rPr>
      <t xml:space="preserve"> (ja objekta uzkopjamā platība</t>
    </r>
    <r>
      <rPr>
        <b/>
        <sz val="14"/>
        <color rgb="FFFF0000"/>
        <rFont val="Arial"/>
        <family val="2"/>
      </rPr>
      <t xml:space="preserve"> </t>
    </r>
    <r>
      <rPr>
        <b/>
        <sz val="14"/>
        <rFont val="Arial"/>
        <family val="2"/>
        <charset val="186"/>
      </rPr>
      <t xml:space="preserve">ir </t>
    </r>
    <r>
      <rPr>
        <b/>
        <sz val="14"/>
        <color rgb="FFFF0000"/>
        <rFont val="Arial"/>
        <family val="2"/>
        <charset val="186"/>
      </rPr>
      <t>no 200 m2 līdz 500 m2</t>
    </r>
    <r>
      <rPr>
        <b/>
        <sz val="14"/>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</si>
</sst>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0.0"/>
    <numFmt numFmtId="166" formatCode="#,##0.0000\ &quot;€&quot;"/>
  </numFmts>
  <fonts count="118" x14ac:knownFonts="1">
    <font>
      <sz val="10"/>
      <name val="Arial"/>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0"/>
      <name val="Times New Roman"/>
      <family val="1"/>
      <charset val="186"/>
    </font>
    <font>
      <sz val="10"/>
      <name val="Times New Roman"/>
      <family val="1"/>
      <charset val="186"/>
    </font>
    <font>
      <sz val="10"/>
      <color theme="1"/>
      <name val="Times New Roman"/>
      <family val="1"/>
      <charset val="186"/>
    </font>
    <font>
      <b/>
      <sz val="10"/>
      <color theme="1"/>
      <name val="Times New Roman"/>
      <family val="1"/>
      <charset val="186"/>
    </font>
    <font>
      <sz val="10"/>
      <name val="Arial"/>
      <family val="2"/>
      <charset val="186"/>
    </font>
    <font>
      <b/>
      <sz val="11"/>
      <name val="Times New Roman"/>
      <family val="1"/>
      <charset val="186"/>
    </font>
    <font>
      <i/>
      <sz val="10"/>
      <name val="Times New Roman"/>
      <family val="1"/>
      <charset val="186"/>
    </font>
    <font>
      <sz val="11"/>
      <color rgb="FF000000"/>
      <name val="Calibri"/>
      <family val="2"/>
      <charset val="186"/>
    </font>
    <font>
      <i/>
      <sz val="10"/>
      <color theme="1"/>
      <name val="Times New Roman"/>
      <family val="1"/>
      <charset val="186"/>
    </font>
    <font>
      <sz val="11"/>
      <color theme="1"/>
      <name val="Times New Roman"/>
      <family val="1"/>
      <charset val="186"/>
    </font>
    <font>
      <sz val="10"/>
      <color rgb="FFFF0000"/>
      <name val="Times New Roman"/>
      <family val="1"/>
      <charset val="186"/>
    </font>
    <font>
      <u/>
      <sz val="10"/>
      <name val="Times New Roman"/>
      <family val="1"/>
      <charset val="186"/>
    </font>
    <font>
      <i/>
      <sz val="8"/>
      <color rgb="FFFF0000"/>
      <name val="Times New Roman"/>
      <family val="1"/>
      <charset val="186"/>
    </font>
    <font>
      <i/>
      <u/>
      <sz val="8"/>
      <color rgb="FFFF0000"/>
      <name val="Times New Roman"/>
      <family val="1"/>
      <charset val="186"/>
    </font>
    <font>
      <b/>
      <i/>
      <u/>
      <sz val="8"/>
      <color rgb="FFFF0000"/>
      <name val="Times New Roman"/>
      <family val="1"/>
      <charset val="186"/>
    </font>
    <font>
      <b/>
      <u/>
      <sz val="10"/>
      <name val="Times New Roman"/>
      <family val="1"/>
      <charset val="186"/>
    </font>
    <font>
      <i/>
      <sz val="10"/>
      <color rgb="FFFF0000"/>
      <name val="Times New Roman"/>
      <family val="1"/>
      <charset val="186"/>
    </font>
    <font>
      <b/>
      <sz val="10"/>
      <color theme="1"/>
      <name val="Calibri"/>
      <family val="2"/>
      <charset val="186"/>
    </font>
    <font>
      <b/>
      <sz val="10"/>
      <color rgb="FF000000"/>
      <name val="Times New Roman"/>
      <family val="1"/>
      <charset val="186"/>
    </font>
    <font>
      <sz val="9"/>
      <name val="Times New Roman"/>
      <family val="1"/>
      <charset val="186"/>
    </font>
    <font>
      <b/>
      <sz val="9"/>
      <name val="Times New Roman"/>
      <family val="1"/>
      <charset val="186"/>
    </font>
    <font>
      <sz val="9"/>
      <color rgb="FF000000"/>
      <name val="Times New Roman"/>
      <family val="1"/>
      <charset val="186"/>
    </font>
    <font>
      <sz val="9"/>
      <color theme="1"/>
      <name val="Times New Roman"/>
      <family val="1"/>
      <charset val="186"/>
    </font>
    <font>
      <b/>
      <sz val="12"/>
      <color theme="1"/>
      <name val="Times New Roman"/>
      <family val="1"/>
      <charset val="186"/>
    </font>
    <font>
      <i/>
      <sz val="12"/>
      <color rgb="FFFF0000"/>
      <name val="Calibri"/>
      <family val="2"/>
      <charset val="186"/>
    </font>
    <font>
      <sz val="8"/>
      <name val="Arial"/>
      <family val="2"/>
      <charset val="186"/>
    </font>
    <font>
      <sz val="8"/>
      <name val="Arial"/>
      <family val="2"/>
      <charset val="186"/>
    </font>
    <font>
      <sz val="9"/>
      <color rgb="FFFF0000"/>
      <name val="Times New Roman"/>
      <family val="1"/>
      <charset val="186"/>
    </font>
    <font>
      <sz val="10"/>
      <color rgb="FF000000"/>
      <name val="Times New Roman"/>
      <family val="1"/>
      <charset val="186"/>
    </font>
    <font>
      <sz val="11"/>
      <color rgb="FF000000"/>
      <name val="Verdana"/>
      <family val="2"/>
      <charset val="186"/>
    </font>
    <font>
      <b/>
      <sz val="9"/>
      <color rgb="FFFF0000"/>
      <name val="Times New Roman"/>
      <family val="1"/>
      <charset val="186"/>
    </font>
    <font>
      <b/>
      <sz val="12"/>
      <name val="Arial"/>
      <family val="2"/>
    </font>
    <font>
      <b/>
      <sz val="12"/>
      <name val="Arial"/>
      <family val="2"/>
      <charset val="186"/>
    </font>
    <font>
      <sz val="12"/>
      <name val="Arial"/>
      <family val="2"/>
      <charset val="186"/>
    </font>
    <font>
      <sz val="12"/>
      <color theme="1"/>
      <name val="Arial"/>
      <family val="2"/>
      <charset val="186"/>
    </font>
    <font>
      <b/>
      <sz val="12"/>
      <color rgb="FFFF0000"/>
      <name val="Arial"/>
      <family val="2"/>
      <charset val="186"/>
    </font>
    <font>
      <i/>
      <sz val="12"/>
      <color theme="0" tint="-0.499984740745262"/>
      <name val="Arial"/>
      <family val="2"/>
      <charset val="186"/>
    </font>
    <font>
      <b/>
      <sz val="12"/>
      <color rgb="FF000000"/>
      <name val="Arial"/>
      <family val="2"/>
      <charset val="186"/>
    </font>
    <font>
      <b/>
      <sz val="12"/>
      <name val="Times New Roman"/>
      <family val="1"/>
      <charset val="186"/>
    </font>
    <font>
      <b/>
      <sz val="12"/>
      <color theme="1"/>
      <name val="Arial"/>
      <family val="2"/>
      <charset val="186"/>
    </font>
    <font>
      <i/>
      <sz val="12"/>
      <color rgb="FF000000"/>
      <name val="Arial"/>
      <family val="2"/>
      <charset val="186"/>
    </font>
    <font>
      <i/>
      <sz val="12"/>
      <color theme="1"/>
      <name val="Arial"/>
      <family val="2"/>
      <charset val="186"/>
    </font>
    <font>
      <sz val="12"/>
      <name val="Times New Roman"/>
      <family val="1"/>
      <charset val="186"/>
    </font>
    <font>
      <sz val="12"/>
      <name val="Arial"/>
      <family val="2"/>
    </font>
    <font>
      <b/>
      <sz val="16"/>
      <name val="Arial"/>
      <family val="2"/>
    </font>
    <font>
      <i/>
      <sz val="12"/>
      <color rgb="FFFF0000"/>
      <name val="Arial"/>
      <family val="2"/>
      <charset val="186"/>
    </font>
    <font>
      <u/>
      <sz val="12"/>
      <color theme="1"/>
      <name val="Arial"/>
      <family val="2"/>
    </font>
    <font>
      <sz val="12"/>
      <color theme="1"/>
      <name val="Arial"/>
      <family val="2"/>
    </font>
    <font>
      <u/>
      <sz val="12"/>
      <name val="Arial"/>
      <family val="2"/>
    </font>
    <font>
      <b/>
      <u/>
      <sz val="12"/>
      <name val="Arial"/>
      <family val="2"/>
    </font>
    <font>
      <b/>
      <i/>
      <sz val="12"/>
      <name val="Arial"/>
      <family val="2"/>
    </font>
    <font>
      <b/>
      <sz val="10"/>
      <name val="Arial"/>
      <family val="2"/>
      <charset val="186"/>
    </font>
    <font>
      <sz val="10"/>
      <color theme="1"/>
      <name val="Arial"/>
      <family val="2"/>
      <charset val="186"/>
    </font>
    <font>
      <b/>
      <sz val="11"/>
      <name val="Arial"/>
      <family val="2"/>
      <charset val="186"/>
    </font>
    <font>
      <b/>
      <i/>
      <u/>
      <sz val="20"/>
      <color rgb="FF000000"/>
      <name val="Arial"/>
      <family val="2"/>
      <charset val="186"/>
    </font>
    <font>
      <b/>
      <i/>
      <sz val="20"/>
      <color rgb="FF000000"/>
      <name val="Arial"/>
      <family val="2"/>
      <charset val="186"/>
    </font>
    <font>
      <b/>
      <sz val="14"/>
      <color rgb="FF000000"/>
      <name val="Arial"/>
      <family val="2"/>
    </font>
    <font>
      <b/>
      <sz val="14"/>
      <color theme="1"/>
      <name val="Arial"/>
      <family val="2"/>
    </font>
    <font>
      <b/>
      <sz val="14"/>
      <name val="Arial"/>
      <family val="2"/>
    </font>
    <font>
      <b/>
      <u/>
      <sz val="14"/>
      <name val="Arial"/>
      <family val="2"/>
    </font>
    <font>
      <b/>
      <sz val="14"/>
      <name val="Arial"/>
      <family val="2"/>
      <charset val="186"/>
    </font>
    <font>
      <b/>
      <u/>
      <sz val="14"/>
      <name val="Arial"/>
      <family val="2"/>
      <charset val="186"/>
    </font>
    <font>
      <b/>
      <sz val="14"/>
      <color rgb="FFFF0000"/>
      <name val="Arial"/>
      <family val="2"/>
    </font>
    <font>
      <b/>
      <sz val="14"/>
      <color rgb="FFFF0000"/>
      <name val="Arial"/>
      <family val="2"/>
      <charset val="186"/>
    </font>
    <font>
      <sz val="14"/>
      <color theme="1"/>
      <name val="Arial"/>
      <family val="2"/>
    </font>
    <font>
      <i/>
      <vertAlign val="superscript"/>
      <sz val="12"/>
      <color theme="1"/>
      <name val="Arial"/>
      <family val="2"/>
      <charset val="186"/>
    </font>
    <font>
      <sz val="14"/>
      <name val="Arial"/>
      <family val="2"/>
      <charset val="186"/>
    </font>
    <font>
      <sz val="12"/>
      <color rgb="FFFF0000"/>
      <name val="Arial"/>
      <family val="2"/>
      <charset val="186"/>
    </font>
    <font>
      <b/>
      <sz val="16"/>
      <color rgb="FFFF0000"/>
      <name val="Arial"/>
      <family val="2"/>
      <charset val="186"/>
    </font>
    <font>
      <sz val="14"/>
      <color theme="1"/>
      <name val="Arial"/>
      <family val="2"/>
      <charset val="186"/>
    </font>
    <font>
      <b/>
      <i/>
      <u/>
      <sz val="20"/>
      <color theme="1"/>
      <name val="Arial"/>
      <family val="2"/>
      <charset val="186"/>
    </font>
    <font>
      <b/>
      <sz val="18"/>
      <color theme="1"/>
      <name val="Arial"/>
      <family val="2"/>
      <charset val="186"/>
    </font>
    <font>
      <b/>
      <i/>
      <sz val="14"/>
      <color rgb="FFFF0000"/>
      <name val="Times New Roman"/>
      <family val="1"/>
      <charset val="186"/>
    </font>
    <font>
      <i/>
      <sz val="12"/>
      <color rgb="FFFF0000"/>
      <name val="Arial"/>
      <family val="2"/>
    </font>
    <font>
      <b/>
      <sz val="12"/>
      <color rgb="FF000000"/>
      <name val="Arial"/>
      <family val="2"/>
    </font>
    <font>
      <b/>
      <sz val="12"/>
      <color indexed="8"/>
      <name val="Arial"/>
      <family val="2"/>
    </font>
    <font>
      <i/>
      <sz val="12"/>
      <color rgb="FF000000"/>
      <name val="Arial"/>
      <family val="2"/>
    </font>
    <font>
      <i/>
      <sz val="12"/>
      <color theme="1"/>
      <name val="Arial"/>
      <family val="2"/>
    </font>
    <font>
      <i/>
      <sz val="12"/>
      <name val="Arial"/>
      <family val="2"/>
    </font>
    <font>
      <b/>
      <sz val="12"/>
      <color theme="1"/>
      <name val="Arial"/>
      <family val="2"/>
    </font>
    <font>
      <sz val="12"/>
      <color theme="1"/>
      <name val="Times New Roman"/>
      <family val="1"/>
      <charset val="186"/>
    </font>
    <font>
      <b/>
      <sz val="12"/>
      <color rgb="FFFF0000"/>
      <name val="Times New Roman"/>
      <family val="1"/>
      <charset val="186"/>
    </font>
    <font>
      <b/>
      <u/>
      <sz val="10"/>
      <color rgb="FFFF0000"/>
      <name val="Arial"/>
      <family val="2"/>
      <charset val="186"/>
    </font>
    <font>
      <b/>
      <sz val="10"/>
      <color theme="1"/>
      <name val="Arial"/>
      <family val="2"/>
      <charset val="186"/>
    </font>
    <font>
      <i/>
      <sz val="10"/>
      <color theme="1"/>
      <name val="Arial"/>
      <family val="2"/>
      <charset val="186"/>
    </font>
    <font>
      <sz val="10"/>
      <color rgb="FFFF0000"/>
      <name val="Arial"/>
      <family val="2"/>
      <charset val="186"/>
    </font>
    <font>
      <b/>
      <u/>
      <sz val="12"/>
      <color rgb="FFFF0000"/>
      <name val="Arial"/>
      <family val="2"/>
      <charset val="186"/>
    </font>
    <font>
      <b/>
      <u/>
      <sz val="12"/>
      <name val="Arial"/>
      <family val="2"/>
      <charset val="186"/>
    </font>
    <font>
      <sz val="12"/>
      <color rgb="FFFF0000"/>
      <name val="Times New Roman"/>
      <family val="1"/>
      <charset val="186"/>
    </font>
    <font>
      <b/>
      <sz val="12"/>
      <color rgb="FF000000"/>
      <name val="Times New Roman"/>
      <family val="1"/>
      <charset val="186"/>
    </font>
    <font>
      <b/>
      <sz val="12"/>
      <color rgb="FF000000"/>
      <name val="Calibri"/>
      <family val="2"/>
      <charset val="186"/>
    </font>
    <font>
      <sz val="12"/>
      <color theme="1"/>
      <name val="Calibri"/>
      <family val="2"/>
      <charset val="186"/>
      <scheme val="minor"/>
    </font>
    <font>
      <b/>
      <sz val="10"/>
      <color rgb="FFFF0000"/>
      <name val="Times New Roman"/>
      <family val="1"/>
      <charset val="186"/>
    </font>
    <font>
      <b/>
      <u/>
      <sz val="14"/>
      <color rgb="FFFF0000"/>
      <name val="Arial"/>
      <family val="2"/>
      <charset val="186"/>
    </font>
    <font>
      <b/>
      <u/>
      <vertAlign val="superscript"/>
      <sz val="14"/>
      <color rgb="FFFF0000"/>
      <name val="Arial"/>
      <family val="2"/>
      <charset val="186"/>
    </font>
    <font>
      <b/>
      <sz val="18"/>
      <name val="Aptos Display"/>
      <family val="2"/>
    </font>
    <font>
      <sz val="18"/>
      <name val="Aptos Display"/>
      <family val="2"/>
    </font>
    <font>
      <b/>
      <sz val="18"/>
      <color rgb="FFFF0000"/>
      <name val="Arial"/>
      <family val="2"/>
      <charset val="186"/>
    </font>
    <font>
      <b/>
      <sz val="16"/>
      <name val="Arial"/>
      <family val="2"/>
      <charset val="186"/>
    </font>
    <font>
      <b/>
      <sz val="16"/>
      <color theme="1"/>
      <name val="Arial"/>
      <family val="2"/>
      <charset val="186"/>
    </font>
    <font>
      <u/>
      <sz val="12"/>
      <name val="Arial"/>
      <family val="2"/>
      <charset val="186"/>
    </font>
    <font>
      <b/>
      <sz val="14"/>
      <name val="Times New Roman"/>
      <family val="1"/>
      <charset val="186"/>
    </font>
    <font>
      <sz val="11"/>
      <name val="Calibri"/>
      <family val="2"/>
      <charset val="186"/>
      <scheme val="minor"/>
    </font>
    <font>
      <b/>
      <sz val="14"/>
      <color rgb="FF000000"/>
      <name val="Arial"/>
      <family val="2"/>
      <charset val="186"/>
    </font>
    <font>
      <b/>
      <u/>
      <sz val="14"/>
      <color rgb="FF000000"/>
      <name val="Arial"/>
      <family val="2"/>
      <charset val="186"/>
    </font>
    <font>
      <b/>
      <vertAlign val="superscript"/>
      <sz val="14"/>
      <color rgb="FFFF0000"/>
      <name val="Arial"/>
      <family val="2"/>
      <charset val="186"/>
    </font>
    <font>
      <sz val="14"/>
      <name val="Times New Roman"/>
      <family val="1"/>
      <charset val="186"/>
    </font>
    <font>
      <vertAlign val="subscript"/>
      <sz val="10"/>
      <name val="Times New Roman"/>
      <family val="1"/>
      <charset val="186"/>
    </font>
    <font>
      <b/>
      <sz val="13"/>
      <name val="Times New Roman"/>
      <family val="1"/>
      <charset val="186"/>
    </font>
    <font>
      <b/>
      <u/>
      <sz val="12"/>
      <name val="Times New Roman"/>
      <family val="1"/>
      <charset val="186"/>
    </font>
    <font>
      <i/>
      <sz val="12"/>
      <name val="Times New Roman"/>
      <family val="1"/>
      <charset val="186"/>
    </font>
    <font>
      <b/>
      <i/>
      <sz val="12"/>
      <color rgb="FFFF0000"/>
      <name val="Times New Roman"/>
      <family val="1"/>
      <charset val="186"/>
    </font>
    <font>
      <b/>
      <sz val="12"/>
      <name val="Times New Roman"/>
      <family val="1"/>
      <charset val="186"/>
    </font>
  </fonts>
  <fills count="14">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D9D9D9"/>
        <bgColor indexed="64"/>
      </patternFill>
    </fill>
    <fill>
      <patternFill patternType="solid">
        <fgColor rgb="FFFFFFFF"/>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0" tint="-4.9989318521683403E-2"/>
        <bgColor indexed="64"/>
      </patternFill>
    </fill>
  </fills>
  <borders count="26">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bottom style="hair">
        <color indexed="64"/>
      </bottom>
      <diagonal/>
    </border>
    <border>
      <left style="hair">
        <color rgb="FF000000"/>
      </left>
      <right style="hair">
        <color rgb="FF000000"/>
      </right>
      <top style="hair">
        <color rgb="FF000000"/>
      </top>
      <bottom style="hair">
        <color rgb="FF000000"/>
      </bottom>
      <diagonal/>
    </border>
    <border>
      <left style="thin">
        <color rgb="FFE3E3E3"/>
      </left>
      <right style="thin">
        <color rgb="FFE3E3E3"/>
      </right>
      <top style="thin">
        <color rgb="FFE3E3E3"/>
      </top>
      <bottom style="thin">
        <color rgb="FFE3E3E3"/>
      </bottom>
      <diagonal/>
    </border>
    <border>
      <left style="hair">
        <color indexed="64"/>
      </left>
      <right style="thin">
        <color theme="0" tint="-0.34998626667073579"/>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0">
    <xf numFmtId="0" fontId="0" fillId="0" borderId="0"/>
    <xf numFmtId="0" fontId="9" fillId="0" borderId="0"/>
    <xf numFmtId="0" fontId="4" fillId="0" borderId="0"/>
    <xf numFmtId="0" fontId="12" fillId="0" borderId="0"/>
    <xf numFmtId="0" fontId="3" fillId="0" borderId="0"/>
    <xf numFmtId="0" fontId="2" fillId="0" borderId="0"/>
    <xf numFmtId="0" fontId="2" fillId="0" borderId="0"/>
    <xf numFmtId="0" fontId="9" fillId="0" borderId="0"/>
    <xf numFmtId="0" fontId="1" fillId="0" borderId="0"/>
    <xf numFmtId="0" fontId="1" fillId="0" borderId="0"/>
  </cellStyleXfs>
  <cellXfs count="380">
    <xf numFmtId="0" fontId="0" fillId="0" borderId="0" xfId="0"/>
    <xf numFmtId="0" fontId="6" fillId="0" borderId="0" xfId="0" applyFont="1"/>
    <xf numFmtId="0" fontId="6" fillId="0" borderId="1" xfId="0" applyFont="1" applyBorder="1" applyAlignment="1">
      <alignment vertical="center" wrapText="1"/>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0" fontId="7" fillId="0" borderId="0" xfId="0" applyFont="1" applyAlignment="1">
      <alignment horizontal="left"/>
    </xf>
    <xf numFmtId="0" fontId="7" fillId="0" borderId="0" xfId="0" applyFont="1"/>
    <xf numFmtId="0" fontId="8" fillId="4" borderId="15" xfId="0" applyFont="1" applyFill="1" applyBorder="1" applyAlignment="1">
      <alignment horizontal="center" vertical="center" wrapText="1"/>
    </xf>
    <xf numFmtId="0" fontId="8" fillId="4" borderId="2" xfId="0" applyFont="1" applyFill="1" applyBorder="1" applyAlignment="1">
      <alignment vertical="center" textRotation="90" wrapText="1"/>
    </xf>
    <xf numFmtId="0" fontId="8" fillId="4" borderId="2" xfId="0" applyFont="1" applyFill="1" applyBorder="1" applyAlignment="1">
      <alignment horizontal="center" vertical="center" textRotation="90" wrapText="1"/>
    </xf>
    <xf numFmtId="0" fontId="8" fillId="4" borderId="1" xfId="0" applyFont="1" applyFill="1" applyBorder="1" applyAlignment="1">
      <alignment horizontal="center" vertical="center" textRotation="90"/>
    </xf>
    <xf numFmtId="0" fontId="5" fillId="3" borderId="1" xfId="0" applyFont="1" applyFill="1" applyBorder="1" applyAlignment="1">
      <alignment horizontal="left" vertical="center" wrapText="1"/>
    </xf>
    <xf numFmtId="0" fontId="5" fillId="3" borderId="1" xfId="0" applyFont="1" applyFill="1" applyBorder="1" applyAlignment="1">
      <alignment horizontal="center" vertical="center"/>
    </xf>
    <xf numFmtId="0" fontId="6" fillId="0" borderId="1" xfId="0" applyFont="1" applyBorder="1" applyAlignment="1">
      <alignment horizontal="left" vertical="center"/>
    </xf>
    <xf numFmtId="0" fontId="5" fillId="0" borderId="1" xfId="0" applyFont="1" applyBorder="1" applyAlignment="1">
      <alignment horizontal="center" vertical="center"/>
    </xf>
    <xf numFmtId="0" fontId="6" fillId="0" borderId="14" xfId="0" applyFont="1" applyBorder="1" applyAlignment="1">
      <alignment horizontal="left" vertical="center"/>
    </xf>
    <xf numFmtId="0" fontId="7" fillId="0" borderId="1" xfId="0" applyFont="1" applyBorder="1" applyAlignment="1">
      <alignment horizontal="center"/>
    </xf>
    <xf numFmtId="0" fontId="7" fillId="0" borderId="1" xfId="0" applyFont="1" applyBorder="1" applyAlignment="1">
      <alignment horizontal="center" vertical="center"/>
    </xf>
    <xf numFmtId="0" fontId="7" fillId="0" borderId="0" xfId="0" applyFont="1" applyAlignment="1">
      <alignment horizontal="center"/>
    </xf>
    <xf numFmtId="0" fontId="7" fillId="0" borderId="0" xfId="0" applyFont="1" applyAlignment="1">
      <alignment horizontal="center" vertical="center"/>
    </xf>
    <xf numFmtId="0" fontId="17" fillId="0" borderId="0" xfId="0" applyFont="1" applyAlignment="1">
      <alignment horizontal="left" vertical="center"/>
    </xf>
    <xf numFmtId="0" fontId="11" fillId="0" borderId="0" xfId="0" applyFont="1" applyAlignment="1">
      <alignment horizontal="center" vertical="top" wrapText="1"/>
    </xf>
    <xf numFmtId="0" fontId="11" fillId="0" borderId="0" xfId="0" applyFont="1" applyAlignment="1">
      <alignment horizontal="center" vertical="center" wrapText="1"/>
    </xf>
    <xf numFmtId="0" fontId="6" fillId="0" borderId="0" xfId="0" applyFont="1" applyAlignment="1">
      <alignment horizontal="center"/>
    </xf>
    <xf numFmtId="0" fontId="17" fillId="0" borderId="0" xfId="0" applyFont="1" applyAlignment="1">
      <alignment vertical="center"/>
    </xf>
    <xf numFmtId="0" fontId="11" fillId="0" borderId="0" xfId="0" applyFont="1" applyAlignment="1">
      <alignment horizontal="left" vertical="center"/>
    </xf>
    <xf numFmtId="0" fontId="7" fillId="0" borderId="0" xfId="0" applyFont="1" applyAlignment="1">
      <alignment horizontal="left" vertical="center"/>
    </xf>
    <xf numFmtId="0" fontId="5" fillId="0" borderId="1" xfId="0" applyFont="1" applyBorder="1" applyAlignment="1">
      <alignment vertical="center" wrapText="1"/>
    </xf>
    <xf numFmtId="0" fontId="7" fillId="0" borderId="14" xfId="0" applyFont="1" applyBorder="1" applyAlignment="1">
      <alignment horizontal="center" vertical="center"/>
    </xf>
    <xf numFmtId="0" fontId="8" fillId="3" borderId="1" xfId="0" applyFont="1" applyFill="1" applyBorder="1" applyAlignment="1">
      <alignment horizontal="center" vertical="center"/>
    </xf>
    <xf numFmtId="0" fontId="7" fillId="0" borderId="1" xfId="0" applyFont="1" applyBorder="1" applyAlignment="1">
      <alignment vertical="center" wrapText="1"/>
    </xf>
    <xf numFmtId="0" fontId="5" fillId="9" borderId="1" xfId="0" applyFont="1" applyFill="1" applyBorder="1" applyAlignment="1">
      <alignment horizontal="center" vertical="center" wrapText="1"/>
    </xf>
    <xf numFmtId="0" fontId="0" fillId="0" borderId="0" xfId="0" applyAlignment="1">
      <alignment horizontal="left"/>
    </xf>
    <xf numFmtId="0" fontId="8" fillId="9" borderId="5" xfId="0" applyFont="1" applyFill="1" applyBorder="1" applyAlignment="1">
      <alignment horizontal="center" vertical="center" wrapText="1"/>
    </xf>
    <xf numFmtId="0" fontId="23" fillId="9" borderId="6" xfId="0" applyFont="1" applyFill="1" applyBorder="1" applyAlignment="1">
      <alignment horizontal="center" vertical="center" wrapText="1"/>
    </xf>
    <xf numFmtId="0" fontId="23" fillId="9" borderId="7" xfId="0" applyFont="1" applyFill="1" applyBorder="1" applyAlignment="1">
      <alignment horizontal="center" vertical="center" wrapText="1"/>
    </xf>
    <xf numFmtId="0" fontId="7" fillId="0" borderId="8" xfId="0" applyFont="1" applyBorder="1" applyAlignment="1">
      <alignment horizontal="left" vertical="center" wrapText="1"/>
    </xf>
    <xf numFmtId="0" fontId="7" fillId="0" borderId="10" xfId="0" applyFont="1" applyBorder="1" applyAlignment="1">
      <alignment horizontal="left" vertical="center" wrapText="1"/>
    </xf>
    <xf numFmtId="0" fontId="24" fillId="0" borderId="0" xfId="0" applyFont="1" applyAlignment="1">
      <alignment wrapText="1"/>
    </xf>
    <xf numFmtId="0" fontId="25" fillId="3" borderId="17" xfId="0" applyFont="1" applyFill="1" applyBorder="1" applyAlignment="1">
      <alignment horizontal="center" vertical="center" wrapText="1"/>
    </xf>
    <xf numFmtId="0" fontId="24" fillId="3" borderId="0" xfId="0" applyFont="1" applyFill="1" applyAlignment="1">
      <alignment wrapText="1"/>
    </xf>
    <xf numFmtId="0" fontId="24" fillId="0" borderId="17" xfId="0" applyFont="1" applyBorder="1" applyAlignment="1">
      <alignment horizontal="center" vertical="center" wrapText="1"/>
    </xf>
    <xf numFmtId="0" fontId="27" fillId="0" borderId="0" xfId="0" applyFont="1" applyAlignment="1">
      <alignment wrapText="1"/>
    </xf>
    <xf numFmtId="0" fontId="27" fillId="0" borderId="0" xfId="0" applyFont="1" applyAlignment="1">
      <alignment horizontal="center" wrapText="1"/>
    </xf>
    <xf numFmtId="0" fontId="28" fillId="4" borderId="1" xfId="0" applyFont="1" applyFill="1" applyBorder="1" applyAlignment="1">
      <alignment horizontal="center" vertical="center" wrapText="1"/>
    </xf>
    <xf numFmtId="0" fontId="8" fillId="4" borderId="1" xfId="0" applyFont="1" applyFill="1" applyBorder="1" applyAlignment="1">
      <alignment horizontal="center" vertical="center" textRotation="90" wrapText="1"/>
    </xf>
    <xf numFmtId="0" fontId="8" fillId="3" borderId="2" xfId="0" applyFont="1" applyFill="1" applyBorder="1" applyAlignment="1">
      <alignment vertical="center" wrapText="1"/>
    </xf>
    <xf numFmtId="0" fontId="8" fillId="3" borderId="4" xfId="0" applyFont="1" applyFill="1" applyBorder="1" applyAlignment="1">
      <alignment vertical="center" wrapText="1"/>
    </xf>
    <xf numFmtId="0" fontId="8" fillId="3" borderId="3" xfId="0" applyFont="1" applyFill="1" applyBorder="1" applyAlignment="1">
      <alignment vertical="center" wrapText="1"/>
    </xf>
    <xf numFmtId="0" fontId="15" fillId="0" borderId="1" xfId="0" applyFont="1" applyBorder="1" applyAlignment="1">
      <alignment horizontal="center" vertical="center"/>
    </xf>
    <xf numFmtId="0" fontId="7" fillId="3" borderId="1" xfId="0" applyFont="1" applyFill="1" applyBorder="1" applyAlignment="1">
      <alignment horizontal="center" vertical="center"/>
    </xf>
    <xf numFmtId="0" fontId="15" fillId="0" borderId="0" xfId="0" applyFont="1"/>
    <xf numFmtId="0" fontId="7" fillId="0" borderId="0" xfId="0" applyFont="1" applyAlignment="1">
      <alignment wrapText="1"/>
    </xf>
    <xf numFmtId="0" fontId="7" fillId="0" borderId="0" xfId="0" applyFont="1" applyAlignment="1">
      <alignment horizontal="right" wrapText="1"/>
    </xf>
    <xf numFmtId="2" fontId="7" fillId="0" borderId="1" xfId="0" applyNumberFormat="1" applyFont="1" applyBorder="1" applyAlignment="1">
      <alignment horizontal="center" vertical="center"/>
    </xf>
    <xf numFmtId="2" fontId="6" fillId="0" borderId="1" xfId="0" applyNumberFormat="1" applyFont="1" applyBorder="1" applyAlignment="1">
      <alignment horizontal="center" vertical="center"/>
    </xf>
    <xf numFmtId="0" fontId="8" fillId="3" borderId="1" xfId="0" applyFont="1" applyFill="1" applyBorder="1" applyAlignment="1">
      <alignment vertical="center" wrapText="1"/>
    </xf>
    <xf numFmtId="2" fontId="8" fillId="3" borderId="1" xfId="0" applyNumberFormat="1" applyFont="1" applyFill="1" applyBorder="1" applyAlignment="1">
      <alignment vertical="center"/>
    </xf>
    <xf numFmtId="0" fontId="8" fillId="3" borderId="2" xfId="0" applyFont="1" applyFill="1" applyBorder="1" applyAlignment="1">
      <alignment horizontal="center" vertical="center"/>
    </xf>
    <xf numFmtId="0" fontId="7" fillId="3" borderId="4" xfId="0" applyFont="1" applyFill="1" applyBorder="1" applyAlignment="1">
      <alignment horizontal="center" vertical="center"/>
    </xf>
    <xf numFmtId="2" fontId="8" fillId="3" borderId="3" xfId="0" applyNumberFormat="1" applyFont="1" applyFill="1" applyBorder="1" applyAlignment="1">
      <alignment vertical="center"/>
    </xf>
    <xf numFmtId="0" fontId="6" fillId="0" borderId="1" xfId="0" applyFont="1" applyBorder="1" applyAlignment="1">
      <alignment horizontal="justify" vertical="center" wrapText="1"/>
    </xf>
    <xf numFmtId="0" fontId="7" fillId="0" borderId="15" xfId="0" applyFont="1" applyBorder="1" applyAlignment="1">
      <alignment vertical="center" wrapText="1"/>
    </xf>
    <xf numFmtId="0" fontId="7" fillId="0" borderId="15" xfId="0" applyFont="1" applyBorder="1" applyAlignment="1">
      <alignment horizontal="center" vertical="center"/>
    </xf>
    <xf numFmtId="0" fontId="6" fillId="0" borderId="14" xfId="0" applyFont="1" applyBorder="1" applyAlignment="1">
      <alignment vertical="center" wrapText="1"/>
    </xf>
    <xf numFmtId="0" fontId="6" fillId="0" borderId="1" xfId="0" applyFont="1" applyBorder="1" applyAlignment="1">
      <alignment horizontal="center"/>
    </xf>
    <xf numFmtId="0" fontId="15" fillId="0" borderId="0" xfId="0" applyFont="1" applyAlignment="1">
      <alignment horizontal="center"/>
    </xf>
    <xf numFmtId="0" fontId="14" fillId="0" borderId="0" xfId="0" applyFont="1" applyAlignment="1">
      <alignment horizontal="justify" vertical="center" wrapText="1"/>
    </xf>
    <xf numFmtId="0" fontId="15" fillId="0" borderId="0" xfId="0" applyFont="1" applyAlignment="1">
      <alignment horizontal="center" vertical="center"/>
    </xf>
    <xf numFmtId="0" fontId="29" fillId="0" borderId="0" xfId="0" applyFont="1" applyAlignment="1">
      <alignment horizontal="center" vertical="top"/>
    </xf>
    <xf numFmtId="0" fontId="6" fillId="2" borderId="1" xfId="2" applyFont="1" applyFill="1" applyBorder="1" applyAlignment="1">
      <alignment horizontal="left" vertical="center" wrapText="1"/>
    </xf>
    <xf numFmtId="1" fontId="6" fillId="2" borderId="1" xfId="2" applyNumberFormat="1" applyFont="1" applyFill="1" applyBorder="1" applyAlignment="1">
      <alignment horizontal="center" vertical="center" wrapText="1"/>
    </xf>
    <xf numFmtId="1" fontId="6" fillId="0" borderId="1" xfId="2" applyNumberFormat="1" applyFont="1" applyBorder="1" applyAlignment="1">
      <alignment horizontal="center" vertical="center" wrapText="1"/>
    </xf>
    <xf numFmtId="0" fontId="6" fillId="2" borderId="1" xfId="2" applyFont="1" applyFill="1" applyBorder="1" applyAlignment="1">
      <alignment horizontal="center" vertical="center" wrapText="1"/>
    </xf>
    <xf numFmtId="2" fontId="6" fillId="2" borderId="1" xfId="2" applyNumberFormat="1" applyFont="1" applyFill="1" applyBorder="1" applyAlignment="1">
      <alignment horizontal="center" vertical="center" wrapText="1"/>
    </xf>
    <xf numFmtId="2" fontId="6" fillId="0" borderId="1" xfId="2" applyNumberFormat="1" applyFont="1" applyBorder="1" applyAlignment="1">
      <alignment wrapText="1"/>
    </xf>
    <xf numFmtId="0" fontId="6" fillId="0" borderId="1" xfId="2" applyFont="1" applyBorder="1" applyAlignment="1">
      <alignment wrapText="1"/>
    </xf>
    <xf numFmtId="0" fontId="6" fillId="0" borderId="1" xfId="2" applyFont="1" applyBorder="1" applyAlignment="1">
      <alignment horizontal="center" wrapText="1"/>
    </xf>
    <xf numFmtId="0" fontId="6" fillId="0" borderId="1" xfId="2" applyFont="1" applyBorder="1" applyAlignment="1">
      <alignment horizontal="center" vertical="center" wrapText="1"/>
    </xf>
    <xf numFmtId="0" fontId="6" fillId="0" borderId="1" xfId="2" applyFont="1" applyBorder="1" applyAlignment="1">
      <alignment horizontal="left" wrapText="1"/>
    </xf>
    <xf numFmtId="49" fontId="6" fillId="0" borderId="1" xfId="2" applyNumberFormat="1" applyFont="1" applyBorder="1" applyAlignment="1">
      <alignment horizontal="center" vertical="center" wrapText="1"/>
    </xf>
    <xf numFmtId="2" fontId="6" fillId="0" borderId="1" xfId="2" applyNumberFormat="1" applyFont="1" applyBorder="1" applyAlignment="1">
      <alignment horizontal="center" wrapText="1"/>
    </xf>
    <xf numFmtId="0" fontId="7" fillId="2" borderId="1" xfId="2" applyFont="1" applyFill="1" applyBorder="1" applyAlignment="1">
      <alignment horizontal="center" vertical="center" wrapText="1"/>
    </xf>
    <xf numFmtId="49" fontId="6" fillId="0" borderId="1" xfId="2" applyNumberFormat="1" applyFont="1" applyBorder="1" applyAlignment="1">
      <alignment horizontal="center" wrapText="1"/>
    </xf>
    <xf numFmtId="0" fontId="10" fillId="0" borderId="1" xfId="2" applyFont="1" applyBorder="1" applyAlignment="1">
      <alignment horizontal="right" wrapText="1"/>
    </xf>
    <xf numFmtId="2" fontId="10" fillId="0" borderId="1" xfId="2" applyNumberFormat="1" applyFont="1" applyBorder="1" applyAlignment="1">
      <alignment horizontal="center" wrapText="1"/>
    </xf>
    <xf numFmtId="2" fontId="7" fillId="0" borderId="1" xfId="2" applyNumberFormat="1" applyFont="1" applyBorder="1" applyAlignment="1">
      <alignment horizontal="center" vertical="center" wrapText="1"/>
    </xf>
    <xf numFmtId="2" fontId="7" fillId="2" borderId="1" xfId="2" applyNumberFormat="1" applyFont="1" applyFill="1" applyBorder="1" applyAlignment="1">
      <alignment horizontal="center" vertical="center" wrapText="1"/>
    </xf>
    <xf numFmtId="0" fontId="6" fillId="0" borderId="1" xfId="2" applyFont="1" applyBorder="1" applyAlignment="1">
      <alignment horizontal="left" vertical="center" wrapText="1"/>
    </xf>
    <xf numFmtId="2" fontId="6" fillId="0" borderId="1" xfId="2" applyNumberFormat="1" applyFont="1" applyBorder="1" applyAlignment="1">
      <alignment horizontal="center" vertical="center" wrapText="1"/>
    </xf>
    <xf numFmtId="0" fontId="7" fillId="0" borderId="1" xfId="2" applyFont="1" applyBorder="1" applyAlignment="1">
      <alignment horizontal="center" wrapText="1"/>
    </xf>
    <xf numFmtId="0" fontId="7" fillId="0" borderId="1" xfId="2" applyFont="1" applyBorder="1" applyAlignment="1">
      <alignment wrapText="1"/>
    </xf>
    <xf numFmtId="0" fontId="32" fillId="0" borderId="0" xfId="0" applyFont="1" applyAlignment="1">
      <alignment wrapText="1"/>
    </xf>
    <xf numFmtId="0" fontId="32" fillId="0" borderId="0" xfId="0" applyFont="1" applyAlignment="1">
      <alignment horizontal="center" wrapText="1"/>
    </xf>
    <xf numFmtId="0" fontId="9" fillId="0" borderId="0" xfId="0" applyFont="1"/>
    <xf numFmtId="2" fontId="0" fillId="0" borderId="0" xfId="0" applyNumberFormat="1"/>
    <xf numFmtId="0" fontId="7" fillId="0" borderId="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26" fillId="0" borderId="17"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2" applyFont="1" applyBorder="1" applyAlignment="1">
      <alignment vertical="center" wrapText="1"/>
    </xf>
    <xf numFmtId="0" fontId="34" fillId="10" borderId="18" xfId="0" applyFont="1" applyFill="1" applyBorder="1" applyAlignment="1">
      <alignment wrapText="1"/>
    </xf>
    <xf numFmtId="0" fontId="6" fillId="0" borderId="1" xfId="0" applyFont="1" applyBorder="1" applyAlignment="1">
      <alignment horizontal="left" vertical="center" wrapText="1" indent="2"/>
    </xf>
    <xf numFmtId="0" fontId="7" fillId="0" borderId="1" xfId="0" applyFont="1" applyBorder="1" applyAlignment="1">
      <alignment horizontal="left" vertical="center" wrapText="1" indent="2"/>
    </xf>
    <xf numFmtId="0" fontId="6" fillId="0" borderId="0" xfId="2" applyFont="1" applyAlignment="1">
      <alignment horizontal="center" wrapText="1"/>
    </xf>
    <xf numFmtId="0" fontId="39" fillId="0" borderId="0" xfId="9" applyFont="1"/>
    <xf numFmtId="0" fontId="52" fillId="0" borderId="0" xfId="9" applyFont="1"/>
    <xf numFmtId="0" fontId="39" fillId="0" borderId="0" xfId="9" applyFont="1" applyAlignment="1">
      <alignment horizontal="center" vertical="center"/>
    </xf>
    <xf numFmtId="0" fontId="61" fillId="3" borderId="1" xfId="9" applyFont="1" applyFill="1" applyBorder="1" applyAlignment="1">
      <alignment horizontal="center" vertical="center" wrapText="1"/>
    </xf>
    <xf numFmtId="0" fontId="62" fillId="3" borderId="1" xfId="9" applyFont="1" applyFill="1" applyBorder="1" applyAlignment="1">
      <alignment horizontal="center" vertical="center" wrapText="1"/>
    </xf>
    <xf numFmtId="3" fontId="63" fillId="3" borderId="1" xfId="7" applyNumberFormat="1" applyFont="1" applyFill="1" applyBorder="1" applyAlignment="1">
      <alignment horizontal="center" vertical="center" wrapText="1"/>
    </xf>
    <xf numFmtId="3" fontId="65" fillId="3" borderId="1" xfId="7" applyNumberFormat="1" applyFont="1" applyFill="1" applyBorder="1" applyAlignment="1">
      <alignment horizontal="center" vertical="center" wrapText="1"/>
    </xf>
    <xf numFmtId="0" fontId="69" fillId="0" borderId="0" xfId="9" applyFont="1" applyAlignment="1">
      <alignment horizontal="center" vertical="center"/>
    </xf>
    <xf numFmtId="0" fontId="45" fillId="5" borderId="1" xfId="9" applyFont="1" applyFill="1" applyBorder="1" applyAlignment="1">
      <alignment horizontal="center" vertical="center" wrapText="1"/>
    </xf>
    <xf numFmtId="0" fontId="46" fillId="5" borderId="1" xfId="9" applyFont="1" applyFill="1" applyBorder="1" applyAlignment="1">
      <alignment horizontal="center" vertical="center" wrapText="1"/>
    </xf>
    <xf numFmtId="3" fontId="46" fillId="5" borderId="1" xfId="9" applyNumberFormat="1" applyFont="1" applyFill="1" applyBorder="1" applyAlignment="1">
      <alignment horizontal="center" vertical="center" wrapText="1"/>
    </xf>
    <xf numFmtId="4" fontId="46" fillId="5" borderId="1" xfId="9" applyNumberFormat="1" applyFont="1" applyFill="1" applyBorder="1" applyAlignment="1">
      <alignment horizontal="center" vertical="center" wrapText="1"/>
    </xf>
    <xf numFmtId="0" fontId="38" fillId="0" borderId="1" xfId="9" applyFont="1" applyBorder="1" applyAlignment="1">
      <alignment horizontal="center" vertical="center" wrapText="1"/>
    </xf>
    <xf numFmtId="0" fontId="71" fillId="0" borderId="1" xfId="8" applyFont="1" applyBorder="1" applyAlignment="1">
      <alignment vertical="center" wrapText="1"/>
    </xf>
    <xf numFmtId="4" fontId="38" fillId="0" borderId="0" xfId="8" applyNumberFormat="1" applyFont="1" applyAlignment="1">
      <alignment horizontal="center" vertical="center"/>
    </xf>
    <xf numFmtId="2" fontId="38" fillId="0" borderId="19" xfId="8" applyNumberFormat="1" applyFont="1" applyBorder="1" applyAlignment="1">
      <alignment horizontal="center" vertical="center" wrapText="1"/>
    </xf>
    <xf numFmtId="2" fontId="38" fillId="0" borderId="4" xfId="8" applyNumberFormat="1" applyFont="1" applyBorder="1" applyAlignment="1">
      <alignment horizontal="center" vertical="center" wrapText="1"/>
    </xf>
    <xf numFmtId="4" fontId="39" fillId="0" borderId="0" xfId="9" applyNumberFormat="1" applyFont="1" applyAlignment="1">
      <alignment horizontal="center" vertical="center"/>
    </xf>
    <xf numFmtId="164" fontId="41" fillId="0" borderId="0" xfId="9" applyNumberFormat="1" applyFont="1" applyAlignment="1">
      <alignment horizontal="center" vertical="center"/>
    </xf>
    <xf numFmtId="0" fontId="74" fillId="0" borderId="0" xfId="9" applyFont="1"/>
    <xf numFmtId="4" fontId="38" fillId="0" borderId="0" xfId="8" applyNumberFormat="1" applyFont="1" applyAlignment="1">
      <alignment vertical="center"/>
    </xf>
    <xf numFmtId="3" fontId="39" fillId="0" borderId="0" xfId="9" applyNumberFormat="1" applyFont="1"/>
    <xf numFmtId="0" fontId="69" fillId="0" borderId="0" xfId="9" applyFont="1"/>
    <xf numFmtId="49" fontId="52" fillId="0" borderId="0" xfId="9" applyNumberFormat="1" applyFont="1" applyAlignment="1">
      <alignment horizontal="center" vertical="center"/>
    </xf>
    <xf numFmtId="4" fontId="52" fillId="0" borderId="0" xfId="9" applyNumberFormat="1" applyFont="1" applyAlignment="1">
      <alignment horizontal="center" vertical="center"/>
    </xf>
    <xf numFmtId="3" fontId="52" fillId="0" borderId="0" xfId="9" applyNumberFormat="1" applyFont="1"/>
    <xf numFmtId="164" fontId="52" fillId="0" borderId="0" xfId="9" applyNumberFormat="1" applyFont="1"/>
    <xf numFmtId="0" fontId="44" fillId="0" borderId="0" xfId="9" applyFont="1" applyAlignment="1">
      <alignment horizontal="center" vertical="center"/>
    </xf>
    <xf numFmtId="0" fontId="78" fillId="0" borderId="0" xfId="9" applyFont="1" applyAlignment="1">
      <alignment vertical="center" wrapText="1"/>
    </xf>
    <xf numFmtId="0" fontId="78" fillId="0" borderId="0" xfId="9" applyFont="1" applyAlignment="1">
      <alignment vertical="top" wrapText="1"/>
    </xf>
    <xf numFmtId="0" fontId="48" fillId="0" borderId="0" xfId="9" applyFont="1"/>
    <xf numFmtId="49" fontId="78" fillId="0" borderId="0" xfId="8" applyNumberFormat="1" applyFont="1" applyAlignment="1">
      <alignment horizontal="center" vertical="center"/>
    </xf>
    <xf numFmtId="0" fontId="83" fillId="0" borderId="0" xfId="9" applyFont="1" applyAlignment="1">
      <alignment horizontal="left"/>
    </xf>
    <xf numFmtId="4" fontId="48" fillId="0" borderId="0" xfId="9" applyNumberFormat="1" applyFont="1" applyAlignment="1">
      <alignment horizontal="center" vertical="center"/>
    </xf>
    <xf numFmtId="3" fontId="48" fillId="0" borderId="0" xfId="9" applyNumberFormat="1" applyFont="1"/>
    <xf numFmtId="49" fontId="52" fillId="0" borderId="0" xfId="8" applyNumberFormat="1" applyFont="1" applyAlignment="1">
      <alignment horizontal="center" vertical="center"/>
    </xf>
    <xf numFmtId="0" fontId="48" fillId="0" borderId="0" xfId="8" applyFont="1"/>
    <xf numFmtId="0" fontId="55" fillId="6" borderId="0" xfId="9" applyFont="1" applyFill="1"/>
    <xf numFmtId="0" fontId="55" fillId="3" borderId="0" xfId="9" applyFont="1" applyFill="1"/>
    <xf numFmtId="0" fontId="28" fillId="3" borderId="1" xfId="0" applyFont="1" applyFill="1" applyBorder="1" applyAlignment="1">
      <alignment horizontal="center" vertical="center" wrapText="1"/>
    </xf>
    <xf numFmtId="4" fontId="28" fillId="3" borderId="1" xfId="0" applyNumberFormat="1" applyFont="1" applyFill="1" applyBorder="1" applyAlignment="1">
      <alignment horizontal="center" vertical="center" wrapText="1"/>
    </xf>
    <xf numFmtId="4" fontId="85" fillId="0" borderId="0" xfId="0" applyNumberFormat="1" applyFont="1" applyAlignment="1">
      <alignment horizontal="center" vertical="center"/>
    </xf>
    <xf numFmtId="0" fontId="43" fillId="3" borderId="1" xfId="0" applyFont="1" applyFill="1" applyBorder="1" applyAlignment="1">
      <alignment horizontal="center" vertical="center" wrapText="1"/>
    </xf>
    <xf numFmtId="0" fontId="43" fillId="0" borderId="1" xfId="0" applyFont="1" applyBorder="1" applyAlignment="1">
      <alignment vertical="center" wrapText="1"/>
    </xf>
    <xf numFmtId="0" fontId="87" fillId="0" borderId="0" xfId="0" applyFont="1" applyAlignment="1">
      <alignment vertical="center"/>
    </xf>
    <xf numFmtId="4" fontId="57" fillId="0" borderId="0" xfId="0" applyNumberFormat="1" applyFont="1" applyAlignment="1">
      <alignment horizontal="center" vertical="center"/>
    </xf>
    <xf numFmtId="0" fontId="57" fillId="0" borderId="0" xfId="0" applyFont="1" applyAlignment="1">
      <alignment horizontal="center" vertical="center"/>
    </xf>
    <xf numFmtId="0" fontId="88" fillId="0" borderId="0" xfId="0" applyFont="1" applyAlignment="1">
      <alignment horizontal="center" vertical="center"/>
    </xf>
    <xf numFmtId="0" fontId="89" fillId="0" borderId="0" xfId="0" applyFont="1" applyAlignment="1">
      <alignment horizontal="center" vertical="center"/>
    </xf>
    <xf numFmtId="0" fontId="89" fillId="3" borderId="0" xfId="0" applyFont="1" applyFill="1" applyAlignment="1">
      <alignment horizontal="center" vertical="center"/>
    </xf>
    <xf numFmtId="0" fontId="57" fillId="0" borderId="0" xfId="0" applyFont="1" applyAlignment="1">
      <alignment vertical="center" wrapText="1"/>
    </xf>
    <xf numFmtId="0" fontId="9" fillId="0" borderId="0" xfId="0" applyFont="1" applyAlignment="1">
      <alignment vertical="center"/>
    </xf>
    <xf numFmtId="0" fontId="57" fillId="0" borderId="0" xfId="0" applyFont="1" applyAlignment="1">
      <alignment vertical="center"/>
    </xf>
    <xf numFmtId="1" fontId="57" fillId="0" borderId="0" xfId="0" applyNumberFormat="1" applyFont="1" applyAlignment="1">
      <alignment horizontal="center" vertical="center"/>
    </xf>
    <xf numFmtId="4" fontId="88" fillId="0" borderId="0" xfId="0" applyNumberFormat="1" applyFont="1" applyAlignment="1">
      <alignment horizontal="center" vertical="center"/>
    </xf>
    <xf numFmtId="4" fontId="56" fillId="0" borderId="0" xfId="0" applyNumberFormat="1" applyFont="1" applyAlignment="1">
      <alignment horizontal="center" vertical="center"/>
    </xf>
    <xf numFmtId="0" fontId="90" fillId="0" borderId="0" xfId="0" applyFont="1" applyAlignment="1">
      <alignment vertical="center" wrapText="1"/>
    </xf>
    <xf numFmtId="1" fontId="91" fillId="0" borderId="0" xfId="0" applyNumberFormat="1" applyFont="1" applyAlignment="1">
      <alignment horizontal="center" vertical="center"/>
    </xf>
    <xf numFmtId="4" fontId="91" fillId="0" borderId="0" xfId="0" applyNumberFormat="1" applyFont="1" applyAlignment="1">
      <alignment horizontal="center" vertical="center"/>
    </xf>
    <xf numFmtId="4" fontId="92" fillId="0" borderId="0" xfId="0" applyNumberFormat="1" applyFont="1" applyAlignment="1">
      <alignment horizontal="center" vertical="center"/>
    </xf>
    <xf numFmtId="4" fontId="39" fillId="0" borderId="0" xfId="0" applyNumberFormat="1" applyFont="1" applyAlignment="1">
      <alignment horizontal="center" vertical="center"/>
    </xf>
    <xf numFmtId="0" fontId="91" fillId="0" borderId="0" xfId="0" applyFont="1" applyAlignment="1">
      <alignment vertical="center" wrapText="1"/>
    </xf>
    <xf numFmtId="1" fontId="44" fillId="3" borderId="1" xfId="0" applyNumberFormat="1" applyFont="1" applyFill="1" applyBorder="1" applyAlignment="1">
      <alignment horizontal="center" vertical="center"/>
    </xf>
    <xf numFmtId="0" fontId="44" fillId="3" borderId="1" xfId="0" applyFont="1" applyFill="1" applyBorder="1" applyAlignment="1">
      <alignment horizontal="center" vertical="center" wrapText="1"/>
    </xf>
    <xf numFmtId="4" fontId="44" fillId="3" borderId="1" xfId="0" applyNumberFormat="1" applyFont="1" applyFill="1" applyBorder="1" applyAlignment="1">
      <alignment horizontal="center" vertical="center" wrapText="1"/>
    </xf>
    <xf numFmtId="4" fontId="37" fillId="0" borderId="1" xfId="0" applyNumberFormat="1" applyFont="1" applyBorder="1" applyAlignment="1">
      <alignment horizontal="center" vertical="center" wrapText="1"/>
    </xf>
    <xf numFmtId="4" fontId="44" fillId="3" borderId="1" xfId="0" applyNumberFormat="1" applyFont="1" applyFill="1" applyBorder="1" applyAlignment="1">
      <alignment horizontal="center" vertical="center" textRotation="90" wrapText="1"/>
    </xf>
    <xf numFmtId="4" fontId="44" fillId="0" borderId="1" xfId="0" applyNumberFormat="1" applyFont="1" applyBorder="1" applyAlignment="1">
      <alignment horizontal="center" vertical="center" textRotation="90" wrapText="1"/>
    </xf>
    <xf numFmtId="0" fontId="37" fillId="3" borderId="1" xfId="0" applyFont="1" applyFill="1" applyBorder="1" applyAlignment="1">
      <alignment horizontal="center" vertical="center" wrapText="1"/>
    </xf>
    <xf numFmtId="1" fontId="46" fillId="3" borderId="1" xfId="0" applyNumberFormat="1" applyFont="1" applyFill="1" applyBorder="1" applyAlignment="1">
      <alignment horizontal="center" vertical="center"/>
    </xf>
    <xf numFmtId="0" fontId="46" fillId="3" borderId="0" xfId="0" applyFont="1" applyFill="1" applyAlignment="1">
      <alignment horizontal="center" vertical="center"/>
    </xf>
    <xf numFmtId="4" fontId="46" fillId="3" borderId="1" xfId="0" applyNumberFormat="1" applyFont="1" applyFill="1" applyBorder="1" applyAlignment="1">
      <alignment horizontal="center" vertical="center" wrapText="1"/>
    </xf>
    <xf numFmtId="4" fontId="46" fillId="0" borderId="1" xfId="0" applyNumberFormat="1" applyFont="1" applyBorder="1" applyAlignment="1">
      <alignment horizontal="center" vertical="center" wrapText="1"/>
    </xf>
    <xf numFmtId="0" fontId="50" fillId="3" borderId="1" xfId="0" applyFont="1" applyFill="1" applyBorder="1" applyAlignment="1">
      <alignment vertical="center" wrapText="1"/>
    </xf>
    <xf numFmtId="1" fontId="39" fillId="0" borderId="1" xfId="0" applyNumberFormat="1" applyFont="1" applyBorder="1" applyAlignment="1">
      <alignment horizontal="center" vertical="center"/>
    </xf>
    <xf numFmtId="0" fontId="37" fillId="0" borderId="1" xfId="0" applyFont="1" applyBorder="1" applyAlignment="1">
      <alignment vertical="center" wrapText="1"/>
    </xf>
    <xf numFmtId="4" fontId="37" fillId="0" borderId="1" xfId="1" applyNumberFormat="1" applyFont="1" applyBorder="1" applyAlignment="1">
      <alignment horizontal="center" vertical="center"/>
    </xf>
    <xf numFmtId="4" fontId="40" fillId="0" borderId="1" xfId="0" applyNumberFormat="1" applyFont="1" applyBorder="1" applyAlignment="1">
      <alignment horizontal="center" vertical="center"/>
    </xf>
    <xf numFmtId="4" fontId="38" fillId="0" borderId="1" xfId="0" applyNumberFormat="1" applyFont="1" applyBorder="1" applyAlignment="1">
      <alignment horizontal="center" vertical="center" wrapText="1"/>
    </xf>
    <xf numFmtId="2" fontId="38" fillId="0" borderId="1" xfId="0" applyNumberFormat="1" applyFont="1" applyBorder="1" applyAlignment="1">
      <alignment horizontal="center" vertical="center" wrapText="1"/>
    </xf>
    <xf numFmtId="4" fontId="38" fillId="0" borderId="1" xfId="0" applyNumberFormat="1" applyFont="1" applyBorder="1" applyAlignment="1">
      <alignment horizontal="left" vertical="center" wrapText="1"/>
    </xf>
    <xf numFmtId="1" fontId="39" fillId="0" borderId="0" xfId="0" applyNumberFormat="1" applyFont="1" applyAlignment="1">
      <alignment horizontal="center" vertical="center"/>
    </xf>
    <xf numFmtId="4" fontId="44" fillId="0" borderId="0" xfId="0" applyNumberFormat="1" applyFont="1" applyAlignment="1">
      <alignment horizontal="center" vertical="center"/>
    </xf>
    <xf numFmtId="4" fontId="37" fillId="0" borderId="0" xfId="0" applyNumberFormat="1" applyFont="1" applyAlignment="1">
      <alignment horizontal="center" vertical="center"/>
    </xf>
    <xf numFmtId="0" fontId="72" fillId="0" borderId="0" xfId="0" applyFont="1" applyAlignment="1">
      <alignment vertical="center" wrapText="1"/>
    </xf>
    <xf numFmtId="0" fontId="85" fillId="0" borderId="0" xfId="0" applyFont="1" applyAlignment="1">
      <alignment vertical="center"/>
    </xf>
    <xf numFmtId="0" fontId="85" fillId="0" borderId="0" xfId="0" applyFont="1" applyAlignment="1">
      <alignment horizontal="center" vertical="center"/>
    </xf>
    <xf numFmtId="0" fontId="85" fillId="0" borderId="0" xfId="0" applyFont="1" applyAlignment="1">
      <alignment vertical="center" wrapText="1"/>
    </xf>
    <xf numFmtId="4" fontId="28" fillId="0" borderId="0" xfId="0" applyNumberFormat="1" applyFont="1" applyAlignment="1">
      <alignment horizontal="center" vertical="center"/>
    </xf>
    <xf numFmtId="4" fontId="47" fillId="0" borderId="0" xfId="0" applyNumberFormat="1" applyFont="1" applyAlignment="1">
      <alignment horizontal="center" vertical="center"/>
    </xf>
    <xf numFmtId="0" fontId="93" fillId="0" borderId="0" xfId="0" applyFont="1" applyAlignment="1">
      <alignment horizontal="center" vertical="center" wrapText="1"/>
    </xf>
    <xf numFmtId="0" fontId="93" fillId="0" borderId="0" xfId="0" applyFont="1" applyAlignment="1">
      <alignment horizontal="left" vertical="center" wrapText="1"/>
    </xf>
    <xf numFmtId="0" fontId="85" fillId="0" borderId="14" xfId="0" applyFont="1" applyBorder="1" applyAlignment="1">
      <alignment horizontal="center" vertical="center"/>
    </xf>
    <xf numFmtId="0" fontId="28" fillId="3" borderId="1" xfId="0" applyFont="1" applyFill="1" applyBorder="1" applyAlignment="1">
      <alignment horizontal="center" vertical="center"/>
    </xf>
    <xf numFmtId="4" fontId="94" fillId="3" borderId="1" xfId="0" applyNumberFormat="1" applyFont="1" applyFill="1" applyBorder="1" applyAlignment="1">
      <alignment horizontal="center" vertical="center" wrapText="1"/>
    </xf>
    <xf numFmtId="4" fontId="43" fillId="3" borderId="1" xfId="0" applyNumberFormat="1" applyFont="1" applyFill="1" applyBorder="1" applyAlignment="1">
      <alignment horizontal="center" vertical="center" wrapText="1"/>
    </xf>
    <xf numFmtId="0" fontId="43" fillId="0" borderId="16" xfId="0" applyFont="1" applyBorder="1" applyAlignment="1">
      <alignment horizontal="center" vertical="center" wrapText="1"/>
    </xf>
    <xf numFmtId="0" fontId="86" fillId="0" borderId="14" xfId="0" applyFont="1" applyBorder="1" applyAlignment="1">
      <alignment horizontal="center" vertical="center" wrapText="1"/>
    </xf>
    <xf numFmtId="0" fontId="85" fillId="0" borderId="1" xfId="0" applyFont="1" applyBorder="1" applyAlignment="1">
      <alignment vertical="center"/>
    </xf>
    <xf numFmtId="0" fontId="47" fillId="2" borderId="1" xfId="0" applyFont="1" applyFill="1" applyBorder="1" applyAlignment="1">
      <alignment horizontal="center" vertical="center"/>
    </xf>
    <xf numFmtId="2" fontId="28" fillId="0" borderId="1" xfId="0" applyNumberFormat="1" applyFont="1" applyBorder="1" applyAlignment="1">
      <alignment horizontal="center" vertical="center" wrapText="1"/>
    </xf>
    <xf numFmtId="2" fontId="47" fillId="0" borderId="1" xfId="0" applyNumberFormat="1" applyFont="1" applyBorder="1" applyAlignment="1">
      <alignment horizontal="center" vertical="center"/>
    </xf>
    <xf numFmtId="3" fontId="85" fillId="0" borderId="1" xfId="0" applyNumberFormat="1" applyFont="1" applyBorder="1" applyAlignment="1">
      <alignment horizontal="center" vertical="center"/>
    </xf>
    <xf numFmtId="0" fontId="47" fillId="0" borderId="1" xfId="0" applyFont="1" applyBorder="1" applyAlignment="1">
      <alignment horizontal="left" vertical="center" wrapText="1"/>
    </xf>
    <xf numFmtId="0" fontId="47" fillId="2" borderId="1" xfId="0" applyFont="1" applyFill="1" applyBorder="1" applyAlignment="1">
      <alignment horizontal="center" vertical="center" wrapText="1"/>
    </xf>
    <xf numFmtId="0" fontId="93" fillId="2" borderId="1" xfId="0" applyFont="1" applyFill="1" applyBorder="1" applyAlignment="1">
      <alignment horizontal="left" vertical="center" wrapText="1"/>
    </xf>
    <xf numFmtId="0" fontId="85" fillId="2" borderId="1" xfId="0" applyFont="1" applyFill="1" applyBorder="1" applyAlignment="1">
      <alignment vertical="center"/>
    </xf>
    <xf numFmtId="4" fontId="47" fillId="2" borderId="1" xfId="0" applyNumberFormat="1" applyFont="1" applyFill="1" applyBorder="1" applyAlignment="1">
      <alignment vertical="center"/>
    </xf>
    <xf numFmtId="0" fontId="85" fillId="0" borderId="1" xfId="0" applyFont="1" applyBorder="1" applyAlignment="1">
      <alignment horizontal="center" vertical="center"/>
    </xf>
    <xf numFmtId="0" fontId="96" fillId="0" borderId="1" xfId="0" applyFont="1" applyBorder="1"/>
    <xf numFmtId="4" fontId="28" fillId="0" borderId="1" xfId="0" applyNumberFormat="1" applyFont="1" applyBorder="1" applyAlignment="1">
      <alignment horizontal="center" vertical="center"/>
    </xf>
    <xf numFmtId="4" fontId="85" fillId="0" borderId="1" xfId="0" applyNumberFormat="1" applyFont="1" applyBorder="1" applyAlignment="1">
      <alignment horizontal="center" vertical="center"/>
    </xf>
    <xf numFmtId="4" fontId="47" fillId="0" borderId="1" xfId="0" applyNumberFormat="1" applyFont="1" applyBorder="1" applyAlignment="1">
      <alignment horizontal="center" vertical="center"/>
    </xf>
    <xf numFmtId="0" fontId="93" fillId="0" borderId="1" xfId="0" applyFont="1" applyBorder="1" applyAlignment="1">
      <alignment horizontal="center" vertical="center" wrapText="1"/>
    </xf>
    <xf numFmtId="0" fontId="93" fillId="0" borderId="1" xfId="0" applyFont="1" applyBorder="1" applyAlignment="1">
      <alignment horizontal="left" vertical="center" wrapText="1"/>
    </xf>
    <xf numFmtId="0" fontId="47" fillId="0" borderId="1" xfId="1" applyFont="1" applyBorder="1" applyAlignment="1">
      <alignment horizontal="left" vertical="top" wrapText="1"/>
    </xf>
    <xf numFmtId="0" fontId="85" fillId="0" borderId="1" xfId="0" applyFont="1" applyBorder="1" applyAlignment="1">
      <alignment vertical="center" wrapText="1"/>
    </xf>
    <xf numFmtId="3" fontId="66" fillId="3" borderId="14" xfId="7" applyNumberFormat="1" applyFont="1" applyFill="1" applyBorder="1" applyAlignment="1">
      <alignment horizontal="center" vertical="center" wrapText="1"/>
    </xf>
    <xf numFmtId="3" fontId="65" fillId="3" borderId="14" xfId="7"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wrapText="1"/>
    </xf>
    <xf numFmtId="0" fontId="5" fillId="3" borderId="4" xfId="2" applyFont="1" applyFill="1" applyBorder="1" applyAlignment="1">
      <alignment vertical="center" wrapText="1"/>
    </xf>
    <xf numFmtId="0" fontId="0" fillId="3" borderId="20" xfId="0" applyFill="1" applyBorder="1"/>
    <xf numFmtId="0" fontId="9" fillId="3" borderId="20" xfId="0" applyFont="1" applyFill="1" applyBorder="1"/>
    <xf numFmtId="0" fontId="0" fillId="3" borderId="1" xfId="0" applyFill="1" applyBorder="1"/>
    <xf numFmtId="0" fontId="5" fillId="3" borderId="1" xfId="1" applyFont="1" applyFill="1" applyBorder="1" applyAlignment="1">
      <alignment horizontal="center" vertical="center" wrapText="1"/>
    </xf>
    <xf numFmtId="0" fontId="5" fillId="3" borderId="1" xfId="2" applyFont="1" applyFill="1" applyBorder="1" applyAlignment="1">
      <alignment horizontal="center" vertical="center" wrapText="1"/>
    </xf>
    <xf numFmtId="0" fontId="10" fillId="3" borderId="1" xfId="1" applyFont="1" applyFill="1" applyBorder="1" applyAlignment="1">
      <alignment horizontal="center" vertical="center" textRotation="90" wrapText="1"/>
    </xf>
    <xf numFmtId="2" fontId="7" fillId="0" borderId="1" xfId="2" applyNumberFormat="1" applyFont="1" applyBorder="1" applyAlignment="1">
      <alignment horizontal="center" wrapText="1"/>
    </xf>
    <xf numFmtId="0" fontId="0" fillId="0" borderId="1" xfId="0" applyBorder="1"/>
    <xf numFmtId="0" fontId="5" fillId="0" borderId="1" xfId="2" applyFont="1" applyBorder="1" applyAlignment="1">
      <alignment vertical="center" wrapText="1"/>
    </xf>
    <xf numFmtId="0" fontId="5" fillId="3" borderId="1" xfId="2" applyFont="1" applyFill="1" applyBorder="1" applyAlignment="1">
      <alignment vertical="center" wrapText="1"/>
    </xf>
    <xf numFmtId="0" fontId="0" fillId="3" borderId="1" xfId="0" applyFill="1" applyBorder="1" applyAlignment="1">
      <alignment horizontal="center"/>
    </xf>
    <xf numFmtId="0" fontId="56" fillId="3" borderId="1" xfId="0" applyFont="1" applyFill="1" applyBorder="1" applyAlignment="1">
      <alignment horizontal="center"/>
    </xf>
    <xf numFmtId="0" fontId="63" fillId="3" borderId="1" xfId="7" applyFont="1" applyFill="1" applyBorder="1" applyAlignment="1">
      <alignment horizontal="center" vertical="center" wrapText="1"/>
    </xf>
    <xf numFmtId="0" fontId="38" fillId="0" borderId="1" xfId="8" applyFont="1" applyBorder="1" applyAlignment="1">
      <alignment horizontal="center" vertical="center" wrapText="1"/>
    </xf>
    <xf numFmtId="4" fontId="38" fillId="0" borderId="1" xfId="8" applyNumberFormat="1" applyFont="1" applyBorder="1" applyAlignment="1">
      <alignment horizontal="center" vertical="center"/>
    </xf>
    <xf numFmtId="4" fontId="38" fillId="0" borderId="1" xfId="8" applyNumberFormat="1" applyFont="1" applyBorder="1" applyAlignment="1">
      <alignment horizontal="center" vertical="center" wrapText="1"/>
    </xf>
    <xf numFmtId="164" fontId="44" fillId="6" borderId="1" xfId="9" applyNumberFormat="1" applyFont="1" applyFill="1" applyBorder="1" applyAlignment="1">
      <alignment horizontal="center" vertical="center"/>
    </xf>
    <xf numFmtId="49" fontId="42" fillId="3" borderId="1" xfId="9" applyNumberFormat="1" applyFont="1" applyFill="1" applyBorder="1" applyAlignment="1">
      <alignment horizontal="center" vertical="center" wrapText="1"/>
    </xf>
    <xf numFmtId="0" fontId="44" fillId="3" borderId="1" xfId="9" applyFont="1" applyFill="1" applyBorder="1" applyAlignment="1">
      <alignment horizontal="center" vertical="center" wrapText="1"/>
    </xf>
    <xf numFmtId="0" fontId="37" fillId="3" borderId="1" xfId="1" applyFont="1" applyFill="1" applyBorder="1" applyAlignment="1">
      <alignment horizontal="center" vertical="center" wrapText="1"/>
    </xf>
    <xf numFmtId="0" fontId="37" fillId="3" borderId="1" xfId="7" applyFont="1" applyFill="1" applyBorder="1" applyAlignment="1">
      <alignment horizontal="center" vertical="center" wrapText="1"/>
    </xf>
    <xf numFmtId="49" fontId="38" fillId="0" borderId="1" xfId="9" applyNumberFormat="1" applyFont="1" applyBorder="1" applyAlignment="1">
      <alignment horizontal="center" vertical="center" wrapText="1"/>
    </xf>
    <xf numFmtId="0" fontId="47" fillId="0" borderId="1" xfId="1" applyFont="1" applyBorder="1" applyAlignment="1">
      <alignment vertical="center" wrapText="1"/>
    </xf>
    <xf numFmtId="4" fontId="38" fillId="2" borderId="1" xfId="8" applyNumberFormat="1" applyFont="1" applyFill="1" applyBorder="1" applyAlignment="1">
      <alignment horizontal="center" vertical="center"/>
    </xf>
    <xf numFmtId="4" fontId="38" fillId="12" borderId="1" xfId="8" applyNumberFormat="1" applyFont="1" applyFill="1" applyBorder="1" applyAlignment="1">
      <alignment horizontal="center" vertical="center" wrapText="1"/>
    </xf>
    <xf numFmtId="49" fontId="38" fillId="2" borderId="1" xfId="9" applyNumberFormat="1" applyFont="1" applyFill="1" applyBorder="1" applyAlignment="1">
      <alignment horizontal="center" vertical="center" wrapText="1"/>
    </xf>
    <xf numFmtId="0" fontId="47" fillId="2" borderId="1" xfId="1" applyFont="1" applyFill="1" applyBorder="1" applyAlignment="1">
      <alignment vertical="center" wrapText="1"/>
    </xf>
    <xf numFmtId="49" fontId="38" fillId="0" borderId="1" xfId="8" applyNumberFormat="1" applyFont="1" applyBorder="1" applyAlignment="1">
      <alignment horizontal="center" vertical="center" wrapText="1"/>
    </xf>
    <xf numFmtId="2" fontId="65" fillId="12" borderId="1" xfId="8" applyNumberFormat="1" applyFont="1" applyFill="1" applyBorder="1" applyAlignment="1">
      <alignment horizontal="center" vertical="center" wrapText="1"/>
    </xf>
    <xf numFmtId="0" fontId="48" fillId="2" borderId="1" xfId="9" applyFont="1" applyFill="1" applyBorder="1" applyAlignment="1">
      <alignment horizontal="left" vertical="center" wrapText="1"/>
    </xf>
    <xf numFmtId="3" fontId="37" fillId="2" borderId="1" xfId="8" applyNumberFormat="1" applyFont="1" applyFill="1" applyBorder="1" applyAlignment="1">
      <alignment horizontal="center" vertical="center" wrapText="1"/>
    </xf>
    <xf numFmtId="164" fontId="39" fillId="12" borderId="1" xfId="9" applyNumberFormat="1" applyFont="1" applyFill="1" applyBorder="1" applyAlignment="1">
      <alignment horizontal="center"/>
    </xf>
    <xf numFmtId="164" fontId="44" fillId="12" borderId="1" xfId="9" applyNumberFormat="1" applyFont="1" applyFill="1" applyBorder="1" applyAlignment="1">
      <alignment horizontal="center" vertical="center"/>
    </xf>
    <xf numFmtId="0" fontId="44" fillId="3" borderId="1" xfId="9" applyFont="1" applyFill="1" applyBorder="1" applyAlignment="1">
      <alignment horizontal="center" wrapText="1"/>
    </xf>
    <xf numFmtId="0" fontId="48" fillId="0" borderId="1" xfId="9" applyFont="1" applyBorder="1" applyAlignment="1">
      <alignment horizontal="left" vertical="center" wrapText="1"/>
    </xf>
    <xf numFmtId="2" fontId="39" fillId="12" borderId="1" xfId="9" applyNumberFormat="1" applyFont="1" applyFill="1" applyBorder="1" applyAlignment="1">
      <alignment horizontal="center"/>
    </xf>
    <xf numFmtId="164" fontId="37" fillId="12" borderId="1" xfId="9" applyNumberFormat="1" applyFont="1" applyFill="1" applyBorder="1" applyAlignment="1">
      <alignment horizontal="center" vertical="center"/>
    </xf>
    <xf numFmtId="164" fontId="104" fillId="3" borderId="1" xfId="9" applyNumberFormat="1" applyFont="1" applyFill="1" applyBorder="1" applyAlignment="1">
      <alignment horizontal="center"/>
    </xf>
    <xf numFmtId="49" fontId="79" fillId="3" borderId="1" xfId="9" applyNumberFormat="1" applyFont="1" applyFill="1" applyBorder="1" applyAlignment="1">
      <alignment horizontal="center" vertical="center" wrapText="1"/>
    </xf>
    <xf numFmtId="0" fontId="36" fillId="3" borderId="1" xfId="7" applyFont="1" applyFill="1" applyBorder="1" applyAlignment="1">
      <alignment horizontal="center" vertical="center" wrapText="1"/>
    </xf>
    <xf numFmtId="4" fontId="80" fillId="3" borderId="1" xfId="7" applyNumberFormat="1" applyFont="1" applyFill="1" applyBorder="1" applyAlignment="1">
      <alignment horizontal="center" vertical="center" wrapText="1"/>
    </xf>
    <xf numFmtId="49" fontId="81" fillId="5" borderId="1" xfId="9" applyNumberFormat="1" applyFont="1" applyFill="1" applyBorder="1" applyAlignment="1">
      <alignment horizontal="center" vertical="center" wrapText="1"/>
    </xf>
    <xf numFmtId="0" fontId="81" fillId="5" borderId="1" xfId="9" applyFont="1" applyFill="1" applyBorder="1" applyAlignment="1">
      <alignment horizontal="center" vertical="center" wrapText="1"/>
    </xf>
    <xf numFmtId="4" fontId="82" fillId="5" borderId="1" xfId="9" applyNumberFormat="1" applyFont="1" applyFill="1" applyBorder="1" applyAlignment="1">
      <alignment horizontal="center" vertical="center" wrapText="1"/>
    </xf>
    <xf numFmtId="49" fontId="79" fillId="7" borderId="1" xfId="9" applyNumberFormat="1" applyFont="1" applyFill="1" applyBorder="1" applyAlignment="1">
      <alignment horizontal="center" vertical="center" wrapText="1"/>
    </xf>
    <xf numFmtId="0" fontId="83" fillId="7" borderId="1" xfId="7" applyFont="1" applyFill="1" applyBorder="1" applyAlignment="1">
      <alignment horizontal="center" vertical="center" wrapText="1"/>
    </xf>
    <xf numFmtId="165" fontId="38" fillId="0" borderId="1" xfId="5" applyNumberFormat="1" applyFont="1" applyBorder="1" applyAlignment="1">
      <alignment horizontal="center" vertical="center" wrapText="1"/>
    </xf>
    <xf numFmtId="0" fontId="38" fillId="0" borderId="1" xfId="6" applyFont="1" applyBorder="1" applyAlignment="1">
      <alignment horizontal="right" vertical="center" wrapText="1"/>
    </xf>
    <xf numFmtId="4" fontId="48" fillId="0" borderId="1" xfId="9" applyNumberFormat="1" applyFont="1" applyBorder="1" applyAlignment="1">
      <alignment horizontal="center" vertical="center" wrapText="1"/>
    </xf>
    <xf numFmtId="164" fontId="36" fillId="6" borderId="1" xfId="9" applyNumberFormat="1" applyFont="1" applyFill="1" applyBorder="1" applyAlignment="1">
      <alignment horizontal="center" vertical="center"/>
    </xf>
    <xf numFmtId="4" fontId="38" fillId="2" borderId="1" xfId="6" applyNumberFormat="1" applyFont="1" applyFill="1" applyBorder="1" applyAlignment="1">
      <alignment horizontal="center" vertical="center" wrapText="1"/>
    </xf>
    <xf numFmtId="164" fontId="36" fillId="12" borderId="1" xfId="9" applyNumberFormat="1" applyFont="1" applyFill="1" applyBorder="1" applyAlignment="1">
      <alignment horizontal="center" vertical="center"/>
    </xf>
    <xf numFmtId="0" fontId="38" fillId="0" borderId="1" xfId="6" applyFont="1" applyBorder="1" applyAlignment="1">
      <alignment horizontal="center" vertical="center" wrapText="1"/>
    </xf>
    <xf numFmtId="0" fontId="55" fillId="7" borderId="1" xfId="7" applyFont="1" applyFill="1" applyBorder="1" applyAlignment="1">
      <alignment horizontal="center" vertical="center" wrapText="1"/>
    </xf>
    <xf numFmtId="49" fontId="48" fillId="0" borderId="1" xfId="7" applyNumberFormat="1" applyFont="1" applyBorder="1" applyAlignment="1">
      <alignment horizontal="center" vertical="center"/>
    </xf>
    <xf numFmtId="0" fontId="52" fillId="0" borderId="1" xfId="9" applyFont="1" applyBorder="1" applyAlignment="1">
      <alignment horizontal="right" vertical="center" wrapText="1"/>
    </xf>
    <xf numFmtId="164" fontId="84" fillId="6" borderId="1" xfId="9" applyNumberFormat="1" applyFont="1" applyFill="1" applyBorder="1" applyAlignment="1">
      <alignment horizontal="center" vertical="center"/>
    </xf>
    <xf numFmtId="164" fontId="84" fillId="12" borderId="1" xfId="9" applyNumberFormat="1" applyFont="1" applyFill="1" applyBorder="1" applyAlignment="1">
      <alignment horizontal="center" vertical="center"/>
    </xf>
    <xf numFmtId="0" fontId="48" fillId="0" borderId="1" xfId="9" applyFont="1" applyBorder="1" applyAlignment="1">
      <alignment horizontal="right" vertical="center" wrapText="1"/>
    </xf>
    <xf numFmtId="49" fontId="48" fillId="7" borderId="1" xfId="7" applyNumberFormat="1" applyFont="1" applyFill="1" applyBorder="1" applyAlignment="1">
      <alignment horizontal="center" vertical="center"/>
    </xf>
    <xf numFmtId="164" fontId="84" fillId="7" borderId="1" xfId="9" applyNumberFormat="1" applyFont="1" applyFill="1" applyBorder="1" applyAlignment="1">
      <alignment horizontal="center" vertical="center"/>
    </xf>
    <xf numFmtId="0" fontId="38" fillId="0" borderId="1" xfId="7" applyFont="1" applyBorder="1" applyAlignment="1">
      <alignment horizontal="center" vertical="center"/>
    </xf>
    <xf numFmtId="0" fontId="38" fillId="0" borderId="1" xfId="5" applyFont="1" applyBorder="1" applyAlignment="1">
      <alignment horizontal="right" wrapText="1"/>
    </xf>
    <xf numFmtId="4" fontId="80" fillId="7" borderId="1" xfId="7" applyNumberFormat="1" applyFont="1" applyFill="1" applyBorder="1" applyAlignment="1">
      <alignment horizontal="center" vertical="center" wrapText="1"/>
    </xf>
    <xf numFmtId="0" fontId="39" fillId="0" borderId="1" xfId="6" applyFont="1" applyBorder="1" applyAlignment="1">
      <alignment horizontal="right" vertical="center" wrapText="1"/>
    </xf>
    <xf numFmtId="2" fontId="38" fillId="0" borderId="1" xfId="7" applyNumberFormat="1" applyFont="1" applyBorder="1" applyAlignment="1">
      <alignment horizontal="center" vertical="center"/>
    </xf>
    <xf numFmtId="4" fontId="38" fillId="0" borderId="1" xfId="6" applyNumberFormat="1" applyFont="1" applyBorder="1" applyAlignment="1">
      <alignment horizontal="center" vertical="center" wrapText="1"/>
    </xf>
    <xf numFmtId="164" fontId="44" fillId="6" borderId="1" xfId="6" applyNumberFormat="1" applyFont="1" applyFill="1" applyBorder="1" applyAlignment="1">
      <alignment horizontal="center" vertical="center"/>
    </xf>
    <xf numFmtId="164" fontId="44" fillId="12" borderId="1" xfId="6" applyNumberFormat="1" applyFont="1" applyFill="1" applyBorder="1" applyAlignment="1">
      <alignment horizontal="center" vertical="center"/>
    </xf>
    <xf numFmtId="0" fontId="48" fillId="0" borderId="1" xfId="5" applyFont="1" applyBorder="1" applyAlignment="1">
      <alignment horizontal="right" vertical="top" wrapText="1"/>
    </xf>
    <xf numFmtId="0" fontId="38" fillId="2" borderId="1" xfId="6" applyFont="1" applyFill="1" applyBorder="1" applyAlignment="1">
      <alignment horizontal="right" vertical="center" wrapText="1"/>
    </xf>
    <xf numFmtId="0" fontId="38" fillId="0" borderId="1" xfId="5" applyFont="1" applyBorder="1" applyAlignment="1">
      <alignment horizontal="right" vertical="top" wrapText="1"/>
    </xf>
    <xf numFmtId="0" fontId="105" fillId="0" borderId="1" xfId="5" applyFont="1" applyBorder="1" applyAlignment="1">
      <alignment horizontal="right" vertical="top" wrapText="1"/>
    </xf>
    <xf numFmtId="0" fontId="38" fillId="0" borderId="1" xfId="5" applyFont="1" applyBorder="1" applyAlignment="1">
      <alignment horizontal="right" vertical="center" wrapText="1"/>
    </xf>
    <xf numFmtId="0" fontId="38" fillId="0" borderId="1" xfId="6" applyFont="1" applyBorder="1" applyAlignment="1">
      <alignment horizontal="center"/>
    </xf>
    <xf numFmtId="0" fontId="38" fillId="2" borderId="1" xfId="6" applyFont="1" applyFill="1" applyBorder="1" applyAlignment="1">
      <alignment horizontal="center"/>
    </xf>
    <xf numFmtId="0" fontId="39" fillId="0" borderId="1" xfId="5" applyFont="1" applyBorder="1" applyAlignment="1">
      <alignment horizontal="right" vertical="center" wrapText="1"/>
    </xf>
    <xf numFmtId="164" fontId="62" fillId="3" borderId="1" xfId="9" applyNumberFormat="1" applyFont="1" applyFill="1" applyBorder="1" applyAlignment="1">
      <alignment horizontal="center" vertical="center"/>
    </xf>
    <xf numFmtId="0" fontId="6" fillId="0" borderId="0" xfId="2" applyFont="1" applyAlignment="1">
      <alignment wrapText="1"/>
    </xf>
    <xf numFmtId="0" fontId="47" fillId="0" borderId="0" xfId="2" applyFont="1" applyAlignment="1">
      <alignment wrapText="1"/>
    </xf>
    <xf numFmtId="0" fontId="6" fillId="0" borderId="0" xfId="2" applyFont="1" applyAlignment="1">
      <alignment horizontal="left" wrapText="1"/>
    </xf>
    <xf numFmtId="0" fontId="107" fillId="0" borderId="0" xfId="0" applyFont="1" applyAlignment="1">
      <alignment wrapText="1"/>
    </xf>
    <xf numFmtId="0" fontId="33" fillId="0" borderId="1" xfId="0" applyFont="1" applyBorder="1" applyAlignment="1">
      <alignment wrapText="1"/>
    </xf>
    <xf numFmtId="0" fontId="33" fillId="0" borderId="14" xfId="0" applyFont="1" applyBorder="1" applyAlignment="1">
      <alignment wrapText="1"/>
    </xf>
    <xf numFmtId="4" fontId="38" fillId="2" borderId="1" xfId="9" applyNumberFormat="1" applyFont="1" applyFill="1" applyBorder="1" applyAlignment="1">
      <alignment horizontal="center" vertical="center" wrapText="1"/>
    </xf>
    <xf numFmtId="0" fontId="100" fillId="0" borderId="0" xfId="8" applyFont="1" applyAlignment="1">
      <alignment horizontal="center" vertical="center" wrapText="1"/>
    </xf>
    <xf numFmtId="0" fontId="101" fillId="0" borderId="0" xfId="8" applyFont="1" applyAlignment="1">
      <alignment horizontal="center" vertical="center"/>
    </xf>
    <xf numFmtId="0" fontId="47" fillId="0" borderId="0" xfId="0" applyFont="1"/>
    <xf numFmtId="0" fontId="47" fillId="0" borderId="0" xfId="0" applyFont="1" applyAlignment="1">
      <alignment wrapText="1"/>
    </xf>
    <xf numFmtId="0" fontId="6" fillId="0" borderId="21" xfId="1" applyFont="1" applyBorder="1" applyAlignment="1">
      <alignment horizontal="justify" vertical="center" wrapText="1"/>
    </xf>
    <xf numFmtId="0" fontId="43" fillId="0" borderId="21" xfId="0" applyFont="1" applyBorder="1" applyAlignment="1">
      <alignment horizontal="center" vertical="center"/>
    </xf>
    <xf numFmtId="0" fontId="43" fillId="13" borderId="21" xfId="0" applyFont="1" applyFill="1" applyBorder="1" applyAlignment="1">
      <alignment horizontal="center" vertical="center" wrapText="1"/>
    </xf>
    <xf numFmtId="0" fontId="43" fillId="13" borderId="21" xfId="0" applyFont="1" applyFill="1" applyBorder="1" applyAlignment="1">
      <alignment horizontal="center" vertical="center"/>
    </xf>
    <xf numFmtId="0" fontId="47" fillId="0" borderId="1" xfId="0" applyFont="1" applyBorder="1" applyAlignment="1">
      <alignment horizontal="left" vertical="center" wrapText="1" indent="2"/>
    </xf>
    <xf numFmtId="166" fontId="44" fillId="6" borderId="1" xfId="9" applyNumberFormat="1" applyFont="1" applyFill="1" applyBorder="1" applyAlignment="1">
      <alignment horizontal="center" vertical="center"/>
    </xf>
    <xf numFmtId="0" fontId="65" fillId="3" borderId="1" xfId="7" applyFont="1" applyFill="1" applyBorder="1" applyAlignment="1">
      <alignment horizontal="center" vertical="center" wrapText="1"/>
    </xf>
    <xf numFmtId="0" fontId="39" fillId="3" borderId="0" xfId="9" applyFont="1" applyFill="1" applyAlignment="1">
      <alignment horizontal="center" vertical="center"/>
    </xf>
    <xf numFmtId="0" fontId="39" fillId="11" borderId="0" xfId="9" applyFont="1" applyFill="1"/>
    <xf numFmtId="0" fontId="75" fillId="3" borderId="13" xfId="9" applyFont="1" applyFill="1" applyBorder="1" applyAlignment="1">
      <alignment vertical="center" wrapText="1"/>
    </xf>
    <xf numFmtId="166" fontId="44" fillId="6" borderId="14" xfId="9" applyNumberFormat="1" applyFont="1" applyFill="1" applyBorder="1" applyAlignment="1">
      <alignment horizontal="center" vertical="center"/>
    </xf>
    <xf numFmtId="0" fontId="117" fillId="3" borderId="1" xfId="1" applyFont="1" applyFill="1" applyBorder="1" applyAlignment="1">
      <alignment horizontal="center" vertical="center" wrapText="1"/>
    </xf>
    <xf numFmtId="0" fontId="36" fillId="7" borderId="1" xfId="7" applyFont="1" applyFill="1" applyBorder="1" applyAlignment="1">
      <alignment horizontal="left" vertical="center" wrapText="1"/>
    </xf>
    <xf numFmtId="0" fontId="111" fillId="0" borderId="0" xfId="8" applyFont="1" applyAlignment="1">
      <alignment horizontal="center" vertical="center" wrapText="1"/>
    </xf>
    <xf numFmtId="0" fontId="111" fillId="0" borderId="0" xfId="8" applyFont="1" applyAlignment="1">
      <alignment horizontal="center" vertical="center"/>
    </xf>
    <xf numFmtId="0" fontId="59" fillId="3" borderId="2" xfId="9" applyFont="1" applyFill="1" applyBorder="1" applyAlignment="1">
      <alignment horizontal="center" vertical="center" wrapText="1"/>
    </xf>
    <xf numFmtId="0" fontId="60" fillId="3" borderId="4" xfId="9" applyFont="1" applyFill="1" applyBorder="1" applyAlignment="1">
      <alignment horizontal="center" vertical="center" wrapText="1"/>
    </xf>
    <xf numFmtId="0" fontId="60" fillId="3" borderId="3" xfId="9" applyFont="1" applyFill="1" applyBorder="1" applyAlignment="1">
      <alignment horizontal="center" vertical="center" wrapText="1"/>
    </xf>
    <xf numFmtId="0" fontId="39" fillId="11" borderId="0" xfId="9" applyFont="1" applyFill="1" applyAlignment="1">
      <alignment horizontal="left" wrapText="1"/>
    </xf>
    <xf numFmtId="0" fontId="75" fillId="3" borderId="1" xfId="9" applyFont="1" applyFill="1" applyBorder="1" applyAlignment="1">
      <alignment horizontal="center" vertical="center" wrapText="1"/>
    </xf>
    <xf numFmtId="4" fontId="38" fillId="0" borderId="1" xfId="8" applyNumberFormat="1" applyFont="1" applyBorder="1" applyAlignment="1">
      <alignment horizontal="center" vertical="center"/>
    </xf>
    <xf numFmtId="0" fontId="101" fillId="0" borderId="13" xfId="8" applyFont="1" applyBorder="1" applyAlignment="1">
      <alignment horizontal="center" vertical="center"/>
    </xf>
    <xf numFmtId="0" fontId="74" fillId="11" borderId="22" xfId="9" applyFont="1" applyFill="1" applyBorder="1" applyAlignment="1">
      <alignment horizontal="left"/>
    </xf>
    <xf numFmtId="0" fontId="74" fillId="11" borderId="23" xfId="9" applyFont="1" applyFill="1" applyBorder="1" applyAlignment="1">
      <alignment horizontal="left"/>
    </xf>
    <xf numFmtId="0" fontId="85" fillId="0" borderId="0" xfId="0" applyFont="1" applyAlignment="1">
      <alignment horizontal="center" vertical="center"/>
    </xf>
    <xf numFmtId="0" fontId="85" fillId="0" borderId="0" xfId="0" applyFont="1" applyAlignment="1">
      <alignment horizontal="center"/>
    </xf>
    <xf numFmtId="0" fontId="65" fillId="3" borderId="1" xfId="7" applyFont="1" applyFill="1" applyBorder="1" applyAlignment="1">
      <alignment horizontal="right" vertical="center"/>
    </xf>
    <xf numFmtId="49" fontId="65" fillId="12" borderId="1" xfId="8" applyNumberFormat="1" applyFont="1" applyFill="1" applyBorder="1" applyAlignment="1">
      <alignment horizontal="right" vertical="center" wrapText="1"/>
    </xf>
    <xf numFmtId="49" fontId="103" fillId="3" borderId="1" xfId="9" applyNumberFormat="1" applyFont="1" applyFill="1" applyBorder="1" applyAlignment="1">
      <alignment horizontal="right" vertical="center"/>
    </xf>
    <xf numFmtId="49" fontId="76" fillId="3" borderId="1" xfId="9" applyNumberFormat="1" applyFont="1" applyFill="1" applyBorder="1" applyAlignment="1">
      <alignment horizontal="center" vertical="center"/>
    </xf>
    <xf numFmtId="0" fontId="49" fillId="3" borderId="1" xfId="7" applyFont="1" applyFill="1" applyBorder="1" applyAlignment="1">
      <alignment horizontal="center" vertical="center" wrapText="1"/>
    </xf>
    <xf numFmtId="0" fontId="37" fillId="7" borderId="1" xfId="9" applyFont="1" applyFill="1" applyBorder="1" applyAlignment="1">
      <alignment horizontal="left" vertical="center" wrapText="1"/>
    </xf>
    <xf numFmtId="0" fontId="5" fillId="0" borderId="21" xfId="1" applyFont="1" applyBorder="1" applyAlignment="1">
      <alignment horizontal="justify" vertical="center" wrapText="1"/>
    </xf>
    <xf numFmtId="0" fontId="113" fillId="0" borderId="0" xfId="1" applyFont="1" applyAlignment="1">
      <alignment horizontal="center" wrapText="1"/>
    </xf>
    <xf numFmtId="0" fontId="47" fillId="0" borderId="21" xfId="0" applyFont="1" applyBorder="1" applyAlignment="1">
      <alignment horizontal="center" vertical="center"/>
    </xf>
    <xf numFmtId="0" fontId="47" fillId="0" borderId="24" xfId="0" applyFont="1" applyBorder="1" applyAlignment="1">
      <alignment horizontal="center" vertical="center"/>
    </xf>
    <xf numFmtId="0" fontId="47" fillId="0" borderId="25" xfId="0" applyFont="1" applyBorder="1" applyAlignment="1">
      <alignment horizontal="center" vertical="center"/>
    </xf>
    <xf numFmtId="0" fontId="47" fillId="0" borderId="21" xfId="0" applyFont="1" applyBorder="1" applyAlignment="1">
      <alignment horizontal="left" vertical="center" wrapText="1"/>
    </xf>
    <xf numFmtId="0" fontId="47" fillId="0" borderId="24" xfId="0" applyFont="1" applyBorder="1" applyAlignment="1">
      <alignment horizontal="left" vertical="center"/>
    </xf>
    <xf numFmtId="0" fontId="47" fillId="0" borderId="25" xfId="0" applyFont="1" applyBorder="1" applyAlignment="1">
      <alignment horizontal="left" vertical="center"/>
    </xf>
    <xf numFmtId="0" fontId="43" fillId="0" borderId="0" xfId="0" applyFont="1" applyAlignment="1">
      <alignment horizontal="center"/>
    </xf>
    <xf numFmtId="0" fontId="43" fillId="13" borderId="21" xfId="0" applyFont="1" applyFill="1" applyBorder="1" applyAlignment="1">
      <alignment horizontal="center" vertical="center" wrapText="1"/>
    </xf>
    <xf numFmtId="0" fontId="47" fillId="0" borderId="24" xfId="0" applyFont="1" applyBorder="1" applyAlignment="1">
      <alignment horizontal="center" vertical="center" wrapText="1"/>
    </xf>
    <xf numFmtId="0" fontId="47" fillId="0" borderId="25" xfId="0" applyFont="1" applyBorder="1" applyAlignment="1">
      <alignment horizontal="center" vertical="center" wrapText="1"/>
    </xf>
    <xf numFmtId="0" fontId="6" fillId="0" borderId="0" xfId="2" applyFont="1" applyAlignment="1">
      <alignment horizontal="left" wrapText="1"/>
    </xf>
    <xf numFmtId="0" fontId="5" fillId="0" borderId="0" xfId="2" applyFont="1" applyAlignment="1">
      <alignment horizontal="center" wrapText="1"/>
    </xf>
    <xf numFmtId="0" fontId="6" fillId="0" borderId="0" xfId="2" applyFont="1" applyAlignment="1">
      <alignment horizontal="left" vertical="top" wrapText="1"/>
    </xf>
    <xf numFmtId="0" fontId="106" fillId="0" borderId="0" xfId="2" applyFont="1" applyAlignment="1">
      <alignment horizontal="center" wrapText="1"/>
    </xf>
    <xf numFmtId="0" fontId="5" fillId="3" borderId="1" xfId="1" applyFont="1" applyFill="1" applyBorder="1" applyAlignment="1">
      <alignment horizontal="center" vertical="center" wrapText="1"/>
    </xf>
    <xf numFmtId="0" fontId="58" fillId="3" borderId="1" xfId="0" applyFont="1" applyFill="1" applyBorder="1" applyAlignment="1">
      <alignment horizontal="center" wrapText="1"/>
    </xf>
    <xf numFmtId="0" fontId="10" fillId="3" borderId="1" xfId="0" applyFont="1" applyFill="1" applyBorder="1" applyAlignment="1">
      <alignment horizontal="center" vertical="center"/>
    </xf>
    <xf numFmtId="0" fontId="0" fillId="3" borderId="2" xfId="0" applyFill="1" applyBorder="1" applyAlignment="1">
      <alignment horizontal="center"/>
    </xf>
    <xf numFmtId="0" fontId="0" fillId="3" borderId="4" xfId="0" applyFill="1" applyBorder="1" applyAlignment="1">
      <alignment horizontal="center"/>
    </xf>
    <xf numFmtId="0" fontId="0" fillId="3" borderId="3" xfId="0" applyFill="1" applyBorder="1" applyAlignment="1">
      <alignment horizontal="center"/>
    </xf>
    <xf numFmtId="4" fontId="92" fillId="8" borderId="2" xfId="0" applyNumberFormat="1" applyFont="1" applyFill="1" applyBorder="1" applyAlignment="1">
      <alignment horizontal="center" vertical="center"/>
    </xf>
    <xf numFmtId="4" fontId="92" fillId="8" borderId="4" xfId="0" applyNumberFormat="1" applyFont="1" applyFill="1" applyBorder="1" applyAlignment="1">
      <alignment horizontal="center" vertical="center"/>
    </xf>
    <xf numFmtId="0" fontId="5" fillId="0" borderId="13" xfId="0" applyFont="1" applyBorder="1" applyAlignment="1">
      <alignment horizontal="center"/>
    </xf>
    <xf numFmtId="0" fontId="21" fillId="0" borderId="0" xfId="0" applyFont="1" applyAlignment="1">
      <alignment horizontal="left" vertical="top" wrapText="1"/>
    </xf>
    <xf numFmtId="0" fontId="21" fillId="0" borderId="0" xfId="0" applyFont="1" applyAlignment="1">
      <alignment horizontal="left" vertical="top"/>
    </xf>
    <xf numFmtId="0" fontId="8" fillId="6" borderId="1" xfId="0" applyFont="1" applyFill="1" applyBorder="1" applyAlignment="1">
      <alignment horizontal="center" vertical="center"/>
    </xf>
    <xf numFmtId="0" fontId="8" fillId="7" borderId="1" xfId="0" applyFont="1" applyFill="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cellXfs>
  <cellStyles count="10">
    <cellStyle name="Normal" xfId="0" builtinId="0"/>
    <cellStyle name="Normal 2" xfId="1" xr:uid="{00000000-0005-0000-0000-000001000000}"/>
    <cellStyle name="Normal 2 3" xfId="7" xr:uid="{8485A4E3-D704-4048-BA49-DD197A0CFAF4}"/>
    <cellStyle name="Normal 3" xfId="2" xr:uid="{00000000-0005-0000-0000-000002000000}"/>
    <cellStyle name="Normal 4" xfId="3" xr:uid="{00000000-0005-0000-0000-000003000000}"/>
    <cellStyle name="Normal 5" xfId="4" xr:uid="{00000000-0005-0000-0000-000004000000}"/>
    <cellStyle name="Normal 6" xfId="5" xr:uid="{FC212C39-50D9-4125-B8B5-17F07920614C}"/>
    <cellStyle name="Normal 6 2" xfId="8" xr:uid="{89C55458-2110-4037-A3FE-33AB2DA61C87}"/>
    <cellStyle name="Normal 9" xfId="6" xr:uid="{9658D389-D26C-4020-BC00-9C271B9F5292}"/>
    <cellStyle name="Normal 9 2" xfId="9" xr:uid="{4721519C-9EE9-4F97-9BD0-A658EA5E68C5}"/>
  </cellStyles>
  <dxfs count="6">
    <dxf>
      <fill>
        <patternFill>
          <bgColor theme="7" tint="0.79998168889431442"/>
        </patternFill>
      </fill>
    </dxf>
    <dxf>
      <fill>
        <patternFill>
          <bgColor theme="0" tint="-4.9989318521683403E-2"/>
        </patternFill>
      </fill>
    </dxf>
    <dxf>
      <font>
        <color theme="0" tint="-0.34998626667073579"/>
      </font>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95250</xdr:colOff>
      <xdr:row>0</xdr:row>
      <xdr:rowOff>95250</xdr:rowOff>
    </xdr:from>
    <xdr:to>
      <xdr:col>16</xdr:col>
      <xdr:colOff>58506</xdr:colOff>
      <xdr:row>39</xdr:row>
      <xdr:rowOff>38973</xdr:rowOff>
    </xdr:to>
    <xdr:pic>
      <xdr:nvPicPr>
        <xdr:cNvPr id="2" name="Picture 1">
          <a:extLst>
            <a:ext uri="{FF2B5EF4-FFF2-40B4-BE49-F238E27FC236}">
              <a16:creationId xmlns:a16="http://schemas.microsoft.com/office/drawing/2014/main" id="{8F0939D0-0B35-82F7-F655-0AB9215ABD37}"/>
            </a:ext>
          </a:extLst>
        </xdr:cNvPr>
        <xdr:cNvPicPr>
          <a:picLocks noChangeAspect="1"/>
        </xdr:cNvPicPr>
      </xdr:nvPicPr>
      <xdr:blipFill>
        <a:blip xmlns:r="http://schemas.openxmlformats.org/officeDocument/2006/relationships" r:embed="rId1"/>
        <a:stretch>
          <a:fillRect/>
        </a:stretch>
      </xdr:blipFill>
      <xdr:spPr>
        <a:xfrm>
          <a:off x="95250" y="95250"/>
          <a:ext cx="9716856" cy="625879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E1F1F7-4F69-45E2-9D8B-2DED1C4C890A}">
  <dimension ref="A2:D25"/>
  <sheetViews>
    <sheetView tabSelected="1" topLeftCell="A11" workbookViewId="0">
      <selection activeCell="B11" sqref="B11:B12"/>
    </sheetView>
  </sheetViews>
  <sheetFormatPr defaultColWidth="8.88671875" defaultRowHeight="15.6" x14ac:dyDescent="0.3"/>
  <cols>
    <col min="1" max="1" width="20.109375" style="315" customWidth="1"/>
    <col min="2" max="2" width="66.88671875" style="316" customWidth="1"/>
    <col min="3" max="3" width="19.109375" style="315" customWidth="1"/>
    <col min="4" max="4" width="44.109375" style="315" customWidth="1"/>
    <col min="5" max="16384" width="8.88671875" style="315"/>
  </cols>
  <sheetData>
    <row r="2" spans="1:4" x14ac:dyDescent="0.3">
      <c r="A2" s="357" t="s">
        <v>0</v>
      </c>
      <c r="B2" s="357"/>
      <c r="C2" s="357"/>
      <c r="D2" s="357"/>
    </row>
    <row r="4" spans="1:4" ht="31.2" x14ac:dyDescent="0.3">
      <c r="A4" s="358" t="s">
        <v>1</v>
      </c>
      <c r="B4" s="358"/>
      <c r="C4" s="319" t="s">
        <v>2</v>
      </c>
      <c r="D4" s="320" t="s">
        <v>3</v>
      </c>
    </row>
    <row r="5" spans="1:4" ht="31.2" customHeight="1" x14ac:dyDescent="0.3">
      <c r="A5" s="351" t="s">
        <v>4</v>
      </c>
      <c r="B5" s="354" t="s">
        <v>5</v>
      </c>
      <c r="C5" s="351">
        <v>5</v>
      </c>
      <c r="D5" s="317" t="s">
        <v>6</v>
      </c>
    </row>
    <row r="6" spans="1:4" ht="42" x14ac:dyDescent="0.3">
      <c r="A6" s="351"/>
      <c r="B6" s="354"/>
      <c r="C6" s="351"/>
      <c r="D6" s="317" t="s">
        <v>7</v>
      </c>
    </row>
    <row r="7" spans="1:4" ht="31.2" customHeight="1" x14ac:dyDescent="0.3">
      <c r="A7" s="351" t="s">
        <v>8</v>
      </c>
      <c r="B7" s="359" t="s">
        <v>9</v>
      </c>
      <c r="C7" s="351">
        <v>5</v>
      </c>
      <c r="D7" s="317" t="s">
        <v>10</v>
      </c>
    </row>
    <row r="8" spans="1:4" ht="42" x14ac:dyDescent="0.3">
      <c r="A8" s="351"/>
      <c r="B8" s="360"/>
      <c r="C8" s="351"/>
      <c r="D8" s="317" t="s">
        <v>7</v>
      </c>
    </row>
    <row r="9" spans="1:4" ht="31.5" customHeight="1" x14ac:dyDescent="0.3">
      <c r="A9" s="351" t="s">
        <v>11</v>
      </c>
      <c r="B9" s="359" t="s">
        <v>12</v>
      </c>
      <c r="C9" s="352">
        <v>35</v>
      </c>
      <c r="D9" s="317" t="s">
        <v>13</v>
      </c>
    </row>
    <row r="10" spans="1:4" ht="42" x14ac:dyDescent="0.3">
      <c r="A10" s="351"/>
      <c r="B10" s="360"/>
      <c r="C10" s="353"/>
      <c r="D10" s="317" t="s">
        <v>7</v>
      </c>
    </row>
    <row r="11" spans="1:4" ht="31.2" customHeight="1" x14ac:dyDescent="0.3">
      <c r="A11" s="352" t="s">
        <v>14</v>
      </c>
      <c r="B11" s="354" t="s">
        <v>15</v>
      </c>
      <c r="C11" s="351">
        <v>5</v>
      </c>
      <c r="D11" s="317" t="s">
        <v>16</v>
      </c>
    </row>
    <row r="12" spans="1:4" ht="42" x14ac:dyDescent="0.3">
      <c r="A12" s="353"/>
      <c r="B12" s="354"/>
      <c r="C12" s="351"/>
      <c r="D12" s="317" t="s">
        <v>7</v>
      </c>
    </row>
    <row r="13" spans="1:4" ht="31.2" customHeight="1" x14ac:dyDescent="0.3">
      <c r="A13" s="352" t="s">
        <v>17</v>
      </c>
      <c r="B13" s="354" t="s">
        <v>18</v>
      </c>
      <c r="C13" s="351">
        <v>5</v>
      </c>
      <c r="D13" s="317" t="s">
        <v>19</v>
      </c>
    </row>
    <row r="14" spans="1:4" ht="42" x14ac:dyDescent="0.3">
      <c r="A14" s="353"/>
      <c r="B14" s="354"/>
      <c r="C14" s="351"/>
      <c r="D14" s="317" t="s">
        <v>7</v>
      </c>
    </row>
    <row r="15" spans="1:4" ht="31.2" customHeight="1" x14ac:dyDescent="0.3">
      <c r="A15" s="352" t="s">
        <v>20</v>
      </c>
      <c r="B15" s="354" t="s">
        <v>21</v>
      </c>
      <c r="C15" s="351">
        <v>5</v>
      </c>
      <c r="D15" s="317" t="s">
        <v>22</v>
      </c>
    </row>
    <row r="16" spans="1:4" ht="42" x14ac:dyDescent="0.3">
      <c r="A16" s="353"/>
      <c r="B16" s="354"/>
      <c r="C16" s="351"/>
      <c r="D16" s="317" t="s">
        <v>7</v>
      </c>
    </row>
    <row r="17" spans="1:4" x14ac:dyDescent="0.3">
      <c r="A17" s="352" t="s">
        <v>23</v>
      </c>
      <c r="B17" s="354" t="s">
        <v>24</v>
      </c>
      <c r="C17" s="351">
        <v>30</v>
      </c>
      <c r="D17" s="317" t="s">
        <v>25</v>
      </c>
    </row>
    <row r="18" spans="1:4" ht="42" x14ac:dyDescent="0.3">
      <c r="A18" s="353"/>
      <c r="B18" s="354"/>
      <c r="C18" s="351"/>
      <c r="D18" s="317" t="s">
        <v>7</v>
      </c>
    </row>
    <row r="19" spans="1:4" x14ac:dyDescent="0.3">
      <c r="A19" s="351" t="s">
        <v>26</v>
      </c>
      <c r="B19" s="355" t="s">
        <v>27</v>
      </c>
      <c r="C19" s="352">
        <v>5</v>
      </c>
      <c r="D19" s="317" t="s">
        <v>28</v>
      </c>
    </row>
    <row r="20" spans="1:4" ht="27.6" customHeight="1" x14ac:dyDescent="0.3">
      <c r="A20" s="351"/>
      <c r="B20" s="356"/>
      <c r="C20" s="353"/>
      <c r="D20" s="317" t="s">
        <v>7</v>
      </c>
    </row>
    <row r="21" spans="1:4" x14ac:dyDescent="0.3">
      <c r="A21" s="351" t="s">
        <v>29</v>
      </c>
      <c r="B21" s="354" t="s">
        <v>30</v>
      </c>
      <c r="C21" s="351">
        <v>5</v>
      </c>
      <c r="D21" s="317" t="s">
        <v>31</v>
      </c>
    </row>
    <row r="22" spans="1:4" ht="42" x14ac:dyDescent="0.3">
      <c r="A22" s="351"/>
      <c r="B22" s="354"/>
      <c r="C22" s="351"/>
      <c r="D22" s="317" t="s">
        <v>7</v>
      </c>
    </row>
    <row r="23" spans="1:4" ht="66" x14ac:dyDescent="0.3">
      <c r="A23" s="349" t="s">
        <v>32</v>
      </c>
      <c r="B23" s="349"/>
      <c r="C23" s="318">
        <f>SUM(C5:C22)</f>
        <v>100</v>
      </c>
      <c r="D23" s="317" t="s">
        <v>650</v>
      </c>
    </row>
    <row r="25" spans="1:4" ht="47.4" customHeight="1" x14ac:dyDescent="0.3">
      <c r="A25" s="350" t="s">
        <v>33</v>
      </c>
      <c r="B25" s="350"/>
      <c r="C25" s="350"/>
      <c r="D25" s="350"/>
    </row>
  </sheetData>
  <mergeCells count="31">
    <mergeCell ref="A13:A14"/>
    <mergeCell ref="B13:B14"/>
    <mergeCell ref="C13:C14"/>
    <mergeCell ref="A11:A12"/>
    <mergeCell ref="A7:A8"/>
    <mergeCell ref="C11:C12"/>
    <mergeCell ref="C7:C8"/>
    <mergeCell ref="B11:B12"/>
    <mergeCell ref="B7:B8"/>
    <mergeCell ref="A9:A10"/>
    <mergeCell ref="B9:B10"/>
    <mergeCell ref="C9:C10"/>
    <mergeCell ref="A2:D2"/>
    <mergeCell ref="A4:B4"/>
    <mergeCell ref="A5:A6"/>
    <mergeCell ref="B5:B6"/>
    <mergeCell ref="C5:C6"/>
    <mergeCell ref="A23:B23"/>
    <mergeCell ref="A25:D25"/>
    <mergeCell ref="C21:C22"/>
    <mergeCell ref="C17:C18"/>
    <mergeCell ref="C15:C16"/>
    <mergeCell ref="A21:A22"/>
    <mergeCell ref="A17:A18"/>
    <mergeCell ref="A15:A16"/>
    <mergeCell ref="B21:B22"/>
    <mergeCell ref="B17:B18"/>
    <mergeCell ref="B15:B16"/>
    <mergeCell ref="A19:A20"/>
    <mergeCell ref="B19:B20"/>
    <mergeCell ref="C19:C2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25E7E-35C0-4421-BBA0-323D622A839C}">
  <dimension ref="A1:N94"/>
  <sheetViews>
    <sheetView topLeftCell="A75" zoomScale="70" zoomScaleNormal="70" workbookViewId="0">
      <selection activeCell="G6" sqref="G6"/>
    </sheetView>
  </sheetViews>
  <sheetFormatPr defaultColWidth="8.6640625" defaultRowHeight="15" x14ac:dyDescent="0.25"/>
  <cols>
    <col min="1" max="1" width="7.44140625" style="108" customWidth="1"/>
    <col min="2" max="2" width="27.6640625" style="130" customWidth="1"/>
    <col min="3" max="3" width="30.88671875" style="108" customWidth="1"/>
    <col min="4" max="4" width="21.88671875" style="108" customWidth="1"/>
    <col min="5" max="5" width="32.6640625" style="131" customWidth="1"/>
    <col min="6" max="6" width="21.5546875" style="132" customWidth="1"/>
    <col min="7" max="7" width="30.109375" style="108" customWidth="1"/>
    <col min="8" max="8" width="30.33203125" style="108" customWidth="1"/>
    <col min="9" max="9" width="28.109375" style="108" customWidth="1"/>
    <col min="10" max="10" width="30.109375" style="108" customWidth="1"/>
    <col min="11" max="11" width="29.88671875" style="108" customWidth="1"/>
    <col min="12" max="12" width="22" style="108" customWidth="1"/>
    <col min="13" max="13" width="8.6640625" style="108"/>
    <col min="14" max="14" width="12.5546875" style="108" customWidth="1"/>
    <col min="15" max="24" width="6.44140625" style="108" bestFit="1" customWidth="1"/>
    <col min="25" max="36" width="7.33203125" style="108" bestFit="1" customWidth="1"/>
    <col min="37" max="38" width="8" style="108" bestFit="1" customWidth="1"/>
    <col min="39" max="39" width="6.5546875" style="108" bestFit="1" customWidth="1"/>
    <col min="40" max="40" width="7" style="108" bestFit="1" customWidth="1"/>
    <col min="41" max="16384" width="8.6640625" style="108"/>
  </cols>
  <sheetData>
    <row r="1" spans="1:14" ht="15.6" x14ac:dyDescent="0.25">
      <c r="H1" s="341" t="s">
        <v>34</v>
      </c>
      <c r="I1" s="341"/>
    </row>
    <row r="2" spans="1:14" ht="15.6" x14ac:dyDescent="0.3">
      <c r="H2" s="342" t="s">
        <v>35</v>
      </c>
      <c r="I2" s="342"/>
    </row>
    <row r="3" spans="1:14" ht="96.75" customHeight="1" x14ac:dyDescent="0.25">
      <c r="A3" s="330" t="s">
        <v>36</v>
      </c>
      <c r="B3" s="331"/>
      <c r="C3" s="331"/>
      <c r="D3" s="331"/>
      <c r="E3" s="331"/>
      <c r="F3" s="331"/>
      <c r="G3" s="331"/>
      <c r="H3" s="331"/>
      <c r="I3" s="107"/>
      <c r="J3" s="107"/>
      <c r="K3" s="107"/>
      <c r="L3" s="107"/>
      <c r="M3" s="107"/>
      <c r="N3" s="107"/>
    </row>
    <row r="4" spans="1:14" ht="23.4" x14ac:dyDescent="0.25">
      <c r="A4" s="313"/>
      <c r="B4" s="338" t="s">
        <v>37</v>
      </c>
      <c r="C4" s="338"/>
      <c r="D4" s="314"/>
      <c r="E4" s="314"/>
      <c r="F4" s="314"/>
      <c r="G4" s="314"/>
      <c r="H4" s="314"/>
      <c r="I4" s="107"/>
      <c r="J4" s="107"/>
      <c r="K4" s="107"/>
      <c r="L4" s="107"/>
      <c r="M4" s="107"/>
      <c r="N4" s="107"/>
    </row>
    <row r="5" spans="1:14" ht="27.75" customHeight="1" x14ac:dyDescent="0.25">
      <c r="A5" s="332" t="s">
        <v>38</v>
      </c>
      <c r="B5" s="333"/>
      <c r="C5" s="333"/>
      <c r="D5" s="333"/>
      <c r="E5" s="333"/>
      <c r="F5" s="333"/>
      <c r="G5" s="333"/>
      <c r="H5" s="334"/>
      <c r="I5" s="324"/>
      <c r="J5" s="109"/>
    </row>
    <row r="6" spans="1:14" s="114" customFormat="1" ht="165.75" customHeight="1" x14ac:dyDescent="0.25">
      <c r="A6" s="110" t="s">
        <v>39</v>
      </c>
      <c r="B6" s="110" t="s">
        <v>649</v>
      </c>
      <c r="C6" s="111" t="s">
        <v>40</v>
      </c>
      <c r="D6" s="112" t="s">
        <v>41</v>
      </c>
      <c r="E6" s="224" t="s">
        <v>42</v>
      </c>
      <c r="F6" s="225" t="s">
        <v>43</v>
      </c>
      <c r="G6" s="240" t="s">
        <v>652</v>
      </c>
      <c r="H6" s="240" t="s">
        <v>44</v>
      </c>
      <c r="I6" s="323" t="s">
        <v>45</v>
      </c>
    </row>
    <row r="7" spans="1:14" s="107" customFormat="1" ht="31.2" x14ac:dyDescent="0.25">
      <c r="A7" s="115" t="s">
        <v>46</v>
      </c>
      <c r="B7" s="115" t="s">
        <v>47</v>
      </c>
      <c r="C7" s="116" t="s">
        <v>48</v>
      </c>
      <c r="D7" s="117" t="s">
        <v>49</v>
      </c>
      <c r="E7" s="117" t="s">
        <v>50</v>
      </c>
      <c r="F7" s="117" t="s">
        <v>50</v>
      </c>
      <c r="G7" s="118" t="s">
        <v>51</v>
      </c>
      <c r="H7" s="118" t="s">
        <v>51</v>
      </c>
      <c r="I7" s="118" t="s">
        <v>51</v>
      </c>
    </row>
    <row r="8" spans="1:14" s="107" customFormat="1" ht="34.799999999999997" x14ac:dyDescent="0.25">
      <c r="A8" s="119">
        <v>1</v>
      </c>
      <c r="B8" s="120" t="s">
        <v>52</v>
      </c>
      <c r="C8" s="121" t="s">
        <v>53</v>
      </c>
      <c r="D8" s="122">
        <v>200</v>
      </c>
      <c r="E8" s="123">
        <f>'FAKTISKĀS uzkopšanas biežums'!G248</f>
        <v>4870.9999999999991</v>
      </c>
      <c r="F8" s="123">
        <f>'FAKTISKĀS uzkopšanas biežums'!Z247</f>
        <v>85179.350000000035</v>
      </c>
      <c r="G8" s="322">
        <v>0</v>
      </c>
      <c r="H8" s="322">
        <v>0</v>
      </c>
      <c r="I8" s="322">
        <v>0</v>
      </c>
    </row>
    <row r="9" spans="1:14" s="107" customFormat="1" x14ac:dyDescent="0.25">
      <c r="A9" s="325" t="s">
        <v>54</v>
      </c>
      <c r="B9" s="325"/>
      <c r="C9" s="325"/>
      <c r="D9" s="325"/>
      <c r="E9" s="325"/>
      <c r="F9" s="325"/>
      <c r="G9" s="325"/>
      <c r="H9" s="325"/>
    </row>
    <row r="10" spans="1:14" s="107" customFormat="1" ht="15" customHeight="1" x14ac:dyDescent="0.25">
      <c r="A10" s="335" t="s">
        <v>55</v>
      </c>
      <c r="B10" s="335"/>
      <c r="C10" s="335"/>
      <c r="D10" s="335"/>
      <c r="E10" s="335"/>
      <c r="F10" s="335"/>
      <c r="G10" s="335"/>
      <c r="H10" s="335"/>
    </row>
    <row r="11" spans="1:14" s="107" customFormat="1" ht="27.75" customHeight="1" x14ac:dyDescent="0.25">
      <c r="A11" s="335" t="s">
        <v>56</v>
      </c>
      <c r="B11" s="335"/>
      <c r="C11" s="335"/>
      <c r="D11" s="335"/>
      <c r="E11" s="335"/>
      <c r="F11" s="335"/>
      <c r="G11" s="335"/>
      <c r="H11" s="335"/>
    </row>
    <row r="12" spans="1:14" s="107" customFormat="1" ht="35.1" customHeight="1" x14ac:dyDescent="0.3">
      <c r="B12" s="109"/>
      <c r="C12" s="126"/>
      <c r="D12" s="127"/>
      <c r="E12" s="124"/>
      <c r="F12" s="128"/>
    </row>
    <row r="13" spans="1:14" s="107" customFormat="1" ht="35.1" customHeight="1" x14ac:dyDescent="0.25">
      <c r="A13" s="336" t="s">
        <v>57</v>
      </c>
      <c r="B13" s="336"/>
      <c r="C13" s="336"/>
      <c r="D13" s="336"/>
      <c r="E13" s="336"/>
      <c r="F13" s="336"/>
      <c r="G13" s="336"/>
      <c r="H13" s="336"/>
      <c r="I13" s="326"/>
      <c r="J13" s="324"/>
      <c r="K13" s="109"/>
      <c r="L13" s="109"/>
    </row>
    <row r="14" spans="1:14" s="129" customFormat="1" ht="165.75" customHeight="1" x14ac:dyDescent="0.3">
      <c r="A14" s="110" t="s">
        <v>39</v>
      </c>
      <c r="B14" s="110" t="s">
        <v>58</v>
      </c>
      <c r="C14" s="111" t="s">
        <v>40</v>
      </c>
      <c r="D14" s="112" t="s">
        <v>41</v>
      </c>
      <c r="E14" s="112" t="s">
        <v>59</v>
      </c>
      <c r="F14" s="113" t="s">
        <v>60</v>
      </c>
      <c r="G14" s="240" t="s">
        <v>651</v>
      </c>
      <c r="H14" s="240" t="s">
        <v>61</v>
      </c>
      <c r="I14" s="240" t="s">
        <v>62</v>
      </c>
      <c r="J14" s="240" t="s">
        <v>63</v>
      </c>
    </row>
    <row r="15" spans="1:14" s="107" customFormat="1" ht="35.1" customHeight="1" x14ac:dyDescent="0.25">
      <c r="A15" s="115" t="s">
        <v>46</v>
      </c>
      <c r="B15" s="115" t="s">
        <v>47</v>
      </c>
      <c r="C15" s="116" t="s">
        <v>48</v>
      </c>
      <c r="D15" s="117" t="s">
        <v>49</v>
      </c>
      <c r="E15" s="117" t="s">
        <v>49</v>
      </c>
      <c r="F15" s="117" t="s">
        <v>50</v>
      </c>
      <c r="G15" s="118" t="s">
        <v>64</v>
      </c>
      <c r="H15" s="118" t="s">
        <v>64</v>
      </c>
      <c r="I15" s="118" t="s">
        <v>64</v>
      </c>
      <c r="J15" s="118" t="s">
        <v>64</v>
      </c>
    </row>
    <row r="16" spans="1:14" s="107" customFormat="1" ht="114" customHeight="1" x14ac:dyDescent="0.25">
      <c r="A16" s="241">
        <v>2</v>
      </c>
      <c r="B16" s="120" t="s">
        <v>65</v>
      </c>
      <c r="C16" s="242" t="s">
        <v>53</v>
      </c>
      <c r="D16" s="243">
        <v>5000</v>
      </c>
      <c r="E16" s="243">
        <v>65000</v>
      </c>
      <c r="F16" s="243">
        <f>'Teritorijas sadalījums un ĪP'!D3</f>
        <v>57360</v>
      </c>
      <c r="G16" s="327">
        <v>0</v>
      </c>
      <c r="H16" s="327">
        <v>0</v>
      </c>
      <c r="I16" s="327">
        <v>0</v>
      </c>
      <c r="J16" s="327">
        <v>0</v>
      </c>
    </row>
    <row r="17" spans="1:14" s="107" customFormat="1" ht="23.25" customHeight="1" x14ac:dyDescent="0.3">
      <c r="A17" s="339" t="s">
        <v>54</v>
      </c>
      <c r="B17" s="340"/>
      <c r="C17" s="340"/>
      <c r="D17" s="340"/>
      <c r="E17" s="340"/>
      <c r="F17" s="340"/>
      <c r="G17" s="340"/>
      <c r="H17" s="340"/>
      <c r="I17" s="340"/>
      <c r="J17" s="108"/>
      <c r="K17" s="108"/>
      <c r="L17" s="108"/>
      <c r="M17" s="108"/>
      <c r="N17" s="108"/>
    </row>
    <row r="18" spans="1:14" s="107" customFormat="1" ht="23.25" customHeight="1" x14ac:dyDescent="0.25">
      <c r="A18" s="108"/>
      <c r="B18" s="130"/>
      <c r="C18" s="108"/>
      <c r="D18" s="108"/>
      <c r="E18" s="131"/>
      <c r="F18" s="132"/>
      <c r="G18" s="108"/>
      <c r="H18" s="108"/>
      <c r="I18" s="108"/>
      <c r="J18" s="108"/>
      <c r="K18" s="108"/>
      <c r="L18" s="108"/>
      <c r="M18" s="108"/>
      <c r="N18" s="108"/>
    </row>
    <row r="19" spans="1:14" s="107" customFormat="1" ht="28.5" customHeight="1" x14ac:dyDescent="0.25">
      <c r="A19" s="346" t="s">
        <v>66</v>
      </c>
      <c r="B19" s="346"/>
      <c r="C19" s="346"/>
      <c r="D19" s="346"/>
      <c r="E19" s="346"/>
      <c r="F19" s="346"/>
      <c r="G19" s="108"/>
      <c r="H19" s="133"/>
      <c r="I19" s="108"/>
      <c r="J19" s="109"/>
      <c r="K19" s="109"/>
      <c r="L19" s="109"/>
      <c r="M19" s="109"/>
    </row>
    <row r="20" spans="1:14" s="107" customFormat="1" ht="85.5" customHeight="1" x14ac:dyDescent="0.25">
      <c r="A20" s="245" t="s">
        <v>39</v>
      </c>
      <c r="B20" s="328" t="s">
        <v>67</v>
      </c>
      <c r="C20" s="246" t="s">
        <v>40</v>
      </c>
      <c r="D20" s="246" t="s">
        <v>68</v>
      </c>
      <c r="E20" s="247" t="s">
        <v>69</v>
      </c>
      <c r="F20" s="248" t="s">
        <v>70</v>
      </c>
      <c r="G20" s="109"/>
      <c r="H20" s="134"/>
      <c r="I20" s="109"/>
    </row>
    <row r="21" spans="1:14" s="107" customFormat="1" ht="15.6" x14ac:dyDescent="0.25">
      <c r="A21" s="249">
        <v>1</v>
      </c>
      <c r="B21" s="250" t="s">
        <v>71</v>
      </c>
      <c r="C21" s="337" t="s">
        <v>53</v>
      </c>
      <c r="D21" s="251">
        <f>'Higiēnas preces'!L3</f>
        <v>75</v>
      </c>
      <c r="E21" s="244">
        <v>0</v>
      </c>
      <c r="F21" s="252">
        <f>D21*E21</f>
        <v>0</v>
      </c>
    </row>
    <row r="22" spans="1:14" ht="15.6" x14ac:dyDescent="0.25">
      <c r="A22" s="249" t="s">
        <v>72</v>
      </c>
      <c r="B22" s="250" t="s">
        <v>73</v>
      </c>
      <c r="C22" s="337"/>
      <c r="D22" s="251">
        <f>'Higiēnas preces'!K3</f>
        <v>120</v>
      </c>
      <c r="E22" s="244">
        <v>0</v>
      </c>
      <c r="F22" s="252">
        <f t="shared" ref="F22:F26" si="0">D22*E22</f>
        <v>0</v>
      </c>
      <c r="G22" s="107"/>
      <c r="H22" s="107"/>
      <c r="I22" s="107"/>
      <c r="J22" s="107"/>
      <c r="K22" s="107"/>
      <c r="L22" s="107"/>
      <c r="M22" s="107"/>
    </row>
    <row r="23" spans="1:14" ht="15.6" x14ac:dyDescent="0.25">
      <c r="A23" s="253" t="s">
        <v>74</v>
      </c>
      <c r="B23" s="254" t="s">
        <v>75</v>
      </c>
      <c r="C23" s="337"/>
      <c r="D23" s="251">
        <f>'Higiēnas preces'!I3</f>
        <v>20</v>
      </c>
      <c r="E23" s="244">
        <v>0</v>
      </c>
      <c r="F23" s="252">
        <f t="shared" si="0"/>
        <v>0</v>
      </c>
      <c r="G23" s="107"/>
      <c r="H23" s="107"/>
      <c r="I23" s="107"/>
      <c r="J23" s="107"/>
      <c r="K23" s="107"/>
      <c r="L23" s="107"/>
      <c r="M23" s="107"/>
    </row>
    <row r="24" spans="1:14" ht="31.2" x14ac:dyDescent="0.25">
      <c r="A24" s="255" t="s">
        <v>76</v>
      </c>
      <c r="B24" s="250" t="s">
        <v>77</v>
      </c>
      <c r="C24" s="337"/>
      <c r="D24" s="242">
        <f>'Higiēnas preces'!M3</f>
        <v>20</v>
      </c>
      <c r="E24" s="244">
        <v>0</v>
      </c>
      <c r="F24" s="252">
        <f t="shared" si="0"/>
        <v>0</v>
      </c>
      <c r="G24" s="107"/>
      <c r="H24" s="107"/>
      <c r="I24" s="107"/>
      <c r="J24" s="107"/>
      <c r="K24" s="107"/>
      <c r="L24" s="107"/>
      <c r="M24" s="107"/>
    </row>
    <row r="25" spans="1:14" ht="30" customHeight="1" x14ac:dyDescent="0.25">
      <c r="A25" s="249" t="s">
        <v>78</v>
      </c>
      <c r="B25" s="250" t="s">
        <v>79</v>
      </c>
      <c r="C25" s="337"/>
      <c r="D25" s="242">
        <f>'Higiēnas preces'!J3</f>
        <v>10</v>
      </c>
      <c r="E25" s="244">
        <v>0</v>
      </c>
      <c r="F25" s="252">
        <f t="shared" si="0"/>
        <v>0</v>
      </c>
      <c r="G25" s="107"/>
      <c r="H25" s="107"/>
      <c r="I25" s="107"/>
      <c r="J25" s="107"/>
      <c r="K25" s="107"/>
      <c r="L25" s="107"/>
      <c r="M25" s="107"/>
    </row>
    <row r="26" spans="1:14" ht="54.75" customHeight="1" x14ac:dyDescent="0.25">
      <c r="A26" s="249" t="s">
        <v>80</v>
      </c>
      <c r="B26" s="250" t="s">
        <v>81</v>
      </c>
      <c r="C26" s="337"/>
      <c r="D26" s="242">
        <f>'Higiēnas preces'!H3</f>
        <v>10</v>
      </c>
      <c r="E26" s="244">
        <v>0</v>
      </c>
      <c r="F26" s="252">
        <f t="shared" si="0"/>
        <v>0</v>
      </c>
      <c r="G26" s="107"/>
      <c r="H26" s="107"/>
      <c r="I26" s="107"/>
      <c r="J26" s="107"/>
      <c r="K26" s="107"/>
      <c r="L26" s="107"/>
      <c r="M26" s="107"/>
    </row>
    <row r="27" spans="1:14" ht="17.399999999999999" x14ac:dyDescent="0.25">
      <c r="A27" s="344" t="s">
        <v>82</v>
      </c>
      <c r="B27" s="344"/>
      <c r="C27" s="344"/>
      <c r="D27" s="344"/>
      <c r="E27" s="344"/>
      <c r="F27" s="256">
        <f>SUM(F21:F26)</f>
        <v>0</v>
      </c>
      <c r="G27" s="107"/>
      <c r="H27" s="107"/>
      <c r="I27" s="107"/>
      <c r="J27" s="107"/>
      <c r="K27" s="107"/>
      <c r="L27" s="107"/>
      <c r="M27" s="107"/>
    </row>
    <row r="28" spans="1:14" ht="63.6" x14ac:dyDescent="0.25">
      <c r="A28" s="245" t="s">
        <v>39</v>
      </c>
      <c r="B28" s="328" t="s">
        <v>83</v>
      </c>
      <c r="C28" s="246" t="s">
        <v>40</v>
      </c>
      <c r="D28" s="247" t="s">
        <v>84</v>
      </c>
      <c r="E28" s="248" t="s">
        <v>85</v>
      </c>
      <c r="F28" s="246" t="s">
        <v>86</v>
      </c>
      <c r="G28" s="107"/>
      <c r="H28" s="107"/>
      <c r="I28" s="107"/>
      <c r="J28" s="107"/>
      <c r="K28" s="107"/>
      <c r="L28" s="107"/>
      <c r="M28" s="107"/>
    </row>
    <row r="29" spans="1:14" ht="30" x14ac:dyDescent="0.25">
      <c r="A29" s="249" t="s">
        <v>87</v>
      </c>
      <c r="B29" s="257" t="s">
        <v>88</v>
      </c>
      <c r="C29" s="337" t="s">
        <v>53</v>
      </c>
      <c r="D29" s="244">
        <v>0</v>
      </c>
      <c r="E29" s="258">
        <f>Paklāji!E3</f>
        <v>6</v>
      </c>
      <c r="F29" s="259">
        <f>D29*E29</f>
        <v>0</v>
      </c>
      <c r="G29" s="107"/>
      <c r="H29" s="107"/>
      <c r="I29" s="107"/>
      <c r="J29" s="107"/>
      <c r="K29" s="107"/>
      <c r="L29" s="107"/>
      <c r="M29" s="107"/>
    </row>
    <row r="30" spans="1:14" ht="30" x14ac:dyDescent="0.25">
      <c r="A30" s="249" t="s">
        <v>72</v>
      </c>
      <c r="B30" s="257" t="s">
        <v>89</v>
      </c>
      <c r="C30" s="337"/>
      <c r="D30" s="244">
        <v>0</v>
      </c>
      <c r="E30" s="258">
        <f>Paklāji!E4</f>
        <v>4</v>
      </c>
      <c r="F30" s="259">
        <f>D30*E30</f>
        <v>0</v>
      </c>
      <c r="G30" s="107"/>
      <c r="H30" s="107"/>
      <c r="I30" s="107"/>
      <c r="J30" s="107"/>
      <c r="K30" s="107"/>
      <c r="L30" s="107"/>
      <c r="M30" s="107"/>
    </row>
    <row r="31" spans="1:14" ht="17.399999999999999" x14ac:dyDescent="0.25">
      <c r="A31" s="344" t="s">
        <v>90</v>
      </c>
      <c r="B31" s="344"/>
      <c r="C31" s="344"/>
      <c r="D31" s="344"/>
      <c r="E31" s="344"/>
      <c r="F31" s="260">
        <f>SUM(F29:F30)</f>
        <v>0</v>
      </c>
      <c r="G31" s="107"/>
      <c r="H31" s="107"/>
      <c r="I31" s="107"/>
      <c r="J31" s="107"/>
      <c r="K31" s="107"/>
      <c r="L31" s="107"/>
      <c r="M31" s="107"/>
    </row>
    <row r="32" spans="1:14" ht="62.4" x14ac:dyDescent="0.3">
      <c r="A32" s="245" t="s">
        <v>39</v>
      </c>
      <c r="B32" s="328" t="s">
        <v>91</v>
      </c>
      <c r="C32" s="246" t="s">
        <v>40</v>
      </c>
      <c r="D32" s="247" t="s">
        <v>92</v>
      </c>
      <c r="E32" s="248" t="s">
        <v>93</v>
      </c>
      <c r="F32" s="261" t="s">
        <v>94</v>
      </c>
      <c r="G32" s="107"/>
      <c r="H32" s="107"/>
      <c r="I32" s="107"/>
      <c r="J32" s="107"/>
      <c r="K32" s="107"/>
      <c r="L32" s="107"/>
      <c r="M32" s="107"/>
    </row>
    <row r="33" spans="1:13" ht="30" x14ac:dyDescent="0.25">
      <c r="A33" s="249" t="s">
        <v>87</v>
      </c>
      <c r="B33" s="262" t="s">
        <v>95</v>
      </c>
      <c r="C33" s="337" t="s">
        <v>53</v>
      </c>
      <c r="D33" s="244">
        <v>0</v>
      </c>
      <c r="E33" s="258">
        <v>6</v>
      </c>
      <c r="F33" s="263">
        <f>-D33*E33</f>
        <v>0</v>
      </c>
      <c r="G33" s="107"/>
      <c r="H33" s="107"/>
      <c r="I33" s="107"/>
      <c r="J33" s="107"/>
      <c r="K33" s="107"/>
      <c r="L33" s="107"/>
      <c r="M33" s="107"/>
    </row>
    <row r="34" spans="1:13" ht="30" x14ac:dyDescent="0.25">
      <c r="A34" s="249" t="s">
        <v>72</v>
      </c>
      <c r="B34" s="262" t="s">
        <v>96</v>
      </c>
      <c r="C34" s="337"/>
      <c r="D34" s="244">
        <v>0</v>
      </c>
      <c r="E34" s="258">
        <v>6</v>
      </c>
      <c r="F34" s="263">
        <f>-D34*E34</f>
        <v>0</v>
      </c>
      <c r="G34" s="107"/>
      <c r="H34" s="107"/>
      <c r="I34" s="107"/>
      <c r="J34" s="107"/>
      <c r="K34" s="107"/>
      <c r="L34" s="107"/>
      <c r="M34" s="107"/>
    </row>
    <row r="35" spans="1:13" ht="36" customHeight="1" x14ac:dyDescent="0.25">
      <c r="A35" s="344" t="s">
        <v>97</v>
      </c>
      <c r="B35" s="344"/>
      <c r="C35" s="344"/>
      <c r="D35" s="344"/>
      <c r="E35" s="344"/>
      <c r="F35" s="264">
        <f>SUM(F33:F34)</f>
        <v>0</v>
      </c>
      <c r="G35" s="107"/>
      <c r="H35" s="107"/>
      <c r="I35" s="107"/>
      <c r="J35" s="107"/>
      <c r="K35" s="107"/>
      <c r="L35" s="107"/>
      <c r="M35" s="107"/>
    </row>
    <row r="36" spans="1:13" ht="21" x14ac:dyDescent="0.4">
      <c r="A36" s="345" t="s">
        <v>98</v>
      </c>
      <c r="B36" s="345"/>
      <c r="C36" s="345"/>
      <c r="D36" s="345"/>
      <c r="E36" s="345"/>
      <c r="F36" s="265">
        <f>SUM(F35+F31+F27)</f>
        <v>0</v>
      </c>
      <c r="G36" s="107"/>
      <c r="H36" s="125"/>
      <c r="I36" s="107"/>
    </row>
    <row r="37" spans="1:13" ht="22.5" customHeight="1" x14ac:dyDescent="0.25">
      <c r="C37" s="135"/>
      <c r="D37" s="136"/>
      <c r="E37" s="136"/>
      <c r="G37" s="133"/>
    </row>
    <row r="38" spans="1:13" ht="22.5" customHeight="1" x14ac:dyDescent="0.25">
      <c r="A38" s="347" t="s">
        <v>99</v>
      </c>
      <c r="B38" s="347"/>
      <c r="C38" s="347"/>
      <c r="D38" s="347"/>
      <c r="E38" s="347"/>
      <c r="F38" s="347"/>
      <c r="G38" s="133"/>
    </row>
    <row r="39" spans="1:13" ht="46.8" x14ac:dyDescent="0.25">
      <c r="A39" s="266" t="s">
        <v>39</v>
      </c>
      <c r="B39" s="267" t="s">
        <v>100</v>
      </c>
      <c r="C39" s="268" t="s">
        <v>101</v>
      </c>
      <c r="D39" s="267" t="s">
        <v>102</v>
      </c>
      <c r="E39" s="268" t="s">
        <v>103</v>
      </c>
      <c r="F39" s="267" t="s">
        <v>104</v>
      </c>
      <c r="G39" s="137"/>
    </row>
    <row r="40" spans="1:13" ht="31.2" x14ac:dyDescent="0.25">
      <c r="A40" s="269" t="s">
        <v>46</v>
      </c>
      <c r="B40" s="270" t="s">
        <v>105</v>
      </c>
      <c r="C40" s="270" t="s">
        <v>106</v>
      </c>
      <c r="D40" s="271" t="s">
        <v>107</v>
      </c>
      <c r="E40" s="270" t="s">
        <v>106</v>
      </c>
      <c r="F40" s="271" t="s">
        <v>107</v>
      </c>
      <c r="G40" s="137"/>
    </row>
    <row r="41" spans="1:13" ht="15.6" x14ac:dyDescent="0.25">
      <c r="A41" s="272">
        <v>1</v>
      </c>
      <c r="B41" s="329" t="s">
        <v>108</v>
      </c>
      <c r="C41" s="329"/>
      <c r="D41" s="329"/>
      <c r="E41" s="329"/>
      <c r="F41" s="273"/>
      <c r="G41" s="137"/>
    </row>
    <row r="42" spans="1:13" ht="60" x14ac:dyDescent="0.25">
      <c r="A42" s="274">
        <v>1.1000000000000001</v>
      </c>
      <c r="B42" s="275" t="s">
        <v>109</v>
      </c>
      <c r="C42" s="276" t="s">
        <v>110</v>
      </c>
      <c r="D42" s="277">
        <v>0</v>
      </c>
      <c r="E42" s="312">
        <v>500</v>
      </c>
      <c r="F42" s="279">
        <f>D42*E42</f>
        <v>0</v>
      </c>
      <c r="G42" s="137"/>
    </row>
    <row r="43" spans="1:13" ht="39" customHeight="1" x14ac:dyDescent="0.25">
      <c r="A43" s="280">
        <v>1.2</v>
      </c>
      <c r="B43" s="275" t="s">
        <v>111</v>
      </c>
      <c r="C43" s="276" t="s">
        <v>110</v>
      </c>
      <c r="D43" s="277">
        <v>0</v>
      </c>
      <c r="E43" s="312">
        <v>100</v>
      </c>
      <c r="F43" s="279">
        <f>D43*E43</f>
        <v>0</v>
      </c>
      <c r="G43" s="137"/>
    </row>
    <row r="44" spans="1:13" ht="15.6" x14ac:dyDescent="0.25">
      <c r="A44" s="274">
        <v>1.3</v>
      </c>
      <c r="B44" s="275" t="s">
        <v>112</v>
      </c>
      <c r="C44" s="276" t="s">
        <v>110</v>
      </c>
      <c r="D44" s="277">
        <v>0</v>
      </c>
      <c r="E44" s="312">
        <v>100</v>
      </c>
      <c r="F44" s="279">
        <f>D44*E44</f>
        <v>0</v>
      </c>
      <c r="G44" s="137"/>
    </row>
    <row r="45" spans="1:13" ht="30" x14ac:dyDescent="0.25">
      <c r="A45" s="280">
        <v>1.4</v>
      </c>
      <c r="B45" s="275" t="s">
        <v>113</v>
      </c>
      <c r="C45" s="276" t="s">
        <v>110</v>
      </c>
      <c r="D45" s="277">
        <v>0</v>
      </c>
      <c r="E45" s="312">
        <v>150</v>
      </c>
      <c r="F45" s="279">
        <f>D45*E45</f>
        <v>0</v>
      </c>
      <c r="G45" s="137"/>
    </row>
    <row r="46" spans="1:13" ht="30" x14ac:dyDescent="0.25">
      <c r="A46" s="274">
        <v>1.5</v>
      </c>
      <c r="B46" s="275" t="s">
        <v>114</v>
      </c>
      <c r="C46" s="276" t="s">
        <v>110</v>
      </c>
      <c r="D46" s="277">
        <v>0</v>
      </c>
      <c r="E46" s="312">
        <v>150</v>
      </c>
      <c r="F46" s="279">
        <f>D46*E46</f>
        <v>0</v>
      </c>
      <c r="G46" s="137"/>
    </row>
    <row r="47" spans="1:13" ht="30" x14ac:dyDescent="0.25">
      <c r="A47" s="280">
        <v>1.6</v>
      </c>
      <c r="B47" s="275" t="s">
        <v>115</v>
      </c>
      <c r="C47" s="276" t="s">
        <v>110</v>
      </c>
      <c r="D47" s="277">
        <v>0</v>
      </c>
      <c r="E47" s="312">
        <v>1000</v>
      </c>
      <c r="F47" s="279">
        <f t="shared" ref="F47:F49" si="1">D47*E47</f>
        <v>0</v>
      </c>
      <c r="G47" s="137"/>
    </row>
    <row r="48" spans="1:13" ht="30" x14ac:dyDescent="0.25">
      <c r="A48" s="274">
        <v>1.7</v>
      </c>
      <c r="B48" s="275" t="s">
        <v>116</v>
      </c>
      <c r="C48" s="276" t="s">
        <v>110</v>
      </c>
      <c r="D48" s="277">
        <v>0</v>
      </c>
      <c r="E48" s="312">
        <v>500</v>
      </c>
      <c r="F48" s="279">
        <f t="shared" si="1"/>
        <v>0</v>
      </c>
      <c r="G48" s="137"/>
    </row>
    <row r="49" spans="1:7" ht="30" x14ac:dyDescent="0.25">
      <c r="A49" s="280">
        <v>1.8</v>
      </c>
      <c r="B49" s="275" t="s">
        <v>117</v>
      </c>
      <c r="C49" s="276" t="s">
        <v>110</v>
      </c>
      <c r="D49" s="277">
        <v>0</v>
      </c>
      <c r="E49" s="312">
        <v>300</v>
      </c>
      <c r="F49" s="279">
        <f t="shared" si="1"/>
        <v>0</v>
      </c>
      <c r="G49" s="137"/>
    </row>
    <row r="50" spans="1:7" ht="15.6" x14ac:dyDescent="0.25">
      <c r="A50" s="272">
        <v>2</v>
      </c>
      <c r="B50" s="329" t="s">
        <v>118</v>
      </c>
      <c r="C50" s="329"/>
      <c r="D50" s="329"/>
      <c r="E50" s="329"/>
      <c r="F50" s="281"/>
      <c r="G50" s="137"/>
    </row>
    <row r="51" spans="1:7" ht="75" x14ac:dyDescent="0.25">
      <c r="A51" s="282" t="s">
        <v>119</v>
      </c>
      <c r="B51" s="283" t="s">
        <v>120</v>
      </c>
      <c r="C51" s="276" t="s">
        <v>110</v>
      </c>
      <c r="D51" s="284">
        <v>0</v>
      </c>
      <c r="E51" s="278">
        <v>250</v>
      </c>
      <c r="F51" s="285">
        <f>D51*E51</f>
        <v>0</v>
      </c>
      <c r="G51" s="137"/>
    </row>
    <row r="52" spans="1:7" ht="30" x14ac:dyDescent="0.25">
      <c r="A52" s="282" t="s">
        <v>121</v>
      </c>
      <c r="B52" s="286" t="s">
        <v>122</v>
      </c>
      <c r="C52" s="276" t="s">
        <v>110</v>
      </c>
      <c r="D52" s="284">
        <v>0</v>
      </c>
      <c r="E52" s="278">
        <v>90</v>
      </c>
      <c r="F52" s="285">
        <f t="shared" ref="F52:F82" si="2">D52*E52</f>
        <v>0</v>
      </c>
    </row>
    <row r="53" spans="1:7" ht="15.6" x14ac:dyDescent="0.25">
      <c r="A53" s="287" t="s">
        <v>74</v>
      </c>
      <c r="B53" s="348" t="s">
        <v>123</v>
      </c>
      <c r="C53" s="348"/>
      <c r="D53" s="348"/>
      <c r="E53" s="348"/>
      <c r="F53" s="288"/>
    </row>
    <row r="54" spans="1:7" ht="45" x14ac:dyDescent="0.25">
      <c r="A54" s="289">
        <v>3.1</v>
      </c>
      <c r="B54" s="290" t="s">
        <v>124</v>
      </c>
      <c r="C54" s="276" t="s">
        <v>125</v>
      </c>
      <c r="D54" s="284">
        <v>0</v>
      </c>
      <c r="E54" s="278">
        <v>5</v>
      </c>
      <c r="F54" s="285">
        <f t="shared" si="2"/>
        <v>0</v>
      </c>
    </row>
    <row r="55" spans="1:7" ht="45" x14ac:dyDescent="0.25">
      <c r="A55" s="289">
        <v>3.2</v>
      </c>
      <c r="B55" s="290" t="s">
        <v>126</v>
      </c>
      <c r="C55" s="276" t="s">
        <v>125</v>
      </c>
      <c r="D55" s="284">
        <v>0</v>
      </c>
      <c r="E55" s="278">
        <v>5</v>
      </c>
      <c r="F55" s="285">
        <f>D55*E55</f>
        <v>0</v>
      </c>
    </row>
    <row r="56" spans="1:7" ht="45" x14ac:dyDescent="0.25">
      <c r="A56" s="289">
        <v>3.3</v>
      </c>
      <c r="B56" s="290" t="s">
        <v>127</v>
      </c>
      <c r="C56" s="276" t="s">
        <v>128</v>
      </c>
      <c r="D56" s="284">
        <v>0</v>
      </c>
      <c r="E56" s="278">
        <v>5</v>
      </c>
      <c r="F56" s="285">
        <f>D56*E56</f>
        <v>0</v>
      </c>
    </row>
    <row r="57" spans="1:7" ht="15.6" x14ac:dyDescent="0.25">
      <c r="A57" s="272" t="s">
        <v>76</v>
      </c>
      <c r="B57" s="329" t="s">
        <v>129</v>
      </c>
      <c r="C57" s="329"/>
      <c r="D57" s="329"/>
      <c r="E57" s="329"/>
      <c r="F57" s="291"/>
    </row>
    <row r="58" spans="1:7" ht="75" x14ac:dyDescent="0.25">
      <c r="A58" s="289">
        <v>4.0999999999999996</v>
      </c>
      <c r="B58" s="292" t="s">
        <v>130</v>
      </c>
      <c r="C58" s="276" t="s">
        <v>131</v>
      </c>
      <c r="D58" s="284">
        <v>0</v>
      </c>
      <c r="E58" s="278">
        <v>480</v>
      </c>
      <c r="F58" s="285">
        <f>D58*E58</f>
        <v>0</v>
      </c>
    </row>
    <row r="59" spans="1:7" ht="75" x14ac:dyDescent="0.25">
      <c r="A59" s="289">
        <v>4.2</v>
      </c>
      <c r="B59" s="275" t="s">
        <v>132</v>
      </c>
      <c r="C59" s="276" t="s">
        <v>131</v>
      </c>
      <c r="D59" s="284">
        <v>0</v>
      </c>
      <c r="E59" s="278">
        <v>40</v>
      </c>
      <c r="F59" s="285">
        <f>D59*E59</f>
        <v>0</v>
      </c>
    </row>
    <row r="60" spans="1:7" ht="30" x14ac:dyDescent="0.25">
      <c r="A60" s="289">
        <v>4.3</v>
      </c>
      <c r="B60" s="275" t="s">
        <v>133</v>
      </c>
      <c r="C60" s="276" t="s">
        <v>134</v>
      </c>
      <c r="D60" s="284">
        <v>0</v>
      </c>
      <c r="E60" s="278">
        <v>40</v>
      </c>
      <c r="F60" s="285">
        <f t="shared" si="2"/>
        <v>0</v>
      </c>
    </row>
    <row r="61" spans="1:7" ht="45" x14ac:dyDescent="0.25">
      <c r="A61" s="289">
        <v>4.4000000000000004</v>
      </c>
      <c r="B61" s="275" t="s">
        <v>135</v>
      </c>
      <c r="C61" s="276" t="s">
        <v>110</v>
      </c>
      <c r="D61" s="284">
        <v>0</v>
      </c>
      <c r="E61" s="278">
        <v>4871</v>
      </c>
      <c r="F61" s="285">
        <f t="shared" si="2"/>
        <v>0</v>
      </c>
    </row>
    <row r="62" spans="1:7" ht="45" x14ac:dyDescent="0.25">
      <c r="A62" s="289">
        <v>4.5</v>
      </c>
      <c r="B62" s="275" t="s">
        <v>136</v>
      </c>
      <c r="C62" s="276" t="s">
        <v>110</v>
      </c>
      <c r="D62" s="284">
        <v>0</v>
      </c>
      <c r="E62" s="278">
        <v>4871</v>
      </c>
      <c r="F62" s="285">
        <f t="shared" si="2"/>
        <v>0</v>
      </c>
    </row>
    <row r="63" spans="1:7" ht="165" customHeight="1" x14ac:dyDescent="0.25">
      <c r="A63" s="289">
        <v>4.5999999999999996</v>
      </c>
      <c r="B63" s="275" t="s">
        <v>137</v>
      </c>
      <c r="C63" s="276" t="s">
        <v>110</v>
      </c>
      <c r="D63" s="284">
        <v>0</v>
      </c>
      <c r="E63" s="278">
        <v>4871</v>
      </c>
      <c r="F63" s="285">
        <f t="shared" si="2"/>
        <v>0</v>
      </c>
    </row>
    <row r="64" spans="1:7" ht="61.2" x14ac:dyDescent="0.25">
      <c r="A64" s="289">
        <v>4.7</v>
      </c>
      <c r="B64" s="275" t="s">
        <v>138</v>
      </c>
      <c r="C64" s="276" t="s">
        <v>110</v>
      </c>
      <c r="D64" s="284">
        <v>0</v>
      </c>
      <c r="E64" s="278">
        <v>100</v>
      </c>
      <c r="F64" s="285">
        <f t="shared" si="2"/>
        <v>0</v>
      </c>
    </row>
    <row r="65" spans="1:6" ht="91.2" x14ac:dyDescent="0.25">
      <c r="A65" s="289">
        <v>4.8</v>
      </c>
      <c r="B65" s="275" t="s">
        <v>139</v>
      </c>
      <c r="C65" s="276" t="s">
        <v>110</v>
      </c>
      <c r="D65" s="284">
        <v>0</v>
      </c>
      <c r="E65" s="278">
        <v>100</v>
      </c>
      <c r="F65" s="285">
        <f t="shared" si="2"/>
        <v>0</v>
      </c>
    </row>
    <row r="66" spans="1:6" ht="61.2" x14ac:dyDescent="0.25">
      <c r="A66" s="289">
        <v>4.9000000000000004</v>
      </c>
      <c r="B66" s="275" t="s">
        <v>140</v>
      </c>
      <c r="C66" s="276" t="s">
        <v>110</v>
      </c>
      <c r="D66" s="284">
        <v>0</v>
      </c>
      <c r="E66" s="278">
        <v>20</v>
      </c>
      <c r="F66" s="285">
        <f t="shared" si="2"/>
        <v>0</v>
      </c>
    </row>
    <row r="67" spans="1:6" ht="30" x14ac:dyDescent="0.25">
      <c r="A67" s="293">
        <v>4.0999999999999996</v>
      </c>
      <c r="B67" s="275" t="s">
        <v>141</v>
      </c>
      <c r="C67" s="276" t="s">
        <v>110</v>
      </c>
      <c r="D67" s="284">
        <v>0</v>
      </c>
      <c r="E67" s="278">
        <v>252.3</v>
      </c>
      <c r="F67" s="285">
        <v>0</v>
      </c>
    </row>
    <row r="68" spans="1:6" ht="30" x14ac:dyDescent="0.25">
      <c r="A68" s="293">
        <v>4.1100000000000003</v>
      </c>
      <c r="B68" s="292" t="s">
        <v>142</v>
      </c>
      <c r="C68" s="276" t="s">
        <v>134</v>
      </c>
      <c r="D68" s="284">
        <v>0</v>
      </c>
      <c r="E68" s="278">
        <v>5</v>
      </c>
      <c r="F68" s="285">
        <f t="shared" si="2"/>
        <v>0</v>
      </c>
    </row>
    <row r="69" spans="1:6" ht="15.6" x14ac:dyDescent="0.25">
      <c r="A69" s="272" t="s">
        <v>78</v>
      </c>
      <c r="B69" s="329" t="s">
        <v>143</v>
      </c>
      <c r="C69" s="329"/>
      <c r="D69" s="329"/>
      <c r="E69" s="329"/>
      <c r="F69" s="291"/>
    </row>
    <row r="70" spans="1:6" ht="60" x14ac:dyDescent="0.25">
      <c r="A70" s="289">
        <v>5.0999999999999996</v>
      </c>
      <c r="B70" s="292" t="s">
        <v>144</v>
      </c>
      <c r="C70" s="294" t="s">
        <v>131</v>
      </c>
      <c r="D70" s="295">
        <v>0</v>
      </c>
      <c r="E70" s="278">
        <v>480</v>
      </c>
      <c r="F70" s="296">
        <f>D70*E70</f>
        <v>0</v>
      </c>
    </row>
    <row r="71" spans="1:6" ht="120" x14ac:dyDescent="0.25">
      <c r="A71" s="289">
        <v>5.2</v>
      </c>
      <c r="B71" s="297" t="s">
        <v>145</v>
      </c>
      <c r="C71" s="294" t="s">
        <v>110</v>
      </c>
      <c r="D71" s="295">
        <v>0</v>
      </c>
      <c r="E71" s="278">
        <v>500</v>
      </c>
      <c r="F71" s="296">
        <f t="shared" ref="F71:F75" si="3">D71*E71</f>
        <v>0</v>
      </c>
    </row>
    <row r="72" spans="1:6" ht="45" x14ac:dyDescent="0.25">
      <c r="A72" s="289">
        <v>5.3</v>
      </c>
      <c r="B72" s="298" t="s">
        <v>146</v>
      </c>
      <c r="C72" s="278" t="s">
        <v>110</v>
      </c>
      <c r="D72" s="295">
        <v>0</v>
      </c>
      <c r="E72" s="278">
        <v>500</v>
      </c>
      <c r="F72" s="296">
        <f t="shared" si="3"/>
        <v>0</v>
      </c>
    </row>
    <row r="73" spans="1:6" ht="75" x14ac:dyDescent="0.25">
      <c r="A73" s="289">
        <v>5.4</v>
      </c>
      <c r="B73" s="298" t="s">
        <v>147</v>
      </c>
      <c r="C73" s="278" t="s">
        <v>110</v>
      </c>
      <c r="D73" s="295">
        <v>0</v>
      </c>
      <c r="E73" s="278">
        <v>500</v>
      </c>
      <c r="F73" s="296">
        <f t="shared" si="3"/>
        <v>0</v>
      </c>
    </row>
    <row r="74" spans="1:6" ht="30" x14ac:dyDescent="0.25">
      <c r="A74" s="289">
        <v>5.5</v>
      </c>
      <c r="B74" s="275" t="s">
        <v>148</v>
      </c>
      <c r="C74" s="294" t="s">
        <v>110</v>
      </c>
      <c r="D74" s="295">
        <v>0</v>
      </c>
      <c r="E74" s="278">
        <v>550</v>
      </c>
      <c r="F74" s="296">
        <f t="shared" si="3"/>
        <v>0</v>
      </c>
    </row>
    <row r="75" spans="1:6" ht="15.6" x14ac:dyDescent="0.25">
      <c r="A75" s="289">
        <v>5.6</v>
      </c>
      <c r="B75" s="299" t="s">
        <v>149</v>
      </c>
      <c r="C75" s="294" t="s">
        <v>110</v>
      </c>
      <c r="D75" s="295">
        <v>0</v>
      </c>
      <c r="E75" s="278">
        <v>100</v>
      </c>
      <c r="F75" s="296">
        <f t="shared" si="3"/>
        <v>0</v>
      </c>
    </row>
    <row r="76" spans="1:6" ht="15.6" x14ac:dyDescent="0.25">
      <c r="A76" s="272" t="s">
        <v>80</v>
      </c>
      <c r="B76" s="329" t="s">
        <v>150</v>
      </c>
      <c r="C76" s="329"/>
      <c r="D76" s="329"/>
      <c r="E76" s="329"/>
      <c r="F76" s="329"/>
    </row>
    <row r="77" spans="1:6" ht="30" x14ac:dyDescent="0.25">
      <c r="A77" s="289">
        <v>6.1</v>
      </c>
      <c r="B77" s="300" t="s">
        <v>151</v>
      </c>
      <c r="C77" s="294" t="s">
        <v>152</v>
      </c>
      <c r="D77" s="284">
        <v>0</v>
      </c>
      <c r="E77" s="278">
        <v>2</v>
      </c>
      <c r="F77" s="285">
        <f t="shared" si="2"/>
        <v>0</v>
      </c>
    </row>
    <row r="78" spans="1:6" ht="60" x14ac:dyDescent="0.25">
      <c r="A78" s="289">
        <v>6.2</v>
      </c>
      <c r="B78" s="300" t="s">
        <v>153</v>
      </c>
      <c r="C78" s="294" t="s">
        <v>131</v>
      </c>
      <c r="D78" s="284">
        <v>0</v>
      </c>
      <c r="E78" s="278">
        <v>48</v>
      </c>
      <c r="F78" s="285">
        <v>0</v>
      </c>
    </row>
    <row r="79" spans="1:6" ht="30" x14ac:dyDescent="0.25">
      <c r="A79" s="289">
        <v>6.3</v>
      </c>
      <c r="B79" s="301" t="s">
        <v>154</v>
      </c>
      <c r="C79" s="302" t="s">
        <v>155</v>
      </c>
      <c r="D79" s="284">
        <v>0</v>
      </c>
      <c r="E79" s="303">
        <v>32</v>
      </c>
      <c r="F79" s="285">
        <f t="shared" si="2"/>
        <v>0</v>
      </c>
    </row>
    <row r="80" spans="1:6" ht="30" x14ac:dyDescent="0.25">
      <c r="A80" s="289">
        <v>6.4</v>
      </c>
      <c r="B80" s="301" t="s">
        <v>156</v>
      </c>
      <c r="C80" s="302" t="s">
        <v>155</v>
      </c>
      <c r="D80" s="284">
        <v>0</v>
      </c>
      <c r="E80" s="303">
        <v>32</v>
      </c>
      <c r="F80" s="285">
        <f t="shared" si="2"/>
        <v>0</v>
      </c>
    </row>
    <row r="81" spans="1:6" ht="30" x14ac:dyDescent="0.25">
      <c r="A81" s="289">
        <v>6.5</v>
      </c>
      <c r="B81" s="304" t="s">
        <v>157</v>
      </c>
      <c r="C81" s="302" t="s">
        <v>155</v>
      </c>
      <c r="D81" s="284">
        <v>0</v>
      </c>
      <c r="E81" s="303">
        <v>4</v>
      </c>
      <c r="F81" s="285">
        <f t="shared" si="2"/>
        <v>0</v>
      </c>
    </row>
    <row r="82" spans="1:6" ht="15.6" x14ac:dyDescent="0.25">
      <c r="A82" s="289">
        <v>6.6</v>
      </c>
      <c r="B82" s="304" t="s">
        <v>158</v>
      </c>
      <c r="C82" s="302" t="s">
        <v>155</v>
      </c>
      <c r="D82" s="284">
        <v>0</v>
      </c>
      <c r="E82" s="303">
        <v>30</v>
      </c>
      <c r="F82" s="285">
        <f t="shared" si="2"/>
        <v>0</v>
      </c>
    </row>
    <row r="83" spans="1:6" ht="90" x14ac:dyDescent="0.25">
      <c r="A83" s="289">
        <v>6.7</v>
      </c>
      <c r="B83" s="304" t="s">
        <v>159</v>
      </c>
      <c r="C83" s="302" t="s">
        <v>160</v>
      </c>
      <c r="D83" s="284">
        <v>0</v>
      </c>
      <c r="E83" s="303">
        <v>4</v>
      </c>
      <c r="F83" s="285">
        <f>D83*E83</f>
        <v>0</v>
      </c>
    </row>
    <row r="84" spans="1:6" ht="17.399999999999999" x14ac:dyDescent="0.25">
      <c r="A84" s="343" t="s">
        <v>161</v>
      </c>
      <c r="B84" s="343"/>
      <c r="C84" s="343"/>
      <c r="D84" s="343"/>
      <c r="E84" s="343"/>
      <c r="F84" s="305">
        <f>SUM(F42:F83)</f>
        <v>0</v>
      </c>
    </row>
    <row r="85" spans="1:6" ht="15.6" x14ac:dyDescent="0.25">
      <c r="C85" s="135"/>
      <c r="D85" s="136"/>
      <c r="E85" s="136"/>
    </row>
    <row r="86" spans="1:6" ht="15.6" x14ac:dyDescent="0.3">
      <c r="A86" s="139" t="s">
        <v>162</v>
      </c>
      <c r="B86" s="138"/>
      <c r="D86" s="137"/>
      <c r="E86" s="140"/>
      <c r="F86" s="141"/>
    </row>
    <row r="87" spans="1:6" ht="15.6" x14ac:dyDescent="0.3">
      <c r="A87" s="139" t="s">
        <v>163</v>
      </c>
      <c r="B87" s="138"/>
      <c r="D87" s="137"/>
      <c r="E87" s="140"/>
      <c r="F87" s="141"/>
    </row>
    <row r="88" spans="1:6" ht="15.6" x14ac:dyDescent="0.3">
      <c r="A88" s="139" t="s">
        <v>164</v>
      </c>
      <c r="B88" s="142"/>
      <c r="D88" s="137"/>
      <c r="E88" s="140"/>
      <c r="F88" s="141"/>
    </row>
    <row r="89" spans="1:6" ht="15.6" x14ac:dyDescent="0.3">
      <c r="A89" s="139"/>
      <c r="B89" s="142"/>
      <c r="D89" s="137"/>
      <c r="E89" s="140"/>
      <c r="F89" s="141"/>
    </row>
    <row r="90" spans="1:6" x14ac:dyDescent="0.25">
      <c r="A90" s="143"/>
      <c r="B90" s="142"/>
      <c r="D90" s="137"/>
      <c r="E90" s="140"/>
      <c r="F90" s="141"/>
    </row>
    <row r="91" spans="1:6" x14ac:dyDescent="0.25">
      <c r="A91" s="137"/>
      <c r="D91" s="137"/>
      <c r="E91" s="140"/>
      <c r="F91" s="141"/>
    </row>
    <row r="92" spans="1:6" ht="15.6" x14ac:dyDescent="0.3">
      <c r="A92" s="144" t="s">
        <v>165</v>
      </c>
      <c r="D92" s="137"/>
      <c r="E92" s="140"/>
      <c r="F92" s="141"/>
    </row>
    <row r="93" spans="1:6" ht="15.6" x14ac:dyDescent="0.3">
      <c r="A93" s="145"/>
      <c r="D93" s="137"/>
      <c r="E93" s="140"/>
      <c r="F93" s="141"/>
    </row>
    <row r="94" spans="1:6" x14ac:dyDescent="0.25">
      <c r="C94" s="137"/>
      <c r="D94" s="137"/>
      <c r="E94" s="140"/>
      <c r="F94" s="141"/>
    </row>
  </sheetData>
  <mergeCells count="25">
    <mergeCell ref="H1:I1"/>
    <mergeCell ref="H2:I2"/>
    <mergeCell ref="B76:F76"/>
    <mergeCell ref="A84:E84"/>
    <mergeCell ref="C33:C34"/>
    <mergeCell ref="A35:E35"/>
    <mergeCell ref="A36:E36"/>
    <mergeCell ref="A19:F19"/>
    <mergeCell ref="A27:E27"/>
    <mergeCell ref="C29:C30"/>
    <mergeCell ref="A31:E31"/>
    <mergeCell ref="A38:F38"/>
    <mergeCell ref="B41:E41"/>
    <mergeCell ref="B50:E50"/>
    <mergeCell ref="B53:E53"/>
    <mergeCell ref="B57:E57"/>
    <mergeCell ref="B69:E69"/>
    <mergeCell ref="A3:H3"/>
    <mergeCell ref="A5:H5"/>
    <mergeCell ref="A10:H10"/>
    <mergeCell ref="A11:H11"/>
    <mergeCell ref="A13:H13"/>
    <mergeCell ref="C21:C26"/>
    <mergeCell ref="B4:C4"/>
    <mergeCell ref="A17:I1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0C0C3-832A-4797-8E43-1CAB6C5B638A}">
  <dimension ref="A1:AM258"/>
  <sheetViews>
    <sheetView zoomScale="85" zoomScaleNormal="85" workbookViewId="0">
      <pane ySplit="2" topLeftCell="A226" activePane="bottomLeft" state="frozen"/>
      <selection pane="bottomLeft" activeCell="G249" sqref="G249"/>
    </sheetView>
  </sheetViews>
  <sheetFormatPr defaultRowHeight="13.2" x14ac:dyDescent="0.25"/>
  <cols>
    <col min="2" max="2" width="17.44140625" customWidth="1"/>
    <col min="3" max="3" width="18.5546875" customWidth="1"/>
    <col min="4" max="4" width="9.33203125" customWidth="1"/>
    <col min="5" max="5" width="9.44140625" customWidth="1"/>
    <col min="6" max="6" width="23.33203125" customWidth="1"/>
    <col min="7" max="7" width="10.44140625" customWidth="1"/>
    <col min="8" max="8" width="11" customWidth="1"/>
    <col min="9" max="9" width="18.6640625" customWidth="1"/>
    <col min="10" max="10" width="14.5546875" customWidth="1"/>
    <col min="11" max="11" width="4.5546875" hidden="1" customWidth="1"/>
    <col min="12" max="12" width="3.5546875" hidden="1" customWidth="1"/>
    <col min="13" max="13" width="4.33203125" hidden="1" customWidth="1"/>
    <col min="14" max="14" width="3.5546875" hidden="1" customWidth="1"/>
    <col min="15" max="15" width="3.6640625" hidden="1" customWidth="1"/>
    <col min="16" max="16" width="3.5546875" hidden="1" customWidth="1"/>
    <col min="17" max="17" width="3.6640625" hidden="1" customWidth="1"/>
    <col min="18" max="21" width="10.5546875" customWidth="1"/>
    <col min="22" max="22" width="11.88671875" customWidth="1"/>
    <col min="23" max="23" width="12.44140625" customWidth="1"/>
    <col min="24" max="24" width="10.5546875" customWidth="1"/>
    <col min="25" max="25" width="17.33203125" customWidth="1"/>
    <col min="26" max="26" width="11.44140625" customWidth="1"/>
    <col min="27" max="27" width="27.6640625" hidden="1" customWidth="1"/>
  </cols>
  <sheetData>
    <row r="1" spans="1:27" ht="45" customHeight="1" x14ac:dyDescent="0.25">
      <c r="A1" s="368" t="s">
        <v>166</v>
      </c>
      <c r="B1" s="369"/>
      <c r="C1" s="369"/>
      <c r="D1" s="369"/>
      <c r="E1" s="369"/>
      <c r="F1" s="369"/>
      <c r="G1" s="369"/>
      <c r="H1" s="369"/>
      <c r="I1" s="369"/>
      <c r="J1" s="370"/>
      <c r="K1" s="366" t="s">
        <v>167</v>
      </c>
      <c r="L1" s="366"/>
      <c r="M1" s="366"/>
      <c r="N1" s="366"/>
      <c r="O1" s="366"/>
      <c r="P1" s="366"/>
      <c r="Q1" s="366"/>
      <c r="R1" s="367" t="s">
        <v>168</v>
      </c>
      <c r="S1" s="367"/>
      <c r="T1" s="367"/>
      <c r="U1" s="367"/>
      <c r="V1" s="367"/>
      <c r="W1" s="367"/>
      <c r="X1" s="367"/>
      <c r="Y1" s="230"/>
      <c r="Z1" s="365" t="s">
        <v>169</v>
      </c>
      <c r="AA1" s="228"/>
    </row>
    <row r="2" spans="1:27" ht="109.5" customHeight="1" x14ac:dyDescent="0.25">
      <c r="A2" s="232" t="s">
        <v>170</v>
      </c>
      <c r="B2" s="237" t="s">
        <v>171</v>
      </c>
      <c r="C2" s="237" t="s">
        <v>172</v>
      </c>
      <c r="D2" s="237" t="s">
        <v>173</v>
      </c>
      <c r="E2" s="237" t="s">
        <v>174</v>
      </c>
      <c r="F2" s="237" t="s">
        <v>175</v>
      </c>
      <c r="G2" s="237" t="s">
        <v>176</v>
      </c>
      <c r="H2" s="237" t="s">
        <v>177</v>
      </c>
      <c r="I2" s="237" t="s">
        <v>178</v>
      </c>
      <c r="J2" s="237" t="s">
        <v>179</v>
      </c>
      <c r="K2" s="231" t="s">
        <v>180</v>
      </c>
      <c r="L2" s="231" t="s">
        <v>181</v>
      </c>
      <c r="M2" s="231" t="s">
        <v>182</v>
      </c>
      <c r="N2" s="231" t="s">
        <v>183</v>
      </c>
      <c r="O2" s="231" t="s">
        <v>184</v>
      </c>
      <c r="P2" s="231" t="s">
        <v>185</v>
      </c>
      <c r="Q2" s="231" t="s">
        <v>186</v>
      </c>
      <c r="R2" s="233" t="s">
        <v>187</v>
      </c>
      <c r="S2" s="233" t="s">
        <v>188</v>
      </c>
      <c r="T2" s="233" t="s">
        <v>189</v>
      </c>
      <c r="U2" s="233" t="s">
        <v>190</v>
      </c>
      <c r="V2" s="233" t="s">
        <v>191</v>
      </c>
      <c r="W2" s="233" t="s">
        <v>192</v>
      </c>
      <c r="X2" s="233" t="s">
        <v>193</v>
      </c>
      <c r="Y2" s="231" t="s">
        <v>194</v>
      </c>
      <c r="Z2" s="365"/>
      <c r="AA2" s="229"/>
    </row>
    <row r="3" spans="1:27" ht="19.5" customHeight="1" x14ac:dyDescent="0.25">
      <c r="A3" s="82">
        <v>1</v>
      </c>
      <c r="B3" s="70" t="s">
        <v>195</v>
      </c>
      <c r="C3" s="71">
        <v>60840050062001</v>
      </c>
      <c r="D3" s="72">
        <v>1</v>
      </c>
      <c r="E3" s="73" t="s">
        <v>196</v>
      </c>
      <c r="F3" s="76" t="s">
        <v>197</v>
      </c>
      <c r="G3" s="86">
        <v>3.7</v>
      </c>
      <c r="H3" s="75" t="s">
        <v>198</v>
      </c>
      <c r="I3" s="76" t="s">
        <v>199</v>
      </c>
      <c r="J3" s="76" t="s">
        <v>200</v>
      </c>
      <c r="K3" s="77" t="s">
        <v>201</v>
      </c>
      <c r="L3" s="77" t="s">
        <v>201</v>
      </c>
      <c r="M3" s="77" t="s">
        <v>201</v>
      </c>
      <c r="N3" s="77" t="s">
        <v>201</v>
      </c>
      <c r="O3" s="77" t="s">
        <v>201</v>
      </c>
      <c r="P3" s="77" t="s">
        <v>201</v>
      </c>
      <c r="Q3" s="77" t="s">
        <v>201</v>
      </c>
      <c r="R3" s="77">
        <v>30.4</v>
      </c>
      <c r="S3" s="77"/>
      <c r="T3" s="77"/>
      <c r="U3" s="77"/>
      <c r="V3" s="77"/>
      <c r="W3" s="77"/>
      <c r="X3" s="77"/>
      <c r="Y3" s="76"/>
      <c r="Z3" s="238">
        <f>G3*(R3+S3+T3+U3+V3+W3+X3)</f>
        <v>112.48</v>
      </c>
      <c r="AA3" t="s">
        <v>202</v>
      </c>
    </row>
    <row r="4" spans="1:27" ht="23.25" customHeight="1" x14ac:dyDescent="0.25">
      <c r="A4" s="82">
        <v>2</v>
      </c>
      <c r="B4" s="70" t="s">
        <v>195</v>
      </c>
      <c r="C4" s="71">
        <v>60840050062001</v>
      </c>
      <c r="D4" s="72">
        <v>1</v>
      </c>
      <c r="E4" s="73" t="s">
        <v>203</v>
      </c>
      <c r="F4" s="76" t="s">
        <v>204</v>
      </c>
      <c r="G4" s="86">
        <v>4.2</v>
      </c>
      <c r="H4" s="75" t="s">
        <v>198</v>
      </c>
      <c r="I4" s="76" t="s">
        <v>199</v>
      </c>
      <c r="J4" s="76" t="s">
        <v>200</v>
      </c>
      <c r="K4" s="77" t="s">
        <v>201</v>
      </c>
      <c r="L4" s="77" t="s">
        <v>201</v>
      </c>
      <c r="M4" s="77" t="s">
        <v>201</v>
      </c>
      <c r="N4" s="77" t="s">
        <v>201</v>
      </c>
      <c r="O4" s="77" t="s">
        <v>201</v>
      </c>
      <c r="P4" s="77" t="s">
        <v>201</v>
      </c>
      <c r="Q4" s="77" t="s">
        <v>201</v>
      </c>
      <c r="R4" s="77">
        <v>30.4</v>
      </c>
      <c r="S4" s="77"/>
      <c r="T4" s="77"/>
      <c r="U4" s="77"/>
      <c r="V4" s="77"/>
      <c r="W4" s="77"/>
      <c r="X4" s="77"/>
      <c r="Y4" s="76"/>
      <c r="Z4" s="238">
        <f t="shared" ref="Z4:Z67" si="0">G4*(R4+S4+T4+U4+V4+W4+X4)</f>
        <v>127.67999999999999</v>
      </c>
      <c r="AA4" t="s">
        <v>202</v>
      </c>
    </row>
    <row r="5" spans="1:27" x14ac:dyDescent="0.25">
      <c r="A5" s="82">
        <v>3</v>
      </c>
      <c r="B5" s="70" t="s">
        <v>195</v>
      </c>
      <c r="C5" s="71">
        <v>60840050062001</v>
      </c>
      <c r="D5" s="72">
        <v>1</v>
      </c>
      <c r="E5" s="73" t="s">
        <v>205</v>
      </c>
      <c r="F5" s="76" t="s">
        <v>206</v>
      </c>
      <c r="G5" s="86">
        <v>5</v>
      </c>
      <c r="H5" s="75" t="s">
        <v>198</v>
      </c>
      <c r="I5" s="76" t="s">
        <v>199</v>
      </c>
      <c r="J5" s="76" t="s">
        <v>200</v>
      </c>
      <c r="K5" s="77" t="s">
        <v>201</v>
      </c>
      <c r="L5" s="77" t="s">
        <v>201</v>
      </c>
      <c r="M5" s="77" t="s">
        <v>201</v>
      </c>
      <c r="N5" s="77" t="s">
        <v>201</v>
      </c>
      <c r="O5" s="77" t="s">
        <v>201</v>
      </c>
      <c r="P5" s="77" t="s">
        <v>201</v>
      </c>
      <c r="Q5" s="77" t="s">
        <v>201</v>
      </c>
      <c r="R5" s="77">
        <v>30.4</v>
      </c>
      <c r="S5" s="77"/>
      <c r="T5" s="77"/>
      <c r="U5" s="77"/>
      <c r="V5" s="77"/>
      <c r="W5" s="77"/>
      <c r="X5" s="77"/>
      <c r="Y5" s="76"/>
      <c r="Z5" s="238">
        <f t="shared" si="0"/>
        <v>152</v>
      </c>
      <c r="AA5" t="s">
        <v>202</v>
      </c>
    </row>
    <row r="6" spans="1:27" x14ac:dyDescent="0.25">
      <c r="A6" s="82">
        <v>4</v>
      </c>
      <c r="B6" s="70" t="s">
        <v>195</v>
      </c>
      <c r="C6" s="71">
        <v>60840050062001</v>
      </c>
      <c r="D6" s="72">
        <v>1</v>
      </c>
      <c r="E6" s="73" t="s">
        <v>207</v>
      </c>
      <c r="F6" s="76" t="s">
        <v>206</v>
      </c>
      <c r="G6" s="86">
        <v>4.8</v>
      </c>
      <c r="H6" s="75" t="s">
        <v>198</v>
      </c>
      <c r="I6" s="76" t="s">
        <v>199</v>
      </c>
      <c r="J6" s="76" t="s">
        <v>200</v>
      </c>
      <c r="K6" s="77" t="s">
        <v>201</v>
      </c>
      <c r="L6" s="77" t="s">
        <v>201</v>
      </c>
      <c r="M6" s="77" t="s">
        <v>201</v>
      </c>
      <c r="N6" s="77" t="s">
        <v>201</v>
      </c>
      <c r="O6" s="77" t="s">
        <v>201</v>
      </c>
      <c r="P6" s="77" t="s">
        <v>201</v>
      </c>
      <c r="Q6" s="77" t="s">
        <v>201</v>
      </c>
      <c r="R6" s="77">
        <v>30.4</v>
      </c>
      <c r="S6" s="77"/>
      <c r="T6" s="77"/>
      <c r="U6" s="77"/>
      <c r="V6" s="77"/>
      <c r="W6" s="77"/>
      <c r="X6" s="77"/>
      <c r="Y6" s="76"/>
      <c r="Z6" s="238">
        <f t="shared" si="0"/>
        <v>145.91999999999999</v>
      </c>
      <c r="AA6" t="s">
        <v>202</v>
      </c>
    </row>
    <row r="7" spans="1:27" x14ac:dyDescent="0.25">
      <c r="A7" s="82">
        <v>5</v>
      </c>
      <c r="B7" s="70" t="s">
        <v>195</v>
      </c>
      <c r="C7" s="71">
        <v>60840050062001</v>
      </c>
      <c r="D7" s="72">
        <v>1</v>
      </c>
      <c r="E7" s="73" t="s">
        <v>208</v>
      </c>
      <c r="F7" s="76" t="s">
        <v>209</v>
      </c>
      <c r="G7" s="86">
        <v>74.900000000000006</v>
      </c>
      <c r="H7" s="75" t="s">
        <v>210</v>
      </c>
      <c r="I7" s="76" t="s">
        <v>211</v>
      </c>
      <c r="J7" s="76" t="s">
        <v>200</v>
      </c>
      <c r="K7" s="77" t="s">
        <v>201</v>
      </c>
      <c r="L7" s="77" t="s">
        <v>201</v>
      </c>
      <c r="M7" s="77" t="s">
        <v>201</v>
      </c>
      <c r="N7" s="77" t="s">
        <v>201</v>
      </c>
      <c r="O7" s="77" t="s">
        <v>201</v>
      </c>
      <c r="P7" s="77" t="s">
        <v>201</v>
      </c>
      <c r="Q7" s="77" t="s">
        <v>201</v>
      </c>
      <c r="R7" s="77">
        <v>30.4</v>
      </c>
      <c r="S7" s="77"/>
      <c r="T7" s="77"/>
      <c r="U7" s="77"/>
      <c r="V7" s="77"/>
      <c r="W7" s="77"/>
      <c r="X7" s="77"/>
      <c r="Y7" s="76"/>
      <c r="Z7" s="238">
        <f t="shared" si="0"/>
        <v>2276.96</v>
      </c>
      <c r="AA7" t="s">
        <v>202</v>
      </c>
    </row>
    <row r="8" spans="1:27" x14ac:dyDescent="0.25">
      <c r="A8" s="82">
        <v>6</v>
      </c>
      <c r="B8" s="70" t="s">
        <v>195</v>
      </c>
      <c r="C8" s="71">
        <v>60840050062001</v>
      </c>
      <c r="D8" s="72">
        <v>1</v>
      </c>
      <c r="E8" s="73" t="s">
        <v>212</v>
      </c>
      <c r="F8" s="76" t="s">
        <v>213</v>
      </c>
      <c r="G8" s="86">
        <v>7.1</v>
      </c>
      <c r="H8" s="75" t="s">
        <v>214</v>
      </c>
      <c r="I8" s="76" t="s">
        <v>211</v>
      </c>
      <c r="J8" s="76" t="s">
        <v>200</v>
      </c>
      <c r="K8" s="77" t="s">
        <v>201</v>
      </c>
      <c r="L8" s="77" t="s">
        <v>201</v>
      </c>
      <c r="M8" s="77" t="s">
        <v>201</v>
      </c>
      <c r="N8" s="77" t="s">
        <v>201</v>
      </c>
      <c r="O8" s="77" t="s">
        <v>201</v>
      </c>
      <c r="P8" s="77" t="s">
        <v>201</v>
      </c>
      <c r="Q8" s="77" t="s">
        <v>201</v>
      </c>
      <c r="R8" s="77">
        <v>30.4</v>
      </c>
      <c r="S8" s="77"/>
      <c r="T8" s="77"/>
      <c r="U8" s="77"/>
      <c r="V8" s="77"/>
      <c r="W8" s="77"/>
      <c r="X8" s="77"/>
      <c r="Y8" s="76"/>
      <c r="Z8" s="238">
        <f t="shared" si="0"/>
        <v>215.83999999999997</v>
      </c>
      <c r="AA8" t="s">
        <v>202</v>
      </c>
    </row>
    <row r="9" spans="1:27" x14ac:dyDescent="0.25">
      <c r="A9" s="82">
        <v>7</v>
      </c>
      <c r="B9" s="70" t="s">
        <v>195</v>
      </c>
      <c r="C9" s="71">
        <v>60840050062001</v>
      </c>
      <c r="D9" s="72">
        <v>1</v>
      </c>
      <c r="E9" s="73" t="s">
        <v>215</v>
      </c>
      <c r="F9" s="76" t="s">
        <v>216</v>
      </c>
      <c r="G9" s="86">
        <v>15.5</v>
      </c>
      <c r="H9" s="75" t="s">
        <v>214</v>
      </c>
      <c r="I9" s="76" t="s">
        <v>211</v>
      </c>
      <c r="J9" s="76" t="s">
        <v>200</v>
      </c>
      <c r="K9" s="77" t="s">
        <v>201</v>
      </c>
      <c r="L9" s="77" t="s">
        <v>201</v>
      </c>
      <c r="M9" s="77" t="s">
        <v>201</v>
      </c>
      <c r="N9" s="77" t="s">
        <v>201</v>
      </c>
      <c r="O9" s="77" t="s">
        <v>201</v>
      </c>
      <c r="P9" s="77" t="s">
        <v>201</v>
      </c>
      <c r="Q9" s="77" t="s">
        <v>201</v>
      </c>
      <c r="R9" s="77">
        <v>30.4</v>
      </c>
      <c r="S9" s="77"/>
      <c r="T9" s="77"/>
      <c r="U9" s="77"/>
      <c r="V9" s="77"/>
      <c r="W9" s="77"/>
      <c r="X9" s="77"/>
      <c r="Y9" s="76"/>
      <c r="Z9" s="238">
        <f t="shared" si="0"/>
        <v>471.2</v>
      </c>
      <c r="AA9" t="s">
        <v>202</v>
      </c>
    </row>
    <row r="10" spans="1:27" x14ac:dyDescent="0.25">
      <c r="A10" s="82">
        <v>8</v>
      </c>
      <c r="B10" s="70" t="s">
        <v>195</v>
      </c>
      <c r="C10" s="71">
        <v>60840050062001</v>
      </c>
      <c r="D10" s="72">
        <v>1</v>
      </c>
      <c r="E10" s="73" t="s">
        <v>217</v>
      </c>
      <c r="F10" s="76" t="s">
        <v>218</v>
      </c>
      <c r="G10" s="86">
        <v>57.8</v>
      </c>
      <c r="H10" s="75" t="s">
        <v>210</v>
      </c>
      <c r="I10" s="76" t="s">
        <v>211</v>
      </c>
      <c r="J10" s="76" t="s">
        <v>200</v>
      </c>
      <c r="K10" s="77" t="s">
        <v>201</v>
      </c>
      <c r="L10" s="77" t="s">
        <v>201</v>
      </c>
      <c r="M10" s="77" t="s">
        <v>201</v>
      </c>
      <c r="N10" s="77" t="s">
        <v>201</v>
      </c>
      <c r="O10" s="77" t="s">
        <v>201</v>
      </c>
      <c r="P10" s="77" t="s">
        <v>201</v>
      </c>
      <c r="Q10" s="77" t="s">
        <v>201</v>
      </c>
      <c r="R10" s="77">
        <v>30.4</v>
      </c>
      <c r="S10" s="77"/>
      <c r="T10" s="77"/>
      <c r="U10" s="77"/>
      <c r="V10" s="77"/>
      <c r="W10" s="77"/>
      <c r="X10" s="77"/>
      <c r="Y10" s="76"/>
      <c r="Z10" s="238">
        <f t="shared" si="0"/>
        <v>1757.12</v>
      </c>
      <c r="AA10" t="s">
        <v>202</v>
      </c>
    </row>
    <row r="11" spans="1:27" x14ac:dyDescent="0.25">
      <c r="A11" s="82">
        <v>9</v>
      </c>
      <c r="B11" s="70" t="s">
        <v>195</v>
      </c>
      <c r="C11" s="71">
        <v>60840050062001</v>
      </c>
      <c r="D11" s="72">
        <v>1</v>
      </c>
      <c r="E11" s="73" t="s">
        <v>219</v>
      </c>
      <c r="F11" s="76" t="s">
        <v>216</v>
      </c>
      <c r="G11" s="86">
        <v>5</v>
      </c>
      <c r="H11" s="75" t="s">
        <v>214</v>
      </c>
      <c r="I11" s="76" t="s">
        <v>211</v>
      </c>
      <c r="J11" s="76" t="s">
        <v>200</v>
      </c>
      <c r="K11" s="77" t="s">
        <v>201</v>
      </c>
      <c r="L11" s="77"/>
      <c r="M11" s="77"/>
      <c r="N11" s="77" t="s">
        <v>201</v>
      </c>
      <c r="O11" s="77"/>
      <c r="P11" s="77"/>
      <c r="Q11" s="77" t="s">
        <v>201</v>
      </c>
      <c r="R11" s="77"/>
      <c r="S11" s="77"/>
      <c r="T11" s="77"/>
      <c r="U11" s="77"/>
      <c r="V11" s="77"/>
      <c r="W11" s="77">
        <f>4.3*3</f>
        <v>12.899999999999999</v>
      </c>
      <c r="X11" s="77"/>
      <c r="Y11" s="76"/>
      <c r="Z11" s="238">
        <f t="shared" si="0"/>
        <v>64.5</v>
      </c>
      <c r="AA11" t="s">
        <v>202</v>
      </c>
    </row>
    <row r="12" spans="1:27" x14ac:dyDescent="0.25">
      <c r="A12" s="82">
        <v>10</v>
      </c>
      <c r="B12" s="70" t="s">
        <v>195</v>
      </c>
      <c r="C12" s="71">
        <v>60840050062001</v>
      </c>
      <c r="D12" s="72">
        <v>1</v>
      </c>
      <c r="E12" s="73" t="s">
        <v>220</v>
      </c>
      <c r="F12" s="76" t="s">
        <v>221</v>
      </c>
      <c r="G12" s="86">
        <v>3</v>
      </c>
      <c r="H12" s="75" t="s">
        <v>214</v>
      </c>
      <c r="I12" s="76" t="s">
        <v>222</v>
      </c>
      <c r="J12" s="76" t="s">
        <v>200</v>
      </c>
      <c r="K12" s="77" t="s">
        <v>201</v>
      </c>
      <c r="L12" s="77" t="s">
        <v>201</v>
      </c>
      <c r="M12" s="77" t="s">
        <v>201</v>
      </c>
      <c r="N12" s="77" t="s">
        <v>201</v>
      </c>
      <c r="O12" s="77" t="s">
        <v>201</v>
      </c>
      <c r="P12" s="77" t="s">
        <v>201</v>
      </c>
      <c r="Q12" s="77" t="s">
        <v>201</v>
      </c>
      <c r="R12" s="77">
        <v>30.4</v>
      </c>
      <c r="S12" s="77"/>
      <c r="T12" s="77"/>
      <c r="U12" s="77"/>
      <c r="V12" s="77"/>
      <c r="W12" s="77"/>
      <c r="X12" s="77"/>
      <c r="Y12" s="76"/>
      <c r="Z12" s="238">
        <f t="shared" si="0"/>
        <v>91.199999999999989</v>
      </c>
      <c r="AA12" t="s">
        <v>202</v>
      </c>
    </row>
    <row r="13" spans="1:27" x14ac:dyDescent="0.25">
      <c r="A13" s="82">
        <v>11</v>
      </c>
      <c r="B13" s="70" t="s">
        <v>195</v>
      </c>
      <c r="C13" s="71">
        <v>60840050062001</v>
      </c>
      <c r="D13" s="72">
        <v>1</v>
      </c>
      <c r="E13" s="73" t="s">
        <v>223</v>
      </c>
      <c r="F13" s="76" t="s">
        <v>224</v>
      </c>
      <c r="G13" s="86">
        <v>7.2</v>
      </c>
      <c r="H13" s="75" t="s">
        <v>214</v>
      </c>
      <c r="I13" s="76" t="s">
        <v>225</v>
      </c>
      <c r="J13" s="76" t="s">
        <v>200</v>
      </c>
      <c r="K13" s="77" t="s">
        <v>201</v>
      </c>
      <c r="L13" s="77" t="s">
        <v>201</v>
      </c>
      <c r="M13" s="77" t="s">
        <v>201</v>
      </c>
      <c r="N13" s="77" t="s">
        <v>201</v>
      </c>
      <c r="O13" s="77" t="s">
        <v>201</v>
      </c>
      <c r="P13" s="77" t="s">
        <v>201</v>
      </c>
      <c r="Q13" s="77" t="s">
        <v>201</v>
      </c>
      <c r="R13" s="77">
        <v>30.4</v>
      </c>
      <c r="S13" s="77"/>
      <c r="T13" s="77"/>
      <c r="U13" s="77"/>
      <c r="V13" s="77"/>
      <c r="W13" s="77"/>
      <c r="X13" s="77"/>
      <c r="Y13" s="76"/>
      <c r="Z13" s="238">
        <f t="shared" si="0"/>
        <v>218.88</v>
      </c>
      <c r="AA13" t="s">
        <v>202</v>
      </c>
    </row>
    <row r="14" spans="1:27" x14ac:dyDescent="0.25">
      <c r="A14" s="82">
        <v>12</v>
      </c>
      <c r="B14" s="70" t="s">
        <v>195</v>
      </c>
      <c r="C14" s="71">
        <v>60840050062001</v>
      </c>
      <c r="D14" s="72">
        <v>1</v>
      </c>
      <c r="E14" s="73" t="s">
        <v>226</v>
      </c>
      <c r="F14" s="76" t="s">
        <v>227</v>
      </c>
      <c r="G14" s="86">
        <v>2.6</v>
      </c>
      <c r="H14" s="75" t="s">
        <v>214</v>
      </c>
      <c r="I14" s="76" t="s">
        <v>211</v>
      </c>
      <c r="J14" s="76" t="s">
        <v>200</v>
      </c>
      <c r="K14" s="77" t="s">
        <v>201</v>
      </c>
      <c r="L14" s="77" t="s">
        <v>201</v>
      </c>
      <c r="M14" s="77" t="s">
        <v>201</v>
      </c>
      <c r="N14" s="77" t="s">
        <v>201</v>
      </c>
      <c r="O14" s="77" t="s">
        <v>201</v>
      </c>
      <c r="P14" s="77" t="s">
        <v>201</v>
      </c>
      <c r="Q14" s="77" t="s">
        <v>201</v>
      </c>
      <c r="R14" s="77">
        <v>30.4</v>
      </c>
      <c r="S14" s="77"/>
      <c r="T14" s="77"/>
      <c r="U14" s="77"/>
      <c r="V14" s="77"/>
      <c r="W14" s="77"/>
      <c r="X14" s="77"/>
      <c r="Y14" s="76"/>
      <c r="Z14" s="238">
        <f t="shared" si="0"/>
        <v>79.039999999999992</v>
      </c>
      <c r="AA14" t="s">
        <v>202</v>
      </c>
    </row>
    <row r="15" spans="1:27" x14ac:dyDescent="0.25">
      <c r="A15" s="82">
        <v>13</v>
      </c>
      <c r="B15" s="70" t="s">
        <v>195</v>
      </c>
      <c r="C15" s="71">
        <v>60840050062001</v>
      </c>
      <c r="D15" s="72">
        <v>1</v>
      </c>
      <c r="E15" s="73" t="s">
        <v>228</v>
      </c>
      <c r="F15" s="76" t="s">
        <v>229</v>
      </c>
      <c r="G15" s="86">
        <v>14.4</v>
      </c>
      <c r="H15" s="75" t="s">
        <v>210</v>
      </c>
      <c r="I15" s="76" t="s">
        <v>225</v>
      </c>
      <c r="J15" s="76" t="s">
        <v>200</v>
      </c>
      <c r="K15" s="77" t="s">
        <v>201</v>
      </c>
      <c r="L15" s="77" t="s">
        <v>201</v>
      </c>
      <c r="M15" s="77" t="s">
        <v>201</v>
      </c>
      <c r="N15" s="77" t="s">
        <v>201</v>
      </c>
      <c r="O15" s="77" t="s">
        <v>201</v>
      </c>
      <c r="P15" s="77" t="s">
        <v>201</v>
      </c>
      <c r="Q15" s="77" t="s">
        <v>201</v>
      </c>
      <c r="R15" s="77">
        <v>30.4</v>
      </c>
      <c r="S15" s="77"/>
      <c r="T15" s="77"/>
      <c r="U15" s="77"/>
      <c r="V15" s="77"/>
      <c r="W15" s="77"/>
      <c r="X15" s="77"/>
      <c r="Y15" s="76"/>
      <c r="Z15" s="238">
        <f t="shared" si="0"/>
        <v>437.76</v>
      </c>
      <c r="AA15" t="s">
        <v>202</v>
      </c>
    </row>
    <row r="16" spans="1:27" x14ac:dyDescent="0.25">
      <c r="A16" s="82">
        <v>14</v>
      </c>
      <c r="B16" s="70" t="s">
        <v>195</v>
      </c>
      <c r="C16" s="71">
        <v>60840050062001</v>
      </c>
      <c r="D16" s="72">
        <v>1</v>
      </c>
      <c r="E16" s="78" t="s">
        <v>230</v>
      </c>
      <c r="F16" s="76" t="s">
        <v>227</v>
      </c>
      <c r="G16" s="86">
        <v>2.6</v>
      </c>
      <c r="H16" s="75" t="s">
        <v>214</v>
      </c>
      <c r="I16" s="76" t="s">
        <v>211</v>
      </c>
      <c r="J16" s="76" t="s">
        <v>200</v>
      </c>
      <c r="K16" s="77" t="s">
        <v>201</v>
      </c>
      <c r="L16" s="77" t="s">
        <v>201</v>
      </c>
      <c r="M16" s="77" t="s">
        <v>201</v>
      </c>
      <c r="N16" s="77" t="s">
        <v>201</v>
      </c>
      <c r="O16" s="77" t="s">
        <v>201</v>
      </c>
      <c r="P16" s="77" t="s">
        <v>201</v>
      </c>
      <c r="Q16" s="77" t="s">
        <v>201</v>
      </c>
      <c r="R16" s="77">
        <v>30.4</v>
      </c>
      <c r="S16" s="77"/>
      <c r="T16" s="77"/>
      <c r="U16" s="77"/>
      <c r="V16" s="77"/>
      <c r="W16" s="77"/>
      <c r="X16" s="77"/>
      <c r="Y16" s="76"/>
      <c r="Z16" s="238">
        <f t="shared" si="0"/>
        <v>79.039999999999992</v>
      </c>
      <c r="AA16" t="s">
        <v>202</v>
      </c>
    </row>
    <row r="17" spans="1:27" x14ac:dyDescent="0.25">
      <c r="A17" s="82">
        <v>15</v>
      </c>
      <c r="B17" s="70" t="s">
        <v>195</v>
      </c>
      <c r="C17" s="71">
        <v>60840050062001</v>
      </c>
      <c r="D17" s="72">
        <v>1</v>
      </c>
      <c r="E17" s="78" t="s">
        <v>231</v>
      </c>
      <c r="F17" s="76" t="s">
        <v>232</v>
      </c>
      <c r="G17" s="86">
        <v>8.4</v>
      </c>
      <c r="H17" s="75" t="s">
        <v>214</v>
      </c>
      <c r="I17" s="76" t="s">
        <v>211</v>
      </c>
      <c r="J17" s="76" t="s">
        <v>200</v>
      </c>
      <c r="K17" s="77" t="s">
        <v>201</v>
      </c>
      <c r="L17" s="77" t="s">
        <v>201</v>
      </c>
      <c r="M17" s="77" t="s">
        <v>201</v>
      </c>
      <c r="N17" s="77" t="s">
        <v>201</v>
      </c>
      <c r="O17" s="77" t="s">
        <v>201</v>
      </c>
      <c r="P17" s="77" t="s">
        <v>201</v>
      </c>
      <c r="Q17" s="77" t="s">
        <v>201</v>
      </c>
      <c r="R17" s="77">
        <v>30.4</v>
      </c>
      <c r="S17" s="77"/>
      <c r="T17" s="77"/>
      <c r="U17" s="77"/>
      <c r="V17" s="77"/>
      <c r="W17" s="77"/>
      <c r="X17" s="77"/>
      <c r="Y17" s="76"/>
      <c r="Z17" s="238">
        <f t="shared" si="0"/>
        <v>255.35999999999999</v>
      </c>
      <c r="AA17" t="s">
        <v>202</v>
      </c>
    </row>
    <row r="18" spans="1:27" x14ac:dyDescent="0.25">
      <c r="A18" s="82">
        <v>16</v>
      </c>
      <c r="B18" s="70" t="s">
        <v>195</v>
      </c>
      <c r="C18" s="71">
        <v>60840050062001</v>
      </c>
      <c r="D18" s="72">
        <v>1</v>
      </c>
      <c r="E18" s="78" t="s">
        <v>233</v>
      </c>
      <c r="F18" s="76" t="s">
        <v>234</v>
      </c>
      <c r="G18" s="86">
        <v>67.900000000000006</v>
      </c>
      <c r="H18" s="75" t="s">
        <v>210</v>
      </c>
      <c r="I18" s="76" t="s">
        <v>211</v>
      </c>
      <c r="J18" s="76" t="s">
        <v>200</v>
      </c>
      <c r="K18" s="77" t="s">
        <v>201</v>
      </c>
      <c r="L18" s="77" t="s">
        <v>201</v>
      </c>
      <c r="M18" s="77" t="s">
        <v>201</v>
      </c>
      <c r="N18" s="77" t="s">
        <v>201</v>
      </c>
      <c r="O18" s="77" t="s">
        <v>201</v>
      </c>
      <c r="P18" s="77" t="s">
        <v>201</v>
      </c>
      <c r="Q18" s="77" t="s">
        <v>201</v>
      </c>
      <c r="R18" s="77">
        <v>30.4</v>
      </c>
      <c r="S18" s="77"/>
      <c r="T18" s="77"/>
      <c r="U18" s="77"/>
      <c r="V18" s="77"/>
      <c r="W18" s="77"/>
      <c r="X18" s="77"/>
      <c r="Y18" s="76"/>
      <c r="Z18" s="238">
        <f t="shared" si="0"/>
        <v>2064.16</v>
      </c>
      <c r="AA18" t="s">
        <v>202</v>
      </c>
    </row>
    <row r="19" spans="1:27" x14ac:dyDescent="0.25">
      <c r="A19" s="82">
        <v>17</v>
      </c>
      <c r="B19" s="70" t="s">
        <v>195</v>
      </c>
      <c r="C19" s="71">
        <v>60840050062001</v>
      </c>
      <c r="D19" s="72">
        <v>1</v>
      </c>
      <c r="E19" s="78" t="s">
        <v>235</v>
      </c>
      <c r="F19" s="76" t="s">
        <v>236</v>
      </c>
      <c r="G19" s="86">
        <v>2.7</v>
      </c>
      <c r="H19" s="75" t="s">
        <v>214</v>
      </c>
      <c r="I19" s="76" t="s">
        <v>211</v>
      </c>
      <c r="J19" s="76" t="s">
        <v>200</v>
      </c>
      <c r="K19" s="77" t="s">
        <v>201</v>
      </c>
      <c r="L19" s="77" t="s">
        <v>201</v>
      </c>
      <c r="M19" s="77" t="s">
        <v>201</v>
      </c>
      <c r="N19" s="77" t="s">
        <v>201</v>
      </c>
      <c r="O19" s="77" t="s">
        <v>201</v>
      </c>
      <c r="P19" s="77" t="s">
        <v>201</v>
      </c>
      <c r="Q19" s="77" t="s">
        <v>201</v>
      </c>
      <c r="R19" s="77">
        <v>30.4</v>
      </c>
      <c r="S19" s="77"/>
      <c r="T19" s="77"/>
      <c r="U19" s="77"/>
      <c r="V19" s="77"/>
      <c r="W19" s="77"/>
      <c r="X19" s="77"/>
      <c r="Y19" s="76"/>
      <c r="Z19" s="238">
        <f t="shared" si="0"/>
        <v>82.08</v>
      </c>
    </row>
    <row r="20" spans="1:27" ht="26.4" x14ac:dyDescent="0.25">
      <c r="A20" s="82">
        <v>18</v>
      </c>
      <c r="B20" s="70" t="s">
        <v>195</v>
      </c>
      <c r="C20" s="71">
        <v>60840050062001</v>
      </c>
      <c r="D20" s="72">
        <v>1</v>
      </c>
      <c r="E20" s="78" t="s">
        <v>237</v>
      </c>
      <c r="F20" s="76" t="s">
        <v>238</v>
      </c>
      <c r="G20" s="86">
        <v>10</v>
      </c>
      <c r="H20" s="75" t="s">
        <v>214</v>
      </c>
      <c r="I20" s="76" t="s">
        <v>211</v>
      </c>
      <c r="J20" s="76" t="s">
        <v>200</v>
      </c>
      <c r="K20" s="77" t="s">
        <v>201</v>
      </c>
      <c r="L20" s="77" t="s">
        <v>201</v>
      </c>
      <c r="M20" s="77" t="s">
        <v>201</v>
      </c>
      <c r="N20" s="77" t="s">
        <v>201</v>
      </c>
      <c r="O20" s="77" t="s">
        <v>201</v>
      </c>
      <c r="P20" s="77" t="s">
        <v>201</v>
      </c>
      <c r="Q20" s="77" t="s">
        <v>201</v>
      </c>
      <c r="R20" s="77">
        <v>30.4</v>
      </c>
      <c r="S20" s="77"/>
      <c r="T20" s="77"/>
      <c r="U20" s="77"/>
      <c r="V20" s="77"/>
      <c r="W20" s="77"/>
      <c r="X20" s="77"/>
      <c r="Y20" s="76"/>
      <c r="Z20" s="238">
        <f t="shared" si="0"/>
        <v>304</v>
      </c>
    </row>
    <row r="21" spans="1:27" x14ac:dyDescent="0.25">
      <c r="A21" s="82">
        <v>19</v>
      </c>
      <c r="B21" s="70" t="s">
        <v>195</v>
      </c>
      <c r="C21" s="71">
        <v>60840050062001</v>
      </c>
      <c r="D21" s="72">
        <v>1</v>
      </c>
      <c r="E21" s="78" t="s">
        <v>239</v>
      </c>
      <c r="F21" s="76" t="s">
        <v>236</v>
      </c>
      <c r="G21" s="86">
        <v>2.9</v>
      </c>
      <c r="H21" s="75" t="s">
        <v>214</v>
      </c>
      <c r="I21" s="76" t="s">
        <v>211</v>
      </c>
      <c r="J21" s="76" t="s">
        <v>200</v>
      </c>
      <c r="K21" s="77" t="s">
        <v>201</v>
      </c>
      <c r="L21" s="77" t="s">
        <v>201</v>
      </c>
      <c r="M21" s="77" t="s">
        <v>201</v>
      </c>
      <c r="N21" s="77" t="s">
        <v>201</v>
      </c>
      <c r="O21" s="77" t="s">
        <v>201</v>
      </c>
      <c r="P21" s="77" t="s">
        <v>201</v>
      </c>
      <c r="Q21" s="77" t="s">
        <v>201</v>
      </c>
      <c r="R21" s="77">
        <v>30.4</v>
      </c>
      <c r="S21" s="77"/>
      <c r="T21" s="77"/>
      <c r="U21" s="77"/>
      <c r="V21" s="77"/>
      <c r="W21" s="77"/>
      <c r="X21" s="77"/>
      <c r="Y21" s="76"/>
      <c r="Z21" s="238">
        <f t="shared" si="0"/>
        <v>88.16</v>
      </c>
    </row>
    <row r="22" spans="1:27" x14ac:dyDescent="0.25">
      <c r="A22" s="82">
        <v>20</v>
      </c>
      <c r="B22" s="70" t="s">
        <v>195</v>
      </c>
      <c r="C22" s="71">
        <v>60840050062001</v>
      </c>
      <c r="D22" s="72">
        <v>1</v>
      </c>
      <c r="E22" s="78" t="s">
        <v>240</v>
      </c>
      <c r="F22" s="76" t="s">
        <v>241</v>
      </c>
      <c r="G22" s="86">
        <v>15.8</v>
      </c>
      <c r="H22" s="75" t="s">
        <v>214</v>
      </c>
      <c r="I22" s="76" t="s">
        <v>211</v>
      </c>
      <c r="J22" s="76" t="s">
        <v>200</v>
      </c>
      <c r="K22" s="77" t="s">
        <v>201</v>
      </c>
      <c r="L22" s="77" t="s">
        <v>201</v>
      </c>
      <c r="M22" s="77" t="s">
        <v>201</v>
      </c>
      <c r="N22" s="77" t="s">
        <v>201</v>
      </c>
      <c r="O22" s="77" t="s">
        <v>201</v>
      </c>
      <c r="P22" s="77" t="s">
        <v>201</v>
      </c>
      <c r="Q22" s="77" t="s">
        <v>201</v>
      </c>
      <c r="R22" s="77">
        <v>30.4</v>
      </c>
      <c r="S22" s="77"/>
      <c r="T22" s="77"/>
      <c r="U22" s="77"/>
      <c r="V22" s="77"/>
      <c r="W22" s="77"/>
      <c r="X22" s="77"/>
      <c r="Y22" s="76"/>
      <c r="Z22" s="238">
        <f t="shared" si="0"/>
        <v>480.32</v>
      </c>
    </row>
    <row r="23" spans="1:27" x14ac:dyDescent="0.25">
      <c r="A23" s="82">
        <v>21</v>
      </c>
      <c r="B23" s="70" t="s">
        <v>195</v>
      </c>
      <c r="C23" s="71">
        <v>60840050062001</v>
      </c>
      <c r="D23" s="72">
        <v>1</v>
      </c>
      <c r="E23" s="78" t="s">
        <v>242</v>
      </c>
      <c r="F23" s="76" t="s">
        <v>243</v>
      </c>
      <c r="G23" s="86">
        <v>32.200000000000003</v>
      </c>
      <c r="H23" s="75" t="s">
        <v>214</v>
      </c>
      <c r="I23" s="76" t="s">
        <v>211</v>
      </c>
      <c r="J23" s="76" t="s">
        <v>200</v>
      </c>
      <c r="K23" s="77" t="s">
        <v>201</v>
      </c>
      <c r="L23" s="77" t="s">
        <v>201</v>
      </c>
      <c r="M23" s="77" t="s">
        <v>201</v>
      </c>
      <c r="N23" s="77" t="s">
        <v>201</v>
      </c>
      <c r="O23" s="77" t="s">
        <v>201</v>
      </c>
      <c r="P23" s="77" t="s">
        <v>201</v>
      </c>
      <c r="Q23" s="77" t="s">
        <v>201</v>
      </c>
      <c r="R23" s="77">
        <v>30.4</v>
      </c>
      <c r="S23" s="77"/>
      <c r="T23" s="77"/>
      <c r="U23" s="77"/>
      <c r="V23" s="77"/>
      <c r="W23" s="77"/>
      <c r="X23" s="77"/>
      <c r="Y23" s="76"/>
      <c r="Z23" s="238">
        <f t="shared" si="0"/>
        <v>978.88</v>
      </c>
    </row>
    <row r="24" spans="1:27" x14ac:dyDescent="0.25">
      <c r="A24" s="82">
        <v>22</v>
      </c>
      <c r="B24" s="70" t="s">
        <v>195</v>
      </c>
      <c r="C24" s="71">
        <v>60840050062001</v>
      </c>
      <c r="D24" s="72">
        <v>1</v>
      </c>
      <c r="E24" s="78" t="s">
        <v>244</v>
      </c>
      <c r="F24" s="76" t="s">
        <v>245</v>
      </c>
      <c r="G24" s="86">
        <v>15.8</v>
      </c>
      <c r="H24" s="75" t="s">
        <v>214</v>
      </c>
      <c r="I24" s="76" t="s">
        <v>211</v>
      </c>
      <c r="J24" s="76" t="s">
        <v>200</v>
      </c>
      <c r="K24" s="77" t="s">
        <v>201</v>
      </c>
      <c r="L24" s="77" t="s">
        <v>201</v>
      </c>
      <c r="M24" s="77" t="s">
        <v>201</v>
      </c>
      <c r="N24" s="77" t="s">
        <v>201</v>
      </c>
      <c r="O24" s="77" t="s">
        <v>201</v>
      </c>
      <c r="P24" s="77" t="s">
        <v>201</v>
      </c>
      <c r="Q24" s="77" t="s">
        <v>201</v>
      </c>
      <c r="R24" s="77">
        <v>30.4</v>
      </c>
      <c r="S24" s="77"/>
      <c r="T24" s="77"/>
      <c r="U24" s="77"/>
      <c r="V24" s="77"/>
      <c r="W24" s="77"/>
      <c r="X24" s="77"/>
      <c r="Y24" s="76"/>
      <c r="Z24" s="238">
        <f t="shared" si="0"/>
        <v>480.32</v>
      </c>
    </row>
    <row r="25" spans="1:27" x14ac:dyDescent="0.25">
      <c r="A25" s="82">
        <v>23</v>
      </c>
      <c r="B25" s="70" t="s">
        <v>195</v>
      </c>
      <c r="C25" s="71">
        <v>60840050062001</v>
      </c>
      <c r="D25" s="72">
        <v>1</v>
      </c>
      <c r="E25" s="78" t="s">
        <v>246</v>
      </c>
      <c r="F25" s="76" t="s">
        <v>245</v>
      </c>
      <c r="G25" s="86">
        <v>15.9</v>
      </c>
      <c r="H25" s="75" t="s">
        <v>214</v>
      </c>
      <c r="I25" s="76" t="s">
        <v>211</v>
      </c>
      <c r="J25" s="76" t="s">
        <v>200</v>
      </c>
      <c r="K25" s="77" t="s">
        <v>201</v>
      </c>
      <c r="L25" s="77" t="s">
        <v>201</v>
      </c>
      <c r="M25" s="77" t="s">
        <v>201</v>
      </c>
      <c r="N25" s="77" t="s">
        <v>201</v>
      </c>
      <c r="O25" s="77" t="s">
        <v>201</v>
      </c>
      <c r="P25" s="77" t="s">
        <v>201</v>
      </c>
      <c r="Q25" s="77" t="s">
        <v>201</v>
      </c>
      <c r="R25" s="77">
        <v>30.4</v>
      </c>
      <c r="S25" s="77"/>
      <c r="T25" s="77"/>
      <c r="U25" s="77"/>
      <c r="V25" s="77"/>
      <c r="W25" s="77"/>
      <c r="X25" s="77"/>
      <c r="Y25" s="76"/>
      <c r="Z25" s="238">
        <f t="shared" si="0"/>
        <v>483.36</v>
      </c>
    </row>
    <row r="26" spans="1:27" x14ac:dyDescent="0.25">
      <c r="A26" s="82">
        <v>24</v>
      </c>
      <c r="B26" s="70" t="s">
        <v>195</v>
      </c>
      <c r="C26" s="71">
        <v>60840050062001</v>
      </c>
      <c r="D26" s="72">
        <v>1</v>
      </c>
      <c r="E26" s="78" t="s">
        <v>247</v>
      </c>
      <c r="F26" s="76" t="s">
        <v>248</v>
      </c>
      <c r="G26" s="86">
        <v>6.5</v>
      </c>
      <c r="H26" s="75" t="s">
        <v>214</v>
      </c>
      <c r="I26" s="76" t="s">
        <v>211</v>
      </c>
      <c r="J26" s="76" t="s">
        <v>200</v>
      </c>
      <c r="K26" s="77" t="s">
        <v>201</v>
      </c>
      <c r="L26" s="77" t="s">
        <v>201</v>
      </c>
      <c r="M26" s="77" t="s">
        <v>201</v>
      </c>
      <c r="N26" s="77" t="s">
        <v>201</v>
      </c>
      <c r="O26" s="77" t="s">
        <v>201</v>
      </c>
      <c r="P26" s="77" t="s">
        <v>201</v>
      </c>
      <c r="Q26" s="77" t="s">
        <v>201</v>
      </c>
      <c r="R26" s="77">
        <v>30.4</v>
      </c>
      <c r="S26" s="77"/>
      <c r="T26" s="77"/>
      <c r="U26" s="77"/>
      <c r="V26" s="77"/>
      <c r="W26" s="77"/>
      <c r="X26" s="77"/>
      <c r="Y26" s="76"/>
      <c r="Z26" s="238">
        <f t="shared" si="0"/>
        <v>197.6</v>
      </c>
    </row>
    <row r="27" spans="1:27" x14ac:dyDescent="0.25">
      <c r="A27" s="82">
        <v>25</v>
      </c>
      <c r="B27" s="70" t="s">
        <v>195</v>
      </c>
      <c r="C27" s="71">
        <v>60840050062001</v>
      </c>
      <c r="D27" s="72">
        <v>1</v>
      </c>
      <c r="E27" s="78" t="s">
        <v>249</v>
      </c>
      <c r="F27" s="76" t="s">
        <v>248</v>
      </c>
      <c r="G27" s="86">
        <v>7.4</v>
      </c>
      <c r="H27" s="75" t="s">
        <v>214</v>
      </c>
      <c r="I27" s="76" t="s">
        <v>211</v>
      </c>
      <c r="J27" s="76" t="s">
        <v>200</v>
      </c>
      <c r="K27" s="77" t="s">
        <v>201</v>
      </c>
      <c r="L27" s="77" t="s">
        <v>201</v>
      </c>
      <c r="M27" s="77" t="s">
        <v>201</v>
      </c>
      <c r="N27" s="77" t="s">
        <v>201</v>
      </c>
      <c r="O27" s="77" t="s">
        <v>201</v>
      </c>
      <c r="P27" s="77" t="s">
        <v>201</v>
      </c>
      <c r="Q27" s="77" t="s">
        <v>201</v>
      </c>
      <c r="R27" s="77">
        <v>30.4</v>
      </c>
      <c r="S27" s="77"/>
      <c r="T27" s="77"/>
      <c r="U27" s="77"/>
      <c r="V27" s="77"/>
      <c r="W27" s="77"/>
      <c r="X27" s="77"/>
      <c r="Y27" s="76"/>
      <c r="Z27" s="238">
        <f t="shared" si="0"/>
        <v>224.96</v>
      </c>
    </row>
    <row r="28" spans="1:27" x14ac:dyDescent="0.25">
      <c r="A28" s="82">
        <v>26</v>
      </c>
      <c r="B28" s="70" t="s">
        <v>195</v>
      </c>
      <c r="C28" s="71">
        <v>60840050062001</v>
      </c>
      <c r="D28" s="72">
        <v>1</v>
      </c>
      <c r="E28" s="78" t="s">
        <v>250</v>
      </c>
      <c r="F28" s="76" t="s">
        <v>245</v>
      </c>
      <c r="G28" s="86">
        <v>1.3</v>
      </c>
      <c r="H28" s="75" t="s">
        <v>214</v>
      </c>
      <c r="I28" s="76" t="s">
        <v>211</v>
      </c>
      <c r="J28" s="76" t="s">
        <v>200</v>
      </c>
      <c r="K28" s="77" t="s">
        <v>201</v>
      </c>
      <c r="L28" s="77"/>
      <c r="M28" s="77"/>
      <c r="N28" s="77" t="s">
        <v>201</v>
      </c>
      <c r="O28" s="77"/>
      <c r="P28" s="77"/>
      <c r="Q28" s="77" t="s">
        <v>201</v>
      </c>
      <c r="R28" s="77"/>
      <c r="S28" s="77"/>
      <c r="T28" s="77"/>
      <c r="U28" s="77"/>
      <c r="V28" s="77"/>
      <c r="W28" s="77">
        <f>4.3*3</f>
        <v>12.899999999999999</v>
      </c>
      <c r="X28" s="77"/>
      <c r="Y28" s="76"/>
      <c r="Z28" s="238">
        <f>G28*(R28+S28+T28+U28+V28+W28+X28)</f>
        <v>16.77</v>
      </c>
    </row>
    <row r="29" spans="1:27" x14ac:dyDescent="0.25">
      <c r="A29" s="82">
        <v>27</v>
      </c>
      <c r="B29" s="70" t="s">
        <v>195</v>
      </c>
      <c r="C29" s="71">
        <v>60840050062001</v>
      </c>
      <c r="D29" s="72">
        <v>1</v>
      </c>
      <c r="E29" s="78" t="s">
        <v>251</v>
      </c>
      <c r="F29" s="76" t="s">
        <v>245</v>
      </c>
      <c r="G29" s="86">
        <v>15.8</v>
      </c>
      <c r="H29" s="75" t="s">
        <v>214</v>
      </c>
      <c r="I29" s="76" t="s">
        <v>211</v>
      </c>
      <c r="J29" s="76" t="s">
        <v>200</v>
      </c>
      <c r="K29" s="77" t="s">
        <v>201</v>
      </c>
      <c r="L29" s="77" t="s">
        <v>201</v>
      </c>
      <c r="M29" s="77" t="s">
        <v>201</v>
      </c>
      <c r="N29" s="77" t="s">
        <v>201</v>
      </c>
      <c r="O29" s="77" t="s">
        <v>201</v>
      </c>
      <c r="P29" s="77" t="s">
        <v>201</v>
      </c>
      <c r="Q29" s="77" t="s">
        <v>201</v>
      </c>
      <c r="R29" s="77">
        <v>30.4</v>
      </c>
      <c r="S29" s="77"/>
      <c r="T29" s="77"/>
      <c r="U29" s="77"/>
      <c r="V29" s="77"/>
      <c r="W29" s="77"/>
      <c r="X29" s="77"/>
      <c r="Y29" s="76"/>
      <c r="Z29" s="238">
        <f>G29*(R29+S29+T29+U29+V29+W29+X29)</f>
        <v>480.32</v>
      </c>
    </row>
    <row r="30" spans="1:27" x14ac:dyDescent="0.25">
      <c r="A30" s="82">
        <v>28</v>
      </c>
      <c r="B30" s="70" t="s">
        <v>195</v>
      </c>
      <c r="C30" s="71">
        <v>60840050062001</v>
      </c>
      <c r="D30" s="72">
        <v>1</v>
      </c>
      <c r="E30" s="78" t="s">
        <v>252</v>
      </c>
      <c r="F30" s="76" t="s">
        <v>245</v>
      </c>
      <c r="G30" s="86">
        <v>15.8</v>
      </c>
      <c r="H30" s="75" t="s">
        <v>214</v>
      </c>
      <c r="I30" s="76" t="s">
        <v>211</v>
      </c>
      <c r="J30" s="76" t="s">
        <v>200</v>
      </c>
      <c r="K30" s="77" t="s">
        <v>201</v>
      </c>
      <c r="L30" s="77" t="s">
        <v>201</v>
      </c>
      <c r="M30" s="77" t="s">
        <v>201</v>
      </c>
      <c r="N30" s="77" t="s">
        <v>201</v>
      </c>
      <c r="O30" s="77" t="s">
        <v>201</v>
      </c>
      <c r="P30" s="77" t="s">
        <v>201</v>
      </c>
      <c r="Q30" s="77" t="s">
        <v>201</v>
      </c>
      <c r="R30" s="77">
        <v>30.4</v>
      </c>
      <c r="S30" s="77"/>
      <c r="T30" s="77"/>
      <c r="U30" s="77"/>
      <c r="V30" s="77"/>
      <c r="W30" s="77"/>
      <c r="X30" s="77"/>
      <c r="Y30" s="76"/>
      <c r="Z30" s="238">
        <f t="shared" si="0"/>
        <v>480.32</v>
      </c>
    </row>
    <row r="31" spans="1:27" x14ac:dyDescent="0.25">
      <c r="A31" s="82">
        <v>29</v>
      </c>
      <c r="B31" s="70" t="s">
        <v>195</v>
      </c>
      <c r="C31" s="71">
        <v>60840050062001</v>
      </c>
      <c r="D31" s="72">
        <v>1</v>
      </c>
      <c r="E31" s="78" t="s">
        <v>253</v>
      </c>
      <c r="F31" s="76" t="s">
        <v>254</v>
      </c>
      <c r="G31" s="86">
        <v>119.3</v>
      </c>
      <c r="H31" s="75" t="s">
        <v>198</v>
      </c>
      <c r="I31" s="76" t="s">
        <v>211</v>
      </c>
      <c r="J31" s="76" t="s">
        <v>200</v>
      </c>
      <c r="K31" s="77" t="s">
        <v>201</v>
      </c>
      <c r="L31" s="77" t="s">
        <v>201</v>
      </c>
      <c r="M31" s="77" t="s">
        <v>201</v>
      </c>
      <c r="N31" s="77" t="s">
        <v>201</v>
      </c>
      <c r="O31" s="77" t="s">
        <v>201</v>
      </c>
      <c r="P31" s="77" t="s">
        <v>201</v>
      </c>
      <c r="Q31" s="77" t="s">
        <v>201</v>
      </c>
      <c r="R31" s="77">
        <v>30.4</v>
      </c>
      <c r="S31" s="77"/>
      <c r="T31" s="77"/>
      <c r="U31" s="77"/>
      <c r="V31" s="77"/>
      <c r="W31" s="77"/>
      <c r="X31" s="77"/>
      <c r="Y31" s="76"/>
      <c r="Z31" s="238">
        <f t="shared" si="0"/>
        <v>3626.72</v>
      </c>
    </row>
    <row r="32" spans="1:27" x14ac:dyDescent="0.25">
      <c r="A32" s="82">
        <v>30</v>
      </c>
      <c r="B32" s="70" t="s">
        <v>195</v>
      </c>
      <c r="C32" s="71">
        <v>60840050062001</v>
      </c>
      <c r="D32" s="72">
        <v>1</v>
      </c>
      <c r="E32" s="78" t="s">
        <v>255</v>
      </c>
      <c r="F32" s="76" t="s">
        <v>245</v>
      </c>
      <c r="G32" s="86">
        <v>12.1</v>
      </c>
      <c r="H32" s="75" t="s">
        <v>214</v>
      </c>
      <c r="I32" s="76" t="s">
        <v>211</v>
      </c>
      <c r="J32" s="76" t="s">
        <v>200</v>
      </c>
      <c r="K32" s="77" t="s">
        <v>201</v>
      </c>
      <c r="L32" s="77" t="s">
        <v>201</v>
      </c>
      <c r="M32" s="77" t="s">
        <v>201</v>
      </c>
      <c r="N32" s="77" t="s">
        <v>201</v>
      </c>
      <c r="O32" s="77" t="s">
        <v>201</v>
      </c>
      <c r="P32" s="77" t="s">
        <v>201</v>
      </c>
      <c r="Q32" s="77" t="s">
        <v>201</v>
      </c>
      <c r="R32" s="77">
        <v>30.4</v>
      </c>
      <c r="S32" s="77"/>
      <c r="T32" s="77"/>
      <c r="U32" s="77"/>
      <c r="V32" s="77"/>
      <c r="W32" s="77"/>
      <c r="X32" s="77"/>
      <c r="Y32" s="76"/>
      <c r="Z32" s="238">
        <f t="shared" si="0"/>
        <v>367.84</v>
      </c>
    </row>
    <row r="33" spans="1:26" x14ac:dyDescent="0.25">
      <c r="A33" s="82">
        <v>31</v>
      </c>
      <c r="B33" s="70" t="s">
        <v>195</v>
      </c>
      <c r="C33" s="71">
        <v>60840050062001</v>
      </c>
      <c r="D33" s="72">
        <v>1</v>
      </c>
      <c r="E33" s="78" t="s">
        <v>256</v>
      </c>
      <c r="F33" s="76" t="s">
        <v>257</v>
      </c>
      <c r="G33" s="86">
        <v>2.4</v>
      </c>
      <c r="H33" s="75" t="s">
        <v>214</v>
      </c>
      <c r="I33" s="76" t="s">
        <v>211</v>
      </c>
      <c r="J33" s="76" t="s">
        <v>200</v>
      </c>
      <c r="K33" s="77" t="s">
        <v>201</v>
      </c>
      <c r="L33" s="77" t="s">
        <v>201</v>
      </c>
      <c r="M33" s="77" t="s">
        <v>201</v>
      </c>
      <c r="N33" s="77" t="s">
        <v>201</v>
      </c>
      <c r="O33" s="77" t="s">
        <v>201</v>
      </c>
      <c r="P33" s="77" t="s">
        <v>201</v>
      </c>
      <c r="Q33" s="77" t="s">
        <v>201</v>
      </c>
      <c r="R33" s="77">
        <v>30.4</v>
      </c>
      <c r="S33" s="77"/>
      <c r="T33" s="77"/>
      <c r="U33" s="77"/>
      <c r="V33" s="77"/>
      <c r="W33" s="77"/>
      <c r="X33" s="77"/>
      <c r="Y33" s="76"/>
      <c r="Z33" s="238">
        <f t="shared" si="0"/>
        <v>72.959999999999994</v>
      </c>
    </row>
    <row r="34" spans="1:26" x14ac:dyDescent="0.25">
      <c r="A34" s="82">
        <v>32</v>
      </c>
      <c r="B34" s="70" t="s">
        <v>195</v>
      </c>
      <c r="C34" s="71">
        <v>60840050062001</v>
      </c>
      <c r="D34" s="72">
        <v>1</v>
      </c>
      <c r="E34" s="78" t="s">
        <v>258</v>
      </c>
      <c r="F34" s="76" t="s">
        <v>259</v>
      </c>
      <c r="G34" s="86">
        <v>2.2999999999999998</v>
      </c>
      <c r="H34" s="75" t="s">
        <v>214</v>
      </c>
      <c r="I34" s="76" t="s">
        <v>199</v>
      </c>
      <c r="J34" s="76" t="s">
        <v>200</v>
      </c>
      <c r="K34" s="77" t="s">
        <v>201</v>
      </c>
      <c r="L34" s="77" t="s">
        <v>201</v>
      </c>
      <c r="M34" s="77" t="s">
        <v>201</v>
      </c>
      <c r="N34" s="77" t="s">
        <v>201</v>
      </c>
      <c r="O34" s="77" t="s">
        <v>201</v>
      </c>
      <c r="P34" s="77" t="s">
        <v>201</v>
      </c>
      <c r="Q34" s="77" t="s">
        <v>201</v>
      </c>
      <c r="R34" s="77">
        <v>30.4</v>
      </c>
      <c r="S34" s="77"/>
      <c r="T34" s="77"/>
      <c r="U34" s="77"/>
      <c r="V34" s="77"/>
      <c r="W34" s="77"/>
      <c r="X34" s="77"/>
      <c r="Y34" s="76"/>
      <c r="Z34" s="238">
        <f t="shared" si="0"/>
        <v>69.919999999999987</v>
      </c>
    </row>
    <row r="35" spans="1:26" x14ac:dyDescent="0.25">
      <c r="A35" s="82">
        <v>33</v>
      </c>
      <c r="B35" s="70" t="s">
        <v>195</v>
      </c>
      <c r="C35" s="71">
        <v>60840050062001</v>
      </c>
      <c r="D35" s="72">
        <v>1</v>
      </c>
      <c r="E35" s="78" t="s">
        <v>260</v>
      </c>
      <c r="F35" s="76" t="s">
        <v>261</v>
      </c>
      <c r="G35" s="86">
        <v>4.0999999999999996</v>
      </c>
      <c r="H35" s="75" t="s">
        <v>214</v>
      </c>
      <c r="I35" s="76" t="s">
        <v>211</v>
      </c>
      <c r="J35" s="76" t="s">
        <v>200</v>
      </c>
      <c r="K35" s="77" t="s">
        <v>201</v>
      </c>
      <c r="L35" s="77" t="s">
        <v>201</v>
      </c>
      <c r="M35" s="77" t="s">
        <v>201</v>
      </c>
      <c r="N35" s="77" t="s">
        <v>201</v>
      </c>
      <c r="O35" s="77" t="s">
        <v>201</v>
      </c>
      <c r="P35" s="77" t="s">
        <v>201</v>
      </c>
      <c r="Q35" s="77" t="s">
        <v>201</v>
      </c>
      <c r="R35" s="77">
        <v>30.4</v>
      </c>
      <c r="S35" s="77"/>
      <c r="T35" s="77"/>
      <c r="U35" s="77"/>
      <c r="V35" s="77"/>
      <c r="W35" s="77"/>
      <c r="X35" s="77"/>
      <c r="Y35" s="76"/>
      <c r="Z35" s="238">
        <f t="shared" si="0"/>
        <v>124.63999999999999</v>
      </c>
    </row>
    <row r="36" spans="1:26" x14ac:dyDescent="0.25">
      <c r="A36" s="82">
        <v>34</v>
      </c>
      <c r="B36" s="70" t="s">
        <v>195</v>
      </c>
      <c r="C36" s="71">
        <v>60840050062001</v>
      </c>
      <c r="D36" s="72">
        <v>1</v>
      </c>
      <c r="E36" s="78" t="s">
        <v>262</v>
      </c>
      <c r="F36" s="76" t="s">
        <v>259</v>
      </c>
      <c r="G36" s="86">
        <v>2.1</v>
      </c>
      <c r="H36" s="75" t="s">
        <v>214</v>
      </c>
      <c r="I36" s="76" t="s">
        <v>199</v>
      </c>
      <c r="J36" s="76" t="s">
        <v>200</v>
      </c>
      <c r="K36" s="77" t="s">
        <v>201</v>
      </c>
      <c r="L36" s="77" t="s">
        <v>201</v>
      </c>
      <c r="M36" s="77" t="s">
        <v>201</v>
      </c>
      <c r="N36" s="77" t="s">
        <v>201</v>
      </c>
      <c r="O36" s="77" t="s">
        <v>201</v>
      </c>
      <c r="P36" s="77" t="s">
        <v>201</v>
      </c>
      <c r="Q36" s="77" t="s">
        <v>201</v>
      </c>
      <c r="R36" s="77">
        <v>30.4</v>
      </c>
      <c r="S36" s="77"/>
      <c r="T36" s="77"/>
      <c r="U36" s="77"/>
      <c r="V36" s="77"/>
      <c r="W36" s="77"/>
      <c r="X36" s="77"/>
      <c r="Y36" s="76"/>
      <c r="Z36" s="238">
        <f t="shared" si="0"/>
        <v>63.839999999999996</v>
      </c>
    </row>
    <row r="37" spans="1:26" x14ac:dyDescent="0.25">
      <c r="A37" s="82">
        <v>35</v>
      </c>
      <c r="B37" s="70" t="s">
        <v>195</v>
      </c>
      <c r="C37" s="71">
        <v>60840050062001</v>
      </c>
      <c r="D37" s="72">
        <v>1</v>
      </c>
      <c r="E37" s="78" t="s">
        <v>263</v>
      </c>
      <c r="F37" s="76" t="s">
        <v>264</v>
      </c>
      <c r="G37" s="86">
        <v>11.5</v>
      </c>
      <c r="H37" s="75" t="s">
        <v>214</v>
      </c>
      <c r="I37" s="76" t="s">
        <v>211</v>
      </c>
      <c r="J37" s="76" t="s">
        <v>200</v>
      </c>
      <c r="K37" s="77" t="s">
        <v>201</v>
      </c>
      <c r="L37" s="77" t="s">
        <v>201</v>
      </c>
      <c r="M37" s="77" t="s">
        <v>201</v>
      </c>
      <c r="N37" s="77" t="s">
        <v>201</v>
      </c>
      <c r="O37" s="77" t="s">
        <v>201</v>
      </c>
      <c r="P37" s="77" t="s">
        <v>201</v>
      </c>
      <c r="Q37" s="77" t="s">
        <v>201</v>
      </c>
      <c r="R37" s="77">
        <v>30.4</v>
      </c>
      <c r="S37" s="77"/>
      <c r="T37" s="77"/>
      <c r="U37" s="77"/>
      <c r="V37" s="77"/>
      <c r="W37" s="77"/>
      <c r="X37" s="77"/>
      <c r="Y37" s="76"/>
      <c r="Z37" s="238">
        <f t="shared" si="0"/>
        <v>349.59999999999997</v>
      </c>
    </row>
    <row r="38" spans="1:26" x14ac:dyDescent="0.25">
      <c r="A38" s="82">
        <v>36</v>
      </c>
      <c r="B38" s="70" t="s">
        <v>195</v>
      </c>
      <c r="C38" s="71">
        <v>60840050062001</v>
      </c>
      <c r="D38" s="72">
        <v>1</v>
      </c>
      <c r="E38" s="78" t="s">
        <v>265</v>
      </c>
      <c r="F38" s="76" t="s">
        <v>266</v>
      </c>
      <c r="G38" s="234">
        <v>6.6</v>
      </c>
      <c r="H38" s="75" t="s">
        <v>214</v>
      </c>
      <c r="I38" s="76" t="s">
        <v>211</v>
      </c>
      <c r="J38" s="76" t="s">
        <v>200</v>
      </c>
      <c r="K38" s="77" t="s">
        <v>201</v>
      </c>
      <c r="L38" s="77" t="s">
        <v>201</v>
      </c>
      <c r="M38" s="77" t="s">
        <v>201</v>
      </c>
      <c r="N38" s="77" t="s">
        <v>201</v>
      </c>
      <c r="O38" s="77" t="s">
        <v>201</v>
      </c>
      <c r="P38" s="77" t="s">
        <v>201</v>
      </c>
      <c r="Q38" s="77" t="s">
        <v>201</v>
      </c>
      <c r="R38" s="77">
        <v>30.4</v>
      </c>
      <c r="S38" s="77"/>
      <c r="T38" s="77"/>
      <c r="U38" s="77"/>
      <c r="V38" s="77"/>
      <c r="W38" s="77"/>
      <c r="X38" s="77"/>
      <c r="Y38" s="76"/>
      <c r="Z38" s="238">
        <f t="shared" si="0"/>
        <v>200.64</v>
      </c>
    </row>
    <row r="39" spans="1:26" x14ac:dyDescent="0.25">
      <c r="A39" s="82">
        <v>37</v>
      </c>
      <c r="B39" s="70" t="s">
        <v>195</v>
      </c>
      <c r="C39" s="71">
        <v>60840050062001</v>
      </c>
      <c r="D39" s="72">
        <v>1</v>
      </c>
      <c r="E39" s="78" t="s">
        <v>267</v>
      </c>
      <c r="F39" s="76" t="s">
        <v>268</v>
      </c>
      <c r="G39" s="234">
        <v>5.4</v>
      </c>
      <c r="H39" s="75" t="s">
        <v>214</v>
      </c>
      <c r="I39" s="76" t="s">
        <v>211</v>
      </c>
      <c r="J39" s="76" t="s">
        <v>200</v>
      </c>
      <c r="K39" s="77" t="s">
        <v>201</v>
      </c>
      <c r="L39" s="77" t="s">
        <v>201</v>
      </c>
      <c r="M39" s="77" t="s">
        <v>201</v>
      </c>
      <c r="N39" s="77" t="s">
        <v>201</v>
      </c>
      <c r="O39" s="77" t="s">
        <v>201</v>
      </c>
      <c r="P39" s="77" t="s">
        <v>201</v>
      </c>
      <c r="Q39" s="77" t="s">
        <v>201</v>
      </c>
      <c r="R39" s="77">
        <v>30.4</v>
      </c>
      <c r="S39" s="77"/>
      <c r="T39" s="77"/>
      <c r="U39" s="77"/>
      <c r="V39" s="77"/>
      <c r="W39" s="77"/>
      <c r="X39" s="77"/>
      <c r="Y39" s="76"/>
      <c r="Z39" s="238">
        <f t="shared" si="0"/>
        <v>164.16</v>
      </c>
    </row>
    <row r="40" spans="1:26" x14ac:dyDescent="0.25">
      <c r="A40" s="82">
        <v>38</v>
      </c>
      <c r="B40" s="70" t="s">
        <v>195</v>
      </c>
      <c r="C40" s="71">
        <v>60840050062001</v>
      </c>
      <c r="D40" s="72">
        <v>1</v>
      </c>
      <c r="E40" s="78" t="s">
        <v>269</v>
      </c>
      <c r="F40" s="76" t="s">
        <v>270</v>
      </c>
      <c r="G40" s="86">
        <v>3.8</v>
      </c>
      <c r="H40" s="75" t="s">
        <v>198</v>
      </c>
      <c r="I40" s="76" t="s">
        <v>199</v>
      </c>
      <c r="J40" s="76" t="s">
        <v>200</v>
      </c>
      <c r="K40" s="77" t="s">
        <v>201</v>
      </c>
      <c r="L40" s="77" t="s">
        <v>201</v>
      </c>
      <c r="M40" s="77" t="s">
        <v>201</v>
      </c>
      <c r="N40" s="77" t="s">
        <v>201</v>
      </c>
      <c r="O40" s="77" t="s">
        <v>201</v>
      </c>
      <c r="P40" s="77" t="s">
        <v>201</v>
      </c>
      <c r="Q40" s="77" t="s">
        <v>201</v>
      </c>
      <c r="R40" s="77">
        <v>30.4</v>
      </c>
      <c r="S40" s="77"/>
      <c r="T40" s="77"/>
      <c r="U40" s="77"/>
      <c r="V40" s="77"/>
      <c r="W40" s="77"/>
      <c r="X40" s="77"/>
      <c r="Y40" s="76"/>
      <c r="Z40" s="238">
        <f t="shared" si="0"/>
        <v>115.52</v>
      </c>
    </row>
    <row r="41" spans="1:26" x14ac:dyDescent="0.25">
      <c r="A41" s="82">
        <v>39</v>
      </c>
      <c r="B41" s="70" t="s">
        <v>195</v>
      </c>
      <c r="C41" s="71">
        <v>60840050062001</v>
      </c>
      <c r="D41" s="72">
        <v>1</v>
      </c>
      <c r="E41" s="78" t="s">
        <v>269</v>
      </c>
      <c r="F41" s="76" t="s">
        <v>271</v>
      </c>
      <c r="G41" s="86">
        <v>5.5</v>
      </c>
      <c r="H41" s="75" t="s">
        <v>198</v>
      </c>
      <c r="I41" s="76" t="s">
        <v>225</v>
      </c>
      <c r="J41" s="76" t="s">
        <v>200</v>
      </c>
      <c r="K41" s="77" t="s">
        <v>201</v>
      </c>
      <c r="L41" s="77" t="s">
        <v>201</v>
      </c>
      <c r="M41" s="77" t="s">
        <v>201</v>
      </c>
      <c r="N41" s="77" t="s">
        <v>201</v>
      </c>
      <c r="O41" s="77" t="s">
        <v>201</v>
      </c>
      <c r="P41" s="77" t="s">
        <v>201</v>
      </c>
      <c r="Q41" s="77" t="s">
        <v>201</v>
      </c>
      <c r="R41" s="77">
        <v>30.4</v>
      </c>
      <c r="S41" s="77"/>
      <c r="T41" s="77"/>
      <c r="U41" s="77"/>
      <c r="V41" s="77"/>
      <c r="W41" s="77"/>
      <c r="X41" s="77"/>
      <c r="Y41" s="76"/>
      <c r="Z41" s="238">
        <f t="shared" si="0"/>
        <v>167.2</v>
      </c>
    </row>
    <row r="42" spans="1:26" x14ac:dyDescent="0.25">
      <c r="A42" s="82">
        <v>40</v>
      </c>
      <c r="B42" s="70" t="s">
        <v>195</v>
      </c>
      <c r="C42" s="71">
        <v>60840050062001</v>
      </c>
      <c r="D42" s="72">
        <v>1</v>
      </c>
      <c r="E42" s="78" t="s">
        <v>272</v>
      </c>
      <c r="F42" s="76" t="s">
        <v>273</v>
      </c>
      <c r="G42" s="86">
        <v>3.9</v>
      </c>
      <c r="H42" s="75" t="s">
        <v>198</v>
      </c>
      <c r="I42" s="76" t="s">
        <v>199</v>
      </c>
      <c r="J42" s="76" t="s">
        <v>200</v>
      </c>
      <c r="K42" s="77" t="s">
        <v>201</v>
      </c>
      <c r="L42" s="77" t="s">
        <v>201</v>
      </c>
      <c r="M42" s="77" t="s">
        <v>201</v>
      </c>
      <c r="N42" s="77" t="s">
        <v>201</v>
      </c>
      <c r="O42" s="77" t="s">
        <v>201</v>
      </c>
      <c r="P42" s="77" t="s">
        <v>201</v>
      </c>
      <c r="Q42" s="77" t="s">
        <v>201</v>
      </c>
      <c r="R42" s="77">
        <v>30.4</v>
      </c>
      <c r="S42" s="77"/>
      <c r="T42" s="77"/>
      <c r="U42" s="77"/>
      <c r="V42" s="77"/>
      <c r="W42" s="77"/>
      <c r="X42" s="77"/>
      <c r="Y42" s="76"/>
      <c r="Z42" s="238">
        <f t="shared" si="0"/>
        <v>118.55999999999999</v>
      </c>
    </row>
    <row r="43" spans="1:26" x14ac:dyDescent="0.25">
      <c r="A43" s="82">
        <v>41</v>
      </c>
      <c r="B43" s="70" t="s">
        <v>195</v>
      </c>
      <c r="C43" s="71">
        <v>60840050062001</v>
      </c>
      <c r="D43" s="72">
        <v>1</v>
      </c>
      <c r="E43" s="78" t="s">
        <v>274</v>
      </c>
      <c r="F43" s="76" t="s">
        <v>275</v>
      </c>
      <c r="G43" s="86">
        <v>14.2</v>
      </c>
      <c r="H43" s="75" t="s">
        <v>198</v>
      </c>
      <c r="I43" s="76" t="s">
        <v>199</v>
      </c>
      <c r="J43" s="76" t="s">
        <v>200</v>
      </c>
      <c r="K43" s="77" t="s">
        <v>201</v>
      </c>
      <c r="L43" s="77" t="s">
        <v>201</v>
      </c>
      <c r="M43" s="77" t="s">
        <v>201</v>
      </c>
      <c r="N43" s="77" t="s">
        <v>201</v>
      </c>
      <c r="O43" s="77" t="s">
        <v>201</v>
      </c>
      <c r="P43" s="77" t="s">
        <v>201</v>
      </c>
      <c r="Q43" s="77" t="s">
        <v>201</v>
      </c>
      <c r="R43" s="77">
        <v>30.4</v>
      </c>
      <c r="S43" s="77"/>
      <c r="T43" s="77"/>
      <c r="U43" s="77"/>
      <c r="V43" s="77"/>
      <c r="W43" s="77"/>
      <c r="X43" s="77"/>
      <c r="Y43" s="76"/>
      <c r="Z43" s="238">
        <f t="shared" si="0"/>
        <v>431.67999999999995</v>
      </c>
    </row>
    <row r="44" spans="1:26" x14ac:dyDescent="0.25">
      <c r="A44" s="82">
        <v>42</v>
      </c>
      <c r="B44" s="70" t="s">
        <v>195</v>
      </c>
      <c r="C44" s="71">
        <v>60840050062001</v>
      </c>
      <c r="D44" s="72">
        <v>1</v>
      </c>
      <c r="E44" s="78" t="s">
        <v>276</v>
      </c>
      <c r="F44" s="76" t="s">
        <v>275</v>
      </c>
      <c r="G44" s="86">
        <v>14.7</v>
      </c>
      <c r="H44" s="75" t="s">
        <v>198</v>
      </c>
      <c r="I44" s="76" t="s">
        <v>199</v>
      </c>
      <c r="J44" s="76" t="s">
        <v>200</v>
      </c>
      <c r="K44" s="77" t="s">
        <v>201</v>
      </c>
      <c r="L44" s="77" t="s">
        <v>201</v>
      </c>
      <c r="M44" s="77" t="s">
        <v>201</v>
      </c>
      <c r="N44" s="77" t="s">
        <v>201</v>
      </c>
      <c r="O44" s="77" t="s">
        <v>201</v>
      </c>
      <c r="P44" s="77" t="s">
        <v>201</v>
      </c>
      <c r="Q44" s="77" t="s">
        <v>201</v>
      </c>
      <c r="R44" s="77">
        <v>30.4</v>
      </c>
      <c r="S44" s="77"/>
      <c r="T44" s="77"/>
      <c r="U44" s="77"/>
      <c r="V44" s="77"/>
      <c r="W44" s="77"/>
      <c r="X44" s="77"/>
      <c r="Y44" s="76"/>
      <c r="Z44" s="238">
        <f t="shared" si="0"/>
        <v>446.87999999999994</v>
      </c>
    </row>
    <row r="45" spans="1:26" x14ac:dyDescent="0.25">
      <c r="A45" s="82">
        <v>43</v>
      </c>
      <c r="B45" s="70" t="s">
        <v>195</v>
      </c>
      <c r="C45" s="71">
        <v>60840050062001</v>
      </c>
      <c r="D45" s="72">
        <v>1</v>
      </c>
      <c r="E45" s="78" t="s">
        <v>277</v>
      </c>
      <c r="F45" s="76" t="s">
        <v>278</v>
      </c>
      <c r="G45" s="86">
        <v>18.3</v>
      </c>
      <c r="H45" s="75" t="s">
        <v>198</v>
      </c>
      <c r="I45" s="76" t="s">
        <v>225</v>
      </c>
      <c r="J45" s="76" t="s">
        <v>200</v>
      </c>
      <c r="K45" s="77" t="s">
        <v>201</v>
      </c>
      <c r="L45" s="77" t="s">
        <v>201</v>
      </c>
      <c r="M45" s="77" t="s">
        <v>201</v>
      </c>
      <c r="N45" s="77" t="s">
        <v>201</v>
      </c>
      <c r="O45" s="77" t="s">
        <v>201</v>
      </c>
      <c r="P45" s="77" t="s">
        <v>201</v>
      </c>
      <c r="Q45" s="77" t="s">
        <v>201</v>
      </c>
      <c r="R45" s="77">
        <v>30.4</v>
      </c>
      <c r="S45" s="77"/>
      <c r="T45" s="77"/>
      <c r="U45" s="77"/>
      <c r="V45" s="77"/>
      <c r="W45" s="77"/>
      <c r="X45" s="77"/>
      <c r="Y45" s="76"/>
      <c r="Z45" s="238">
        <f t="shared" si="0"/>
        <v>556.32000000000005</v>
      </c>
    </row>
    <row r="46" spans="1:26" x14ac:dyDescent="0.25">
      <c r="A46" s="82">
        <v>44</v>
      </c>
      <c r="B46" s="70" t="s">
        <v>195</v>
      </c>
      <c r="C46" s="71">
        <v>60840050062001</v>
      </c>
      <c r="D46" s="72">
        <v>1</v>
      </c>
      <c r="E46" s="78" t="s">
        <v>279</v>
      </c>
      <c r="F46" s="76" t="s">
        <v>222</v>
      </c>
      <c r="G46" s="86">
        <v>11.4</v>
      </c>
      <c r="H46" s="75" t="s">
        <v>280</v>
      </c>
      <c r="I46" s="76" t="s">
        <v>222</v>
      </c>
      <c r="J46" s="76" t="s">
        <v>200</v>
      </c>
      <c r="K46" s="77" t="s">
        <v>201</v>
      </c>
      <c r="L46" s="77" t="s">
        <v>201</v>
      </c>
      <c r="M46" s="77" t="s">
        <v>201</v>
      </c>
      <c r="N46" s="77" t="s">
        <v>201</v>
      </c>
      <c r="O46" s="77" t="s">
        <v>201</v>
      </c>
      <c r="P46" s="77" t="s">
        <v>201</v>
      </c>
      <c r="Q46" s="77" t="s">
        <v>201</v>
      </c>
      <c r="R46" s="77">
        <v>30.4</v>
      </c>
      <c r="S46" s="77"/>
      <c r="T46" s="77"/>
      <c r="U46" s="77"/>
      <c r="V46" s="77"/>
      <c r="W46" s="77"/>
      <c r="X46" s="77"/>
      <c r="Y46" s="76"/>
      <c r="Z46" s="238">
        <f t="shared" si="0"/>
        <v>346.56</v>
      </c>
    </row>
    <row r="47" spans="1:26" x14ac:dyDescent="0.25">
      <c r="A47" s="82">
        <v>45</v>
      </c>
      <c r="B47" s="70" t="s">
        <v>195</v>
      </c>
      <c r="C47" s="71">
        <v>60840050062001</v>
      </c>
      <c r="D47" s="72">
        <v>1</v>
      </c>
      <c r="E47" s="78" t="s">
        <v>281</v>
      </c>
      <c r="F47" s="76" t="s">
        <v>282</v>
      </c>
      <c r="G47" s="86">
        <v>8.3000000000000007</v>
      </c>
      <c r="H47" s="75" t="s">
        <v>214</v>
      </c>
      <c r="I47" s="76" t="s">
        <v>222</v>
      </c>
      <c r="J47" s="76" t="s">
        <v>200</v>
      </c>
      <c r="K47" s="77" t="s">
        <v>201</v>
      </c>
      <c r="L47" s="77" t="s">
        <v>201</v>
      </c>
      <c r="M47" s="77" t="s">
        <v>201</v>
      </c>
      <c r="N47" s="77" t="s">
        <v>201</v>
      </c>
      <c r="O47" s="77" t="s">
        <v>201</v>
      </c>
      <c r="P47" s="77" t="s">
        <v>201</v>
      </c>
      <c r="Q47" s="77" t="s">
        <v>201</v>
      </c>
      <c r="R47" s="77">
        <v>30.4</v>
      </c>
      <c r="S47" s="77"/>
      <c r="T47" s="77"/>
      <c r="U47" s="77"/>
      <c r="V47" s="77"/>
      <c r="W47" s="77"/>
      <c r="X47" s="77"/>
      <c r="Y47" s="76"/>
      <c r="Z47" s="238">
        <f t="shared" si="0"/>
        <v>252.32000000000002</v>
      </c>
    </row>
    <row r="48" spans="1:26" x14ac:dyDescent="0.25">
      <c r="A48" s="82">
        <v>46</v>
      </c>
      <c r="B48" s="70" t="s">
        <v>195</v>
      </c>
      <c r="C48" s="71">
        <v>60840050062001</v>
      </c>
      <c r="D48" s="72">
        <v>1</v>
      </c>
      <c r="E48" s="78" t="s">
        <v>283</v>
      </c>
      <c r="F48" s="76" t="s">
        <v>284</v>
      </c>
      <c r="G48" s="86">
        <v>18.8</v>
      </c>
      <c r="H48" s="75" t="s">
        <v>214</v>
      </c>
      <c r="I48" s="76" t="s">
        <v>211</v>
      </c>
      <c r="J48" s="76" t="s">
        <v>200</v>
      </c>
      <c r="K48" s="77" t="s">
        <v>201</v>
      </c>
      <c r="L48" s="77" t="s">
        <v>201</v>
      </c>
      <c r="M48" s="77" t="s">
        <v>201</v>
      </c>
      <c r="N48" s="77" t="s">
        <v>201</v>
      </c>
      <c r="O48" s="77" t="s">
        <v>201</v>
      </c>
      <c r="P48" s="77" t="s">
        <v>201</v>
      </c>
      <c r="Q48" s="77" t="s">
        <v>201</v>
      </c>
      <c r="R48" s="77">
        <v>30.4</v>
      </c>
      <c r="S48" s="77"/>
      <c r="T48" s="77"/>
      <c r="U48" s="77"/>
      <c r="V48" s="77"/>
      <c r="W48" s="77"/>
      <c r="X48" s="77"/>
      <c r="Y48" s="76"/>
      <c r="Z48" s="238">
        <f t="shared" si="0"/>
        <v>571.52</v>
      </c>
    </row>
    <row r="49" spans="1:26" x14ac:dyDescent="0.25">
      <c r="A49" s="82">
        <v>47</v>
      </c>
      <c r="B49" s="70" t="s">
        <v>195</v>
      </c>
      <c r="C49" s="71">
        <v>60840050062001</v>
      </c>
      <c r="D49" s="72">
        <v>1</v>
      </c>
      <c r="E49" s="78" t="s">
        <v>285</v>
      </c>
      <c r="F49" s="76" t="s">
        <v>286</v>
      </c>
      <c r="G49" s="86">
        <v>9</v>
      </c>
      <c r="H49" s="75" t="s">
        <v>214</v>
      </c>
      <c r="I49" s="76" t="s">
        <v>211</v>
      </c>
      <c r="J49" s="76" t="s">
        <v>200</v>
      </c>
      <c r="K49" s="77" t="s">
        <v>201</v>
      </c>
      <c r="L49" s="77" t="s">
        <v>201</v>
      </c>
      <c r="M49" s="77" t="s">
        <v>201</v>
      </c>
      <c r="N49" s="77" t="s">
        <v>201</v>
      </c>
      <c r="O49" s="77" t="s">
        <v>201</v>
      </c>
      <c r="P49" s="77" t="s">
        <v>201</v>
      </c>
      <c r="Q49" s="77" t="s">
        <v>201</v>
      </c>
      <c r="R49" s="77">
        <v>30.4</v>
      </c>
      <c r="S49" s="77"/>
      <c r="T49" s="77"/>
      <c r="U49" s="77"/>
      <c r="V49" s="77"/>
      <c r="W49" s="77"/>
      <c r="X49" s="77"/>
      <c r="Y49" s="76"/>
      <c r="Z49" s="238">
        <f t="shared" si="0"/>
        <v>273.59999999999997</v>
      </c>
    </row>
    <row r="50" spans="1:26" x14ac:dyDescent="0.25">
      <c r="A50" s="82">
        <v>48</v>
      </c>
      <c r="B50" s="70" t="s">
        <v>195</v>
      </c>
      <c r="C50" s="71">
        <v>60840050062001</v>
      </c>
      <c r="D50" s="72">
        <v>1</v>
      </c>
      <c r="E50" s="78" t="s">
        <v>287</v>
      </c>
      <c r="F50" s="76" t="s">
        <v>222</v>
      </c>
      <c r="G50" s="86">
        <v>9</v>
      </c>
      <c r="H50" s="75" t="s">
        <v>280</v>
      </c>
      <c r="I50" s="76" t="s">
        <v>222</v>
      </c>
      <c r="J50" s="76" t="s">
        <v>200</v>
      </c>
      <c r="K50" s="77" t="s">
        <v>201</v>
      </c>
      <c r="L50" s="77" t="s">
        <v>201</v>
      </c>
      <c r="M50" s="77" t="s">
        <v>201</v>
      </c>
      <c r="N50" s="77" t="s">
        <v>201</v>
      </c>
      <c r="O50" s="77" t="s">
        <v>201</v>
      </c>
      <c r="P50" s="77" t="s">
        <v>201</v>
      </c>
      <c r="Q50" s="77" t="s">
        <v>201</v>
      </c>
      <c r="R50" s="77">
        <v>30.4</v>
      </c>
      <c r="S50" s="77"/>
      <c r="T50" s="77"/>
      <c r="U50" s="77"/>
      <c r="V50" s="77"/>
      <c r="W50" s="77"/>
      <c r="X50" s="77"/>
      <c r="Y50" s="76"/>
      <c r="Z50" s="238">
        <f t="shared" si="0"/>
        <v>273.59999999999997</v>
      </c>
    </row>
    <row r="51" spans="1:26" x14ac:dyDescent="0.25">
      <c r="A51" s="82">
        <v>49</v>
      </c>
      <c r="B51" s="70" t="s">
        <v>195</v>
      </c>
      <c r="C51" s="71">
        <v>60840050062001</v>
      </c>
      <c r="D51" s="72">
        <v>1</v>
      </c>
      <c r="E51" s="78" t="s">
        <v>288</v>
      </c>
      <c r="F51" s="76" t="s">
        <v>278</v>
      </c>
      <c r="G51" s="86">
        <v>52.2</v>
      </c>
      <c r="H51" s="75" t="s">
        <v>198</v>
      </c>
      <c r="I51" s="76" t="s">
        <v>225</v>
      </c>
      <c r="J51" s="76" t="s">
        <v>200</v>
      </c>
      <c r="K51" s="77" t="s">
        <v>201</v>
      </c>
      <c r="L51" s="77" t="s">
        <v>201</v>
      </c>
      <c r="M51" s="77" t="s">
        <v>201</v>
      </c>
      <c r="N51" s="77" t="s">
        <v>201</v>
      </c>
      <c r="O51" s="77" t="s">
        <v>201</v>
      </c>
      <c r="P51" s="77" t="s">
        <v>201</v>
      </c>
      <c r="Q51" s="77" t="s">
        <v>201</v>
      </c>
      <c r="R51" s="77">
        <v>30.4</v>
      </c>
      <c r="S51" s="77"/>
      <c r="T51" s="77"/>
      <c r="U51" s="77"/>
      <c r="V51" s="77"/>
      <c r="W51" s="77"/>
      <c r="X51" s="77"/>
      <c r="Y51" s="76"/>
      <c r="Z51" s="238">
        <f t="shared" si="0"/>
        <v>1586.88</v>
      </c>
    </row>
    <row r="52" spans="1:26" x14ac:dyDescent="0.25">
      <c r="A52" s="82">
        <v>50</v>
      </c>
      <c r="B52" s="70" t="s">
        <v>195</v>
      </c>
      <c r="C52" s="71">
        <v>60840050062001</v>
      </c>
      <c r="D52" s="72">
        <v>1</v>
      </c>
      <c r="E52" s="78" t="s">
        <v>289</v>
      </c>
      <c r="F52" s="76" t="s">
        <v>270</v>
      </c>
      <c r="G52" s="86">
        <v>2</v>
      </c>
      <c r="H52" s="75" t="s">
        <v>198</v>
      </c>
      <c r="I52" s="76" t="s">
        <v>199</v>
      </c>
      <c r="J52" s="76" t="s">
        <v>200</v>
      </c>
      <c r="K52" s="77" t="s">
        <v>201</v>
      </c>
      <c r="L52" s="77" t="s">
        <v>201</v>
      </c>
      <c r="M52" s="77" t="s">
        <v>201</v>
      </c>
      <c r="N52" s="77" t="s">
        <v>201</v>
      </c>
      <c r="O52" s="77" t="s">
        <v>201</v>
      </c>
      <c r="P52" s="77" t="s">
        <v>201</v>
      </c>
      <c r="Q52" s="77" t="s">
        <v>201</v>
      </c>
      <c r="R52" s="77">
        <v>30.4</v>
      </c>
      <c r="S52" s="77"/>
      <c r="T52" s="77"/>
      <c r="U52" s="77"/>
      <c r="V52" s="77"/>
      <c r="W52" s="77"/>
      <c r="X52" s="77"/>
      <c r="Y52" s="76"/>
      <c r="Z52" s="238">
        <f t="shared" si="0"/>
        <v>60.8</v>
      </c>
    </row>
    <row r="53" spans="1:26" x14ac:dyDescent="0.25">
      <c r="A53" s="82">
        <v>51</v>
      </c>
      <c r="B53" s="70" t="s">
        <v>195</v>
      </c>
      <c r="C53" s="71">
        <v>60840050062001</v>
      </c>
      <c r="D53" s="72">
        <v>1</v>
      </c>
      <c r="E53" s="78" t="s">
        <v>290</v>
      </c>
      <c r="F53" s="76" t="s">
        <v>275</v>
      </c>
      <c r="G53" s="86">
        <v>12.7</v>
      </c>
      <c r="H53" s="75" t="s">
        <v>198</v>
      </c>
      <c r="I53" s="76" t="s">
        <v>199</v>
      </c>
      <c r="J53" s="76" t="s">
        <v>200</v>
      </c>
      <c r="K53" s="77" t="s">
        <v>201</v>
      </c>
      <c r="L53" s="77" t="s">
        <v>201</v>
      </c>
      <c r="M53" s="77" t="s">
        <v>201</v>
      </c>
      <c r="N53" s="77" t="s">
        <v>201</v>
      </c>
      <c r="O53" s="77" t="s">
        <v>201</v>
      </c>
      <c r="P53" s="77" t="s">
        <v>201</v>
      </c>
      <c r="Q53" s="77" t="s">
        <v>201</v>
      </c>
      <c r="R53" s="77">
        <v>30.4</v>
      </c>
      <c r="S53" s="77"/>
      <c r="T53" s="77"/>
      <c r="U53" s="77"/>
      <c r="V53" s="77"/>
      <c r="W53" s="77"/>
      <c r="X53" s="77"/>
      <c r="Y53" s="76"/>
      <c r="Z53" s="238">
        <f t="shared" si="0"/>
        <v>386.08</v>
      </c>
    </row>
    <row r="54" spans="1:26" x14ac:dyDescent="0.25">
      <c r="A54" s="82">
        <v>52</v>
      </c>
      <c r="B54" s="70" t="s">
        <v>195</v>
      </c>
      <c r="C54" s="71">
        <v>60840050062001</v>
      </c>
      <c r="D54" s="72">
        <v>1</v>
      </c>
      <c r="E54" s="78" t="s">
        <v>291</v>
      </c>
      <c r="F54" s="76" t="s">
        <v>275</v>
      </c>
      <c r="G54" s="86">
        <v>14.1</v>
      </c>
      <c r="H54" s="75" t="s">
        <v>198</v>
      </c>
      <c r="I54" s="76" t="s">
        <v>199</v>
      </c>
      <c r="J54" s="76" t="s">
        <v>200</v>
      </c>
      <c r="K54" s="77" t="s">
        <v>201</v>
      </c>
      <c r="L54" s="77" t="s">
        <v>201</v>
      </c>
      <c r="M54" s="77" t="s">
        <v>201</v>
      </c>
      <c r="N54" s="77" t="s">
        <v>201</v>
      </c>
      <c r="O54" s="77" t="s">
        <v>201</v>
      </c>
      <c r="P54" s="77" t="s">
        <v>201</v>
      </c>
      <c r="Q54" s="77" t="s">
        <v>201</v>
      </c>
      <c r="R54" s="77">
        <v>30.4</v>
      </c>
      <c r="S54" s="77"/>
      <c r="T54" s="77"/>
      <c r="U54" s="77"/>
      <c r="V54" s="77"/>
      <c r="W54" s="77"/>
      <c r="X54" s="77"/>
      <c r="Y54" s="76"/>
      <c r="Z54" s="238">
        <f t="shared" si="0"/>
        <v>428.64</v>
      </c>
    </row>
    <row r="55" spans="1:26" x14ac:dyDescent="0.25">
      <c r="A55" s="82">
        <v>53</v>
      </c>
      <c r="B55" s="70" t="s">
        <v>195</v>
      </c>
      <c r="C55" s="71">
        <v>60840050062001</v>
      </c>
      <c r="D55" s="72">
        <v>1</v>
      </c>
      <c r="E55" s="78" t="s">
        <v>292</v>
      </c>
      <c r="F55" s="76" t="s">
        <v>293</v>
      </c>
      <c r="G55" s="86">
        <v>3.9</v>
      </c>
      <c r="H55" s="75" t="s">
        <v>198</v>
      </c>
      <c r="I55" s="76" t="s">
        <v>199</v>
      </c>
      <c r="J55" s="76" t="s">
        <v>200</v>
      </c>
      <c r="K55" s="77" t="s">
        <v>201</v>
      </c>
      <c r="L55" s="77" t="s">
        <v>201</v>
      </c>
      <c r="M55" s="77" t="s">
        <v>201</v>
      </c>
      <c r="N55" s="77" t="s">
        <v>201</v>
      </c>
      <c r="O55" s="77" t="s">
        <v>201</v>
      </c>
      <c r="P55" s="77" t="s">
        <v>201</v>
      </c>
      <c r="Q55" s="77" t="s">
        <v>201</v>
      </c>
      <c r="R55" s="77">
        <v>30.4</v>
      </c>
      <c r="S55" s="77"/>
      <c r="T55" s="77"/>
      <c r="U55" s="77"/>
      <c r="V55" s="77"/>
      <c r="W55" s="77"/>
      <c r="X55" s="77"/>
      <c r="Y55" s="76"/>
      <c r="Z55" s="238">
        <f t="shared" si="0"/>
        <v>118.55999999999999</v>
      </c>
    </row>
    <row r="56" spans="1:26" x14ac:dyDescent="0.25">
      <c r="A56" s="82">
        <v>54</v>
      </c>
      <c r="B56" s="70" t="s">
        <v>195</v>
      </c>
      <c r="C56" s="71">
        <v>60840050062001</v>
      </c>
      <c r="D56" s="72">
        <v>1</v>
      </c>
      <c r="E56" s="78" t="s">
        <v>294</v>
      </c>
      <c r="F56" s="76" t="s">
        <v>271</v>
      </c>
      <c r="G56" s="86">
        <v>5.5</v>
      </c>
      <c r="H56" s="75" t="s">
        <v>198</v>
      </c>
      <c r="I56" s="76" t="s">
        <v>199</v>
      </c>
      <c r="J56" s="76" t="s">
        <v>200</v>
      </c>
      <c r="K56" s="77" t="s">
        <v>201</v>
      </c>
      <c r="L56" s="77" t="s">
        <v>201</v>
      </c>
      <c r="M56" s="77" t="s">
        <v>201</v>
      </c>
      <c r="N56" s="77" t="s">
        <v>201</v>
      </c>
      <c r="O56" s="77" t="s">
        <v>201</v>
      </c>
      <c r="P56" s="77" t="s">
        <v>201</v>
      </c>
      <c r="Q56" s="77" t="s">
        <v>201</v>
      </c>
      <c r="R56" s="77">
        <v>30.4</v>
      </c>
      <c r="S56" s="77"/>
      <c r="T56" s="77"/>
      <c r="U56" s="77"/>
      <c r="V56" s="77"/>
      <c r="W56" s="77"/>
      <c r="X56" s="77"/>
      <c r="Y56" s="76"/>
      <c r="Z56" s="238">
        <f t="shared" si="0"/>
        <v>167.2</v>
      </c>
    </row>
    <row r="57" spans="1:26" x14ac:dyDescent="0.25">
      <c r="A57" s="82">
        <v>55</v>
      </c>
      <c r="B57" s="70" t="s">
        <v>195</v>
      </c>
      <c r="C57" s="71">
        <v>60840050062001</v>
      </c>
      <c r="D57" s="72">
        <v>1</v>
      </c>
      <c r="E57" s="78" t="s">
        <v>295</v>
      </c>
      <c r="F57" s="76" t="s">
        <v>270</v>
      </c>
      <c r="G57" s="86">
        <v>3.9</v>
      </c>
      <c r="H57" s="75" t="s">
        <v>198</v>
      </c>
      <c r="I57" s="76" t="s">
        <v>199</v>
      </c>
      <c r="J57" s="76" t="s">
        <v>200</v>
      </c>
      <c r="K57" s="77" t="s">
        <v>201</v>
      </c>
      <c r="L57" s="77" t="s">
        <v>201</v>
      </c>
      <c r="M57" s="77" t="s">
        <v>201</v>
      </c>
      <c r="N57" s="77" t="s">
        <v>201</v>
      </c>
      <c r="O57" s="77" t="s">
        <v>201</v>
      </c>
      <c r="P57" s="77" t="s">
        <v>201</v>
      </c>
      <c r="Q57" s="77" t="s">
        <v>201</v>
      </c>
      <c r="R57" s="77">
        <v>30.4</v>
      </c>
      <c r="S57" s="77"/>
      <c r="T57" s="77"/>
      <c r="U57" s="77"/>
      <c r="V57" s="77"/>
      <c r="W57" s="77"/>
      <c r="X57" s="77"/>
      <c r="Y57" s="76"/>
      <c r="Z57" s="238">
        <f t="shared" si="0"/>
        <v>118.55999999999999</v>
      </c>
    </row>
    <row r="58" spans="1:26" x14ac:dyDescent="0.25">
      <c r="A58" s="82">
        <v>56</v>
      </c>
      <c r="B58" s="70" t="s">
        <v>195</v>
      </c>
      <c r="C58" s="71">
        <v>60840050062001</v>
      </c>
      <c r="D58" s="72">
        <v>1</v>
      </c>
      <c r="E58" s="78" t="s">
        <v>296</v>
      </c>
      <c r="F58" s="76" t="s">
        <v>259</v>
      </c>
      <c r="G58" s="86">
        <v>1.1000000000000001</v>
      </c>
      <c r="H58" s="75" t="s">
        <v>198</v>
      </c>
      <c r="I58" s="76" t="s">
        <v>199</v>
      </c>
      <c r="J58" s="76" t="s">
        <v>200</v>
      </c>
      <c r="K58" s="77" t="s">
        <v>201</v>
      </c>
      <c r="L58" s="77" t="s">
        <v>201</v>
      </c>
      <c r="M58" s="77" t="s">
        <v>201</v>
      </c>
      <c r="N58" s="77" t="s">
        <v>201</v>
      </c>
      <c r="O58" s="77" t="s">
        <v>201</v>
      </c>
      <c r="P58" s="77" t="s">
        <v>201</v>
      </c>
      <c r="Q58" s="77" t="s">
        <v>201</v>
      </c>
      <c r="R58" s="77">
        <v>30.4</v>
      </c>
      <c r="S58" s="77"/>
      <c r="T58" s="77"/>
      <c r="U58" s="77"/>
      <c r="V58" s="77"/>
      <c r="W58" s="77"/>
      <c r="X58" s="77"/>
      <c r="Y58" s="76"/>
      <c r="Z58" s="238">
        <f t="shared" si="0"/>
        <v>33.44</v>
      </c>
    </row>
    <row r="59" spans="1:26" x14ac:dyDescent="0.25">
      <c r="A59" s="82">
        <v>57</v>
      </c>
      <c r="B59" s="70" t="s">
        <v>195</v>
      </c>
      <c r="C59" s="71">
        <v>60840050062001</v>
      </c>
      <c r="D59" s="72">
        <v>1</v>
      </c>
      <c r="E59" s="78" t="s">
        <v>297</v>
      </c>
      <c r="F59" s="76" t="s">
        <v>259</v>
      </c>
      <c r="G59" s="86">
        <v>2.5</v>
      </c>
      <c r="H59" s="75" t="s">
        <v>198</v>
      </c>
      <c r="I59" s="76" t="s">
        <v>199</v>
      </c>
      <c r="J59" s="76" t="s">
        <v>200</v>
      </c>
      <c r="K59" s="77" t="s">
        <v>201</v>
      </c>
      <c r="L59" s="77" t="s">
        <v>201</v>
      </c>
      <c r="M59" s="77" t="s">
        <v>201</v>
      </c>
      <c r="N59" s="77" t="s">
        <v>201</v>
      </c>
      <c r="O59" s="77" t="s">
        <v>201</v>
      </c>
      <c r="P59" s="77" t="s">
        <v>201</v>
      </c>
      <c r="Q59" s="77" t="s">
        <v>201</v>
      </c>
      <c r="R59" s="77">
        <v>30.4</v>
      </c>
      <c r="S59" s="77"/>
      <c r="T59" s="77"/>
      <c r="U59" s="77"/>
      <c r="V59" s="77"/>
      <c r="W59" s="77"/>
      <c r="X59" s="77"/>
      <c r="Y59" s="76"/>
      <c r="Z59" s="238">
        <f t="shared" si="0"/>
        <v>76</v>
      </c>
    </row>
    <row r="60" spans="1:26" x14ac:dyDescent="0.25">
      <c r="A60" s="82">
        <v>58</v>
      </c>
      <c r="B60" s="70" t="s">
        <v>195</v>
      </c>
      <c r="C60" s="71">
        <v>60840050062001</v>
      </c>
      <c r="D60" s="72">
        <v>1</v>
      </c>
      <c r="E60" s="78" t="s">
        <v>298</v>
      </c>
      <c r="F60" s="76" t="s">
        <v>259</v>
      </c>
      <c r="G60" s="86">
        <v>3.5</v>
      </c>
      <c r="H60" s="75" t="s">
        <v>198</v>
      </c>
      <c r="I60" s="76" t="s">
        <v>199</v>
      </c>
      <c r="J60" s="76" t="s">
        <v>200</v>
      </c>
      <c r="K60" s="77" t="s">
        <v>201</v>
      </c>
      <c r="L60" s="77" t="s">
        <v>201</v>
      </c>
      <c r="M60" s="77" t="s">
        <v>201</v>
      </c>
      <c r="N60" s="77" t="s">
        <v>201</v>
      </c>
      <c r="O60" s="77" t="s">
        <v>201</v>
      </c>
      <c r="P60" s="77" t="s">
        <v>201</v>
      </c>
      <c r="Q60" s="77" t="s">
        <v>201</v>
      </c>
      <c r="R60" s="77">
        <v>30.4</v>
      </c>
      <c r="S60" s="77"/>
      <c r="T60" s="77"/>
      <c r="U60" s="77"/>
      <c r="V60" s="77"/>
      <c r="W60" s="77"/>
      <c r="X60" s="77"/>
      <c r="Y60" s="76"/>
      <c r="Z60" s="238">
        <f t="shared" si="0"/>
        <v>106.39999999999999</v>
      </c>
    </row>
    <row r="61" spans="1:26" x14ac:dyDescent="0.25">
      <c r="A61" s="82">
        <v>59</v>
      </c>
      <c r="B61" s="70" t="s">
        <v>195</v>
      </c>
      <c r="C61" s="71">
        <v>60840050062001</v>
      </c>
      <c r="D61" s="72">
        <v>1</v>
      </c>
      <c r="E61" s="78" t="s">
        <v>299</v>
      </c>
      <c r="F61" s="76" t="s">
        <v>259</v>
      </c>
      <c r="G61" s="86">
        <v>1.5</v>
      </c>
      <c r="H61" s="75" t="s">
        <v>198</v>
      </c>
      <c r="I61" s="76" t="s">
        <v>199</v>
      </c>
      <c r="J61" s="76" t="s">
        <v>200</v>
      </c>
      <c r="K61" s="77" t="s">
        <v>201</v>
      </c>
      <c r="L61" s="77" t="s">
        <v>201</v>
      </c>
      <c r="M61" s="77" t="s">
        <v>201</v>
      </c>
      <c r="N61" s="77" t="s">
        <v>201</v>
      </c>
      <c r="O61" s="77" t="s">
        <v>201</v>
      </c>
      <c r="P61" s="77" t="s">
        <v>201</v>
      </c>
      <c r="Q61" s="77" t="s">
        <v>201</v>
      </c>
      <c r="R61" s="77">
        <v>30.4</v>
      </c>
      <c r="S61" s="77"/>
      <c r="T61" s="77"/>
      <c r="U61" s="77"/>
      <c r="V61" s="77"/>
      <c r="W61" s="77"/>
      <c r="X61" s="77"/>
      <c r="Y61" s="76"/>
      <c r="Z61" s="238">
        <f t="shared" si="0"/>
        <v>45.599999999999994</v>
      </c>
    </row>
    <row r="62" spans="1:26" x14ac:dyDescent="0.25">
      <c r="A62" s="82">
        <v>60</v>
      </c>
      <c r="B62" s="70" t="s">
        <v>195</v>
      </c>
      <c r="C62" s="71">
        <v>60840050062001</v>
      </c>
      <c r="D62" s="72">
        <v>1</v>
      </c>
      <c r="E62" s="78" t="s">
        <v>300</v>
      </c>
      <c r="F62" s="76" t="s">
        <v>301</v>
      </c>
      <c r="G62" s="86">
        <v>5.8</v>
      </c>
      <c r="H62" s="75" t="s">
        <v>198</v>
      </c>
      <c r="I62" s="76" t="s">
        <v>225</v>
      </c>
      <c r="J62" s="76" t="s">
        <v>200</v>
      </c>
      <c r="K62" s="77" t="s">
        <v>201</v>
      </c>
      <c r="L62" s="77" t="s">
        <v>201</v>
      </c>
      <c r="M62" s="77" t="s">
        <v>201</v>
      </c>
      <c r="N62" s="77" t="s">
        <v>201</v>
      </c>
      <c r="O62" s="77" t="s">
        <v>201</v>
      </c>
      <c r="P62" s="77" t="s">
        <v>201</v>
      </c>
      <c r="Q62" s="77" t="s">
        <v>201</v>
      </c>
      <c r="R62" s="77">
        <v>30.4</v>
      </c>
      <c r="S62" s="77"/>
      <c r="T62" s="77"/>
      <c r="U62" s="77"/>
      <c r="V62" s="77"/>
      <c r="W62" s="77"/>
      <c r="X62" s="77"/>
      <c r="Y62" s="76"/>
      <c r="Z62" s="238">
        <f t="shared" si="0"/>
        <v>176.32</v>
      </c>
    </row>
    <row r="63" spans="1:26" x14ac:dyDescent="0.25">
      <c r="A63" s="82">
        <v>61</v>
      </c>
      <c r="B63" s="70" t="s">
        <v>195</v>
      </c>
      <c r="C63" s="71">
        <v>60840050062001</v>
      </c>
      <c r="D63" s="72">
        <v>1</v>
      </c>
      <c r="E63" s="78" t="s">
        <v>302</v>
      </c>
      <c r="F63" s="76" t="s">
        <v>303</v>
      </c>
      <c r="G63" s="86">
        <v>5.5</v>
      </c>
      <c r="H63" s="75" t="s">
        <v>198</v>
      </c>
      <c r="I63" s="76" t="s">
        <v>211</v>
      </c>
      <c r="J63" s="76" t="s">
        <v>200</v>
      </c>
      <c r="K63" s="77"/>
      <c r="L63" s="77"/>
      <c r="M63" s="77"/>
      <c r="N63" s="77"/>
      <c r="O63" s="77"/>
      <c r="P63" s="77"/>
      <c r="Q63" s="77"/>
      <c r="R63" s="77"/>
      <c r="S63" s="77">
        <v>1</v>
      </c>
      <c r="T63" s="77"/>
      <c r="U63" s="77"/>
      <c r="V63" s="77"/>
      <c r="W63" s="77"/>
      <c r="X63" s="77"/>
      <c r="Y63" s="76"/>
      <c r="Z63" s="238">
        <f t="shared" si="0"/>
        <v>5.5</v>
      </c>
    </row>
    <row r="64" spans="1:26" x14ac:dyDescent="0.25">
      <c r="A64" s="82">
        <v>62</v>
      </c>
      <c r="B64" s="70" t="s">
        <v>195</v>
      </c>
      <c r="C64" s="71">
        <v>60840050062001</v>
      </c>
      <c r="D64" s="72">
        <v>1</v>
      </c>
      <c r="E64" s="78" t="s">
        <v>304</v>
      </c>
      <c r="F64" s="76" t="s">
        <v>259</v>
      </c>
      <c r="G64" s="86">
        <v>1.6</v>
      </c>
      <c r="H64" s="75" t="s">
        <v>198</v>
      </c>
      <c r="I64" s="76" t="s">
        <v>199</v>
      </c>
      <c r="J64" s="76" t="s">
        <v>200</v>
      </c>
      <c r="K64" s="77" t="s">
        <v>201</v>
      </c>
      <c r="L64" s="77" t="s">
        <v>201</v>
      </c>
      <c r="M64" s="77" t="s">
        <v>201</v>
      </c>
      <c r="N64" s="77" t="s">
        <v>201</v>
      </c>
      <c r="O64" s="77" t="s">
        <v>201</v>
      </c>
      <c r="P64" s="77" t="s">
        <v>201</v>
      </c>
      <c r="Q64" s="77" t="s">
        <v>201</v>
      </c>
      <c r="R64" s="77">
        <v>30.4</v>
      </c>
      <c r="S64" s="77"/>
      <c r="T64" s="77"/>
      <c r="U64" s="77"/>
      <c r="V64" s="77"/>
      <c r="W64" s="77"/>
      <c r="X64" s="77"/>
      <c r="Y64" s="76"/>
      <c r="Z64" s="238">
        <f t="shared" si="0"/>
        <v>48.64</v>
      </c>
    </row>
    <row r="65" spans="1:27" ht="26.4" x14ac:dyDescent="0.25">
      <c r="A65" s="82">
        <v>63</v>
      </c>
      <c r="B65" s="70" t="s">
        <v>195</v>
      </c>
      <c r="C65" s="71">
        <v>60840050062001</v>
      </c>
      <c r="D65" s="72">
        <v>1</v>
      </c>
      <c r="E65" s="78" t="s">
        <v>305</v>
      </c>
      <c r="F65" s="76" t="s">
        <v>282</v>
      </c>
      <c r="G65" s="86">
        <v>5.3</v>
      </c>
      <c r="H65" s="75" t="s">
        <v>214</v>
      </c>
      <c r="I65" s="76" t="s">
        <v>222</v>
      </c>
      <c r="J65" s="76" t="s">
        <v>200</v>
      </c>
      <c r="K65" s="77"/>
      <c r="L65" s="77"/>
      <c r="M65" s="77"/>
      <c r="N65" s="77"/>
      <c r="O65" s="77"/>
      <c r="P65" s="77"/>
      <c r="Q65" s="77"/>
      <c r="R65" s="77"/>
      <c r="S65" s="77"/>
      <c r="T65" s="77"/>
      <c r="U65" s="77">
        <v>1</v>
      </c>
      <c r="V65" s="77"/>
      <c r="W65" s="77"/>
      <c r="X65" s="77"/>
      <c r="Y65" s="79" t="s">
        <v>306</v>
      </c>
      <c r="Z65" s="238">
        <f>G65*(R65+S65+T65+U65+V65+W65+X65)</f>
        <v>5.3</v>
      </c>
    </row>
    <row r="66" spans="1:27" x14ac:dyDescent="0.25">
      <c r="A66" s="82">
        <v>64</v>
      </c>
      <c r="B66" s="70" t="s">
        <v>195</v>
      </c>
      <c r="C66" s="71">
        <v>60840050062001</v>
      </c>
      <c r="D66" s="72">
        <v>1</v>
      </c>
      <c r="E66" s="78" t="s">
        <v>307</v>
      </c>
      <c r="F66" s="76" t="s">
        <v>308</v>
      </c>
      <c r="G66" s="86">
        <v>12.2</v>
      </c>
      <c r="H66" s="75" t="s">
        <v>198</v>
      </c>
      <c r="I66" s="76" t="s">
        <v>199</v>
      </c>
      <c r="J66" s="76" t="s">
        <v>200</v>
      </c>
      <c r="K66" s="77" t="s">
        <v>201</v>
      </c>
      <c r="L66" s="77" t="s">
        <v>201</v>
      </c>
      <c r="M66" s="77" t="s">
        <v>201</v>
      </c>
      <c r="N66" s="77" t="s">
        <v>201</v>
      </c>
      <c r="O66" s="77" t="s">
        <v>201</v>
      </c>
      <c r="P66" s="77" t="s">
        <v>201</v>
      </c>
      <c r="Q66" s="77" t="s">
        <v>201</v>
      </c>
      <c r="R66" s="77">
        <v>30.4</v>
      </c>
      <c r="S66" s="77"/>
      <c r="T66" s="77"/>
      <c r="U66" s="77"/>
      <c r="V66" s="77"/>
      <c r="W66" s="77"/>
      <c r="X66" s="77"/>
      <c r="Y66" s="76"/>
      <c r="Z66" s="238">
        <f t="shared" si="0"/>
        <v>370.87999999999994</v>
      </c>
    </row>
    <row r="67" spans="1:27" x14ac:dyDescent="0.25">
      <c r="A67" s="82">
        <v>65</v>
      </c>
      <c r="B67" s="70" t="s">
        <v>195</v>
      </c>
      <c r="C67" s="71">
        <v>60840050062001</v>
      </c>
      <c r="D67" s="72">
        <v>2</v>
      </c>
      <c r="E67" s="78" t="s">
        <v>309</v>
      </c>
      <c r="F67" s="76" t="s">
        <v>254</v>
      </c>
      <c r="G67" s="86">
        <v>99.7</v>
      </c>
      <c r="H67" s="75" t="s">
        <v>198</v>
      </c>
      <c r="I67" s="76" t="s">
        <v>211</v>
      </c>
      <c r="J67" s="76" t="s">
        <v>200</v>
      </c>
      <c r="K67" s="77" t="s">
        <v>201</v>
      </c>
      <c r="L67" s="77" t="s">
        <v>201</v>
      </c>
      <c r="M67" s="77" t="s">
        <v>201</v>
      </c>
      <c r="N67" s="77" t="s">
        <v>201</v>
      </c>
      <c r="O67" s="77" t="s">
        <v>201</v>
      </c>
      <c r="P67" s="77" t="s">
        <v>201</v>
      </c>
      <c r="Q67" s="77" t="s">
        <v>201</v>
      </c>
      <c r="R67" s="77">
        <v>30.4</v>
      </c>
      <c r="S67" s="77"/>
      <c r="T67" s="77"/>
      <c r="U67" s="77"/>
      <c r="V67" s="77"/>
      <c r="W67" s="77"/>
      <c r="X67" s="77"/>
      <c r="Y67" s="76"/>
      <c r="Z67" s="238">
        <f t="shared" si="0"/>
        <v>3030.88</v>
      </c>
    </row>
    <row r="68" spans="1:27" ht="26.4" x14ac:dyDescent="0.25">
      <c r="A68" s="82">
        <v>66</v>
      </c>
      <c r="B68" s="70" t="s">
        <v>195</v>
      </c>
      <c r="C68" s="71">
        <v>60840050062001</v>
      </c>
      <c r="D68" s="72">
        <v>2</v>
      </c>
      <c r="E68" s="78" t="s">
        <v>310</v>
      </c>
      <c r="F68" s="76" t="s">
        <v>311</v>
      </c>
      <c r="G68" s="86">
        <v>167.9</v>
      </c>
      <c r="H68" s="75" t="s">
        <v>312</v>
      </c>
      <c r="I68" s="76" t="s">
        <v>313</v>
      </c>
      <c r="J68" s="76" t="s">
        <v>200</v>
      </c>
      <c r="K68" s="77"/>
      <c r="L68" s="77"/>
      <c r="M68" s="77"/>
      <c r="N68" s="77"/>
      <c r="O68" s="77"/>
      <c r="P68" s="77"/>
      <c r="Q68" s="77"/>
      <c r="R68" s="77"/>
      <c r="S68" s="77"/>
      <c r="T68" s="77"/>
      <c r="U68" s="77"/>
      <c r="V68" s="77"/>
      <c r="W68" s="77"/>
      <c r="X68" s="77"/>
      <c r="Y68" s="76" t="s">
        <v>314</v>
      </c>
      <c r="Z68" s="238">
        <f t="shared" ref="Z68:Z131" si="1">G68*(R68+S68+T68+U68+V68+W68+X68)</f>
        <v>0</v>
      </c>
      <c r="AA68" s="94" t="s">
        <v>315</v>
      </c>
    </row>
    <row r="69" spans="1:27" ht="26.4" x14ac:dyDescent="0.25">
      <c r="A69" s="82">
        <v>67</v>
      </c>
      <c r="B69" s="70" t="s">
        <v>195</v>
      </c>
      <c r="C69" s="71">
        <v>60840050062001</v>
      </c>
      <c r="D69" s="72">
        <v>2</v>
      </c>
      <c r="E69" s="78" t="s">
        <v>316</v>
      </c>
      <c r="F69" s="76" t="s">
        <v>311</v>
      </c>
      <c r="G69" s="86">
        <v>166.9</v>
      </c>
      <c r="H69" s="75" t="s">
        <v>312</v>
      </c>
      <c r="I69" s="76" t="s">
        <v>313</v>
      </c>
      <c r="J69" s="76" t="s">
        <v>200</v>
      </c>
      <c r="K69" s="77"/>
      <c r="L69" s="77"/>
      <c r="M69" s="77"/>
      <c r="N69" s="77"/>
      <c r="O69" s="77"/>
      <c r="P69" s="77"/>
      <c r="Q69" s="77"/>
      <c r="R69" s="77"/>
      <c r="S69" s="77"/>
      <c r="T69" s="77"/>
      <c r="U69" s="77"/>
      <c r="V69" s="77"/>
      <c r="W69" s="77"/>
      <c r="X69" s="77"/>
      <c r="Y69" s="76" t="s">
        <v>317</v>
      </c>
      <c r="Z69" s="238">
        <f t="shared" si="1"/>
        <v>0</v>
      </c>
      <c r="AA69" s="94" t="s">
        <v>318</v>
      </c>
    </row>
    <row r="70" spans="1:27" x14ac:dyDescent="0.25">
      <c r="A70" s="82">
        <v>68</v>
      </c>
      <c r="B70" s="70" t="s">
        <v>195</v>
      </c>
      <c r="C70" s="71">
        <v>60840050062001</v>
      </c>
      <c r="D70" s="72">
        <v>2</v>
      </c>
      <c r="E70" s="78" t="s">
        <v>319</v>
      </c>
      <c r="F70" s="76" t="s">
        <v>320</v>
      </c>
      <c r="G70" s="86">
        <v>76.5</v>
      </c>
      <c r="H70" s="75" t="s">
        <v>214</v>
      </c>
      <c r="I70" s="76" t="s">
        <v>211</v>
      </c>
      <c r="J70" s="76" t="s">
        <v>200</v>
      </c>
      <c r="K70" s="77" t="s">
        <v>201</v>
      </c>
      <c r="L70" s="77" t="s">
        <v>201</v>
      </c>
      <c r="M70" s="77" t="s">
        <v>201</v>
      </c>
      <c r="N70" s="77" t="s">
        <v>201</v>
      </c>
      <c r="O70" s="77" t="s">
        <v>201</v>
      </c>
      <c r="P70" s="77" t="s">
        <v>201</v>
      </c>
      <c r="Q70" s="77" t="s">
        <v>201</v>
      </c>
      <c r="R70" s="77">
        <v>30.4</v>
      </c>
      <c r="S70" s="77"/>
      <c r="T70" s="77"/>
      <c r="U70" s="77"/>
      <c r="V70" s="77"/>
      <c r="W70" s="77"/>
      <c r="X70" s="77"/>
      <c r="Y70" s="76"/>
      <c r="Z70" s="238">
        <f t="shared" si="1"/>
        <v>2325.6</v>
      </c>
      <c r="AA70" t="s">
        <v>202</v>
      </c>
    </row>
    <row r="71" spans="1:27" x14ac:dyDescent="0.25">
      <c r="A71" s="82">
        <v>69</v>
      </c>
      <c r="B71" s="70" t="s">
        <v>195</v>
      </c>
      <c r="C71" s="71">
        <v>60840050062001</v>
      </c>
      <c r="D71" s="72">
        <v>2</v>
      </c>
      <c r="E71" s="78" t="s">
        <v>321</v>
      </c>
      <c r="F71" s="76" t="s">
        <v>322</v>
      </c>
      <c r="G71" s="86">
        <v>1.7</v>
      </c>
      <c r="H71" s="75" t="s">
        <v>198</v>
      </c>
      <c r="I71" s="76" t="s">
        <v>199</v>
      </c>
      <c r="J71" s="76" t="s">
        <v>200</v>
      </c>
      <c r="K71" s="77" t="s">
        <v>201</v>
      </c>
      <c r="L71" s="77" t="s">
        <v>201</v>
      </c>
      <c r="M71" s="77" t="s">
        <v>201</v>
      </c>
      <c r="N71" s="77" t="s">
        <v>201</v>
      </c>
      <c r="O71" s="77" t="s">
        <v>201</v>
      </c>
      <c r="P71" s="77" t="s">
        <v>201</v>
      </c>
      <c r="Q71" s="77" t="s">
        <v>201</v>
      </c>
      <c r="R71" s="77">
        <v>30.4</v>
      </c>
      <c r="S71" s="77"/>
      <c r="T71" s="77"/>
      <c r="U71" s="77"/>
      <c r="V71" s="77"/>
      <c r="W71" s="77"/>
      <c r="X71" s="77"/>
      <c r="Y71" s="76"/>
      <c r="Z71" s="238">
        <f t="shared" si="1"/>
        <v>51.68</v>
      </c>
      <c r="AA71" t="s">
        <v>202</v>
      </c>
    </row>
    <row r="72" spans="1:27" x14ac:dyDescent="0.25">
      <c r="A72" s="82">
        <v>70</v>
      </c>
      <c r="B72" s="70" t="s">
        <v>195</v>
      </c>
      <c r="C72" s="71">
        <v>60840050062001</v>
      </c>
      <c r="D72" s="72">
        <v>2</v>
      </c>
      <c r="E72" s="78" t="s">
        <v>323</v>
      </c>
      <c r="F72" s="76" t="s">
        <v>324</v>
      </c>
      <c r="G72" s="86">
        <v>1.8</v>
      </c>
      <c r="H72" s="75" t="s">
        <v>198</v>
      </c>
      <c r="I72" s="76" t="s">
        <v>199</v>
      </c>
      <c r="J72" s="76" t="s">
        <v>200</v>
      </c>
      <c r="K72" s="77" t="s">
        <v>201</v>
      </c>
      <c r="L72" s="77" t="s">
        <v>201</v>
      </c>
      <c r="M72" s="77" t="s">
        <v>201</v>
      </c>
      <c r="N72" s="77" t="s">
        <v>201</v>
      </c>
      <c r="O72" s="77" t="s">
        <v>201</v>
      </c>
      <c r="P72" s="77" t="s">
        <v>201</v>
      </c>
      <c r="Q72" s="77" t="s">
        <v>201</v>
      </c>
      <c r="R72" s="77">
        <v>30.4</v>
      </c>
      <c r="S72" s="77"/>
      <c r="T72" s="77"/>
      <c r="U72" s="77"/>
      <c r="V72" s="77"/>
      <c r="W72" s="77"/>
      <c r="X72" s="77"/>
      <c r="Y72" s="76"/>
      <c r="Z72" s="238">
        <f t="shared" si="1"/>
        <v>54.72</v>
      </c>
      <c r="AA72" t="s">
        <v>202</v>
      </c>
    </row>
    <row r="73" spans="1:27" x14ac:dyDescent="0.25">
      <c r="A73" s="82">
        <v>71</v>
      </c>
      <c r="B73" s="70" t="s">
        <v>195</v>
      </c>
      <c r="C73" s="71">
        <v>60840050062001</v>
      </c>
      <c r="D73" s="72">
        <v>2</v>
      </c>
      <c r="E73" s="78" t="s">
        <v>325</v>
      </c>
      <c r="F73" s="76" t="s">
        <v>197</v>
      </c>
      <c r="G73" s="86">
        <v>1.8</v>
      </c>
      <c r="H73" s="75" t="s">
        <v>214</v>
      </c>
      <c r="I73" s="76" t="s">
        <v>199</v>
      </c>
      <c r="J73" s="76" t="s">
        <v>200</v>
      </c>
      <c r="K73" s="77" t="s">
        <v>201</v>
      </c>
      <c r="L73" s="77" t="s">
        <v>201</v>
      </c>
      <c r="M73" s="77" t="s">
        <v>201</v>
      </c>
      <c r="N73" s="77" t="s">
        <v>201</v>
      </c>
      <c r="O73" s="77" t="s">
        <v>201</v>
      </c>
      <c r="P73" s="77" t="s">
        <v>201</v>
      </c>
      <c r="Q73" s="77" t="s">
        <v>201</v>
      </c>
      <c r="R73" s="77">
        <v>30.4</v>
      </c>
      <c r="S73" s="77"/>
      <c r="T73" s="77"/>
      <c r="U73" s="77"/>
      <c r="V73" s="77"/>
      <c r="W73" s="77"/>
      <c r="X73" s="77"/>
      <c r="Y73" s="76"/>
      <c r="Z73" s="238">
        <f t="shared" si="1"/>
        <v>54.72</v>
      </c>
      <c r="AA73" t="s">
        <v>202</v>
      </c>
    </row>
    <row r="74" spans="1:27" x14ac:dyDescent="0.25">
      <c r="A74" s="82">
        <v>72</v>
      </c>
      <c r="B74" s="70" t="s">
        <v>195</v>
      </c>
      <c r="C74" s="71">
        <v>60840050062001</v>
      </c>
      <c r="D74" s="72">
        <v>2</v>
      </c>
      <c r="E74" s="78" t="s">
        <v>326</v>
      </c>
      <c r="F74" s="76" t="s">
        <v>197</v>
      </c>
      <c r="G74" s="86">
        <v>1.8</v>
      </c>
      <c r="H74" s="75" t="s">
        <v>214</v>
      </c>
      <c r="I74" s="76" t="s">
        <v>199</v>
      </c>
      <c r="J74" s="76" t="s">
        <v>200</v>
      </c>
      <c r="K74" s="77" t="s">
        <v>201</v>
      </c>
      <c r="L74" s="77" t="s">
        <v>201</v>
      </c>
      <c r="M74" s="77" t="s">
        <v>201</v>
      </c>
      <c r="N74" s="77" t="s">
        <v>201</v>
      </c>
      <c r="O74" s="77" t="s">
        <v>201</v>
      </c>
      <c r="P74" s="77" t="s">
        <v>201</v>
      </c>
      <c r="Q74" s="77" t="s">
        <v>201</v>
      </c>
      <c r="R74" s="77">
        <v>30.4</v>
      </c>
      <c r="S74" s="77"/>
      <c r="T74" s="77"/>
      <c r="U74" s="77"/>
      <c r="V74" s="77"/>
      <c r="W74" s="77"/>
      <c r="X74" s="77"/>
      <c r="Y74" s="76"/>
      <c r="Z74" s="238">
        <f t="shared" si="1"/>
        <v>54.72</v>
      </c>
      <c r="AA74" t="s">
        <v>202</v>
      </c>
    </row>
    <row r="75" spans="1:27" x14ac:dyDescent="0.25">
      <c r="A75" s="82">
        <v>73</v>
      </c>
      <c r="B75" s="70" t="s">
        <v>195</v>
      </c>
      <c r="C75" s="71">
        <v>60840050062001</v>
      </c>
      <c r="D75" s="72">
        <v>2</v>
      </c>
      <c r="E75" s="73" t="s">
        <v>327</v>
      </c>
      <c r="F75" s="76" t="s">
        <v>229</v>
      </c>
      <c r="G75" s="86">
        <v>27.4</v>
      </c>
      <c r="H75" s="75" t="s">
        <v>214</v>
      </c>
      <c r="I75" s="76" t="s">
        <v>225</v>
      </c>
      <c r="J75" s="76" t="s">
        <v>200</v>
      </c>
      <c r="K75" s="77" t="s">
        <v>201</v>
      </c>
      <c r="L75" s="77" t="s">
        <v>201</v>
      </c>
      <c r="M75" s="77" t="s">
        <v>201</v>
      </c>
      <c r="N75" s="77" t="s">
        <v>201</v>
      </c>
      <c r="O75" s="77" t="s">
        <v>201</v>
      </c>
      <c r="P75" s="77" t="s">
        <v>201</v>
      </c>
      <c r="Q75" s="77" t="s">
        <v>201</v>
      </c>
      <c r="R75" s="77">
        <v>30.4</v>
      </c>
      <c r="S75" s="77"/>
      <c r="T75" s="77"/>
      <c r="U75" s="77"/>
      <c r="V75" s="77"/>
      <c r="W75" s="77"/>
      <c r="X75" s="77"/>
      <c r="Y75" s="76"/>
      <c r="Z75" s="238">
        <f t="shared" si="1"/>
        <v>832.95999999999992</v>
      </c>
      <c r="AA75" t="s">
        <v>202</v>
      </c>
    </row>
    <row r="76" spans="1:27" x14ac:dyDescent="0.25">
      <c r="A76" s="82">
        <v>74</v>
      </c>
      <c r="B76" s="70" t="s">
        <v>195</v>
      </c>
      <c r="C76" s="71">
        <v>60840050062001</v>
      </c>
      <c r="D76" s="72">
        <v>2</v>
      </c>
      <c r="E76" s="73" t="s">
        <v>328</v>
      </c>
      <c r="F76" s="76" t="s">
        <v>329</v>
      </c>
      <c r="G76" s="86">
        <v>15.2</v>
      </c>
      <c r="H76" s="75" t="s">
        <v>214</v>
      </c>
      <c r="I76" s="76" t="s">
        <v>199</v>
      </c>
      <c r="J76" s="76" t="s">
        <v>200</v>
      </c>
      <c r="K76" s="77" t="s">
        <v>201</v>
      </c>
      <c r="L76" s="77" t="s">
        <v>201</v>
      </c>
      <c r="M76" s="77" t="s">
        <v>201</v>
      </c>
      <c r="N76" s="77" t="s">
        <v>201</v>
      </c>
      <c r="O76" s="77" t="s">
        <v>201</v>
      </c>
      <c r="P76" s="77" t="s">
        <v>201</v>
      </c>
      <c r="Q76" s="77" t="s">
        <v>201</v>
      </c>
      <c r="R76" s="77">
        <v>30.4</v>
      </c>
      <c r="S76" s="77"/>
      <c r="T76" s="77"/>
      <c r="U76" s="77"/>
      <c r="V76" s="77"/>
      <c r="W76" s="77"/>
      <c r="X76" s="77"/>
      <c r="Y76" s="76"/>
      <c r="Z76" s="238">
        <f t="shared" si="1"/>
        <v>462.08</v>
      </c>
      <c r="AA76" t="s">
        <v>202</v>
      </c>
    </row>
    <row r="77" spans="1:27" x14ac:dyDescent="0.25">
      <c r="A77" s="82">
        <v>75</v>
      </c>
      <c r="B77" s="70" t="s">
        <v>195</v>
      </c>
      <c r="C77" s="71">
        <v>60840050062001</v>
      </c>
      <c r="D77" s="72">
        <v>2</v>
      </c>
      <c r="E77" s="73" t="s">
        <v>330</v>
      </c>
      <c r="F77" s="76" t="s">
        <v>331</v>
      </c>
      <c r="G77" s="86">
        <v>16.399999999999999</v>
      </c>
      <c r="H77" s="75" t="s">
        <v>214</v>
      </c>
      <c r="I77" s="76" t="s">
        <v>199</v>
      </c>
      <c r="J77" s="76" t="s">
        <v>200</v>
      </c>
      <c r="K77" s="77" t="s">
        <v>201</v>
      </c>
      <c r="L77" s="77" t="s">
        <v>201</v>
      </c>
      <c r="M77" s="77" t="s">
        <v>201</v>
      </c>
      <c r="N77" s="77" t="s">
        <v>201</v>
      </c>
      <c r="O77" s="77" t="s">
        <v>201</v>
      </c>
      <c r="P77" s="77" t="s">
        <v>201</v>
      </c>
      <c r="Q77" s="77" t="s">
        <v>201</v>
      </c>
      <c r="R77" s="77">
        <v>30.4</v>
      </c>
      <c r="S77" s="77"/>
      <c r="T77" s="77"/>
      <c r="U77" s="77"/>
      <c r="V77" s="77"/>
      <c r="W77" s="77"/>
      <c r="X77" s="77"/>
      <c r="Y77" s="76"/>
      <c r="Z77" s="238">
        <f t="shared" si="1"/>
        <v>498.55999999999995</v>
      </c>
      <c r="AA77" t="s">
        <v>202</v>
      </c>
    </row>
    <row r="78" spans="1:27" x14ac:dyDescent="0.25">
      <c r="A78" s="82">
        <v>76</v>
      </c>
      <c r="B78" s="70" t="s">
        <v>195</v>
      </c>
      <c r="C78" s="71">
        <v>60840050062001</v>
      </c>
      <c r="D78" s="72">
        <v>2</v>
      </c>
      <c r="E78" s="73" t="s">
        <v>332</v>
      </c>
      <c r="F78" s="76" t="s">
        <v>329</v>
      </c>
      <c r="G78" s="86">
        <v>16.399999999999999</v>
      </c>
      <c r="H78" s="75" t="s">
        <v>214</v>
      </c>
      <c r="I78" s="76" t="s">
        <v>199</v>
      </c>
      <c r="J78" s="76" t="s">
        <v>200</v>
      </c>
      <c r="K78" s="77" t="s">
        <v>201</v>
      </c>
      <c r="L78" s="77" t="s">
        <v>201</v>
      </c>
      <c r="M78" s="77" t="s">
        <v>201</v>
      </c>
      <c r="N78" s="77" t="s">
        <v>201</v>
      </c>
      <c r="O78" s="77" t="s">
        <v>201</v>
      </c>
      <c r="P78" s="77" t="s">
        <v>201</v>
      </c>
      <c r="Q78" s="77" t="s">
        <v>201</v>
      </c>
      <c r="R78" s="77">
        <v>30.4</v>
      </c>
      <c r="S78" s="77"/>
      <c r="T78" s="77"/>
      <c r="U78" s="77"/>
      <c r="V78" s="77"/>
      <c r="W78" s="77"/>
      <c r="X78" s="77"/>
      <c r="Y78" s="76"/>
      <c r="Z78" s="238">
        <f t="shared" si="1"/>
        <v>498.55999999999995</v>
      </c>
      <c r="AA78" t="s">
        <v>202</v>
      </c>
    </row>
    <row r="79" spans="1:27" x14ac:dyDescent="0.25">
      <c r="A79" s="82">
        <v>77</v>
      </c>
      <c r="B79" s="70" t="s">
        <v>195</v>
      </c>
      <c r="C79" s="71">
        <v>60840050062001</v>
      </c>
      <c r="D79" s="72">
        <v>2</v>
      </c>
      <c r="E79" s="73" t="s">
        <v>333</v>
      </c>
      <c r="F79" s="76" t="s">
        <v>329</v>
      </c>
      <c r="G79" s="86">
        <v>16.3</v>
      </c>
      <c r="H79" s="75" t="s">
        <v>214</v>
      </c>
      <c r="I79" s="76" t="s">
        <v>199</v>
      </c>
      <c r="J79" s="76" t="s">
        <v>200</v>
      </c>
      <c r="K79" s="77" t="s">
        <v>201</v>
      </c>
      <c r="L79" s="77" t="s">
        <v>201</v>
      </c>
      <c r="M79" s="77" t="s">
        <v>201</v>
      </c>
      <c r="N79" s="77" t="s">
        <v>201</v>
      </c>
      <c r="O79" s="77" t="s">
        <v>201</v>
      </c>
      <c r="P79" s="77" t="s">
        <v>201</v>
      </c>
      <c r="Q79" s="77" t="s">
        <v>201</v>
      </c>
      <c r="R79" s="77">
        <v>30.4</v>
      </c>
      <c r="S79" s="77"/>
      <c r="T79" s="77"/>
      <c r="U79" s="77"/>
      <c r="V79" s="77"/>
      <c r="W79" s="77"/>
      <c r="X79" s="77"/>
      <c r="Y79" s="76"/>
      <c r="Z79" s="238">
        <f t="shared" si="1"/>
        <v>495.52</v>
      </c>
      <c r="AA79" t="s">
        <v>202</v>
      </c>
    </row>
    <row r="80" spans="1:27" x14ac:dyDescent="0.25">
      <c r="A80" s="82">
        <v>78</v>
      </c>
      <c r="B80" s="70" t="s">
        <v>195</v>
      </c>
      <c r="C80" s="71">
        <v>60840050062001</v>
      </c>
      <c r="D80" s="72">
        <v>2</v>
      </c>
      <c r="E80" s="73" t="s">
        <v>334</v>
      </c>
      <c r="F80" s="76" t="s">
        <v>335</v>
      </c>
      <c r="G80" s="86">
        <v>10</v>
      </c>
      <c r="H80" s="75" t="s">
        <v>214</v>
      </c>
      <c r="I80" s="76" t="s">
        <v>199</v>
      </c>
      <c r="J80" s="76" t="s">
        <v>200</v>
      </c>
      <c r="K80" s="77" t="s">
        <v>201</v>
      </c>
      <c r="L80" s="77" t="s">
        <v>201</v>
      </c>
      <c r="M80" s="77" t="s">
        <v>201</v>
      </c>
      <c r="N80" s="77" t="s">
        <v>201</v>
      </c>
      <c r="O80" s="77" t="s">
        <v>201</v>
      </c>
      <c r="P80" s="77" t="s">
        <v>201</v>
      </c>
      <c r="Q80" s="77" t="s">
        <v>201</v>
      </c>
      <c r="R80" s="77">
        <v>30.4</v>
      </c>
      <c r="S80" s="77"/>
      <c r="T80" s="77"/>
      <c r="U80" s="77"/>
      <c r="V80" s="77"/>
      <c r="W80" s="77"/>
      <c r="X80" s="77"/>
      <c r="Y80" s="76"/>
      <c r="Z80" s="238">
        <f t="shared" si="1"/>
        <v>304</v>
      </c>
    </row>
    <row r="81" spans="1:26" x14ac:dyDescent="0.25">
      <c r="A81" s="82">
        <v>79</v>
      </c>
      <c r="B81" s="70" t="s">
        <v>195</v>
      </c>
      <c r="C81" s="71">
        <v>60840050062001</v>
      </c>
      <c r="D81" s="72">
        <v>2</v>
      </c>
      <c r="E81" s="73" t="s">
        <v>336</v>
      </c>
      <c r="F81" s="76" t="s">
        <v>259</v>
      </c>
      <c r="G81" s="86">
        <v>1.2</v>
      </c>
      <c r="H81" s="75" t="s">
        <v>214</v>
      </c>
      <c r="I81" s="76" t="s">
        <v>199</v>
      </c>
      <c r="J81" s="76" t="s">
        <v>200</v>
      </c>
      <c r="K81" s="77" t="s">
        <v>201</v>
      </c>
      <c r="L81" s="77" t="s">
        <v>201</v>
      </c>
      <c r="M81" s="77" t="s">
        <v>201</v>
      </c>
      <c r="N81" s="77" t="s">
        <v>201</v>
      </c>
      <c r="O81" s="77" t="s">
        <v>201</v>
      </c>
      <c r="P81" s="77" t="s">
        <v>201</v>
      </c>
      <c r="Q81" s="77" t="s">
        <v>201</v>
      </c>
      <c r="R81" s="77">
        <v>30.4</v>
      </c>
      <c r="S81" s="77"/>
      <c r="T81" s="77"/>
      <c r="U81" s="77"/>
      <c r="V81" s="77"/>
      <c r="W81" s="77"/>
      <c r="X81" s="77"/>
      <c r="Y81" s="76"/>
      <c r="Z81" s="238">
        <f t="shared" si="1"/>
        <v>36.479999999999997</v>
      </c>
    </row>
    <row r="82" spans="1:26" x14ac:dyDescent="0.25">
      <c r="A82" s="82">
        <v>80</v>
      </c>
      <c r="B82" s="70" t="s">
        <v>195</v>
      </c>
      <c r="C82" s="71">
        <v>60840050062001</v>
      </c>
      <c r="D82" s="72">
        <v>2</v>
      </c>
      <c r="E82" s="73" t="s">
        <v>337</v>
      </c>
      <c r="F82" s="76" t="s">
        <v>259</v>
      </c>
      <c r="G82" s="86">
        <v>1.5</v>
      </c>
      <c r="H82" s="75" t="s">
        <v>214</v>
      </c>
      <c r="I82" s="76" t="s">
        <v>199</v>
      </c>
      <c r="J82" s="76" t="s">
        <v>200</v>
      </c>
      <c r="K82" s="77" t="s">
        <v>201</v>
      </c>
      <c r="L82" s="77" t="s">
        <v>201</v>
      </c>
      <c r="M82" s="77" t="s">
        <v>201</v>
      </c>
      <c r="N82" s="77" t="s">
        <v>201</v>
      </c>
      <c r="O82" s="77" t="s">
        <v>201</v>
      </c>
      <c r="P82" s="77" t="s">
        <v>201</v>
      </c>
      <c r="Q82" s="77" t="s">
        <v>201</v>
      </c>
      <c r="R82" s="77">
        <v>30.4</v>
      </c>
      <c r="S82" s="77"/>
      <c r="T82" s="77"/>
      <c r="U82" s="77"/>
      <c r="V82" s="77"/>
      <c r="W82" s="77"/>
      <c r="X82" s="77"/>
      <c r="Y82" s="76"/>
      <c r="Z82" s="238">
        <f t="shared" si="1"/>
        <v>45.599999999999994</v>
      </c>
    </row>
    <row r="83" spans="1:26" x14ac:dyDescent="0.25">
      <c r="A83" s="82">
        <v>81</v>
      </c>
      <c r="B83" s="70" t="s">
        <v>195</v>
      </c>
      <c r="C83" s="71">
        <v>60840050062001</v>
      </c>
      <c r="D83" s="72">
        <v>2</v>
      </c>
      <c r="E83" s="73" t="s">
        <v>338</v>
      </c>
      <c r="F83" s="76" t="s">
        <v>339</v>
      </c>
      <c r="G83" s="86">
        <v>11.4</v>
      </c>
      <c r="H83" s="75" t="s">
        <v>214</v>
      </c>
      <c r="I83" s="76" t="s">
        <v>199</v>
      </c>
      <c r="J83" s="76" t="s">
        <v>200</v>
      </c>
      <c r="K83" s="77" t="s">
        <v>201</v>
      </c>
      <c r="L83" s="77" t="s">
        <v>201</v>
      </c>
      <c r="M83" s="77" t="s">
        <v>201</v>
      </c>
      <c r="N83" s="77" t="s">
        <v>201</v>
      </c>
      <c r="O83" s="77" t="s">
        <v>201</v>
      </c>
      <c r="P83" s="77" t="s">
        <v>201</v>
      </c>
      <c r="Q83" s="77" t="s">
        <v>201</v>
      </c>
      <c r="R83" s="77">
        <v>30.4</v>
      </c>
      <c r="S83" s="77"/>
      <c r="T83" s="77"/>
      <c r="U83" s="77"/>
      <c r="V83" s="77"/>
      <c r="W83" s="77"/>
      <c r="X83" s="77"/>
      <c r="Y83" s="76"/>
      <c r="Z83" s="238">
        <f t="shared" si="1"/>
        <v>346.56</v>
      </c>
    </row>
    <row r="84" spans="1:26" x14ac:dyDescent="0.25">
      <c r="A84" s="82">
        <v>82</v>
      </c>
      <c r="B84" s="70" t="s">
        <v>195</v>
      </c>
      <c r="C84" s="71">
        <v>60840050062001</v>
      </c>
      <c r="D84" s="72">
        <v>2</v>
      </c>
      <c r="E84" s="73" t="s">
        <v>340</v>
      </c>
      <c r="F84" s="76" t="s">
        <v>245</v>
      </c>
      <c r="G84" s="86">
        <v>27.9</v>
      </c>
      <c r="H84" s="75" t="s">
        <v>214</v>
      </c>
      <c r="I84" s="76" t="s">
        <v>211</v>
      </c>
      <c r="J84" s="76" t="s">
        <v>200</v>
      </c>
      <c r="K84" s="77" t="s">
        <v>201</v>
      </c>
      <c r="L84" s="77" t="s">
        <v>201</v>
      </c>
      <c r="M84" s="77" t="s">
        <v>201</v>
      </c>
      <c r="N84" s="77" t="s">
        <v>201</v>
      </c>
      <c r="O84" s="77" t="s">
        <v>201</v>
      </c>
      <c r="P84" s="77" t="s">
        <v>201</v>
      </c>
      <c r="Q84" s="77" t="s">
        <v>201</v>
      </c>
      <c r="R84" s="77">
        <v>30.4</v>
      </c>
      <c r="S84" s="77"/>
      <c r="T84" s="77"/>
      <c r="U84" s="77"/>
      <c r="V84" s="77"/>
      <c r="W84" s="77"/>
      <c r="X84" s="77"/>
      <c r="Y84" s="76"/>
      <c r="Z84" s="238">
        <f t="shared" si="1"/>
        <v>848.16</v>
      </c>
    </row>
    <row r="85" spans="1:26" x14ac:dyDescent="0.25">
      <c r="A85" s="82">
        <v>83</v>
      </c>
      <c r="B85" s="70" t="s">
        <v>195</v>
      </c>
      <c r="C85" s="71">
        <v>60840050062001</v>
      </c>
      <c r="D85" s="72">
        <v>2</v>
      </c>
      <c r="E85" s="73" t="s">
        <v>341</v>
      </c>
      <c r="F85" s="76" t="s">
        <v>245</v>
      </c>
      <c r="G85" s="86">
        <v>17.600000000000001</v>
      </c>
      <c r="H85" s="75" t="s">
        <v>214</v>
      </c>
      <c r="I85" s="76" t="s">
        <v>211</v>
      </c>
      <c r="J85" s="76" t="s">
        <v>200</v>
      </c>
      <c r="K85" s="77" t="s">
        <v>201</v>
      </c>
      <c r="L85" s="77" t="s">
        <v>201</v>
      </c>
      <c r="M85" s="77" t="s">
        <v>201</v>
      </c>
      <c r="N85" s="77" t="s">
        <v>201</v>
      </c>
      <c r="O85" s="77" t="s">
        <v>201</v>
      </c>
      <c r="P85" s="77" t="s">
        <v>201</v>
      </c>
      <c r="Q85" s="77" t="s">
        <v>201</v>
      </c>
      <c r="R85" s="77">
        <v>30.4</v>
      </c>
      <c r="S85" s="77"/>
      <c r="T85" s="77"/>
      <c r="U85" s="77"/>
      <c r="V85" s="77"/>
      <c r="W85" s="77"/>
      <c r="X85" s="77"/>
      <c r="Y85" s="76"/>
      <c r="Z85" s="238">
        <f t="shared" si="1"/>
        <v>535.04</v>
      </c>
    </row>
    <row r="86" spans="1:26" x14ac:dyDescent="0.25">
      <c r="A86" s="82">
        <v>84</v>
      </c>
      <c r="B86" s="70" t="s">
        <v>195</v>
      </c>
      <c r="C86" s="71">
        <v>60840050062001</v>
      </c>
      <c r="D86" s="78">
        <v>2</v>
      </c>
      <c r="E86" s="73" t="s">
        <v>342</v>
      </c>
      <c r="F86" s="76" t="s">
        <v>245</v>
      </c>
      <c r="G86" s="86">
        <v>12.6</v>
      </c>
      <c r="H86" s="75" t="s">
        <v>214</v>
      </c>
      <c r="I86" s="76" t="s">
        <v>211</v>
      </c>
      <c r="J86" s="76" t="s">
        <v>200</v>
      </c>
      <c r="K86" s="77" t="s">
        <v>201</v>
      </c>
      <c r="L86" s="77" t="s">
        <v>201</v>
      </c>
      <c r="M86" s="77" t="s">
        <v>201</v>
      </c>
      <c r="N86" s="77" t="s">
        <v>201</v>
      </c>
      <c r="O86" s="77" t="s">
        <v>201</v>
      </c>
      <c r="P86" s="77" t="s">
        <v>201</v>
      </c>
      <c r="Q86" s="77" t="s">
        <v>201</v>
      </c>
      <c r="R86" s="77">
        <v>30.4</v>
      </c>
      <c r="S86" s="77"/>
      <c r="T86" s="77"/>
      <c r="U86" s="77"/>
      <c r="V86" s="77"/>
      <c r="W86" s="77"/>
      <c r="X86" s="77"/>
      <c r="Y86" s="76"/>
      <c r="Z86" s="238">
        <f t="shared" si="1"/>
        <v>383.03999999999996</v>
      </c>
    </row>
    <row r="87" spans="1:26" x14ac:dyDescent="0.25">
      <c r="A87" s="82">
        <v>85</v>
      </c>
      <c r="B87" s="70" t="s">
        <v>195</v>
      </c>
      <c r="C87" s="71">
        <v>60840050062001</v>
      </c>
      <c r="D87" s="78">
        <v>2</v>
      </c>
      <c r="E87" s="73" t="s">
        <v>343</v>
      </c>
      <c r="F87" s="76" t="s">
        <v>229</v>
      </c>
      <c r="G87" s="86">
        <v>28</v>
      </c>
      <c r="H87" s="75" t="s">
        <v>214</v>
      </c>
      <c r="I87" s="76" t="s">
        <v>225</v>
      </c>
      <c r="J87" s="76" t="s">
        <v>200</v>
      </c>
      <c r="K87" s="77" t="s">
        <v>201</v>
      </c>
      <c r="L87" s="77" t="s">
        <v>201</v>
      </c>
      <c r="M87" s="77" t="s">
        <v>201</v>
      </c>
      <c r="N87" s="77" t="s">
        <v>201</v>
      </c>
      <c r="O87" s="77" t="s">
        <v>201</v>
      </c>
      <c r="P87" s="77" t="s">
        <v>201</v>
      </c>
      <c r="Q87" s="77" t="s">
        <v>201</v>
      </c>
      <c r="R87" s="77">
        <v>30.4</v>
      </c>
      <c r="S87" s="77"/>
      <c r="T87" s="77"/>
      <c r="U87" s="77"/>
      <c r="V87" s="77"/>
      <c r="W87" s="77"/>
      <c r="X87" s="77"/>
      <c r="Y87" s="76"/>
      <c r="Z87" s="238">
        <f t="shared" si="1"/>
        <v>851.19999999999993</v>
      </c>
    </row>
    <row r="88" spans="1:26" x14ac:dyDescent="0.25">
      <c r="A88" s="82">
        <v>86</v>
      </c>
      <c r="B88" s="70" t="s">
        <v>195</v>
      </c>
      <c r="C88" s="71">
        <v>60840050062001</v>
      </c>
      <c r="D88" s="78">
        <v>2</v>
      </c>
      <c r="E88" s="73" t="s">
        <v>344</v>
      </c>
      <c r="F88" s="76" t="s">
        <v>345</v>
      </c>
      <c r="G88" s="86">
        <v>19.2</v>
      </c>
      <c r="H88" s="75" t="s">
        <v>214</v>
      </c>
      <c r="I88" s="76" t="s">
        <v>199</v>
      </c>
      <c r="J88" s="76" t="s">
        <v>200</v>
      </c>
      <c r="K88" s="77" t="s">
        <v>201</v>
      </c>
      <c r="L88" s="77" t="s">
        <v>201</v>
      </c>
      <c r="M88" s="77" t="s">
        <v>201</v>
      </c>
      <c r="N88" s="77" t="s">
        <v>201</v>
      </c>
      <c r="O88" s="77" t="s">
        <v>201</v>
      </c>
      <c r="P88" s="77" t="s">
        <v>201</v>
      </c>
      <c r="Q88" s="77" t="s">
        <v>201</v>
      </c>
      <c r="R88" s="77">
        <v>30.4</v>
      </c>
      <c r="S88" s="77"/>
      <c r="T88" s="77"/>
      <c r="U88" s="77"/>
      <c r="V88" s="77"/>
      <c r="W88" s="77"/>
      <c r="X88" s="77"/>
      <c r="Y88" s="76"/>
      <c r="Z88" s="238">
        <f t="shared" si="1"/>
        <v>583.67999999999995</v>
      </c>
    </row>
    <row r="89" spans="1:26" x14ac:dyDescent="0.25">
      <c r="A89" s="82">
        <v>87</v>
      </c>
      <c r="B89" s="70" t="s">
        <v>195</v>
      </c>
      <c r="C89" s="71">
        <v>60840050062001</v>
      </c>
      <c r="D89" s="78">
        <v>2</v>
      </c>
      <c r="E89" s="73" t="s">
        <v>346</v>
      </c>
      <c r="F89" s="76" t="s">
        <v>347</v>
      </c>
      <c r="G89" s="86">
        <v>9.6999999999999993</v>
      </c>
      <c r="H89" s="75" t="s">
        <v>214</v>
      </c>
      <c r="I89" s="76" t="s">
        <v>199</v>
      </c>
      <c r="J89" s="76" t="s">
        <v>200</v>
      </c>
      <c r="K89" s="77" t="s">
        <v>201</v>
      </c>
      <c r="L89" s="77" t="s">
        <v>201</v>
      </c>
      <c r="M89" s="77" t="s">
        <v>201</v>
      </c>
      <c r="N89" s="77" t="s">
        <v>201</v>
      </c>
      <c r="O89" s="77" t="s">
        <v>201</v>
      </c>
      <c r="P89" s="77" t="s">
        <v>201</v>
      </c>
      <c r="Q89" s="77" t="s">
        <v>201</v>
      </c>
      <c r="R89" s="77">
        <v>30.4</v>
      </c>
      <c r="S89" s="77"/>
      <c r="T89" s="77"/>
      <c r="U89" s="77"/>
      <c r="V89" s="77"/>
      <c r="W89" s="77"/>
      <c r="X89" s="77"/>
      <c r="Y89" s="76"/>
      <c r="Z89" s="238">
        <f t="shared" si="1"/>
        <v>294.87999999999994</v>
      </c>
    </row>
    <row r="90" spans="1:26" x14ac:dyDescent="0.25">
      <c r="A90" s="82">
        <v>88</v>
      </c>
      <c r="B90" s="70" t="s">
        <v>195</v>
      </c>
      <c r="C90" s="71">
        <v>60840050062001</v>
      </c>
      <c r="D90" s="78">
        <v>2</v>
      </c>
      <c r="E90" s="73" t="s">
        <v>348</v>
      </c>
      <c r="F90" s="76" t="s">
        <v>347</v>
      </c>
      <c r="G90" s="86">
        <v>6.5</v>
      </c>
      <c r="H90" s="75" t="s">
        <v>214</v>
      </c>
      <c r="I90" s="76" t="s">
        <v>199</v>
      </c>
      <c r="J90" s="76" t="s">
        <v>200</v>
      </c>
      <c r="K90" s="77" t="s">
        <v>201</v>
      </c>
      <c r="L90" s="77" t="s">
        <v>201</v>
      </c>
      <c r="M90" s="77" t="s">
        <v>201</v>
      </c>
      <c r="N90" s="77" t="s">
        <v>201</v>
      </c>
      <c r="O90" s="77" t="s">
        <v>201</v>
      </c>
      <c r="P90" s="77" t="s">
        <v>201</v>
      </c>
      <c r="Q90" s="77" t="s">
        <v>201</v>
      </c>
      <c r="R90" s="77">
        <v>30.4</v>
      </c>
      <c r="S90" s="77"/>
      <c r="T90" s="77"/>
      <c r="U90" s="77"/>
      <c r="V90" s="77"/>
      <c r="W90" s="77"/>
      <c r="X90" s="77"/>
      <c r="Y90" s="76"/>
      <c r="Z90" s="238">
        <f t="shared" si="1"/>
        <v>197.6</v>
      </c>
    </row>
    <row r="91" spans="1:26" x14ac:dyDescent="0.25">
      <c r="A91" s="82">
        <v>89</v>
      </c>
      <c r="B91" s="70" t="s">
        <v>195</v>
      </c>
      <c r="C91" s="71">
        <v>60840050062001</v>
      </c>
      <c r="D91" s="78">
        <v>2</v>
      </c>
      <c r="E91" s="73" t="s">
        <v>349</v>
      </c>
      <c r="F91" s="76" t="s">
        <v>350</v>
      </c>
      <c r="G91" s="86">
        <v>33.1</v>
      </c>
      <c r="H91" s="75" t="s">
        <v>214</v>
      </c>
      <c r="I91" s="76" t="s">
        <v>199</v>
      </c>
      <c r="J91" s="76" t="s">
        <v>200</v>
      </c>
      <c r="K91" s="77" t="s">
        <v>201</v>
      </c>
      <c r="L91" s="77" t="s">
        <v>201</v>
      </c>
      <c r="M91" s="77" t="s">
        <v>201</v>
      </c>
      <c r="N91" s="77" t="s">
        <v>201</v>
      </c>
      <c r="O91" s="77" t="s">
        <v>201</v>
      </c>
      <c r="P91" s="77" t="s">
        <v>201</v>
      </c>
      <c r="Q91" s="77" t="s">
        <v>201</v>
      </c>
      <c r="R91" s="77">
        <v>30.4</v>
      </c>
      <c r="S91" s="77"/>
      <c r="T91" s="77"/>
      <c r="U91" s="77"/>
      <c r="V91" s="77"/>
      <c r="W91" s="77"/>
      <c r="X91" s="77"/>
      <c r="Y91" s="76"/>
      <c r="Z91" s="238">
        <f t="shared" si="1"/>
        <v>1006.24</v>
      </c>
    </row>
    <row r="92" spans="1:26" x14ac:dyDescent="0.25">
      <c r="A92" s="82">
        <v>90</v>
      </c>
      <c r="B92" s="70" t="s">
        <v>195</v>
      </c>
      <c r="C92" s="71">
        <v>60840050062001</v>
      </c>
      <c r="D92" s="78">
        <v>2</v>
      </c>
      <c r="E92" s="73" t="s">
        <v>351</v>
      </c>
      <c r="F92" s="76" t="s">
        <v>259</v>
      </c>
      <c r="G92" s="86">
        <v>1.8</v>
      </c>
      <c r="H92" s="75" t="s">
        <v>214</v>
      </c>
      <c r="I92" s="76" t="s">
        <v>199</v>
      </c>
      <c r="J92" s="76" t="s">
        <v>200</v>
      </c>
      <c r="K92" s="77" t="s">
        <v>201</v>
      </c>
      <c r="L92" s="77" t="s">
        <v>201</v>
      </c>
      <c r="M92" s="77" t="s">
        <v>201</v>
      </c>
      <c r="N92" s="77" t="s">
        <v>201</v>
      </c>
      <c r="O92" s="77" t="s">
        <v>201</v>
      </c>
      <c r="P92" s="77" t="s">
        <v>201</v>
      </c>
      <c r="Q92" s="77" t="s">
        <v>201</v>
      </c>
      <c r="R92" s="77">
        <v>30.4</v>
      </c>
      <c r="S92" s="77"/>
      <c r="T92" s="77"/>
      <c r="U92" s="77"/>
      <c r="V92" s="77"/>
      <c r="W92" s="77"/>
      <c r="X92" s="77"/>
      <c r="Y92" s="76"/>
      <c r="Z92" s="238">
        <f t="shared" si="1"/>
        <v>54.72</v>
      </c>
    </row>
    <row r="93" spans="1:26" x14ac:dyDescent="0.25">
      <c r="A93" s="82">
        <v>91</v>
      </c>
      <c r="B93" s="70" t="s">
        <v>195</v>
      </c>
      <c r="C93" s="71">
        <v>60840050062001</v>
      </c>
      <c r="D93" s="78">
        <v>2</v>
      </c>
      <c r="E93" s="73" t="s">
        <v>352</v>
      </c>
      <c r="F93" s="76" t="s">
        <v>259</v>
      </c>
      <c r="G93" s="86">
        <v>1.5</v>
      </c>
      <c r="H93" s="75" t="s">
        <v>214</v>
      </c>
      <c r="I93" s="76" t="s">
        <v>199</v>
      </c>
      <c r="J93" s="76" t="s">
        <v>200</v>
      </c>
      <c r="K93" s="77" t="s">
        <v>201</v>
      </c>
      <c r="L93" s="77" t="s">
        <v>201</v>
      </c>
      <c r="M93" s="77" t="s">
        <v>201</v>
      </c>
      <c r="N93" s="77" t="s">
        <v>201</v>
      </c>
      <c r="O93" s="77" t="s">
        <v>201</v>
      </c>
      <c r="P93" s="77" t="s">
        <v>201</v>
      </c>
      <c r="Q93" s="77" t="s">
        <v>201</v>
      </c>
      <c r="R93" s="77">
        <v>30.4</v>
      </c>
      <c r="S93" s="77"/>
      <c r="T93" s="77"/>
      <c r="U93" s="77"/>
      <c r="V93" s="77"/>
      <c r="W93" s="77"/>
      <c r="X93" s="77"/>
      <c r="Y93" s="76"/>
      <c r="Z93" s="238">
        <f t="shared" si="1"/>
        <v>45.599999999999994</v>
      </c>
    </row>
    <row r="94" spans="1:26" x14ac:dyDescent="0.25">
      <c r="A94" s="82">
        <v>92</v>
      </c>
      <c r="B94" s="70" t="s">
        <v>195</v>
      </c>
      <c r="C94" s="71">
        <v>60840050062001</v>
      </c>
      <c r="D94" s="78">
        <v>2</v>
      </c>
      <c r="E94" s="73" t="s">
        <v>353</v>
      </c>
      <c r="F94" s="76" t="s">
        <v>224</v>
      </c>
      <c r="G94" s="86">
        <v>5.9</v>
      </c>
      <c r="H94" s="75" t="s">
        <v>198</v>
      </c>
      <c r="I94" s="76" t="s">
        <v>225</v>
      </c>
      <c r="J94" s="76" t="s">
        <v>200</v>
      </c>
      <c r="K94" s="77" t="s">
        <v>201</v>
      </c>
      <c r="L94" s="77" t="s">
        <v>201</v>
      </c>
      <c r="M94" s="77" t="s">
        <v>201</v>
      </c>
      <c r="N94" s="77" t="s">
        <v>201</v>
      </c>
      <c r="O94" s="77" t="s">
        <v>201</v>
      </c>
      <c r="P94" s="77" t="s">
        <v>201</v>
      </c>
      <c r="Q94" s="77" t="s">
        <v>201</v>
      </c>
      <c r="R94" s="77">
        <v>30.4</v>
      </c>
      <c r="S94" s="77"/>
      <c r="T94" s="77"/>
      <c r="U94" s="77"/>
      <c r="V94" s="77"/>
      <c r="W94" s="77"/>
      <c r="X94" s="77"/>
      <c r="Y94" s="76"/>
      <c r="Z94" s="238">
        <f t="shared" si="1"/>
        <v>179.36</v>
      </c>
    </row>
    <row r="95" spans="1:26" x14ac:dyDescent="0.25">
      <c r="A95" s="82">
        <v>93</v>
      </c>
      <c r="B95" s="70" t="s">
        <v>195</v>
      </c>
      <c r="C95" s="71">
        <v>60840050062001</v>
      </c>
      <c r="D95" s="78">
        <v>2</v>
      </c>
      <c r="E95" s="73" t="s">
        <v>354</v>
      </c>
      <c r="F95" s="76" t="s">
        <v>229</v>
      </c>
      <c r="G95" s="86">
        <v>27.9</v>
      </c>
      <c r="H95" s="75" t="s">
        <v>214</v>
      </c>
      <c r="I95" s="76" t="s">
        <v>225</v>
      </c>
      <c r="J95" s="76" t="s">
        <v>200</v>
      </c>
      <c r="K95" s="77" t="s">
        <v>201</v>
      </c>
      <c r="L95" s="77" t="s">
        <v>201</v>
      </c>
      <c r="M95" s="77" t="s">
        <v>201</v>
      </c>
      <c r="N95" s="77" t="s">
        <v>201</v>
      </c>
      <c r="O95" s="77" t="s">
        <v>201</v>
      </c>
      <c r="P95" s="77" t="s">
        <v>201</v>
      </c>
      <c r="Q95" s="77" t="s">
        <v>201</v>
      </c>
      <c r="R95" s="77">
        <v>30.4</v>
      </c>
      <c r="S95" s="77"/>
      <c r="T95" s="77"/>
      <c r="U95" s="77"/>
      <c r="V95" s="77"/>
      <c r="W95" s="77"/>
      <c r="X95" s="77"/>
      <c r="Y95" s="76"/>
      <c r="Z95" s="238">
        <f t="shared" si="1"/>
        <v>848.16</v>
      </c>
    </row>
    <row r="96" spans="1:26" x14ac:dyDescent="0.25">
      <c r="A96" s="82">
        <v>94</v>
      </c>
      <c r="B96" s="70" t="s">
        <v>195</v>
      </c>
      <c r="C96" s="71">
        <v>60840050062001</v>
      </c>
      <c r="D96" s="78">
        <v>2</v>
      </c>
      <c r="E96" s="73" t="s">
        <v>355</v>
      </c>
      <c r="F96" s="76" t="s">
        <v>257</v>
      </c>
      <c r="G96" s="86">
        <v>5.2</v>
      </c>
      <c r="H96" s="75" t="s">
        <v>214</v>
      </c>
      <c r="I96" s="76" t="s">
        <v>211</v>
      </c>
      <c r="J96" s="76" t="s">
        <v>200</v>
      </c>
      <c r="K96" s="77" t="s">
        <v>201</v>
      </c>
      <c r="L96" s="77" t="s">
        <v>201</v>
      </c>
      <c r="M96" s="77" t="s">
        <v>201</v>
      </c>
      <c r="N96" s="77" t="s">
        <v>201</v>
      </c>
      <c r="O96" s="77" t="s">
        <v>201</v>
      </c>
      <c r="P96" s="77" t="s">
        <v>201</v>
      </c>
      <c r="Q96" s="77" t="s">
        <v>201</v>
      </c>
      <c r="R96" s="77">
        <v>30.4</v>
      </c>
      <c r="S96" s="77"/>
      <c r="T96" s="77"/>
      <c r="U96" s="77"/>
      <c r="V96" s="77"/>
      <c r="W96" s="77"/>
      <c r="X96" s="77"/>
      <c r="Y96" s="76"/>
      <c r="Z96" s="238">
        <f t="shared" si="1"/>
        <v>158.07999999999998</v>
      </c>
    </row>
    <row r="97" spans="1:27" x14ac:dyDescent="0.25">
      <c r="A97" s="82">
        <v>95</v>
      </c>
      <c r="B97" s="70" t="s">
        <v>195</v>
      </c>
      <c r="C97" s="71">
        <v>60840050062001</v>
      </c>
      <c r="D97" s="78">
        <v>2</v>
      </c>
      <c r="E97" s="73" t="s">
        <v>356</v>
      </c>
      <c r="F97" s="76" t="s">
        <v>282</v>
      </c>
      <c r="G97" s="86">
        <v>6.9</v>
      </c>
      <c r="H97" s="75" t="s">
        <v>214</v>
      </c>
      <c r="I97" s="76" t="s">
        <v>222</v>
      </c>
      <c r="J97" s="76" t="s">
        <v>200</v>
      </c>
      <c r="K97" s="77" t="s">
        <v>201</v>
      </c>
      <c r="L97" s="77" t="s">
        <v>201</v>
      </c>
      <c r="M97" s="77" t="s">
        <v>201</v>
      </c>
      <c r="N97" s="77" t="s">
        <v>201</v>
      </c>
      <c r="O97" s="77" t="s">
        <v>201</v>
      </c>
      <c r="P97" s="77" t="s">
        <v>201</v>
      </c>
      <c r="Q97" s="77" t="s">
        <v>201</v>
      </c>
      <c r="R97" s="77">
        <v>30.4</v>
      </c>
      <c r="S97" s="77"/>
      <c r="T97" s="77"/>
      <c r="U97" s="77"/>
      <c r="V97" s="77"/>
      <c r="W97" s="77"/>
      <c r="X97" s="77"/>
      <c r="Y97" s="76"/>
      <c r="Z97" s="238">
        <f t="shared" si="1"/>
        <v>209.76</v>
      </c>
    </row>
    <row r="98" spans="1:27" x14ac:dyDescent="0.25">
      <c r="A98" s="82">
        <v>96</v>
      </c>
      <c r="B98" s="70" t="s">
        <v>195</v>
      </c>
      <c r="C98" s="71">
        <v>60840050062001</v>
      </c>
      <c r="D98" s="78">
        <v>2</v>
      </c>
      <c r="E98" s="73" t="s">
        <v>357</v>
      </c>
      <c r="F98" s="76" t="s">
        <v>245</v>
      </c>
      <c r="G98" s="86">
        <v>19.8</v>
      </c>
      <c r="H98" s="75" t="s">
        <v>214</v>
      </c>
      <c r="I98" s="76" t="s">
        <v>211</v>
      </c>
      <c r="J98" s="76" t="s">
        <v>200</v>
      </c>
      <c r="K98" s="77" t="s">
        <v>201</v>
      </c>
      <c r="L98" s="77" t="s">
        <v>201</v>
      </c>
      <c r="M98" s="77" t="s">
        <v>201</v>
      </c>
      <c r="N98" s="77" t="s">
        <v>201</v>
      </c>
      <c r="O98" s="77" t="s">
        <v>201</v>
      </c>
      <c r="P98" s="77" t="s">
        <v>201</v>
      </c>
      <c r="Q98" s="77" t="s">
        <v>201</v>
      </c>
      <c r="R98" s="77">
        <v>30.4</v>
      </c>
      <c r="S98" s="77"/>
      <c r="T98" s="77"/>
      <c r="U98" s="77"/>
      <c r="V98" s="77"/>
      <c r="W98" s="77"/>
      <c r="X98" s="77"/>
      <c r="Y98" s="76"/>
      <c r="Z98" s="238">
        <f t="shared" si="1"/>
        <v>601.91999999999996</v>
      </c>
    </row>
    <row r="99" spans="1:27" x14ac:dyDescent="0.25">
      <c r="A99" s="82">
        <v>97</v>
      </c>
      <c r="B99" s="70" t="s">
        <v>195</v>
      </c>
      <c r="C99" s="71">
        <v>60840050062001</v>
      </c>
      <c r="D99" s="78">
        <v>2</v>
      </c>
      <c r="E99" s="73" t="s">
        <v>358</v>
      </c>
      <c r="F99" s="76" t="s">
        <v>259</v>
      </c>
      <c r="G99" s="86">
        <v>1.3</v>
      </c>
      <c r="H99" s="75" t="s">
        <v>214</v>
      </c>
      <c r="I99" s="76" t="s">
        <v>199</v>
      </c>
      <c r="J99" s="76" t="s">
        <v>200</v>
      </c>
      <c r="K99" s="77" t="s">
        <v>201</v>
      </c>
      <c r="L99" s="77" t="s">
        <v>201</v>
      </c>
      <c r="M99" s="77" t="s">
        <v>201</v>
      </c>
      <c r="N99" s="77" t="s">
        <v>201</v>
      </c>
      <c r="O99" s="77" t="s">
        <v>201</v>
      </c>
      <c r="P99" s="77" t="s">
        <v>201</v>
      </c>
      <c r="Q99" s="77" t="s">
        <v>201</v>
      </c>
      <c r="R99" s="77">
        <v>30.4</v>
      </c>
      <c r="S99" s="77"/>
      <c r="T99" s="77"/>
      <c r="U99" s="77"/>
      <c r="V99" s="77"/>
      <c r="W99" s="77"/>
      <c r="X99" s="77"/>
      <c r="Y99" s="76"/>
      <c r="Z99" s="238">
        <f t="shared" si="1"/>
        <v>39.519999999999996</v>
      </c>
    </row>
    <row r="100" spans="1:27" x14ac:dyDescent="0.25">
      <c r="A100" s="82">
        <v>98</v>
      </c>
      <c r="B100" s="70" t="s">
        <v>195</v>
      </c>
      <c r="C100" s="71">
        <v>60840050062001</v>
      </c>
      <c r="D100" s="78">
        <v>2</v>
      </c>
      <c r="E100" s="73" t="s">
        <v>359</v>
      </c>
      <c r="F100" s="76" t="s">
        <v>259</v>
      </c>
      <c r="G100" s="86">
        <v>1.3</v>
      </c>
      <c r="H100" s="75" t="s">
        <v>214</v>
      </c>
      <c r="I100" s="76" t="s">
        <v>199</v>
      </c>
      <c r="J100" s="76" t="s">
        <v>200</v>
      </c>
      <c r="K100" s="77" t="s">
        <v>201</v>
      </c>
      <c r="L100" s="77" t="s">
        <v>201</v>
      </c>
      <c r="M100" s="77" t="s">
        <v>201</v>
      </c>
      <c r="N100" s="77" t="s">
        <v>201</v>
      </c>
      <c r="O100" s="77" t="s">
        <v>201</v>
      </c>
      <c r="P100" s="77" t="s">
        <v>201</v>
      </c>
      <c r="Q100" s="77" t="s">
        <v>201</v>
      </c>
      <c r="R100" s="77">
        <v>30.4</v>
      </c>
      <c r="S100" s="77"/>
      <c r="T100" s="77"/>
      <c r="U100" s="77"/>
      <c r="V100" s="77"/>
      <c r="W100" s="77"/>
      <c r="X100" s="77"/>
      <c r="Y100" s="76"/>
      <c r="Z100" s="238">
        <f t="shared" si="1"/>
        <v>39.519999999999996</v>
      </c>
    </row>
    <row r="101" spans="1:27" x14ac:dyDescent="0.25">
      <c r="A101" s="82">
        <v>99</v>
      </c>
      <c r="B101" s="70" t="s">
        <v>195</v>
      </c>
      <c r="C101" s="71">
        <v>60840050062001</v>
      </c>
      <c r="D101" s="78">
        <v>2</v>
      </c>
      <c r="E101" s="73" t="s">
        <v>360</v>
      </c>
      <c r="F101" s="76" t="s">
        <v>339</v>
      </c>
      <c r="G101" s="86">
        <v>22.4</v>
      </c>
      <c r="H101" s="75" t="s">
        <v>214</v>
      </c>
      <c r="I101" s="76" t="s">
        <v>199</v>
      </c>
      <c r="J101" s="76" t="s">
        <v>200</v>
      </c>
      <c r="K101" s="77" t="s">
        <v>201</v>
      </c>
      <c r="L101" s="77" t="s">
        <v>201</v>
      </c>
      <c r="M101" s="77" t="s">
        <v>201</v>
      </c>
      <c r="N101" s="77" t="s">
        <v>201</v>
      </c>
      <c r="O101" s="77" t="s">
        <v>201</v>
      </c>
      <c r="P101" s="77" t="s">
        <v>201</v>
      </c>
      <c r="Q101" s="77" t="s">
        <v>201</v>
      </c>
      <c r="R101" s="77">
        <v>30.4</v>
      </c>
      <c r="S101" s="77"/>
      <c r="T101" s="77"/>
      <c r="U101" s="77"/>
      <c r="V101" s="77"/>
      <c r="W101" s="77"/>
      <c r="X101" s="77"/>
      <c r="Y101" s="76"/>
      <c r="Z101" s="238">
        <f t="shared" si="1"/>
        <v>680.95999999999992</v>
      </c>
    </row>
    <row r="102" spans="1:27" x14ac:dyDescent="0.25">
      <c r="A102" s="82">
        <v>100</v>
      </c>
      <c r="B102" s="70" t="s">
        <v>195</v>
      </c>
      <c r="C102" s="71">
        <v>60840050062001</v>
      </c>
      <c r="D102" s="78">
        <v>2</v>
      </c>
      <c r="E102" s="73" t="s">
        <v>361</v>
      </c>
      <c r="F102" s="76" t="s">
        <v>339</v>
      </c>
      <c r="G102" s="87">
        <v>10.7</v>
      </c>
      <c r="H102" s="75" t="s">
        <v>214</v>
      </c>
      <c r="I102" s="76" t="s">
        <v>199</v>
      </c>
      <c r="J102" s="76" t="s">
        <v>200</v>
      </c>
      <c r="K102" s="77" t="s">
        <v>201</v>
      </c>
      <c r="L102" s="77" t="s">
        <v>201</v>
      </c>
      <c r="M102" s="77" t="s">
        <v>201</v>
      </c>
      <c r="N102" s="77" t="s">
        <v>201</v>
      </c>
      <c r="O102" s="77" t="s">
        <v>201</v>
      </c>
      <c r="P102" s="77" t="s">
        <v>201</v>
      </c>
      <c r="Q102" s="77" t="s">
        <v>201</v>
      </c>
      <c r="R102" s="77">
        <v>30.4</v>
      </c>
      <c r="S102" s="77"/>
      <c r="T102" s="77"/>
      <c r="U102" s="77"/>
      <c r="V102" s="77"/>
      <c r="W102" s="77"/>
      <c r="X102" s="77"/>
      <c r="Y102" s="76"/>
      <c r="Z102" s="238">
        <f t="shared" si="1"/>
        <v>325.27999999999997</v>
      </c>
    </row>
    <row r="103" spans="1:27" x14ac:dyDescent="0.25">
      <c r="A103" s="82">
        <v>101</v>
      </c>
      <c r="B103" s="70" t="s">
        <v>195</v>
      </c>
      <c r="C103" s="71">
        <v>60840050062001</v>
      </c>
      <c r="D103" s="78">
        <v>2</v>
      </c>
      <c r="E103" s="73" t="s">
        <v>362</v>
      </c>
      <c r="F103" s="76" t="s">
        <v>259</v>
      </c>
      <c r="G103" s="87">
        <v>1.2</v>
      </c>
      <c r="H103" s="75" t="s">
        <v>214</v>
      </c>
      <c r="I103" s="76" t="s">
        <v>199</v>
      </c>
      <c r="J103" s="76" t="s">
        <v>200</v>
      </c>
      <c r="K103" s="77" t="s">
        <v>201</v>
      </c>
      <c r="L103" s="77" t="s">
        <v>201</v>
      </c>
      <c r="M103" s="77" t="s">
        <v>201</v>
      </c>
      <c r="N103" s="77" t="s">
        <v>201</v>
      </c>
      <c r="O103" s="77" t="s">
        <v>201</v>
      </c>
      <c r="P103" s="77" t="s">
        <v>201</v>
      </c>
      <c r="Q103" s="77" t="s">
        <v>201</v>
      </c>
      <c r="R103" s="77">
        <v>30.4</v>
      </c>
      <c r="S103" s="77"/>
      <c r="T103" s="77"/>
      <c r="U103" s="77"/>
      <c r="V103" s="77"/>
      <c r="W103" s="77"/>
      <c r="X103" s="77"/>
      <c r="Y103" s="76"/>
      <c r="Z103" s="238">
        <f t="shared" si="1"/>
        <v>36.479999999999997</v>
      </c>
    </row>
    <row r="104" spans="1:27" x14ac:dyDescent="0.25">
      <c r="A104" s="82">
        <v>102</v>
      </c>
      <c r="B104" s="70" t="s">
        <v>195</v>
      </c>
      <c r="C104" s="71">
        <v>60840050062001</v>
      </c>
      <c r="D104" s="78">
        <v>2</v>
      </c>
      <c r="E104" s="73" t="s">
        <v>363</v>
      </c>
      <c r="F104" s="76" t="s">
        <v>259</v>
      </c>
      <c r="G104" s="87">
        <v>1.4</v>
      </c>
      <c r="H104" s="75" t="s">
        <v>214</v>
      </c>
      <c r="I104" s="76" t="s">
        <v>199</v>
      </c>
      <c r="J104" s="76" t="s">
        <v>200</v>
      </c>
      <c r="K104" s="77" t="s">
        <v>201</v>
      </c>
      <c r="L104" s="77" t="s">
        <v>201</v>
      </c>
      <c r="M104" s="77" t="s">
        <v>201</v>
      </c>
      <c r="N104" s="77" t="s">
        <v>201</v>
      </c>
      <c r="O104" s="77" t="s">
        <v>201</v>
      </c>
      <c r="P104" s="77" t="s">
        <v>201</v>
      </c>
      <c r="Q104" s="77" t="s">
        <v>201</v>
      </c>
      <c r="R104" s="77">
        <v>30.4</v>
      </c>
      <c r="S104" s="77"/>
      <c r="T104" s="77"/>
      <c r="U104" s="77"/>
      <c r="V104" s="77"/>
      <c r="W104" s="77"/>
      <c r="X104" s="77"/>
      <c r="Y104" s="76"/>
      <c r="Z104" s="238">
        <f t="shared" si="1"/>
        <v>42.559999999999995</v>
      </c>
    </row>
    <row r="105" spans="1:27" x14ac:dyDescent="0.25">
      <c r="A105" s="82">
        <v>103</v>
      </c>
      <c r="B105" s="70" t="s">
        <v>195</v>
      </c>
      <c r="C105" s="71">
        <v>60840050062001</v>
      </c>
      <c r="D105" s="78">
        <v>2</v>
      </c>
      <c r="E105" s="73" t="s">
        <v>364</v>
      </c>
      <c r="F105" s="76" t="s">
        <v>335</v>
      </c>
      <c r="G105" s="87">
        <v>10.8</v>
      </c>
      <c r="H105" s="75" t="s">
        <v>214</v>
      </c>
      <c r="I105" s="76" t="s">
        <v>199</v>
      </c>
      <c r="J105" s="76" t="s">
        <v>200</v>
      </c>
      <c r="K105" s="77" t="s">
        <v>201</v>
      </c>
      <c r="L105" s="77" t="s">
        <v>201</v>
      </c>
      <c r="M105" s="77" t="s">
        <v>201</v>
      </c>
      <c r="N105" s="77" t="s">
        <v>201</v>
      </c>
      <c r="O105" s="77" t="s">
        <v>201</v>
      </c>
      <c r="P105" s="77" t="s">
        <v>201</v>
      </c>
      <c r="Q105" s="77" t="s">
        <v>201</v>
      </c>
      <c r="R105" s="77">
        <v>30.4</v>
      </c>
      <c r="S105" s="77"/>
      <c r="T105" s="77"/>
      <c r="U105" s="77"/>
      <c r="V105" s="77"/>
      <c r="W105" s="77"/>
      <c r="X105" s="77"/>
      <c r="Y105" s="76"/>
      <c r="Z105" s="238">
        <f t="shared" si="1"/>
        <v>328.32</v>
      </c>
    </row>
    <row r="106" spans="1:27" ht="39.6" x14ac:dyDescent="0.25">
      <c r="A106" s="82">
        <v>104</v>
      </c>
      <c r="B106" s="70" t="s">
        <v>365</v>
      </c>
      <c r="C106" s="71">
        <v>60840050062006</v>
      </c>
      <c r="D106" s="78">
        <v>1</v>
      </c>
      <c r="E106" s="73" t="s">
        <v>366</v>
      </c>
      <c r="F106" s="76" t="s">
        <v>367</v>
      </c>
      <c r="G106" s="74">
        <v>9.3000000000000007</v>
      </c>
      <c r="H106" s="75" t="s">
        <v>198</v>
      </c>
      <c r="I106" s="76" t="s">
        <v>211</v>
      </c>
      <c r="J106" s="76" t="s">
        <v>200</v>
      </c>
      <c r="K106" s="77" t="s">
        <v>201</v>
      </c>
      <c r="L106" s="77" t="s">
        <v>201</v>
      </c>
      <c r="M106" s="77" t="s">
        <v>201</v>
      </c>
      <c r="N106" s="77" t="s">
        <v>201</v>
      </c>
      <c r="O106" s="77" t="s">
        <v>201</v>
      </c>
      <c r="P106" s="77" t="s">
        <v>201</v>
      </c>
      <c r="Q106" s="77" t="s">
        <v>201</v>
      </c>
      <c r="R106" s="77">
        <v>30.4</v>
      </c>
      <c r="S106" s="77"/>
      <c r="T106" s="77"/>
      <c r="U106" s="77"/>
      <c r="V106" s="77"/>
      <c r="W106" s="77"/>
      <c r="X106" s="77"/>
      <c r="Y106" s="76"/>
      <c r="Z106" s="238">
        <f t="shared" si="1"/>
        <v>282.72000000000003</v>
      </c>
      <c r="AA106" s="95"/>
    </row>
    <row r="107" spans="1:27" x14ac:dyDescent="0.25">
      <c r="A107" s="82">
        <v>105</v>
      </c>
      <c r="B107" s="70" t="s">
        <v>368</v>
      </c>
      <c r="C107" s="71">
        <v>60840050062007</v>
      </c>
      <c r="D107" s="72" t="s">
        <v>87</v>
      </c>
      <c r="E107" s="73" t="s">
        <v>366</v>
      </c>
      <c r="F107" s="76" t="s">
        <v>369</v>
      </c>
      <c r="G107" s="74">
        <v>9.9</v>
      </c>
      <c r="H107" s="75" t="s">
        <v>198</v>
      </c>
      <c r="I107" s="76" t="s">
        <v>211</v>
      </c>
      <c r="J107" s="76" t="s">
        <v>200</v>
      </c>
      <c r="K107" s="77"/>
      <c r="L107" s="77"/>
      <c r="M107" s="77"/>
      <c r="N107" s="77"/>
      <c r="O107" s="77"/>
      <c r="P107" s="77"/>
      <c r="Q107" s="77"/>
      <c r="R107" s="77"/>
      <c r="S107" s="77">
        <v>4.3</v>
      </c>
      <c r="T107" s="77"/>
      <c r="U107" s="77"/>
      <c r="V107" s="77"/>
      <c r="W107" s="77"/>
      <c r="X107" s="77"/>
      <c r="Y107" s="76"/>
      <c r="Z107" s="238">
        <f t="shared" si="1"/>
        <v>42.57</v>
      </c>
    </row>
    <row r="108" spans="1:27" x14ac:dyDescent="0.25">
      <c r="A108" s="82">
        <v>106</v>
      </c>
      <c r="B108" s="70" t="s">
        <v>368</v>
      </c>
      <c r="C108" s="71">
        <v>60840050062007</v>
      </c>
      <c r="D108" s="72" t="s">
        <v>87</v>
      </c>
      <c r="E108" s="73" t="s">
        <v>203</v>
      </c>
      <c r="F108" s="76" t="s">
        <v>370</v>
      </c>
      <c r="G108" s="74">
        <v>10.3</v>
      </c>
      <c r="H108" s="75" t="s">
        <v>198</v>
      </c>
      <c r="I108" s="76" t="s">
        <v>211</v>
      </c>
      <c r="J108" s="76" t="s">
        <v>200</v>
      </c>
      <c r="K108" s="77"/>
      <c r="L108" s="77"/>
      <c r="M108" s="77"/>
      <c r="N108" s="77"/>
      <c r="O108" s="77"/>
      <c r="P108" s="77"/>
      <c r="Q108" s="77"/>
      <c r="R108" s="77"/>
      <c r="S108" s="77">
        <v>4.3</v>
      </c>
      <c r="T108" s="77"/>
      <c r="U108" s="77"/>
      <c r="V108" s="77"/>
      <c r="W108" s="77"/>
      <c r="X108" s="77"/>
      <c r="Y108" s="76" t="s">
        <v>371</v>
      </c>
      <c r="Z108" s="238">
        <f t="shared" si="1"/>
        <v>44.29</v>
      </c>
    </row>
    <row r="109" spans="1:27" ht="26.4" x14ac:dyDescent="0.25">
      <c r="A109" s="82">
        <v>107</v>
      </c>
      <c r="B109" s="70" t="s">
        <v>368</v>
      </c>
      <c r="C109" s="71">
        <v>60840050062007</v>
      </c>
      <c r="D109" s="72" t="s">
        <v>87</v>
      </c>
      <c r="E109" s="73" t="s">
        <v>205</v>
      </c>
      <c r="F109" s="76" t="s">
        <v>372</v>
      </c>
      <c r="G109" s="74">
        <v>1.7</v>
      </c>
      <c r="H109" s="75" t="s">
        <v>198</v>
      </c>
      <c r="I109" s="76" t="s">
        <v>199</v>
      </c>
      <c r="J109" s="76" t="s">
        <v>200</v>
      </c>
      <c r="K109" s="77"/>
      <c r="L109" s="77"/>
      <c r="M109" s="77"/>
      <c r="N109" s="77"/>
      <c r="O109" s="77"/>
      <c r="P109" s="77"/>
      <c r="Q109" s="77"/>
      <c r="R109" s="77"/>
      <c r="S109" s="77"/>
      <c r="T109" s="77">
        <v>1</v>
      </c>
      <c r="U109" s="77"/>
      <c r="V109" s="77"/>
      <c r="W109" s="77"/>
      <c r="X109" s="77"/>
      <c r="Y109" s="76" t="s">
        <v>373</v>
      </c>
      <c r="Z109" s="238">
        <f t="shared" si="1"/>
        <v>1.7</v>
      </c>
    </row>
    <row r="110" spans="1:27" ht="26.4" x14ac:dyDescent="0.25">
      <c r="A110" s="82">
        <v>108</v>
      </c>
      <c r="B110" s="70" t="s">
        <v>368</v>
      </c>
      <c r="C110" s="71">
        <v>60840050062007</v>
      </c>
      <c r="D110" s="72" t="s">
        <v>87</v>
      </c>
      <c r="E110" s="73" t="s">
        <v>205</v>
      </c>
      <c r="F110" s="76" t="s">
        <v>374</v>
      </c>
      <c r="G110" s="74">
        <v>2.2999999999999998</v>
      </c>
      <c r="H110" s="75" t="s">
        <v>198</v>
      </c>
      <c r="I110" s="76" t="s">
        <v>225</v>
      </c>
      <c r="J110" s="76" t="s">
        <v>200</v>
      </c>
      <c r="K110" s="77"/>
      <c r="L110" s="77"/>
      <c r="M110" s="77"/>
      <c r="N110" s="77"/>
      <c r="O110" s="77"/>
      <c r="P110" s="77"/>
      <c r="Q110" s="77"/>
      <c r="R110" s="77"/>
      <c r="S110" s="77"/>
      <c r="T110" s="77">
        <v>1</v>
      </c>
      <c r="U110" s="77"/>
      <c r="V110" s="77"/>
      <c r="W110" s="77"/>
      <c r="X110" s="77"/>
      <c r="Y110" s="76" t="s">
        <v>373</v>
      </c>
      <c r="Z110" s="238">
        <f t="shared" si="1"/>
        <v>2.2999999999999998</v>
      </c>
    </row>
    <row r="111" spans="1:27" ht="26.4" x14ac:dyDescent="0.25">
      <c r="A111" s="82">
        <v>109</v>
      </c>
      <c r="B111" s="70" t="s">
        <v>368</v>
      </c>
      <c r="C111" s="71">
        <v>60840050062007</v>
      </c>
      <c r="D111" s="72" t="s">
        <v>87</v>
      </c>
      <c r="E111" s="73" t="s">
        <v>207</v>
      </c>
      <c r="F111" s="76" t="s">
        <v>375</v>
      </c>
      <c r="G111" s="74">
        <v>8.1999999999999993</v>
      </c>
      <c r="H111" s="75" t="s">
        <v>198</v>
      </c>
      <c r="I111" s="76" t="s">
        <v>225</v>
      </c>
      <c r="J111" s="76" t="s">
        <v>200</v>
      </c>
      <c r="K111" s="77"/>
      <c r="L111" s="77"/>
      <c r="M111" s="77"/>
      <c r="N111" s="77"/>
      <c r="O111" s="77"/>
      <c r="P111" s="77"/>
      <c r="Q111" s="77"/>
      <c r="R111" s="77"/>
      <c r="S111" s="77"/>
      <c r="T111" s="77">
        <v>1</v>
      </c>
      <c r="U111" s="77"/>
      <c r="V111" s="77"/>
      <c r="W111" s="77"/>
      <c r="X111" s="77"/>
      <c r="Y111" s="76" t="s">
        <v>373</v>
      </c>
      <c r="Z111" s="238">
        <f t="shared" si="1"/>
        <v>8.1999999999999993</v>
      </c>
    </row>
    <row r="112" spans="1:27" ht="26.4" x14ac:dyDescent="0.25">
      <c r="A112" s="82">
        <v>110</v>
      </c>
      <c r="B112" s="70" t="s">
        <v>368</v>
      </c>
      <c r="C112" s="71">
        <v>60840050062007</v>
      </c>
      <c r="D112" s="72" t="s">
        <v>87</v>
      </c>
      <c r="E112" s="73" t="s">
        <v>207</v>
      </c>
      <c r="F112" s="76" t="s">
        <v>376</v>
      </c>
      <c r="G112" s="74">
        <v>2.5</v>
      </c>
      <c r="H112" s="75" t="s">
        <v>198</v>
      </c>
      <c r="I112" s="76" t="s">
        <v>199</v>
      </c>
      <c r="J112" s="76" t="s">
        <v>200</v>
      </c>
      <c r="K112" s="77"/>
      <c r="L112" s="77"/>
      <c r="M112" s="77"/>
      <c r="N112" s="77"/>
      <c r="O112" s="77"/>
      <c r="P112" s="77"/>
      <c r="Q112" s="77"/>
      <c r="R112" s="77"/>
      <c r="S112" s="77"/>
      <c r="T112" s="77">
        <v>1</v>
      </c>
      <c r="U112" s="77"/>
      <c r="V112" s="77"/>
      <c r="W112" s="77"/>
      <c r="X112" s="77"/>
      <c r="Y112" s="76" t="s">
        <v>373</v>
      </c>
      <c r="Z112" s="238">
        <f t="shared" si="1"/>
        <v>2.5</v>
      </c>
    </row>
    <row r="113" spans="1:26" ht="26.4" x14ac:dyDescent="0.25">
      <c r="A113" s="82">
        <v>111</v>
      </c>
      <c r="B113" s="70" t="s">
        <v>368</v>
      </c>
      <c r="C113" s="71">
        <v>60840050062007</v>
      </c>
      <c r="D113" s="72" t="s">
        <v>87</v>
      </c>
      <c r="E113" s="73" t="s">
        <v>208</v>
      </c>
      <c r="F113" s="76" t="s">
        <v>377</v>
      </c>
      <c r="G113" s="74">
        <v>1.1000000000000001</v>
      </c>
      <c r="H113" s="75" t="s">
        <v>198</v>
      </c>
      <c r="I113" s="76" t="s">
        <v>225</v>
      </c>
      <c r="J113" s="76" t="s">
        <v>200</v>
      </c>
      <c r="K113" s="77"/>
      <c r="L113" s="77"/>
      <c r="M113" s="77"/>
      <c r="N113" s="77"/>
      <c r="O113" s="77"/>
      <c r="P113" s="77"/>
      <c r="Q113" s="77"/>
      <c r="R113" s="77"/>
      <c r="S113" s="77"/>
      <c r="T113" s="77">
        <v>1</v>
      </c>
      <c r="U113" s="77"/>
      <c r="V113" s="77"/>
      <c r="W113" s="77"/>
      <c r="X113" s="77"/>
      <c r="Y113" s="76" t="s">
        <v>373</v>
      </c>
      <c r="Z113" s="238">
        <f t="shared" si="1"/>
        <v>1.1000000000000001</v>
      </c>
    </row>
    <row r="114" spans="1:26" ht="26.4" x14ac:dyDescent="0.25">
      <c r="A114" s="82">
        <v>112</v>
      </c>
      <c r="B114" s="70" t="s">
        <v>368</v>
      </c>
      <c r="C114" s="71">
        <v>60840050062007</v>
      </c>
      <c r="D114" s="72" t="s">
        <v>87</v>
      </c>
      <c r="E114" s="73" t="s">
        <v>208</v>
      </c>
      <c r="F114" s="76" t="s">
        <v>378</v>
      </c>
      <c r="G114" s="74">
        <v>13.7</v>
      </c>
      <c r="H114" s="75" t="s">
        <v>198</v>
      </c>
      <c r="I114" s="76" t="s">
        <v>222</v>
      </c>
      <c r="J114" s="76" t="s">
        <v>200</v>
      </c>
      <c r="K114" s="77"/>
      <c r="L114" s="77"/>
      <c r="M114" s="77"/>
      <c r="N114" s="77"/>
      <c r="O114" s="77"/>
      <c r="P114" s="77"/>
      <c r="Q114" s="77"/>
      <c r="R114" s="77"/>
      <c r="S114" s="77"/>
      <c r="T114" s="77">
        <v>1</v>
      </c>
      <c r="U114" s="77"/>
      <c r="V114" s="77"/>
      <c r="W114" s="77"/>
      <c r="X114" s="77"/>
      <c r="Y114" s="76" t="s">
        <v>373</v>
      </c>
      <c r="Z114" s="238">
        <f t="shared" si="1"/>
        <v>13.7</v>
      </c>
    </row>
    <row r="115" spans="1:26" ht="26.4" x14ac:dyDescent="0.25">
      <c r="A115" s="82">
        <v>113</v>
      </c>
      <c r="B115" s="70" t="s">
        <v>368</v>
      </c>
      <c r="C115" s="71">
        <v>60840050062007</v>
      </c>
      <c r="D115" s="72" t="s">
        <v>87</v>
      </c>
      <c r="E115" s="73" t="s">
        <v>212</v>
      </c>
      <c r="F115" s="76" t="s">
        <v>379</v>
      </c>
      <c r="G115" s="74">
        <v>10.6</v>
      </c>
      <c r="H115" s="75" t="s">
        <v>280</v>
      </c>
      <c r="I115" s="76" t="s">
        <v>222</v>
      </c>
      <c r="J115" s="76" t="s">
        <v>200</v>
      </c>
      <c r="K115" s="77"/>
      <c r="L115" s="77"/>
      <c r="M115" s="77"/>
      <c r="N115" s="77"/>
      <c r="O115" s="77"/>
      <c r="P115" s="77"/>
      <c r="Q115" s="77"/>
      <c r="R115" s="77"/>
      <c r="S115" s="77"/>
      <c r="T115" s="77">
        <v>1</v>
      </c>
      <c r="U115" s="77"/>
      <c r="V115" s="77"/>
      <c r="W115" s="77"/>
      <c r="X115" s="77"/>
      <c r="Y115" s="76" t="s">
        <v>373</v>
      </c>
      <c r="Z115" s="238">
        <f t="shared" si="1"/>
        <v>10.6</v>
      </c>
    </row>
    <row r="116" spans="1:26" ht="26.4" x14ac:dyDescent="0.25">
      <c r="A116" s="82">
        <v>114</v>
      </c>
      <c r="B116" s="70" t="s">
        <v>368</v>
      </c>
      <c r="C116" s="71">
        <v>60840050062007</v>
      </c>
      <c r="D116" s="72" t="s">
        <v>87</v>
      </c>
      <c r="E116" s="73" t="s">
        <v>212</v>
      </c>
      <c r="F116" s="76" t="s">
        <v>375</v>
      </c>
      <c r="G116" s="74">
        <v>14.3</v>
      </c>
      <c r="H116" s="75" t="s">
        <v>198</v>
      </c>
      <c r="I116" s="76" t="s">
        <v>225</v>
      </c>
      <c r="J116" s="76" t="s">
        <v>200</v>
      </c>
      <c r="K116" s="77"/>
      <c r="L116" s="77"/>
      <c r="M116" s="77"/>
      <c r="N116" s="77"/>
      <c r="O116" s="77"/>
      <c r="P116" s="77"/>
      <c r="Q116" s="77"/>
      <c r="R116" s="77"/>
      <c r="S116" s="77"/>
      <c r="T116" s="77">
        <v>1</v>
      </c>
      <c r="U116" s="77"/>
      <c r="V116" s="77"/>
      <c r="W116" s="77"/>
      <c r="X116" s="77"/>
      <c r="Y116" s="76" t="s">
        <v>373</v>
      </c>
      <c r="Z116" s="238">
        <f t="shared" si="1"/>
        <v>14.3</v>
      </c>
    </row>
    <row r="117" spans="1:26" ht="26.4" x14ac:dyDescent="0.25">
      <c r="A117" s="82">
        <v>115</v>
      </c>
      <c r="B117" s="70" t="s">
        <v>368</v>
      </c>
      <c r="C117" s="71">
        <v>60840050062007</v>
      </c>
      <c r="D117" s="72" t="s">
        <v>87</v>
      </c>
      <c r="E117" s="73" t="s">
        <v>215</v>
      </c>
      <c r="F117" s="76" t="s">
        <v>380</v>
      </c>
      <c r="G117" s="74">
        <v>8.3000000000000007</v>
      </c>
      <c r="H117" s="75" t="s">
        <v>198</v>
      </c>
      <c r="I117" s="76" t="s">
        <v>199</v>
      </c>
      <c r="J117" s="76" t="s">
        <v>200</v>
      </c>
      <c r="K117" s="77"/>
      <c r="L117" s="77"/>
      <c r="M117" s="77"/>
      <c r="N117" s="77"/>
      <c r="O117" s="77"/>
      <c r="P117" s="77"/>
      <c r="Q117" s="77"/>
      <c r="R117" s="77"/>
      <c r="S117" s="77"/>
      <c r="T117" s="77">
        <v>1</v>
      </c>
      <c r="U117" s="77"/>
      <c r="V117" s="77"/>
      <c r="W117" s="77"/>
      <c r="X117" s="77"/>
      <c r="Y117" s="76" t="s">
        <v>373</v>
      </c>
      <c r="Z117" s="238">
        <f t="shared" si="1"/>
        <v>8.3000000000000007</v>
      </c>
    </row>
    <row r="118" spans="1:26" ht="26.4" x14ac:dyDescent="0.25">
      <c r="A118" s="82">
        <v>116</v>
      </c>
      <c r="B118" s="70" t="s">
        <v>368</v>
      </c>
      <c r="C118" s="71">
        <v>60840050062007</v>
      </c>
      <c r="D118" s="72" t="s">
        <v>87</v>
      </c>
      <c r="E118" s="73" t="s">
        <v>215</v>
      </c>
      <c r="F118" s="76" t="s">
        <v>376</v>
      </c>
      <c r="G118" s="74">
        <v>1.5</v>
      </c>
      <c r="H118" s="75" t="s">
        <v>198</v>
      </c>
      <c r="I118" s="76" t="s">
        <v>199</v>
      </c>
      <c r="J118" s="76" t="s">
        <v>200</v>
      </c>
      <c r="K118" s="77"/>
      <c r="L118" s="77"/>
      <c r="M118" s="77"/>
      <c r="N118" s="77"/>
      <c r="O118" s="77"/>
      <c r="P118" s="77"/>
      <c r="Q118" s="77"/>
      <c r="R118" s="77"/>
      <c r="S118" s="77"/>
      <c r="T118" s="77">
        <v>1</v>
      </c>
      <c r="U118" s="77"/>
      <c r="V118" s="77"/>
      <c r="W118" s="77"/>
      <c r="X118" s="77"/>
      <c r="Y118" s="76" t="s">
        <v>373</v>
      </c>
      <c r="Z118" s="238">
        <f t="shared" si="1"/>
        <v>1.5</v>
      </c>
    </row>
    <row r="119" spans="1:26" ht="26.4" x14ac:dyDescent="0.25">
      <c r="A119" s="82">
        <v>117</v>
      </c>
      <c r="B119" s="70" t="s">
        <v>368</v>
      </c>
      <c r="C119" s="71">
        <v>60840050062007</v>
      </c>
      <c r="D119" s="72" t="s">
        <v>87</v>
      </c>
      <c r="E119" s="73" t="s">
        <v>217</v>
      </c>
      <c r="F119" s="76" t="s">
        <v>372</v>
      </c>
      <c r="G119" s="74">
        <v>1.5</v>
      </c>
      <c r="H119" s="75" t="s">
        <v>198</v>
      </c>
      <c r="I119" s="76" t="s">
        <v>199</v>
      </c>
      <c r="J119" s="76" t="s">
        <v>200</v>
      </c>
      <c r="K119" s="77"/>
      <c r="L119" s="77"/>
      <c r="M119" s="77"/>
      <c r="N119" s="77"/>
      <c r="O119" s="77"/>
      <c r="P119" s="77"/>
      <c r="Q119" s="77"/>
      <c r="R119" s="77"/>
      <c r="S119" s="77"/>
      <c r="T119" s="77">
        <v>1</v>
      </c>
      <c r="U119" s="77"/>
      <c r="V119" s="77"/>
      <c r="W119" s="77"/>
      <c r="X119" s="77"/>
      <c r="Y119" s="76" t="s">
        <v>373</v>
      </c>
      <c r="Z119" s="238">
        <f t="shared" si="1"/>
        <v>1.5</v>
      </c>
    </row>
    <row r="120" spans="1:26" ht="26.4" x14ac:dyDescent="0.25">
      <c r="A120" s="82">
        <v>118</v>
      </c>
      <c r="B120" s="70" t="s">
        <v>368</v>
      </c>
      <c r="C120" s="71">
        <v>60840050062007</v>
      </c>
      <c r="D120" s="72" t="s">
        <v>87</v>
      </c>
      <c r="E120" s="73" t="s">
        <v>217</v>
      </c>
      <c r="F120" s="76" t="s">
        <v>381</v>
      </c>
      <c r="G120" s="74">
        <v>8.9</v>
      </c>
      <c r="H120" s="75" t="s">
        <v>198</v>
      </c>
      <c r="I120" s="76" t="s">
        <v>199</v>
      </c>
      <c r="J120" s="76" t="s">
        <v>200</v>
      </c>
      <c r="K120" s="77"/>
      <c r="L120" s="77"/>
      <c r="M120" s="77"/>
      <c r="N120" s="77"/>
      <c r="O120" s="77"/>
      <c r="P120" s="77"/>
      <c r="Q120" s="77"/>
      <c r="R120" s="77"/>
      <c r="S120" s="77"/>
      <c r="T120" s="77">
        <v>1</v>
      </c>
      <c r="U120" s="77"/>
      <c r="V120" s="77"/>
      <c r="W120" s="77"/>
      <c r="X120" s="77"/>
      <c r="Y120" s="76" t="s">
        <v>373</v>
      </c>
      <c r="Z120" s="238">
        <f t="shared" si="1"/>
        <v>8.9</v>
      </c>
    </row>
    <row r="121" spans="1:26" ht="26.4" x14ac:dyDescent="0.25">
      <c r="A121" s="82">
        <v>119</v>
      </c>
      <c r="B121" s="70" t="s">
        <v>368</v>
      </c>
      <c r="C121" s="71">
        <v>60840050062007</v>
      </c>
      <c r="D121" s="72" t="s">
        <v>87</v>
      </c>
      <c r="E121" s="73" t="s">
        <v>219</v>
      </c>
      <c r="F121" s="76" t="s">
        <v>382</v>
      </c>
      <c r="G121" s="74">
        <v>13.5</v>
      </c>
      <c r="H121" s="75" t="s">
        <v>383</v>
      </c>
      <c r="I121" s="76" t="s">
        <v>211</v>
      </c>
      <c r="J121" s="76" t="s">
        <v>200</v>
      </c>
      <c r="K121" s="77"/>
      <c r="L121" s="77"/>
      <c r="M121" s="77"/>
      <c r="N121" s="77"/>
      <c r="O121" s="77"/>
      <c r="P121" s="77"/>
      <c r="Q121" s="77"/>
      <c r="R121" s="77"/>
      <c r="S121" s="77"/>
      <c r="T121" s="77">
        <v>1</v>
      </c>
      <c r="U121" s="77"/>
      <c r="V121" s="77"/>
      <c r="W121" s="77"/>
      <c r="X121" s="77"/>
      <c r="Y121" s="76" t="s">
        <v>373</v>
      </c>
      <c r="Z121" s="238">
        <f t="shared" si="1"/>
        <v>13.5</v>
      </c>
    </row>
    <row r="122" spans="1:26" ht="26.4" x14ac:dyDescent="0.25">
      <c r="A122" s="78">
        <v>120</v>
      </c>
      <c r="B122" s="70" t="s">
        <v>368</v>
      </c>
      <c r="C122" s="71">
        <v>60840050062007</v>
      </c>
      <c r="D122" s="72" t="s">
        <v>87</v>
      </c>
      <c r="E122" s="73" t="s">
        <v>219</v>
      </c>
      <c r="F122" s="76" t="s">
        <v>384</v>
      </c>
      <c r="G122" s="89">
        <v>11</v>
      </c>
      <c r="H122" s="75" t="s">
        <v>383</v>
      </c>
      <c r="I122" s="76" t="s">
        <v>211</v>
      </c>
      <c r="J122" s="76" t="s">
        <v>200</v>
      </c>
      <c r="K122" s="77"/>
      <c r="L122" s="77"/>
      <c r="M122" s="77"/>
      <c r="N122" s="77"/>
      <c r="O122" s="77"/>
      <c r="P122" s="77"/>
      <c r="Q122" s="77"/>
      <c r="R122" s="77"/>
      <c r="S122" s="77"/>
      <c r="T122" s="77">
        <v>1</v>
      </c>
      <c r="U122" s="77"/>
      <c r="V122" s="77"/>
      <c r="W122" s="77"/>
      <c r="X122" s="77"/>
      <c r="Y122" s="76" t="s">
        <v>373</v>
      </c>
      <c r="Z122" s="238">
        <f t="shared" si="1"/>
        <v>11</v>
      </c>
    </row>
    <row r="123" spans="1:26" ht="26.4" x14ac:dyDescent="0.25">
      <c r="A123" s="78">
        <v>121</v>
      </c>
      <c r="B123" s="70" t="s">
        <v>368</v>
      </c>
      <c r="C123" s="71">
        <v>60840050062007</v>
      </c>
      <c r="D123" s="72" t="s">
        <v>87</v>
      </c>
      <c r="E123" s="73" t="s">
        <v>220</v>
      </c>
      <c r="F123" s="76" t="s">
        <v>385</v>
      </c>
      <c r="G123" s="89">
        <v>7.5</v>
      </c>
      <c r="H123" s="75" t="s">
        <v>198</v>
      </c>
      <c r="I123" s="76" t="s">
        <v>211</v>
      </c>
      <c r="J123" s="76" t="s">
        <v>200</v>
      </c>
      <c r="K123" s="77"/>
      <c r="L123" s="77"/>
      <c r="M123" s="77"/>
      <c r="N123" s="77"/>
      <c r="O123" s="77"/>
      <c r="P123" s="77"/>
      <c r="Q123" s="77"/>
      <c r="R123" s="77"/>
      <c r="S123" s="77"/>
      <c r="T123" s="77">
        <v>1</v>
      </c>
      <c r="U123" s="77"/>
      <c r="V123" s="77"/>
      <c r="W123" s="77"/>
      <c r="X123" s="77"/>
      <c r="Y123" s="76" t="s">
        <v>373</v>
      </c>
      <c r="Z123" s="238">
        <f t="shared" si="1"/>
        <v>7.5</v>
      </c>
    </row>
    <row r="124" spans="1:26" ht="26.4" x14ac:dyDescent="0.25">
      <c r="A124" s="78">
        <v>122</v>
      </c>
      <c r="B124" s="70" t="s">
        <v>368</v>
      </c>
      <c r="C124" s="71">
        <v>60840050062007</v>
      </c>
      <c r="D124" s="72" t="s">
        <v>87</v>
      </c>
      <c r="E124" s="73" t="s">
        <v>220</v>
      </c>
      <c r="F124" s="76" t="s">
        <v>386</v>
      </c>
      <c r="G124" s="89">
        <v>9.3000000000000007</v>
      </c>
      <c r="H124" s="75" t="s">
        <v>198</v>
      </c>
      <c r="I124" s="76" t="s">
        <v>199</v>
      </c>
      <c r="J124" s="76" t="s">
        <v>200</v>
      </c>
      <c r="K124" s="77"/>
      <c r="L124" s="77"/>
      <c r="M124" s="77"/>
      <c r="N124" s="77"/>
      <c r="O124" s="77"/>
      <c r="P124" s="77"/>
      <c r="Q124" s="77"/>
      <c r="R124" s="77"/>
      <c r="S124" s="77"/>
      <c r="T124" s="77">
        <v>1</v>
      </c>
      <c r="U124" s="77"/>
      <c r="V124" s="77"/>
      <c r="W124" s="77"/>
      <c r="X124" s="77"/>
      <c r="Y124" s="76" t="s">
        <v>373</v>
      </c>
      <c r="Z124" s="238">
        <f t="shared" si="1"/>
        <v>9.3000000000000007</v>
      </c>
    </row>
    <row r="125" spans="1:26" ht="26.4" x14ac:dyDescent="0.25">
      <c r="A125" s="78">
        <v>123</v>
      </c>
      <c r="B125" s="70" t="s">
        <v>368</v>
      </c>
      <c r="C125" s="71">
        <v>60840050062007</v>
      </c>
      <c r="D125" s="72" t="s">
        <v>87</v>
      </c>
      <c r="E125" s="73" t="s">
        <v>223</v>
      </c>
      <c r="F125" s="76" t="s">
        <v>387</v>
      </c>
      <c r="G125" s="89">
        <v>9.9</v>
      </c>
      <c r="H125" s="75" t="s">
        <v>198</v>
      </c>
      <c r="I125" s="76" t="s">
        <v>199</v>
      </c>
      <c r="J125" s="76" t="s">
        <v>200</v>
      </c>
      <c r="K125" s="77"/>
      <c r="L125" s="77"/>
      <c r="M125" s="77"/>
      <c r="N125" s="77"/>
      <c r="O125" s="77"/>
      <c r="P125" s="77"/>
      <c r="Q125" s="77"/>
      <c r="R125" s="77"/>
      <c r="S125" s="77"/>
      <c r="T125" s="77">
        <v>1</v>
      </c>
      <c r="U125" s="77"/>
      <c r="V125" s="77"/>
      <c r="W125" s="77"/>
      <c r="X125" s="77"/>
      <c r="Y125" s="76" t="s">
        <v>373</v>
      </c>
      <c r="Z125" s="238">
        <f t="shared" si="1"/>
        <v>9.9</v>
      </c>
    </row>
    <row r="126" spans="1:26" ht="26.4" x14ac:dyDescent="0.25">
      <c r="A126" s="78">
        <v>124</v>
      </c>
      <c r="B126" s="70" t="s">
        <v>368</v>
      </c>
      <c r="C126" s="71">
        <v>60840050062007</v>
      </c>
      <c r="D126" s="72" t="s">
        <v>87</v>
      </c>
      <c r="E126" s="73" t="s">
        <v>223</v>
      </c>
      <c r="F126" s="76" t="s">
        <v>381</v>
      </c>
      <c r="G126" s="89">
        <v>3</v>
      </c>
      <c r="H126" s="75" t="s">
        <v>198</v>
      </c>
      <c r="I126" s="76" t="s">
        <v>199</v>
      </c>
      <c r="J126" s="76" t="s">
        <v>200</v>
      </c>
      <c r="K126" s="77"/>
      <c r="L126" s="77"/>
      <c r="M126" s="77"/>
      <c r="N126" s="77"/>
      <c r="O126" s="77"/>
      <c r="P126" s="77"/>
      <c r="Q126" s="77"/>
      <c r="R126" s="77"/>
      <c r="S126" s="77"/>
      <c r="T126" s="77">
        <v>1</v>
      </c>
      <c r="U126" s="77"/>
      <c r="V126" s="77"/>
      <c r="W126" s="77"/>
      <c r="X126" s="77"/>
      <c r="Y126" s="76" t="s">
        <v>373</v>
      </c>
      <c r="Z126" s="238">
        <f t="shared" si="1"/>
        <v>3</v>
      </c>
    </row>
    <row r="127" spans="1:26" ht="26.4" x14ac:dyDescent="0.25">
      <c r="A127" s="78">
        <v>125</v>
      </c>
      <c r="B127" s="70" t="s">
        <v>368</v>
      </c>
      <c r="C127" s="71">
        <v>60840050062007</v>
      </c>
      <c r="D127" s="72" t="s">
        <v>87</v>
      </c>
      <c r="E127" s="73" t="s">
        <v>226</v>
      </c>
      <c r="F127" s="76" t="s">
        <v>388</v>
      </c>
      <c r="G127" s="89">
        <v>184.3</v>
      </c>
      <c r="H127" s="75" t="s">
        <v>383</v>
      </c>
      <c r="I127" s="76" t="s">
        <v>199</v>
      </c>
      <c r="J127" s="76" t="s">
        <v>200</v>
      </c>
      <c r="K127" s="77"/>
      <c r="L127" s="77"/>
      <c r="M127" s="77"/>
      <c r="N127" s="77"/>
      <c r="O127" s="77"/>
      <c r="P127" s="77"/>
      <c r="Q127" s="77"/>
      <c r="R127" s="77"/>
      <c r="S127" s="77"/>
      <c r="T127" s="77">
        <v>1</v>
      </c>
      <c r="U127" s="77"/>
      <c r="V127" s="77"/>
      <c r="W127" s="77"/>
      <c r="X127" s="77"/>
      <c r="Y127" s="76" t="s">
        <v>373</v>
      </c>
      <c r="Z127" s="238">
        <f t="shared" si="1"/>
        <v>184.3</v>
      </c>
    </row>
    <row r="128" spans="1:26" x14ac:dyDescent="0.25">
      <c r="A128" s="78">
        <v>126</v>
      </c>
      <c r="B128" s="70" t="s">
        <v>368</v>
      </c>
      <c r="C128" s="71">
        <v>60840050062007</v>
      </c>
      <c r="D128" s="72" t="s">
        <v>87</v>
      </c>
      <c r="E128" s="73" t="s">
        <v>226</v>
      </c>
      <c r="F128" s="76" t="s">
        <v>370</v>
      </c>
      <c r="G128" s="89">
        <v>6</v>
      </c>
      <c r="H128" s="75" t="s">
        <v>198</v>
      </c>
      <c r="I128" s="76" t="s">
        <v>211</v>
      </c>
      <c r="J128" s="76" t="s">
        <v>200</v>
      </c>
      <c r="K128" s="77"/>
      <c r="L128" s="77"/>
      <c r="M128" s="77"/>
      <c r="N128" s="77"/>
      <c r="O128" s="77"/>
      <c r="P128" s="77"/>
      <c r="Q128" s="77"/>
      <c r="R128" s="77"/>
      <c r="S128" s="77">
        <v>4.3</v>
      </c>
      <c r="T128" s="77"/>
      <c r="U128" s="77"/>
      <c r="V128" s="77"/>
      <c r="W128" s="77"/>
      <c r="X128" s="77"/>
      <c r="Y128" s="76" t="s">
        <v>371</v>
      </c>
      <c r="Z128" s="238">
        <f t="shared" si="1"/>
        <v>25.799999999999997</v>
      </c>
    </row>
    <row r="129" spans="1:27" ht="26.4" x14ac:dyDescent="0.25">
      <c r="A129" s="78">
        <v>127</v>
      </c>
      <c r="B129" s="70" t="s">
        <v>368</v>
      </c>
      <c r="C129" s="71">
        <v>60840050062007</v>
      </c>
      <c r="D129" s="72" t="s">
        <v>87</v>
      </c>
      <c r="E129" s="73" t="s">
        <v>228</v>
      </c>
      <c r="F129" s="76" t="s">
        <v>389</v>
      </c>
      <c r="G129" s="89">
        <v>14.1</v>
      </c>
      <c r="H129" s="75" t="s">
        <v>383</v>
      </c>
      <c r="I129" s="76" t="s">
        <v>199</v>
      </c>
      <c r="J129" s="76" t="s">
        <v>200</v>
      </c>
      <c r="K129" s="77"/>
      <c r="L129" s="77"/>
      <c r="M129" s="77"/>
      <c r="N129" s="77"/>
      <c r="O129" s="77"/>
      <c r="P129" s="77"/>
      <c r="Q129" s="77"/>
      <c r="R129" s="77"/>
      <c r="S129" s="77"/>
      <c r="T129" s="77">
        <v>1</v>
      </c>
      <c r="U129" s="77"/>
      <c r="V129" s="77"/>
      <c r="W129" s="77"/>
      <c r="X129" s="77"/>
      <c r="Y129" s="76" t="s">
        <v>373</v>
      </c>
      <c r="Z129" s="238">
        <f t="shared" si="1"/>
        <v>14.1</v>
      </c>
    </row>
    <row r="130" spans="1:27" ht="26.4" x14ac:dyDescent="0.25">
      <c r="A130" s="78">
        <v>128</v>
      </c>
      <c r="B130" s="70" t="s">
        <v>368</v>
      </c>
      <c r="C130" s="71">
        <v>60840050062007</v>
      </c>
      <c r="D130" s="72" t="s">
        <v>87</v>
      </c>
      <c r="E130" s="73" t="s">
        <v>228</v>
      </c>
      <c r="F130" s="76" t="s">
        <v>374</v>
      </c>
      <c r="G130" s="89">
        <v>5.4</v>
      </c>
      <c r="H130" s="75" t="s">
        <v>198</v>
      </c>
      <c r="I130" s="76" t="s">
        <v>225</v>
      </c>
      <c r="J130" s="76" t="s">
        <v>200</v>
      </c>
      <c r="K130" s="77"/>
      <c r="L130" s="77"/>
      <c r="M130" s="77"/>
      <c r="N130" s="77"/>
      <c r="O130" s="77"/>
      <c r="P130" s="77"/>
      <c r="Q130" s="77"/>
      <c r="R130" s="77"/>
      <c r="S130" s="77"/>
      <c r="T130" s="77">
        <v>1</v>
      </c>
      <c r="U130" s="77"/>
      <c r="V130" s="77"/>
      <c r="W130" s="77"/>
      <c r="X130" s="77"/>
      <c r="Y130" s="76" t="s">
        <v>373</v>
      </c>
      <c r="Z130" s="238">
        <f t="shared" si="1"/>
        <v>5.4</v>
      </c>
    </row>
    <row r="131" spans="1:27" ht="26.4" x14ac:dyDescent="0.25">
      <c r="A131" s="78">
        <v>129</v>
      </c>
      <c r="B131" s="70" t="s">
        <v>368</v>
      </c>
      <c r="C131" s="71">
        <v>60840050062007</v>
      </c>
      <c r="D131" s="72" t="s">
        <v>87</v>
      </c>
      <c r="E131" s="73" t="s">
        <v>230</v>
      </c>
      <c r="F131" s="76" t="s">
        <v>390</v>
      </c>
      <c r="G131" s="89">
        <v>14.6</v>
      </c>
      <c r="H131" s="75" t="s">
        <v>383</v>
      </c>
      <c r="I131" s="76" t="s">
        <v>211</v>
      </c>
      <c r="J131" s="76" t="s">
        <v>200</v>
      </c>
      <c r="K131" s="77"/>
      <c r="L131" s="77"/>
      <c r="M131" s="77"/>
      <c r="N131" s="77"/>
      <c r="O131" s="77"/>
      <c r="P131" s="77"/>
      <c r="Q131" s="77"/>
      <c r="R131" s="77"/>
      <c r="S131" s="77"/>
      <c r="T131" s="77">
        <v>1</v>
      </c>
      <c r="U131" s="77"/>
      <c r="V131" s="77"/>
      <c r="W131" s="77"/>
      <c r="X131" s="77"/>
      <c r="Y131" s="76" t="s">
        <v>373</v>
      </c>
      <c r="Z131" s="238">
        <f t="shared" si="1"/>
        <v>14.6</v>
      </c>
    </row>
    <row r="132" spans="1:27" ht="26.4" x14ac:dyDescent="0.25">
      <c r="A132" s="78">
        <v>130</v>
      </c>
      <c r="B132" s="70" t="s">
        <v>368</v>
      </c>
      <c r="C132" s="71">
        <v>60840050062007</v>
      </c>
      <c r="D132" s="72" t="s">
        <v>87</v>
      </c>
      <c r="E132" s="73" t="s">
        <v>230</v>
      </c>
      <c r="F132" s="76" t="s">
        <v>391</v>
      </c>
      <c r="G132" s="89">
        <v>80</v>
      </c>
      <c r="H132" s="75" t="s">
        <v>383</v>
      </c>
      <c r="I132" s="76" t="s">
        <v>199</v>
      </c>
      <c r="J132" s="76" t="s">
        <v>200</v>
      </c>
      <c r="K132" s="77"/>
      <c r="L132" s="77"/>
      <c r="M132" s="77"/>
      <c r="N132" s="77"/>
      <c r="O132" s="77"/>
      <c r="P132" s="77"/>
      <c r="Q132" s="77"/>
      <c r="R132" s="77"/>
      <c r="S132" s="77"/>
      <c r="T132" s="77">
        <v>1</v>
      </c>
      <c r="U132" s="77"/>
      <c r="V132" s="77"/>
      <c r="W132" s="77"/>
      <c r="X132" s="77"/>
      <c r="Y132" s="76" t="s">
        <v>373</v>
      </c>
      <c r="Z132" s="238">
        <f t="shared" ref="Z132:Z195" si="2">G132*(R132+S132+T132+U132+V132+W132+X132)</f>
        <v>80</v>
      </c>
    </row>
    <row r="133" spans="1:27" ht="26.4" x14ac:dyDescent="0.25">
      <c r="A133" s="78">
        <v>131</v>
      </c>
      <c r="B133" s="70" t="s">
        <v>368</v>
      </c>
      <c r="C133" s="71">
        <v>60840050062007</v>
      </c>
      <c r="D133" s="72" t="s">
        <v>87</v>
      </c>
      <c r="E133" s="73" t="s">
        <v>231</v>
      </c>
      <c r="F133" s="76" t="s">
        <v>378</v>
      </c>
      <c r="G133" s="89">
        <v>8</v>
      </c>
      <c r="H133" s="75" t="s">
        <v>198</v>
      </c>
      <c r="I133" s="76" t="s">
        <v>222</v>
      </c>
      <c r="J133" s="76" t="s">
        <v>200</v>
      </c>
      <c r="K133" s="77"/>
      <c r="L133" s="77"/>
      <c r="M133" s="77"/>
      <c r="N133" s="77"/>
      <c r="O133" s="77"/>
      <c r="P133" s="77"/>
      <c r="Q133" s="77"/>
      <c r="R133" s="77"/>
      <c r="S133" s="77"/>
      <c r="T133" s="77">
        <v>1</v>
      </c>
      <c r="U133" s="77"/>
      <c r="V133" s="77"/>
      <c r="W133" s="77"/>
      <c r="X133" s="77"/>
      <c r="Y133" s="76" t="s">
        <v>373</v>
      </c>
      <c r="Z133" s="238">
        <f t="shared" si="2"/>
        <v>8</v>
      </c>
    </row>
    <row r="134" spans="1:27" ht="26.4" x14ac:dyDescent="0.25">
      <c r="A134" s="73">
        <v>132</v>
      </c>
      <c r="B134" s="70" t="s">
        <v>368</v>
      </c>
      <c r="C134" s="71">
        <v>60840050062007</v>
      </c>
      <c r="D134" s="72" t="s">
        <v>87</v>
      </c>
      <c r="E134" s="73" t="s">
        <v>231</v>
      </c>
      <c r="F134" s="76" t="s">
        <v>392</v>
      </c>
      <c r="G134" s="89">
        <v>16.7</v>
      </c>
      <c r="H134" s="75" t="s">
        <v>198</v>
      </c>
      <c r="I134" s="76" t="s">
        <v>199</v>
      </c>
      <c r="J134" s="76" t="s">
        <v>200</v>
      </c>
      <c r="K134" s="77"/>
      <c r="L134" s="77"/>
      <c r="M134" s="77"/>
      <c r="N134" s="77"/>
      <c r="O134" s="77"/>
      <c r="P134" s="77"/>
      <c r="Q134" s="77"/>
      <c r="R134" s="77"/>
      <c r="S134" s="77"/>
      <c r="T134" s="77">
        <v>1</v>
      </c>
      <c r="U134" s="77"/>
      <c r="V134" s="77"/>
      <c r="W134" s="77"/>
      <c r="X134" s="77"/>
      <c r="Y134" s="76" t="s">
        <v>373</v>
      </c>
      <c r="Z134" s="238">
        <f t="shared" si="2"/>
        <v>16.7</v>
      </c>
    </row>
    <row r="135" spans="1:27" x14ac:dyDescent="0.25">
      <c r="A135" s="82">
        <v>133</v>
      </c>
      <c r="B135" s="70" t="s">
        <v>368</v>
      </c>
      <c r="C135" s="71">
        <v>60840050062007</v>
      </c>
      <c r="D135" s="72" t="s">
        <v>87</v>
      </c>
      <c r="E135" s="73" t="s">
        <v>233</v>
      </c>
      <c r="F135" s="76" t="s">
        <v>393</v>
      </c>
      <c r="G135" s="89">
        <v>11.9</v>
      </c>
      <c r="H135" s="75" t="s">
        <v>198</v>
      </c>
      <c r="I135" s="76" t="s">
        <v>222</v>
      </c>
      <c r="J135" s="76" t="s">
        <v>200</v>
      </c>
      <c r="K135" s="77"/>
      <c r="L135" s="77"/>
      <c r="M135" s="77"/>
      <c r="N135" s="77"/>
      <c r="O135" s="77"/>
      <c r="P135" s="77"/>
      <c r="Q135" s="77"/>
      <c r="R135" s="77"/>
      <c r="S135" s="77"/>
      <c r="T135" s="77">
        <v>1</v>
      </c>
      <c r="U135" s="77"/>
      <c r="V135" s="77"/>
      <c r="W135" s="77"/>
      <c r="X135" s="77"/>
      <c r="Y135" s="76" t="s">
        <v>394</v>
      </c>
      <c r="Z135" s="238">
        <f t="shared" si="2"/>
        <v>11.9</v>
      </c>
    </row>
    <row r="136" spans="1:27" x14ac:dyDescent="0.25">
      <c r="A136" s="82">
        <v>134</v>
      </c>
      <c r="B136" s="70" t="s">
        <v>368</v>
      </c>
      <c r="C136" s="71">
        <v>60840050062007</v>
      </c>
      <c r="D136" s="72" t="s">
        <v>87</v>
      </c>
      <c r="E136" s="73" t="s">
        <v>233</v>
      </c>
      <c r="F136" s="76" t="s">
        <v>395</v>
      </c>
      <c r="G136" s="89">
        <v>10</v>
      </c>
      <c r="H136" s="75" t="s">
        <v>198</v>
      </c>
      <c r="I136" s="76" t="s">
        <v>222</v>
      </c>
      <c r="J136" s="76" t="s">
        <v>200</v>
      </c>
      <c r="K136" s="77"/>
      <c r="L136" s="77"/>
      <c r="M136" s="77"/>
      <c r="N136" s="77"/>
      <c r="O136" s="77"/>
      <c r="P136" s="77"/>
      <c r="Q136" s="77"/>
      <c r="R136" s="77"/>
      <c r="S136" s="77"/>
      <c r="T136" s="77">
        <v>1</v>
      </c>
      <c r="U136" s="77"/>
      <c r="V136" s="77"/>
      <c r="W136" s="77"/>
      <c r="X136" s="77"/>
      <c r="Y136" s="76" t="s">
        <v>394</v>
      </c>
      <c r="Z136" s="238">
        <f t="shared" si="2"/>
        <v>10</v>
      </c>
    </row>
    <row r="137" spans="1:27" ht="26.4" x14ac:dyDescent="0.25">
      <c r="A137" s="82">
        <v>135</v>
      </c>
      <c r="B137" s="70" t="s">
        <v>368</v>
      </c>
      <c r="C137" s="71">
        <v>60840050062007</v>
      </c>
      <c r="D137" s="72" t="s">
        <v>87</v>
      </c>
      <c r="E137" s="73" t="s">
        <v>235</v>
      </c>
      <c r="F137" s="76" t="s">
        <v>396</v>
      </c>
      <c r="G137" s="89">
        <v>123.8</v>
      </c>
      <c r="H137" s="75" t="s">
        <v>383</v>
      </c>
      <c r="I137" s="76" t="s">
        <v>313</v>
      </c>
      <c r="J137" s="76" t="s">
        <v>200</v>
      </c>
      <c r="K137" s="77"/>
      <c r="L137" s="77"/>
      <c r="M137" s="77"/>
      <c r="N137" s="77"/>
      <c r="O137" s="77"/>
      <c r="P137" s="77"/>
      <c r="Q137" s="77"/>
      <c r="R137" s="77"/>
      <c r="S137" s="77"/>
      <c r="T137" s="77">
        <v>1</v>
      </c>
      <c r="U137" s="77"/>
      <c r="V137" s="77"/>
      <c r="W137" s="77"/>
      <c r="X137" s="77"/>
      <c r="Y137" s="76" t="s">
        <v>373</v>
      </c>
      <c r="Z137" s="238">
        <f t="shared" si="2"/>
        <v>123.8</v>
      </c>
      <c r="AA137" s="95"/>
    </row>
    <row r="138" spans="1:27" ht="26.4" x14ac:dyDescent="0.25">
      <c r="A138" s="82">
        <v>136</v>
      </c>
      <c r="B138" s="79" t="s">
        <v>397</v>
      </c>
      <c r="C138" s="72">
        <v>60840050062008</v>
      </c>
      <c r="D138" s="78">
        <v>1</v>
      </c>
      <c r="E138" s="80" t="s">
        <v>196</v>
      </c>
      <c r="F138" s="76" t="s">
        <v>398</v>
      </c>
      <c r="G138" s="81">
        <v>318.2</v>
      </c>
      <c r="H138" s="76" t="s">
        <v>280</v>
      </c>
      <c r="I138" s="76" t="s">
        <v>211</v>
      </c>
      <c r="J138" s="76" t="s">
        <v>200</v>
      </c>
      <c r="K138" s="77" t="s">
        <v>201</v>
      </c>
      <c r="L138" s="77"/>
      <c r="M138" s="77" t="s">
        <v>201</v>
      </c>
      <c r="N138" s="77"/>
      <c r="O138" s="77" t="s">
        <v>201</v>
      </c>
      <c r="P138" s="77"/>
      <c r="Q138" s="77"/>
      <c r="R138" s="77"/>
      <c r="S138" s="77"/>
      <c r="T138" s="77"/>
      <c r="U138" s="77"/>
      <c r="V138" s="77"/>
      <c r="W138" s="77">
        <f>4.3*3</f>
        <v>12.899999999999999</v>
      </c>
      <c r="X138" s="77"/>
      <c r="Y138" s="76"/>
      <c r="Z138" s="238">
        <f t="shared" si="2"/>
        <v>4104.78</v>
      </c>
    </row>
    <row r="139" spans="1:27" ht="26.4" x14ac:dyDescent="0.25">
      <c r="A139" s="82">
        <v>137</v>
      </c>
      <c r="B139" s="79" t="s">
        <v>397</v>
      </c>
      <c r="C139" s="72">
        <v>60840050062008</v>
      </c>
      <c r="D139" s="78">
        <v>1</v>
      </c>
      <c r="E139" s="80" t="s">
        <v>203</v>
      </c>
      <c r="F139" s="76" t="s">
        <v>399</v>
      </c>
      <c r="G139" s="77">
        <v>17.7</v>
      </c>
      <c r="H139" s="76" t="s">
        <v>280</v>
      </c>
      <c r="I139" s="76" t="s">
        <v>222</v>
      </c>
      <c r="J139" s="76" t="s">
        <v>200</v>
      </c>
      <c r="K139" s="77"/>
      <c r="L139" s="77"/>
      <c r="M139" s="77"/>
      <c r="N139" s="77"/>
      <c r="O139" s="77"/>
      <c r="P139" s="77"/>
      <c r="Q139" s="77"/>
      <c r="R139" s="77">
        <v>30.4</v>
      </c>
      <c r="S139" s="77"/>
      <c r="T139" s="77"/>
      <c r="U139" s="77"/>
      <c r="V139" s="77"/>
      <c r="W139" s="77"/>
      <c r="X139" s="77"/>
      <c r="Y139" s="76"/>
      <c r="Z139" s="238">
        <f t="shared" si="2"/>
        <v>538.07999999999993</v>
      </c>
    </row>
    <row r="140" spans="1:27" ht="26.4" x14ac:dyDescent="0.25">
      <c r="A140" s="82">
        <v>138</v>
      </c>
      <c r="B140" s="79" t="s">
        <v>397</v>
      </c>
      <c r="C140" s="72">
        <v>60840050062008</v>
      </c>
      <c r="D140" s="78">
        <v>1</v>
      </c>
      <c r="E140" s="80" t="s">
        <v>205</v>
      </c>
      <c r="F140" s="76" t="s">
        <v>400</v>
      </c>
      <c r="G140" s="77">
        <v>49.9</v>
      </c>
      <c r="H140" s="76" t="s">
        <v>280</v>
      </c>
      <c r="I140" s="76" t="s">
        <v>222</v>
      </c>
      <c r="J140" s="76" t="s">
        <v>200</v>
      </c>
      <c r="K140" s="77"/>
      <c r="L140" s="77"/>
      <c r="M140" s="77"/>
      <c r="N140" s="77"/>
      <c r="O140" s="77"/>
      <c r="P140" s="77"/>
      <c r="Q140" s="77"/>
      <c r="R140" s="77"/>
      <c r="S140" s="77"/>
      <c r="T140" s="77"/>
      <c r="U140" s="77">
        <v>1</v>
      </c>
      <c r="V140" s="77"/>
      <c r="W140" s="77"/>
      <c r="X140" s="77"/>
      <c r="Y140" s="76" t="s">
        <v>401</v>
      </c>
      <c r="Z140" s="238">
        <f t="shared" si="2"/>
        <v>49.9</v>
      </c>
    </row>
    <row r="141" spans="1:27" ht="26.4" x14ac:dyDescent="0.25">
      <c r="A141" s="82">
        <v>139</v>
      </c>
      <c r="B141" s="79" t="s">
        <v>397</v>
      </c>
      <c r="C141" s="72">
        <v>60840050062008</v>
      </c>
      <c r="D141" s="78">
        <v>1</v>
      </c>
      <c r="E141" s="80" t="s">
        <v>207</v>
      </c>
      <c r="F141" s="76" t="s">
        <v>402</v>
      </c>
      <c r="G141" s="77">
        <v>11.7</v>
      </c>
      <c r="H141" s="76" t="s">
        <v>214</v>
      </c>
      <c r="I141" s="76" t="s">
        <v>211</v>
      </c>
      <c r="J141" s="76" t="s">
        <v>200</v>
      </c>
      <c r="K141" s="77" t="s">
        <v>201</v>
      </c>
      <c r="L141" s="77"/>
      <c r="M141" s="77" t="s">
        <v>201</v>
      </c>
      <c r="N141" s="77"/>
      <c r="O141" s="77" t="s">
        <v>201</v>
      </c>
      <c r="P141" s="77"/>
      <c r="Q141" s="77"/>
      <c r="R141" s="77"/>
      <c r="S141" s="77"/>
      <c r="T141" s="77"/>
      <c r="U141" s="77"/>
      <c r="V141" s="77"/>
      <c r="W141" s="77">
        <f>4.3*3</f>
        <v>12.899999999999999</v>
      </c>
      <c r="X141" s="77"/>
      <c r="Y141" s="76"/>
      <c r="Z141" s="238">
        <f t="shared" si="2"/>
        <v>150.92999999999998</v>
      </c>
    </row>
    <row r="142" spans="1:27" ht="26.4" x14ac:dyDescent="0.25">
      <c r="A142" s="82">
        <v>140</v>
      </c>
      <c r="B142" s="79" t="s">
        <v>397</v>
      </c>
      <c r="C142" s="72">
        <v>60840050062008</v>
      </c>
      <c r="D142" s="78">
        <v>1</v>
      </c>
      <c r="E142" s="80" t="s">
        <v>208</v>
      </c>
      <c r="F142" s="76" t="s">
        <v>378</v>
      </c>
      <c r="G142" s="77">
        <v>36.5</v>
      </c>
      <c r="H142" s="76" t="s">
        <v>280</v>
      </c>
      <c r="I142" s="76" t="s">
        <v>222</v>
      </c>
      <c r="J142" s="76" t="s">
        <v>200</v>
      </c>
      <c r="K142" s="77" t="s">
        <v>201</v>
      </c>
      <c r="L142" s="77"/>
      <c r="M142" s="77" t="s">
        <v>201</v>
      </c>
      <c r="N142" s="77"/>
      <c r="O142" s="77" t="s">
        <v>201</v>
      </c>
      <c r="P142" s="77"/>
      <c r="Q142" s="77"/>
      <c r="R142" s="77"/>
      <c r="S142" s="77"/>
      <c r="T142" s="77"/>
      <c r="U142" s="77"/>
      <c r="V142" s="77"/>
      <c r="W142" s="77">
        <f>4.3*3</f>
        <v>12.899999999999999</v>
      </c>
      <c r="X142" s="77"/>
      <c r="Y142" s="76"/>
      <c r="Z142" s="238">
        <f t="shared" si="2"/>
        <v>470.84999999999997</v>
      </c>
    </row>
    <row r="143" spans="1:27" ht="26.4" x14ac:dyDescent="0.25">
      <c r="A143" s="82">
        <v>141</v>
      </c>
      <c r="B143" s="79" t="s">
        <v>397</v>
      </c>
      <c r="C143" s="72">
        <v>60840050062008</v>
      </c>
      <c r="D143" s="78">
        <v>1</v>
      </c>
      <c r="E143" s="80" t="s">
        <v>212</v>
      </c>
      <c r="F143" s="76" t="s">
        <v>403</v>
      </c>
      <c r="G143" s="77">
        <v>11.5</v>
      </c>
      <c r="H143" s="76" t="s">
        <v>214</v>
      </c>
      <c r="I143" s="76" t="s">
        <v>211</v>
      </c>
      <c r="J143" s="76" t="s">
        <v>200</v>
      </c>
      <c r="K143" s="77" t="s">
        <v>201</v>
      </c>
      <c r="L143" s="77" t="s">
        <v>201</v>
      </c>
      <c r="M143" s="77" t="s">
        <v>201</v>
      </c>
      <c r="N143" s="77" t="s">
        <v>201</v>
      </c>
      <c r="O143" s="77" t="s">
        <v>201</v>
      </c>
      <c r="P143" s="77" t="s">
        <v>201</v>
      </c>
      <c r="Q143" s="77" t="s">
        <v>201</v>
      </c>
      <c r="R143" s="77">
        <v>30.4</v>
      </c>
      <c r="S143" s="77"/>
      <c r="T143" s="77"/>
      <c r="U143" s="77"/>
      <c r="V143" s="77"/>
      <c r="W143" s="77"/>
      <c r="X143" s="77"/>
      <c r="Y143" s="76"/>
      <c r="Z143" s="238">
        <f t="shared" si="2"/>
        <v>349.59999999999997</v>
      </c>
    </row>
    <row r="144" spans="1:27" ht="26.4" x14ac:dyDescent="0.25">
      <c r="A144" s="82">
        <v>142</v>
      </c>
      <c r="B144" s="79" t="s">
        <v>397</v>
      </c>
      <c r="C144" s="72">
        <v>60840050062008</v>
      </c>
      <c r="D144" s="78">
        <v>1</v>
      </c>
      <c r="E144" s="80" t="s">
        <v>215</v>
      </c>
      <c r="F144" s="76" t="s">
        <v>404</v>
      </c>
      <c r="G144" s="77">
        <v>11.6</v>
      </c>
      <c r="H144" s="76" t="s">
        <v>214</v>
      </c>
      <c r="I144" s="76" t="s">
        <v>211</v>
      </c>
      <c r="J144" s="76" t="s">
        <v>200</v>
      </c>
      <c r="K144" s="77" t="s">
        <v>201</v>
      </c>
      <c r="L144" s="77" t="s">
        <v>201</v>
      </c>
      <c r="M144" s="77" t="s">
        <v>201</v>
      </c>
      <c r="N144" s="77" t="s">
        <v>201</v>
      </c>
      <c r="O144" s="77" t="s">
        <v>201</v>
      </c>
      <c r="P144" s="77" t="s">
        <v>201</v>
      </c>
      <c r="Q144" s="77" t="s">
        <v>201</v>
      </c>
      <c r="R144" s="77">
        <v>30.4</v>
      </c>
      <c r="S144" s="77"/>
      <c r="T144" s="77"/>
      <c r="U144" s="77"/>
      <c r="V144" s="77"/>
      <c r="W144" s="77"/>
      <c r="X144" s="77"/>
      <c r="Y144" s="76"/>
      <c r="Z144" s="238">
        <f t="shared" si="2"/>
        <v>352.64</v>
      </c>
    </row>
    <row r="145" spans="1:27" ht="26.4" x14ac:dyDescent="0.25">
      <c r="A145" s="82">
        <v>143</v>
      </c>
      <c r="B145" s="79" t="s">
        <v>397</v>
      </c>
      <c r="C145" s="72">
        <v>60840050062008</v>
      </c>
      <c r="D145" s="78">
        <v>1</v>
      </c>
      <c r="E145" s="80" t="s">
        <v>217</v>
      </c>
      <c r="F145" s="76" t="s">
        <v>405</v>
      </c>
      <c r="G145" s="77">
        <v>8.3000000000000007</v>
      </c>
      <c r="H145" s="76" t="s">
        <v>406</v>
      </c>
      <c r="I145" s="76" t="s">
        <v>222</v>
      </c>
      <c r="J145" s="76" t="s">
        <v>200</v>
      </c>
      <c r="K145" s="77"/>
      <c r="L145" s="77"/>
      <c r="M145" s="77"/>
      <c r="N145" s="77"/>
      <c r="O145" s="77"/>
      <c r="P145" s="77"/>
      <c r="Q145" s="77"/>
      <c r="R145" s="77"/>
      <c r="S145" s="77">
        <v>4.3</v>
      </c>
      <c r="T145" s="77"/>
      <c r="U145" s="77"/>
      <c r="V145" s="77"/>
      <c r="W145" s="77"/>
      <c r="X145" s="77"/>
      <c r="Y145" s="76"/>
      <c r="Z145" s="238">
        <f t="shared" si="2"/>
        <v>35.690000000000005</v>
      </c>
    </row>
    <row r="146" spans="1:27" ht="26.4" x14ac:dyDescent="0.25">
      <c r="A146" s="82">
        <v>144</v>
      </c>
      <c r="B146" s="79" t="s">
        <v>397</v>
      </c>
      <c r="C146" s="72">
        <v>60840050062008</v>
      </c>
      <c r="D146" s="78">
        <v>1</v>
      </c>
      <c r="E146" s="80" t="s">
        <v>219</v>
      </c>
      <c r="F146" s="76" t="s">
        <v>376</v>
      </c>
      <c r="G146" s="77">
        <v>3.4</v>
      </c>
      <c r="H146" s="76" t="s">
        <v>406</v>
      </c>
      <c r="I146" s="76" t="s">
        <v>199</v>
      </c>
      <c r="J146" s="76" t="s">
        <v>200</v>
      </c>
      <c r="K146" s="77" t="s">
        <v>201</v>
      </c>
      <c r="L146" s="77" t="s">
        <v>201</v>
      </c>
      <c r="M146" s="77" t="s">
        <v>201</v>
      </c>
      <c r="N146" s="77" t="s">
        <v>201</v>
      </c>
      <c r="O146" s="77" t="s">
        <v>201</v>
      </c>
      <c r="P146" s="77" t="s">
        <v>201</v>
      </c>
      <c r="Q146" s="77" t="s">
        <v>201</v>
      </c>
      <c r="R146" s="77">
        <v>30.4</v>
      </c>
      <c r="S146" s="77"/>
      <c r="T146" s="77"/>
      <c r="U146" s="77"/>
      <c r="V146" s="77"/>
      <c r="W146" s="77"/>
      <c r="X146" s="77"/>
      <c r="Y146" s="76"/>
      <c r="Z146" s="238">
        <f>G146*(R146+S146+T146+U146+V146+W146+X146)</f>
        <v>103.36</v>
      </c>
    </row>
    <row r="147" spans="1:27" ht="26.4" x14ac:dyDescent="0.25">
      <c r="A147" s="82">
        <v>145</v>
      </c>
      <c r="B147" s="79" t="s">
        <v>397</v>
      </c>
      <c r="C147" s="72">
        <v>60840050062008</v>
      </c>
      <c r="D147" s="78">
        <v>1</v>
      </c>
      <c r="E147" s="80" t="s">
        <v>220</v>
      </c>
      <c r="F147" s="76" t="s">
        <v>407</v>
      </c>
      <c r="G147" s="77">
        <v>6.4</v>
      </c>
      <c r="H147" s="76" t="s">
        <v>406</v>
      </c>
      <c r="I147" s="76" t="s">
        <v>225</v>
      </c>
      <c r="J147" s="76" t="s">
        <v>200</v>
      </c>
      <c r="K147" s="77" t="s">
        <v>201</v>
      </c>
      <c r="L147" s="77" t="s">
        <v>201</v>
      </c>
      <c r="M147" s="77" t="s">
        <v>201</v>
      </c>
      <c r="N147" s="77" t="s">
        <v>201</v>
      </c>
      <c r="O147" s="77" t="s">
        <v>201</v>
      </c>
      <c r="P147" s="77" t="s">
        <v>201</v>
      </c>
      <c r="Q147" s="77" t="s">
        <v>201</v>
      </c>
      <c r="R147" s="77">
        <v>30.4</v>
      </c>
      <c r="S147" s="77"/>
      <c r="T147" s="77"/>
      <c r="U147" s="77"/>
      <c r="V147" s="77"/>
      <c r="W147" s="77"/>
      <c r="X147" s="77"/>
      <c r="Y147" s="76"/>
      <c r="Z147" s="238">
        <f t="shared" si="2"/>
        <v>194.56</v>
      </c>
    </row>
    <row r="148" spans="1:27" ht="26.4" x14ac:dyDescent="0.25">
      <c r="A148" s="82">
        <v>146</v>
      </c>
      <c r="B148" s="79" t="s">
        <v>397</v>
      </c>
      <c r="C148" s="72">
        <v>60840050062008</v>
      </c>
      <c r="D148" s="78">
        <v>1</v>
      </c>
      <c r="E148" s="80" t="s">
        <v>223</v>
      </c>
      <c r="F148" s="76" t="s">
        <v>374</v>
      </c>
      <c r="G148" s="77">
        <v>2.2000000000000002</v>
      </c>
      <c r="H148" s="76" t="s">
        <v>406</v>
      </c>
      <c r="I148" s="76" t="s">
        <v>225</v>
      </c>
      <c r="J148" s="76" t="s">
        <v>200</v>
      </c>
      <c r="K148" s="77" t="s">
        <v>201</v>
      </c>
      <c r="L148" s="77" t="s">
        <v>201</v>
      </c>
      <c r="M148" s="77" t="s">
        <v>201</v>
      </c>
      <c r="N148" s="77" t="s">
        <v>201</v>
      </c>
      <c r="O148" s="77" t="s">
        <v>201</v>
      </c>
      <c r="P148" s="77" t="s">
        <v>201</v>
      </c>
      <c r="Q148" s="77" t="s">
        <v>201</v>
      </c>
      <c r="R148" s="77">
        <v>30.4</v>
      </c>
      <c r="S148" s="77"/>
      <c r="T148" s="77"/>
      <c r="U148" s="77"/>
      <c r="V148" s="77"/>
      <c r="W148" s="77"/>
      <c r="X148" s="77"/>
      <c r="Y148" s="76"/>
      <c r="Z148" s="238">
        <f t="shared" si="2"/>
        <v>66.88</v>
      </c>
    </row>
    <row r="149" spans="1:27" ht="26.4" x14ac:dyDescent="0.25">
      <c r="A149" s="82">
        <v>147</v>
      </c>
      <c r="B149" s="79" t="s">
        <v>397</v>
      </c>
      <c r="C149" s="72">
        <v>60840050062008</v>
      </c>
      <c r="D149" s="78">
        <v>1</v>
      </c>
      <c r="E149" s="80" t="s">
        <v>226</v>
      </c>
      <c r="F149" s="76" t="s">
        <v>372</v>
      </c>
      <c r="G149" s="77">
        <v>2.2000000000000002</v>
      </c>
      <c r="H149" s="76" t="s">
        <v>406</v>
      </c>
      <c r="I149" s="76" t="s">
        <v>199</v>
      </c>
      <c r="J149" s="76" t="s">
        <v>200</v>
      </c>
      <c r="K149" s="77" t="s">
        <v>201</v>
      </c>
      <c r="L149" s="77" t="s">
        <v>201</v>
      </c>
      <c r="M149" s="77" t="s">
        <v>201</v>
      </c>
      <c r="N149" s="77" t="s">
        <v>201</v>
      </c>
      <c r="O149" s="77" t="s">
        <v>201</v>
      </c>
      <c r="P149" s="77" t="s">
        <v>201</v>
      </c>
      <c r="Q149" s="77" t="s">
        <v>201</v>
      </c>
      <c r="R149" s="77">
        <v>30.4</v>
      </c>
      <c r="S149" s="77"/>
      <c r="T149" s="77"/>
      <c r="U149" s="77"/>
      <c r="V149" s="77"/>
      <c r="W149" s="77"/>
      <c r="X149" s="77"/>
      <c r="Y149" s="76"/>
      <c r="Z149" s="238">
        <f t="shared" si="2"/>
        <v>66.88</v>
      </c>
      <c r="AA149" s="95"/>
    </row>
    <row r="150" spans="1:27" x14ac:dyDescent="0.25">
      <c r="A150" s="82">
        <v>148</v>
      </c>
      <c r="B150" s="70" t="s">
        <v>408</v>
      </c>
      <c r="C150" s="71">
        <v>60840050062009</v>
      </c>
      <c r="D150" s="78">
        <v>1</v>
      </c>
      <c r="E150" s="73" t="s">
        <v>87</v>
      </c>
      <c r="F150" s="76" t="s">
        <v>408</v>
      </c>
      <c r="G150" s="74">
        <v>20.8</v>
      </c>
      <c r="H150" s="75" t="s">
        <v>280</v>
      </c>
      <c r="I150" s="76" t="s">
        <v>222</v>
      </c>
      <c r="J150" s="76" t="s">
        <v>200</v>
      </c>
      <c r="K150" s="77"/>
      <c r="L150" s="77"/>
      <c r="M150" s="77"/>
      <c r="N150" s="77"/>
      <c r="O150" s="77"/>
      <c r="P150" s="77"/>
      <c r="Q150" s="77"/>
      <c r="R150" s="77"/>
      <c r="S150" s="77"/>
      <c r="T150" s="77">
        <v>2.2000000000000002</v>
      </c>
      <c r="U150" s="77"/>
      <c r="V150" s="77"/>
      <c r="W150" s="77"/>
      <c r="X150" s="77"/>
      <c r="Y150" s="76"/>
      <c r="Z150" s="238">
        <f t="shared" si="2"/>
        <v>45.760000000000005</v>
      </c>
    </row>
    <row r="151" spans="1:27" x14ac:dyDescent="0.25">
      <c r="A151" s="82">
        <v>149</v>
      </c>
      <c r="B151" s="70" t="s">
        <v>409</v>
      </c>
      <c r="C151" s="71">
        <v>60840050062010</v>
      </c>
      <c r="D151" s="72">
        <v>1</v>
      </c>
      <c r="E151" s="73" t="s">
        <v>196</v>
      </c>
      <c r="F151" s="76" t="s">
        <v>410</v>
      </c>
      <c r="G151" s="74">
        <v>43.8</v>
      </c>
      <c r="H151" s="75" t="s">
        <v>280</v>
      </c>
      <c r="I151" s="76" t="s">
        <v>222</v>
      </c>
      <c r="J151" s="76" t="s">
        <v>200</v>
      </c>
      <c r="K151" s="77"/>
      <c r="L151" s="77"/>
      <c r="M151" s="77"/>
      <c r="N151" s="77"/>
      <c r="O151" s="77"/>
      <c r="P151" s="77"/>
      <c r="Q151" s="77"/>
      <c r="R151" s="77"/>
      <c r="S151" s="77"/>
      <c r="T151" s="77">
        <v>2.2000000000000002</v>
      </c>
      <c r="U151" s="77"/>
      <c r="V151" s="77"/>
      <c r="W151" s="77"/>
      <c r="X151" s="77"/>
      <c r="Y151" s="76"/>
      <c r="Z151" s="238">
        <f t="shared" si="2"/>
        <v>96.36</v>
      </c>
    </row>
    <row r="152" spans="1:27" x14ac:dyDescent="0.25">
      <c r="A152" s="82">
        <v>150</v>
      </c>
      <c r="B152" s="70" t="s">
        <v>409</v>
      </c>
      <c r="C152" s="71">
        <v>60840050062010</v>
      </c>
      <c r="D152" s="72">
        <v>1</v>
      </c>
      <c r="E152" s="73" t="s">
        <v>203</v>
      </c>
      <c r="F152" s="76" t="s">
        <v>411</v>
      </c>
      <c r="G152" s="89">
        <v>43.6</v>
      </c>
      <c r="H152" s="75" t="s">
        <v>280</v>
      </c>
      <c r="I152" s="76" t="s">
        <v>222</v>
      </c>
      <c r="J152" s="76" t="s">
        <v>200</v>
      </c>
      <c r="K152" s="77"/>
      <c r="L152" s="77"/>
      <c r="M152" s="77"/>
      <c r="N152" s="77"/>
      <c r="O152" s="77"/>
      <c r="P152" s="77"/>
      <c r="Q152" s="77"/>
      <c r="R152" s="77">
        <v>30.4</v>
      </c>
      <c r="S152" s="77"/>
      <c r="T152" s="77"/>
      <c r="U152" s="77"/>
      <c r="V152" s="77"/>
      <c r="W152" s="77"/>
      <c r="X152" s="77"/>
      <c r="Y152" s="76"/>
      <c r="Z152" s="238">
        <f t="shared" si="2"/>
        <v>1325.44</v>
      </c>
    </row>
    <row r="153" spans="1:27" x14ac:dyDescent="0.25">
      <c r="A153" s="82">
        <v>151</v>
      </c>
      <c r="B153" s="70" t="s">
        <v>409</v>
      </c>
      <c r="C153" s="71">
        <v>60840050062010</v>
      </c>
      <c r="D153" s="72">
        <v>1</v>
      </c>
      <c r="E153" s="73" t="s">
        <v>205</v>
      </c>
      <c r="F153" s="76" t="s">
        <v>412</v>
      </c>
      <c r="G153" s="89">
        <v>33.799999999999997</v>
      </c>
      <c r="H153" s="75" t="s">
        <v>280</v>
      </c>
      <c r="I153" s="76" t="s">
        <v>222</v>
      </c>
      <c r="J153" s="76" t="s">
        <v>200</v>
      </c>
      <c r="K153" s="77"/>
      <c r="L153" s="77"/>
      <c r="M153" s="77"/>
      <c r="N153" s="77"/>
      <c r="O153" s="77"/>
      <c r="P153" s="77"/>
      <c r="Q153" s="77"/>
      <c r="R153" s="77">
        <v>30.4</v>
      </c>
      <c r="S153" s="77"/>
      <c r="T153" s="77"/>
      <c r="U153" s="77"/>
      <c r="V153" s="77"/>
      <c r="W153" s="77"/>
      <c r="X153" s="77"/>
      <c r="Y153" s="76"/>
      <c r="Z153" s="238">
        <f t="shared" si="2"/>
        <v>1027.5199999999998</v>
      </c>
    </row>
    <row r="154" spans="1:27" x14ac:dyDescent="0.25">
      <c r="A154" s="82">
        <v>152</v>
      </c>
      <c r="B154" s="70" t="s">
        <v>409</v>
      </c>
      <c r="C154" s="71">
        <v>60840050062010</v>
      </c>
      <c r="D154" s="72">
        <v>1</v>
      </c>
      <c r="E154" s="73" t="s">
        <v>207</v>
      </c>
      <c r="F154" s="76" t="s">
        <v>413</v>
      </c>
      <c r="G154" s="89">
        <v>11.5</v>
      </c>
      <c r="H154" s="75" t="s">
        <v>198</v>
      </c>
      <c r="I154" s="76" t="s">
        <v>199</v>
      </c>
      <c r="J154" s="76" t="s">
        <v>200</v>
      </c>
      <c r="K154" s="77" t="s">
        <v>201</v>
      </c>
      <c r="L154" s="77" t="s">
        <v>201</v>
      </c>
      <c r="M154" s="77" t="s">
        <v>201</v>
      </c>
      <c r="N154" s="77" t="s">
        <v>201</v>
      </c>
      <c r="O154" s="77" t="s">
        <v>201</v>
      </c>
      <c r="P154" s="77" t="s">
        <v>201</v>
      </c>
      <c r="Q154" s="77" t="s">
        <v>201</v>
      </c>
      <c r="R154" s="77">
        <v>30.4</v>
      </c>
      <c r="S154" s="77"/>
      <c r="T154" s="77"/>
      <c r="U154" s="77"/>
      <c r="V154" s="77"/>
      <c r="W154" s="77"/>
      <c r="X154" s="77"/>
      <c r="Y154" s="76"/>
      <c r="Z154" s="238">
        <f t="shared" si="2"/>
        <v>349.59999999999997</v>
      </c>
    </row>
    <row r="155" spans="1:27" x14ac:dyDescent="0.25">
      <c r="A155" s="82">
        <v>153</v>
      </c>
      <c r="B155" s="70" t="s">
        <v>409</v>
      </c>
      <c r="C155" s="71">
        <v>60840050062010</v>
      </c>
      <c r="D155" s="72">
        <v>1</v>
      </c>
      <c r="E155" s="73" t="s">
        <v>208</v>
      </c>
      <c r="F155" s="76" t="s">
        <v>414</v>
      </c>
      <c r="G155" s="89">
        <v>2.6</v>
      </c>
      <c r="H155" s="75" t="s">
        <v>198</v>
      </c>
      <c r="I155" s="76" t="s">
        <v>222</v>
      </c>
      <c r="J155" s="76" t="s">
        <v>200</v>
      </c>
      <c r="K155" s="77" t="s">
        <v>201</v>
      </c>
      <c r="L155" s="77" t="s">
        <v>201</v>
      </c>
      <c r="M155" s="77" t="s">
        <v>201</v>
      </c>
      <c r="N155" s="77" t="s">
        <v>201</v>
      </c>
      <c r="O155" s="77" t="s">
        <v>201</v>
      </c>
      <c r="P155" s="77" t="s">
        <v>201</v>
      </c>
      <c r="Q155" s="77" t="s">
        <v>201</v>
      </c>
      <c r="R155" s="77">
        <v>30.4</v>
      </c>
      <c r="S155" s="77"/>
      <c r="T155" s="77"/>
      <c r="U155" s="77"/>
      <c r="V155" s="77"/>
      <c r="W155" s="77"/>
      <c r="X155" s="77"/>
      <c r="Y155" s="76"/>
      <c r="Z155" s="238">
        <f t="shared" si="2"/>
        <v>79.039999999999992</v>
      </c>
    </row>
    <row r="156" spans="1:27" x14ac:dyDescent="0.25">
      <c r="A156" s="82">
        <v>154</v>
      </c>
      <c r="B156" s="70" t="s">
        <v>409</v>
      </c>
      <c r="C156" s="71">
        <v>60840050062010</v>
      </c>
      <c r="D156" s="72">
        <v>1</v>
      </c>
      <c r="E156" s="73" t="s">
        <v>212</v>
      </c>
      <c r="F156" s="76" t="s">
        <v>376</v>
      </c>
      <c r="G156" s="89">
        <v>2.6</v>
      </c>
      <c r="H156" s="75" t="s">
        <v>198</v>
      </c>
      <c r="I156" s="76" t="s">
        <v>199</v>
      </c>
      <c r="J156" s="76" t="s">
        <v>200</v>
      </c>
      <c r="K156" s="77" t="s">
        <v>201</v>
      </c>
      <c r="L156" s="77" t="s">
        <v>201</v>
      </c>
      <c r="M156" s="77" t="s">
        <v>201</v>
      </c>
      <c r="N156" s="77" t="s">
        <v>201</v>
      </c>
      <c r="O156" s="77" t="s">
        <v>201</v>
      </c>
      <c r="P156" s="77" t="s">
        <v>201</v>
      </c>
      <c r="Q156" s="77" t="s">
        <v>201</v>
      </c>
      <c r="R156" s="77">
        <v>30.4</v>
      </c>
      <c r="S156" s="77"/>
      <c r="T156" s="77"/>
      <c r="U156" s="77"/>
      <c r="V156" s="77"/>
      <c r="W156" s="77"/>
      <c r="X156" s="77"/>
      <c r="Y156" s="76"/>
      <c r="Z156" s="238">
        <f t="shared" si="2"/>
        <v>79.039999999999992</v>
      </c>
    </row>
    <row r="157" spans="1:27" x14ac:dyDescent="0.25">
      <c r="A157" s="82">
        <v>155</v>
      </c>
      <c r="B157" s="70" t="s">
        <v>409</v>
      </c>
      <c r="C157" s="71">
        <v>60840050062010</v>
      </c>
      <c r="D157" s="72">
        <v>1</v>
      </c>
      <c r="E157" s="73" t="s">
        <v>215</v>
      </c>
      <c r="F157" s="76" t="s">
        <v>377</v>
      </c>
      <c r="G157" s="89">
        <v>2</v>
      </c>
      <c r="H157" s="75" t="s">
        <v>198</v>
      </c>
      <c r="I157" s="76" t="s">
        <v>225</v>
      </c>
      <c r="J157" s="76" t="s">
        <v>200</v>
      </c>
      <c r="K157" s="77" t="s">
        <v>201</v>
      </c>
      <c r="L157" s="77" t="s">
        <v>201</v>
      </c>
      <c r="M157" s="77" t="s">
        <v>201</v>
      </c>
      <c r="N157" s="77" t="s">
        <v>201</v>
      </c>
      <c r="O157" s="77" t="s">
        <v>201</v>
      </c>
      <c r="P157" s="77" t="s">
        <v>201</v>
      </c>
      <c r="Q157" s="77" t="s">
        <v>201</v>
      </c>
      <c r="R157" s="77">
        <v>30.4</v>
      </c>
      <c r="S157" s="77"/>
      <c r="T157" s="77"/>
      <c r="U157" s="77"/>
      <c r="V157" s="77"/>
      <c r="W157" s="77"/>
      <c r="X157" s="77"/>
      <c r="Y157" s="76"/>
      <c r="Z157" s="238">
        <f t="shared" si="2"/>
        <v>60.8</v>
      </c>
    </row>
    <row r="158" spans="1:27" x14ac:dyDescent="0.25">
      <c r="A158" s="82">
        <v>156</v>
      </c>
      <c r="B158" s="70" t="s">
        <v>409</v>
      </c>
      <c r="C158" s="71">
        <v>60840050062010</v>
      </c>
      <c r="D158" s="72">
        <v>1</v>
      </c>
      <c r="E158" s="73" t="s">
        <v>217</v>
      </c>
      <c r="F158" s="76" t="s">
        <v>375</v>
      </c>
      <c r="G158" s="89">
        <v>16.399999999999999</v>
      </c>
      <c r="H158" s="75" t="s">
        <v>198</v>
      </c>
      <c r="I158" s="76" t="s">
        <v>225</v>
      </c>
      <c r="J158" s="76" t="s">
        <v>200</v>
      </c>
      <c r="K158" s="77" t="s">
        <v>201</v>
      </c>
      <c r="L158" s="77" t="s">
        <v>201</v>
      </c>
      <c r="M158" s="77" t="s">
        <v>201</v>
      </c>
      <c r="N158" s="77" t="s">
        <v>201</v>
      </c>
      <c r="O158" s="77" t="s">
        <v>201</v>
      </c>
      <c r="P158" s="77" t="s">
        <v>201</v>
      </c>
      <c r="Q158" s="77" t="s">
        <v>201</v>
      </c>
      <c r="R158" s="77">
        <v>30.4</v>
      </c>
      <c r="S158" s="77"/>
      <c r="T158" s="77"/>
      <c r="U158" s="77"/>
      <c r="V158" s="77"/>
      <c r="W158" s="77"/>
      <c r="X158" s="77"/>
      <c r="Y158" s="76"/>
      <c r="Z158" s="238">
        <f t="shared" si="2"/>
        <v>498.55999999999995</v>
      </c>
    </row>
    <row r="159" spans="1:27" x14ac:dyDescent="0.25">
      <c r="A159" s="82">
        <v>157</v>
      </c>
      <c r="B159" s="70" t="s">
        <v>409</v>
      </c>
      <c r="C159" s="71">
        <v>60840050062010</v>
      </c>
      <c r="D159" s="72">
        <v>1</v>
      </c>
      <c r="E159" s="78" t="s">
        <v>219</v>
      </c>
      <c r="F159" s="76" t="s">
        <v>415</v>
      </c>
      <c r="G159" s="89">
        <v>33.4</v>
      </c>
      <c r="H159" s="75" t="s">
        <v>280</v>
      </c>
      <c r="I159" s="76" t="s">
        <v>222</v>
      </c>
      <c r="J159" s="76" t="s">
        <v>200</v>
      </c>
      <c r="K159" s="77" t="s">
        <v>201</v>
      </c>
      <c r="L159" s="77"/>
      <c r="M159" s="77" t="s">
        <v>201</v>
      </c>
      <c r="N159" s="77"/>
      <c r="O159" s="77" t="s">
        <v>201</v>
      </c>
      <c r="P159" s="77"/>
      <c r="Q159" s="77"/>
      <c r="R159" s="77"/>
      <c r="S159" s="77"/>
      <c r="T159" s="77"/>
      <c r="U159" s="77"/>
      <c r="V159" s="77"/>
      <c r="W159" s="77">
        <f>4.3*3</f>
        <v>12.899999999999999</v>
      </c>
      <c r="X159" s="77"/>
      <c r="Y159" s="76"/>
      <c r="Z159" s="238">
        <f t="shared" si="2"/>
        <v>430.85999999999996</v>
      </c>
    </row>
    <row r="160" spans="1:27" x14ac:dyDescent="0.25">
      <c r="A160" s="82">
        <v>158</v>
      </c>
      <c r="B160" s="70" t="s">
        <v>409</v>
      </c>
      <c r="C160" s="71">
        <v>60840050062010</v>
      </c>
      <c r="D160" s="72">
        <v>1</v>
      </c>
      <c r="E160" s="78" t="s">
        <v>220</v>
      </c>
      <c r="F160" s="76" t="s">
        <v>416</v>
      </c>
      <c r="G160" s="89">
        <v>11.8</v>
      </c>
      <c r="H160" s="75" t="s">
        <v>280</v>
      </c>
      <c r="I160" s="76" t="s">
        <v>222</v>
      </c>
      <c r="J160" s="76" t="s">
        <v>200</v>
      </c>
      <c r="K160" s="77"/>
      <c r="L160" s="77"/>
      <c r="M160" s="77"/>
      <c r="N160" s="77"/>
      <c r="O160" s="77"/>
      <c r="P160" s="77"/>
      <c r="Q160" s="77"/>
      <c r="R160" s="77"/>
      <c r="S160" s="77"/>
      <c r="T160" s="77">
        <v>2.2000000000000002</v>
      </c>
      <c r="U160" s="77"/>
      <c r="V160" s="77"/>
      <c r="W160" s="77"/>
      <c r="X160" s="77"/>
      <c r="Y160" s="76"/>
      <c r="Z160" s="238">
        <f t="shared" si="2"/>
        <v>25.960000000000004</v>
      </c>
    </row>
    <row r="161" spans="1:27" x14ac:dyDescent="0.25">
      <c r="A161" s="82">
        <v>159</v>
      </c>
      <c r="B161" s="70" t="s">
        <v>409</v>
      </c>
      <c r="C161" s="71">
        <v>60840050062010</v>
      </c>
      <c r="D161" s="72">
        <v>1</v>
      </c>
      <c r="E161" s="78" t="s">
        <v>223</v>
      </c>
      <c r="F161" s="76" t="s">
        <v>416</v>
      </c>
      <c r="G161" s="89">
        <v>25.8</v>
      </c>
      <c r="H161" s="75" t="s">
        <v>280</v>
      </c>
      <c r="I161" s="76" t="s">
        <v>222</v>
      </c>
      <c r="J161" s="76" t="s">
        <v>200</v>
      </c>
      <c r="K161" s="77"/>
      <c r="L161" s="77"/>
      <c r="M161" s="77"/>
      <c r="N161" s="77"/>
      <c r="O161" s="77"/>
      <c r="P161" s="77"/>
      <c r="Q161" s="77"/>
      <c r="R161" s="77"/>
      <c r="S161" s="77"/>
      <c r="T161" s="77">
        <v>2.2000000000000002</v>
      </c>
      <c r="U161" s="77"/>
      <c r="V161" s="77"/>
      <c r="W161" s="77"/>
      <c r="X161" s="77"/>
      <c r="Y161" s="76"/>
      <c r="Z161" s="238">
        <f t="shared" si="2"/>
        <v>56.760000000000005</v>
      </c>
    </row>
    <row r="162" spans="1:27" x14ac:dyDescent="0.25">
      <c r="A162" s="82">
        <v>160</v>
      </c>
      <c r="B162" s="70" t="s">
        <v>409</v>
      </c>
      <c r="C162" s="71">
        <v>60840050062010</v>
      </c>
      <c r="D162" s="72">
        <v>1</v>
      </c>
      <c r="E162" s="78" t="s">
        <v>226</v>
      </c>
      <c r="F162" s="76" t="s">
        <v>417</v>
      </c>
      <c r="G162" s="89">
        <v>53.8</v>
      </c>
      <c r="H162" s="75" t="s">
        <v>280</v>
      </c>
      <c r="I162" s="76" t="s">
        <v>222</v>
      </c>
      <c r="J162" s="76" t="s">
        <v>200</v>
      </c>
      <c r="K162" s="77" t="s">
        <v>201</v>
      </c>
      <c r="L162" s="77" t="s">
        <v>201</v>
      </c>
      <c r="M162" s="77" t="s">
        <v>201</v>
      </c>
      <c r="N162" s="77" t="s">
        <v>201</v>
      </c>
      <c r="O162" s="77" t="s">
        <v>201</v>
      </c>
      <c r="P162" s="77" t="s">
        <v>201</v>
      </c>
      <c r="Q162" s="77" t="s">
        <v>201</v>
      </c>
      <c r="R162" s="77">
        <v>30.4</v>
      </c>
      <c r="S162" s="77"/>
      <c r="T162" s="77"/>
      <c r="U162" s="77"/>
      <c r="V162" s="77"/>
      <c r="W162" s="77"/>
      <c r="X162" s="77"/>
      <c r="Y162" s="76"/>
      <c r="Z162" s="238">
        <f t="shared" si="2"/>
        <v>1635.5199999999998</v>
      </c>
    </row>
    <row r="163" spans="1:27" x14ac:dyDescent="0.25">
      <c r="A163" s="82">
        <v>161</v>
      </c>
      <c r="B163" s="70" t="s">
        <v>409</v>
      </c>
      <c r="C163" s="71">
        <v>60840050062010</v>
      </c>
      <c r="D163" s="72">
        <v>1</v>
      </c>
      <c r="E163" s="78" t="s">
        <v>228</v>
      </c>
      <c r="F163" s="76" t="s">
        <v>418</v>
      </c>
      <c r="G163" s="89">
        <v>7.2</v>
      </c>
      <c r="H163" s="75" t="s">
        <v>198</v>
      </c>
      <c r="I163" s="76" t="s">
        <v>222</v>
      </c>
      <c r="J163" s="76" t="s">
        <v>200</v>
      </c>
      <c r="K163" s="77" t="s">
        <v>201</v>
      </c>
      <c r="L163" s="77" t="s">
        <v>201</v>
      </c>
      <c r="M163" s="77" t="s">
        <v>201</v>
      </c>
      <c r="N163" s="77" t="s">
        <v>201</v>
      </c>
      <c r="O163" s="77" t="s">
        <v>201</v>
      </c>
      <c r="P163" s="77" t="s">
        <v>201</v>
      </c>
      <c r="Q163" s="77" t="s">
        <v>201</v>
      </c>
      <c r="R163" s="77">
        <v>30.4</v>
      </c>
      <c r="S163" s="77"/>
      <c r="T163" s="77"/>
      <c r="U163" s="77"/>
      <c r="V163" s="77"/>
      <c r="W163" s="77"/>
      <c r="X163" s="77"/>
      <c r="Y163" s="76"/>
      <c r="Z163" s="238">
        <f t="shared" si="2"/>
        <v>218.88</v>
      </c>
    </row>
    <row r="164" spans="1:27" x14ac:dyDescent="0.25">
      <c r="A164" s="82">
        <v>162</v>
      </c>
      <c r="B164" s="70" t="s">
        <v>409</v>
      </c>
      <c r="C164" s="71">
        <v>60840050062010</v>
      </c>
      <c r="D164" s="72">
        <v>1</v>
      </c>
      <c r="E164" s="78" t="s">
        <v>230</v>
      </c>
      <c r="F164" s="76" t="s">
        <v>414</v>
      </c>
      <c r="G164" s="89">
        <v>3.6</v>
      </c>
      <c r="H164" s="75" t="s">
        <v>198</v>
      </c>
      <c r="I164" s="76" t="s">
        <v>199</v>
      </c>
      <c r="J164" s="76" t="s">
        <v>200</v>
      </c>
      <c r="K164" s="77" t="s">
        <v>201</v>
      </c>
      <c r="L164" s="77" t="s">
        <v>201</v>
      </c>
      <c r="M164" s="77" t="s">
        <v>201</v>
      </c>
      <c r="N164" s="77" t="s">
        <v>201</v>
      </c>
      <c r="O164" s="77" t="s">
        <v>201</v>
      </c>
      <c r="P164" s="77" t="s">
        <v>201</v>
      </c>
      <c r="Q164" s="77" t="s">
        <v>201</v>
      </c>
      <c r="R164" s="77">
        <v>30.4</v>
      </c>
      <c r="S164" s="77"/>
      <c r="T164" s="77"/>
      <c r="U164" s="77"/>
      <c r="V164" s="77"/>
      <c r="W164" s="77"/>
      <c r="X164" s="77"/>
      <c r="Y164" s="76"/>
      <c r="Z164" s="238">
        <f t="shared" si="2"/>
        <v>109.44</v>
      </c>
    </row>
    <row r="165" spans="1:27" x14ac:dyDescent="0.25">
      <c r="A165" s="82">
        <v>163</v>
      </c>
      <c r="B165" s="70" t="s">
        <v>409</v>
      </c>
      <c r="C165" s="71">
        <v>60840050062010</v>
      </c>
      <c r="D165" s="72">
        <v>1</v>
      </c>
      <c r="E165" s="78" t="s">
        <v>231</v>
      </c>
      <c r="F165" s="76" t="s">
        <v>419</v>
      </c>
      <c r="G165" s="89">
        <v>8</v>
      </c>
      <c r="H165" s="75" t="s">
        <v>280</v>
      </c>
      <c r="I165" s="76" t="s">
        <v>199</v>
      </c>
      <c r="J165" s="76" t="s">
        <v>200</v>
      </c>
      <c r="K165" s="77"/>
      <c r="L165" s="77" t="s">
        <v>201</v>
      </c>
      <c r="M165" s="77"/>
      <c r="N165" s="77" t="s">
        <v>201</v>
      </c>
      <c r="O165" s="77" t="s">
        <v>201</v>
      </c>
      <c r="P165" s="77"/>
      <c r="Q165" s="77"/>
      <c r="R165" s="77"/>
      <c r="S165" s="77"/>
      <c r="T165" s="77"/>
      <c r="U165" s="77"/>
      <c r="V165" s="77"/>
      <c r="W165" s="77">
        <f>4.3*3</f>
        <v>12.899999999999999</v>
      </c>
      <c r="X165" s="77"/>
      <c r="Y165" s="76"/>
      <c r="Z165" s="238">
        <f t="shared" si="2"/>
        <v>103.19999999999999</v>
      </c>
    </row>
    <row r="166" spans="1:27" x14ac:dyDescent="0.25">
      <c r="A166" s="82">
        <v>164</v>
      </c>
      <c r="B166" s="70" t="s">
        <v>409</v>
      </c>
      <c r="C166" s="71">
        <v>60840050062010</v>
      </c>
      <c r="D166" s="72">
        <v>1</v>
      </c>
      <c r="E166" s="78" t="s">
        <v>233</v>
      </c>
      <c r="F166" s="76" t="s">
        <v>420</v>
      </c>
      <c r="G166" s="89">
        <v>1.8</v>
      </c>
      <c r="H166" s="75" t="s">
        <v>198</v>
      </c>
      <c r="I166" s="76" t="s">
        <v>225</v>
      </c>
      <c r="J166" s="76" t="s">
        <v>200</v>
      </c>
      <c r="K166" s="77" t="s">
        <v>201</v>
      </c>
      <c r="L166" s="77" t="s">
        <v>201</v>
      </c>
      <c r="M166" s="77" t="s">
        <v>201</v>
      </c>
      <c r="N166" s="77" t="s">
        <v>201</v>
      </c>
      <c r="O166" s="77" t="s">
        <v>201</v>
      </c>
      <c r="P166" s="77" t="s">
        <v>201</v>
      </c>
      <c r="Q166" s="77" t="s">
        <v>201</v>
      </c>
      <c r="R166" s="77">
        <v>30.4</v>
      </c>
      <c r="S166" s="77"/>
      <c r="T166" s="77"/>
      <c r="U166" s="77"/>
      <c r="V166" s="77"/>
      <c r="W166" s="77"/>
      <c r="X166" s="77"/>
      <c r="Y166" s="76"/>
      <c r="Z166" s="238">
        <f t="shared" si="2"/>
        <v>54.72</v>
      </c>
    </row>
    <row r="167" spans="1:27" x14ac:dyDescent="0.25">
      <c r="A167" s="82">
        <v>165</v>
      </c>
      <c r="B167" s="70" t="s">
        <v>409</v>
      </c>
      <c r="C167" s="71">
        <v>60840050062010</v>
      </c>
      <c r="D167" s="72">
        <v>1</v>
      </c>
      <c r="E167" s="78" t="s">
        <v>235</v>
      </c>
      <c r="F167" s="76" t="s">
        <v>421</v>
      </c>
      <c r="G167" s="89">
        <v>13.1</v>
      </c>
      <c r="H167" s="75" t="s">
        <v>198</v>
      </c>
      <c r="I167" s="76" t="s">
        <v>199</v>
      </c>
      <c r="J167" s="76" t="s">
        <v>200</v>
      </c>
      <c r="K167" s="77" t="s">
        <v>201</v>
      </c>
      <c r="L167" s="77"/>
      <c r="M167" s="77" t="s">
        <v>201</v>
      </c>
      <c r="N167" s="77"/>
      <c r="O167" s="77" t="s">
        <v>201</v>
      </c>
      <c r="P167" s="77"/>
      <c r="Q167" s="77" t="s">
        <v>201</v>
      </c>
      <c r="R167" s="77"/>
      <c r="S167" s="77"/>
      <c r="T167" s="77"/>
      <c r="U167" s="77"/>
      <c r="V167" s="77"/>
      <c r="W167" s="77"/>
      <c r="X167" s="77">
        <f>4.3*4</f>
        <v>17.2</v>
      </c>
      <c r="Y167" s="76"/>
      <c r="Z167" s="238">
        <f t="shared" si="2"/>
        <v>225.32</v>
      </c>
    </row>
    <row r="168" spans="1:27" x14ac:dyDescent="0.25">
      <c r="A168" s="82">
        <v>166</v>
      </c>
      <c r="B168" s="70" t="s">
        <v>409</v>
      </c>
      <c r="C168" s="71">
        <v>60840050062010</v>
      </c>
      <c r="D168" s="72">
        <v>1</v>
      </c>
      <c r="E168" s="78" t="s">
        <v>237</v>
      </c>
      <c r="F168" s="76" t="s">
        <v>378</v>
      </c>
      <c r="G168" s="89">
        <v>8.6</v>
      </c>
      <c r="H168" s="75" t="s">
        <v>280</v>
      </c>
      <c r="I168" s="76" t="s">
        <v>222</v>
      </c>
      <c r="J168" s="76" t="s">
        <v>200</v>
      </c>
      <c r="K168" s="77"/>
      <c r="L168" s="77"/>
      <c r="M168" s="77"/>
      <c r="N168" s="77"/>
      <c r="O168" s="77"/>
      <c r="P168" s="77"/>
      <c r="Q168" s="77"/>
      <c r="R168" s="77"/>
      <c r="S168" s="77"/>
      <c r="T168" s="77">
        <v>2.2000000000000002</v>
      </c>
      <c r="U168" s="77"/>
      <c r="V168" s="77"/>
      <c r="W168" s="77"/>
      <c r="X168" s="77"/>
      <c r="Y168" s="76"/>
      <c r="Z168" s="238">
        <f t="shared" si="2"/>
        <v>18.920000000000002</v>
      </c>
    </row>
    <row r="169" spans="1:27" x14ac:dyDescent="0.25">
      <c r="A169" s="82">
        <v>167</v>
      </c>
      <c r="B169" s="70" t="s">
        <v>409</v>
      </c>
      <c r="C169" s="71">
        <v>60840050062010</v>
      </c>
      <c r="D169" s="72">
        <v>1</v>
      </c>
      <c r="E169" s="78" t="s">
        <v>239</v>
      </c>
      <c r="F169" s="76" t="s">
        <v>422</v>
      </c>
      <c r="G169" s="89">
        <v>16</v>
      </c>
      <c r="H169" s="75" t="s">
        <v>280</v>
      </c>
      <c r="I169" s="76" t="s">
        <v>222</v>
      </c>
      <c r="J169" s="76" t="s">
        <v>200</v>
      </c>
      <c r="K169" s="77"/>
      <c r="L169" s="77"/>
      <c r="M169" s="77"/>
      <c r="N169" s="77"/>
      <c r="O169" s="77"/>
      <c r="P169" s="77"/>
      <c r="Q169" s="77"/>
      <c r="R169" s="77"/>
      <c r="S169" s="77"/>
      <c r="T169" s="77">
        <v>2.2000000000000002</v>
      </c>
      <c r="U169" s="77"/>
      <c r="V169" s="77"/>
      <c r="W169" s="77"/>
      <c r="X169" s="77"/>
      <c r="Y169" s="76"/>
      <c r="Z169" s="238">
        <f t="shared" si="2"/>
        <v>35.200000000000003</v>
      </c>
    </row>
    <row r="170" spans="1:27" x14ac:dyDescent="0.25">
      <c r="A170" s="82">
        <v>168</v>
      </c>
      <c r="B170" s="70" t="s">
        <v>409</v>
      </c>
      <c r="C170" s="71">
        <v>60840050062010</v>
      </c>
      <c r="D170" s="72">
        <v>1</v>
      </c>
      <c r="E170" s="78" t="s">
        <v>240</v>
      </c>
      <c r="F170" s="76" t="s">
        <v>423</v>
      </c>
      <c r="G170" s="89">
        <v>1.9</v>
      </c>
      <c r="H170" s="75" t="s">
        <v>280</v>
      </c>
      <c r="I170" s="76" t="s">
        <v>199</v>
      </c>
      <c r="J170" s="76" t="s">
        <v>200</v>
      </c>
      <c r="K170" s="77"/>
      <c r="L170" s="77"/>
      <c r="M170" s="77"/>
      <c r="N170" s="77"/>
      <c r="O170" s="77"/>
      <c r="P170" s="77"/>
      <c r="Q170" s="77"/>
      <c r="R170" s="77">
        <v>30.4</v>
      </c>
      <c r="S170" s="77"/>
      <c r="T170" s="77"/>
      <c r="U170" s="77"/>
      <c r="V170" s="77"/>
      <c r="W170" s="77"/>
      <c r="X170" s="77"/>
      <c r="Y170" s="76"/>
      <c r="Z170" s="238">
        <f t="shared" si="2"/>
        <v>57.76</v>
      </c>
    </row>
    <row r="171" spans="1:27" x14ac:dyDescent="0.25">
      <c r="A171" s="82">
        <v>169</v>
      </c>
      <c r="B171" s="70" t="s">
        <v>409</v>
      </c>
      <c r="C171" s="71">
        <v>60840050062010</v>
      </c>
      <c r="D171" s="72">
        <v>1</v>
      </c>
      <c r="E171" s="78" t="s">
        <v>242</v>
      </c>
      <c r="F171" s="76" t="s">
        <v>423</v>
      </c>
      <c r="G171" s="89">
        <v>1.9</v>
      </c>
      <c r="H171" s="75" t="s">
        <v>280</v>
      </c>
      <c r="I171" s="76" t="s">
        <v>199</v>
      </c>
      <c r="J171" s="76" t="s">
        <v>200</v>
      </c>
      <c r="K171" s="77"/>
      <c r="L171" s="77"/>
      <c r="M171" s="77"/>
      <c r="N171" s="77"/>
      <c r="O171" s="77"/>
      <c r="P171" s="77"/>
      <c r="Q171" s="77"/>
      <c r="R171" s="77">
        <v>30.4</v>
      </c>
      <c r="S171" s="77"/>
      <c r="T171" s="77"/>
      <c r="U171" s="77"/>
      <c r="V171" s="77"/>
      <c r="W171" s="77"/>
      <c r="X171" s="77"/>
      <c r="Y171" s="76"/>
      <c r="Z171" s="238">
        <f t="shared" si="2"/>
        <v>57.76</v>
      </c>
    </row>
    <row r="172" spans="1:27" x14ac:dyDescent="0.25">
      <c r="A172" s="82">
        <v>170</v>
      </c>
      <c r="B172" s="70" t="s">
        <v>409</v>
      </c>
      <c r="C172" s="71">
        <v>60840050062010</v>
      </c>
      <c r="D172" s="72">
        <v>1</v>
      </c>
      <c r="E172" s="78" t="s">
        <v>244</v>
      </c>
      <c r="F172" s="76" t="s">
        <v>423</v>
      </c>
      <c r="G172" s="89">
        <v>1.9</v>
      </c>
      <c r="H172" s="75" t="s">
        <v>280</v>
      </c>
      <c r="I172" s="76" t="s">
        <v>199</v>
      </c>
      <c r="J172" s="76" t="s">
        <v>200</v>
      </c>
      <c r="K172" s="77"/>
      <c r="L172" s="77"/>
      <c r="M172" s="77"/>
      <c r="N172" s="77"/>
      <c r="O172" s="77"/>
      <c r="P172" s="77"/>
      <c r="Q172" s="77"/>
      <c r="R172" s="77">
        <v>30.4</v>
      </c>
      <c r="S172" s="77"/>
      <c r="T172" s="77"/>
      <c r="U172" s="77"/>
      <c r="V172" s="77"/>
      <c r="W172" s="77"/>
      <c r="X172" s="77"/>
      <c r="Y172" s="76"/>
      <c r="Z172" s="238">
        <f t="shared" si="2"/>
        <v>57.76</v>
      </c>
    </row>
    <row r="173" spans="1:27" x14ac:dyDescent="0.25">
      <c r="A173" s="82">
        <v>171</v>
      </c>
      <c r="B173" s="70" t="s">
        <v>409</v>
      </c>
      <c r="C173" s="71">
        <v>60840050062010</v>
      </c>
      <c r="D173" s="72">
        <v>1</v>
      </c>
      <c r="E173" s="78" t="s">
        <v>246</v>
      </c>
      <c r="F173" s="76" t="s">
        <v>423</v>
      </c>
      <c r="G173" s="89">
        <v>1.9</v>
      </c>
      <c r="H173" s="75" t="s">
        <v>280</v>
      </c>
      <c r="I173" s="76" t="s">
        <v>199</v>
      </c>
      <c r="J173" s="76" t="s">
        <v>200</v>
      </c>
      <c r="K173" s="77"/>
      <c r="L173" s="77"/>
      <c r="M173" s="77"/>
      <c r="N173" s="77"/>
      <c r="O173" s="77"/>
      <c r="P173" s="77"/>
      <c r="Q173" s="77"/>
      <c r="R173" s="77">
        <v>30.4</v>
      </c>
      <c r="S173" s="77"/>
      <c r="T173" s="77"/>
      <c r="U173" s="77"/>
      <c r="V173" s="77"/>
      <c r="W173" s="77"/>
      <c r="X173" s="77"/>
      <c r="Y173" s="76"/>
      <c r="Z173" s="238">
        <f t="shared" si="2"/>
        <v>57.76</v>
      </c>
    </row>
    <row r="174" spans="1:27" x14ac:dyDescent="0.25">
      <c r="A174" s="82">
        <v>172</v>
      </c>
      <c r="B174" s="70" t="s">
        <v>409</v>
      </c>
      <c r="C174" s="71">
        <v>60840050062010</v>
      </c>
      <c r="D174" s="72">
        <v>1</v>
      </c>
      <c r="E174" s="78" t="s">
        <v>247</v>
      </c>
      <c r="F174" s="76" t="s">
        <v>378</v>
      </c>
      <c r="G174" s="89">
        <v>65.8</v>
      </c>
      <c r="H174" s="75" t="s">
        <v>280</v>
      </c>
      <c r="I174" s="76" t="s">
        <v>222</v>
      </c>
      <c r="J174" s="76" t="s">
        <v>200</v>
      </c>
      <c r="K174" s="77"/>
      <c r="L174" s="77"/>
      <c r="M174" s="77"/>
      <c r="N174" s="77"/>
      <c r="O174" s="77"/>
      <c r="P174" s="77"/>
      <c r="Q174" s="77"/>
      <c r="R174" s="77"/>
      <c r="S174" s="77"/>
      <c r="T174" s="77">
        <v>2.2000000000000002</v>
      </c>
      <c r="U174" s="77"/>
      <c r="V174" s="77"/>
      <c r="W174" s="77"/>
      <c r="X174" s="77"/>
      <c r="Y174" s="76"/>
      <c r="Z174" s="238">
        <f t="shared" si="2"/>
        <v>144.76000000000002</v>
      </c>
    </row>
    <row r="175" spans="1:27" x14ac:dyDescent="0.25">
      <c r="A175" s="82">
        <v>173</v>
      </c>
      <c r="B175" s="70" t="s">
        <v>409</v>
      </c>
      <c r="C175" s="71">
        <v>60840050062010</v>
      </c>
      <c r="D175" s="72">
        <v>1</v>
      </c>
      <c r="E175" s="78" t="s">
        <v>249</v>
      </c>
      <c r="F175" s="76" t="s">
        <v>424</v>
      </c>
      <c r="G175" s="89">
        <v>69.8</v>
      </c>
      <c r="H175" s="75" t="s">
        <v>280</v>
      </c>
      <c r="I175" s="76" t="s">
        <v>222</v>
      </c>
      <c r="J175" s="76" t="s">
        <v>200</v>
      </c>
      <c r="K175" s="77"/>
      <c r="L175" s="77"/>
      <c r="M175" s="77"/>
      <c r="N175" s="77"/>
      <c r="O175" s="77"/>
      <c r="P175" s="77"/>
      <c r="Q175" s="77"/>
      <c r="R175" s="77"/>
      <c r="S175" s="77"/>
      <c r="T175" s="77">
        <v>2.2000000000000002</v>
      </c>
      <c r="U175" s="77"/>
      <c r="V175" s="77"/>
      <c r="W175" s="77"/>
      <c r="X175" s="77"/>
      <c r="Y175" s="76"/>
      <c r="Z175" s="238">
        <f t="shared" si="2"/>
        <v>153.56</v>
      </c>
      <c r="AA175" s="95"/>
    </row>
    <row r="176" spans="1:27" ht="26.4" x14ac:dyDescent="0.25">
      <c r="A176" s="82">
        <v>174</v>
      </c>
      <c r="B176" s="70" t="s">
        <v>425</v>
      </c>
      <c r="C176" s="71">
        <v>60840050062011</v>
      </c>
      <c r="D176" s="78">
        <v>1</v>
      </c>
      <c r="E176" s="78" t="s">
        <v>87</v>
      </c>
      <c r="F176" s="76" t="s">
        <v>426</v>
      </c>
      <c r="G176" s="89">
        <v>31.2</v>
      </c>
      <c r="H176" s="75" t="s">
        <v>280</v>
      </c>
      <c r="I176" s="76" t="s">
        <v>222</v>
      </c>
      <c r="J176" s="76" t="s">
        <v>200</v>
      </c>
      <c r="K176" s="77"/>
      <c r="L176" s="77"/>
      <c r="M176" s="77"/>
      <c r="N176" s="77"/>
      <c r="O176" s="77"/>
      <c r="P176" s="77"/>
      <c r="Q176" s="77"/>
      <c r="R176" s="77"/>
      <c r="S176" s="77"/>
      <c r="T176" s="77">
        <v>2.2000000000000002</v>
      </c>
      <c r="U176" s="77"/>
      <c r="V176" s="77"/>
      <c r="W176" s="77"/>
      <c r="X176" s="77"/>
      <c r="Y176" s="76"/>
      <c r="Z176" s="238">
        <f t="shared" si="2"/>
        <v>68.64</v>
      </c>
    </row>
    <row r="177" spans="1:26" ht="39.6" x14ac:dyDescent="0.25">
      <c r="A177" s="82">
        <v>175</v>
      </c>
      <c r="B177" s="70" t="s">
        <v>427</v>
      </c>
      <c r="C177" s="71">
        <v>60840050062012</v>
      </c>
      <c r="D177" s="78">
        <v>1</v>
      </c>
      <c r="E177" s="78" t="s">
        <v>87</v>
      </c>
      <c r="F177" s="76" t="s">
        <v>428</v>
      </c>
      <c r="G177" s="89">
        <v>9.3000000000000007</v>
      </c>
      <c r="H177" s="75" t="s">
        <v>198</v>
      </c>
      <c r="I177" s="76" t="s">
        <v>211</v>
      </c>
      <c r="J177" s="76" t="s">
        <v>200</v>
      </c>
      <c r="K177" s="77" t="s">
        <v>201</v>
      </c>
      <c r="L177" s="77" t="s">
        <v>201</v>
      </c>
      <c r="M177" s="77" t="s">
        <v>201</v>
      </c>
      <c r="N177" s="77" t="s">
        <v>201</v>
      </c>
      <c r="O177" s="77" t="s">
        <v>201</v>
      </c>
      <c r="P177" s="77" t="s">
        <v>201</v>
      </c>
      <c r="Q177" s="77" t="s">
        <v>201</v>
      </c>
      <c r="R177" s="77">
        <v>30.4</v>
      </c>
      <c r="S177" s="77"/>
      <c r="T177" s="77"/>
      <c r="U177" s="77"/>
      <c r="V177" s="77"/>
      <c r="W177" s="77"/>
      <c r="X177" s="77"/>
      <c r="Y177" s="76"/>
      <c r="Z177" s="238">
        <f t="shared" si="2"/>
        <v>282.72000000000003</v>
      </c>
    </row>
    <row r="178" spans="1:26" x14ac:dyDescent="0.25">
      <c r="A178" s="82">
        <v>176</v>
      </c>
      <c r="B178" s="70" t="s">
        <v>400</v>
      </c>
      <c r="C178" s="71">
        <v>60840050062013</v>
      </c>
      <c r="D178" s="78">
        <v>1</v>
      </c>
      <c r="E178" s="78" t="s">
        <v>87</v>
      </c>
      <c r="F178" s="76" t="s">
        <v>429</v>
      </c>
      <c r="G178" s="89">
        <v>15</v>
      </c>
      <c r="H178" s="75" t="s">
        <v>430</v>
      </c>
      <c r="I178" s="76" t="s">
        <v>222</v>
      </c>
      <c r="J178" s="76" t="s">
        <v>200</v>
      </c>
      <c r="K178" s="77"/>
      <c r="L178" s="77"/>
      <c r="M178" s="77"/>
      <c r="N178" s="77"/>
      <c r="O178" s="77"/>
      <c r="P178" s="77"/>
      <c r="Q178" s="77"/>
      <c r="R178" s="77"/>
      <c r="S178" s="77">
        <v>4.3</v>
      </c>
      <c r="T178" s="77"/>
      <c r="U178" s="77"/>
      <c r="V178" s="77"/>
      <c r="W178" s="77"/>
      <c r="X178" s="77"/>
      <c r="Y178" s="76"/>
      <c r="Z178" s="238">
        <f t="shared" si="2"/>
        <v>64.5</v>
      </c>
    </row>
    <row r="179" spans="1:26" ht="26.4" x14ac:dyDescent="0.25">
      <c r="A179" s="82">
        <v>177</v>
      </c>
      <c r="B179" s="70" t="s">
        <v>431</v>
      </c>
      <c r="C179" s="71">
        <v>60840050062023</v>
      </c>
      <c r="D179" s="78">
        <v>1</v>
      </c>
      <c r="E179" s="78" t="s">
        <v>196</v>
      </c>
      <c r="F179" s="76" t="s">
        <v>378</v>
      </c>
      <c r="G179" s="89">
        <v>19.399999999999999</v>
      </c>
      <c r="H179" s="75" t="s">
        <v>280</v>
      </c>
      <c r="I179" s="76" t="s">
        <v>222</v>
      </c>
      <c r="J179" s="76" t="s">
        <v>200</v>
      </c>
      <c r="K179" s="77"/>
      <c r="L179" s="77"/>
      <c r="M179" s="77"/>
      <c r="N179" s="77"/>
      <c r="O179" s="77"/>
      <c r="P179" s="77"/>
      <c r="Q179" s="77"/>
      <c r="R179" s="77"/>
      <c r="S179" s="77">
        <v>4.3</v>
      </c>
      <c r="T179" s="77"/>
      <c r="U179" s="77"/>
      <c r="V179" s="77"/>
      <c r="W179" s="77"/>
      <c r="X179" s="77"/>
      <c r="Y179" s="76"/>
      <c r="Z179" s="238">
        <f>G179*(R179+S179+T179+U179+V179+W179+X179)</f>
        <v>83.419999999999987</v>
      </c>
    </row>
    <row r="180" spans="1:26" ht="26.4" x14ac:dyDescent="0.25">
      <c r="A180" s="82">
        <v>178</v>
      </c>
      <c r="B180" s="70" t="s">
        <v>431</v>
      </c>
      <c r="C180" s="71">
        <v>60840050062023</v>
      </c>
      <c r="D180" s="78">
        <v>1</v>
      </c>
      <c r="E180" s="78" t="s">
        <v>203</v>
      </c>
      <c r="F180" s="76" t="s">
        <v>432</v>
      </c>
      <c r="G180" s="89">
        <v>34.9</v>
      </c>
      <c r="H180" s="75" t="s">
        <v>214</v>
      </c>
      <c r="I180" s="76" t="s">
        <v>222</v>
      </c>
      <c r="J180" s="76" t="s">
        <v>200</v>
      </c>
      <c r="K180" s="77"/>
      <c r="L180" s="77"/>
      <c r="M180" s="77"/>
      <c r="N180" s="77"/>
      <c r="O180" s="77"/>
      <c r="P180" s="77"/>
      <c r="Q180" s="77"/>
      <c r="R180" s="77"/>
      <c r="S180" s="77">
        <v>4.3</v>
      </c>
      <c r="T180" s="77"/>
      <c r="U180" s="77"/>
      <c r="V180" s="77"/>
      <c r="W180" s="77"/>
      <c r="X180" s="77"/>
      <c r="Y180" s="76"/>
      <c r="Z180" s="238">
        <f t="shared" si="2"/>
        <v>150.07</v>
      </c>
    </row>
    <row r="181" spans="1:26" ht="26.4" x14ac:dyDescent="0.25">
      <c r="A181" s="82">
        <v>179</v>
      </c>
      <c r="B181" s="70" t="s">
        <v>431</v>
      </c>
      <c r="C181" s="71">
        <v>60840050062023</v>
      </c>
      <c r="D181" s="78">
        <v>1</v>
      </c>
      <c r="E181" s="78" t="s">
        <v>205</v>
      </c>
      <c r="F181" s="76" t="s">
        <v>433</v>
      </c>
      <c r="G181" s="89">
        <v>9.6999999999999993</v>
      </c>
      <c r="H181" s="75" t="s">
        <v>198</v>
      </c>
      <c r="I181" s="76" t="s">
        <v>211</v>
      </c>
      <c r="J181" s="76" t="s">
        <v>200</v>
      </c>
      <c r="K181" s="77" t="s">
        <v>201</v>
      </c>
      <c r="L181" s="77" t="s">
        <v>201</v>
      </c>
      <c r="M181" s="77" t="s">
        <v>201</v>
      </c>
      <c r="N181" s="77" t="s">
        <v>201</v>
      </c>
      <c r="O181" s="77" t="s">
        <v>201</v>
      </c>
      <c r="P181" s="77" t="s">
        <v>201</v>
      </c>
      <c r="Q181" s="77" t="s">
        <v>201</v>
      </c>
      <c r="R181" s="77">
        <v>30.4</v>
      </c>
      <c r="S181" s="77"/>
      <c r="T181" s="77"/>
      <c r="U181" s="77"/>
      <c r="V181" s="77"/>
      <c r="W181" s="77"/>
      <c r="X181" s="77"/>
      <c r="Y181" s="76" t="s">
        <v>371</v>
      </c>
      <c r="Z181" s="238">
        <f t="shared" si="2"/>
        <v>294.87999999999994</v>
      </c>
    </row>
    <row r="182" spans="1:26" ht="26.4" x14ac:dyDescent="0.25">
      <c r="A182" s="82">
        <v>180</v>
      </c>
      <c r="B182" s="70" t="s">
        <v>431</v>
      </c>
      <c r="C182" s="71">
        <v>60840050062023</v>
      </c>
      <c r="D182" s="78">
        <v>1</v>
      </c>
      <c r="E182" s="78" t="s">
        <v>207</v>
      </c>
      <c r="F182" s="76" t="s">
        <v>434</v>
      </c>
      <c r="G182" s="89">
        <v>16.5</v>
      </c>
      <c r="H182" s="75" t="s">
        <v>198</v>
      </c>
      <c r="I182" s="76" t="s">
        <v>211</v>
      </c>
      <c r="J182" s="76" t="s">
        <v>200</v>
      </c>
      <c r="K182" s="77" t="s">
        <v>201</v>
      </c>
      <c r="L182" s="77" t="s">
        <v>201</v>
      </c>
      <c r="M182" s="77" t="s">
        <v>201</v>
      </c>
      <c r="N182" s="77" t="s">
        <v>201</v>
      </c>
      <c r="O182" s="77" t="s">
        <v>201</v>
      </c>
      <c r="P182" s="77" t="s">
        <v>201</v>
      </c>
      <c r="Q182" s="77" t="s">
        <v>201</v>
      </c>
      <c r="R182" s="77">
        <v>30.4</v>
      </c>
      <c r="S182" s="77"/>
      <c r="T182" s="77"/>
      <c r="U182" s="77"/>
      <c r="V182" s="77"/>
      <c r="W182" s="77"/>
      <c r="X182" s="77"/>
      <c r="Y182" s="76" t="s">
        <v>371</v>
      </c>
      <c r="Z182" s="238">
        <f t="shared" si="2"/>
        <v>501.59999999999997</v>
      </c>
    </row>
    <row r="183" spans="1:26" ht="26.4" x14ac:dyDescent="0.25">
      <c r="A183" s="82">
        <v>181</v>
      </c>
      <c r="B183" s="70" t="s">
        <v>431</v>
      </c>
      <c r="C183" s="71">
        <v>60840050062023</v>
      </c>
      <c r="D183" s="78">
        <v>1</v>
      </c>
      <c r="E183" s="78" t="s">
        <v>208</v>
      </c>
      <c r="F183" s="76" t="s">
        <v>435</v>
      </c>
      <c r="G183" s="89">
        <v>62.7</v>
      </c>
      <c r="H183" s="75" t="s">
        <v>280</v>
      </c>
      <c r="I183" s="76" t="s">
        <v>211</v>
      </c>
      <c r="J183" s="76" t="s">
        <v>200</v>
      </c>
      <c r="K183" s="77" t="s">
        <v>201</v>
      </c>
      <c r="L183" s="77" t="s">
        <v>201</v>
      </c>
      <c r="M183" s="77" t="s">
        <v>201</v>
      </c>
      <c r="N183" s="77" t="s">
        <v>201</v>
      </c>
      <c r="O183" s="77" t="s">
        <v>201</v>
      </c>
      <c r="P183" s="77" t="s">
        <v>201</v>
      </c>
      <c r="Q183" s="77" t="s">
        <v>201</v>
      </c>
      <c r="R183" s="77">
        <v>30.4</v>
      </c>
      <c r="S183" s="77"/>
      <c r="T183" s="77"/>
      <c r="U183" s="77"/>
      <c r="V183" s="77"/>
      <c r="W183" s="77"/>
      <c r="X183" s="77"/>
      <c r="Y183" s="76"/>
      <c r="Z183" s="238">
        <f t="shared" si="2"/>
        <v>1906.08</v>
      </c>
    </row>
    <row r="184" spans="1:26" ht="26.4" x14ac:dyDescent="0.25">
      <c r="A184" s="82">
        <v>182</v>
      </c>
      <c r="B184" s="70" t="s">
        <v>431</v>
      </c>
      <c r="C184" s="71">
        <v>60840050062023</v>
      </c>
      <c r="D184" s="78">
        <v>1</v>
      </c>
      <c r="E184" s="78" t="s">
        <v>212</v>
      </c>
      <c r="F184" s="76" t="s">
        <v>436</v>
      </c>
      <c r="G184" s="89">
        <v>33.700000000000003</v>
      </c>
      <c r="H184" s="75" t="s">
        <v>214</v>
      </c>
      <c r="I184" s="76" t="s">
        <v>222</v>
      </c>
      <c r="J184" s="76" t="s">
        <v>200</v>
      </c>
      <c r="K184" s="77"/>
      <c r="L184" s="77"/>
      <c r="M184" s="77"/>
      <c r="N184" s="77"/>
      <c r="O184" s="77"/>
      <c r="P184" s="77"/>
      <c r="Q184" s="77"/>
      <c r="R184" s="77"/>
      <c r="S184" s="77">
        <v>4.3</v>
      </c>
      <c r="T184" s="77"/>
      <c r="U184" s="77"/>
      <c r="V184" s="77"/>
      <c r="W184" s="77"/>
      <c r="X184" s="77"/>
      <c r="Y184" s="76"/>
      <c r="Z184" s="238">
        <f t="shared" si="2"/>
        <v>144.91</v>
      </c>
    </row>
    <row r="185" spans="1:26" ht="26.4" x14ac:dyDescent="0.25">
      <c r="A185" s="82">
        <v>183</v>
      </c>
      <c r="B185" s="70" t="s">
        <v>431</v>
      </c>
      <c r="C185" s="71">
        <v>60840050062023</v>
      </c>
      <c r="D185" s="78">
        <v>1</v>
      </c>
      <c r="E185" s="78" t="s">
        <v>215</v>
      </c>
      <c r="F185" s="76" t="s">
        <v>432</v>
      </c>
      <c r="G185" s="89">
        <v>34.299999999999997</v>
      </c>
      <c r="H185" s="75" t="s">
        <v>214</v>
      </c>
      <c r="I185" s="76" t="s">
        <v>222</v>
      </c>
      <c r="J185" s="76" t="s">
        <v>200</v>
      </c>
      <c r="K185" s="77"/>
      <c r="L185" s="77"/>
      <c r="M185" s="77"/>
      <c r="N185" s="77"/>
      <c r="O185" s="77"/>
      <c r="P185" s="77"/>
      <c r="Q185" s="77"/>
      <c r="R185" s="77">
        <v>30.4</v>
      </c>
      <c r="S185" s="77"/>
      <c r="T185" s="77"/>
      <c r="U185" s="77"/>
      <c r="V185" s="77"/>
      <c r="W185" s="77"/>
      <c r="X185" s="77"/>
      <c r="Y185" s="76"/>
      <c r="Z185" s="238">
        <f t="shared" si="2"/>
        <v>1042.7199999999998</v>
      </c>
    </row>
    <row r="186" spans="1:26" ht="26.4" x14ac:dyDescent="0.25">
      <c r="A186" s="82">
        <v>184</v>
      </c>
      <c r="B186" s="70" t="s">
        <v>431</v>
      </c>
      <c r="C186" s="71">
        <v>60840050062023</v>
      </c>
      <c r="D186" s="78">
        <v>1</v>
      </c>
      <c r="E186" s="78" t="s">
        <v>217</v>
      </c>
      <c r="F186" s="76" t="s">
        <v>381</v>
      </c>
      <c r="G186" s="89">
        <v>6.5</v>
      </c>
      <c r="H186" s="75" t="s">
        <v>198</v>
      </c>
      <c r="I186" s="76" t="s">
        <v>199</v>
      </c>
      <c r="J186" s="76" t="s">
        <v>200</v>
      </c>
      <c r="K186" s="77"/>
      <c r="L186" s="77"/>
      <c r="M186" s="77"/>
      <c r="N186" s="77"/>
      <c r="O186" s="77"/>
      <c r="P186" s="77"/>
      <c r="Q186" s="77"/>
      <c r="R186" s="77"/>
      <c r="S186" s="77">
        <v>4.3</v>
      </c>
      <c r="T186" s="77"/>
      <c r="U186" s="77"/>
      <c r="V186" s="77"/>
      <c r="W186" s="77"/>
      <c r="X186" s="77"/>
      <c r="Y186" s="76"/>
      <c r="Z186" s="238">
        <f t="shared" si="2"/>
        <v>27.95</v>
      </c>
    </row>
    <row r="187" spans="1:26" ht="26.4" x14ac:dyDescent="0.25">
      <c r="A187" s="82">
        <v>185</v>
      </c>
      <c r="B187" s="70" t="s">
        <v>431</v>
      </c>
      <c r="C187" s="71">
        <v>60840050062023</v>
      </c>
      <c r="D187" s="78">
        <v>1</v>
      </c>
      <c r="E187" s="78" t="s">
        <v>219</v>
      </c>
      <c r="F187" s="76" t="s">
        <v>437</v>
      </c>
      <c r="G187" s="89">
        <v>3.7</v>
      </c>
      <c r="H187" s="75" t="s">
        <v>198</v>
      </c>
      <c r="I187" s="76" t="s">
        <v>222</v>
      </c>
      <c r="J187" s="76" t="s">
        <v>200</v>
      </c>
      <c r="K187" s="77" t="s">
        <v>201</v>
      </c>
      <c r="L187" s="77" t="s">
        <v>201</v>
      </c>
      <c r="M187" s="77" t="s">
        <v>201</v>
      </c>
      <c r="N187" s="77" t="s">
        <v>201</v>
      </c>
      <c r="O187" s="77" t="s">
        <v>201</v>
      </c>
      <c r="P187" s="77" t="s">
        <v>201</v>
      </c>
      <c r="Q187" s="77" t="s">
        <v>201</v>
      </c>
      <c r="R187" s="77">
        <v>30.4</v>
      </c>
      <c r="S187" s="77"/>
      <c r="T187" s="77"/>
      <c r="U187" s="77"/>
      <c r="V187" s="77"/>
      <c r="W187" s="77"/>
      <c r="X187" s="77"/>
      <c r="Y187" s="76"/>
      <c r="Z187" s="238">
        <f t="shared" si="2"/>
        <v>112.48</v>
      </c>
    </row>
    <row r="188" spans="1:26" ht="26.4" x14ac:dyDescent="0.25">
      <c r="A188" s="82">
        <v>186</v>
      </c>
      <c r="B188" s="70" t="s">
        <v>431</v>
      </c>
      <c r="C188" s="71">
        <v>60840050062023</v>
      </c>
      <c r="D188" s="78">
        <v>1</v>
      </c>
      <c r="E188" s="78" t="s">
        <v>220</v>
      </c>
      <c r="F188" s="76" t="s">
        <v>380</v>
      </c>
      <c r="G188" s="89">
        <v>8.1</v>
      </c>
      <c r="H188" s="75" t="s">
        <v>214</v>
      </c>
      <c r="I188" s="76" t="s">
        <v>199</v>
      </c>
      <c r="J188" s="76" t="s">
        <v>200</v>
      </c>
      <c r="K188" s="77" t="s">
        <v>201</v>
      </c>
      <c r="L188" s="77" t="s">
        <v>201</v>
      </c>
      <c r="M188" s="77" t="s">
        <v>201</v>
      </c>
      <c r="N188" s="77" t="s">
        <v>201</v>
      </c>
      <c r="O188" s="77" t="s">
        <v>201</v>
      </c>
      <c r="P188" s="77" t="s">
        <v>201</v>
      </c>
      <c r="Q188" s="77" t="s">
        <v>201</v>
      </c>
      <c r="R188" s="77">
        <v>30.4</v>
      </c>
      <c r="S188" s="77"/>
      <c r="T188" s="77"/>
      <c r="U188" s="77"/>
      <c r="V188" s="77"/>
      <c r="W188" s="77"/>
      <c r="X188" s="77"/>
      <c r="Y188" s="76"/>
      <c r="Z188" s="238">
        <f t="shared" si="2"/>
        <v>246.23999999999998</v>
      </c>
    </row>
    <row r="189" spans="1:26" ht="26.4" x14ac:dyDescent="0.25">
      <c r="A189" s="82">
        <v>187</v>
      </c>
      <c r="B189" s="70" t="s">
        <v>431</v>
      </c>
      <c r="C189" s="71">
        <v>60840050062023</v>
      </c>
      <c r="D189" s="78">
        <v>1</v>
      </c>
      <c r="E189" s="78" t="s">
        <v>223</v>
      </c>
      <c r="F189" s="76" t="s">
        <v>372</v>
      </c>
      <c r="G189" s="89">
        <v>1.9</v>
      </c>
      <c r="H189" s="75" t="s">
        <v>198</v>
      </c>
      <c r="I189" s="76" t="s">
        <v>199</v>
      </c>
      <c r="J189" s="76" t="s">
        <v>200</v>
      </c>
      <c r="K189" s="77" t="s">
        <v>201</v>
      </c>
      <c r="L189" s="77" t="s">
        <v>201</v>
      </c>
      <c r="M189" s="77" t="s">
        <v>201</v>
      </c>
      <c r="N189" s="77" t="s">
        <v>201</v>
      </c>
      <c r="O189" s="77" t="s">
        <v>201</v>
      </c>
      <c r="P189" s="77" t="s">
        <v>201</v>
      </c>
      <c r="Q189" s="77" t="s">
        <v>201</v>
      </c>
      <c r="R189" s="77">
        <v>30.4</v>
      </c>
      <c r="S189" s="77"/>
      <c r="T189" s="77"/>
      <c r="U189" s="77"/>
      <c r="V189" s="77"/>
      <c r="W189" s="77"/>
      <c r="X189" s="77"/>
      <c r="Y189" s="76"/>
      <c r="Z189" s="238">
        <f t="shared" si="2"/>
        <v>57.76</v>
      </c>
    </row>
    <row r="190" spans="1:26" ht="26.4" x14ac:dyDescent="0.25">
      <c r="A190" s="82">
        <v>188</v>
      </c>
      <c r="B190" s="70" t="s">
        <v>431</v>
      </c>
      <c r="C190" s="71">
        <v>60840050062023</v>
      </c>
      <c r="D190" s="78">
        <v>1</v>
      </c>
      <c r="E190" s="78" t="s">
        <v>226</v>
      </c>
      <c r="F190" s="76" t="s">
        <v>376</v>
      </c>
      <c r="G190" s="89">
        <v>1.6</v>
      </c>
      <c r="H190" s="75" t="s">
        <v>198</v>
      </c>
      <c r="I190" s="76" t="s">
        <v>199</v>
      </c>
      <c r="J190" s="76" t="s">
        <v>200</v>
      </c>
      <c r="K190" s="77" t="s">
        <v>201</v>
      </c>
      <c r="L190" s="77" t="s">
        <v>201</v>
      </c>
      <c r="M190" s="77" t="s">
        <v>201</v>
      </c>
      <c r="N190" s="77" t="s">
        <v>201</v>
      </c>
      <c r="O190" s="77" t="s">
        <v>201</v>
      </c>
      <c r="P190" s="77" t="s">
        <v>201</v>
      </c>
      <c r="Q190" s="77" t="s">
        <v>201</v>
      </c>
      <c r="R190" s="77">
        <v>30.4</v>
      </c>
      <c r="S190" s="77"/>
      <c r="T190" s="77"/>
      <c r="U190" s="77"/>
      <c r="V190" s="77"/>
      <c r="W190" s="77"/>
      <c r="X190" s="77"/>
      <c r="Y190" s="76"/>
      <c r="Z190" s="238">
        <f t="shared" si="2"/>
        <v>48.64</v>
      </c>
    </row>
    <row r="191" spans="1:26" ht="26.4" x14ac:dyDescent="0.25">
      <c r="A191" s="82">
        <v>189</v>
      </c>
      <c r="B191" s="70" t="s">
        <v>431</v>
      </c>
      <c r="C191" s="71">
        <v>60840050062023</v>
      </c>
      <c r="D191" s="78">
        <v>1</v>
      </c>
      <c r="E191" s="73" t="s">
        <v>228</v>
      </c>
      <c r="F191" s="76" t="s">
        <v>375</v>
      </c>
      <c r="G191" s="74">
        <v>5.6</v>
      </c>
      <c r="H191" s="75" t="s">
        <v>214</v>
      </c>
      <c r="I191" s="76" t="s">
        <v>225</v>
      </c>
      <c r="J191" s="76" t="s">
        <v>200</v>
      </c>
      <c r="K191" s="77" t="s">
        <v>201</v>
      </c>
      <c r="L191" s="77" t="s">
        <v>201</v>
      </c>
      <c r="M191" s="77" t="s">
        <v>201</v>
      </c>
      <c r="N191" s="77" t="s">
        <v>201</v>
      </c>
      <c r="O191" s="77" t="s">
        <v>201</v>
      </c>
      <c r="P191" s="77" t="s">
        <v>201</v>
      </c>
      <c r="Q191" s="77" t="s">
        <v>201</v>
      </c>
      <c r="R191" s="77">
        <v>30.4</v>
      </c>
      <c r="S191" s="77"/>
      <c r="T191" s="77"/>
      <c r="U191" s="77"/>
      <c r="V191" s="77"/>
      <c r="W191" s="77"/>
      <c r="X191" s="77"/>
      <c r="Y191" s="76"/>
      <c r="Z191" s="238">
        <f t="shared" si="2"/>
        <v>170.23999999999998</v>
      </c>
    </row>
    <row r="192" spans="1:26" ht="26.4" x14ac:dyDescent="0.25">
      <c r="A192" s="82">
        <v>190</v>
      </c>
      <c r="B192" s="70" t="s">
        <v>431</v>
      </c>
      <c r="C192" s="71">
        <v>60840050062023</v>
      </c>
      <c r="D192" s="78">
        <v>1</v>
      </c>
      <c r="E192" s="73" t="s">
        <v>230</v>
      </c>
      <c r="F192" s="76" t="s">
        <v>396</v>
      </c>
      <c r="G192" s="74">
        <v>10.9</v>
      </c>
      <c r="H192" s="75" t="s">
        <v>198</v>
      </c>
      <c r="I192" s="76" t="s">
        <v>313</v>
      </c>
      <c r="J192" s="76" t="s">
        <v>200</v>
      </c>
      <c r="K192" s="77" t="s">
        <v>201</v>
      </c>
      <c r="L192" s="77" t="s">
        <v>201</v>
      </c>
      <c r="M192" s="77" t="s">
        <v>201</v>
      </c>
      <c r="N192" s="77" t="s">
        <v>201</v>
      </c>
      <c r="O192" s="77" t="s">
        <v>201</v>
      </c>
      <c r="P192" s="77" t="s">
        <v>201</v>
      </c>
      <c r="Q192" s="77" t="s">
        <v>201</v>
      </c>
      <c r="R192" s="77">
        <v>30.4</v>
      </c>
      <c r="S192" s="77"/>
      <c r="T192" s="77"/>
      <c r="U192" s="77"/>
      <c r="V192" s="77"/>
      <c r="W192" s="77"/>
      <c r="X192" s="77"/>
      <c r="Y192" s="76"/>
      <c r="Z192" s="238">
        <f t="shared" si="2"/>
        <v>331.36</v>
      </c>
    </row>
    <row r="193" spans="1:26" ht="26.4" x14ac:dyDescent="0.25">
      <c r="A193" s="82">
        <v>191</v>
      </c>
      <c r="B193" s="70" t="s">
        <v>431</v>
      </c>
      <c r="C193" s="71">
        <v>60840050062023</v>
      </c>
      <c r="D193" s="78">
        <v>1</v>
      </c>
      <c r="E193" s="73" t="s">
        <v>231</v>
      </c>
      <c r="F193" s="76" t="s">
        <v>375</v>
      </c>
      <c r="G193" s="89">
        <v>38.200000000000003</v>
      </c>
      <c r="H193" s="75" t="s">
        <v>214</v>
      </c>
      <c r="I193" s="76" t="s">
        <v>225</v>
      </c>
      <c r="J193" s="76" t="s">
        <v>200</v>
      </c>
      <c r="K193" s="77" t="s">
        <v>201</v>
      </c>
      <c r="L193" s="77" t="s">
        <v>201</v>
      </c>
      <c r="M193" s="77" t="s">
        <v>201</v>
      </c>
      <c r="N193" s="77" t="s">
        <v>201</v>
      </c>
      <c r="O193" s="77" t="s">
        <v>201</v>
      </c>
      <c r="P193" s="77" t="s">
        <v>201</v>
      </c>
      <c r="Q193" s="77" t="s">
        <v>201</v>
      </c>
      <c r="R193" s="77">
        <v>30.4</v>
      </c>
      <c r="S193" s="77"/>
      <c r="T193" s="77"/>
      <c r="U193" s="77"/>
      <c r="V193" s="77"/>
      <c r="W193" s="77"/>
      <c r="X193" s="77"/>
      <c r="Y193" s="76"/>
      <c r="Z193" s="238">
        <f t="shared" si="2"/>
        <v>1161.28</v>
      </c>
    </row>
    <row r="194" spans="1:26" ht="26.4" x14ac:dyDescent="0.25">
      <c r="A194" s="82">
        <v>192</v>
      </c>
      <c r="B194" s="70" t="s">
        <v>431</v>
      </c>
      <c r="C194" s="71">
        <v>60840050062023</v>
      </c>
      <c r="D194" s="78">
        <v>1</v>
      </c>
      <c r="E194" s="73" t="s">
        <v>233</v>
      </c>
      <c r="F194" s="76" t="s">
        <v>438</v>
      </c>
      <c r="G194" s="89">
        <v>6.9</v>
      </c>
      <c r="H194" s="75" t="s">
        <v>214</v>
      </c>
      <c r="I194" s="76" t="s">
        <v>222</v>
      </c>
      <c r="J194" s="76" t="s">
        <v>200</v>
      </c>
      <c r="K194" s="77"/>
      <c r="L194" s="77"/>
      <c r="M194" s="77"/>
      <c r="N194" s="77"/>
      <c r="O194" s="77"/>
      <c r="P194" s="77"/>
      <c r="Q194" s="77"/>
      <c r="R194" s="77"/>
      <c r="S194" s="77"/>
      <c r="T194" s="77">
        <v>2.2000000000000002</v>
      </c>
      <c r="U194" s="77"/>
      <c r="V194" s="77"/>
      <c r="W194" s="77"/>
      <c r="X194" s="77"/>
      <c r="Y194" s="76"/>
      <c r="Z194" s="238">
        <f t="shared" si="2"/>
        <v>15.180000000000001</v>
      </c>
    </row>
    <row r="195" spans="1:26" ht="26.4" x14ac:dyDescent="0.25">
      <c r="A195" s="82">
        <v>193</v>
      </c>
      <c r="B195" s="70" t="s">
        <v>431</v>
      </c>
      <c r="C195" s="71">
        <v>60840050062023</v>
      </c>
      <c r="D195" s="78">
        <v>1</v>
      </c>
      <c r="E195" s="73" t="s">
        <v>235</v>
      </c>
      <c r="F195" s="76" t="s">
        <v>439</v>
      </c>
      <c r="G195" s="89">
        <v>15.4</v>
      </c>
      <c r="H195" s="75" t="s">
        <v>280</v>
      </c>
      <c r="I195" s="76" t="s">
        <v>222</v>
      </c>
      <c r="J195" s="76" t="s">
        <v>200</v>
      </c>
      <c r="K195" s="77"/>
      <c r="L195" s="77"/>
      <c r="M195" s="77"/>
      <c r="N195" s="77"/>
      <c r="O195" s="77"/>
      <c r="P195" s="77"/>
      <c r="Q195" s="77"/>
      <c r="R195" s="77"/>
      <c r="S195" s="77"/>
      <c r="T195" s="77">
        <v>2.2000000000000002</v>
      </c>
      <c r="U195" s="77"/>
      <c r="V195" s="77"/>
      <c r="W195" s="77"/>
      <c r="X195" s="77"/>
      <c r="Y195" s="76"/>
      <c r="Z195" s="238">
        <f t="shared" si="2"/>
        <v>33.880000000000003</v>
      </c>
    </row>
    <row r="196" spans="1:26" ht="26.4" x14ac:dyDescent="0.25">
      <c r="A196" s="82">
        <v>194</v>
      </c>
      <c r="B196" s="70" t="s">
        <v>431</v>
      </c>
      <c r="C196" s="71">
        <v>60840050062023</v>
      </c>
      <c r="D196" s="78">
        <v>1</v>
      </c>
      <c r="E196" s="73" t="s">
        <v>237</v>
      </c>
      <c r="F196" s="76" t="s">
        <v>440</v>
      </c>
      <c r="G196" s="89">
        <v>8.6</v>
      </c>
      <c r="H196" s="75" t="s">
        <v>214</v>
      </c>
      <c r="I196" s="76" t="s">
        <v>222</v>
      </c>
      <c r="J196" s="76" t="s">
        <v>200</v>
      </c>
      <c r="K196" s="77"/>
      <c r="L196" s="77"/>
      <c r="M196" s="77"/>
      <c r="N196" s="77"/>
      <c r="O196" s="77"/>
      <c r="P196" s="77"/>
      <c r="Q196" s="77"/>
      <c r="R196" s="77"/>
      <c r="S196" s="77"/>
      <c r="T196" s="77">
        <v>2.2000000000000002</v>
      </c>
      <c r="U196" s="77"/>
      <c r="V196" s="77"/>
      <c r="W196" s="77"/>
      <c r="X196" s="77"/>
      <c r="Y196" s="76"/>
      <c r="Z196" s="238">
        <f t="shared" ref="Z196:Z246" si="3">G196*(R196+S196+T196+U196+V196+W196+X196)</f>
        <v>18.920000000000002</v>
      </c>
    </row>
    <row r="197" spans="1:26" ht="26.4" x14ac:dyDescent="0.25">
      <c r="A197" s="82">
        <v>195</v>
      </c>
      <c r="B197" s="70" t="s">
        <v>431</v>
      </c>
      <c r="C197" s="71">
        <v>60840050062023</v>
      </c>
      <c r="D197" s="78">
        <v>1</v>
      </c>
      <c r="E197" s="73" t="s">
        <v>239</v>
      </c>
      <c r="F197" s="76" t="s">
        <v>380</v>
      </c>
      <c r="G197" s="89">
        <v>8.9</v>
      </c>
      <c r="H197" s="75" t="s">
        <v>214</v>
      </c>
      <c r="I197" s="76" t="s">
        <v>199</v>
      </c>
      <c r="J197" s="76" t="s">
        <v>200</v>
      </c>
      <c r="K197" s="77" t="s">
        <v>201</v>
      </c>
      <c r="L197" s="77" t="s">
        <v>201</v>
      </c>
      <c r="M197" s="77" t="s">
        <v>201</v>
      </c>
      <c r="N197" s="77" t="s">
        <v>201</v>
      </c>
      <c r="O197" s="77" t="s">
        <v>201</v>
      </c>
      <c r="P197" s="77" t="s">
        <v>201</v>
      </c>
      <c r="Q197" s="77" t="s">
        <v>201</v>
      </c>
      <c r="R197" s="77">
        <v>30.4</v>
      </c>
      <c r="S197" s="77"/>
      <c r="T197" s="77"/>
      <c r="U197" s="77"/>
      <c r="V197" s="77"/>
      <c r="W197" s="77"/>
      <c r="X197" s="77"/>
      <c r="Y197" s="76"/>
      <c r="Z197" s="238">
        <f t="shared" si="3"/>
        <v>270.56</v>
      </c>
    </row>
    <row r="198" spans="1:26" ht="26.4" x14ac:dyDescent="0.25">
      <c r="A198" s="82">
        <v>196</v>
      </c>
      <c r="B198" s="70" t="s">
        <v>431</v>
      </c>
      <c r="C198" s="71">
        <v>60840050062023</v>
      </c>
      <c r="D198" s="78">
        <v>1</v>
      </c>
      <c r="E198" s="73" t="s">
        <v>240</v>
      </c>
      <c r="F198" s="76" t="s">
        <v>413</v>
      </c>
      <c r="G198" s="89">
        <v>31</v>
      </c>
      <c r="H198" s="75" t="s">
        <v>214</v>
      </c>
      <c r="I198" s="76" t="s">
        <v>199</v>
      </c>
      <c r="J198" s="76" t="s">
        <v>200</v>
      </c>
      <c r="K198" s="77" t="s">
        <v>201</v>
      </c>
      <c r="L198" s="77" t="s">
        <v>201</v>
      </c>
      <c r="M198" s="77" t="s">
        <v>201</v>
      </c>
      <c r="N198" s="77" t="s">
        <v>201</v>
      </c>
      <c r="O198" s="77" t="s">
        <v>201</v>
      </c>
      <c r="P198" s="77" t="s">
        <v>201</v>
      </c>
      <c r="Q198" s="77" t="s">
        <v>201</v>
      </c>
      <c r="R198" s="77">
        <v>30.4</v>
      </c>
      <c r="S198" s="77"/>
      <c r="T198" s="77"/>
      <c r="U198" s="77"/>
      <c r="V198" s="77"/>
      <c r="W198" s="77"/>
      <c r="X198" s="77"/>
      <c r="Y198" s="76"/>
      <c r="Z198" s="238">
        <f t="shared" si="3"/>
        <v>942.4</v>
      </c>
    </row>
    <row r="199" spans="1:26" ht="26.4" x14ac:dyDescent="0.25">
      <c r="A199" s="82">
        <v>197</v>
      </c>
      <c r="B199" s="70" t="s">
        <v>431</v>
      </c>
      <c r="C199" s="71">
        <v>60840050062023</v>
      </c>
      <c r="D199" s="78">
        <v>1</v>
      </c>
      <c r="E199" s="73" t="s">
        <v>242</v>
      </c>
      <c r="F199" s="76" t="s">
        <v>441</v>
      </c>
      <c r="G199" s="89">
        <v>19.600000000000001</v>
      </c>
      <c r="H199" s="75" t="s">
        <v>214</v>
      </c>
      <c r="I199" s="76" t="s">
        <v>211</v>
      </c>
      <c r="J199" s="76" t="s">
        <v>200</v>
      </c>
      <c r="K199" s="77" t="s">
        <v>201</v>
      </c>
      <c r="L199" s="77" t="s">
        <v>201</v>
      </c>
      <c r="M199" s="77" t="s">
        <v>201</v>
      </c>
      <c r="N199" s="77" t="s">
        <v>201</v>
      </c>
      <c r="O199" s="77" t="s">
        <v>201</v>
      </c>
      <c r="P199" s="77" t="s">
        <v>201</v>
      </c>
      <c r="Q199" s="77" t="s">
        <v>201</v>
      </c>
      <c r="R199" s="77">
        <v>30.4</v>
      </c>
      <c r="S199" s="77"/>
      <c r="T199" s="77"/>
      <c r="U199" s="77"/>
      <c r="V199" s="77"/>
      <c r="W199" s="77"/>
      <c r="X199" s="77"/>
      <c r="Y199" s="76"/>
      <c r="Z199" s="238">
        <f t="shared" si="3"/>
        <v>595.84</v>
      </c>
    </row>
    <row r="200" spans="1:26" ht="26.4" x14ac:dyDescent="0.25">
      <c r="A200" s="82">
        <v>198</v>
      </c>
      <c r="B200" s="70" t="s">
        <v>431</v>
      </c>
      <c r="C200" s="71">
        <v>60840050062023</v>
      </c>
      <c r="D200" s="78">
        <v>1</v>
      </c>
      <c r="E200" s="73" t="s">
        <v>244</v>
      </c>
      <c r="F200" s="76" t="s">
        <v>442</v>
      </c>
      <c r="G200" s="89">
        <v>20.5</v>
      </c>
      <c r="H200" s="75" t="s">
        <v>214</v>
      </c>
      <c r="I200" s="76" t="s">
        <v>211</v>
      </c>
      <c r="J200" s="76" t="s">
        <v>200</v>
      </c>
      <c r="K200" s="77" t="s">
        <v>201</v>
      </c>
      <c r="L200" s="77" t="s">
        <v>201</v>
      </c>
      <c r="M200" s="77" t="s">
        <v>201</v>
      </c>
      <c r="N200" s="77" t="s">
        <v>201</v>
      </c>
      <c r="O200" s="77" t="s">
        <v>201</v>
      </c>
      <c r="P200" s="77" t="s">
        <v>201</v>
      </c>
      <c r="Q200" s="77" t="s">
        <v>201</v>
      </c>
      <c r="R200" s="77">
        <v>30.4</v>
      </c>
      <c r="S200" s="77"/>
      <c r="T200" s="77"/>
      <c r="U200" s="77"/>
      <c r="V200" s="77"/>
      <c r="W200" s="77"/>
      <c r="X200" s="77"/>
      <c r="Y200" s="76"/>
      <c r="Z200" s="238">
        <f t="shared" si="3"/>
        <v>623.19999999999993</v>
      </c>
    </row>
    <row r="201" spans="1:26" ht="26.4" x14ac:dyDescent="0.25">
      <c r="A201" s="82">
        <v>199</v>
      </c>
      <c r="B201" s="70" t="s">
        <v>431</v>
      </c>
      <c r="C201" s="71">
        <v>60840050062023</v>
      </c>
      <c r="D201" s="78">
        <v>1</v>
      </c>
      <c r="E201" s="73" t="s">
        <v>246</v>
      </c>
      <c r="F201" s="76" t="s">
        <v>442</v>
      </c>
      <c r="G201" s="89">
        <v>20.100000000000001</v>
      </c>
      <c r="H201" s="75" t="s">
        <v>214</v>
      </c>
      <c r="I201" s="76" t="s">
        <v>211</v>
      </c>
      <c r="J201" s="76" t="s">
        <v>200</v>
      </c>
      <c r="K201" s="77" t="s">
        <v>201</v>
      </c>
      <c r="L201" s="77" t="s">
        <v>201</v>
      </c>
      <c r="M201" s="77" t="s">
        <v>201</v>
      </c>
      <c r="N201" s="77" t="s">
        <v>201</v>
      </c>
      <c r="O201" s="77" t="s">
        <v>201</v>
      </c>
      <c r="P201" s="77" t="s">
        <v>201</v>
      </c>
      <c r="Q201" s="77" t="s">
        <v>201</v>
      </c>
      <c r="R201" s="77">
        <v>30.4</v>
      </c>
      <c r="S201" s="77"/>
      <c r="T201" s="77"/>
      <c r="U201" s="77"/>
      <c r="V201" s="77"/>
      <c r="W201" s="77"/>
      <c r="X201" s="77"/>
      <c r="Y201" s="76"/>
      <c r="Z201" s="238">
        <f t="shared" si="3"/>
        <v>611.04</v>
      </c>
    </row>
    <row r="202" spans="1:26" ht="26.4" x14ac:dyDescent="0.25">
      <c r="A202" s="82">
        <v>200</v>
      </c>
      <c r="B202" s="70" t="s">
        <v>431</v>
      </c>
      <c r="C202" s="71">
        <v>60840050062023</v>
      </c>
      <c r="D202" s="78">
        <v>1</v>
      </c>
      <c r="E202" s="73" t="s">
        <v>247</v>
      </c>
      <c r="F202" s="76" t="s">
        <v>385</v>
      </c>
      <c r="G202" s="89">
        <v>17.899999999999999</v>
      </c>
      <c r="H202" s="75" t="s">
        <v>214</v>
      </c>
      <c r="I202" s="76" t="s">
        <v>225</v>
      </c>
      <c r="J202" s="76" t="s">
        <v>200</v>
      </c>
      <c r="K202" s="77" t="s">
        <v>201</v>
      </c>
      <c r="L202" s="77" t="s">
        <v>201</v>
      </c>
      <c r="M202" s="77" t="s">
        <v>201</v>
      </c>
      <c r="N202" s="77" t="s">
        <v>201</v>
      </c>
      <c r="O202" s="77" t="s">
        <v>201</v>
      </c>
      <c r="P202" s="77" t="s">
        <v>201</v>
      </c>
      <c r="Q202" s="77" t="s">
        <v>201</v>
      </c>
      <c r="R202" s="77">
        <v>30.4</v>
      </c>
      <c r="S202" s="77"/>
      <c r="T202" s="77"/>
      <c r="U202" s="77"/>
      <c r="V202" s="77"/>
      <c r="W202" s="77"/>
      <c r="X202" s="77"/>
      <c r="Y202" s="76"/>
      <c r="Z202" s="238">
        <f t="shared" si="3"/>
        <v>544.16</v>
      </c>
    </row>
    <row r="203" spans="1:26" ht="26.4" x14ac:dyDescent="0.25">
      <c r="A203" s="82">
        <v>201</v>
      </c>
      <c r="B203" s="70" t="s">
        <v>431</v>
      </c>
      <c r="C203" s="71">
        <v>60840050062023</v>
      </c>
      <c r="D203" s="78">
        <v>1</v>
      </c>
      <c r="E203" s="73" t="s">
        <v>249</v>
      </c>
      <c r="F203" s="76" t="s">
        <v>372</v>
      </c>
      <c r="G203" s="89">
        <v>4.5999999999999996</v>
      </c>
      <c r="H203" s="75" t="s">
        <v>198</v>
      </c>
      <c r="I203" s="76" t="s">
        <v>199</v>
      </c>
      <c r="J203" s="76" t="s">
        <v>200</v>
      </c>
      <c r="K203" s="77" t="s">
        <v>201</v>
      </c>
      <c r="L203" s="77" t="s">
        <v>201</v>
      </c>
      <c r="M203" s="77" t="s">
        <v>201</v>
      </c>
      <c r="N203" s="77" t="s">
        <v>201</v>
      </c>
      <c r="O203" s="77" t="s">
        <v>201</v>
      </c>
      <c r="P203" s="77" t="s">
        <v>201</v>
      </c>
      <c r="Q203" s="77" t="s">
        <v>201</v>
      </c>
      <c r="R203" s="77">
        <v>30.4</v>
      </c>
      <c r="S203" s="77"/>
      <c r="T203" s="77"/>
      <c r="U203" s="77"/>
      <c r="V203" s="77"/>
      <c r="W203" s="77"/>
      <c r="X203" s="77"/>
      <c r="Y203" s="76"/>
      <c r="Z203" s="238">
        <f t="shared" si="3"/>
        <v>139.83999999999997</v>
      </c>
    </row>
    <row r="204" spans="1:26" ht="26.4" x14ac:dyDescent="0.25">
      <c r="A204" s="82">
        <v>202</v>
      </c>
      <c r="B204" s="70" t="s">
        <v>431</v>
      </c>
      <c r="C204" s="71">
        <v>60840050062023</v>
      </c>
      <c r="D204" s="78">
        <v>1</v>
      </c>
      <c r="E204" s="73" t="s">
        <v>250</v>
      </c>
      <c r="F204" s="76" t="s">
        <v>375</v>
      </c>
      <c r="G204" s="89">
        <v>8.1999999999999993</v>
      </c>
      <c r="H204" s="75" t="s">
        <v>214</v>
      </c>
      <c r="I204" s="76" t="s">
        <v>225</v>
      </c>
      <c r="J204" s="76" t="s">
        <v>200</v>
      </c>
      <c r="K204" s="77" t="s">
        <v>201</v>
      </c>
      <c r="L204" s="77" t="s">
        <v>201</v>
      </c>
      <c r="M204" s="77" t="s">
        <v>201</v>
      </c>
      <c r="N204" s="77" t="s">
        <v>201</v>
      </c>
      <c r="O204" s="77" t="s">
        <v>201</v>
      </c>
      <c r="P204" s="77" t="s">
        <v>201</v>
      </c>
      <c r="Q204" s="77" t="s">
        <v>201</v>
      </c>
      <c r="R204" s="77">
        <v>30.4</v>
      </c>
      <c r="S204" s="77"/>
      <c r="T204" s="77"/>
      <c r="U204" s="77"/>
      <c r="V204" s="77"/>
      <c r="W204" s="77"/>
      <c r="X204" s="77"/>
      <c r="Y204" s="76"/>
      <c r="Z204" s="238">
        <f t="shared" si="3"/>
        <v>249.27999999999997</v>
      </c>
    </row>
    <row r="205" spans="1:26" ht="26.4" x14ac:dyDescent="0.25">
      <c r="A205" s="82">
        <v>203</v>
      </c>
      <c r="B205" s="70" t="s">
        <v>431</v>
      </c>
      <c r="C205" s="71">
        <v>60840050062023</v>
      </c>
      <c r="D205" s="78">
        <v>1</v>
      </c>
      <c r="E205" s="73" t="s">
        <v>251</v>
      </c>
      <c r="F205" s="76" t="s">
        <v>380</v>
      </c>
      <c r="G205" s="74">
        <v>8.1</v>
      </c>
      <c r="H205" s="75" t="s">
        <v>214</v>
      </c>
      <c r="I205" s="76" t="s">
        <v>199</v>
      </c>
      <c r="J205" s="76" t="s">
        <v>200</v>
      </c>
      <c r="K205" s="77" t="s">
        <v>201</v>
      </c>
      <c r="L205" s="77" t="s">
        <v>201</v>
      </c>
      <c r="M205" s="77" t="s">
        <v>201</v>
      </c>
      <c r="N205" s="77" t="s">
        <v>201</v>
      </c>
      <c r="O205" s="77" t="s">
        <v>201</v>
      </c>
      <c r="P205" s="77" t="s">
        <v>201</v>
      </c>
      <c r="Q205" s="77" t="s">
        <v>201</v>
      </c>
      <c r="R205" s="77">
        <v>30.4</v>
      </c>
      <c r="S205" s="77"/>
      <c r="T205" s="77"/>
      <c r="U205" s="77"/>
      <c r="V205" s="77"/>
      <c r="W205" s="77"/>
      <c r="X205" s="77"/>
      <c r="Y205" s="76"/>
      <c r="Z205" s="238">
        <f t="shared" si="3"/>
        <v>246.23999999999998</v>
      </c>
    </row>
    <row r="206" spans="1:26" ht="26.4" x14ac:dyDescent="0.25">
      <c r="A206" s="82">
        <v>204</v>
      </c>
      <c r="B206" s="70" t="s">
        <v>431</v>
      </c>
      <c r="C206" s="71">
        <v>60840050062023</v>
      </c>
      <c r="D206" s="78">
        <v>1</v>
      </c>
      <c r="E206" s="73" t="s">
        <v>252</v>
      </c>
      <c r="F206" s="76" t="s">
        <v>372</v>
      </c>
      <c r="G206" s="74">
        <v>1.6</v>
      </c>
      <c r="H206" s="75" t="s">
        <v>198</v>
      </c>
      <c r="I206" s="76" t="s">
        <v>199</v>
      </c>
      <c r="J206" s="76" t="s">
        <v>200</v>
      </c>
      <c r="K206" s="77" t="s">
        <v>201</v>
      </c>
      <c r="L206" s="77" t="s">
        <v>201</v>
      </c>
      <c r="M206" s="77" t="s">
        <v>201</v>
      </c>
      <c r="N206" s="77" t="s">
        <v>201</v>
      </c>
      <c r="O206" s="77" t="s">
        <v>201</v>
      </c>
      <c r="P206" s="77" t="s">
        <v>201</v>
      </c>
      <c r="Q206" s="77" t="s">
        <v>201</v>
      </c>
      <c r="R206" s="77">
        <v>30.4</v>
      </c>
      <c r="S206" s="77"/>
      <c r="T206" s="77"/>
      <c r="U206" s="77"/>
      <c r="V206" s="77"/>
      <c r="W206" s="77"/>
      <c r="X206" s="77"/>
      <c r="Y206" s="76"/>
      <c r="Z206" s="238">
        <f t="shared" si="3"/>
        <v>48.64</v>
      </c>
    </row>
    <row r="207" spans="1:26" ht="26.4" x14ac:dyDescent="0.25">
      <c r="A207" s="82">
        <v>205</v>
      </c>
      <c r="B207" s="70" t="s">
        <v>431</v>
      </c>
      <c r="C207" s="71">
        <v>60840050062023</v>
      </c>
      <c r="D207" s="78">
        <v>1</v>
      </c>
      <c r="E207" s="73" t="s">
        <v>253</v>
      </c>
      <c r="F207" s="76" t="s">
        <v>376</v>
      </c>
      <c r="G207" s="74">
        <v>1.7</v>
      </c>
      <c r="H207" s="75" t="s">
        <v>198</v>
      </c>
      <c r="I207" s="76" t="s">
        <v>199</v>
      </c>
      <c r="J207" s="76" t="s">
        <v>200</v>
      </c>
      <c r="K207" s="77" t="s">
        <v>201</v>
      </c>
      <c r="L207" s="77" t="s">
        <v>201</v>
      </c>
      <c r="M207" s="77" t="s">
        <v>201</v>
      </c>
      <c r="N207" s="77" t="s">
        <v>201</v>
      </c>
      <c r="O207" s="77" t="s">
        <v>201</v>
      </c>
      <c r="P207" s="77" t="s">
        <v>201</v>
      </c>
      <c r="Q207" s="77" t="s">
        <v>201</v>
      </c>
      <c r="R207" s="77">
        <v>30.4</v>
      </c>
      <c r="S207" s="77"/>
      <c r="T207" s="77"/>
      <c r="U207" s="77"/>
      <c r="V207" s="77"/>
      <c r="W207" s="77"/>
      <c r="X207" s="77"/>
      <c r="Y207" s="76"/>
      <c r="Z207" s="238">
        <f t="shared" si="3"/>
        <v>51.68</v>
      </c>
    </row>
    <row r="208" spans="1:26" ht="26.4" x14ac:dyDescent="0.25">
      <c r="A208" s="82">
        <v>206</v>
      </c>
      <c r="B208" s="70" t="s">
        <v>431</v>
      </c>
      <c r="C208" s="71">
        <v>60840050062023</v>
      </c>
      <c r="D208" s="78">
        <v>1</v>
      </c>
      <c r="E208" s="73" t="s">
        <v>255</v>
      </c>
      <c r="F208" s="76" t="s">
        <v>376</v>
      </c>
      <c r="G208" s="74">
        <v>5.2</v>
      </c>
      <c r="H208" s="75" t="s">
        <v>198</v>
      </c>
      <c r="I208" s="76" t="s">
        <v>199</v>
      </c>
      <c r="J208" s="76" t="s">
        <v>200</v>
      </c>
      <c r="K208" s="77" t="s">
        <v>201</v>
      </c>
      <c r="L208" s="77" t="s">
        <v>201</v>
      </c>
      <c r="M208" s="77" t="s">
        <v>201</v>
      </c>
      <c r="N208" s="77" t="s">
        <v>201</v>
      </c>
      <c r="O208" s="77" t="s">
        <v>201</v>
      </c>
      <c r="P208" s="77" t="s">
        <v>201</v>
      </c>
      <c r="Q208" s="77" t="s">
        <v>201</v>
      </c>
      <c r="R208" s="77">
        <v>30.4</v>
      </c>
      <c r="S208" s="77"/>
      <c r="T208" s="77"/>
      <c r="U208" s="77"/>
      <c r="V208" s="77"/>
      <c r="W208" s="77"/>
      <c r="X208" s="77"/>
      <c r="Y208" s="76"/>
      <c r="Z208" s="238">
        <f t="shared" si="3"/>
        <v>158.07999999999998</v>
      </c>
    </row>
    <row r="209" spans="1:26" ht="26.4" x14ac:dyDescent="0.25">
      <c r="A209" s="82">
        <v>207</v>
      </c>
      <c r="B209" s="70" t="s">
        <v>431</v>
      </c>
      <c r="C209" s="71">
        <v>60840050062023</v>
      </c>
      <c r="D209" s="78">
        <v>1</v>
      </c>
      <c r="E209" s="73" t="s">
        <v>256</v>
      </c>
      <c r="F209" s="76" t="s">
        <v>372</v>
      </c>
      <c r="G209" s="74">
        <v>1.5</v>
      </c>
      <c r="H209" s="75" t="s">
        <v>198</v>
      </c>
      <c r="I209" s="76" t="s">
        <v>199</v>
      </c>
      <c r="J209" s="76" t="s">
        <v>200</v>
      </c>
      <c r="K209" s="77" t="s">
        <v>201</v>
      </c>
      <c r="L209" s="77" t="s">
        <v>201</v>
      </c>
      <c r="M209" s="77" t="s">
        <v>201</v>
      </c>
      <c r="N209" s="77" t="s">
        <v>201</v>
      </c>
      <c r="O209" s="77" t="s">
        <v>201</v>
      </c>
      <c r="P209" s="77" t="s">
        <v>201</v>
      </c>
      <c r="Q209" s="77" t="s">
        <v>201</v>
      </c>
      <c r="R209" s="77">
        <v>30.4</v>
      </c>
      <c r="S209" s="77"/>
      <c r="T209" s="77"/>
      <c r="U209" s="77"/>
      <c r="V209" s="77"/>
      <c r="W209" s="77"/>
      <c r="X209" s="77"/>
      <c r="Y209" s="76"/>
      <c r="Z209" s="238">
        <f t="shared" si="3"/>
        <v>45.599999999999994</v>
      </c>
    </row>
    <row r="210" spans="1:26" ht="26.4" x14ac:dyDescent="0.25">
      <c r="A210" s="82">
        <v>208</v>
      </c>
      <c r="B210" s="70" t="s">
        <v>431</v>
      </c>
      <c r="C210" s="71">
        <v>60840050062023</v>
      </c>
      <c r="D210" s="78">
        <v>1</v>
      </c>
      <c r="E210" s="73" t="s">
        <v>258</v>
      </c>
      <c r="F210" s="76" t="s">
        <v>372</v>
      </c>
      <c r="G210" s="74">
        <v>1.5</v>
      </c>
      <c r="H210" s="75" t="s">
        <v>198</v>
      </c>
      <c r="I210" s="76" t="s">
        <v>199</v>
      </c>
      <c r="J210" s="76" t="s">
        <v>200</v>
      </c>
      <c r="K210" s="77" t="s">
        <v>201</v>
      </c>
      <c r="L210" s="77" t="s">
        <v>201</v>
      </c>
      <c r="M210" s="77" t="s">
        <v>201</v>
      </c>
      <c r="N210" s="77" t="s">
        <v>201</v>
      </c>
      <c r="O210" s="77" t="s">
        <v>201</v>
      </c>
      <c r="P210" s="77" t="s">
        <v>201</v>
      </c>
      <c r="Q210" s="77" t="s">
        <v>201</v>
      </c>
      <c r="R210" s="77">
        <v>30.4</v>
      </c>
      <c r="S210" s="77"/>
      <c r="T210" s="77"/>
      <c r="U210" s="77"/>
      <c r="V210" s="77"/>
      <c r="W210" s="77"/>
      <c r="X210" s="77"/>
      <c r="Y210" s="76"/>
      <c r="Z210" s="238">
        <f t="shared" si="3"/>
        <v>45.599999999999994</v>
      </c>
    </row>
    <row r="211" spans="1:26" ht="26.4" x14ac:dyDescent="0.25">
      <c r="A211" s="82">
        <v>209</v>
      </c>
      <c r="B211" s="70" t="s">
        <v>431</v>
      </c>
      <c r="C211" s="71">
        <v>60840050062023</v>
      </c>
      <c r="D211" s="78">
        <v>1</v>
      </c>
      <c r="E211" s="73" t="s">
        <v>260</v>
      </c>
      <c r="F211" s="76" t="s">
        <v>372</v>
      </c>
      <c r="G211" s="74">
        <v>1.6</v>
      </c>
      <c r="H211" s="75" t="s">
        <v>198</v>
      </c>
      <c r="I211" s="76" t="s">
        <v>199</v>
      </c>
      <c r="J211" s="76" t="s">
        <v>200</v>
      </c>
      <c r="K211" s="77" t="s">
        <v>201</v>
      </c>
      <c r="L211" s="77" t="s">
        <v>201</v>
      </c>
      <c r="M211" s="77" t="s">
        <v>201</v>
      </c>
      <c r="N211" s="77" t="s">
        <v>201</v>
      </c>
      <c r="O211" s="77" t="s">
        <v>201</v>
      </c>
      <c r="P211" s="77" t="s">
        <v>201</v>
      </c>
      <c r="Q211" s="77" t="s">
        <v>201</v>
      </c>
      <c r="R211" s="77">
        <v>30.4</v>
      </c>
      <c r="S211" s="77"/>
      <c r="T211" s="77"/>
      <c r="U211" s="77"/>
      <c r="V211" s="77"/>
      <c r="W211" s="77"/>
      <c r="X211" s="77"/>
      <c r="Y211" s="76"/>
      <c r="Z211" s="238">
        <f t="shared" si="3"/>
        <v>48.64</v>
      </c>
    </row>
    <row r="212" spans="1:26" ht="26.4" x14ac:dyDescent="0.25">
      <c r="A212" s="73">
        <v>210</v>
      </c>
      <c r="B212" s="70" t="s">
        <v>431</v>
      </c>
      <c r="C212" s="71">
        <v>60840050062023</v>
      </c>
      <c r="D212" s="78">
        <v>1</v>
      </c>
      <c r="E212" s="73" t="s">
        <v>262</v>
      </c>
      <c r="F212" s="76" t="s">
        <v>380</v>
      </c>
      <c r="G212" s="74">
        <v>8.1</v>
      </c>
      <c r="H212" s="75" t="s">
        <v>214</v>
      </c>
      <c r="I212" s="76" t="s">
        <v>199</v>
      </c>
      <c r="J212" s="76" t="s">
        <v>200</v>
      </c>
      <c r="K212" s="77" t="s">
        <v>201</v>
      </c>
      <c r="L212" s="77" t="s">
        <v>201</v>
      </c>
      <c r="M212" s="77" t="s">
        <v>201</v>
      </c>
      <c r="N212" s="77" t="s">
        <v>201</v>
      </c>
      <c r="O212" s="77" t="s">
        <v>201</v>
      </c>
      <c r="P212" s="77" t="s">
        <v>201</v>
      </c>
      <c r="Q212" s="77" t="s">
        <v>201</v>
      </c>
      <c r="R212" s="77">
        <v>30.4</v>
      </c>
      <c r="S212" s="77"/>
      <c r="T212" s="77"/>
      <c r="U212" s="77"/>
      <c r="V212" s="77"/>
      <c r="W212" s="77"/>
      <c r="X212" s="77"/>
      <c r="Y212" s="76"/>
      <c r="Z212" s="238">
        <f t="shared" si="3"/>
        <v>246.23999999999998</v>
      </c>
    </row>
    <row r="213" spans="1:26" ht="26.4" x14ac:dyDescent="0.25">
      <c r="A213" s="77">
        <v>211</v>
      </c>
      <c r="B213" s="70" t="s">
        <v>431</v>
      </c>
      <c r="C213" s="71">
        <v>60840050062023</v>
      </c>
      <c r="D213" s="78">
        <v>1</v>
      </c>
      <c r="E213" s="73" t="s">
        <v>263</v>
      </c>
      <c r="F213" s="76" t="s">
        <v>376</v>
      </c>
      <c r="G213" s="74">
        <v>1.7</v>
      </c>
      <c r="H213" s="75" t="s">
        <v>198</v>
      </c>
      <c r="I213" s="76" t="s">
        <v>199</v>
      </c>
      <c r="J213" s="76" t="s">
        <v>200</v>
      </c>
      <c r="K213" s="77" t="s">
        <v>201</v>
      </c>
      <c r="L213" s="77" t="s">
        <v>201</v>
      </c>
      <c r="M213" s="77" t="s">
        <v>201</v>
      </c>
      <c r="N213" s="77" t="s">
        <v>201</v>
      </c>
      <c r="O213" s="77" t="s">
        <v>201</v>
      </c>
      <c r="P213" s="77" t="s">
        <v>201</v>
      </c>
      <c r="Q213" s="77" t="s">
        <v>201</v>
      </c>
      <c r="R213" s="77">
        <v>30.4</v>
      </c>
      <c r="S213" s="77"/>
      <c r="T213" s="77"/>
      <c r="U213" s="77"/>
      <c r="V213" s="77"/>
      <c r="W213" s="77"/>
      <c r="X213" s="77"/>
      <c r="Y213" s="76"/>
      <c r="Z213" s="238">
        <f t="shared" si="3"/>
        <v>51.68</v>
      </c>
    </row>
    <row r="214" spans="1:26" ht="26.4" x14ac:dyDescent="0.25">
      <c r="A214" s="77">
        <v>212</v>
      </c>
      <c r="B214" s="70" t="s">
        <v>431</v>
      </c>
      <c r="C214" s="71">
        <v>60840050062023</v>
      </c>
      <c r="D214" s="78">
        <v>1</v>
      </c>
      <c r="E214" s="73" t="s">
        <v>265</v>
      </c>
      <c r="F214" s="76" t="s">
        <v>380</v>
      </c>
      <c r="G214" s="74">
        <v>8.1999999999999993</v>
      </c>
      <c r="H214" s="75" t="s">
        <v>214</v>
      </c>
      <c r="I214" s="76" t="s">
        <v>199</v>
      </c>
      <c r="J214" s="76" t="s">
        <v>200</v>
      </c>
      <c r="K214" s="77" t="s">
        <v>201</v>
      </c>
      <c r="L214" s="77" t="s">
        <v>201</v>
      </c>
      <c r="M214" s="77" t="s">
        <v>201</v>
      </c>
      <c r="N214" s="77" t="s">
        <v>201</v>
      </c>
      <c r="O214" s="77" t="s">
        <v>201</v>
      </c>
      <c r="P214" s="77" t="s">
        <v>201</v>
      </c>
      <c r="Q214" s="77" t="s">
        <v>201</v>
      </c>
      <c r="R214" s="77">
        <v>30.4</v>
      </c>
      <c r="S214" s="77"/>
      <c r="T214" s="77"/>
      <c r="U214" s="77"/>
      <c r="V214" s="77"/>
      <c r="W214" s="77"/>
      <c r="X214" s="77"/>
      <c r="Y214" s="76"/>
      <c r="Z214" s="238">
        <f t="shared" si="3"/>
        <v>249.27999999999997</v>
      </c>
    </row>
    <row r="215" spans="1:26" ht="26.4" x14ac:dyDescent="0.25">
      <c r="A215" s="77">
        <v>213</v>
      </c>
      <c r="B215" s="70" t="s">
        <v>431</v>
      </c>
      <c r="C215" s="71">
        <v>60840050062023</v>
      </c>
      <c r="D215" s="78">
        <v>1</v>
      </c>
      <c r="E215" s="73" t="s">
        <v>267</v>
      </c>
      <c r="F215" s="76" t="s">
        <v>376</v>
      </c>
      <c r="G215" s="74">
        <v>1.8</v>
      </c>
      <c r="H215" s="75" t="s">
        <v>198</v>
      </c>
      <c r="I215" s="76" t="s">
        <v>199</v>
      </c>
      <c r="J215" s="76" t="s">
        <v>200</v>
      </c>
      <c r="K215" s="77" t="s">
        <v>201</v>
      </c>
      <c r="L215" s="77" t="s">
        <v>201</v>
      </c>
      <c r="M215" s="77" t="s">
        <v>201</v>
      </c>
      <c r="N215" s="77" t="s">
        <v>201</v>
      </c>
      <c r="O215" s="77" t="s">
        <v>201</v>
      </c>
      <c r="P215" s="77" t="s">
        <v>201</v>
      </c>
      <c r="Q215" s="77" t="s">
        <v>201</v>
      </c>
      <c r="R215" s="77">
        <v>30.4</v>
      </c>
      <c r="S215" s="77"/>
      <c r="T215" s="77"/>
      <c r="U215" s="77"/>
      <c r="V215" s="77"/>
      <c r="W215" s="77"/>
      <c r="X215" s="77"/>
      <c r="Y215" s="76"/>
      <c r="Z215" s="238">
        <f t="shared" si="3"/>
        <v>54.72</v>
      </c>
    </row>
    <row r="216" spans="1:26" ht="26.4" x14ac:dyDescent="0.25">
      <c r="A216" s="82">
        <v>214</v>
      </c>
      <c r="B216" s="70" t="s">
        <v>431</v>
      </c>
      <c r="C216" s="71">
        <v>60840050062023</v>
      </c>
      <c r="D216" s="78">
        <v>1</v>
      </c>
      <c r="E216" s="73" t="s">
        <v>269</v>
      </c>
      <c r="F216" s="76" t="s">
        <v>372</v>
      </c>
      <c r="G216" s="74">
        <v>1.6</v>
      </c>
      <c r="H216" s="75" t="s">
        <v>198</v>
      </c>
      <c r="I216" s="76" t="s">
        <v>199</v>
      </c>
      <c r="J216" s="76" t="s">
        <v>200</v>
      </c>
      <c r="K216" s="77" t="s">
        <v>201</v>
      </c>
      <c r="L216" s="77" t="s">
        <v>201</v>
      </c>
      <c r="M216" s="77" t="s">
        <v>201</v>
      </c>
      <c r="N216" s="77" t="s">
        <v>201</v>
      </c>
      <c r="O216" s="77" t="s">
        <v>201</v>
      </c>
      <c r="P216" s="77" t="s">
        <v>201</v>
      </c>
      <c r="Q216" s="77" t="s">
        <v>201</v>
      </c>
      <c r="R216" s="77">
        <v>30.4</v>
      </c>
      <c r="S216" s="77"/>
      <c r="T216" s="77"/>
      <c r="U216" s="77"/>
      <c r="V216" s="77"/>
      <c r="W216" s="77"/>
      <c r="X216" s="77"/>
      <c r="Y216" s="76"/>
      <c r="Z216" s="238">
        <f t="shared" si="3"/>
        <v>48.64</v>
      </c>
    </row>
    <row r="217" spans="1:26" ht="26.4" x14ac:dyDescent="0.25">
      <c r="A217" s="82">
        <v>215</v>
      </c>
      <c r="B217" s="70" t="s">
        <v>431</v>
      </c>
      <c r="C217" s="71">
        <v>60840050062023</v>
      </c>
      <c r="D217" s="78">
        <v>1</v>
      </c>
      <c r="E217" s="73" t="s">
        <v>269</v>
      </c>
      <c r="F217" s="76" t="s">
        <v>437</v>
      </c>
      <c r="G217" s="89">
        <v>3.7</v>
      </c>
      <c r="H217" s="75" t="s">
        <v>198</v>
      </c>
      <c r="I217" s="76" t="s">
        <v>222</v>
      </c>
      <c r="J217" s="76" t="s">
        <v>200</v>
      </c>
      <c r="K217" s="77" t="s">
        <v>201</v>
      </c>
      <c r="L217" s="77" t="s">
        <v>201</v>
      </c>
      <c r="M217" s="77" t="s">
        <v>201</v>
      </c>
      <c r="N217" s="77" t="s">
        <v>201</v>
      </c>
      <c r="O217" s="77" t="s">
        <v>201</v>
      </c>
      <c r="P217" s="77" t="s">
        <v>201</v>
      </c>
      <c r="Q217" s="77" t="s">
        <v>201</v>
      </c>
      <c r="R217" s="77">
        <v>30.4</v>
      </c>
      <c r="S217" s="77"/>
      <c r="T217" s="77"/>
      <c r="U217" s="77"/>
      <c r="V217" s="77"/>
      <c r="W217" s="77"/>
      <c r="X217" s="77"/>
      <c r="Y217" s="76"/>
      <c r="Z217" s="238">
        <f t="shared" si="3"/>
        <v>112.48</v>
      </c>
    </row>
    <row r="218" spans="1:26" ht="26.4" x14ac:dyDescent="0.25">
      <c r="A218" s="82">
        <v>216</v>
      </c>
      <c r="B218" s="70" t="s">
        <v>431</v>
      </c>
      <c r="C218" s="71">
        <v>60840050062023</v>
      </c>
      <c r="D218" s="78">
        <v>1</v>
      </c>
      <c r="E218" s="73" t="s">
        <v>272</v>
      </c>
      <c r="F218" s="76" t="s">
        <v>381</v>
      </c>
      <c r="G218" s="89">
        <v>5</v>
      </c>
      <c r="H218" s="75" t="s">
        <v>198</v>
      </c>
      <c r="I218" s="76" t="s">
        <v>199</v>
      </c>
      <c r="J218" s="76" t="s">
        <v>200</v>
      </c>
      <c r="K218" s="77"/>
      <c r="L218" s="77"/>
      <c r="M218" s="77"/>
      <c r="N218" s="77"/>
      <c r="O218" s="77"/>
      <c r="P218" s="77"/>
      <c r="Q218" s="77"/>
      <c r="R218" s="77"/>
      <c r="S218" s="77"/>
      <c r="T218" s="77">
        <v>2.2000000000000002</v>
      </c>
      <c r="U218" s="77"/>
      <c r="V218" s="77"/>
      <c r="W218" s="77"/>
      <c r="X218" s="77"/>
      <c r="Y218" s="76"/>
      <c r="Z218" s="238">
        <f t="shared" si="3"/>
        <v>11</v>
      </c>
    </row>
    <row r="219" spans="1:26" ht="26.4" x14ac:dyDescent="0.25">
      <c r="A219" s="82">
        <v>217</v>
      </c>
      <c r="B219" s="70" t="s">
        <v>431</v>
      </c>
      <c r="C219" s="71">
        <v>60840050062023</v>
      </c>
      <c r="D219" s="78">
        <v>1</v>
      </c>
      <c r="E219" s="73" t="s">
        <v>274</v>
      </c>
      <c r="F219" s="76" t="s">
        <v>436</v>
      </c>
      <c r="G219" s="89">
        <v>33.700000000000003</v>
      </c>
      <c r="H219" s="75" t="s">
        <v>214</v>
      </c>
      <c r="I219" s="76" t="s">
        <v>222</v>
      </c>
      <c r="J219" s="76" t="s">
        <v>200</v>
      </c>
      <c r="K219" s="77"/>
      <c r="L219" s="77"/>
      <c r="M219" s="77"/>
      <c r="N219" s="77"/>
      <c r="O219" s="77"/>
      <c r="P219" s="77"/>
      <c r="Q219" s="77"/>
      <c r="R219" s="77"/>
      <c r="S219" s="77">
        <v>4.3</v>
      </c>
      <c r="T219" s="77"/>
      <c r="U219" s="77"/>
      <c r="V219" s="77"/>
      <c r="W219" s="77"/>
      <c r="X219" s="77"/>
      <c r="Y219" s="76"/>
      <c r="Z219" s="238">
        <f t="shared" si="3"/>
        <v>144.91</v>
      </c>
    </row>
    <row r="220" spans="1:26" ht="26.4" x14ac:dyDescent="0.25">
      <c r="A220" s="82">
        <v>218</v>
      </c>
      <c r="B220" s="70" t="s">
        <v>431</v>
      </c>
      <c r="C220" s="71">
        <v>60840050062023</v>
      </c>
      <c r="D220" s="78">
        <v>1</v>
      </c>
      <c r="E220" s="73" t="s">
        <v>276</v>
      </c>
      <c r="F220" s="76" t="s">
        <v>432</v>
      </c>
      <c r="G220" s="89">
        <v>34.299999999999997</v>
      </c>
      <c r="H220" s="75" t="s">
        <v>214</v>
      </c>
      <c r="I220" s="76" t="s">
        <v>222</v>
      </c>
      <c r="J220" s="76" t="s">
        <v>200</v>
      </c>
      <c r="K220" s="77"/>
      <c r="L220" s="77"/>
      <c r="M220" s="77"/>
      <c r="N220" s="77"/>
      <c r="O220" s="77"/>
      <c r="P220" s="77"/>
      <c r="Q220" s="77"/>
      <c r="R220" s="77"/>
      <c r="S220" s="77">
        <v>4.3</v>
      </c>
      <c r="T220" s="77"/>
      <c r="U220" s="77"/>
      <c r="V220" s="77"/>
      <c r="W220" s="77"/>
      <c r="X220" s="77"/>
      <c r="Y220" s="76"/>
      <c r="Z220" s="238">
        <f t="shared" si="3"/>
        <v>147.48999999999998</v>
      </c>
    </row>
    <row r="221" spans="1:26" ht="26.4" x14ac:dyDescent="0.25">
      <c r="A221" s="82">
        <v>219</v>
      </c>
      <c r="B221" s="70" t="s">
        <v>431</v>
      </c>
      <c r="C221" s="71">
        <v>60840050062023</v>
      </c>
      <c r="D221" s="78">
        <v>1</v>
      </c>
      <c r="E221" s="73" t="s">
        <v>277</v>
      </c>
      <c r="F221" s="76" t="s">
        <v>378</v>
      </c>
      <c r="G221" s="89">
        <v>14.8</v>
      </c>
      <c r="H221" s="75" t="s">
        <v>280</v>
      </c>
      <c r="I221" s="76" t="s">
        <v>222</v>
      </c>
      <c r="J221" s="76" t="s">
        <v>200</v>
      </c>
      <c r="K221" s="77"/>
      <c r="L221" s="77"/>
      <c r="M221" s="77"/>
      <c r="N221" s="77"/>
      <c r="O221" s="77"/>
      <c r="P221" s="77"/>
      <c r="Q221" s="77"/>
      <c r="R221" s="77"/>
      <c r="S221" s="77">
        <v>4.3</v>
      </c>
      <c r="T221" s="77"/>
      <c r="U221" s="77"/>
      <c r="V221" s="77"/>
      <c r="W221" s="77"/>
      <c r="X221" s="77"/>
      <c r="Y221" s="76"/>
      <c r="Z221" s="238">
        <f t="shared" si="3"/>
        <v>63.64</v>
      </c>
    </row>
    <row r="222" spans="1:26" ht="26.4" x14ac:dyDescent="0.25">
      <c r="A222" s="82">
        <v>220</v>
      </c>
      <c r="B222" s="70" t="s">
        <v>431</v>
      </c>
      <c r="C222" s="71">
        <v>60840050062023</v>
      </c>
      <c r="D222" s="78">
        <v>1</v>
      </c>
      <c r="E222" s="73" t="s">
        <v>279</v>
      </c>
      <c r="F222" s="76" t="s">
        <v>433</v>
      </c>
      <c r="G222" s="89">
        <v>12.4</v>
      </c>
      <c r="H222" s="75" t="s">
        <v>198</v>
      </c>
      <c r="I222" s="76" t="s">
        <v>211</v>
      </c>
      <c r="J222" s="76" t="s">
        <v>200</v>
      </c>
      <c r="K222" s="77" t="s">
        <v>201</v>
      </c>
      <c r="L222" s="77" t="s">
        <v>201</v>
      </c>
      <c r="M222" s="77" t="s">
        <v>201</v>
      </c>
      <c r="N222" s="77" t="s">
        <v>201</v>
      </c>
      <c r="O222" s="77" t="s">
        <v>201</v>
      </c>
      <c r="P222" s="77" t="s">
        <v>201</v>
      </c>
      <c r="Q222" s="77" t="s">
        <v>201</v>
      </c>
      <c r="R222" s="77">
        <v>30.4</v>
      </c>
      <c r="S222" s="77"/>
      <c r="T222" s="77"/>
      <c r="U222" s="77"/>
      <c r="V222" s="77"/>
      <c r="W222" s="77"/>
      <c r="X222" s="77"/>
      <c r="Y222" s="76" t="s">
        <v>371</v>
      </c>
      <c r="Z222" s="238">
        <f t="shared" si="3"/>
        <v>376.96</v>
      </c>
    </row>
    <row r="223" spans="1:26" ht="26.4" x14ac:dyDescent="0.25">
      <c r="A223" s="82">
        <v>221</v>
      </c>
      <c r="B223" s="70" t="s">
        <v>431</v>
      </c>
      <c r="C223" s="71">
        <v>60840050062023</v>
      </c>
      <c r="D223" s="78">
        <v>1</v>
      </c>
      <c r="E223" s="73" t="s">
        <v>281</v>
      </c>
      <c r="F223" s="76" t="s">
        <v>434</v>
      </c>
      <c r="G223" s="89">
        <v>17.600000000000001</v>
      </c>
      <c r="H223" s="75" t="s">
        <v>198</v>
      </c>
      <c r="I223" s="76" t="s">
        <v>211</v>
      </c>
      <c r="J223" s="76" t="s">
        <v>200</v>
      </c>
      <c r="K223" s="77" t="s">
        <v>201</v>
      </c>
      <c r="L223" s="77" t="s">
        <v>201</v>
      </c>
      <c r="M223" s="77" t="s">
        <v>201</v>
      </c>
      <c r="N223" s="77" t="s">
        <v>201</v>
      </c>
      <c r="O223" s="77" t="s">
        <v>201</v>
      </c>
      <c r="P223" s="77" t="s">
        <v>201</v>
      </c>
      <c r="Q223" s="77" t="s">
        <v>201</v>
      </c>
      <c r="R223" s="77">
        <v>30.4</v>
      </c>
      <c r="S223" s="77"/>
      <c r="T223" s="77"/>
      <c r="U223" s="77"/>
      <c r="V223" s="77"/>
      <c r="W223" s="77"/>
      <c r="X223" s="77"/>
      <c r="Y223" s="76" t="s">
        <v>371</v>
      </c>
      <c r="Z223" s="238">
        <f t="shared" si="3"/>
        <v>535.04</v>
      </c>
    </row>
    <row r="224" spans="1:26" ht="26.4" x14ac:dyDescent="0.25">
      <c r="A224" s="82">
        <v>222</v>
      </c>
      <c r="B224" s="70" t="s">
        <v>431</v>
      </c>
      <c r="C224" s="71">
        <v>60840050062023</v>
      </c>
      <c r="D224" s="78">
        <v>1</v>
      </c>
      <c r="E224" s="73" t="s">
        <v>283</v>
      </c>
      <c r="F224" s="76" t="s">
        <v>435</v>
      </c>
      <c r="G224" s="89">
        <v>62.7</v>
      </c>
      <c r="H224" s="75" t="s">
        <v>280</v>
      </c>
      <c r="I224" s="76" t="s">
        <v>211</v>
      </c>
      <c r="J224" s="76" t="s">
        <v>200</v>
      </c>
      <c r="K224" s="77" t="s">
        <v>201</v>
      </c>
      <c r="L224" s="77" t="s">
        <v>201</v>
      </c>
      <c r="M224" s="77" t="s">
        <v>201</v>
      </c>
      <c r="N224" s="77" t="s">
        <v>201</v>
      </c>
      <c r="O224" s="77" t="s">
        <v>201</v>
      </c>
      <c r="P224" s="77" t="s">
        <v>201</v>
      </c>
      <c r="Q224" s="77" t="s">
        <v>201</v>
      </c>
      <c r="R224" s="77">
        <v>30.4</v>
      </c>
      <c r="S224" s="77"/>
      <c r="T224" s="77"/>
      <c r="U224" s="77"/>
      <c r="V224" s="77"/>
      <c r="W224" s="77"/>
      <c r="X224" s="77"/>
      <c r="Y224" s="76"/>
      <c r="Z224" s="238">
        <f t="shared" si="3"/>
        <v>1906.08</v>
      </c>
    </row>
    <row r="225" spans="1:27" ht="26.4" x14ac:dyDescent="0.25">
      <c r="A225" s="82">
        <v>223</v>
      </c>
      <c r="B225" s="70" t="s">
        <v>431</v>
      </c>
      <c r="C225" s="71">
        <v>60840050062023</v>
      </c>
      <c r="D225" s="78">
        <v>1</v>
      </c>
      <c r="E225" s="73" t="s">
        <v>285</v>
      </c>
      <c r="F225" s="76" t="s">
        <v>396</v>
      </c>
      <c r="G225" s="74">
        <v>16.8</v>
      </c>
      <c r="H225" s="75" t="s">
        <v>198</v>
      </c>
      <c r="I225" s="76" t="s">
        <v>313</v>
      </c>
      <c r="J225" s="76" t="s">
        <v>200</v>
      </c>
      <c r="K225" s="77"/>
      <c r="L225" s="77"/>
      <c r="M225" s="77"/>
      <c r="N225" s="77"/>
      <c r="O225" s="77"/>
      <c r="P225" s="77"/>
      <c r="Q225" s="77"/>
      <c r="R225" s="77"/>
      <c r="S225" s="77">
        <v>4.3</v>
      </c>
      <c r="T225" s="77"/>
      <c r="U225" s="77"/>
      <c r="V225" s="77"/>
      <c r="W225" s="77"/>
      <c r="X225" s="77"/>
      <c r="Y225" s="76"/>
      <c r="Z225" s="238">
        <f t="shared" si="3"/>
        <v>72.239999999999995</v>
      </c>
    </row>
    <row r="226" spans="1:27" ht="26.4" x14ac:dyDescent="0.25">
      <c r="A226" s="82">
        <v>224</v>
      </c>
      <c r="B226" s="70" t="s">
        <v>431</v>
      </c>
      <c r="C226" s="71">
        <v>60840050062023</v>
      </c>
      <c r="D226" s="78">
        <v>1</v>
      </c>
      <c r="E226" s="73" t="s">
        <v>287</v>
      </c>
      <c r="F226" s="76" t="s">
        <v>443</v>
      </c>
      <c r="G226" s="74">
        <v>8.4</v>
      </c>
      <c r="H226" s="75" t="s">
        <v>280</v>
      </c>
      <c r="I226" s="76" t="s">
        <v>222</v>
      </c>
      <c r="J226" s="76" t="s">
        <v>200</v>
      </c>
      <c r="K226" s="77"/>
      <c r="L226" s="77"/>
      <c r="M226" s="77"/>
      <c r="N226" s="77"/>
      <c r="O226" s="77"/>
      <c r="P226" s="77"/>
      <c r="Q226" s="77"/>
      <c r="R226" s="77"/>
      <c r="S226" s="77"/>
      <c r="T226" s="77">
        <v>2.2000000000000002</v>
      </c>
      <c r="U226" s="77"/>
      <c r="V226" s="77"/>
      <c r="W226" s="77"/>
      <c r="X226" s="77"/>
      <c r="Y226" s="76"/>
      <c r="Z226" s="238">
        <f t="shared" si="3"/>
        <v>18.480000000000004</v>
      </c>
      <c r="AA226" s="95"/>
    </row>
    <row r="227" spans="1:27" ht="26.4" x14ac:dyDescent="0.25">
      <c r="A227" s="82">
        <v>225</v>
      </c>
      <c r="B227" s="88" t="s">
        <v>444</v>
      </c>
      <c r="C227" s="72">
        <v>60840050062024</v>
      </c>
      <c r="D227" s="78">
        <v>1</v>
      </c>
      <c r="E227" s="78" t="s">
        <v>366</v>
      </c>
      <c r="F227" s="76" t="s">
        <v>444</v>
      </c>
      <c r="G227" s="89">
        <v>155.5</v>
      </c>
      <c r="H227" s="75" t="s">
        <v>280</v>
      </c>
      <c r="I227" s="76" t="s">
        <v>211</v>
      </c>
      <c r="J227" s="76" t="s">
        <v>200</v>
      </c>
      <c r="K227" s="77"/>
      <c r="L227" s="77"/>
      <c r="M227" s="77"/>
      <c r="N227" s="77"/>
      <c r="O227" s="77"/>
      <c r="P227" s="77"/>
      <c r="Q227" s="77"/>
      <c r="R227" s="77">
        <v>30.4</v>
      </c>
      <c r="S227" s="77"/>
      <c r="T227" s="77"/>
      <c r="U227" s="77"/>
      <c r="V227" s="77"/>
      <c r="W227" s="77"/>
      <c r="X227" s="77"/>
      <c r="Y227" s="76" t="s">
        <v>445</v>
      </c>
      <c r="Z227" s="238">
        <f t="shared" si="3"/>
        <v>4727.2</v>
      </c>
    </row>
    <row r="228" spans="1:27" ht="26.4" x14ac:dyDescent="0.25">
      <c r="A228" s="73">
        <v>226</v>
      </c>
      <c r="B228" s="88" t="s">
        <v>444</v>
      </c>
      <c r="C228" s="72">
        <v>60840050062024</v>
      </c>
      <c r="D228" s="78">
        <v>1</v>
      </c>
      <c r="E228" s="78" t="s">
        <v>446</v>
      </c>
      <c r="F228" s="76" t="s">
        <v>437</v>
      </c>
      <c r="G228" s="89">
        <v>4.8</v>
      </c>
      <c r="H228" s="75" t="s">
        <v>214</v>
      </c>
      <c r="I228" s="76" t="s">
        <v>222</v>
      </c>
      <c r="J228" s="76" t="s">
        <v>200</v>
      </c>
      <c r="K228" s="77"/>
      <c r="L228" s="77"/>
      <c r="M228" s="77"/>
      <c r="N228" s="77"/>
      <c r="O228" s="77"/>
      <c r="P228" s="77"/>
      <c r="Q228" s="77"/>
      <c r="R228" s="77">
        <v>30.4</v>
      </c>
      <c r="S228" s="77"/>
      <c r="T228" s="77"/>
      <c r="U228" s="77"/>
      <c r="V228" s="77"/>
      <c r="W228" s="77"/>
      <c r="X228" s="77"/>
      <c r="Y228" s="76" t="s">
        <v>445</v>
      </c>
      <c r="Z228" s="238">
        <f t="shared" ref="Z228:Z233" si="4">G228*(R228+S228+T228+U228+V228+W228+X228)</f>
        <v>145.91999999999999</v>
      </c>
    </row>
    <row r="229" spans="1:27" ht="79.2" x14ac:dyDescent="0.25">
      <c r="A229" s="77">
        <v>227</v>
      </c>
      <c r="B229" s="88" t="s">
        <v>447</v>
      </c>
      <c r="C229" s="72">
        <v>60840050062050</v>
      </c>
      <c r="D229" s="78">
        <v>1</v>
      </c>
      <c r="E229" s="83" t="s">
        <v>448</v>
      </c>
      <c r="F229" s="102" t="s">
        <v>449</v>
      </c>
      <c r="G229" s="77">
        <v>461.5</v>
      </c>
      <c r="H229" s="76" t="s">
        <v>280</v>
      </c>
      <c r="I229" s="76" t="s">
        <v>211</v>
      </c>
      <c r="J229" s="76" t="s">
        <v>200</v>
      </c>
      <c r="K229" s="77" t="s">
        <v>201</v>
      </c>
      <c r="L229" s="77"/>
      <c r="M229" s="77"/>
      <c r="N229" s="77"/>
      <c r="O229" s="77" t="s">
        <v>201</v>
      </c>
      <c r="P229" s="77"/>
      <c r="Q229" s="77"/>
      <c r="R229" s="77"/>
      <c r="S229" s="77"/>
      <c r="T229" s="77"/>
      <c r="U229" s="77"/>
      <c r="V229" s="77">
        <f>4.3*2</f>
        <v>8.6</v>
      </c>
      <c r="W229" s="77"/>
      <c r="X229" s="77"/>
      <c r="Y229" s="76" t="s">
        <v>450</v>
      </c>
      <c r="Z229" s="238">
        <f t="shared" si="4"/>
        <v>3968.8999999999996</v>
      </c>
    </row>
    <row r="230" spans="1:27" ht="26.4" x14ac:dyDescent="0.25">
      <c r="A230" s="77">
        <v>228</v>
      </c>
      <c r="B230" s="79" t="s">
        <v>451</v>
      </c>
      <c r="C230" s="77" t="s">
        <v>452</v>
      </c>
      <c r="D230" s="78">
        <v>1</v>
      </c>
      <c r="E230" s="90" t="s">
        <v>453</v>
      </c>
      <c r="F230" s="91" t="s">
        <v>454</v>
      </c>
      <c r="G230" s="90">
        <v>15</v>
      </c>
      <c r="H230" s="76" t="s">
        <v>214</v>
      </c>
      <c r="I230" s="76" t="s">
        <v>211</v>
      </c>
      <c r="J230" s="76" t="s">
        <v>200</v>
      </c>
      <c r="K230" s="77" t="s">
        <v>201</v>
      </c>
      <c r="L230" s="77" t="s">
        <v>201</v>
      </c>
      <c r="M230" s="77" t="s">
        <v>201</v>
      </c>
      <c r="N230" s="77" t="s">
        <v>201</v>
      </c>
      <c r="O230" s="77" t="s">
        <v>201</v>
      </c>
      <c r="P230" s="77" t="s">
        <v>201</v>
      </c>
      <c r="Q230" s="77" t="s">
        <v>201</v>
      </c>
      <c r="R230" s="77">
        <v>30.4</v>
      </c>
      <c r="S230" s="77"/>
      <c r="T230" s="77"/>
      <c r="U230" s="77"/>
      <c r="V230" s="77"/>
      <c r="W230" s="77"/>
      <c r="X230" s="77"/>
      <c r="Y230" s="76" t="s">
        <v>455</v>
      </c>
      <c r="Z230" s="238">
        <f t="shared" si="4"/>
        <v>456</v>
      </c>
    </row>
    <row r="231" spans="1:27" ht="26.4" x14ac:dyDescent="0.25">
      <c r="A231" s="77">
        <v>229</v>
      </c>
      <c r="B231" s="79" t="s">
        <v>451</v>
      </c>
      <c r="C231" s="77" t="s">
        <v>452</v>
      </c>
      <c r="D231" s="78">
        <v>1</v>
      </c>
      <c r="E231" s="90" t="s">
        <v>453</v>
      </c>
      <c r="F231" s="91" t="s">
        <v>456</v>
      </c>
      <c r="G231" s="90">
        <v>15</v>
      </c>
      <c r="H231" s="76" t="s">
        <v>214</v>
      </c>
      <c r="I231" s="76" t="s">
        <v>225</v>
      </c>
      <c r="J231" s="76" t="s">
        <v>200</v>
      </c>
      <c r="K231" s="77" t="s">
        <v>201</v>
      </c>
      <c r="L231" s="77" t="s">
        <v>201</v>
      </c>
      <c r="M231" s="77" t="s">
        <v>201</v>
      </c>
      <c r="N231" s="77" t="s">
        <v>201</v>
      </c>
      <c r="O231" s="77" t="s">
        <v>201</v>
      </c>
      <c r="P231" s="77" t="s">
        <v>201</v>
      </c>
      <c r="Q231" s="77" t="s">
        <v>201</v>
      </c>
      <c r="R231" s="77">
        <v>30.4</v>
      </c>
      <c r="S231" s="77"/>
      <c r="T231" s="77"/>
      <c r="U231" s="77"/>
      <c r="V231" s="77"/>
      <c r="W231" s="77"/>
      <c r="X231" s="77"/>
      <c r="Y231" s="76" t="s">
        <v>455</v>
      </c>
      <c r="Z231" s="238">
        <f t="shared" si="4"/>
        <v>456</v>
      </c>
    </row>
    <row r="232" spans="1:27" ht="26.4" x14ac:dyDescent="0.25">
      <c r="A232" s="77">
        <v>230</v>
      </c>
      <c r="B232" s="79" t="s">
        <v>457</v>
      </c>
      <c r="C232" s="72">
        <v>60840050062058</v>
      </c>
      <c r="D232" s="78">
        <v>1</v>
      </c>
      <c r="E232" s="82" t="s">
        <v>196</v>
      </c>
      <c r="F232" s="91" t="s">
        <v>458</v>
      </c>
      <c r="G232" s="86">
        <v>5.6</v>
      </c>
      <c r="H232" s="76" t="s">
        <v>459</v>
      </c>
      <c r="I232" s="76" t="s">
        <v>211</v>
      </c>
      <c r="J232" s="76" t="s">
        <v>200</v>
      </c>
      <c r="K232" s="77" t="s">
        <v>201</v>
      </c>
      <c r="L232" s="77" t="s">
        <v>201</v>
      </c>
      <c r="M232" s="77" t="s">
        <v>201</v>
      </c>
      <c r="N232" s="77" t="s">
        <v>201</v>
      </c>
      <c r="O232" s="77" t="s">
        <v>201</v>
      </c>
      <c r="P232" s="77" t="s">
        <v>201</v>
      </c>
      <c r="Q232" s="77" t="s">
        <v>201</v>
      </c>
      <c r="R232" s="77">
        <v>30.4</v>
      </c>
      <c r="S232" s="77"/>
      <c r="T232" s="77"/>
      <c r="U232" s="77"/>
      <c r="V232" s="77"/>
      <c r="W232" s="77"/>
      <c r="X232" s="77"/>
      <c r="Y232" s="76"/>
      <c r="Z232" s="238">
        <f t="shared" si="4"/>
        <v>170.23999999999998</v>
      </c>
    </row>
    <row r="233" spans="1:27" ht="23.1" customHeight="1" x14ac:dyDescent="0.25">
      <c r="A233" s="77">
        <v>231</v>
      </c>
      <c r="B233" s="79" t="s">
        <v>457</v>
      </c>
      <c r="C233" s="72">
        <v>60840050062058</v>
      </c>
      <c r="D233" s="78">
        <v>1</v>
      </c>
      <c r="E233" s="82" t="s">
        <v>203</v>
      </c>
      <c r="F233" s="91" t="s">
        <v>460</v>
      </c>
      <c r="G233" s="86">
        <v>10.4</v>
      </c>
      <c r="H233" s="76" t="s">
        <v>459</v>
      </c>
      <c r="I233" s="76" t="s">
        <v>211</v>
      </c>
      <c r="J233" s="76" t="s">
        <v>200</v>
      </c>
      <c r="K233" s="77" t="s">
        <v>201</v>
      </c>
      <c r="L233" s="77" t="s">
        <v>201</v>
      </c>
      <c r="M233" s="77" t="s">
        <v>201</v>
      </c>
      <c r="N233" s="77" t="s">
        <v>201</v>
      </c>
      <c r="O233" s="77" t="s">
        <v>201</v>
      </c>
      <c r="P233" s="77" t="s">
        <v>201</v>
      </c>
      <c r="Q233" s="77" t="s">
        <v>201</v>
      </c>
      <c r="R233" s="77">
        <v>30.4</v>
      </c>
      <c r="S233" s="77"/>
      <c r="T233" s="77"/>
      <c r="U233" s="77"/>
      <c r="V233" s="77"/>
      <c r="W233" s="77"/>
      <c r="X233" s="77"/>
      <c r="Y233" s="76"/>
      <c r="Z233" s="238">
        <f t="shared" si="4"/>
        <v>316.15999999999997</v>
      </c>
    </row>
    <row r="234" spans="1:27" x14ac:dyDescent="0.25">
      <c r="A234" s="77">
        <v>232</v>
      </c>
      <c r="B234" s="79" t="s">
        <v>457</v>
      </c>
      <c r="C234" s="72">
        <v>60840050062058</v>
      </c>
      <c r="D234" s="78">
        <v>1</v>
      </c>
      <c r="E234" s="82" t="s">
        <v>205</v>
      </c>
      <c r="F234" s="91" t="s">
        <v>229</v>
      </c>
      <c r="G234" s="87">
        <v>3.3</v>
      </c>
      <c r="H234" s="76" t="s">
        <v>459</v>
      </c>
      <c r="I234" s="76" t="s">
        <v>225</v>
      </c>
      <c r="J234" s="76" t="s">
        <v>200</v>
      </c>
      <c r="K234" s="77" t="s">
        <v>201</v>
      </c>
      <c r="L234" s="77" t="s">
        <v>201</v>
      </c>
      <c r="M234" s="77" t="s">
        <v>201</v>
      </c>
      <c r="N234" s="77" t="s">
        <v>201</v>
      </c>
      <c r="O234" s="77" t="s">
        <v>201</v>
      </c>
      <c r="P234" s="77" t="s">
        <v>201</v>
      </c>
      <c r="Q234" s="77" t="s">
        <v>201</v>
      </c>
      <c r="R234" s="77">
        <v>30.4</v>
      </c>
      <c r="S234" s="77"/>
      <c r="T234" s="77"/>
      <c r="U234" s="77"/>
      <c r="V234" s="77"/>
      <c r="W234" s="77"/>
      <c r="X234" s="77"/>
      <c r="Y234" s="76"/>
      <c r="Z234" s="238">
        <f t="shared" si="3"/>
        <v>100.32</v>
      </c>
    </row>
    <row r="235" spans="1:27" ht="26.4" x14ac:dyDescent="0.25">
      <c r="A235" s="77">
        <v>233</v>
      </c>
      <c r="B235" s="79" t="s">
        <v>457</v>
      </c>
      <c r="C235" s="72">
        <v>60840050062058</v>
      </c>
      <c r="D235" s="78">
        <v>1</v>
      </c>
      <c r="E235" s="82" t="s">
        <v>207</v>
      </c>
      <c r="F235" s="91" t="s">
        <v>461</v>
      </c>
      <c r="G235" s="87">
        <v>7.2</v>
      </c>
      <c r="H235" s="76" t="s">
        <v>459</v>
      </c>
      <c r="I235" s="76" t="s">
        <v>211</v>
      </c>
      <c r="J235" s="76" t="s">
        <v>200</v>
      </c>
      <c r="K235" s="77" t="s">
        <v>201</v>
      </c>
      <c r="L235" s="77" t="s">
        <v>201</v>
      </c>
      <c r="M235" s="77" t="s">
        <v>201</v>
      </c>
      <c r="N235" s="77" t="s">
        <v>201</v>
      </c>
      <c r="O235" s="77" t="s">
        <v>201</v>
      </c>
      <c r="P235" s="77" t="s">
        <v>201</v>
      </c>
      <c r="Q235" s="77" t="s">
        <v>201</v>
      </c>
      <c r="R235" s="77">
        <v>30.4</v>
      </c>
      <c r="S235" s="77"/>
      <c r="T235" s="77"/>
      <c r="U235" s="77"/>
      <c r="V235" s="77"/>
      <c r="W235" s="77"/>
      <c r="X235" s="77"/>
      <c r="Y235" s="76"/>
      <c r="Z235" s="238">
        <f t="shared" si="3"/>
        <v>218.88</v>
      </c>
    </row>
    <row r="236" spans="1:27" ht="26.4" x14ac:dyDescent="0.25">
      <c r="A236" s="77">
        <v>234</v>
      </c>
      <c r="B236" s="79" t="s">
        <v>457</v>
      </c>
      <c r="C236" s="72">
        <v>60840050062058</v>
      </c>
      <c r="D236" s="78">
        <v>1</v>
      </c>
      <c r="E236" s="82" t="s">
        <v>208</v>
      </c>
      <c r="F236" s="91" t="s">
        <v>462</v>
      </c>
      <c r="G236" s="87">
        <v>5.9</v>
      </c>
      <c r="H236" s="76" t="s">
        <v>459</v>
      </c>
      <c r="I236" s="76" t="s">
        <v>211</v>
      </c>
      <c r="J236" s="76" t="s">
        <v>200</v>
      </c>
      <c r="K236" s="77" t="s">
        <v>201</v>
      </c>
      <c r="L236" s="77" t="s">
        <v>201</v>
      </c>
      <c r="M236" s="77" t="s">
        <v>201</v>
      </c>
      <c r="N236" s="77" t="s">
        <v>201</v>
      </c>
      <c r="O236" s="77" t="s">
        <v>201</v>
      </c>
      <c r="P236" s="77" t="s">
        <v>201</v>
      </c>
      <c r="Q236" s="77" t="s">
        <v>201</v>
      </c>
      <c r="R236" s="77">
        <v>30.4</v>
      </c>
      <c r="S236" s="77"/>
      <c r="T236" s="77"/>
      <c r="U236" s="77"/>
      <c r="V236" s="77"/>
      <c r="W236" s="77"/>
      <c r="X236" s="77"/>
      <c r="Y236" s="76"/>
      <c r="Z236" s="238">
        <f t="shared" si="3"/>
        <v>179.36</v>
      </c>
    </row>
    <row r="237" spans="1:27" ht="26.4" x14ac:dyDescent="0.25">
      <c r="A237" s="77">
        <v>235</v>
      </c>
      <c r="B237" s="79" t="s">
        <v>457</v>
      </c>
      <c r="C237" s="72">
        <v>60840050062059</v>
      </c>
      <c r="D237" s="78">
        <v>1</v>
      </c>
      <c r="E237" s="82" t="s">
        <v>196</v>
      </c>
      <c r="F237" s="91" t="s">
        <v>458</v>
      </c>
      <c r="G237" s="86">
        <v>5.6</v>
      </c>
      <c r="H237" s="76" t="s">
        <v>459</v>
      </c>
      <c r="I237" s="76" t="s">
        <v>211</v>
      </c>
      <c r="J237" s="76" t="s">
        <v>200</v>
      </c>
      <c r="K237" s="77" t="s">
        <v>201</v>
      </c>
      <c r="L237" s="77" t="s">
        <v>201</v>
      </c>
      <c r="M237" s="77" t="s">
        <v>201</v>
      </c>
      <c r="N237" s="77" t="s">
        <v>201</v>
      </c>
      <c r="O237" s="77" t="s">
        <v>201</v>
      </c>
      <c r="P237" s="77" t="s">
        <v>201</v>
      </c>
      <c r="Q237" s="77" t="s">
        <v>201</v>
      </c>
      <c r="R237" s="77">
        <v>30.4</v>
      </c>
      <c r="S237" s="77"/>
      <c r="T237" s="77"/>
      <c r="U237" s="77"/>
      <c r="V237" s="77"/>
      <c r="W237" s="77"/>
      <c r="X237" s="77"/>
      <c r="Y237" s="76"/>
      <c r="Z237" s="238">
        <f t="shared" si="3"/>
        <v>170.23999999999998</v>
      </c>
    </row>
    <row r="238" spans="1:27" x14ac:dyDescent="0.25">
      <c r="A238" s="77">
        <v>236</v>
      </c>
      <c r="B238" s="79" t="s">
        <v>457</v>
      </c>
      <c r="C238" s="72">
        <v>60840050062059</v>
      </c>
      <c r="D238" s="78">
        <v>1</v>
      </c>
      <c r="E238" s="82" t="s">
        <v>203</v>
      </c>
      <c r="F238" s="91" t="s">
        <v>460</v>
      </c>
      <c r="G238" s="86">
        <v>10.4</v>
      </c>
      <c r="H238" s="76" t="s">
        <v>459</v>
      </c>
      <c r="I238" s="76" t="s">
        <v>211</v>
      </c>
      <c r="J238" s="76" t="s">
        <v>200</v>
      </c>
      <c r="K238" s="77" t="s">
        <v>201</v>
      </c>
      <c r="L238" s="77" t="s">
        <v>201</v>
      </c>
      <c r="M238" s="77" t="s">
        <v>201</v>
      </c>
      <c r="N238" s="77" t="s">
        <v>201</v>
      </c>
      <c r="O238" s="77" t="s">
        <v>201</v>
      </c>
      <c r="P238" s="77" t="s">
        <v>201</v>
      </c>
      <c r="Q238" s="77" t="s">
        <v>201</v>
      </c>
      <c r="R238" s="77">
        <v>30.4</v>
      </c>
      <c r="S238" s="77"/>
      <c r="T238" s="77"/>
      <c r="U238" s="77"/>
      <c r="V238" s="77"/>
      <c r="W238" s="77"/>
      <c r="X238" s="77"/>
      <c r="Y238" s="76"/>
      <c r="Z238" s="238">
        <f t="shared" si="3"/>
        <v>316.15999999999997</v>
      </c>
    </row>
    <row r="239" spans="1:27" x14ac:dyDescent="0.25">
      <c r="A239" s="77">
        <v>237</v>
      </c>
      <c r="B239" s="79" t="s">
        <v>457</v>
      </c>
      <c r="C239" s="72">
        <v>60840050062059</v>
      </c>
      <c r="D239" s="78">
        <v>1</v>
      </c>
      <c r="E239" s="82" t="s">
        <v>205</v>
      </c>
      <c r="F239" s="91" t="s">
        <v>229</v>
      </c>
      <c r="G239" s="87">
        <v>3.3</v>
      </c>
      <c r="H239" s="76" t="s">
        <v>459</v>
      </c>
      <c r="I239" s="76" t="s">
        <v>225</v>
      </c>
      <c r="J239" s="76" t="s">
        <v>200</v>
      </c>
      <c r="K239" s="77" t="s">
        <v>201</v>
      </c>
      <c r="L239" s="77" t="s">
        <v>201</v>
      </c>
      <c r="M239" s="77" t="s">
        <v>201</v>
      </c>
      <c r="N239" s="77" t="s">
        <v>201</v>
      </c>
      <c r="O239" s="77" t="s">
        <v>201</v>
      </c>
      <c r="P239" s="77" t="s">
        <v>201</v>
      </c>
      <c r="Q239" s="77" t="s">
        <v>201</v>
      </c>
      <c r="R239" s="77">
        <v>30.4</v>
      </c>
      <c r="S239" s="77"/>
      <c r="T239" s="77"/>
      <c r="U239" s="77"/>
      <c r="V239" s="77"/>
      <c r="W239" s="77"/>
      <c r="X239" s="77"/>
      <c r="Y239" s="76"/>
      <c r="Z239" s="238">
        <f t="shared" si="3"/>
        <v>100.32</v>
      </c>
    </row>
    <row r="240" spans="1:27" ht="26.4" x14ac:dyDescent="0.25">
      <c r="A240" s="77">
        <v>238</v>
      </c>
      <c r="B240" s="79" t="s">
        <v>457</v>
      </c>
      <c r="C240" s="72">
        <v>60840050062059</v>
      </c>
      <c r="D240" s="78">
        <v>1</v>
      </c>
      <c r="E240" s="82" t="s">
        <v>207</v>
      </c>
      <c r="F240" s="91" t="s">
        <v>461</v>
      </c>
      <c r="G240" s="87">
        <v>7.3</v>
      </c>
      <c r="H240" s="76" t="s">
        <v>459</v>
      </c>
      <c r="I240" s="76" t="s">
        <v>211</v>
      </c>
      <c r="J240" s="76" t="s">
        <v>200</v>
      </c>
      <c r="K240" s="77" t="s">
        <v>201</v>
      </c>
      <c r="L240" s="77" t="s">
        <v>201</v>
      </c>
      <c r="M240" s="77" t="s">
        <v>201</v>
      </c>
      <c r="N240" s="77" t="s">
        <v>201</v>
      </c>
      <c r="O240" s="77" t="s">
        <v>201</v>
      </c>
      <c r="P240" s="77" t="s">
        <v>201</v>
      </c>
      <c r="Q240" s="77" t="s">
        <v>201</v>
      </c>
      <c r="R240" s="77">
        <v>30.4</v>
      </c>
      <c r="S240" s="77"/>
      <c r="T240" s="77"/>
      <c r="U240" s="77"/>
      <c r="V240" s="77"/>
      <c r="W240" s="77"/>
      <c r="X240" s="77"/>
      <c r="Y240" s="76"/>
      <c r="Z240" s="238">
        <f t="shared" si="3"/>
        <v>221.92</v>
      </c>
    </row>
    <row r="241" spans="1:39" ht="26.4" x14ac:dyDescent="0.25">
      <c r="A241" s="77">
        <v>239</v>
      </c>
      <c r="B241" s="79" t="s">
        <v>457</v>
      </c>
      <c r="C241" s="72">
        <v>60840050062059</v>
      </c>
      <c r="D241" s="78">
        <v>1</v>
      </c>
      <c r="E241" s="82" t="s">
        <v>208</v>
      </c>
      <c r="F241" s="91" t="s">
        <v>462</v>
      </c>
      <c r="G241" s="87">
        <v>5.9</v>
      </c>
      <c r="H241" s="76" t="s">
        <v>459</v>
      </c>
      <c r="I241" s="76" t="s">
        <v>211</v>
      </c>
      <c r="J241" s="76" t="s">
        <v>200</v>
      </c>
      <c r="K241" s="77" t="s">
        <v>201</v>
      </c>
      <c r="L241" s="77" t="s">
        <v>201</v>
      </c>
      <c r="M241" s="77" t="s">
        <v>201</v>
      </c>
      <c r="N241" s="77" t="s">
        <v>201</v>
      </c>
      <c r="O241" s="77" t="s">
        <v>201</v>
      </c>
      <c r="P241" s="77" t="s">
        <v>201</v>
      </c>
      <c r="Q241" s="77" t="s">
        <v>201</v>
      </c>
      <c r="R241" s="77">
        <v>30.4</v>
      </c>
      <c r="S241" s="77"/>
      <c r="T241" s="77"/>
      <c r="U241" s="77"/>
      <c r="V241" s="77"/>
      <c r="W241" s="77"/>
      <c r="X241" s="77"/>
      <c r="Y241" s="76"/>
      <c r="Z241" s="238">
        <f t="shared" si="3"/>
        <v>179.36</v>
      </c>
    </row>
    <row r="242" spans="1:39" ht="26.4" x14ac:dyDescent="0.25">
      <c r="A242" s="77">
        <v>240</v>
      </c>
      <c r="B242" s="79" t="s">
        <v>457</v>
      </c>
      <c r="C242" s="72">
        <v>60840050062060</v>
      </c>
      <c r="D242" s="78">
        <v>1</v>
      </c>
      <c r="E242" s="82" t="s">
        <v>196</v>
      </c>
      <c r="F242" s="91" t="s">
        <v>458</v>
      </c>
      <c r="G242" s="86">
        <v>5.6</v>
      </c>
      <c r="H242" s="76" t="s">
        <v>459</v>
      </c>
      <c r="I242" s="76" t="s">
        <v>211</v>
      </c>
      <c r="J242" s="76" t="s">
        <v>200</v>
      </c>
      <c r="K242" s="77" t="s">
        <v>201</v>
      </c>
      <c r="L242" s="77" t="s">
        <v>201</v>
      </c>
      <c r="M242" s="77" t="s">
        <v>201</v>
      </c>
      <c r="N242" s="77" t="s">
        <v>201</v>
      </c>
      <c r="O242" s="77" t="s">
        <v>201</v>
      </c>
      <c r="P242" s="77" t="s">
        <v>201</v>
      </c>
      <c r="Q242" s="77" t="s">
        <v>201</v>
      </c>
      <c r="R242" s="77">
        <v>30.4</v>
      </c>
      <c r="S242" s="77"/>
      <c r="T242" s="77"/>
      <c r="U242" s="77"/>
      <c r="V242" s="77"/>
      <c r="W242" s="77"/>
      <c r="X242" s="77"/>
      <c r="Y242" s="76"/>
      <c r="Z242" s="238">
        <f>G242*(R242+S242+T242+U242+V242+W242+X242)</f>
        <v>170.23999999999998</v>
      </c>
    </row>
    <row r="243" spans="1:39" x14ac:dyDescent="0.25">
      <c r="A243" s="77">
        <v>241</v>
      </c>
      <c r="B243" s="79" t="s">
        <v>457</v>
      </c>
      <c r="C243" s="72">
        <v>60840050062060</v>
      </c>
      <c r="D243" s="78">
        <v>1</v>
      </c>
      <c r="E243" s="82" t="s">
        <v>203</v>
      </c>
      <c r="F243" s="91" t="s">
        <v>460</v>
      </c>
      <c r="G243" s="86">
        <v>10.4</v>
      </c>
      <c r="H243" s="76" t="s">
        <v>459</v>
      </c>
      <c r="I243" s="76" t="s">
        <v>211</v>
      </c>
      <c r="J243" s="76" t="s">
        <v>200</v>
      </c>
      <c r="K243" s="77" t="s">
        <v>201</v>
      </c>
      <c r="L243" s="77" t="s">
        <v>201</v>
      </c>
      <c r="M243" s="77" t="s">
        <v>201</v>
      </c>
      <c r="N243" s="77" t="s">
        <v>201</v>
      </c>
      <c r="O243" s="77" t="s">
        <v>201</v>
      </c>
      <c r="P243" s="77" t="s">
        <v>201</v>
      </c>
      <c r="Q243" s="77" t="s">
        <v>201</v>
      </c>
      <c r="R243" s="77">
        <v>30.4</v>
      </c>
      <c r="S243" s="77"/>
      <c r="T243" s="77"/>
      <c r="U243" s="77"/>
      <c r="V243" s="77"/>
      <c r="W243" s="77"/>
      <c r="X243" s="77"/>
      <c r="Y243" s="76"/>
      <c r="Z243" s="238">
        <f t="shared" si="3"/>
        <v>316.15999999999997</v>
      </c>
    </row>
    <row r="244" spans="1:39" x14ac:dyDescent="0.25">
      <c r="A244" s="77">
        <v>242</v>
      </c>
      <c r="B244" s="79" t="s">
        <v>457</v>
      </c>
      <c r="C244" s="72">
        <v>60840050062060</v>
      </c>
      <c r="D244" s="235"/>
      <c r="E244" s="82" t="s">
        <v>205</v>
      </c>
      <c r="F244" s="91" t="s">
        <v>229</v>
      </c>
      <c r="G244" s="87">
        <v>3.3</v>
      </c>
      <c r="H244" s="76" t="s">
        <v>459</v>
      </c>
      <c r="I244" s="76" t="s">
        <v>225</v>
      </c>
      <c r="J244" s="76" t="s">
        <v>200</v>
      </c>
      <c r="K244" s="77" t="s">
        <v>201</v>
      </c>
      <c r="L244" s="77" t="s">
        <v>201</v>
      </c>
      <c r="M244" s="77" t="s">
        <v>201</v>
      </c>
      <c r="N244" s="77" t="s">
        <v>201</v>
      </c>
      <c r="O244" s="77" t="s">
        <v>201</v>
      </c>
      <c r="P244" s="77" t="s">
        <v>201</v>
      </c>
      <c r="Q244" s="77" t="s">
        <v>201</v>
      </c>
      <c r="R244" s="77">
        <v>30.4</v>
      </c>
      <c r="S244" s="77"/>
      <c r="T244" s="77"/>
      <c r="U244" s="77"/>
      <c r="V244" s="77"/>
      <c r="W244" s="77"/>
      <c r="X244" s="77"/>
      <c r="Y244" s="76"/>
      <c r="Z244" s="238">
        <f t="shared" si="3"/>
        <v>100.32</v>
      </c>
    </row>
    <row r="245" spans="1:39" ht="26.4" x14ac:dyDescent="0.25">
      <c r="A245" s="77">
        <v>243</v>
      </c>
      <c r="B245" s="79" t="s">
        <v>457</v>
      </c>
      <c r="C245" s="72">
        <v>60840050062060</v>
      </c>
      <c r="D245" s="78">
        <v>1</v>
      </c>
      <c r="E245" s="82" t="s">
        <v>207</v>
      </c>
      <c r="F245" s="91" t="s">
        <v>461</v>
      </c>
      <c r="G245" s="87">
        <v>7.3</v>
      </c>
      <c r="H245" s="76" t="s">
        <v>459</v>
      </c>
      <c r="I245" s="76" t="s">
        <v>211</v>
      </c>
      <c r="J245" s="76" t="s">
        <v>200</v>
      </c>
      <c r="K245" s="77" t="s">
        <v>201</v>
      </c>
      <c r="L245" s="77" t="s">
        <v>201</v>
      </c>
      <c r="M245" s="77" t="s">
        <v>201</v>
      </c>
      <c r="N245" s="77" t="s">
        <v>201</v>
      </c>
      <c r="O245" s="77" t="s">
        <v>201</v>
      </c>
      <c r="P245" s="77" t="s">
        <v>201</v>
      </c>
      <c r="Q245" s="77" t="s">
        <v>201</v>
      </c>
      <c r="R245" s="77">
        <v>30.4</v>
      </c>
      <c r="S245" s="77"/>
      <c r="T245" s="77"/>
      <c r="U245" s="77"/>
      <c r="V245" s="77"/>
      <c r="W245" s="77"/>
      <c r="X245" s="77"/>
      <c r="Y245" s="76"/>
      <c r="Z245" s="238">
        <f t="shared" si="3"/>
        <v>221.92</v>
      </c>
    </row>
    <row r="246" spans="1:39" ht="26.4" x14ac:dyDescent="0.25">
      <c r="A246" s="77">
        <v>244</v>
      </c>
      <c r="B246" s="79" t="s">
        <v>457</v>
      </c>
      <c r="C246" s="72">
        <v>60840050062060</v>
      </c>
      <c r="D246" s="78">
        <v>1</v>
      </c>
      <c r="E246" s="82" t="s">
        <v>208</v>
      </c>
      <c r="F246" s="91" t="s">
        <v>462</v>
      </c>
      <c r="G246" s="87">
        <v>5.9</v>
      </c>
      <c r="H246" s="76" t="s">
        <v>459</v>
      </c>
      <c r="I246" s="76" t="s">
        <v>211</v>
      </c>
      <c r="J246" s="76" t="s">
        <v>200</v>
      </c>
      <c r="K246" s="77" t="s">
        <v>201</v>
      </c>
      <c r="L246" s="77" t="s">
        <v>201</v>
      </c>
      <c r="M246" s="77" t="s">
        <v>201</v>
      </c>
      <c r="N246" s="77" t="s">
        <v>201</v>
      </c>
      <c r="O246" s="77" t="s">
        <v>201</v>
      </c>
      <c r="P246" s="77" t="s">
        <v>201</v>
      </c>
      <c r="Q246" s="77" t="s">
        <v>201</v>
      </c>
      <c r="R246" s="77">
        <v>30.4</v>
      </c>
      <c r="S246" s="77"/>
      <c r="T246" s="77"/>
      <c r="U246" s="77"/>
      <c r="V246" s="77"/>
      <c r="W246" s="77"/>
      <c r="X246" s="77"/>
      <c r="Y246" s="76"/>
      <c r="Z246" s="238">
        <f t="shared" si="3"/>
        <v>179.36</v>
      </c>
      <c r="AA246" s="95"/>
    </row>
    <row r="247" spans="1:39" ht="39.75" customHeight="1" x14ac:dyDescent="0.25">
      <c r="A247" s="77"/>
      <c r="B247" s="79"/>
      <c r="C247" s="77"/>
      <c r="D247" s="78"/>
      <c r="E247" s="77"/>
      <c r="F247" s="84"/>
      <c r="G247" s="85"/>
      <c r="H247" s="76"/>
      <c r="I247" s="76"/>
      <c r="J247" s="76"/>
      <c r="K247" s="77"/>
      <c r="L247" s="77"/>
      <c r="M247" s="77"/>
      <c r="N247" s="77"/>
      <c r="O247" s="77"/>
      <c r="P247" s="77"/>
      <c r="Q247" s="77"/>
      <c r="R247" s="77"/>
      <c r="S247" s="77"/>
      <c r="T247" s="77"/>
      <c r="U247" s="77"/>
      <c r="V247" s="77"/>
      <c r="W247" s="235"/>
      <c r="X247" s="236"/>
      <c r="Y247" s="237" t="s">
        <v>463</v>
      </c>
      <c r="Z247" s="239">
        <f>SUM(Z3:Z246)</f>
        <v>85179.350000000035</v>
      </c>
      <c r="AA247" s="227"/>
    </row>
    <row r="248" spans="1:39" x14ac:dyDescent="0.25">
      <c r="G248" s="95">
        <f>SUM(G3:G247)</f>
        <v>4870.9999999999991</v>
      </c>
    </row>
    <row r="249" spans="1:39" x14ac:dyDescent="0.25">
      <c r="A249" s="94" t="s">
        <v>464</v>
      </c>
    </row>
    <row r="251" spans="1:39" s="307" customFormat="1" ht="15.6" x14ac:dyDescent="0.3">
      <c r="A251" s="306"/>
      <c r="B251" s="362" t="s">
        <v>465</v>
      </c>
      <c r="C251" s="362"/>
      <c r="D251" s="362"/>
      <c r="E251" s="362"/>
      <c r="F251" s="362"/>
      <c r="G251" s="362"/>
      <c r="H251" s="362"/>
      <c r="I251" s="362"/>
      <c r="J251" s="306"/>
      <c r="K251" s="106"/>
      <c r="L251" s="106"/>
      <c r="M251" s="106"/>
      <c r="N251" s="106"/>
      <c r="O251" s="106"/>
      <c r="P251" s="106"/>
      <c r="Q251" s="106"/>
      <c r="R251" s="106"/>
      <c r="S251" s="106"/>
      <c r="T251" s="106"/>
      <c r="U251" s="106"/>
      <c r="V251" s="106"/>
      <c r="W251" s="106"/>
      <c r="X251" s="106"/>
      <c r="Y251" s="306"/>
      <c r="Z251" s="306"/>
      <c r="AA251" s="306"/>
      <c r="AB251" s="306"/>
      <c r="AC251" s="306"/>
      <c r="AD251" s="306"/>
      <c r="AE251" s="306"/>
      <c r="AF251" s="306"/>
      <c r="AG251" s="306"/>
      <c r="AH251" s="306"/>
      <c r="AI251" s="306"/>
      <c r="AJ251" s="306"/>
      <c r="AK251" s="306"/>
      <c r="AL251" s="306"/>
      <c r="AM251" s="306"/>
    </row>
    <row r="252" spans="1:39" s="306" customFormat="1" ht="139.5" customHeight="1" x14ac:dyDescent="0.25">
      <c r="B252" s="363" t="s">
        <v>466</v>
      </c>
      <c r="C252" s="363"/>
      <c r="D252" s="363"/>
      <c r="E252" s="363"/>
      <c r="F252" s="363"/>
      <c r="G252" s="363"/>
      <c r="H252" s="363"/>
      <c r="I252" s="363"/>
    </row>
    <row r="253" spans="1:39" s="307" customFormat="1" ht="25.5" customHeight="1" x14ac:dyDescent="0.3">
      <c r="A253" s="306"/>
      <c r="B253" s="364" t="s">
        <v>467</v>
      </c>
      <c r="C253" s="364"/>
      <c r="D253" s="364"/>
      <c r="E253" s="364"/>
      <c r="F253" s="364"/>
      <c r="G253" s="364"/>
      <c r="H253" s="364"/>
      <c r="I253" s="364"/>
      <c r="J253" s="306"/>
      <c r="K253" s="106"/>
      <c r="L253" s="106"/>
      <c r="M253" s="106"/>
      <c r="N253" s="106"/>
      <c r="O253" s="106"/>
      <c r="P253" s="106"/>
      <c r="Q253" s="106"/>
      <c r="R253" s="106"/>
      <c r="S253" s="106"/>
      <c r="T253" s="106"/>
      <c r="U253" s="106"/>
      <c r="V253" s="106"/>
      <c r="W253" s="106"/>
      <c r="X253" s="106"/>
      <c r="Y253" s="306"/>
      <c r="Z253" s="306"/>
      <c r="AA253" s="306"/>
      <c r="AB253" s="306"/>
      <c r="AC253" s="306"/>
      <c r="AD253" s="306"/>
      <c r="AE253" s="306"/>
      <c r="AF253" s="306"/>
      <c r="AG253" s="306"/>
      <c r="AH253" s="306"/>
      <c r="AI253" s="306"/>
      <c r="AJ253" s="306"/>
      <c r="AK253" s="306"/>
      <c r="AL253" s="306"/>
      <c r="AM253" s="306"/>
    </row>
    <row r="254" spans="1:39" s="306" customFormat="1" ht="81" customHeight="1" x14ac:dyDescent="0.3">
      <c r="B254" s="361" t="s">
        <v>468</v>
      </c>
      <c r="C254" s="361"/>
      <c r="D254" s="361"/>
      <c r="E254" s="361"/>
      <c r="F254" s="361"/>
      <c r="G254" s="361"/>
      <c r="H254" s="361"/>
      <c r="I254" s="361"/>
      <c r="J254" s="309"/>
      <c r="K254" s="309"/>
      <c r="L254" s="309"/>
      <c r="M254" s="309"/>
      <c r="N254" s="309"/>
      <c r="O254" s="309"/>
    </row>
    <row r="255" spans="1:39" s="306" customFormat="1" ht="69" customHeight="1" x14ac:dyDescent="0.25">
      <c r="B255" s="361" t="s">
        <v>469</v>
      </c>
      <c r="C255" s="361"/>
      <c r="D255" s="361"/>
      <c r="E255" s="361"/>
      <c r="F255" s="361"/>
      <c r="G255" s="361"/>
      <c r="H255" s="361"/>
      <c r="I255" s="361"/>
    </row>
    <row r="256" spans="1:39" s="306" customFormat="1" ht="58.5" customHeight="1" x14ac:dyDescent="0.25">
      <c r="B256" s="361" t="s">
        <v>470</v>
      </c>
      <c r="C256" s="361"/>
      <c r="D256" s="361"/>
      <c r="E256" s="361"/>
      <c r="F256" s="361"/>
      <c r="G256" s="361"/>
      <c r="H256" s="361"/>
      <c r="I256" s="361"/>
    </row>
    <row r="257" spans="1:39" s="306" customFormat="1" ht="18.75" customHeight="1" x14ac:dyDescent="0.25">
      <c r="B257" s="361" t="s">
        <v>471</v>
      </c>
      <c r="C257" s="361"/>
      <c r="D257" s="361"/>
      <c r="E257" s="361"/>
      <c r="F257" s="361"/>
      <c r="G257" s="361"/>
      <c r="H257" s="361"/>
      <c r="I257" s="361"/>
    </row>
    <row r="258" spans="1:39" s="307" customFormat="1" ht="15.6" x14ac:dyDescent="0.3">
      <c r="A258" s="306"/>
      <c r="B258" s="308"/>
      <c r="C258" s="306"/>
      <c r="D258" s="106"/>
      <c r="E258" s="306"/>
      <c r="F258" s="306"/>
      <c r="G258" s="306"/>
      <c r="H258" s="306"/>
      <c r="I258" s="306"/>
      <c r="J258" s="306"/>
      <c r="K258" s="106"/>
      <c r="L258" s="106"/>
      <c r="M258" s="106"/>
      <c r="N258" s="106"/>
      <c r="O258" s="106"/>
      <c r="P258" s="106"/>
      <c r="Q258" s="106"/>
      <c r="R258" s="106"/>
      <c r="S258" s="106"/>
      <c r="T258" s="106"/>
      <c r="U258" s="106"/>
      <c r="V258" s="106"/>
      <c r="W258" s="106"/>
      <c r="X258" s="106"/>
      <c r="Y258" s="306"/>
      <c r="Z258" s="306"/>
      <c r="AA258" s="306"/>
      <c r="AB258" s="306"/>
      <c r="AC258" s="306"/>
      <c r="AD258" s="306"/>
      <c r="AE258" s="306"/>
      <c r="AF258" s="306"/>
      <c r="AG258" s="306"/>
      <c r="AH258" s="306"/>
      <c r="AI258" s="306"/>
      <c r="AJ258" s="306"/>
      <c r="AK258" s="306"/>
      <c r="AL258" s="306"/>
      <c r="AM258" s="306"/>
    </row>
  </sheetData>
  <autoFilter ref="A2:Y246" xr:uid="{B180C0C3-832A-4797-8E43-1CAB6C5B638A}"/>
  <mergeCells count="11">
    <mergeCell ref="Z1:Z2"/>
    <mergeCell ref="K1:Q1"/>
    <mergeCell ref="R1:X1"/>
    <mergeCell ref="A1:J1"/>
    <mergeCell ref="B256:I256"/>
    <mergeCell ref="B257:I257"/>
    <mergeCell ref="B251:I251"/>
    <mergeCell ref="B252:I252"/>
    <mergeCell ref="B253:I253"/>
    <mergeCell ref="B254:I254"/>
    <mergeCell ref="B255:I255"/>
  </mergeCells>
  <phoneticPr fontId="31" type="noConversion"/>
  <conditionalFormatting sqref="K2:Q2 Y2">
    <cfRule type="cellIs" dxfId="5" priority="3" operator="equal">
      <formula>"X"</formula>
    </cfRule>
  </conditionalFormatting>
  <conditionalFormatting sqref="K2:Q2">
    <cfRule type="containsText" dxfId="4" priority="2" operator="containsText" text="X">
      <formula>NOT(ISERROR(SEARCH("X",K2)))</formula>
    </cfRule>
  </conditionalFormatting>
  <conditionalFormatting sqref="Z1">
    <cfRule type="cellIs" dxfId="3" priority="1" operator="equal">
      <formula>"X"</formula>
    </cfRule>
  </conditionalFormatting>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5A8E1-08D7-4B7E-AE28-B53A343C1B4E}">
  <dimension ref="A2:N6"/>
  <sheetViews>
    <sheetView zoomScale="76" zoomScaleNormal="76" workbookViewId="0">
      <selection activeCell="M3" sqref="M3"/>
    </sheetView>
  </sheetViews>
  <sheetFormatPr defaultColWidth="9.33203125" defaultRowHeight="13.2" outlineLevelCol="1" x14ac:dyDescent="0.25"/>
  <cols>
    <col min="1" max="1" width="4.44140625" style="159" customWidth="1"/>
    <col min="2" max="2" width="11" style="160" bestFit="1" customWidth="1"/>
    <col min="3" max="3" width="15.5546875" style="160" customWidth="1"/>
    <col min="4" max="4" width="22.33203125" style="161" bestFit="1" customWidth="1"/>
    <col min="5" max="5" width="3.33203125" style="162" customWidth="1"/>
    <col min="6" max="10" width="10.33203125" style="161" customWidth="1" outlineLevel="1"/>
    <col min="11" max="11" width="3.33203125" style="161" customWidth="1"/>
    <col min="12" max="12" width="3.33203125" style="152" customWidth="1"/>
    <col min="13" max="13" width="109.6640625" style="163" bestFit="1" customWidth="1"/>
    <col min="14" max="14" width="19.5546875" style="159" customWidth="1"/>
    <col min="15" max="15" width="19.44140625" style="159" bestFit="1" customWidth="1"/>
    <col min="16" max="16384" width="9.33203125" style="159"/>
  </cols>
  <sheetData>
    <row r="2" spans="1:14" s="151" customFormat="1" ht="15.6" x14ac:dyDescent="0.25">
      <c r="B2" s="164"/>
      <c r="C2" s="164"/>
      <c r="D2" s="165"/>
      <c r="E2" s="166"/>
      <c r="F2" s="371" t="s">
        <v>472</v>
      </c>
      <c r="G2" s="372"/>
      <c r="H2" s="372"/>
      <c r="I2" s="372"/>
      <c r="J2" s="372"/>
      <c r="K2" s="165"/>
      <c r="L2" s="167"/>
      <c r="M2" s="168"/>
    </row>
    <row r="3" spans="1:14" s="153" customFormat="1" ht="141.75" customHeight="1" x14ac:dyDescent="0.25">
      <c r="B3" s="169" t="s">
        <v>39</v>
      </c>
      <c r="C3" s="170" t="s">
        <v>473</v>
      </c>
      <c r="D3" s="171" t="s">
        <v>474</v>
      </c>
      <c r="E3" s="172"/>
      <c r="F3" s="173" t="s">
        <v>475</v>
      </c>
      <c r="G3" s="173" t="s">
        <v>476</v>
      </c>
      <c r="H3" s="173" t="s">
        <v>477</v>
      </c>
      <c r="I3" s="173" t="s">
        <v>478</v>
      </c>
      <c r="J3" s="173" t="s">
        <v>479</v>
      </c>
      <c r="K3" s="174"/>
      <c r="L3" s="167"/>
      <c r="M3" s="175" t="s">
        <v>480</v>
      </c>
      <c r="N3" s="154"/>
    </row>
    <row r="4" spans="1:14" s="156" customFormat="1" ht="15.6" x14ac:dyDescent="0.25">
      <c r="A4" s="155"/>
      <c r="B4" s="176" t="s">
        <v>46</v>
      </c>
      <c r="C4" s="177" t="s">
        <v>481</v>
      </c>
      <c r="D4" s="178" t="s">
        <v>482</v>
      </c>
      <c r="E4" s="179"/>
      <c r="F4" s="178" t="s">
        <v>482</v>
      </c>
      <c r="G4" s="178" t="s">
        <v>482</v>
      </c>
      <c r="H4" s="178" t="s">
        <v>482</v>
      </c>
      <c r="I4" s="178" t="s">
        <v>482</v>
      </c>
      <c r="J4" s="178" t="s">
        <v>482</v>
      </c>
      <c r="K4" s="179"/>
      <c r="L4" s="167"/>
      <c r="M4" s="180"/>
    </row>
    <row r="5" spans="1:14" ht="39" customHeight="1" x14ac:dyDescent="0.25">
      <c r="A5" s="157"/>
      <c r="B5" s="181">
        <v>1</v>
      </c>
      <c r="C5" s="182" t="s">
        <v>483</v>
      </c>
      <c r="D5" s="183">
        <f>F5+G5+H5+I5+J5</f>
        <v>4871</v>
      </c>
      <c r="E5" s="184"/>
      <c r="F5" s="185">
        <v>486.3</v>
      </c>
      <c r="G5" s="185">
        <v>2243.6</v>
      </c>
      <c r="H5" s="185">
        <v>347.5</v>
      </c>
      <c r="I5" s="185">
        <v>843.5</v>
      </c>
      <c r="J5" s="185">
        <v>950.1</v>
      </c>
      <c r="K5" s="186"/>
      <c r="L5" s="167"/>
      <c r="M5" s="187" t="s">
        <v>484</v>
      </c>
      <c r="N5" s="158"/>
    </row>
    <row r="6" spans="1:14" ht="15.6" x14ac:dyDescent="0.25">
      <c r="B6" s="188"/>
      <c r="C6" s="188"/>
      <c r="D6" s="189"/>
      <c r="E6" s="190"/>
      <c r="F6" s="189"/>
      <c r="G6" s="189"/>
      <c r="H6" s="189"/>
      <c r="I6" s="189"/>
      <c r="J6" s="189"/>
      <c r="K6" s="189"/>
      <c r="L6" s="167"/>
      <c r="M6" s="191"/>
    </row>
  </sheetData>
  <mergeCells count="1">
    <mergeCell ref="F2:J2"/>
  </mergeCells>
  <conditionalFormatting sqref="F5:K5">
    <cfRule type="cellIs" dxfId="2" priority="4" operator="equal">
      <formula>0</formula>
    </cfRule>
  </conditionalFormatting>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94065-5C6C-4C7B-AB59-465D652B1958}">
  <sheetPr>
    <pageSetUpPr fitToPage="1"/>
  </sheetPr>
  <dimension ref="B1:I69"/>
  <sheetViews>
    <sheetView topLeftCell="A5" zoomScale="77" zoomScaleNormal="77" workbookViewId="0">
      <selection activeCell="B12" sqref="B12"/>
    </sheetView>
  </sheetViews>
  <sheetFormatPr defaultColWidth="9.33203125" defaultRowHeight="13.2" outlineLevelRow="1" x14ac:dyDescent="0.25"/>
  <cols>
    <col min="1" max="1" width="3.5546875" style="6" customWidth="1"/>
    <col min="2" max="2" width="178.33203125" style="5" customWidth="1"/>
    <col min="3" max="3" width="6.33203125" style="18" bestFit="1" customWidth="1"/>
    <col min="4" max="4" width="8.33203125" style="19" bestFit="1" customWidth="1"/>
    <col min="5" max="6" width="7.33203125" style="18" customWidth="1"/>
    <col min="7" max="7" width="78.33203125" style="6" bestFit="1" customWidth="1"/>
    <col min="8" max="16384" width="9.33203125" style="6"/>
  </cols>
  <sheetData>
    <row r="1" spans="2:6" x14ac:dyDescent="0.25">
      <c r="C1" s="373" t="s">
        <v>485</v>
      </c>
      <c r="D1" s="373"/>
      <c r="E1" s="373"/>
      <c r="F1" s="373"/>
    </row>
    <row r="2" spans="2:6" ht="103.5" customHeight="1" x14ac:dyDescent="0.25">
      <c r="B2" s="7" t="s">
        <v>486</v>
      </c>
      <c r="C2" s="8" t="s">
        <v>487</v>
      </c>
      <c r="D2" s="9" t="s">
        <v>488</v>
      </c>
      <c r="E2" s="10" t="s">
        <v>489</v>
      </c>
      <c r="F2" s="10" t="s">
        <v>490</v>
      </c>
    </row>
    <row r="3" spans="2:6" x14ac:dyDescent="0.25">
      <c r="B3" s="11" t="s">
        <v>491</v>
      </c>
      <c r="C3" s="12">
        <v>4</v>
      </c>
      <c r="D3" s="12">
        <v>4</v>
      </c>
      <c r="E3" s="12">
        <v>4</v>
      </c>
      <c r="F3" s="12">
        <v>3</v>
      </c>
    </row>
    <row r="4" spans="2:6" outlineLevel="1" x14ac:dyDescent="0.25">
      <c r="B4" s="13" t="s">
        <v>492</v>
      </c>
      <c r="C4" s="14"/>
      <c r="D4" s="14"/>
      <c r="E4" s="14"/>
      <c r="F4" s="14"/>
    </row>
    <row r="5" spans="2:6" outlineLevel="1" x14ac:dyDescent="0.25">
      <c r="B5" s="13" t="s">
        <v>493</v>
      </c>
      <c r="C5" s="14"/>
      <c r="D5" s="14"/>
      <c r="E5" s="14"/>
      <c r="F5" s="14"/>
    </row>
    <row r="6" spans="2:6" outlineLevel="1" x14ac:dyDescent="0.25">
      <c r="B6" s="13" t="s">
        <v>494</v>
      </c>
      <c r="C6" s="14"/>
      <c r="D6" s="14"/>
      <c r="E6" s="14"/>
      <c r="F6" s="14"/>
    </row>
    <row r="7" spans="2:6" outlineLevel="1" x14ac:dyDescent="0.25">
      <c r="B7" s="13" t="s">
        <v>495</v>
      </c>
      <c r="C7" s="14"/>
      <c r="D7" s="14"/>
      <c r="E7" s="14"/>
      <c r="F7" s="14"/>
    </row>
    <row r="8" spans="2:6" outlineLevel="1" x14ac:dyDescent="0.25">
      <c r="B8" s="13" t="s">
        <v>496</v>
      </c>
      <c r="C8" s="14"/>
      <c r="D8" s="14"/>
      <c r="E8" s="14"/>
      <c r="F8" s="14"/>
    </row>
    <row r="9" spans="2:6" outlineLevel="1" x14ac:dyDescent="0.25">
      <c r="B9" s="4" t="s">
        <v>497</v>
      </c>
      <c r="C9" s="14"/>
      <c r="D9" s="14"/>
      <c r="E9" s="14"/>
      <c r="F9" s="14"/>
    </row>
    <row r="10" spans="2:6" outlineLevel="1" x14ac:dyDescent="0.25">
      <c r="B10" s="13" t="s">
        <v>498</v>
      </c>
      <c r="C10" s="14"/>
      <c r="D10" s="14"/>
      <c r="E10" s="14"/>
      <c r="F10" s="14"/>
    </row>
    <row r="11" spans="2:6" outlineLevel="1" x14ac:dyDescent="0.25">
      <c r="B11" s="13" t="s">
        <v>499</v>
      </c>
      <c r="C11" s="14"/>
      <c r="D11" s="14"/>
      <c r="E11" s="14"/>
      <c r="F11" s="14"/>
    </row>
    <row r="12" spans="2:6" outlineLevel="1" x14ac:dyDescent="0.25">
      <c r="B12" s="13" t="s">
        <v>500</v>
      </c>
      <c r="C12" s="14"/>
      <c r="D12" s="14"/>
      <c r="E12" s="14"/>
      <c r="F12" s="14"/>
    </row>
    <row r="13" spans="2:6" outlineLevel="1" x14ac:dyDescent="0.25">
      <c r="B13" s="13" t="s">
        <v>501</v>
      </c>
      <c r="C13" s="14"/>
      <c r="D13" s="14"/>
      <c r="E13" s="14"/>
      <c r="F13" s="14"/>
    </row>
    <row r="14" spans="2:6" ht="26.4" outlineLevel="1" x14ac:dyDescent="0.25">
      <c r="B14" s="4" t="s">
        <v>502</v>
      </c>
      <c r="C14" s="14"/>
      <c r="D14" s="14"/>
      <c r="E14" s="14"/>
      <c r="F14" s="14"/>
    </row>
    <row r="15" spans="2:6" outlineLevel="1" x14ac:dyDescent="0.25">
      <c r="B15" s="13" t="s">
        <v>503</v>
      </c>
      <c r="C15" s="14"/>
      <c r="D15" s="14"/>
      <c r="E15" s="14"/>
      <c r="F15" s="14"/>
    </row>
    <row r="16" spans="2:6" outlineLevel="1" x14ac:dyDescent="0.25">
      <c r="B16" s="13" t="s">
        <v>504</v>
      </c>
      <c r="C16" s="14"/>
      <c r="D16" s="14"/>
      <c r="E16" s="14"/>
      <c r="F16" s="14"/>
    </row>
    <row r="17" spans="2:6" x14ac:dyDescent="0.25">
      <c r="B17" s="11" t="s">
        <v>505</v>
      </c>
      <c r="C17" s="12">
        <v>4</v>
      </c>
      <c r="D17" s="12">
        <v>4</v>
      </c>
      <c r="E17" s="12">
        <v>4</v>
      </c>
      <c r="F17" s="12">
        <v>3</v>
      </c>
    </row>
    <row r="18" spans="2:6" outlineLevel="1" x14ac:dyDescent="0.25">
      <c r="B18" s="13" t="s">
        <v>506</v>
      </c>
      <c r="C18" s="14"/>
      <c r="D18" s="14"/>
      <c r="E18" s="14"/>
      <c r="F18" s="14"/>
    </row>
    <row r="19" spans="2:6" outlineLevel="1" x14ac:dyDescent="0.25">
      <c r="B19" s="13" t="s">
        <v>507</v>
      </c>
      <c r="C19" s="14"/>
      <c r="D19" s="14"/>
      <c r="E19" s="14"/>
      <c r="F19" s="14"/>
    </row>
    <row r="20" spans="2:6" outlineLevel="1" x14ac:dyDescent="0.25">
      <c r="B20" s="13" t="s">
        <v>508</v>
      </c>
      <c r="C20" s="14"/>
      <c r="D20" s="14"/>
      <c r="E20" s="14"/>
      <c r="F20" s="14"/>
    </row>
    <row r="21" spans="2:6" outlineLevel="1" x14ac:dyDescent="0.25">
      <c r="B21" s="13" t="s">
        <v>495</v>
      </c>
      <c r="C21" s="14"/>
      <c r="D21" s="14"/>
      <c r="E21" s="14"/>
      <c r="F21" s="14"/>
    </row>
    <row r="22" spans="2:6" outlineLevel="1" x14ac:dyDescent="0.25">
      <c r="B22" s="13" t="s">
        <v>509</v>
      </c>
      <c r="C22" s="14"/>
      <c r="D22" s="14"/>
      <c r="E22" s="14"/>
      <c r="F22" s="14"/>
    </row>
    <row r="23" spans="2:6" outlineLevel="1" x14ac:dyDescent="0.25">
      <c r="B23" s="4" t="s">
        <v>497</v>
      </c>
      <c r="C23" s="14"/>
      <c r="D23" s="14"/>
      <c r="E23" s="14"/>
      <c r="F23" s="14"/>
    </row>
    <row r="24" spans="2:6" outlineLevel="1" x14ac:dyDescent="0.25">
      <c r="B24" s="13" t="s">
        <v>499</v>
      </c>
      <c r="C24" s="14"/>
      <c r="D24" s="14"/>
      <c r="E24" s="14"/>
      <c r="F24" s="14"/>
    </row>
    <row r="25" spans="2:6" outlineLevel="1" x14ac:dyDescent="0.25">
      <c r="B25" s="13" t="s">
        <v>510</v>
      </c>
      <c r="C25" s="14"/>
      <c r="D25" s="14"/>
      <c r="E25" s="14"/>
      <c r="F25" s="14"/>
    </row>
    <row r="26" spans="2:6" outlineLevel="1" x14ac:dyDescent="0.25">
      <c r="B26" s="13" t="s">
        <v>511</v>
      </c>
      <c r="C26" s="14"/>
      <c r="D26" s="14"/>
      <c r="E26" s="14"/>
      <c r="F26" s="14"/>
    </row>
    <row r="27" spans="2:6" outlineLevel="1" x14ac:dyDescent="0.25">
      <c r="B27" s="13" t="s">
        <v>512</v>
      </c>
      <c r="C27" s="14"/>
      <c r="D27" s="14"/>
      <c r="E27" s="14"/>
      <c r="F27" s="14"/>
    </row>
    <row r="28" spans="2:6" outlineLevel="1" x14ac:dyDescent="0.25">
      <c r="B28" s="13" t="s">
        <v>500</v>
      </c>
      <c r="C28" s="14"/>
      <c r="D28" s="14"/>
      <c r="E28" s="14"/>
      <c r="F28" s="14"/>
    </row>
    <row r="29" spans="2:6" outlineLevel="1" x14ac:dyDescent="0.25">
      <c r="B29" s="4" t="s">
        <v>513</v>
      </c>
      <c r="C29" s="14"/>
      <c r="D29" s="14"/>
      <c r="E29" s="14"/>
      <c r="F29" s="14"/>
    </row>
    <row r="30" spans="2:6" outlineLevel="1" x14ac:dyDescent="0.25">
      <c r="B30" s="13" t="s">
        <v>514</v>
      </c>
      <c r="C30" s="14"/>
      <c r="D30" s="14"/>
      <c r="E30" s="14"/>
      <c r="F30" s="14"/>
    </row>
    <row r="31" spans="2:6" outlineLevel="1" x14ac:dyDescent="0.25">
      <c r="B31" s="13" t="s">
        <v>515</v>
      </c>
      <c r="C31" s="14"/>
      <c r="D31" s="14"/>
      <c r="E31" s="14"/>
      <c r="F31" s="14"/>
    </row>
    <row r="32" spans="2:6" outlineLevel="1" x14ac:dyDescent="0.25">
      <c r="B32" s="13" t="s">
        <v>516</v>
      </c>
      <c r="C32" s="14"/>
      <c r="D32" s="14"/>
      <c r="E32" s="14"/>
      <c r="F32" s="14"/>
    </row>
    <row r="33" spans="2:6" outlineLevel="1" x14ac:dyDescent="0.25">
      <c r="B33" s="4" t="s">
        <v>517</v>
      </c>
      <c r="C33" s="14"/>
      <c r="D33" s="14"/>
      <c r="E33" s="14"/>
      <c r="F33" s="14"/>
    </row>
    <row r="34" spans="2:6" outlineLevel="1" x14ac:dyDescent="0.25">
      <c r="B34" s="13" t="s">
        <v>518</v>
      </c>
      <c r="C34" s="14"/>
      <c r="D34" s="14"/>
      <c r="E34" s="14"/>
      <c r="F34" s="14"/>
    </row>
    <row r="35" spans="2:6" outlineLevel="1" x14ac:dyDescent="0.25">
      <c r="B35" s="4" t="s">
        <v>519</v>
      </c>
      <c r="C35" s="14"/>
      <c r="D35" s="14"/>
      <c r="E35" s="14"/>
      <c r="F35" s="14"/>
    </row>
    <row r="36" spans="2:6" outlineLevel="1" x14ac:dyDescent="0.25">
      <c r="B36" s="4" t="s">
        <v>520</v>
      </c>
      <c r="C36" s="14"/>
      <c r="D36" s="14"/>
      <c r="E36" s="14"/>
      <c r="F36" s="14"/>
    </row>
    <row r="37" spans="2:6" outlineLevel="1" x14ac:dyDescent="0.25">
      <c r="B37" s="4" t="s">
        <v>521</v>
      </c>
      <c r="C37" s="14"/>
      <c r="D37" s="14"/>
      <c r="E37" s="14"/>
      <c r="F37" s="14"/>
    </row>
    <row r="38" spans="2:6" x14ac:dyDescent="0.25">
      <c r="B38" s="11" t="s">
        <v>522</v>
      </c>
      <c r="C38" s="12">
        <v>3</v>
      </c>
      <c r="D38" s="12">
        <v>3</v>
      </c>
      <c r="E38" s="12">
        <v>3</v>
      </c>
      <c r="F38" s="12">
        <v>2</v>
      </c>
    </row>
    <row r="39" spans="2:6" outlineLevel="1" x14ac:dyDescent="0.25">
      <c r="B39" s="13" t="s">
        <v>523</v>
      </c>
      <c r="C39" s="14"/>
      <c r="D39" s="14"/>
      <c r="E39" s="14"/>
      <c r="F39" s="14"/>
    </row>
    <row r="40" spans="2:6" outlineLevel="1" x14ac:dyDescent="0.25">
      <c r="B40" s="13" t="s">
        <v>493</v>
      </c>
      <c r="C40" s="14"/>
      <c r="D40" s="14"/>
      <c r="E40" s="14"/>
      <c r="F40" s="14"/>
    </row>
    <row r="41" spans="2:6" outlineLevel="1" x14ac:dyDescent="0.25">
      <c r="B41" s="13" t="s">
        <v>524</v>
      </c>
      <c r="C41" s="14"/>
      <c r="D41" s="14"/>
      <c r="E41" s="14"/>
      <c r="F41" s="14"/>
    </row>
    <row r="42" spans="2:6" outlineLevel="1" x14ac:dyDescent="0.25">
      <c r="B42" s="13" t="s">
        <v>495</v>
      </c>
      <c r="C42" s="14"/>
      <c r="D42" s="14"/>
      <c r="E42" s="14"/>
      <c r="F42" s="14"/>
    </row>
    <row r="43" spans="2:6" outlineLevel="1" x14ac:dyDescent="0.25">
      <c r="B43" s="13" t="s">
        <v>496</v>
      </c>
      <c r="C43" s="14"/>
      <c r="D43" s="14"/>
      <c r="E43" s="14"/>
      <c r="F43" s="14"/>
    </row>
    <row r="44" spans="2:6" outlineLevel="1" x14ac:dyDescent="0.25">
      <c r="B44" s="4" t="s">
        <v>525</v>
      </c>
      <c r="C44" s="14"/>
      <c r="D44" s="14"/>
      <c r="E44" s="14"/>
      <c r="F44" s="14"/>
    </row>
    <row r="45" spans="2:6" outlineLevel="1" x14ac:dyDescent="0.25">
      <c r="B45" s="13" t="s">
        <v>499</v>
      </c>
      <c r="C45" s="14"/>
      <c r="D45" s="14"/>
      <c r="E45" s="14"/>
      <c r="F45" s="14"/>
    </row>
    <row r="46" spans="2:6" outlineLevel="1" x14ac:dyDescent="0.25">
      <c r="B46" s="13" t="s">
        <v>500</v>
      </c>
      <c r="C46" s="14"/>
      <c r="D46" s="14"/>
      <c r="E46" s="14"/>
      <c r="F46" s="14"/>
    </row>
    <row r="47" spans="2:6" outlineLevel="1" x14ac:dyDescent="0.25">
      <c r="B47" s="13" t="s">
        <v>501</v>
      </c>
      <c r="C47" s="14"/>
      <c r="D47" s="14"/>
      <c r="E47" s="14"/>
      <c r="F47" s="14"/>
    </row>
    <row r="48" spans="2:6" ht="26.4" outlineLevel="1" x14ac:dyDescent="0.25">
      <c r="B48" s="4" t="s">
        <v>502</v>
      </c>
      <c r="C48" s="14"/>
      <c r="D48" s="14"/>
      <c r="E48" s="14"/>
      <c r="F48" s="14"/>
    </row>
    <row r="49" spans="2:9" outlineLevel="1" x14ac:dyDescent="0.25">
      <c r="B49" s="13" t="s">
        <v>526</v>
      </c>
      <c r="C49" s="14"/>
      <c r="D49" s="14"/>
      <c r="E49" s="14"/>
      <c r="F49" s="14"/>
    </row>
    <row r="50" spans="2:9" outlineLevel="1" x14ac:dyDescent="0.25">
      <c r="B50" s="13" t="s">
        <v>527</v>
      </c>
      <c r="C50" s="14"/>
      <c r="D50" s="14"/>
      <c r="E50" s="14"/>
      <c r="F50" s="14"/>
    </row>
    <row r="51" spans="2:9" outlineLevel="1" x14ac:dyDescent="0.25">
      <c r="B51" s="13" t="s">
        <v>528</v>
      </c>
      <c r="C51" s="14"/>
      <c r="D51" s="14"/>
      <c r="E51" s="14"/>
      <c r="F51" s="14"/>
    </row>
    <row r="52" spans="2:9" outlineLevel="1" x14ac:dyDescent="0.25">
      <c r="B52" s="13" t="s">
        <v>529</v>
      </c>
      <c r="C52" s="14"/>
      <c r="D52" s="14"/>
      <c r="E52" s="14"/>
      <c r="F52" s="14"/>
    </row>
    <row r="53" spans="2:9" outlineLevel="1" x14ac:dyDescent="0.25">
      <c r="B53" s="13" t="s">
        <v>530</v>
      </c>
      <c r="C53" s="14"/>
      <c r="D53" s="14"/>
      <c r="E53" s="14"/>
      <c r="F53" s="14"/>
    </row>
    <row r="54" spans="2:9" outlineLevel="1" x14ac:dyDescent="0.25">
      <c r="B54" s="13" t="s">
        <v>514</v>
      </c>
      <c r="C54" s="14"/>
      <c r="D54" s="14"/>
      <c r="E54" s="14"/>
      <c r="F54" s="14"/>
    </row>
    <row r="55" spans="2:9" x14ac:dyDescent="0.25">
      <c r="B55" s="11" t="s">
        <v>531</v>
      </c>
      <c r="C55" s="12">
        <v>2</v>
      </c>
      <c r="D55" s="12">
        <v>2</v>
      </c>
      <c r="E55" s="12">
        <v>2</v>
      </c>
      <c r="F55" s="12">
        <v>2</v>
      </c>
    </row>
    <row r="56" spans="2:9" outlineLevel="1" x14ac:dyDescent="0.25">
      <c r="B56" s="15" t="s">
        <v>506</v>
      </c>
      <c r="C56" s="16"/>
      <c r="D56" s="17"/>
      <c r="E56" s="16"/>
      <c r="F56" s="16"/>
    </row>
    <row r="57" spans="2:9" outlineLevel="1" x14ac:dyDescent="0.25">
      <c r="B57" s="4" t="s">
        <v>532</v>
      </c>
      <c r="C57" s="16"/>
      <c r="D57" s="17"/>
      <c r="E57" s="16"/>
      <c r="F57" s="16"/>
    </row>
    <row r="58" spans="2:9" outlineLevel="1" x14ac:dyDescent="0.25">
      <c r="B58" s="13" t="s">
        <v>496</v>
      </c>
      <c r="C58" s="16"/>
      <c r="D58" s="17"/>
      <c r="E58" s="16"/>
      <c r="F58" s="16"/>
    </row>
    <row r="59" spans="2:9" outlineLevel="1" x14ac:dyDescent="0.25">
      <c r="B59" s="13" t="s">
        <v>499</v>
      </c>
      <c r="C59" s="16"/>
      <c r="D59" s="17"/>
      <c r="E59" s="16"/>
      <c r="F59" s="16"/>
    </row>
    <row r="60" spans="2:9" outlineLevel="1" x14ac:dyDescent="0.25">
      <c r="B60" s="13" t="s">
        <v>533</v>
      </c>
      <c r="C60" s="16"/>
      <c r="D60" s="17"/>
      <c r="E60" s="16"/>
      <c r="F60" s="16"/>
    </row>
    <row r="61" spans="2:9" outlineLevel="1" x14ac:dyDescent="0.25">
      <c r="B61" s="13" t="s">
        <v>500</v>
      </c>
      <c r="C61" s="16"/>
      <c r="D61" s="17"/>
      <c r="E61" s="16"/>
      <c r="F61" s="16"/>
    </row>
    <row r="62" spans="2:9" s="18" customFormat="1" x14ac:dyDescent="0.25">
      <c r="B62" s="5"/>
      <c r="D62" s="19"/>
      <c r="G62" s="6"/>
      <c r="H62" s="6"/>
      <c r="I62" s="6"/>
    </row>
    <row r="63" spans="2:9" s="18" customFormat="1" x14ac:dyDescent="0.25">
      <c r="B63" s="20" t="s">
        <v>534</v>
      </c>
      <c r="C63" s="21"/>
      <c r="D63" s="22"/>
      <c r="E63" s="21"/>
      <c r="F63" s="23"/>
      <c r="G63" s="1"/>
      <c r="H63" s="6"/>
      <c r="I63" s="6"/>
    </row>
    <row r="64" spans="2:9" s="18" customFormat="1" x14ac:dyDescent="0.25">
      <c r="B64" s="24" t="s">
        <v>535</v>
      </c>
      <c r="C64" s="21"/>
      <c r="D64" s="22"/>
      <c r="E64" s="21"/>
      <c r="F64" s="23"/>
      <c r="G64" s="1"/>
      <c r="H64" s="6"/>
      <c r="I64" s="6"/>
    </row>
    <row r="65" spans="2:9" s="18" customFormat="1" x14ac:dyDescent="0.25">
      <c r="B65" s="24" t="s">
        <v>536</v>
      </c>
      <c r="C65" s="21"/>
      <c r="D65" s="22"/>
      <c r="E65" s="21"/>
      <c r="F65" s="23"/>
      <c r="G65" s="1"/>
      <c r="H65" s="6"/>
      <c r="I65" s="6"/>
    </row>
    <row r="66" spans="2:9" s="18" customFormat="1" x14ac:dyDescent="0.25">
      <c r="B66" s="24" t="s">
        <v>537</v>
      </c>
      <c r="C66" s="21"/>
      <c r="D66" s="22"/>
      <c r="E66" s="21"/>
      <c r="F66" s="23"/>
      <c r="G66" s="1"/>
      <c r="H66" s="6"/>
      <c r="I66" s="6"/>
    </row>
    <row r="67" spans="2:9" s="18" customFormat="1" x14ac:dyDescent="0.25">
      <c r="B67" s="25"/>
      <c r="C67" s="21"/>
      <c r="D67" s="22"/>
      <c r="E67" s="21"/>
      <c r="F67" s="23"/>
      <c r="G67" s="1"/>
      <c r="H67" s="6"/>
      <c r="I67" s="6"/>
    </row>
    <row r="68" spans="2:9" s="18" customFormat="1" x14ac:dyDescent="0.25">
      <c r="B68" s="26"/>
      <c r="C68" s="21"/>
      <c r="D68" s="22"/>
      <c r="E68" s="21"/>
      <c r="F68" s="23"/>
      <c r="G68" s="1"/>
      <c r="H68" s="6"/>
      <c r="I68" s="6"/>
    </row>
    <row r="69" spans="2:9" s="18" customFormat="1" x14ac:dyDescent="0.25">
      <c r="B69" s="5"/>
      <c r="D69" s="19"/>
      <c r="G69" s="6"/>
      <c r="H69" s="6"/>
      <c r="I69" s="6"/>
    </row>
  </sheetData>
  <mergeCells count="1">
    <mergeCell ref="C1:F1"/>
  </mergeCells>
  <pageMargins left="0.70866141732283472" right="0.70866141732283472" top="0.74803149606299213" bottom="0.74803149606299213" header="0.31496062992125984" footer="0.31496062992125984"/>
  <pageSetup paperSize="9" scale="64" fitToHeight="2"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BD7CE-5B19-4D5E-93C7-BDEE2A48ED51}">
  <dimension ref="A1:N11"/>
  <sheetViews>
    <sheetView zoomScaleNormal="100" workbookViewId="0">
      <selection activeCell="F4" sqref="F4"/>
    </sheetView>
  </sheetViews>
  <sheetFormatPr defaultColWidth="9.33203125" defaultRowHeight="15.6" outlineLevelCol="1" x14ac:dyDescent="0.25"/>
  <cols>
    <col min="1" max="1" width="2.6640625" style="205" customWidth="1"/>
    <col min="2" max="2" width="7.33203125" style="215" customWidth="1"/>
    <col min="3" max="3" width="15.44140625" style="223" customWidth="1"/>
    <col min="4" max="4" width="21.6640625" style="217" customWidth="1"/>
    <col min="5" max="5" width="26.6640625" style="218" customWidth="1" outlineLevel="1"/>
    <col min="6" max="6" width="37.33203125" style="218" customWidth="1" outlineLevel="1"/>
    <col min="7" max="7" width="31.33203125" style="219" customWidth="1"/>
    <col min="8" max="8" width="52" style="218" bestFit="1" customWidth="1"/>
    <col min="9" max="9" width="70.33203125" style="220" customWidth="1"/>
    <col min="10" max="12" width="44" style="221" customWidth="1"/>
    <col min="13" max="16384" width="9.33203125" style="205"/>
  </cols>
  <sheetData>
    <row r="1" spans="1:14" s="192" customFormat="1" x14ac:dyDescent="0.25">
      <c r="B1" s="193"/>
      <c r="C1" s="194"/>
      <c r="D1" s="195"/>
      <c r="E1" s="148"/>
      <c r="F1" s="148"/>
      <c r="G1" s="196"/>
      <c r="H1" s="148"/>
      <c r="I1" s="197"/>
      <c r="J1" s="198"/>
      <c r="K1" s="198"/>
      <c r="L1" s="198"/>
    </row>
    <row r="2" spans="1:14" s="199" customFormat="1" ht="62.4" x14ac:dyDescent="0.25">
      <c r="B2" s="200" t="s">
        <v>39</v>
      </c>
      <c r="C2" s="146" t="s">
        <v>473</v>
      </c>
      <c r="D2" s="226" t="s">
        <v>538</v>
      </c>
      <c r="E2" s="201" t="s">
        <v>539</v>
      </c>
      <c r="F2" s="147" t="s">
        <v>540</v>
      </c>
      <c r="G2" s="202" t="s">
        <v>541</v>
      </c>
      <c r="H2" s="147" t="s">
        <v>542</v>
      </c>
      <c r="I2" s="149" t="s">
        <v>480</v>
      </c>
      <c r="J2" s="203" t="s">
        <v>543</v>
      </c>
      <c r="K2" s="204"/>
      <c r="L2" s="204"/>
    </row>
    <row r="3" spans="1:14" s="213" customFormat="1" ht="109.2" x14ac:dyDescent="0.25">
      <c r="A3" s="205"/>
      <c r="B3" s="206">
        <v>1</v>
      </c>
      <c r="C3" s="150" t="s">
        <v>483</v>
      </c>
      <c r="D3" s="207">
        <f>E3+F3</f>
        <v>57360</v>
      </c>
      <c r="E3" s="208">
        <v>34393</v>
      </c>
      <c r="F3" s="208">
        <v>22967</v>
      </c>
      <c r="G3" s="209">
        <v>2</v>
      </c>
      <c r="H3" s="210" t="s">
        <v>544</v>
      </c>
      <c r="I3" s="210" t="s">
        <v>545</v>
      </c>
      <c r="J3" s="211">
        <v>23700</v>
      </c>
      <c r="K3" s="212"/>
      <c r="L3" s="212"/>
      <c r="N3" s="214"/>
    </row>
    <row r="4" spans="1:14" x14ac:dyDescent="0.3">
      <c r="C4" s="216"/>
    </row>
    <row r="5" spans="1:14" x14ac:dyDescent="0.3">
      <c r="C5" s="216"/>
    </row>
    <row r="6" spans="1:14" x14ac:dyDescent="0.3">
      <c r="C6" s="216"/>
    </row>
    <row r="7" spans="1:14" x14ac:dyDescent="0.25">
      <c r="C7" s="222"/>
    </row>
    <row r="8" spans="1:14" x14ac:dyDescent="0.25">
      <c r="C8" s="222"/>
    </row>
    <row r="9" spans="1:14" x14ac:dyDescent="0.25">
      <c r="C9" s="222"/>
    </row>
    <row r="10" spans="1:14" x14ac:dyDescent="0.25">
      <c r="C10" s="222"/>
    </row>
    <row r="11" spans="1:14" x14ac:dyDescent="0.25">
      <c r="C11" s="222"/>
    </row>
  </sheetData>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31EC6-31AD-45D2-BD3C-09D4714202D7}">
  <sheetPr>
    <pageSetUpPr fitToPage="1"/>
  </sheetPr>
  <dimension ref="B2:K76"/>
  <sheetViews>
    <sheetView zoomScale="80" zoomScaleNormal="80" workbookViewId="0">
      <selection activeCell="C29" sqref="C29"/>
    </sheetView>
  </sheetViews>
  <sheetFormatPr defaultColWidth="9.33203125" defaultRowHeight="13.2" x14ac:dyDescent="0.25"/>
  <cols>
    <col min="1" max="1" width="6.33203125" style="6" customWidth="1"/>
    <col min="2" max="2" width="6.44140625" style="18" bestFit="1" customWidth="1"/>
    <col min="3" max="3" width="187.44140625" style="52" customWidth="1"/>
    <col min="4" max="5" width="5.44140625" style="19" customWidth="1"/>
    <col min="6" max="6" width="7.6640625" style="19" customWidth="1"/>
    <col min="7" max="9" width="5.44140625" style="19" customWidth="1"/>
    <col min="10" max="10" width="9.33203125" style="6"/>
    <col min="11" max="11" width="96.5546875" style="6" customWidth="1"/>
    <col min="12" max="16384" width="9.33203125" style="6"/>
  </cols>
  <sheetData>
    <row r="2" spans="2:11" ht="177" x14ac:dyDescent="0.25">
      <c r="B2" s="10" t="s">
        <v>39</v>
      </c>
      <c r="C2" s="44" t="s">
        <v>546</v>
      </c>
      <c r="D2" s="45" t="s">
        <v>547</v>
      </c>
      <c r="E2" s="45" t="s">
        <v>548</v>
      </c>
      <c r="F2" s="45" t="s">
        <v>549</v>
      </c>
      <c r="G2" s="45" t="s">
        <v>550</v>
      </c>
      <c r="H2" s="45" t="s">
        <v>551</v>
      </c>
      <c r="I2" s="45" t="s">
        <v>552</v>
      </c>
    </row>
    <row r="3" spans="2:11" ht="13.8" x14ac:dyDescent="0.25">
      <c r="B3" s="376" t="s">
        <v>553</v>
      </c>
      <c r="C3" s="376"/>
      <c r="D3" s="376"/>
      <c r="E3" s="376"/>
      <c r="F3" s="376"/>
      <c r="G3" s="376"/>
      <c r="H3" s="376"/>
      <c r="I3" s="376"/>
    </row>
    <row r="4" spans="2:11" x14ac:dyDescent="0.25">
      <c r="B4" s="29" t="s">
        <v>554</v>
      </c>
      <c r="C4" s="46" t="s">
        <v>555</v>
      </c>
      <c r="D4" s="47"/>
      <c r="E4" s="47"/>
      <c r="F4" s="47"/>
      <c r="G4" s="47"/>
      <c r="H4" s="47"/>
      <c r="I4" s="48"/>
    </row>
    <row r="5" spans="2:11" s="51" customFormat="1" x14ac:dyDescent="0.25">
      <c r="B5" s="3">
        <v>1.1000000000000001</v>
      </c>
      <c r="C5" s="2" t="s">
        <v>556</v>
      </c>
      <c r="D5" s="49"/>
      <c r="E5" s="49"/>
      <c r="F5" s="49"/>
      <c r="G5" s="49"/>
      <c r="H5" s="49"/>
      <c r="I5" s="50" t="s">
        <v>557</v>
      </c>
      <c r="K5" s="6"/>
    </row>
    <row r="6" spans="2:11" x14ac:dyDescent="0.25">
      <c r="B6" s="3">
        <v>1.2</v>
      </c>
      <c r="C6" s="30" t="s">
        <v>558</v>
      </c>
      <c r="D6" s="50" t="s">
        <v>557</v>
      </c>
      <c r="E6" s="17"/>
      <c r="F6" s="17"/>
      <c r="G6" s="17"/>
      <c r="H6" s="17"/>
      <c r="I6" s="17"/>
    </row>
    <row r="7" spans="2:11" x14ac:dyDescent="0.25">
      <c r="B7" s="3">
        <v>1.3</v>
      </c>
      <c r="C7" s="30" t="s">
        <v>559</v>
      </c>
      <c r="D7" s="50" t="s">
        <v>557</v>
      </c>
      <c r="E7" s="17"/>
      <c r="F7" s="17"/>
      <c r="G7" s="17"/>
      <c r="H7" s="17"/>
      <c r="I7" s="17"/>
    </row>
    <row r="8" spans="2:11" x14ac:dyDescent="0.25">
      <c r="B8" s="3">
        <v>1.4</v>
      </c>
      <c r="C8" s="30" t="s">
        <v>560</v>
      </c>
      <c r="D8" s="50" t="s">
        <v>557</v>
      </c>
      <c r="E8" s="17"/>
      <c r="F8" s="17"/>
      <c r="G8" s="17"/>
      <c r="H8" s="17"/>
      <c r="I8" s="17"/>
    </row>
    <row r="9" spans="2:11" x14ac:dyDescent="0.25">
      <c r="B9" s="3">
        <v>1.5</v>
      </c>
      <c r="C9" s="2" t="s">
        <v>561</v>
      </c>
      <c r="D9" s="50" t="s">
        <v>557</v>
      </c>
      <c r="E9" s="17"/>
      <c r="F9" s="17"/>
      <c r="G9" s="17"/>
      <c r="H9" s="17"/>
      <c r="I9" s="17"/>
    </row>
    <row r="10" spans="2:11" s="53" customFormat="1" x14ac:dyDescent="0.25">
      <c r="B10" s="3">
        <v>1.6</v>
      </c>
      <c r="C10" s="30" t="s">
        <v>562</v>
      </c>
      <c r="D10" s="50" t="s">
        <v>557</v>
      </c>
      <c r="E10" s="17"/>
      <c r="F10" s="17"/>
      <c r="G10" s="17"/>
      <c r="H10" s="17"/>
      <c r="I10" s="17"/>
      <c r="J10" s="52"/>
      <c r="K10" s="6"/>
    </row>
    <row r="11" spans="2:11" x14ac:dyDescent="0.25">
      <c r="B11" s="3">
        <v>1.7</v>
      </c>
      <c r="C11" s="30" t="s">
        <v>563</v>
      </c>
      <c r="D11" s="50" t="s">
        <v>557</v>
      </c>
      <c r="E11" s="17"/>
      <c r="F11" s="17"/>
      <c r="G11" s="17"/>
      <c r="H11" s="17"/>
      <c r="I11" s="17"/>
    </row>
    <row r="12" spans="2:11" x14ac:dyDescent="0.25">
      <c r="B12" s="3">
        <v>1.8</v>
      </c>
      <c r="C12" s="30" t="s">
        <v>564</v>
      </c>
      <c r="D12" s="17"/>
      <c r="E12" s="17"/>
      <c r="F12" s="50" t="s">
        <v>557</v>
      </c>
      <c r="G12" s="17"/>
      <c r="H12" s="17"/>
      <c r="I12" s="17"/>
    </row>
    <row r="13" spans="2:11" s="51" customFormat="1" x14ac:dyDescent="0.25">
      <c r="B13" s="3">
        <v>1.9</v>
      </c>
      <c r="C13" s="2" t="s">
        <v>565</v>
      </c>
      <c r="D13" s="49"/>
      <c r="E13" s="49"/>
      <c r="F13" s="50" t="s">
        <v>557</v>
      </c>
      <c r="G13" s="49"/>
      <c r="H13" s="49"/>
      <c r="I13" s="49"/>
      <c r="K13" s="6"/>
    </row>
    <row r="14" spans="2:11" x14ac:dyDescent="0.25">
      <c r="B14" s="54">
        <v>1.1000000000000001</v>
      </c>
      <c r="C14" s="30" t="s">
        <v>566</v>
      </c>
      <c r="D14" s="17"/>
      <c r="E14" s="17"/>
      <c r="F14" s="17"/>
      <c r="G14" s="17"/>
      <c r="H14" s="17"/>
      <c r="I14" s="50" t="s">
        <v>557</v>
      </c>
    </row>
    <row r="15" spans="2:11" x14ac:dyDescent="0.25">
      <c r="B15" s="55">
        <v>1.1100000000000001</v>
      </c>
      <c r="C15" s="30" t="s">
        <v>567</v>
      </c>
      <c r="D15" s="17"/>
      <c r="E15" s="17"/>
      <c r="F15" s="17"/>
      <c r="G15" s="17"/>
      <c r="H15" s="17"/>
      <c r="I15" s="50" t="s">
        <v>557</v>
      </c>
    </row>
    <row r="16" spans="2:11" x14ac:dyDescent="0.25">
      <c r="B16" s="54">
        <v>1.1200000000000001</v>
      </c>
      <c r="C16" s="30" t="s">
        <v>568</v>
      </c>
      <c r="D16" s="17"/>
      <c r="E16" s="49"/>
      <c r="F16" s="17"/>
      <c r="G16" s="49"/>
      <c r="H16" s="17"/>
      <c r="I16" s="50" t="s">
        <v>557</v>
      </c>
    </row>
    <row r="17" spans="2:11" x14ac:dyDescent="0.25">
      <c r="B17" s="55">
        <v>1.1299999999999999</v>
      </c>
      <c r="C17" s="30" t="s">
        <v>569</v>
      </c>
      <c r="D17" s="17"/>
      <c r="E17" s="17"/>
      <c r="F17" s="17"/>
      <c r="G17" s="17"/>
      <c r="H17" s="17"/>
      <c r="I17" s="50" t="s">
        <v>557</v>
      </c>
    </row>
    <row r="18" spans="2:11" x14ac:dyDescent="0.25">
      <c r="B18" s="54">
        <v>1.1399999999999999</v>
      </c>
      <c r="C18" s="30" t="s">
        <v>570</v>
      </c>
      <c r="D18" s="17"/>
      <c r="E18" s="17"/>
      <c r="F18" s="17"/>
      <c r="G18" s="17"/>
      <c r="H18" s="17"/>
      <c r="I18" s="50" t="s">
        <v>557</v>
      </c>
    </row>
    <row r="19" spans="2:11" x14ac:dyDescent="0.25">
      <c r="B19" s="55">
        <v>1.1499999999999999</v>
      </c>
      <c r="C19" s="30" t="s">
        <v>158</v>
      </c>
      <c r="D19" s="17"/>
      <c r="E19" s="17"/>
      <c r="F19" s="17"/>
      <c r="G19" s="17"/>
      <c r="H19" s="17"/>
      <c r="I19" s="50" t="s">
        <v>557</v>
      </c>
    </row>
    <row r="20" spans="2:11" x14ac:dyDescent="0.25">
      <c r="B20" s="54">
        <v>1.1599999999999999</v>
      </c>
      <c r="C20" s="30" t="s">
        <v>571</v>
      </c>
      <c r="D20" s="17"/>
      <c r="E20" s="17"/>
      <c r="F20" s="17"/>
      <c r="G20" s="17"/>
      <c r="H20" s="17"/>
      <c r="I20" s="50" t="s">
        <v>557</v>
      </c>
    </row>
    <row r="21" spans="2:11" x14ac:dyDescent="0.25">
      <c r="B21" s="55">
        <v>1.17</v>
      </c>
      <c r="C21" s="30" t="s">
        <v>572</v>
      </c>
      <c r="D21" s="17"/>
      <c r="E21" s="17"/>
      <c r="F21" s="17"/>
      <c r="G21" s="17"/>
      <c r="H21" s="17"/>
      <c r="I21" s="50" t="s">
        <v>557</v>
      </c>
    </row>
    <row r="22" spans="2:11" x14ac:dyDescent="0.25">
      <c r="B22" s="29" t="s">
        <v>573</v>
      </c>
      <c r="C22" s="56" t="s">
        <v>574</v>
      </c>
      <c r="D22" s="50"/>
      <c r="E22" s="50"/>
      <c r="F22" s="50"/>
      <c r="G22" s="50"/>
      <c r="H22" s="50"/>
      <c r="I22" s="57"/>
    </row>
    <row r="23" spans="2:11" x14ac:dyDescent="0.25">
      <c r="B23" s="17">
        <v>2.1</v>
      </c>
      <c r="C23" s="30" t="s">
        <v>575</v>
      </c>
      <c r="D23" s="50" t="s">
        <v>557</v>
      </c>
      <c r="E23" s="17"/>
      <c r="F23" s="17"/>
      <c r="G23" s="17"/>
      <c r="H23" s="17"/>
      <c r="I23" s="17"/>
    </row>
    <row r="24" spans="2:11" x14ac:dyDescent="0.25">
      <c r="B24" s="58">
        <v>3</v>
      </c>
      <c r="C24" s="46" t="s">
        <v>576</v>
      </c>
      <c r="D24" s="59"/>
      <c r="E24" s="59"/>
      <c r="F24" s="59"/>
      <c r="G24" s="59"/>
      <c r="H24" s="59"/>
      <c r="I24" s="60"/>
    </row>
    <row r="25" spans="2:11" s="51" customFormat="1" x14ac:dyDescent="0.25">
      <c r="B25" s="3">
        <v>3.1</v>
      </c>
      <c r="C25" s="61" t="s">
        <v>577</v>
      </c>
      <c r="D25" s="49"/>
      <c r="E25" s="49"/>
      <c r="F25" s="49"/>
      <c r="G25" s="49"/>
      <c r="H25" s="49"/>
      <c r="I25" s="50" t="s">
        <v>557</v>
      </c>
      <c r="K25" s="6"/>
    </row>
    <row r="26" spans="2:11" s="51" customFormat="1" x14ac:dyDescent="0.25">
      <c r="B26" s="3">
        <v>3.2</v>
      </c>
      <c r="C26" s="2" t="s">
        <v>578</v>
      </c>
      <c r="D26" s="49"/>
      <c r="E26" s="49"/>
      <c r="F26" s="49"/>
      <c r="G26" s="49"/>
      <c r="H26" s="49"/>
      <c r="I26" s="50" t="s">
        <v>557</v>
      </c>
      <c r="K26" s="6"/>
    </row>
    <row r="27" spans="2:11" s="51" customFormat="1" x14ac:dyDescent="0.25">
      <c r="B27" s="3">
        <v>3.4</v>
      </c>
      <c r="C27" s="2" t="s">
        <v>579</v>
      </c>
      <c r="D27" s="49"/>
      <c r="E27" s="49"/>
      <c r="F27" s="49"/>
      <c r="G27" s="49"/>
      <c r="H27" s="49"/>
      <c r="I27" s="50" t="s">
        <v>557</v>
      </c>
      <c r="K27" s="6"/>
    </row>
    <row r="28" spans="2:11" s="51" customFormat="1" x14ac:dyDescent="0.25">
      <c r="B28" s="3">
        <v>3.5</v>
      </c>
      <c r="C28" s="2" t="s">
        <v>580</v>
      </c>
      <c r="D28" s="49"/>
      <c r="E28" s="49"/>
      <c r="F28" s="49"/>
      <c r="G28" s="49"/>
      <c r="H28" s="49"/>
      <c r="I28" s="50" t="s">
        <v>557</v>
      </c>
      <c r="K28" s="6"/>
    </row>
    <row r="29" spans="2:11" s="51" customFormat="1" x14ac:dyDescent="0.25">
      <c r="B29" s="3">
        <v>3.6</v>
      </c>
      <c r="C29" s="2" t="s">
        <v>581</v>
      </c>
      <c r="D29" s="49"/>
      <c r="E29" s="49"/>
      <c r="F29" s="49"/>
      <c r="G29" s="49"/>
      <c r="H29" s="49"/>
      <c r="I29" s="50" t="s">
        <v>557</v>
      </c>
      <c r="K29" s="6"/>
    </row>
    <row r="30" spans="2:11" s="51" customFormat="1" x14ac:dyDescent="0.25">
      <c r="B30" s="3">
        <v>3.7</v>
      </c>
      <c r="C30" s="2" t="s">
        <v>582</v>
      </c>
      <c r="D30" s="49"/>
      <c r="E30" s="49"/>
      <c r="F30" s="49"/>
      <c r="G30" s="49"/>
      <c r="H30" s="49"/>
      <c r="I30" s="50" t="s">
        <v>557</v>
      </c>
      <c r="K30" s="6"/>
    </row>
    <row r="31" spans="2:11" x14ac:dyDescent="0.25">
      <c r="B31" s="3">
        <v>3.8</v>
      </c>
      <c r="C31" s="2" t="s">
        <v>583</v>
      </c>
      <c r="D31" s="49"/>
      <c r="E31" s="49"/>
      <c r="F31" s="49"/>
      <c r="G31" s="49"/>
      <c r="H31" s="49"/>
      <c r="I31" s="50" t="s">
        <v>557</v>
      </c>
    </row>
    <row r="32" spans="2:11" x14ac:dyDescent="0.25">
      <c r="B32" s="3">
        <v>3.9</v>
      </c>
      <c r="C32" s="2" t="s">
        <v>584</v>
      </c>
      <c r="D32" s="49"/>
      <c r="E32" s="49"/>
      <c r="F32" s="49"/>
      <c r="G32" s="49"/>
      <c r="H32" s="49"/>
      <c r="I32" s="50" t="s">
        <v>557</v>
      </c>
    </row>
    <row r="33" spans="2:11" ht="26.4" x14ac:dyDescent="0.25">
      <c r="B33" s="55">
        <v>3.1</v>
      </c>
      <c r="C33" s="2" t="s">
        <v>585</v>
      </c>
      <c r="D33" s="49"/>
      <c r="E33" s="49"/>
      <c r="F33" s="49"/>
      <c r="G33" s="49"/>
      <c r="H33" s="49"/>
      <c r="I33" s="50" t="s">
        <v>557</v>
      </c>
    </row>
    <row r="34" spans="2:11" x14ac:dyDescent="0.25">
      <c r="B34" s="55" t="s">
        <v>586</v>
      </c>
      <c r="C34" s="2" t="s">
        <v>587</v>
      </c>
      <c r="D34" s="49"/>
      <c r="E34" s="49"/>
      <c r="F34" s="49"/>
      <c r="G34" s="49"/>
      <c r="H34" s="49"/>
      <c r="I34" s="50" t="s">
        <v>557</v>
      </c>
    </row>
    <row r="35" spans="2:11" x14ac:dyDescent="0.25">
      <c r="B35" s="3" t="s">
        <v>588</v>
      </c>
      <c r="C35" s="2" t="s">
        <v>589</v>
      </c>
      <c r="D35" s="49"/>
      <c r="E35" s="49"/>
      <c r="F35" s="49"/>
      <c r="G35" s="49"/>
      <c r="H35" s="49"/>
      <c r="I35" s="50" t="s">
        <v>557</v>
      </c>
    </row>
    <row r="36" spans="2:11" x14ac:dyDescent="0.25">
      <c r="B36" s="377" t="s">
        <v>590</v>
      </c>
      <c r="C36" s="377"/>
      <c r="D36" s="377"/>
      <c r="E36" s="377"/>
      <c r="F36" s="377"/>
      <c r="G36" s="377"/>
      <c r="H36" s="377"/>
      <c r="I36" s="377"/>
    </row>
    <row r="37" spans="2:11" x14ac:dyDescent="0.25">
      <c r="B37" s="29">
        <v>4</v>
      </c>
      <c r="C37" s="46" t="s">
        <v>555</v>
      </c>
      <c r="D37" s="47"/>
      <c r="E37" s="47"/>
      <c r="F37" s="47"/>
      <c r="G37" s="47"/>
      <c r="H37" s="47"/>
      <c r="I37" s="48"/>
    </row>
    <row r="38" spans="2:11" s="51" customFormat="1" x14ac:dyDescent="0.25">
      <c r="B38" s="3">
        <v>4.0999999999999996</v>
      </c>
      <c r="C38" s="2" t="s">
        <v>556</v>
      </c>
      <c r="D38" s="49"/>
      <c r="E38" s="49"/>
      <c r="F38" s="49"/>
      <c r="G38" s="49"/>
      <c r="H38" s="49"/>
      <c r="I38" s="50" t="s">
        <v>557</v>
      </c>
      <c r="K38" s="6"/>
    </row>
    <row r="39" spans="2:11" x14ac:dyDescent="0.25">
      <c r="B39" s="17">
        <v>4.2</v>
      </c>
      <c r="C39" s="62" t="s">
        <v>591</v>
      </c>
      <c r="D39" s="50" t="s">
        <v>557</v>
      </c>
      <c r="E39" s="63"/>
      <c r="F39" s="63"/>
      <c r="G39" s="63"/>
      <c r="H39" s="63"/>
      <c r="I39" s="63"/>
    </row>
    <row r="40" spans="2:11" x14ac:dyDescent="0.25">
      <c r="B40" s="17">
        <v>4.3</v>
      </c>
      <c r="C40" s="30" t="s">
        <v>563</v>
      </c>
      <c r="D40" s="50" t="s">
        <v>557</v>
      </c>
      <c r="E40" s="17"/>
      <c r="F40" s="17"/>
      <c r="G40" s="17"/>
      <c r="H40" s="17"/>
      <c r="I40" s="17"/>
    </row>
    <row r="41" spans="2:11" x14ac:dyDescent="0.25">
      <c r="B41" s="17">
        <v>4.4000000000000004</v>
      </c>
      <c r="C41" s="30" t="s">
        <v>567</v>
      </c>
      <c r="D41" s="50" t="s">
        <v>557</v>
      </c>
      <c r="E41" s="17"/>
      <c r="F41" s="17"/>
      <c r="G41" s="17"/>
      <c r="H41" s="17"/>
      <c r="I41" s="17"/>
    </row>
    <row r="42" spans="2:11" s="53" customFormat="1" x14ac:dyDescent="0.25">
      <c r="B42" s="17">
        <v>4.5</v>
      </c>
      <c r="C42" s="30" t="s">
        <v>592</v>
      </c>
      <c r="D42" s="50" t="s">
        <v>557</v>
      </c>
      <c r="E42" s="17"/>
      <c r="F42" s="17"/>
      <c r="G42" s="17"/>
      <c r="H42" s="17"/>
      <c r="I42" s="17"/>
      <c r="J42" s="52"/>
      <c r="K42" s="6"/>
    </row>
    <row r="43" spans="2:11" x14ac:dyDescent="0.25">
      <c r="B43" s="17">
        <v>4.5999999999999996</v>
      </c>
      <c r="C43" s="30" t="s">
        <v>568</v>
      </c>
      <c r="D43" s="17"/>
      <c r="E43" s="49"/>
      <c r="F43" s="49"/>
      <c r="G43" s="49"/>
      <c r="H43" s="49"/>
      <c r="I43" s="50" t="s">
        <v>557</v>
      </c>
    </row>
    <row r="44" spans="2:11" x14ac:dyDescent="0.25">
      <c r="B44" s="17">
        <v>4.7</v>
      </c>
      <c r="C44" s="30" t="s">
        <v>593</v>
      </c>
      <c r="D44" s="17"/>
      <c r="E44" s="17"/>
      <c r="F44" s="17"/>
      <c r="G44" s="17"/>
      <c r="H44" s="17"/>
      <c r="I44" s="50" t="s">
        <v>557</v>
      </c>
    </row>
    <row r="45" spans="2:11" x14ac:dyDescent="0.25">
      <c r="B45" s="17">
        <v>4.8</v>
      </c>
      <c r="C45" s="30" t="s">
        <v>571</v>
      </c>
      <c r="D45" s="17"/>
      <c r="E45" s="17"/>
      <c r="F45" s="17"/>
      <c r="G45" s="17"/>
      <c r="H45" s="17"/>
      <c r="I45" s="50" t="s">
        <v>557</v>
      </c>
    </row>
    <row r="46" spans="2:11" x14ac:dyDescent="0.25">
      <c r="B46" s="17">
        <v>4.9000000000000004</v>
      </c>
      <c r="C46" s="30" t="s">
        <v>594</v>
      </c>
      <c r="D46" s="17"/>
      <c r="E46" s="17"/>
      <c r="F46" s="17"/>
      <c r="G46" s="17"/>
      <c r="H46" s="17"/>
      <c r="I46" s="50" t="s">
        <v>557</v>
      </c>
    </row>
    <row r="47" spans="2:11" x14ac:dyDescent="0.25">
      <c r="B47" s="55">
        <v>4.0999999999999996</v>
      </c>
      <c r="C47" s="30" t="s">
        <v>595</v>
      </c>
      <c r="D47" s="17"/>
      <c r="E47" s="17"/>
      <c r="F47" s="17"/>
      <c r="G47" s="17"/>
      <c r="H47" s="17"/>
      <c r="I47" s="50" t="s">
        <v>557</v>
      </c>
    </row>
    <row r="48" spans="2:11" x14ac:dyDescent="0.25">
      <c r="B48" s="3">
        <v>4.1100000000000003</v>
      </c>
      <c r="C48" s="30" t="s">
        <v>596</v>
      </c>
      <c r="D48" s="17"/>
      <c r="E48" s="17"/>
      <c r="F48" s="17"/>
      <c r="G48" s="17"/>
      <c r="H48" s="17"/>
      <c r="I48" s="50" t="s">
        <v>557</v>
      </c>
    </row>
    <row r="49" spans="2:11" x14ac:dyDescent="0.25">
      <c r="B49" s="58">
        <v>5</v>
      </c>
      <c r="C49" s="46" t="s">
        <v>574</v>
      </c>
      <c r="D49" s="59"/>
      <c r="E49" s="59"/>
      <c r="F49" s="59"/>
      <c r="G49" s="59"/>
      <c r="H49" s="59"/>
      <c r="I49" s="60"/>
    </row>
    <row r="50" spans="2:11" x14ac:dyDescent="0.25">
      <c r="B50" s="3">
        <v>5.0999999999999996</v>
      </c>
      <c r="C50" s="2" t="s">
        <v>575</v>
      </c>
      <c r="D50" s="50" t="s">
        <v>557</v>
      </c>
      <c r="E50" s="17"/>
      <c r="F50" s="17"/>
      <c r="G50" s="17"/>
      <c r="H50" s="17"/>
      <c r="I50" s="17"/>
    </row>
    <row r="51" spans="2:11" x14ac:dyDescent="0.25">
      <c r="B51" s="3">
        <v>5.2</v>
      </c>
      <c r="C51" s="64" t="s">
        <v>597</v>
      </c>
      <c r="D51" s="28"/>
      <c r="E51" s="28"/>
      <c r="F51" s="28"/>
      <c r="G51" s="28"/>
      <c r="H51" s="28"/>
      <c r="I51" s="50" t="s">
        <v>557</v>
      </c>
    </row>
    <row r="52" spans="2:11" x14ac:dyDescent="0.25">
      <c r="B52" s="3">
        <v>5.3</v>
      </c>
      <c r="C52" s="2" t="s">
        <v>598</v>
      </c>
      <c r="D52" s="17"/>
      <c r="E52" s="17"/>
      <c r="F52" s="17"/>
      <c r="G52" s="17"/>
      <c r="H52" s="17"/>
      <c r="I52" s="50" t="s">
        <v>557</v>
      </c>
    </row>
    <row r="53" spans="2:11" x14ac:dyDescent="0.25">
      <c r="B53" s="3">
        <v>5.4</v>
      </c>
      <c r="C53" s="2" t="s">
        <v>599</v>
      </c>
      <c r="D53" s="17"/>
      <c r="E53" s="17"/>
      <c r="F53" s="17"/>
      <c r="G53" s="17"/>
      <c r="H53" s="17"/>
      <c r="I53" s="50" t="s">
        <v>557</v>
      </c>
    </row>
    <row r="54" spans="2:11" x14ac:dyDescent="0.25">
      <c r="B54" s="3">
        <v>5.5</v>
      </c>
      <c r="C54" s="2" t="s">
        <v>600</v>
      </c>
      <c r="D54" s="17"/>
      <c r="E54" s="17"/>
      <c r="F54" s="17"/>
      <c r="G54" s="17"/>
      <c r="H54" s="17"/>
      <c r="I54" s="50" t="s">
        <v>557</v>
      </c>
    </row>
    <row r="55" spans="2:11" x14ac:dyDescent="0.25">
      <c r="B55" s="3">
        <v>5.6</v>
      </c>
      <c r="C55" s="30" t="s">
        <v>601</v>
      </c>
      <c r="D55" s="17"/>
      <c r="E55" s="17"/>
      <c r="F55" s="17"/>
      <c r="G55" s="17"/>
      <c r="H55" s="17"/>
      <c r="I55" s="50" t="s">
        <v>557</v>
      </c>
    </row>
    <row r="56" spans="2:11" x14ac:dyDescent="0.25">
      <c r="B56" s="3">
        <v>5.7</v>
      </c>
      <c r="C56" s="2" t="s">
        <v>602</v>
      </c>
      <c r="D56" s="17"/>
      <c r="E56" s="17"/>
      <c r="F56" s="17"/>
      <c r="G56" s="17"/>
      <c r="H56" s="17"/>
      <c r="I56" s="50" t="s">
        <v>557</v>
      </c>
    </row>
    <row r="57" spans="2:11" x14ac:dyDescent="0.25">
      <c r="B57" s="58">
        <v>6</v>
      </c>
      <c r="C57" s="46" t="s">
        <v>576</v>
      </c>
      <c r="D57" s="59"/>
      <c r="E57" s="59"/>
      <c r="F57" s="59"/>
      <c r="G57" s="59"/>
      <c r="H57" s="59"/>
      <c r="I57" s="60"/>
    </row>
    <row r="58" spans="2:11" s="51" customFormat="1" x14ac:dyDescent="0.25">
      <c r="B58" s="3">
        <v>6.1</v>
      </c>
      <c r="C58" s="61" t="s">
        <v>603</v>
      </c>
      <c r="D58" s="49"/>
      <c r="E58" s="49"/>
      <c r="F58" s="49"/>
      <c r="G58" s="49"/>
      <c r="H58" s="49"/>
      <c r="I58" s="50" t="s">
        <v>557</v>
      </c>
      <c r="K58" s="6"/>
    </row>
    <row r="59" spans="2:11" s="51" customFormat="1" x14ac:dyDescent="0.25">
      <c r="B59" s="3">
        <v>6.2</v>
      </c>
      <c r="C59" s="2" t="s">
        <v>578</v>
      </c>
      <c r="D59" s="49"/>
      <c r="E59" s="49"/>
      <c r="F59" s="49"/>
      <c r="G59" s="49"/>
      <c r="H59" s="49"/>
      <c r="I59" s="50" t="s">
        <v>557</v>
      </c>
      <c r="K59" s="6"/>
    </row>
    <row r="60" spans="2:11" s="51" customFormat="1" x14ac:dyDescent="0.25">
      <c r="B60" s="3">
        <v>6.3</v>
      </c>
      <c r="C60" s="2" t="s">
        <v>604</v>
      </c>
      <c r="D60" s="49"/>
      <c r="E60" s="49"/>
      <c r="F60" s="49"/>
      <c r="G60" s="49"/>
      <c r="H60" s="49"/>
      <c r="I60" s="50" t="s">
        <v>557</v>
      </c>
      <c r="K60" s="6"/>
    </row>
    <row r="61" spans="2:11" x14ac:dyDescent="0.25">
      <c r="B61" s="3">
        <v>6.4</v>
      </c>
      <c r="C61" s="30" t="s">
        <v>570</v>
      </c>
      <c r="D61" s="17"/>
      <c r="E61" s="17"/>
      <c r="F61" s="17"/>
      <c r="G61" s="17"/>
      <c r="H61" s="17"/>
      <c r="I61" s="50" t="s">
        <v>557</v>
      </c>
    </row>
    <row r="62" spans="2:11" s="51" customFormat="1" x14ac:dyDescent="0.25">
      <c r="B62" s="3">
        <v>6.5</v>
      </c>
      <c r="C62" s="2" t="s">
        <v>605</v>
      </c>
      <c r="D62" s="49"/>
      <c r="E62" s="49"/>
      <c r="F62" s="49"/>
      <c r="G62" s="49"/>
      <c r="H62" s="49"/>
      <c r="I62" s="50" t="s">
        <v>557</v>
      </c>
      <c r="K62" s="6"/>
    </row>
    <row r="63" spans="2:11" s="51" customFormat="1" x14ac:dyDescent="0.25">
      <c r="B63" s="3">
        <v>6.6</v>
      </c>
      <c r="C63" s="2" t="s">
        <v>580</v>
      </c>
      <c r="D63" s="49"/>
      <c r="E63" s="49"/>
      <c r="F63" s="49"/>
      <c r="G63" s="49"/>
      <c r="H63" s="49"/>
      <c r="I63" s="50" t="s">
        <v>557</v>
      </c>
      <c r="K63" s="6"/>
    </row>
    <row r="64" spans="2:11" s="51" customFormat="1" x14ac:dyDescent="0.25">
      <c r="B64" s="3">
        <v>6.7</v>
      </c>
      <c r="C64" s="2" t="s">
        <v>606</v>
      </c>
      <c r="D64" s="49"/>
      <c r="E64" s="49"/>
      <c r="F64" s="49"/>
      <c r="G64" s="49"/>
      <c r="H64" s="49"/>
      <c r="I64" s="50" t="s">
        <v>557</v>
      </c>
    </row>
    <row r="65" spans="2:10" s="51" customFormat="1" x14ac:dyDescent="0.25">
      <c r="B65" s="3">
        <v>6.8</v>
      </c>
      <c r="C65" s="2" t="s">
        <v>607</v>
      </c>
      <c r="D65" s="49"/>
      <c r="E65" s="49"/>
      <c r="F65" s="49"/>
      <c r="G65" s="49"/>
      <c r="H65" s="49"/>
      <c r="I65" s="50" t="s">
        <v>557</v>
      </c>
    </row>
    <row r="66" spans="2:10" x14ac:dyDescent="0.25">
      <c r="B66" s="3">
        <v>6.9</v>
      </c>
      <c r="C66" s="2" t="s">
        <v>583</v>
      </c>
      <c r="D66" s="49"/>
      <c r="E66" s="49"/>
      <c r="F66" s="49"/>
      <c r="G66" s="49"/>
      <c r="H66" s="49"/>
      <c r="I66" s="50" t="s">
        <v>557</v>
      </c>
    </row>
    <row r="67" spans="2:10" x14ac:dyDescent="0.25">
      <c r="B67" s="55">
        <v>6.1</v>
      </c>
      <c r="C67" s="2" t="s">
        <v>584</v>
      </c>
      <c r="D67" s="49"/>
      <c r="E67" s="49"/>
      <c r="F67" s="49"/>
      <c r="G67" s="49"/>
      <c r="H67" s="49"/>
      <c r="I67" s="50" t="s">
        <v>557</v>
      </c>
    </row>
    <row r="68" spans="2:10" ht="26.4" x14ac:dyDescent="0.25">
      <c r="B68" s="65">
        <v>6.11</v>
      </c>
      <c r="C68" s="2" t="s">
        <v>608</v>
      </c>
      <c r="D68" s="49"/>
      <c r="E68" s="49"/>
      <c r="F68" s="49"/>
      <c r="G68" s="49"/>
      <c r="H68" s="49"/>
      <c r="I68" s="50" t="s">
        <v>557</v>
      </c>
    </row>
    <row r="69" spans="2:10" x14ac:dyDescent="0.25">
      <c r="B69" s="55">
        <v>6.12</v>
      </c>
      <c r="C69" s="2" t="s">
        <v>589</v>
      </c>
      <c r="D69" s="49"/>
      <c r="E69" s="49"/>
      <c r="F69" s="49"/>
      <c r="G69" s="49"/>
      <c r="H69" s="49"/>
      <c r="I69" s="50" t="s">
        <v>557</v>
      </c>
    </row>
    <row r="70" spans="2:10" x14ac:dyDescent="0.25">
      <c r="B70" s="55" t="s">
        <v>609</v>
      </c>
      <c r="C70" s="310" t="s">
        <v>610</v>
      </c>
      <c r="D70" s="49"/>
      <c r="E70" s="49"/>
      <c r="F70" s="49"/>
      <c r="G70" s="49"/>
      <c r="H70" s="49"/>
      <c r="I70" s="50" t="s">
        <v>557</v>
      </c>
    </row>
    <row r="71" spans="2:10" x14ac:dyDescent="0.25">
      <c r="B71" s="55" t="s">
        <v>611</v>
      </c>
      <c r="C71" s="311" t="s">
        <v>612</v>
      </c>
      <c r="D71" s="49"/>
      <c r="E71" s="49"/>
      <c r="F71" s="49"/>
      <c r="G71" s="49"/>
      <c r="H71" s="49"/>
      <c r="I71" s="50" t="s">
        <v>557</v>
      </c>
    </row>
    <row r="72" spans="2:10" x14ac:dyDescent="0.25">
      <c r="B72" s="377" t="s">
        <v>613</v>
      </c>
      <c r="C72" s="377"/>
      <c r="D72" s="377"/>
      <c r="E72" s="377"/>
      <c r="F72" s="377"/>
      <c r="G72" s="377"/>
      <c r="H72" s="377"/>
      <c r="I72" s="377"/>
    </row>
    <row r="73" spans="2:10" ht="13.8" x14ac:dyDescent="0.25">
      <c r="B73" s="66"/>
      <c r="C73" s="67"/>
      <c r="D73" s="68"/>
      <c r="E73" s="68"/>
      <c r="F73" s="68"/>
      <c r="G73" s="68"/>
      <c r="H73" s="68"/>
      <c r="I73" s="68"/>
      <c r="J73" s="68"/>
    </row>
    <row r="74" spans="2:10" ht="15.6" x14ac:dyDescent="0.25">
      <c r="B74" s="69" t="s">
        <v>614</v>
      </c>
      <c r="C74" s="375" t="s">
        <v>615</v>
      </c>
      <c r="D74" s="375"/>
      <c r="E74" s="375"/>
      <c r="F74" s="375"/>
      <c r="G74" s="375"/>
      <c r="H74" s="375"/>
      <c r="I74" s="375"/>
    </row>
    <row r="75" spans="2:10" ht="15.6" x14ac:dyDescent="0.25">
      <c r="B75" s="69" t="s">
        <v>616</v>
      </c>
      <c r="C75" s="374" t="s">
        <v>617</v>
      </c>
      <c r="D75" s="374"/>
      <c r="E75" s="374"/>
      <c r="F75" s="374"/>
      <c r="G75" s="374"/>
      <c r="H75" s="374"/>
      <c r="I75" s="374"/>
    </row>
    <row r="76" spans="2:10" ht="32.25" customHeight="1" x14ac:dyDescent="0.25">
      <c r="B76" s="69"/>
      <c r="C76" s="374"/>
      <c r="D76" s="375"/>
      <c r="E76" s="375"/>
      <c r="F76" s="375"/>
      <c r="G76" s="375"/>
      <c r="H76" s="375"/>
      <c r="I76" s="375"/>
    </row>
  </sheetData>
  <mergeCells count="6">
    <mergeCell ref="C76:I76"/>
    <mergeCell ref="B3:I3"/>
    <mergeCell ref="B36:I36"/>
    <mergeCell ref="B72:I72"/>
    <mergeCell ref="C74:I74"/>
    <mergeCell ref="C75:I75"/>
  </mergeCells>
  <conditionalFormatting sqref="D2:I2 D13:E13 G13:I13 D22:I22 E23:I23 D24:I24 D25:H35 E39:I42 D43:H48 D49:I49 E50:I50 D51:H56 D57:I57 D58:H60 D62:H71 D73:J73 B75 D77:I1048576">
    <cfRule type="cellIs" dxfId="1" priority="3" operator="equal">
      <formula>"X"</formula>
    </cfRule>
  </conditionalFormatting>
  <pageMargins left="0.70866141732283472" right="0.70866141732283472" top="0.74803149606299213" bottom="0.74803149606299213" header="0.31496062992125984" footer="0.31496062992125984"/>
  <pageSetup paperSize="9" scale="58" fitToHeight="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9BD55-D9F7-41E7-A307-D7FF2FA6512B}">
  <dimension ref="B1:I52"/>
  <sheetViews>
    <sheetView zoomScale="115" zoomScaleNormal="115" workbookViewId="0">
      <selection activeCell="D2" sqref="D2"/>
    </sheetView>
  </sheetViews>
  <sheetFormatPr defaultRowHeight="13.2" x14ac:dyDescent="0.25"/>
  <cols>
    <col min="2" max="2" width="41.5546875" customWidth="1"/>
    <col min="3" max="4" width="20.5546875" customWidth="1"/>
    <col min="6" max="6" width="21.6640625" customWidth="1"/>
  </cols>
  <sheetData>
    <row r="1" spans="2:9" ht="13.8" thickBot="1" x14ac:dyDescent="0.3"/>
    <row r="2" spans="2:9" ht="26.4" x14ac:dyDescent="0.25">
      <c r="B2" s="33" t="s">
        <v>483</v>
      </c>
      <c r="C2" s="34" t="s">
        <v>618</v>
      </c>
      <c r="D2" s="35" t="s">
        <v>619</v>
      </c>
    </row>
    <row r="3" spans="2:9" x14ac:dyDescent="0.25">
      <c r="B3" s="36" t="s">
        <v>620</v>
      </c>
      <c r="C3" s="96">
        <v>40</v>
      </c>
      <c r="D3" s="97">
        <v>30</v>
      </c>
    </row>
    <row r="4" spans="2:9" x14ac:dyDescent="0.25">
      <c r="B4" s="36" t="s">
        <v>621</v>
      </c>
      <c r="C4" s="96">
        <v>200</v>
      </c>
      <c r="D4" s="97">
        <v>100</v>
      </c>
    </row>
    <row r="5" spans="2:9" x14ac:dyDescent="0.25">
      <c r="B5" s="37" t="s">
        <v>622</v>
      </c>
      <c r="C5" s="98">
        <v>150</v>
      </c>
      <c r="D5" s="99">
        <v>50</v>
      </c>
    </row>
    <row r="13" spans="2:9" ht="13.8" x14ac:dyDescent="0.25">
      <c r="F13" s="103"/>
      <c r="G13" s="103"/>
      <c r="H13" s="103"/>
      <c r="I13" s="103"/>
    </row>
    <row r="14" spans="2:9" ht="13.8" x14ac:dyDescent="0.25">
      <c r="F14" s="103"/>
      <c r="G14" s="103"/>
      <c r="H14" s="103"/>
      <c r="I14" s="103"/>
    </row>
    <row r="15" spans="2:9" ht="13.8" x14ac:dyDescent="0.25">
      <c r="F15" s="103"/>
      <c r="G15" s="103"/>
      <c r="H15" s="103"/>
      <c r="I15" s="103"/>
    </row>
    <row r="16" spans="2:9" ht="13.8" x14ac:dyDescent="0.25">
      <c r="F16" s="103"/>
      <c r="G16" s="103"/>
      <c r="H16" s="103"/>
      <c r="I16" s="103"/>
    </row>
    <row r="17" spans="6:9" ht="13.8" x14ac:dyDescent="0.25">
      <c r="F17" s="103"/>
      <c r="G17" s="103"/>
      <c r="H17" s="103"/>
      <c r="I17" s="103"/>
    </row>
    <row r="18" spans="6:9" ht="13.8" x14ac:dyDescent="0.25">
      <c r="F18" s="103"/>
      <c r="G18" s="103"/>
      <c r="H18" s="103"/>
      <c r="I18" s="103"/>
    </row>
    <row r="19" spans="6:9" ht="13.8" x14ac:dyDescent="0.25">
      <c r="F19" s="103"/>
      <c r="G19" s="103"/>
      <c r="H19" s="103"/>
      <c r="I19" s="103"/>
    </row>
    <row r="20" spans="6:9" ht="13.8" x14ac:dyDescent="0.25">
      <c r="F20" s="103"/>
      <c r="G20" s="103"/>
      <c r="H20" s="103"/>
      <c r="I20" s="103"/>
    </row>
    <row r="21" spans="6:9" ht="13.8" x14ac:dyDescent="0.25">
      <c r="F21" s="103"/>
      <c r="G21" s="103"/>
      <c r="H21" s="103"/>
      <c r="I21" s="103"/>
    </row>
    <row r="22" spans="6:9" ht="13.8" x14ac:dyDescent="0.25">
      <c r="F22" s="103"/>
      <c r="G22" s="103"/>
      <c r="H22" s="103"/>
      <c r="I22" s="103"/>
    </row>
    <row r="23" spans="6:9" ht="13.8" x14ac:dyDescent="0.25">
      <c r="F23" s="103"/>
      <c r="G23" s="103"/>
      <c r="H23" s="103"/>
      <c r="I23" s="103"/>
    </row>
    <row r="24" spans="6:9" ht="13.8" x14ac:dyDescent="0.25">
      <c r="F24" s="103"/>
      <c r="G24" s="103"/>
      <c r="H24" s="103"/>
      <c r="I24" s="103"/>
    </row>
    <row r="25" spans="6:9" ht="13.8" x14ac:dyDescent="0.25">
      <c r="F25" s="103"/>
      <c r="G25" s="103"/>
      <c r="H25" s="103"/>
      <c r="I25" s="103"/>
    </row>
    <row r="26" spans="6:9" ht="13.8" x14ac:dyDescent="0.25">
      <c r="F26" s="103"/>
      <c r="G26" s="103"/>
      <c r="H26" s="103"/>
      <c r="I26" s="103"/>
    </row>
    <row r="27" spans="6:9" ht="13.8" x14ac:dyDescent="0.25">
      <c r="F27" s="103"/>
      <c r="G27" s="103"/>
      <c r="H27" s="103"/>
      <c r="I27" s="103"/>
    </row>
    <row r="28" spans="6:9" ht="13.8" x14ac:dyDescent="0.25">
      <c r="F28" s="103"/>
      <c r="G28" s="103"/>
      <c r="H28" s="103"/>
      <c r="I28" s="103"/>
    </row>
    <row r="29" spans="6:9" ht="13.8" x14ac:dyDescent="0.25">
      <c r="F29" s="103"/>
      <c r="G29" s="103"/>
      <c r="H29" s="103"/>
      <c r="I29" s="103"/>
    </row>
    <row r="30" spans="6:9" ht="13.8" x14ac:dyDescent="0.25">
      <c r="F30" s="103"/>
      <c r="G30" s="103"/>
      <c r="H30" s="103"/>
      <c r="I30" s="103"/>
    </row>
    <row r="31" spans="6:9" ht="13.8" x14ac:dyDescent="0.25">
      <c r="F31" s="103"/>
      <c r="G31" s="103"/>
      <c r="H31" s="103"/>
      <c r="I31" s="103"/>
    </row>
    <row r="32" spans="6:9" ht="13.8" x14ac:dyDescent="0.25">
      <c r="F32" s="103"/>
      <c r="G32" s="103"/>
      <c r="H32" s="103"/>
      <c r="I32" s="103"/>
    </row>
    <row r="33" spans="6:9" ht="13.8" x14ac:dyDescent="0.25">
      <c r="F33" s="103"/>
      <c r="G33" s="103"/>
      <c r="H33" s="103"/>
      <c r="I33" s="103"/>
    </row>
    <row r="34" spans="6:9" ht="13.8" x14ac:dyDescent="0.25">
      <c r="F34" s="103"/>
      <c r="G34" s="103"/>
      <c r="H34" s="103"/>
      <c r="I34" s="103"/>
    </row>
    <row r="35" spans="6:9" ht="13.8" x14ac:dyDescent="0.25">
      <c r="F35" s="103"/>
      <c r="G35" s="103"/>
      <c r="H35" s="103"/>
      <c r="I35" s="103"/>
    </row>
    <row r="36" spans="6:9" ht="13.8" x14ac:dyDescent="0.25">
      <c r="F36" s="103"/>
      <c r="G36" s="103"/>
      <c r="H36" s="103"/>
      <c r="I36" s="103"/>
    </row>
    <row r="37" spans="6:9" ht="13.8" x14ac:dyDescent="0.25">
      <c r="F37" s="103"/>
      <c r="G37" s="103"/>
      <c r="H37" s="103"/>
      <c r="I37" s="103"/>
    </row>
    <row r="38" spans="6:9" ht="13.8" x14ac:dyDescent="0.25">
      <c r="F38" s="103"/>
      <c r="G38" s="103"/>
      <c r="H38" s="103"/>
      <c r="I38" s="103"/>
    </row>
    <row r="39" spans="6:9" ht="13.8" x14ac:dyDescent="0.25">
      <c r="F39" s="103"/>
      <c r="G39" s="103"/>
      <c r="H39" s="103"/>
      <c r="I39" s="103"/>
    </row>
    <row r="40" spans="6:9" ht="13.8" x14ac:dyDescent="0.25">
      <c r="F40" s="103"/>
      <c r="G40" s="103"/>
      <c r="H40" s="103"/>
      <c r="I40" s="103"/>
    </row>
    <row r="41" spans="6:9" ht="13.8" x14ac:dyDescent="0.25">
      <c r="F41" s="103"/>
      <c r="G41" s="103"/>
      <c r="H41" s="103"/>
      <c r="I41" s="103"/>
    </row>
    <row r="42" spans="6:9" ht="13.8" x14ac:dyDescent="0.25">
      <c r="F42" s="103"/>
      <c r="G42" s="103"/>
      <c r="H42" s="103"/>
      <c r="I42" s="103"/>
    </row>
    <row r="43" spans="6:9" ht="13.8" x14ac:dyDescent="0.25">
      <c r="F43" s="103"/>
      <c r="G43" s="103"/>
      <c r="H43" s="103"/>
      <c r="I43" s="103"/>
    </row>
    <row r="44" spans="6:9" ht="13.8" x14ac:dyDescent="0.25">
      <c r="F44" s="103"/>
      <c r="G44" s="103"/>
      <c r="H44" s="103"/>
      <c r="I44" s="103"/>
    </row>
    <row r="45" spans="6:9" ht="13.8" x14ac:dyDescent="0.25">
      <c r="F45" s="103"/>
      <c r="G45" s="103"/>
      <c r="H45" s="103"/>
      <c r="I45" s="103"/>
    </row>
    <row r="46" spans="6:9" ht="13.8" x14ac:dyDescent="0.25">
      <c r="F46" s="103"/>
      <c r="G46" s="103"/>
      <c r="H46" s="103"/>
      <c r="I46" s="103"/>
    </row>
    <row r="47" spans="6:9" ht="13.8" x14ac:dyDescent="0.25">
      <c r="F47" s="103"/>
      <c r="G47" s="103"/>
      <c r="H47" s="103"/>
      <c r="I47" s="103"/>
    </row>
    <row r="48" spans="6:9" ht="13.8" x14ac:dyDescent="0.25">
      <c r="F48" s="103"/>
      <c r="G48" s="103"/>
      <c r="H48" s="103"/>
      <c r="I48" s="103"/>
    </row>
    <row r="49" spans="6:9" ht="13.8" x14ac:dyDescent="0.25">
      <c r="F49" s="103"/>
      <c r="G49" s="103"/>
      <c r="H49" s="103"/>
      <c r="I49" s="103"/>
    </row>
    <row r="50" spans="6:9" ht="13.8" x14ac:dyDescent="0.25">
      <c r="F50" s="103"/>
      <c r="G50" s="103"/>
      <c r="H50" s="103"/>
      <c r="I50" s="103"/>
    </row>
    <row r="51" spans="6:9" ht="13.8" x14ac:dyDescent="0.25">
      <c r="F51" s="103"/>
      <c r="G51" s="103"/>
      <c r="H51" s="103"/>
      <c r="I51" s="103"/>
    </row>
    <row r="52" spans="6:9" ht="13.8" x14ac:dyDescent="0.25">
      <c r="F52" s="103"/>
      <c r="G52" s="103"/>
      <c r="H52" s="103"/>
      <c r="I52" s="103"/>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934B6-72FF-497D-B0E7-62C35F32BA19}">
  <dimension ref="A2:N6"/>
  <sheetViews>
    <sheetView zoomScaleNormal="100" workbookViewId="0">
      <selection activeCell="E7" sqref="E7"/>
    </sheetView>
  </sheetViews>
  <sheetFormatPr defaultColWidth="9.33203125" defaultRowHeight="12" outlineLevelCol="1" x14ac:dyDescent="0.25"/>
  <cols>
    <col min="1" max="1" width="3.33203125" style="42" customWidth="1"/>
    <col min="2" max="2" width="7.109375" style="42" customWidth="1"/>
    <col min="3" max="3" width="14.109375" style="42" customWidth="1"/>
    <col min="4" max="4" width="41" style="42" bestFit="1" customWidth="1"/>
    <col min="5" max="5" width="30.5546875" style="42" bestFit="1" customWidth="1"/>
    <col min="6" max="6" width="35" style="42" bestFit="1" customWidth="1"/>
    <col min="7" max="7" width="20" style="43" bestFit="1" customWidth="1"/>
    <col min="8" max="8" width="20" style="43" customWidth="1"/>
    <col min="9" max="9" width="14.6640625" style="43" customWidth="1" outlineLevel="1"/>
    <col min="10" max="10" width="17.6640625" style="43" customWidth="1" outlineLevel="1"/>
    <col min="11" max="11" width="16.6640625" style="43" customWidth="1" outlineLevel="1"/>
    <col min="12" max="12" width="15.5546875" style="43" customWidth="1" outlineLevel="1"/>
    <col min="13" max="13" width="17.33203125" style="43" customWidth="1" outlineLevel="1"/>
    <col min="14" max="14" width="16.6640625" style="43" customWidth="1" outlineLevel="1"/>
    <col min="15" max="16384" width="9.33203125" style="42"/>
  </cols>
  <sheetData>
    <row r="2" spans="1:14" s="40" customFormat="1" ht="57" x14ac:dyDescent="0.25">
      <c r="A2" s="38"/>
      <c r="B2" s="39" t="s">
        <v>39</v>
      </c>
      <c r="C2" s="39" t="s">
        <v>473</v>
      </c>
      <c r="D2" s="39" t="s">
        <v>623</v>
      </c>
      <c r="E2" s="39" t="s">
        <v>624</v>
      </c>
      <c r="F2" s="39" t="s">
        <v>625</v>
      </c>
      <c r="G2" s="39" t="s">
        <v>626</v>
      </c>
      <c r="H2" s="39" t="s">
        <v>81</v>
      </c>
      <c r="I2" s="39" t="s">
        <v>627</v>
      </c>
      <c r="J2" s="39" t="s">
        <v>628</v>
      </c>
      <c r="K2" s="39" t="s">
        <v>629</v>
      </c>
      <c r="L2" s="39" t="s">
        <v>630</v>
      </c>
      <c r="M2" s="39" t="s">
        <v>631</v>
      </c>
      <c r="N2" s="39" t="s">
        <v>632</v>
      </c>
    </row>
    <row r="3" spans="1:14" s="38" customFormat="1" ht="31.2" x14ac:dyDescent="0.25">
      <c r="B3" s="41">
        <v>1</v>
      </c>
      <c r="C3" s="27" t="s">
        <v>483</v>
      </c>
      <c r="D3" s="321" t="s">
        <v>633</v>
      </c>
      <c r="E3" s="105" t="s">
        <v>634</v>
      </c>
      <c r="F3" s="104" t="s">
        <v>635</v>
      </c>
      <c r="G3" s="100" t="s">
        <v>636</v>
      </c>
      <c r="H3" s="100">
        <v>10</v>
      </c>
      <c r="I3" s="100">
        <v>20</v>
      </c>
      <c r="J3" s="100">
        <v>10</v>
      </c>
      <c r="K3" s="100">
        <v>120</v>
      </c>
      <c r="L3" s="100">
        <v>75</v>
      </c>
      <c r="M3" s="100">
        <v>20</v>
      </c>
      <c r="N3" s="100" t="s">
        <v>453</v>
      </c>
    </row>
    <row r="4" spans="1:14" x14ac:dyDescent="0.25">
      <c r="D4" s="92"/>
      <c r="E4" s="92"/>
      <c r="F4" s="92"/>
    </row>
    <row r="5" spans="1:14" x14ac:dyDescent="0.25">
      <c r="G5" s="93"/>
      <c r="H5" s="93"/>
    </row>
    <row r="6" spans="1:14" x14ac:dyDescent="0.25">
      <c r="D6" s="92" t="s">
        <v>637</v>
      </c>
    </row>
  </sheetData>
  <conditionalFormatting sqref="I1:I2 G3:M3 I4:I1048576">
    <cfRule type="containsText" dxfId="0" priority="1" operator="containsText" text="X">
      <formula>NOT(ISERROR(SEARCH("X",G1)))</formula>
    </cfRule>
  </conditionalFormatting>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EC7C4D-6C52-4A6C-97B2-63D59BDBA27A}">
  <dimension ref="B2:G4"/>
  <sheetViews>
    <sheetView workbookViewId="0">
      <selection activeCell="J41" sqref="J41"/>
    </sheetView>
  </sheetViews>
  <sheetFormatPr defaultRowHeight="13.2" x14ac:dyDescent="0.25"/>
  <cols>
    <col min="2" max="2" width="28.6640625" style="32" bestFit="1" customWidth="1"/>
    <col min="3" max="3" width="26.44140625" customWidth="1"/>
    <col min="4" max="4" width="19.33203125" customWidth="1"/>
    <col min="5" max="5" width="12.33203125" customWidth="1"/>
    <col min="6" max="6" width="24.33203125" bestFit="1" customWidth="1"/>
    <col min="7" max="7" width="25.5546875" bestFit="1" customWidth="1"/>
  </cols>
  <sheetData>
    <row r="2" spans="2:7" ht="26.4" x14ac:dyDescent="0.25">
      <c r="B2" s="31" t="s">
        <v>638</v>
      </c>
      <c r="C2" s="31" t="s">
        <v>639</v>
      </c>
      <c r="D2" s="31" t="s">
        <v>640</v>
      </c>
      <c r="E2" s="31" t="s">
        <v>641</v>
      </c>
      <c r="F2" s="31" t="s">
        <v>642</v>
      </c>
      <c r="G2" s="31" t="s">
        <v>643</v>
      </c>
    </row>
    <row r="3" spans="2:7" x14ac:dyDescent="0.25">
      <c r="B3" s="378" t="s">
        <v>483</v>
      </c>
      <c r="C3" s="101" t="s">
        <v>644</v>
      </c>
      <c r="D3" s="379" t="s">
        <v>645</v>
      </c>
      <c r="E3" s="101">
        <v>6</v>
      </c>
      <c r="F3" s="379" t="s">
        <v>646</v>
      </c>
      <c r="G3" s="379" t="s">
        <v>647</v>
      </c>
    </row>
    <row r="4" spans="2:7" x14ac:dyDescent="0.25">
      <c r="B4" s="378"/>
      <c r="C4" s="101" t="s">
        <v>648</v>
      </c>
      <c r="D4" s="379"/>
      <c r="E4" s="101">
        <v>4</v>
      </c>
      <c r="F4" s="379"/>
      <c r="G4" s="379"/>
    </row>
  </sheetData>
  <mergeCells count="4">
    <mergeCell ref="B3:B4"/>
    <mergeCell ref="D3:D4"/>
    <mergeCell ref="F3:F4"/>
    <mergeCell ref="G3:G4"/>
  </mergeCells>
  <phoneticPr fontId="30"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16FB8-F6D9-422E-9763-26A0DF83731F}">
  <dimension ref="A1"/>
  <sheetViews>
    <sheetView workbookViewId="0">
      <selection activeCell="S39" sqref="S39"/>
    </sheetView>
  </sheetViews>
  <sheetFormatPr defaultRowHeight="13.2"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E0B6348F063F2499901E1858B841C1C" ma:contentTypeVersion="18" ma:contentTypeDescription="Create a new document." ma:contentTypeScope="" ma:versionID="9b7263993fcd2050c62995aaff24fe25">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555c9ad9ab5db40abc743411eebdcba7"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8708C9F-8F50-416D-96B3-D9EE4C3008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0dbaf5-aacb-4fa5-a9f5-32ab6e55aaf4"/>
    <ds:schemaRef ds:uri="d73c6baf-9cf2-4cf2-a117-76c6714154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F9DF819-4210-478D-B3C7-792573E77F25}">
  <ds:schemaRefs>
    <ds:schemaRef ds:uri="http://schemas.microsoft.com/sharepoint/v3/contenttype/forms"/>
  </ds:schemaRefs>
</ds:datastoreItem>
</file>

<file path=customXml/itemProps3.xml><?xml version="1.0" encoding="utf-8"?>
<ds:datastoreItem xmlns:ds="http://schemas.openxmlformats.org/officeDocument/2006/customXml" ds:itemID="{40D0729F-C714-4C1A-BBD1-7ED8D0C5CD60}">
  <ds:schemaRefs>
    <ds:schemaRef ds:uri="http://schemas.microsoft.com/office/2006/metadata/properties"/>
    <ds:schemaRef ds:uri="http://schemas.microsoft.com/office/infopath/2007/PartnerControls"/>
    <ds:schemaRef ds:uri="d73c6baf-9cf2-4cf2-a117-76c67141543a"/>
    <ds:schemaRef ds:uri="520dbaf5-aacb-4fa5-a9f5-32ab6e55aaf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vt:i4>
      </vt:variant>
    </vt:vector>
  </HeadingPairs>
  <TitlesOfParts>
    <vt:vector size="13" baseType="lpstr">
      <vt:lpstr>VĒRTĒŠANAS KRITĒRIJI</vt:lpstr>
      <vt:lpstr>Finanšu piedāvājums_KU1-KU9</vt:lpstr>
      <vt:lpstr>FAKTISKĀS uzkopšanas biežums</vt:lpstr>
      <vt:lpstr>Telpu sadalījums un ĪP</vt:lpstr>
      <vt:lpstr>Telpu ikdienas UP</vt:lpstr>
      <vt:lpstr>Teritorijas sadalījums un ĪP</vt:lpstr>
      <vt:lpstr>Teritorijas ikdienas UP</vt:lpstr>
      <vt:lpstr>Cilvēku plūsma</vt:lpstr>
      <vt:lpstr>Higiēnas preces</vt:lpstr>
      <vt:lpstr>Paklāji</vt:lpstr>
      <vt:lpstr>Patarnieki_Teritorija_zemes v</vt:lpstr>
      <vt:lpstr>'Telpu ikdienas UP'!Print_Area</vt:lpstr>
      <vt:lpstr>'Teritorijas ikdienas UP'!Print_Area</vt:lpstr>
    </vt:vector>
  </TitlesOfParts>
  <Manager/>
  <Company>Augstceltne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JanisV</dc:creator>
  <cp:keywords/>
  <dc:description/>
  <cp:lastModifiedBy>Diāna Rumbeniece</cp:lastModifiedBy>
  <cp:revision/>
  <dcterms:created xsi:type="dcterms:W3CDTF">2015-12-15T16:00:40Z</dcterms:created>
  <dcterms:modified xsi:type="dcterms:W3CDTF">2026-09-03T07:09:20Z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y fmtid="{D5CDD505-2E9C-101B-9397-08002B2CF9AE}" pid="3" name="_dlc_DocIdItemGuid">
    <vt:lpwstr>30389b6a-3a45-4f6e-8850-0b366e1dbd81</vt:lpwstr>
  </property>
  <property fmtid="{D5CDD505-2E9C-101B-9397-08002B2CF9AE}" pid="4" name="MediaServiceImageTags">
    <vt:lpwstr/>
  </property>
</Properties>
</file>