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mc:AlternateContent xmlns:mc="http://schemas.openxmlformats.org/markup-compatibility/2006">
    <mc:Choice Requires="x15">
      <x15ac:absPath xmlns:x15ac="http://schemas.microsoft.com/office/spreadsheetml/2010/11/ac" url="C:\Users\aivaun\Desktop\Teritorijas labiekārtošana. Tāmes\"/>
    </mc:Choice>
  </mc:AlternateContent>
  <xr:revisionPtr revIDLastSave="0" documentId="13_ncr:1_{5CD3BB37-34FE-403C-A716-210506B9C35C}" xr6:coauthVersionLast="47" xr6:coauthVersionMax="47" xr10:uidLastSave="{00000000-0000-0000-0000-000000000000}"/>
  <bookViews>
    <workbookView xWindow="-120" yWindow="-120" windowWidth="29040" windowHeight="15720" tabRatio="782" activeTab="5" xr2:uid="{00000000-000D-0000-FFFF-FFFF00000000}"/>
  </bookViews>
  <sheets>
    <sheet name="Sk_r" sheetId="51" r:id="rId1"/>
    <sheet name="Būvniecības koptāme" sheetId="1" r:id="rId2"/>
    <sheet name="Kopsavilkuma aprēķins" sheetId="3" r:id="rId3"/>
    <sheet name="Ceļa darbi-TS-CD" sheetId="17" r:id="rId4"/>
    <sheet name="Ūdensapgāde un kanalizācija-UKT" sheetId="70" r:id="rId5"/>
    <sheet name="Lietus ūdens kanalizācija " sheetId="72" r:id="rId6"/>
    <sheet name="Elektroapgāde-ārējā-ELT" sheetId="54" r:id="rId7"/>
    <sheet name="Elektronisko sakaru tīkli-EST" sheetId="55" r:id="rId8"/>
    <sheet name="Arhitektūra-AR" sheetId="74" r:id="rId9"/>
    <sheet name="Būvkonstrukcijas-BK" sheetId="75" r:id="rId10"/>
  </sheets>
  <definedNames>
    <definedName name="___xlnm.Print_Titles_10">#REF!</definedName>
    <definedName name="___xlnm.Print_Titles_11">#REF!</definedName>
    <definedName name="___xlnm.Print_Titles_4">#REF!</definedName>
    <definedName name="___xlnm.Print_Titles_5">#REF!</definedName>
    <definedName name="___xlnm.Print_Titles_6">#REF!</definedName>
    <definedName name="___xlnm.Print_Titles_7">#REF!</definedName>
    <definedName name="___xlnm.Print_Titles_8">#REF!</definedName>
    <definedName name="___xlnm.Print_Titles_9">#REF!</definedName>
    <definedName name="__xlnm.Print_Titles_10">#REF!</definedName>
    <definedName name="__xlnm.Print_Titles_11">#REF!</definedName>
    <definedName name="__xlnm.Print_Titles_4">#REF!</definedName>
    <definedName name="__xlnm.Print_Titles_5">#REF!</definedName>
    <definedName name="__xlnm.Print_Titles_6" localSheetId="8">'Arhitektūra-AR'!$11:$11</definedName>
    <definedName name="__xlnm.Print_Titles_6" localSheetId="9">'Būvkonstrukcijas-BK'!$11:$11</definedName>
    <definedName name="__xlnm.Print_Titles_6" localSheetId="3">'Ceļa darbi-TS-CD'!$11:$11</definedName>
    <definedName name="__xlnm.Print_Titles_6" localSheetId="6">'Elektroapgāde-ārējā-ELT'!$11:$11</definedName>
    <definedName name="__xlnm.Print_Titles_6" localSheetId="7">'Elektronisko sakaru tīkli-EST'!$11:$11</definedName>
    <definedName name="__xlnm.Print_Titles_6" localSheetId="5">'Lietus ūdens kanalizācija '!$11:$11</definedName>
    <definedName name="__xlnm.Print_Titles_6" localSheetId="4">'Ūdensapgāde un kanalizācija-UKT'!$11:$11</definedName>
    <definedName name="__xlnm.Print_Titles_6">#REF!</definedName>
    <definedName name="__xlnm.Print_Titles_7">#REF!</definedName>
    <definedName name="__xlnm.Print_Titles_8">#REF!</definedName>
    <definedName name="__xlnm.Print_Titles_9">#REF!</definedName>
    <definedName name="_xlnm.Print_Area" localSheetId="8">'Arhitektūra-AR'!$A$1:$O$68</definedName>
    <definedName name="_xlnm.Print_Area" localSheetId="9">'Būvkonstrukcijas-BK'!$A$1:$O$47</definedName>
    <definedName name="_xlnm.Print_Area" localSheetId="3">'Ceļa darbi-TS-CD'!$A$1:$O$211</definedName>
    <definedName name="_xlnm.Print_Area" localSheetId="6">'Elektroapgāde-ārējā-ELT'!$A$1:$O$67</definedName>
    <definedName name="_xlnm.Print_Area" localSheetId="7">'Elektronisko sakaru tīkli-EST'!$A$1:$O$46</definedName>
    <definedName name="_xlnm.Print_Area" localSheetId="2">'Kopsavilkuma aprēķins'!$B$1:$K$30</definedName>
    <definedName name="_xlnm.Print_Area" localSheetId="5">'Lietus ūdens kanalizācija '!$A$1:$O$56</definedName>
    <definedName name="_xlnm.Print_Area" localSheetId="4">'Ūdensapgāde un kanalizācija-UKT'!$A$1:$O$74</definedName>
    <definedName name="_xlnm.Print_Titles" localSheetId="8">'Arhitektūra-AR'!$11:$11</definedName>
    <definedName name="_xlnm.Print_Titles" localSheetId="9">'Būvkonstrukcijas-BK'!$11:$11</definedName>
    <definedName name="_xlnm.Print_Titles" localSheetId="3">'Ceļa darbi-TS-CD'!$11:$11</definedName>
    <definedName name="_xlnm.Print_Titles" localSheetId="6">'Elektroapgāde-ārējā-ELT'!$11:$11</definedName>
    <definedName name="_xlnm.Print_Titles" localSheetId="7">'Elektronisko sakaru tīkli-EST'!$11:$11</definedName>
    <definedName name="_xlnm.Print_Titles" localSheetId="5">'Lietus ūdens kanalizācija '!$11:$11</definedName>
    <definedName name="_xlnm.Print_Titles" localSheetId="4">'Ūdensapgāde un kanalizācija-UKT'!$11:$11</definedName>
    <definedName name="Excel_BuiltIn__FilterDatabase_1" localSheetId="0">#REF!</definedName>
    <definedName name="Excel_BuiltIn__FilterDatabase_1">'Būvniecības koptāme'!$A$12:$P$97</definedName>
    <definedName name="Excel_BuiltIn_Print_Area_1" localSheetId="0">#REF!</definedName>
    <definedName name="Excel_BuiltIn_Print_Area_1">'Būvniecības koptāme'!$A$1:$P$136</definedName>
    <definedName name="Excel_BuiltIn_Print_Titles_1" localSheetId="0">#REF!</definedName>
    <definedName name="Excel_BuiltIn_Print_Titles_1">'Būvniecības koptāme'!$3:$4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54" l="1"/>
  <c r="J16" i="54" s="1"/>
  <c r="G17" i="54"/>
  <c r="G18" i="54"/>
  <c r="G19" i="54"/>
  <c r="J19" i="54" s="1"/>
  <c r="J17" i="54"/>
  <c r="J18" i="54"/>
  <c r="G21" i="54"/>
  <c r="G22" i="54"/>
  <c r="G23" i="54"/>
  <c r="G24" i="54"/>
  <c r="G25" i="54"/>
  <c r="J25" i="54" s="1"/>
  <c r="G26" i="54"/>
  <c r="J26" i="54" s="1"/>
  <c r="J21" i="54"/>
  <c r="J22" i="54"/>
  <c r="J23" i="54"/>
  <c r="J24" i="54"/>
  <c r="G28" i="54"/>
  <c r="J28" i="54" s="1"/>
  <c r="G29" i="54"/>
  <c r="J29" i="54" s="1"/>
  <c r="G30" i="54"/>
  <c r="J30" i="54" s="1"/>
  <c r="G31" i="54"/>
  <c r="J31" i="54" s="1"/>
  <c r="G32" i="54"/>
  <c r="J32" i="54" s="1"/>
  <c r="G33" i="54"/>
  <c r="J33" i="54" s="1"/>
  <c r="G34" i="54"/>
  <c r="J34" i="54" s="1"/>
  <c r="G35" i="54"/>
  <c r="J35" i="54" s="1"/>
  <c r="G36" i="54"/>
  <c r="G37" i="54"/>
  <c r="G38" i="54"/>
  <c r="J36" i="54"/>
  <c r="J37" i="54"/>
  <c r="J38" i="54"/>
  <c r="G40" i="54"/>
  <c r="J40" i="54" s="1"/>
  <c r="G41" i="54"/>
  <c r="J41" i="54" s="1"/>
  <c r="G42" i="54"/>
  <c r="J42" i="54" s="1"/>
  <c r="G43" i="54"/>
  <c r="J43" i="54" s="1"/>
  <c r="G44" i="54"/>
  <c r="J44" i="54" s="1"/>
  <c r="G45" i="54"/>
  <c r="J45" i="54" s="1"/>
  <c r="G46" i="54"/>
  <c r="G47" i="54"/>
  <c r="G48" i="54"/>
  <c r="G49" i="54"/>
  <c r="J49" i="54" s="1"/>
  <c r="G50" i="54"/>
  <c r="J50" i="54" s="1"/>
  <c r="G51" i="54"/>
  <c r="J51" i="54" s="1"/>
  <c r="G52" i="54"/>
  <c r="J52" i="54" s="1"/>
  <c r="J46" i="54"/>
  <c r="J47" i="54"/>
  <c r="J48" i="54"/>
  <c r="C16" i="3" l="1"/>
  <c r="C15" i="3"/>
  <c r="N32" i="75"/>
  <c r="M32" i="75"/>
  <c r="K32" i="75"/>
  <c r="G32" i="75"/>
  <c r="L32" i="75" s="1"/>
  <c r="N31" i="75"/>
  <c r="M31" i="75"/>
  <c r="K31" i="75"/>
  <c r="G31" i="75"/>
  <c r="L31" i="75" s="1"/>
  <c r="N30" i="75"/>
  <c r="M30" i="75"/>
  <c r="K30" i="75"/>
  <c r="G30" i="75"/>
  <c r="L30" i="75" s="1"/>
  <c r="N29" i="75"/>
  <c r="M29" i="75"/>
  <c r="K29" i="75"/>
  <c r="G29" i="75"/>
  <c r="L29" i="75" s="1"/>
  <c r="N28" i="75"/>
  <c r="M28" i="75"/>
  <c r="K28" i="75"/>
  <c r="G28" i="75"/>
  <c r="L28" i="75" s="1"/>
  <c r="N26" i="75"/>
  <c r="M26" i="75"/>
  <c r="K26" i="75"/>
  <c r="G26" i="75"/>
  <c r="L26" i="75" s="1"/>
  <c r="O26" i="75" s="1"/>
  <c r="N24" i="75"/>
  <c r="M24" i="75"/>
  <c r="K24" i="75"/>
  <c r="G24" i="75"/>
  <c r="L24" i="75" s="1"/>
  <c r="N27" i="75"/>
  <c r="M27" i="75"/>
  <c r="K27" i="75"/>
  <c r="G27" i="75"/>
  <c r="J27" i="75" s="1"/>
  <c r="N25" i="75"/>
  <c r="M25" i="75"/>
  <c r="K25" i="75"/>
  <c r="G25" i="75"/>
  <c r="L25" i="75" s="1"/>
  <c r="O25" i="75" s="1"/>
  <c r="N23" i="75"/>
  <c r="M23" i="75"/>
  <c r="K23" i="75"/>
  <c r="G23" i="75"/>
  <c r="L23" i="75" s="1"/>
  <c r="N21" i="75"/>
  <c r="M21" i="75"/>
  <c r="K21" i="75"/>
  <c r="G21" i="75"/>
  <c r="J21" i="75" s="1"/>
  <c r="N20" i="75"/>
  <c r="M20" i="75"/>
  <c r="K20" i="75"/>
  <c r="G20" i="75"/>
  <c r="J20" i="75" s="1"/>
  <c r="N19" i="75"/>
  <c r="M19" i="75"/>
  <c r="K19" i="75"/>
  <c r="G19" i="75"/>
  <c r="L19" i="75" s="1"/>
  <c r="N18" i="75"/>
  <c r="M18" i="75"/>
  <c r="K18" i="75"/>
  <c r="G18" i="75"/>
  <c r="L18" i="75" s="1"/>
  <c r="N17" i="75"/>
  <c r="M17" i="75"/>
  <c r="K17" i="75"/>
  <c r="G17" i="75"/>
  <c r="J17" i="75" s="1"/>
  <c r="N16" i="75"/>
  <c r="M16" i="75"/>
  <c r="K16" i="75"/>
  <c r="G16" i="75"/>
  <c r="L16" i="75" s="1"/>
  <c r="N15" i="75"/>
  <c r="M15" i="75"/>
  <c r="K15" i="75"/>
  <c r="G15" i="75"/>
  <c r="J15" i="75" s="1"/>
  <c r="N14" i="75"/>
  <c r="M14" i="75"/>
  <c r="K14" i="75"/>
  <c r="G14" i="75"/>
  <c r="L14" i="75" s="1"/>
  <c r="N53" i="74"/>
  <c r="M53" i="74"/>
  <c r="K53" i="74"/>
  <c r="G53" i="74"/>
  <c r="L53" i="74" s="1"/>
  <c r="N51" i="74"/>
  <c r="M51" i="74"/>
  <c r="L51" i="74"/>
  <c r="K51" i="74"/>
  <c r="G51" i="74"/>
  <c r="J51" i="74" s="1"/>
  <c r="N50" i="74"/>
  <c r="M50" i="74"/>
  <c r="K50" i="74"/>
  <c r="G50" i="74"/>
  <c r="L50" i="74" s="1"/>
  <c r="O50" i="74" s="1"/>
  <c r="N49" i="74"/>
  <c r="M49" i="74"/>
  <c r="K49" i="74"/>
  <c r="G49" i="74"/>
  <c r="J49" i="74" s="1"/>
  <c r="N48" i="74"/>
  <c r="M48" i="74"/>
  <c r="K48" i="74"/>
  <c r="G48" i="74"/>
  <c r="J48" i="74" s="1"/>
  <c r="N47" i="74"/>
  <c r="M47" i="74"/>
  <c r="K47" i="74"/>
  <c r="G47" i="74"/>
  <c r="J47" i="74" s="1"/>
  <c r="N44" i="74"/>
  <c r="M44" i="74"/>
  <c r="K44" i="74"/>
  <c r="G44" i="74"/>
  <c r="J44" i="74" s="1"/>
  <c r="N43" i="74"/>
  <c r="M43" i="74"/>
  <c r="K43" i="74"/>
  <c r="G43" i="74"/>
  <c r="L43" i="74" s="1"/>
  <c r="O43" i="74" s="1"/>
  <c r="N42" i="74"/>
  <c r="M42" i="74"/>
  <c r="K42" i="74"/>
  <c r="G42" i="74"/>
  <c r="L42" i="74" s="1"/>
  <c r="N41" i="74"/>
  <c r="M41" i="74"/>
  <c r="K41" i="74"/>
  <c r="G41" i="74"/>
  <c r="L41" i="74" s="1"/>
  <c r="O41" i="74" s="1"/>
  <c r="N40" i="74"/>
  <c r="M40" i="74"/>
  <c r="K40" i="74"/>
  <c r="G40" i="74"/>
  <c r="L40" i="74" s="1"/>
  <c r="N39" i="74"/>
  <c r="M39" i="74"/>
  <c r="K39" i="74"/>
  <c r="G39" i="74"/>
  <c r="L39" i="74" s="1"/>
  <c r="O39" i="74" s="1"/>
  <c r="N36" i="74"/>
  <c r="M36" i="74"/>
  <c r="K36" i="74"/>
  <c r="G36" i="74"/>
  <c r="J36" i="74" s="1"/>
  <c r="N35" i="74"/>
  <c r="M35" i="74"/>
  <c r="K35" i="74"/>
  <c r="G35" i="74"/>
  <c r="L35" i="74" s="1"/>
  <c r="O35" i="74" s="1"/>
  <c r="N33" i="74"/>
  <c r="M33" i="74"/>
  <c r="K33" i="74"/>
  <c r="G33" i="74"/>
  <c r="L33" i="74" s="1"/>
  <c r="N32" i="74"/>
  <c r="M32" i="74"/>
  <c r="K32" i="74"/>
  <c r="G32" i="74"/>
  <c r="L32" i="74" s="1"/>
  <c r="O32" i="74" s="1"/>
  <c r="N31" i="74"/>
  <c r="M31" i="74"/>
  <c r="K31" i="74"/>
  <c r="G31" i="74"/>
  <c r="L31" i="74" s="1"/>
  <c r="N30" i="74"/>
  <c r="M30" i="74"/>
  <c r="K30" i="74"/>
  <c r="G30" i="74"/>
  <c r="L30" i="74" s="1"/>
  <c r="N29" i="74"/>
  <c r="M29" i="74"/>
  <c r="K29" i="74"/>
  <c r="G29" i="74"/>
  <c r="L29" i="74" s="1"/>
  <c r="N26" i="74"/>
  <c r="M26" i="74"/>
  <c r="K26" i="74"/>
  <c r="G26" i="74"/>
  <c r="J26" i="74" s="1"/>
  <c r="N24" i="74"/>
  <c r="M24" i="74"/>
  <c r="K24" i="74"/>
  <c r="G24" i="74"/>
  <c r="L24" i="74" s="1"/>
  <c r="O24" i="74" s="1"/>
  <c r="N23" i="74"/>
  <c r="M23" i="74"/>
  <c r="K23" i="74"/>
  <c r="G23" i="74"/>
  <c r="L23" i="74" s="1"/>
  <c r="N21" i="74"/>
  <c r="M21" i="74"/>
  <c r="K21" i="74"/>
  <c r="G21" i="74"/>
  <c r="L21" i="74" s="1"/>
  <c r="N19" i="74"/>
  <c r="M19" i="74"/>
  <c r="K19" i="74"/>
  <c r="G19" i="74"/>
  <c r="L19" i="74" s="1"/>
  <c r="M17" i="74"/>
  <c r="L17" i="74"/>
  <c r="J17" i="74"/>
  <c r="G17" i="74"/>
  <c r="N17" i="74"/>
  <c r="K17" i="74"/>
  <c r="N16" i="74"/>
  <c r="M16" i="74"/>
  <c r="K16" i="74"/>
  <c r="G16" i="74"/>
  <c r="L16" i="74" s="1"/>
  <c r="N15" i="74"/>
  <c r="M15" i="74"/>
  <c r="K15" i="74"/>
  <c r="G15" i="74"/>
  <c r="L15" i="74" s="1"/>
  <c r="O29" i="75" l="1"/>
  <c r="J31" i="75"/>
  <c r="K33" i="75"/>
  <c r="K16" i="3" s="1"/>
  <c r="M33" i="75"/>
  <c r="I16" i="3" s="1"/>
  <c r="N33" i="75"/>
  <c r="J16" i="3" s="1"/>
  <c r="O51" i="74"/>
  <c r="L48" i="74"/>
  <c r="O48" i="74" s="1"/>
  <c r="L47" i="74"/>
  <c r="O47" i="74" s="1"/>
  <c r="O40" i="74"/>
  <c r="O42" i="74"/>
  <c r="L44" i="74"/>
  <c r="O44" i="74" s="1"/>
  <c r="J35" i="74"/>
  <c r="O15" i="74"/>
  <c r="J24" i="74"/>
  <c r="J19" i="74"/>
  <c r="O17" i="74"/>
  <c r="O28" i="75"/>
  <c r="O32" i="75"/>
  <c r="O23" i="75"/>
  <c r="J25" i="75"/>
  <c r="L20" i="75"/>
  <c r="O20" i="75" s="1"/>
  <c r="J32" i="75"/>
  <c r="O31" i="75"/>
  <c r="O30" i="75"/>
  <c r="J30" i="75"/>
  <c r="J29" i="75"/>
  <c r="J28" i="75"/>
  <c r="J26" i="75"/>
  <c r="O24" i="75"/>
  <c r="J24" i="75"/>
  <c r="L27" i="75"/>
  <c r="J23" i="75"/>
  <c r="L21" i="75"/>
  <c r="O21" i="75" s="1"/>
  <c r="O19" i="75"/>
  <c r="J19" i="75"/>
  <c r="O18" i="75"/>
  <c r="J18" i="75"/>
  <c r="L17" i="75"/>
  <c r="O17" i="75" s="1"/>
  <c r="O16" i="75"/>
  <c r="J16" i="75"/>
  <c r="L15" i="75"/>
  <c r="O15" i="75" s="1"/>
  <c r="O14" i="75"/>
  <c r="J14" i="75"/>
  <c r="O53" i="74"/>
  <c r="J53" i="74"/>
  <c r="J50" i="74"/>
  <c r="L49" i="74"/>
  <c r="O49" i="74" s="1"/>
  <c r="O33" i="74"/>
  <c r="J43" i="74"/>
  <c r="J42" i="74"/>
  <c r="J41" i="74"/>
  <c r="J40" i="74"/>
  <c r="J39" i="74"/>
  <c r="L36" i="74"/>
  <c r="O36" i="74" s="1"/>
  <c r="J33" i="74"/>
  <c r="J32" i="74"/>
  <c r="O31" i="74"/>
  <c r="J31" i="74"/>
  <c r="O30" i="74"/>
  <c r="J30" i="74"/>
  <c r="O29" i="74"/>
  <c r="J29" i="74"/>
  <c r="L26" i="74"/>
  <c r="O26" i="74" s="1"/>
  <c r="O23" i="74"/>
  <c r="J23" i="74"/>
  <c r="O21" i="74"/>
  <c r="J21" i="74"/>
  <c r="O19" i="74"/>
  <c r="O16" i="74"/>
  <c r="J16" i="74"/>
  <c r="J15" i="74"/>
  <c r="O27" i="75" l="1"/>
  <c r="O33" i="75" s="1"/>
  <c r="G16" i="3" s="1"/>
  <c r="L33" i="75"/>
  <c r="H16" i="3" s="1"/>
  <c r="N14" i="74"/>
  <c r="M14" i="74"/>
  <c r="K14" i="74"/>
  <c r="G14" i="74"/>
  <c r="L14" i="74" s="1"/>
  <c r="O14" i="74" s="1"/>
  <c r="N13" i="74"/>
  <c r="N54" i="74" s="1"/>
  <c r="J15" i="3" s="1"/>
  <c r="M13" i="74"/>
  <c r="M54" i="74" s="1"/>
  <c r="I15" i="3" s="1"/>
  <c r="K13" i="74"/>
  <c r="G13" i="74"/>
  <c r="J13" i="74" s="1"/>
  <c r="N48" i="54"/>
  <c r="M48" i="54"/>
  <c r="L48" i="54"/>
  <c r="O48" i="54" s="1"/>
  <c r="K48" i="54"/>
  <c r="N47" i="54"/>
  <c r="M47" i="54"/>
  <c r="K47" i="54"/>
  <c r="L47" i="54"/>
  <c r="N46" i="54"/>
  <c r="M46" i="54"/>
  <c r="L46" i="54"/>
  <c r="K46" i="54"/>
  <c r="N45" i="54"/>
  <c r="M45" i="54"/>
  <c r="K45" i="54"/>
  <c r="L45" i="54"/>
  <c r="O45" i="54" s="1"/>
  <c r="N44" i="54"/>
  <c r="M44" i="54"/>
  <c r="L44" i="54"/>
  <c r="O44" i="54" s="1"/>
  <c r="K44" i="54"/>
  <c r="N43" i="54"/>
  <c r="M43" i="54"/>
  <c r="K43" i="54"/>
  <c r="L43" i="54"/>
  <c r="N42" i="54"/>
  <c r="M42" i="54"/>
  <c r="L42" i="54"/>
  <c r="K42" i="54"/>
  <c r="N41" i="54"/>
  <c r="M41" i="54"/>
  <c r="K41" i="54"/>
  <c r="L41" i="54"/>
  <c r="O41" i="54" s="1"/>
  <c r="N40" i="54"/>
  <c r="M40" i="54"/>
  <c r="K40" i="54"/>
  <c r="L40" i="54"/>
  <c r="O40" i="54" s="1"/>
  <c r="K54" i="74" l="1"/>
  <c r="K15" i="3" s="1"/>
  <c r="O42" i="54"/>
  <c r="O46" i="54"/>
  <c r="O43" i="54"/>
  <c r="O47" i="54"/>
  <c r="L13" i="74"/>
  <c r="L54" i="74" s="1"/>
  <c r="H15" i="3" s="1"/>
  <c r="O13" i="74"/>
  <c r="O54" i="74" s="1"/>
  <c r="G15" i="3" s="1"/>
  <c r="J14" i="74"/>
  <c r="A119" i="17" l="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194" i="17" s="1"/>
  <c r="A195" i="17" s="1"/>
  <c r="A196" i="17" s="1"/>
  <c r="A197" i="17" s="1"/>
  <c r="A54" i="17"/>
  <c r="A55" i="17" s="1"/>
  <c r="A56" i="17" s="1"/>
  <c r="A57" i="17" s="1"/>
  <c r="A59" i="17" s="1"/>
  <c r="A60" i="17" s="1"/>
  <c r="A61" i="17" s="1"/>
  <c r="A62" i="17" s="1"/>
  <c r="A64" i="17" s="1"/>
  <c r="A65" i="17" s="1"/>
  <c r="A66" i="17" s="1"/>
  <c r="A68" i="17" s="1"/>
  <c r="A69" i="17" s="1"/>
  <c r="A70" i="17" s="1"/>
  <c r="A71" i="17" s="1"/>
  <c r="A72" i="17" s="1"/>
  <c r="N197" i="17"/>
  <c r="M197" i="17"/>
  <c r="K197" i="17"/>
  <c r="G197" i="17"/>
  <c r="L197" i="17" s="1"/>
  <c r="N196" i="17"/>
  <c r="M196" i="17"/>
  <c r="K196" i="17"/>
  <c r="G196" i="17"/>
  <c r="L196" i="17" s="1"/>
  <c r="O196" i="17" s="1"/>
  <c r="N195" i="17"/>
  <c r="M195" i="17"/>
  <c r="K195" i="17"/>
  <c r="G195" i="17"/>
  <c r="L195" i="17" s="1"/>
  <c r="N193" i="17"/>
  <c r="M193" i="17"/>
  <c r="K193" i="17"/>
  <c r="G193" i="17"/>
  <c r="L193" i="17" s="1"/>
  <c r="N191" i="17"/>
  <c r="M191" i="17"/>
  <c r="K191" i="17"/>
  <c r="G191" i="17"/>
  <c r="J191" i="17" s="1"/>
  <c r="N190" i="17"/>
  <c r="M190" i="17"/>
  <c r="K190" i="17"/>
  <c r="G190" i="17"/>
  <c r="L190" i="17" s="1"/>
  <c r="O190" i="17" s="1"/>
  <c r="N189" i="17"/>
  <c r="M189" i="17"/>
  <c r="K189" i="17"/>
  <c r="G189" i="17"/>
  <c r="L189" i="17" s="1"/>
  <c r="O189" i="17" s="1"/>
  <c r="N188" i="17"/>
  <c r="M188" i="17"/>
  <c r="K188" i="17"/>
  <c r="G188" i="17"/>
  <c r="L188" i="17" s="1"/>
  <c r="N187" i="17"/>
  <c r="M187" i="17"/>
  <c r="K187" i="17"/>
  <c r="G187" i="17"/>
  <c r="L187" i="17" s="1"/>
  <c r="N186" i="17"/>
  <c r="M186" i="17"/>
  <c r="K186" i="17"/>
  <c r="G186" i="17"/>
  <c r="L186" i="17" s="1"/>
  <c r="O186" i="17" s="1"/>
  <c r="N185" i="17"/>
  <c r="M185" i="17"/>
  <c r="K185" i="17"/>
  <c r="G185" i="17"/>
  <c r="J185" i="17" s="1"/>
  <c r="N184" i="17"/>
  <c r="M184" i="17"/>
  <c r="K184" i="17"/>
  <c r="G184" i="17"/>
  <c r="J184" i="17" s="1"/>
  <c r="N183" i="17"/>
  <c r="M183" i="17"/>
  <c r="K183" i="17"/>
  <c r="G183" i="17"/>
  <c r="L183" i="17" s="1"/>
  <c r="N181" i="17"/>
  <c r="M181" i="17"/>
  <c r="K181" i="17"/>
  <c r="G181" i="17"/>
  <c r="J181" i="17" s="1"/>
  <c r="N180" i="17"/>
  <c r="M180" i="17"/>
  <c r="K180" i="17"/>
  <c r="G180" i="17"/>
  <c r="L180" i="17" s="1"/>
  <c r="N179" i="17"/>
  <c r="M179" i="17"/>
  <c r="K179" i="17"/>
  <c r="G179" i="17"/>
  <c r="L179" i="17" s="1"/>
  <c r="N178" i="17"/>
  <c r="M178" i="17"/>
  <c r="K178" i="17"/>
  <c r="G178" i="17"/>
  <c r="J178" i="17" s="1"/>
  <c r="N177" i="17"/>
  <c r="M177" i="17"/>
  <c r="K177" i="17"/>
  <c r="G177" i="17"/>
  <c r="L177" i="17" s="1"/>
  <c r="O177" i="17" s="1"/>
  <c r="N176" i="17"/>
  <c r="M176" i="17"/>
  <c r="K176" i="17"/>
  <c r="G176" i="17"/>
  <c r="J176" i="17" s="1"/>
  <c r="N175" i="17"/>
  <c r="M175" i="17"/>
  <c r="K175" i="17"/>
  <c r="G175" i="17"/>
  <c r="L175" i="17" s="1"/>
  <c r="N173" i="17"/>
  <c r="M173" i="17"/>
  <c r="K173" i="17"/>
  <c r="G173" i="17"/>
  <c r="L173" i="17" s="1"/>
  <c r="O173" i="17" s="1"/>
  <c r="N172" i="17"/>
  <c r="M172" i="17"/>
  <c r="K172" i="17"/>
  <c r="G172" i="17"/>
  <c r="L172" i="17" s="1"/>
  <c r="N170" i="17"/>
  <c r="M170" i="17"/>
  <c r="K170" i="17"/>
  <c r="G170" i="17"/>
  <c r="L170" i="17" s="1"/>
  <c r="N171" i="17"/>
  <c r="M171" i="17"/>
  <c r="K171" i="17"/>
  <c r="G171" i="17"/>
  <c r="L171" i="17" s="1"/>
  <c r="N169" i="17"/>
  <c r="M169" i="17"/>
  <c r="K169" i="17"/>
  <c r="G169" i="17"/>
  <c r="L169" i="17" s="1"/>
  <c r="O169" i="17" s="1"/>
  <c r="N168" i="17"/>
  <c r="M168" i="17"/>
  <c r="K168" i="17"/>
  <c r="G168" i="17"/>
  <c r="L168" i="17" s="1"/>
  <c r="N167" i="17"/>
  <c r="M167" i="17"/>
  <c r="K167" i="17"/>
  <c r="G167" i="17"/>
  <c r="L167" i="17" s="1"/>
  <c r="N166" i="17"/>
  <c r="M166" i="17"/>
  <c r="K166" i="17"/>
  <c r="G166" i="17"/>
  <c r="L166" i="17" s="1"/>
  <c r="N165" i="17"/>
  <c r="M165" i="17"/>
  <c r="K165" i="17"/>
  <c r="G165" i="17"/>
  <c r="L165" i="17" s="1"/>
  <c r="O165" i="17" s="1"/>
  <c r="N163" i="17"/>
  <c r="M163" i="17"/>
  <c r="K163" i="17"/>
  <c r="G163" i="17"/>
  <c r="L163" i="17" s="1"/>
  <c r="N162" i="17"/>
  <c r="M162" i="17"/>
  <c r="K162" i="17"/>
  <c r="G162" i="17"/>
  <c r="L162" i="17" s="1"/>
  <c r="N161" i="17"/>
  <c r="M161" i="17"/>
  <c r="K161" i="17"/>
  <c r="G161" i="17"/>
  <c r="L161" i="17" s="1"/>
  <c r="N160" i="17"/>
  <c r="M160" i="17"/>
  <c r="K160" i="17"/>
  <c r="G160" i="17"/>
  <c r="J160" i="17" s="1"/>
  <c r="N159" i="17"/>
  <c r="M159" i="17"/>
  <c r="K159" i="17"/>
  <c r="G159" i="17"/>
  <c r="L159" i="17" s="1"/>
  <c r="N158" i="17"/>
  <c r="M158" i="17"/>
  <c r="K158" i="17"/>
  <c r="G158" i="17"/>
  <c r="L158" i="17" s="1"/>
  <c r="N157" i="17"/>
  <c r="M157" i="17"/>
  <c r="K157" i="17"/>
  <c r="G157" i="17"/>
  <c r="L157" i="17" s="1"/>
  <c r="N156" i="17"/>
  <c r="M156" i="17"/>
  <c r="K156" i="17"/>
  <c r="G156" i="17"/>
  <c r="L156" i="17" s="1"/>
  <c r="O156" i="17" s="1"/>
  <c r="N155" i="17"/>
  <c r="M155" i="17"/>
  <c r="K155" i="17"/>
  <c r="G155" i="17"/>
  <c r="L155" i="17" s="1"/>
  <c r="O155" i="17" s="1"/>
  <c r="N154" i="17"/>
  <c r="M154" i="17"/>
  <c r="K154" i="17"/>
  <c r="G154" i="17"/>
  <c r="L154" i="17" s="1"/>
  <c r="N152" i="17"/>
  <c r="M152" i="17"/>
  <c r="K152" i="17"/>
  <c r="G152" i="17"/>
  <c r="L152" i="17" s="1"/>
  <c r="N151" i="17"/>
  <c r="M151" i="17"/>
  <c r="K151" i="17"/>
  <c r="G151" i="17"/>
  <c r="L151" i="17" s="1"/>
  <c r="O151" i="17" s="1"/>
  <c r="N150" i="17"/>
  <c r="M150" i="17"/>
  <c r="K150" i="17"/>
  <c r="G150" i="17"/>
  <c r="L150" i="17" s="1"/>
  <c r="O150" i="17" s="1"/>
  <c r="N149" i="17"/>
  <c r="M149" i="17"/>
  <c r="K149" i="17"/>
  <c r="G149" i="17"/>
  <c r="L149" i="17" s="1"/>
  <c r="N148" i="17"/>
  <c r="M148" i="17"/>
  <c r="K148" i="17"/>
  <c r="G148" i="17"/>
  <c r="L148" i="17" s="1"/>
  <c r="N147" i="17"/>
  <c r="M147" i="17"/>
  <c r="K147" i="17"/>
  <c r="G147" i="17"/>
  <c r="J147" i="17" s="1"/>
  <c r="N146" i="17"/>
  <c r="M146" i="17"/>
  <c r="K146" i="17"/>
  <c r="G146" i="17"/>
  <c r="L146" i="17" s="1"/>
  <c r="O146" i="17" s="1"/>
  <c r="N145" i="17"/>
  <c r="M145" i="17"/>
  <c r="K145" i="17"/>
  <c r="G145" i="17"/>
  <c r="L145" i="17" s="1"/>
  <c r="O145" i="17" s="1"/>
  <c r="N144" i="17"/>
  <c r="M144" i="17"/>
  <c r="K144" i="17"/>
  <c r="G144" i="17"/>
  <c r="J144" i="17" s="1"/>
  <c r="N143" i="17"/>
  <c r="M143" i="17"/>
  <c r="K143" i="17"/>
  <c r="G143" i="17"/>
  <c r="J143" i="17" s="1"/>
  <c r="O183" i="17" l="1"/>
  <c r="O161" i="17"/>
  <c r="O166" i="17"/>
  <c r="O152" i="17"/>
  <c r="O157" i="17"/>
  <c r="O171" i="17"/>
  <c r="L191" i="17"/>
  <c r="O191" i="17" s="1"/>
  <c r="J149" i="17"/>
  <c r="L185" i="17"/>
  <c r="O185" i="17" s="1"/>
  <c r="O149" i="17"/>
  <c r="L181" i="17"/>
  <c r="O181" i="17" s="1"/>
  <c r="O158" i="17"/>
  <c r="O175" i="17"/>
  <c r="J173" i="17"/>
  <c r="O154" i="17"/>
  <c r="O162" i="17"/>
  <c r="O167" i="17"/>
  <c r="O170" i="17"/>
  <c r="O179" i="17"/>
  <c r="J170" i="17"/>
  <c r="J179" i="17"/>
  <c r="J187" i="17"/>
  <c r="J197" i="17"/>
  <c r="O168" i="17"/>
  <c r="J159" i="17"/>
  <c r="L184" i="17"/>
  <c r="O184" i="17" s="1"/>
  <c r="O172" i="17"/>
  <c r="L176" i="17"/>
  <c r="O176" i="17" s="1"/>
  <c r="O180" i="17"/>
  <c r="O188" i="17"/>
  <c r="O159" i="17"/>
  <c r="O163" i="17"/>
  <c r="J172" i="17"/>
  <c r="O193" i="17"/>
  <c r="O195" i="17"/>
  <c r="O197" i="17"/>
  <c r="J196" i="17"/>
  <c r="J195" i="17"/>
  <c r="J193" i="17"/>
  <c r="J190" i="17"/>
  <c r="J189" i="17"/>
  <c r="J188" i="17"/>
  <c r="O187" i="17"/>
  <c r="J186" i="17"/>
  <c r="J183" i="17"/>
  <c r="L178" i="17"/>
  <c r="O178" i="17" s="1"/>
  <c r="J180" i="17"/>
  <c r="J177" i="17"/>
  <c r="J175" i="17"/>
  <c r="J171" i="17"/>
  <c r="J169" i="17"/>
  <c r="J168" i="17"/>
  <c r="J167" i="17"/>
  <c r="J166" i="17"/>
  <c r="J165" i="17"/>
  <c r="J163" i="17"/>
  <c r="J162" i="17"/>
  <c r="J161" i="17"/>
  <c r="L160" i="17"/>
  <c r="O160" i="17" s="1"/>
  <c r="J158" i="17"/>
  <c r="J157" i="17"/>
  <c r="J156" i="17"/>
  <c r="J155" i="17"/>
  <c r="J154" i="17"/>
  <c r="J152" i="17"/>
  <c r="J151" i="17"/>
  <c r="J150" i="17"/>
  <c r="O148" i="17"/>
  <c r="J148" i="17"/>
  <c r="L147" i="17"/>
  <c r="O147" i="17" s="1"/>
  <c r="J146" i="17"/>
  <c r="J145" i="17"/>
  <c r="L144" i="17"/>
  <c r="O144" i="17" s="1"/>
  <c r="L143" i="17"/>
  <c r="O143" i="17" s="1"/>
  <c r="N141" i="17" l="1"/>
  <c r="M141" i="17"/>
  <c r="K141" i="17"/>
  <c r="G141" i="17"/>
  <c r="J141" i="17" s="1"/>
  <c r="N140" i="17"/>
  <c r="M140" i="17"/>
  <c r="K140" i="17"/>
  <c r="G140" i="17"/>
  <c r="L140" i="17" s="1"/>
  <c r="O140" i="17" s="1"/>
  <c r="N139" i="17"/>
  <c r="M139" i="17"/>
  <c r="K139" i="17"/>
  <c r="G139" i="17"/>
  <c r="L139" i="17" s="1"/>
  <c r="O139" i="17" s="1"/>
  <c r="N138" i="17"/>
  <c r="M138" i="17"/>
  <c r="K138" i="17"/>
  <c r="G138" i="17"/>
  <c r="L138" i="17" s="1"/>
  <c r="O138" i="17" s="1"/>
  <c r="N137" i="17"/>
  <c r="M137" i="17"/>
  <c r="K137" i="17"/>
  <c r="G137" i="17"/>
  <c r="J137" i="17" s="1"/>
  <c r="N136" i="17"/>
  <c r="M136" i="17"/>
  <c r="K136" i="17"/>
  <c r="G136" i="17"/>
  <c r="J136" i="17" s="1"/>
  <c r="N135" i="17"/>
  <c r="M135" i="17"/>
  <c r="K135" i="17"/>
  <c r="G135" i="17"/>
  <c r="L135" i="17" s="1"/>
  <c r="O135" i="17" s="1"/>
  <c r="N134" i="17"/>
  <c r="M134" i="17"/>
  <c r="K134" i="17"/>
  <c r="G134" i="17"/>
  <c r="L134" i="17" s="1"/>
  <c r="O134" i="17" s="1"/>
  <c r="N132" i="17"/>
  <c r="M132" i="17"/>
  <c r="K132" i="17"/>
  <c r="G132" i="17"/>
  <c r="L132" i="17" s="1"/>
  <c r="N131" i="17"/>
  <c r="M131" i="17"/>
  <c r="K131" i="17"/>
  <c r="G131" i="17"/>
  <c r="L131" i="17" s="1"/>
  <c r="N130" i="17"/>
  <c r="M130" i="17"/>
  <c r="K130" i="17"/>
  <c r="G130" i="17"/>
  <c r="L130" i="17" s="1"/>
  <c r="O130" i="17" s="1"/>
  <c r="N129" i="17"/>
  <c r="M129" i="17"/>
  <c r="K129" i="17"/>
  <c r="G129" i="17"/>
  <c r="L129" i="17" s="1"/>
  <c r="O129" i="17" s="1"/>
  <c r="N128" i="17"/>
  <c r="M128" i="17"/>
  <c r="K128" i="17"/>
  <c r="G128" i="17"/>
  <c r="J128" i="17" s="1"/>
  <c r="N127" i="17"/>
  <c r="M127" i="17"/>
  <c r="K127" i="17"/>
  <c r="G127" i="17"/>
  <c r="L127" i="17" s="1"/>
  <c r="O127" i="17" s="1"/>
  <c r="N126" i="17"/>
  <c r="M126" i="17"/>
  <c r="K126" i="17"/>
  <c r="G126" i="17"/>
  <c r="L126" i="17" s="1"/>
  <c r="O126" i="17" s="1"/>
  <c r="O132" i="17" l="1"/>
  <c r="L136" i="17"/>
  <c r="O136" i="17" s="1"/>
  <c r="J129" i="17"/>
  <c r="L141" i="17"/>
  <c r="O141" i="17" s="1"/>
  <c r="L137" i="17"/>
  <c r="O137" i="17" s="1"/>
  <c r="J140" i="17"/>
  <c r="J138" i="17"/>
  <c r="J139" i="17"/>
  <c r="J135" i="17"/>
  <c r="J134" i="17"/>
  <c r="J132" i="17"/>
  <c r="O131" i="17"/>
  <c r="J131" i="17"/>
  <c r="J130" i="17"/>
  <c r="L128" i="17"/>
  <c r="O128" i="17" s="1"/>
  <c r="J127" i="17"/>
  <c r="J126" i="17"/>
  <c r="N125" i="17" l="1"/>
  <c r="M125" i="17"/>
  <c r="K125" i="17"/>
  <c r="G125" i="17"/>
  <c r="L125" i="17" s="1"/>
  <c r="N42" i="72"/>
  <c r="M42" i="72"/>
  <c r="K42" i="72"/>
  <c r="G42" i="72"/>
  <c r="J42" i="72" s="1"/>
  <c r="N41" i="72"/>
  <c r="M41" i="72"/>
  <c r="K41" i="72"/>
  <c r="G41" i="72"/>
  <c r="L41" i="72" s="1"/>
  <c r="N40" i="72"/>
  <c r="M40" i="72"/>
  <c r="K40" i="72"/>
  <c r="G40" i="72"/>
  <c r="L40" i="72" s="1"/>
  <c r="N39" i="72"/>
  <c r="M39" i="72"/>
  <c r="K39" i="72"/>
  <c r="G39" i="72"/>
  <c r="J39" i="72" s="1"/>
  <c r="N38" i="72"/>
  <c r="M38" i="72"/>
  <c r="K38" i="72"/>
  <c r="G38" i="72"/>
  <c r="L38" i="72" s="1"/>
  <c r="N37" i="72"/>
  <c r="M37" i="72"/>
  <c r="K37" i="72"/>
  <c r="G37" i="72"/>
  <c r="J37" i="72" s="1"/>
  <c r="N36" i="72"/>
  <c r="M36" i="72"/>
  <c r="K36" i="72"/>
  <c r="G36" i="72"/>
  <c r="L36" i="72" s="1"/>
  <c r="N35" i="72"/>
  <c r="M35" i="72"/>
  <c r="K35" i="72"/>
  <c r="G35" i="72"/>
  <c r="L35" i="72" s="1"/>
  <c r="N34" i="72"/>
  <c r="M34" i="72"/>
  <c r="K34" i="72"/>
  <c r="G34" i="72"/>
  <c r="J34" i="72" s="1"/>
  <c r="N33" i="72"/>
  <c r="M33" i="72"/>
  <c r="K33" i="72"/>
  <c r="G33" i="72"/>
  <c r="L33" i="72" s="1"/>
  <c r="N32" i="72"/>
  <c r="M32" i="72"/>
  <c r="K32" i="72"/>
  <c r="G32" i="72"/>
  <c r="L32" i="72" s="1"/>
  <c r="N31" i="72"/>
  <c r="M31" i="72"/>
  <c r="K31" i="72"/>
  <c r="G31" i="72"/>
  <c r="J31" i="72" s="1"/>
  <c r="N30" i="72"/>
  <c r="M30" i="72"/>
  <c r="K30" i="72"/>
  <c r="G30" i="72"/>
  <c r="L30" i="72" s="1"/>
  <c r="N29" i="72"/>
  <c r="M29" i="72"/>
  <c r="K29" i="72"/>
  <c r="G29" i="72"/>
  <c r="L29" i="72" s="1"/>
  <c r="O29" i="72" s="1"/>
  <c r="N28" i="72"/>
  <c r="M28" i="72"/>
  <c r="K28" i="72"/>
  <c r="G28" i="72"/>
  <c r="L28" i="72" s="1"/>
  <c r="N27" i="72"/>
  <c r="M27" i="72"/>
  <c r="K27" i="72"/>
  <c r="G27" i="72"/>
  <c r="J27" i="72" s="1"/>
  <c r="N26" i="72"/>
  <c r="M26" i="72"/>
  <c r="K26" i="72"/>
  <c r="G26" i="72"/>
  <c r="L26" i="72" s="1"/>
  <c r="N25" i="72"/>
  <c r="M25" i="72"/>
  <c r="K25" i="72"/>
  <c r="G25" i="72"/>
  <c r="L25" i="72" s="1"/>
  <c r="N24" i="72"/>
  <c r="M24" i="72"/>
  <c r="K24" i="72"/>
  <c r="G24" i="72"/>
  <c r="J24" i="72" s="1"/>
  <c r="N23" i="72"/>
  <c r="M23" i="72"/>
  <c r="K23" i="72"/>
  <c r="G23" i="72"/>
  <c r="L23" i="72" s="1"/>
  <c r="N22" i="72"/>
  <c r="M22" i="72"/>
  <c r="K22" i="72"/>
  <c r="G22" i="72"/>
  <c r="L22" i="72" s="1"/>
  <c r="N21" i="72"/>
  <c r="M21" i="72"/>
  <c r="K21" i="72"/>
  <c r="G21" i="72"/>
  <c r="L21" i="72" s="1"/>
  <c r="O21" i="72" s="1"/>
  <c r="N20" i="72"/>
  <c r="M20" i="72"/>
  <c r="K20" i="72"/>
  <c r="G20" i="72"/>
  <c r="L20" i="72" s="1"/>
  <c r="N19" i="72"/>
  <c r="M19" i="72"/>
  <c r="K19" i="72"/>
  <c r="G19" i="72"/>
  <c r="J19" i="72" s="1"/>
  <c r="N18" i="72"/>
  <c r="M18" i="72"/>
  <c r="K18" i="72"/>
  <c r="G18" i="72"/>
  <c r="J18" i="72" s="1"/>
  <c r="N17" i="72"/>
  <c r="M17" i="72"/>
  <c r="K17" i="72"/>
  <c r="G17" i="72"/>
  <c r="J17" i="72" s="1"/>
  <c r="N16" i="72"/>
  <c r="M16" i="72"/>
  <c r="K16" i="72"/>
  <c r="G16" i="72"/>
  <c r="L16" i="72" s="1"/>
  <c r="N13" i="72"/>
  <c r="M13" i="72"/>
  <c r="K13" i="72"/>
  <c r="G13" i="72"/>
  <c r="J13" i="72" s="1"/>
  <c r="N14" i="72"/>
  <c r="M14" i="72"/>
  <c r="K14" i="72"/>
  <c r="G14" i="72"/>
  <c r="L14" i="72" s="1"/>
  <c r="L39" i="72" l="1"/>
  <c r="O125" i="17"/>
  <c r="J125" i="17"/>
  <c r="O41" i="72"/>
  <c r="L18" i="72"/>
  <c r="O40" i="72"/>
  <c r="O16" i="72"/>
  <c r="O28" i="72"/>
  <c r="O32" i="72"/>
  <c r="O36" i="72"/>
  <c r="O22" i="72"/>
  <c r="O26" i="72"/>
  <c r="O38" i="72"/>
  <c r="O18" i="72"/>
  <c r="O23" i="72"/>
  <c r="O39" i="72"/>
  <c r="J36" i="72"/>
  <c r="J26" i="72"/>
  <c r="J29" i="72"/>
  <c r="L13" i="72"/>
  <c r="O33" i="72"/>
  <c r="L19" i="72"/>
  <c r="O19" i="72" s="1"/>
  <c r="J23" i="72"/>
  <c r="J30" i="72"/>
  <c r="L37" i="72"/>
  <c r="O37" i="72" s="1"/>
  <c r="L27" i="72"/>
  <c r="O27" i="72" s="1"/>
  <c r="O35" i="72"/>
  <c r="O14" i="72"/>
  <c r="L31" i="72"/>
  <c r="O31" i="72" s="1"/>
  <c r="L42" i="72"/>
  <c r="O42" i="72" s="1"/>
  <c r="J41" i="72"/>
  <c r="J40" i="72"/>
  <c r="J38" i="72"/>
  <c r="J35" i="72"/>
  <c r="L34" i="72"/>
  <c r="O34" i="72" s="1"/>
  <c r="J33" i="72"/>
  <c r="J32" i="72"/>
  <c r="O30" i="72"/>
  <c r="J28" i="72"/>
  <c r="L24" i="72"/>
  <c r="O24" i="72" s="1"/>
  <c r="O25" i="72"/>
  <c r="J25" i="72"/>
  <c r="J22" i="72"/>
  <c r="J21" i="72"/>
  <c r="O20" i="72"/>
  <c r="J20" i="72"/>
  <c r="L17" i="72"/>
  <c r="O17" i="72" s="1"/>
  <c r="J16" i="72"/>
  <c r="J14" i="72"/>
  <c r="O13" i="72" l="1"/>
  <c r="N15" i="72" l="1"/>
  <c r="N43" i="72" s="1"/>
  <c r="M15" i="72"/>
  <c r="M43" i="72" s="1"/>
  <c r="K15" i="72"/>
  <c r="K43" i="72" s="1"/>
  <c r="G15" i="72"/>
  <c r="J15" i="72" s="1"/>
  <c r="A22" i="70"/>
  <c r="N60" i="70"/>
  <c r="M60" i="70"/>
  <c r="K60" i="70"/>
  <c r="G60" i="70"/>
  <c r="L60" i="70" s="1"/>
  <c r="O60" i="70" s="1"/>
  <c r="N59" i="70"/>
  <c r="M59" i="70"/>
  <c r="K59" i="70"/>
  <c r="G59" i="70"/>
  <c r="L59" i="70" s="1"/>
  <c r="N58" i="70"/>
  <c r="M58" i="70"/>
  <c r="K58" i="70"/>
  <c r="G58" i="70"/>
  <c r="L58" i="70" s="1"/>
  <c r="N57" i="70"/>
  <c r="M57" i="70"/>
  <c r="K57" i="70"/>
  <c r="G57" i="70"/>
  <c r="L57" i="70" s="1"/>
  <c r="N56" i="70"/>
  <c r="M56" i="70"/>
  <c r="K56" i="70"/>
  <c r="G56" i="70"/>
  <c r="J56" i="70" s="1"/>
  <c r="N55" i="70"/>
  <c r="M55" i="70"/>
  <c r="K55" i="70"/>
  <c r="G55" i="70"/>
  <c r="L55" i="70" s="1"/>
  <c r="O55" i="70" s="1"/>
  <c r="N54" i="70"/>
  <c r="M54" i="70"/>
  <c r="K54" i="70"/>
  <c r="G54" i="70"/>
  <c r="L54" i="70" s="1"/>
  <c r="L15" i="72" l="1"/>
  <c r="O57" i="70"/>
  <c r="O59" i="70"/>
  <c r="O58" i="70"/>
  <c r="L56" i="70"/>
  <c r="O56" i="70" s="1"/>
  <c r="J59" i="70"/>
  <c r="J60" i="70"/>
  <c r="J58" i="70"/>
  <c r="J57" i="70"/>
  <c r="J55" i="70"/>
  <c r="O54" i="70"/>
  <c r="J54" i="70"/>
  <c r="O15" i="72" l="1"/>
  <c r="O43" i="72" s="1"/>
  <c r="L43" i="72"/>
  <c r="N53" i="70"/>
  <c r="M53" i="70"/>
  <c r="K53" i="70"/>
  <c r="G53" i="70"/>
  <c r="L53" i="70" s="1"/>
  <c r="N52" i="70"/>
  <c r="M52" i="70"/>
  <c r="K52" i="70"/>
  <c r="G52" i="70"/>
  <c r="L52" i="70" s="1"/>
  <c r="O52" i="70" s="1"/>
  <c r="N51" i="70"/>
  <c r="M51" i="70"/>
  <c r="K51" i="70"/>
  <c r="G51" i="70"/>
  <c r="L51" i="70" s="1"/>
  <c r="O51" i="70" s="1"/>
  <c r="N47" i="70"/>
  <c r="M47" i="70"/>
  <c r="K47" i="70"/>
  <c r="G47" i="70"/>
  <c r="J47" i="70" s="1"/>
  <c r="N49" i="70"/>
  <c r="M49" i="70"/>
  <c r="K49" i="70"/>
  <c r="G49" i="70"/>
  <c r="L49" i="70" s="1"/>
  <c r="O49" i="70" s="1"/>
  <c r="N48" i="70"/>
  <c r="M48" i="70"/>
  <c r="K48" i="70"/>
  <c r="G48" i="70"/>
  <c r="L48" i="70" s="1"/>
  <c r="O48" i="70" s="1"/>
  <c r="N46" i="70"/>
  <c r="M46" i="70"/>
  <c r="K46" i="70"/>
  <c r="G46" i="70"/>
  <c r="J46" i="70" s="1"/>
  <c r="N45" i="70"/>
  <c r="M45" i="70"/>
  <c r="K45" i="70"/>
  <c r="G45" i="70"/>
  <c r="L45" i="70" s="1"/>
  <c r="N44" i="70"/>
  <c r="M44" i="70"/>
  <c r="K44" i="70"/>
  <c r="G44" i="70"/>
  <c r="L44" i="70" s="1"/>
  <c r="O44" i="70" s="1"/>
  <c r="N43" i="70"/>
  <c r="M43" i="70"/>
  <c r="K43" i="70"/>
  <c r="G43" i="70"/>
  <c r="J43" i="70" s="1"/>
  <c r="N42" i="70"/>
  <c r="M42" i="70"/>
  <c r="K42" i="70"/>
  <c r="G42" i="70"/>
  <c r="J42" i="70" s="1"/>
  <c r="N41" i="70"/>
  <c r="M41" i="70"/>
  <c r="K41" i="70"/>
  <c r="G41" i="70"/>
  <c r="L41" i="70" s="1"/>
  <c r="N40" i="70"/>
  <c r="M40" i="70"/>
  <c r="K40" i="70"/>
  <c r="G40" i="70"/>
  <c r="L40" i="70" s="1"/>
  <c r="O40" i="70" s="1"/>
  <c r="N39" i="70"/>
  <c r="M39" i="70"/>
  <c r="K39" i="70"/>
  <c r="G39" i="70"/>
  <c r="L39" i="70" s="1"/>
  <c r="O39" i="70" s="1"/>
  <c r="N38" i="70"/>
  <c r="M38" i="70"/>
  <c r="K38" i="70"/>
  <c r="G38" i="70"/>
  <c r="L38" i="70" s="1"/>
  <c r="N37" i="70"/>
  <c r="M37" i="70"/>
  <c r="K37" i="70"/>
  <c r="G37" i="70"/>
  <c r="L37" i="70" s="1"/>
  <c r="N36" i="70"/>
  <c r="M36" i="70"/>
  <c r="K36" i="70"/>
  <c r="G36" i="70"/>
  <c r="J36" i="70" s="1"/>
  <c r="N35" i="70"/>
  <c r="M35" i="70"/>
  <c r="K35" i="70"/>
  <c r="G35" i="70"/>
  <c r="L35" i="70" s="1"/>
  <c r="O35" i="70" s="1"/>
  <c r="N34" i="70"/>
  <c r="M34" i="70"/>
  <c r="K34" i="70"/>
  <c r="G34" i="70"/>
  <c r="J34" i="70" s="1"/>
  <c r="N32" i="70"/>
  <c r="M32" i="70"/>
  <c r="K32" i="70"/>
  <c r="G32" i="70"/>
  <c r="J32" i="70" s="1"/>
  <c r="N31" i="70"/>
  <c r="M31" i="70"/>
  <c r="K31" i="70"/>
  <c r="G31" i="70"/>
  <c r="L31" i="70" s="1"/>
  <c r="O31" i="70" s="1"/>
  <c r="N29" i="70"/>
  <c r="M29" i="70"/>
  <c r="K29" i="70"/>
  <c r="G29" i="70"/>
  <c r="J29" i="70" s="1"/>
  <c r="N30" i="70"/>
  <c r="M30" i="70"/>
  <c r="K30" i="70"/>
  <c r="G30" i="70"/>
  <c r="L30" i="70" s="1"/>
  <c r="N28" i="70"/>
  <c r="M28" i="70"/>
  <c r="K28" i="70"/>
  <c r="G28" i="70"/>
  <c r="L28" i="70" s="1"/>
  <c r="N27" i="70"/>
  <c r="M27" i="70"/>
  <c r="K27" i="70"/>
  <c r="G27" i="70"/>
  <c r="J27" i="70" s="1"/>
  <c r="N26" i="70"/>
  <c r="M26" i="70"/>
  <c r="K26" i="70"/>
  <c r="G26" i="70"/>
  <c r="L26" i="70" s="1"/>
  <c r="N25" i="70"/>
  <c r="M25" i="70"/>
  <c r="K25" i="70"/>
  <c r="G25" i="70"/>
  <c r="L25" i="70" s="1"/>
  <c r="O25" i="70" s="1"/>
  <c r="N24" i="70"/>
  <c r="M24" i="70"/>
  <c r="K24" i="70"/>
  <c r="G24" i="70"/>
  <c r="J24" i="70" s="1"/>
  <c r="N23" i="70"/>
  <c r="M23" i="70"/>
  <c r="K23" i="70"/>
  <c r="G23" i="70"/>
  <c r="J23" i="70" s="1"/>
  <c r="N22" i="70"/>
  <c r="M22" i="70"/>
  <c r="K22" i="70"/>
  <c r="G22" i="70"/>
  <c r="J22" i="70" s="1"/>
  <c r="N16" i="70"/>
  <c r="M16" i="70"/>
  <c r="K16" i="70"/>
  <c r="G16" i="70"/>
  <c r="L16" i="70" s="1"/>
  <c r="N15" i="70"/>
  <c r="M15" i="70"/>
  <c r="K15" i="70"/>
  <c r="G15" i="70"/>
  <c r="J15" i="70" s="1"/>
  <c r="N20" i="70"/>
  <c r="M20" i="70"/>
  <c r="K20" i="70"/>
  <c r="G20" i="70"/>
  <c r="L20" i="70" s="1"/>
  <c r="N19" i="70"/>
  <c r="M19" i="70"/>
  <c r="K19" i="70"/>
  <c r="G19" i="70"/>
  <c r="L19" i="70" s="1"/>
  <c r="N18" i="70"/>
  <c r="M18" i="70"/>
  <c r="K18" i="70"/>
  <c r="G18" i="70"/>
  <c r="L18" i="70" s="1"/>
  <c r="O18" i="70" s="1"/>
  <c r="N17" i="70"/>
  <c r="M17" i="70"/>
  <c r="K17" i="70"/>
  <c r="G17" i="70"/>
  <c r="L17" i="70" s="1"/>
  <c r="N14" i="70"/>
  <c r="M14" i="70"/>
  <c r="K14" i="70"/>
  <c r="G14" i="70"/>
  <c r="L14" i="70" s="1"/>
  <c r="N13" i="70"/>
  <c r="M13" i="70"/>
  <c r="K13" i="70"/>
  <c r="G13" i="70"/>
  <c r="L13" i="70" s="1"/>
  <c r="N8" i="75"/>
  <c r="B33" i="75"/>
  <c r="N9" i="75"/>
  <c r="M43" i="75" s="1"/>
  <c r="M46" i="75" s="1"/>
  <c r="C5" i="75"/>
  <c r="C4" i="75"/>
  <c r="M61" i="70" l="1"/>
  <c r="N61" i="70"/>
  <c r="K61" i="70"/>
  <c r="L22" i="70"/>
  <c r="O22" i="70" s="1"/>
  <c r="O30" i="70"/>
  <c r="L46" i="70"/>
  <c r="O46" i="70" s="1"/>
  <c r="O28" i="70"/>
  <c r="O37" i="70"/>
  <c r="O45" i="70"/>
  <c r="O53" i="70"/>
  <c r="J53" i="70"/>
  <c r="J52" i="70"/>
  <c r="J51" i="70"/>
  <c r="J48" i="70"/>
  <c r="J14" i="70"/>
  <c r="L32" i="70"/>
  <c r="O32" i="70" s="1"/>
  <c r="O13" i="70"/>
  <c r="L47" i="70"/>
  <c r="O47" i="70" s="1"/>
  <c r="J39" i="70"/>
  <c r="O19" i="70"/>
  <c r="J49" i="70"/>
  <c r="J45" i="70"/>
  <c r="L43" i="70"/>
  <c r="O43" i="70" s="1"/>
  <c r="J44" i="70"/>
  <c r="L42" i="70"/>
  <c r="O42" i="70" s="1"/>
  <c r="O41" i="70"/>
  <c r="J41" i="70"/>
  <c r="J40" i="70"/>
  <c r="O38" i="70"/>
  <c r="J38" i="70"/>
  <c r="J37" i="70"/>
  <c r="L36" i="70"/>
  <c r="O36" i="70" s="1"/>
  <c r="J35" i="70"/>
  <c r="L34" i="70"/>
  <c r="O34" i="70" s="1"/>
  <c r="J31" i="70"/>
  <c r="J18" i="70"/>
  <c r="J19" i="70"/>
  <c r="O14" i="70"/>
  <c r="O26" i="70"/>
  <c r="L24" i="70"/>
  <c r="O24" i="70" s="1"/>
  <c r="O20" i="70"/>
  <c r="L29" i="70"/>
  <c r="O29" i="70" s="1"/>
  <c r="O17" i="70"/>
  <c r="J30" i="70"/>
  <c r="J28" i="70"/>
  <c r="L27" i="70"/>
  <c r="O27" i="70" s="1"/>
  <c r="J26" i="70"/>
  <c r="J25" i="70"/>
  <c r="L23" i="70"/>
  <c r="O23" i="70" s="1"/>
  <c r="O16" i="70"/>
  <c r="J16" i="70"/>
  <c r="L15" i="70"/>
  <c r="O15" i="70" s="1"/>
  <c r="J20" i="70"/>
  <c r="J17" i="70"/>
  <c r="J13" i="70"/>
  <c r="B54" i="74"/>
  <c r="N9" i="74"/>
  <c r="M64" i="74" s="1"/>
  <c r="M67" i="74" s="1"/>
  <c r="N8" i="74"/>
  <c r="C5" i="74"/>
  <c r="C4" i="74"/>
  <c r="N31" i="55"/>
  <c r="M31" i="55"/>
  <c r="K31" i="55"/>
  <c r="G31" i="55"/>
  <c r="N30" i="55"/>
  <c r="M30" i="55"/>
  <c r="K30" i="55"/>
  <c r="G30" i="55"/>
  <c r="N29" i="55"/>
  <c r="M29" i="55"/>
  <c r="K29" i="55"/>
  <c r="G29" i="55"/>
  <c r="N28" i="55"/>
  <c r="M28" i="55"/>
  <c r="K28" i="55"/>
  <c r="G28" i="55"/>
  <c r="J28" i="55" s="1"/>
  <c r="N27" i="55"/>
  <c r="M27" i="55"/>
  <c r="K27" i="55"/>
  <c r="G27" i="55"/>
  <c r="L27" i="55" s="1"/>
  <c r="N24" i="55"/>
  <c r="M24" i="55"/>
  <c r="K24" i="55"/>
  <c r="G24" i="55"/>
  <c r="L24" i="55" s="1"/>
  <c r="O24" i="55" s="1"/>
  <c r="N26" i="55"/>
  <c r="M26" i="55"/>
  <c r="K26" i="55"/>
  <c r="G26" i="55"/>
  <c r="J26" i="55" s="1"/>
  <c r="N22" i="55"/>
  <c r="M22" i="55"/>
  <c r="K22" i="55"/>
  <c r="G22" i="55"/>
  <c r="L22" i="55" s="1"/>
  <c r="N21" i="55"/>
  <c r="M21" i="55"/>
  <c r="K21" i="55"/>
  <c r="G21" i="55"/>
  <c r="J21" i="55" s="1"/>
  <c r="N20" i="55"/>
  <c r="M20" i="55"/>
  <c r="K20" i="55"/>
  <c r="G20" i="55"/>
  <c r="L20" i="55" s="1"/>
  <c r="O20" i="55" s="1"/>
  <c r="N19" i="55"/>
  <c r="M19" i="55"/>
  <c r="K19" i="55"/>
  <c r="G19" i="55"/>
  <c r="L19" i="55" s="1"/>
  <c r="N18" i="55"/>
  <c r="M18" i="55"/>
  <c r="K18" i="55"/>
  <c r="G18" i="55"/>
  <c r="L18" i="55" s="1"/>
  <c r="N17" i="55"/>
  <c r="M17" i="55"/>
  <c r="K17" i="55"/>
  <c r="G17" i="55"/>
  <c r="L17" i="55" s="1"/>
  <c r="N16" i="55"/>
  <c r="M16" i="55"/>
  <c r="K16" i="55"/>
  <c r="G16" i="55"/>
  <c r="L16" i="55" s="1"/>
  <c r="O16" i="55" s="1"/>
  <c r="N25" i="55"/>
  <c r="M25" i="55"/>
  <c r="K25" i="55"/>
  <c r="G25" i="55"/>
  <c r="L25" i="55" s="1"/>
  <c r="N15" i="55"/>
  <c r="M15" i="55"/>
  <c r="K15" i="55"/>
  <c r="G15" i="55"/>
  <c r="J15" i="55" s="1"/>
  <c r="N14" i="55"/>
  <c r="M14" i="55"/>
  <c r="K14" i="55"/>
  <c r="G14" i="55"/>
  <c r="L14" i="55" s="1"/>
  <c r="N13" i="55"/>
  <c r="M13" i="55"/>
  <c r="K13" i="55"/>
  <c r="G13" i="55"/>
  <c r="L13" i="55" s="1"/>
  <c r="O13" i="55" s="1"/>
  <c r="N50" i="54"/>
  <c r="M50" i="54"/>
  <c r="K50" i="54"/>
  <c r="L50" i="54"/>
  <c r="N52" i="54"/>
  <c r="M52" i="54"/>
  <c r="K52" i="54"/>
  <c r="N51" i="54"/>
  <c r="M51" i="54"/>
  <c r="K51" i="54"/>
  <c r="N49" i="54"/>
  <c r="M49" i="54"/>
  <c r="K49" i="54"/>
  <c r="N38" i="54"/>
  <c r="M38" i="54"/>
  <c r="K38" i="54"/>
  <c r="N37" i="54"/>
  <c r="M37" i="54"/>
  <c r="K37" i="54"/>
  <c r="L37" i="54"/>
  <c r="N36" i="54"/>
  <c r="M36" i="54"/>
  <c r="K36" i="54"/>
  <c r="N35" i="54"/>
  <c r="M35" i="54"/>
  <c r="K35" i="54"/>
  <c r="L35" i="54"/>
  <c r="N34" i="54"/>
  <c r="M34" i="54"/>
  <c r="K34" i="54"/>
  <c r="N33" i="54"/>
  <c r="M33" i="54"/>
  <c r="K33" i="54"/>
  <c r="L33" i="54"/>
  <c r="O33" i="54" s="1"/>
  <c r="N32" i="54"/>
  <c r="M32" i="54"/>
  <c r="K32" i="54"/>
  <c r="N31" i="54"/>
  <c r="M31" i="54"/>
  <c r="K31" i="54"/>
  <c r="L31" i="54"/>
  <c r="N30" i="54"/>
  <c r="M30" i="54"/>
  <c r="K30" i="54"/>
  <c r="N29" i="54"/>
  <c r="M29" i="54"/>
  <c r="K29" i="54"/>
  <c r="L29" i="54"/>
  <c r="O29" i="54" s="1"/>
  <c r="N28" i="54"/>
  <c r="M28" i="54"/>
  <c r="K28" i="54"/>
  <c r="L28" i="54"/>
  <c r="N26" i="54"/>
  <c r="M26" i="54"/>
  <c r="K26" i="54"/>
  <c r="L26" i="54"/>
  <c r="N25" i="54"/>
  <c r="M25" i="54"/>
  <c r="K25" i="54"/>
  <c r="N24" i="54"/>
  <c r="M24" i="54"/>
  <c r="K24" i="54"/>
  <c r="L24" i="54"/>
  <c r="O24" i="54" s="1"/>
  <c r="N23" i="54"/>
  <c r="M23" i="54"/>
  <c r="K23" i="54"/>
  <c r="N22" i="54"/>
  <c r="M22" i="54"/>
  <c r="K22" i="54"/>
  <c r="N21" i="54"/>
  <c r="M21" i="54"/>
  <c r="K21" i="54"/>
  <c r="L21" i="54"/>
  <c r="N19" i="54"/>
  <c r="M19" i="54"/>
  <c r="K19" i="54"/>
  <c r="L19" i="54"/>
  <c r="N18" i="54"/>
  <c r="M18" i="54"/>
  <c r="K18" i="54"/>
  <c r="N17" i="54"/>
  <c r="M17" i="54"/>
  <c r="K17" i="54"/>
  <c r="L17" i="54"/>
  <c r="N16" i="54"/>
  <c r="M16" i="54"/>
  <c r="K16" i="54"/>
  <c r="N14" i="54"/>
  <c r="M14" i="54"/>
  <c r="M53" i="54" s="1"/>
  <c r="K14" i="54"/>
  <c r="G14" i="54"/>
  <c r="L14" i="54" s="1"/>
  <c r="N123" i="17"/>
  <c r="M123" i="17"/>
  <c r="K123" i="17"/>
  <c r="G123" i="17"/>
  <c r="J123" i="17" s="1"/>
  <c r="N122" i="17"/>
  <c r="M122" i="17"/>
  <c r="K122" i="17"/>
  <c r="G122" i="17"/>
  <c r="J122" i="17" s="1"/>
  <c r="G121" i="17"/>
  <c r="G120" i="17"/>
  <c r="L120" i="17" s="1"/>
  <c r="N119" i="17"/>
  <c r="M119" i="17"/>
  <c r="K119" i="17"/>
  <c r="G119" i="17"/>
  <c r="J119" i="17" s="1"/>
  <c r="N118" i="17"/>
  <c r="M118" i="17"/>
  <c r="K118" i="17"/>
  <c r="G118" i="17"/>
  <c r="L118" i="17" s="1"/>
  <c r="N116" i="17"/>
  <c r="M116" i="17"/>
  <c r="K116" i="17"/>
  <c r="G116" i="17"/>
  <c r="L116" i="17" s="1"/>
  <c r="N115" i="17"/>
  <c r="M115" i="17"/>
  <c r="K115" i="17"/>
  <c r="G115" i="17"/>
  <c r="L115" i="17" s="1"/>
  <c r="N114" i="17"/>
  <c r="M114" i="17"/>
  <c r="K114" i="17"/>
  <c r="G114" i="17"/>
  <c r="J114" i="17" s="1"/>
  <c r="N113" i="17"/>
  <c r="M113" i="17"/>
  <c r="K113" i="17"/>
  <c r="G113" i="17"/>
  <c r="J113" i="17" s="1"/>
  <c r="N112" i="17"/>
  <c r="M112" i="17"/>
  <c r="K112" i="17"/>
  <c r="G112" i="17"/>
  <c r="L112" i="17" s="1"/>
  <c r="N111" i="17"/>
  <c r="M111" i="17"/>
  <c r="K111" i="17"/>
  <c r="G111" i="17"/>
  <c r="L111" i="17" s="1"/>
  <c r="N110" i="17"/>
  <c r="M110" i="17"/>
  <c r="K110" i="17"/>
  <c r="G110" i="17"/>
  <c r="L110" i="17" s="1"/>
  <c r="N109" i="17"/>
  <c r="M109" i="17"/>
  <c r="K109" i="17"/>
  <c r="G109" i="17"/>
  <c r="L109" i="17" s="1"/>
  <c r="N108" i="17"/>
  <c r="M108" i="17"/>
  <c r="K108" i="17"/>
  <c r="G108" i="17"/>
  <c r="L108" i="17" s="1"/>
  <c r="O108" i="17" s="1"/>
  <c r="N107" i="17"/>
  <c r="M107" i="17"/>
  <c r="K107" i="17"/>
  <c r="G107" i="17"/>
  <c r="L107" i="17" s="1"/>
  <c r="N106" i="17"/>
  <c r="M106" i="17"/>
  <c r="K106" i="17"/>
  <c r="G106" i="17"/>
  <c r="J106" i="17" s="1"/>
  <c r="N105" i="17"/>
  <c r="M105" i="17"/>
  <c r="K105" i="17"/>
  <c r="G105" i="17"/>
  <c r="L105" i="17" s="1"/>
  <c r="N103" i="17"/>
  <c r="M103" i="17"/>
  <c r="K103" i="17"/>
  <c r="G103" i="17"/>
  <c r="J103" i="17" s="1"/>
  <c r="N102" i="17"/>
  <c r="M102" i="17"/>
  <c r="K102" i="17"/>
  <c r="G102" i="17"/>
  <c r="J102" i="17" s="1"/>
  <c r="N101" i="17"/>
  <c r="M101" i="17"/>
  <c r="K101" i="17"/>
  <c r="G101" i="17"/>
  <c r="L101" i="17" s="1"/>
  <c r="N100" i="17"/>
  <c r="M100" i="17"/>
  <c r="K100" i="17"/>
  <c r="G100" i="17"/>
  <c r="L100" i="17" s="1"/>
  <c r="N99" i="17"/>
  <c r="M99" i="17"/>
  <c r="K99" i="17"/>
  <c r="G99" i="17"/>
  <c r="L99" i="17" s="1"/>
  <c r="N98" i="17"/>
  <c r="M98" i="17"/>
  <c r="K98" i="17"/>
  <c r="G98" i="17"/>
  <c r="L98" i="17" s="1"/>
  <c r="N97" i="17"/>
  <c r="M97" i="17"/>
  <c r="K97" i="17"/>
  <c r="G97" i="17"/>
  <c r="J97" i="17" s="1"/>
  <c r="N96" i="17"/>
  <c r="M96" i="17"/>
  <c r="K96" i="17"/>
  <c r="G96" i="17"/>
  <c r="L96" i="17" s="1"/>
  <c r="N95" i="17"/>
  <c r="M95" i="17"/>
  <c r="K95" i="17"/>
  <c r="G95" i="17"/>
  <c r="J95" i="17" s="1"/>
  <c r="N94" i="17"/>
  <c r="M94" i="17"/>
  <c r="K94" i="17"/>
  <c r="G94" i="17"/>
  <c r="J94" i="17" s="1"/>
  <c r="N93" i="17"/>
  <c r="M93" i="17"/>
  <c r="K93" i="17"/>
  <c r="G93" i="17"/>
  <c r="J93" i="17" s="1"/>
  <c r="N92" i="17"/>
  <c r="M92" i="17"/>
  <c r="K92" i="17"/>
  <c r="G92" i="17"/>
  <c r="J92" i="17" s="1"/>
  <c r="N91" i="17"/>
  <c r="M91" i="17"/>
  <c r="K91" i="17"/>
  <c r="G91" i="17"/>
  <c r="L91" i="17" s="1"/>
  <c r="N90" i="17"/>
  <c r="M90" i="17"/>
  <c r="K90" i="17"/>
  <c r="G90" i="17"/>
  <c r="L90" i="17" s="1"/>
  <c r="N89" i="17"/>
  <c r="M89" i="17"/>
  <c r="K89" i="17"/>
  <c r="G89" i="17"/>
  <c r="L89" i="17" s="1"/>
  <c r="O89" i="17" s="1"/>
  <c r="N86" i="17"/>
  <c r="M86" i="17"/>
  <c r="K86" i="17"/>
  <c r="G86" i="17"/>
  <c r="J86" i="17" s="1"/>
  <c r="N85" i="17"/>
  <c r="M85" i="17"/>
  <c r="K85" i="17"/>
  <c r="G85" i="17"/>
  <c r="L85" i="17" s="1"/>
  <c r="N84" i="17"/>
  <c r="M84" i="17"/>
  <c r="K84" i="17"/>
  <c r="G84" i="17"/>
  <c r="L84" i="17" s="1"/>
  <c r="G83" i="17"/>
  <c r="J83" i="17" s="1"/>
  <c r="N82" i="17"/>
  <c r="M82" i="17"/>
  <c r="K82" i="17"/>
  <c r="G82" i="17"/>
  <c r="J82" i="17" s="1"/>
  <c r="N81" i="17"/>
  <c r="M81" i="17"/>
  <c r="K81" i="17"/>
  <c r="G81" i="17"/>
  <c r="J81" i="17" s="1"/>
  <c r="G80" i="17"/>
  <c r="N78" i="17"/>
  <c r="M78" i="17"/>
  <c r="K78" i="17"/>
  <c r="G78" i="17"/>
  <c r="L78" i="17" s="1"/>
  <c r="N77" i="17"/>
  <c r="M77" i="17"/>
  <c r="K77" i="17"/>
  <c r="G77" i="17"/>
  <c r="L77" i="17" s="1"/>
  <c r="N75" i="17"/>
  <c r="M75" i="17"/>
  <c r="K75" i="17"/>
  <c r="G75" i="17"/>
  <c r="L75" i="17" s="1"/>
  <c r="N74" i="17"/>
  <c r="M74" i="17"/>
  <c r="K74" i="17"/>
  <c r="G74" i="17"/>
  <c r="L74" i="17" s="1"/>
  <c r="D120" i="17"/>
  <c r="D121" i="17" s="1"/>
  <c r="N121" i="17" s="1"/>
  <c r="D83" i="17"/>
  <c r="N83" i="17" s="1"/>
  <c r="D80" i="17"/>
  <c r="N80" i="17" s="1"/>
  <c r="G72" i="17"/>
  <c r="G71" i="17"/>
  <c r="G61" i="17"/>
  <c r="G56" i="17"/>
  <c r="G69" i="17"/>
  <c r="G65" i="17"/>
  <c r="J65" i="17" s="1"/>
  <c r="G44" i="17"/>
  <c r="G55" i="17"/>
  <c r="G70" i="17"/>
  <c r="J70" i="17" s="1"/>
  <c r="G60" i="17"/>
  <c r="J60" i="17" s="1"/>
  <c r="G68" i="17"/>
  <c r="D72" i="17"/>
  <c r="D68" i="17" s="1"/>
  <c r="G66" i="17"/>
  <c r="G64" i="17"/>
  <c r="D66" i="17"/>
  <c r="D65" i="17" s="1"/>
  <c r="G62" i="17"/>
  <c r="G59" i="17"/>
  <c r="D62" i="17"/>
  <c r="N62" i="17" s="1"/>
  <c r="G57" i="17"/>
  <c r="G54" i="17"/>
  <c r="J54" i="17" s="1"/>
  <c r="D57" i="17"/>
  <c r="M57" i="17" s="1"/>
  <c r="G52" i="17"/>
  <c r="G51" i="17"/>
  <c r="G50" i="17"/>
  <c r="J50" i="17" s="1"/>
  <c r="G49" i="17"/>
  <c r="J49" i="17" s="1"/>
  <c r="G48" i="17"/>
  <c r="G47" i="17"/>
  <c r="J47" i="17" s="1"/>
  <c r="G46" i="17"/>
  <c r="J46" i="17" s="1"/>
  <c r="O25" i="55" l="1"/>
  <c r="L28" i="55"/>
  <c r="O28" i="55" s="1"/>
  <c r="N32" i="55"/>
  <c r="O19" i="55"/>
  <c r="M32" i="55"/>
  <c r="O14" i="55"/>
  <c r="L15" i="55"/>
  <c r="K32" i="55"/>
  <c r="O14" i="54"/>
  <c r="O37" i="54"/>
  <c r="N53" i="54"/>
  <c r="O112" i="17"/>
  <c r="L95" i="17"/>
  <c r="K53" i="54"/>
  <c r="O50" i="54"/>
  <c r="L49" i="54"/>
  <c r="L122" i="17"/>
  <c r="L82" i="17"/>
  <c r="O82" i="17" s="1"/>
  <c r="K83" i="17"/>
  <c r="J74" i="17"/>
  <c r="L86" i="17"/>
  <c r="O86" i="17" s="1"/>
  <c r="L80" i="17"/>
  <c r="K80" i="17"/>
  <c r="O90" i="17"/>
  <c r="M80" i="17"/>
  <c r="L114" i="17"/>
  <c r="O114" i="17" s="1"/>
  <c r="L119" i="17"/>
  <c r="O119" i="17" s="1"/>
  <c r="J85" i="17"/>
  <c r="D55" i="17"/>
  <c r="M55" i="17" s="1"/>
  <c r="L102" i="17"/>
  <c r="O102" i="17" s="1"/>
  <c r="O115" i="17"/>
  <c r="O17" i="55"/>
  <c r="L61" i="70"/>
  <c r="O61" i="70"/>
  <c r="L26" i="55"/>
  <c r="O26" i="55" s="1"/>
  <c r="L21" i="55"/>
  <c r="O21" i="55" s="1"/>
  <c r="O27" i="55"/>
  <c r="O18" i="55"/>
  <c r="O15" i="55"/>
  <c r="O22" i="55"/>
  <c r="L31" i="55"/>
  <c r="O31" i="55" s="1"/>
  <c r="J31" i="55"/>
  <c r="L30" i="55"/>
  <c r="J30" i="55"/>
  <c r="L29" i="55"/>
  <c r="O29" i="55" s="1"/>
  <c r="J29" i="55"/>
  <c r="J27" i="55"/>
  <c r="J24" i="55"/>
  <c r="J22" i="55"/>
  <c r="J20" i="55"/>
  <c r="J19" i="55"/>
  <c r="J18" i="55"/>
  <c r="J17" i="55"/>
  <c r="J16" i="55"/>
  <c r="J25" i="55"/>
  <c r="J14" i="55"/>
  <c r="J13" i="55"/>
  <c r="L32" i="54"/>
  <c r="O32" i="54" s="1"/>
  <c r="O17" i="54"/>
  <c r="L23" i="54"/>
  <c r="O23" i="54" s="1"/>
  <c r="L16" i="54"/>
  <c r="O16" i="54" s="1"/>
  <c r="O35" i="54"/>
  <c r="L36" i="54"/>
  <c r="O36" i="54" s="1"/>
  <c r="L25" i="54"/>
  <c r="O25" i="54" s="1"/>
  <c r="L22" i="54"/>
  <c r="O22" i="54" s="1"/>
  <c r="L18" i="54"/>
  <c r="O18" i="54" s="1"/>
  <c r="L51" i="54"/>
  <c r="O51" i="54" s="1"/>
  <c r="L30" i="54"/>
  <c r="O30" i="54" s="1"/>
  <c r="L34" i="54"/>
  <c r="O34" i="54" s="1"/>
  <c r="O31" i="54"/>
  <c r="O28" i="54"/>
  <c r="L38" i="54"/>
  <c r="O38" i="54" s="1"/>
  <c r="L52" i="54"/>
  <c r="O52" i="54" s="1"/>
  <c r="O26" i="54"/>
  <c r="O21" i="54"/>
  <c r="O19" i="54"/>
  <c r="J14" i="54"/>
  <c r="O78" i="17"/>
  <c r="O84" i="17"/>
  <c r="O96" i="17"/>
  <c r="O100" i="17"/>
  <c r="O101" i="17"/>
  <c r="O122" i="17"/>
  <c r="J112" i="17"/>
  <c r="L123" i="17"/>
  <c r="O123" i="17" s="1"/>
  <c r="L81" i="17"/>
  <c r="O81" i="17" s="1"/>
  <c r="L97" i="17"/>
  <c r="O97" i="17" s="1"/>
  <c r="N120" i="17"/>
  <c r="L103" i="17"/>
  <c r="O103" i="17" s="1"/>
  <c r="O85" i="17"/>
  <c r="L121" i="17"/>
  <c r="O121" i="17" s="1"/>
  <c r="O95" i="17"/>
  <c r="M83" i="17"/>
  <c r="K120" i="17"/>
  <c r="O110" i="17"/>
  <c r="L113" i="17"/>
  <c r="O113" i="17" s="1"/>
  <c r="J121" i="17"/>
  <c r="L93" i="17"/>
  <c r="O93" i="17" s="1"/>
  <c r="O118" i="17"/>
  <c r="K121" i="17"/>
  <c r="L83" i="17"/>
  <c r="J120" i="17"/>
  <c r="O91" i="17"/>
  <c r="O98" i="17"/>
  <c r="M121" i="17"/>
  <c r="O107" i="17"/>
  <c r="O111" i="17"/>
  <c r="O99" i="17"/>
  <c r="J80" i="17"/>
  <c r="M120" i="17"/>
  <c r="O120" i="17" s="1"/>
  <c r="J118" i="17"/>
  <c r="O116" i="17"/>
  <c r="J116" i="17"/>
  <c r="J115" i="17"/>
  <c r="J111" i="17"/>
  <c r="J110" i="17"/>
  <c r="O109" i="17"/>
  <c r="J109" i="17"/>
  <c r="J108" i="17"/>
  <c r="J107" i="17"/>
  <c r="L106" i="17"/>
  <c r="O106" i="17" s="1"/>
  <c r="O105" i="17"/>
  <c r="J105" i="17"/>
  <c r="J101" i="17"/>
  <c r="J100" i="17"/>
  <c r="J99" i="17"/>
  <c r="J98" i="17"/>
  <c r="L94" i="17"/>
  <c r="O94" i="17" s="1"/>
  <c r="L92" i="17"/>
  <c r="O92" i="17" s="1"/>
  <c r="J96" i="17"/>
  <c r="J90" i="17"/>
  <c r="J91" i="17"/>
  <c r="J89" i="17"/>
  <c r="J84" i="17"/>
  <c r="J78" i="17"/>
  <c r="O77" i="17"/>
  <c r="J77" i="17"/>
  <c r="O75" i="17"/>
  <c r="J75" i="17"/>
  <c r="O74" i="17"/>
  <c r="D71" i="17"/>
  <c r="N71" i="17" s="1"/>
  <c r="D56" i="17"/>
  <c r="K56" i="17" s="1"/>
  <c r="D59" i="17"/>
  <c r="K59" i="17" s="1"/>
  <c r="D60" i="17"/>
  <c r="N60" i="17" s="1"/>
  <c r="D69" i="17"/>
  <c r="N69" i="17" s="1"/>
  <c r="D70" i="17"/>
  <c r="N70" i="17" s="1"/>
  <c r="M68" i="17"/>
  <c r="N68" i="17"/>
  <c r="K68" i="17"/>
  <c r="D61" i="17"/>
  <c r="M61" i="17" s="1"/>
  <c r="N57" i="17"/>
  <c r="M69" i="17"/>
  <c r="L72" i="17"/>
  <c r="K72" i="17"/>
  <c r="M72" i="17"/>
  <c r="N55" i="17"/>
  <c r="N72" i="17"/>
  <c r="D54" i="17"/>
  <c r="N54" i="17" s="1"/>
  <c r="L65" i="17"/>
  <c r="M65" i="17"/>
  <c r="N65" i="17"/>
  <c r="K65" i="17"/>
  <c r="J64" i="17"/>
  <c r="K66" i="17"/>
  <c r="N66" i="17"/>
  <c r="M66" i="17"/>
  <c r="L62" i="17"/>
  <c r="K62" i="17"/>
  <c r="J59" i="17"/>
  <c r="M62" i="17"/>
  <c r="L57" i="17"/>
  <c r="L55" i="17"/>
  <c r="K57" i="17"/>
  <c r="D64" i="17"/>
  <c r="L64" i="17" s="1"/>
  <c r="L66" i="17"/>
  <c r="J51" i="17"/>
  <c r="L68" i="17"/>
  <c r="J72" i="17"/>
  <c r="J71" i="17"/>
  <c r="J61" i="17"/>
  <c r="J56" i="17"/>
  <c r="J69" i="17"/>
  <c r="J44" i="17"/>
  <c r="J55" i="17"/>
  <c r="J68" i="17"/>
  <c r="J66" i="17"/>
  <c r="J62" i="17"/>
  <c r="J57" i="17"/>
  <c r="J52" i="17"/>
  <c r="J48" i="17"/>
  <c r="O80" i="17" l="1"/>
  <c r="O49" i="54"/>
  <c r="O53" i="54" s="1"/>
  <c r="L53" i="54"/>
  <c r="O30" i="55"/>
  <c r="L32" i="55"/>
  <c r="K55" i="17"/>
  <c r="O32" i="55"/>
  <c r="M56" i="17"/>
  <c r="K71" i="17"/>
  <c r="O83" i="17"/>
  <c r="L56" i="17"/>
  <c r="M71" i="17"/>
  <c r="L71" i="17"/>
  <c r="L70" i="17"/>
  <c r="N56" i="17"/>
  <c r="K60" i="17"/>
  <c r="M54" i="17"/>
  <c r="N61" i="17"/>
  <c r="K61" i="17"/>
  <c r="L59" i="17"/>
  <c r="M70" i="17"/>
  <c r="M59" i="17"/>
  <c r="N59" i="17"/>
  <c r="L60" i="17"/>
  <c r="K69" i="17"/>
  <c r="L69" i="17"/>
  <c r="O69" i="17" s="1"/>
  <c r="M60" i="17"/>
  <c r="O55" i="17"/>
  <c r="L54" i="17"/>
  <c r="K70" i="17"/>
  <c r="O72" i="17"/>
  <c r="O68" i="17"/>
  <c r="O62" i="17"/>
  <c r="O66" i="17"/>
  <c r="O65" i="17"/>
  <c r="L61" i="17"/>
  <c r="K54" i="17"/>
  <c r="O57" i="17"/>
  <c r="N64" i="17"/>
  <c r="M64" i="17"/>
  <c r="K64" i="17"/>
  <c r="O71" i="17" l="1"/>
  <c r="O56" i="17"/>
  <c r="O70" i="17"/>
  <c r="O59" i="17"/>
  <c r="O61" i="17"/>
  <c r="O54" i="17"/>
  <c r="O60" i="17"/>
  <c r="O64" i="17"/>
  <c r="G45" i="17" l="1"/>
  <c r="G43" i="17"/>
  <c r="J43" i="17" s="1"/>
  <c r="D52" i="17"/>
  <c r="D51" i="17"/>
  <c r="D50" i="17"/>
  <c r="D49" i="17"/>
  <c r="D48" i="17"/>
  <c r="D47" i="17"/>
  <c r="D46" i="17"/>
  <c r="G40" i="17"/>
  <c r="J40" i="17" s="1"/>
  <c r="G39" i="17"/>
  <c r="J39" i="17" s="1"/>
  <c r="N37" i="17"/>
  <c r="M37" i="17"/>
  <c r="K37" i="17"/>
  <c r="G37" i="17"/>
  <c r="L37" i="17" s="1"/>
  <c r="N36" i="17"/>
  <c r="M36" i="17"/>
  <c r="K36" i="17"/>
  <c r="G36" i="17"/>
  <c r="L36" i="17" s="1"/>
  <c r="N35" i="17"/>
  <c r="M35" i="17"/>
  <c r="K35" i="17"/>
  <c r="G35" i="17"/>
  <c r="L35" i="17" s="1"/>
  <c r="N34" i="17"/>
  <c r="M34" i="17"/>
  <c r="K34" i="17"/>
  <c r="G34" i="17"/>
  <c r="L34" i="17" s="1"/>
  <c r="N33" i="17"/>
  <c r="M33" i="17"/>
  <c r="K33" i="17"/>
  <c r="G33" i="17"/>
  <c r="J33" i="17" s="1"/>
  <c r="N32" i="17"/>
  <c r="M32" i="17"/>
  <c r="K32" i="17"/>
  <c r="G32" i="17"/>
  <c r="J32" i="17" s="1"/>
  <c r="N31" i="17"/>
  <c r="M31" i="17"/>
  <c r="K31" i="17"/>
  <c r="G31" i="17"/>
  <c r="L31" i="17" s="1"/>
  <c r="N30" i="17"/>
  <c r="M30" i="17"/>
  <c r="K30" i="17"/>
  <c r="G30" i="17"/>
  <c r="J30" i="17" s="1"/>
  <c r="N29" i="17"/>
  <c r="M29" i="17"/>
  <c r="K29" i="17"/>
  <c r="G29" i="17"/>
  <c r="J29" i="17" s="1"/>
  <c r="N28" i="17"/>
  <c r="M28" i="17"/>
  <c r="K28" i="17"/>
  <c r="G28" i="17"/>
  <c r="J28" i="17" s="1"/>
  <c r="N27" i="17"/>
  <c r="M27" i="17"/>
  <c r="K27" i="17"/>
  <c r="G27" i="17"/>
  <c r="L27" i="17" s="1"/>
  <c r="N26" i="17"/>
  <c r="M26" i="17"/>
  <c r="K26" i="17"/>
  <c r="G26" i="17"/>
  <c r="J26" i="17" s="1"/>
  <c r="N25" i="17"/>
  <c r="M25" i="17"/>
  <c r="K25" i="17"/>
  <c r="G25" i="17"/>
  <c r="L25" i="17" s="1"/>
  <c r="N24" i="17"/>
  <c r="M24" i="17"/>
  <c r="K24" i="17"/>
  <c r="G24" i="17"/>
  <c r="L24" i="17" s="1"/>
  <c r="D21" i="17"/>
  <c r="N21" i="17" s="1"/>
  <c r="N23" i="17"/>
  <c r="M23" i="17"/>
  <c r="K23" i="17"/>
  <c r="G23" i="17"/>
  <c r="J23" i="17" s="1"/>
  <c r="G22" i="17"/>
  <c r="G21" i="17"/>
  <c r="G20" i="17"/>
  <c r="G19" i="17"/>
  <c r="J19" i="17" s="1"/>
  <c r="N18" i="17"/>
  <c r="M18" i="17"/>
  <c r="K18" i="17"/>
  <c r="G18" i="17"/>
  <c r="J18" i="17" s="1"/>
  <c r="D40" i="17"/>
  <c r="N40" i="17" s="1"/>
  <c r="D39" i="17"/>
  <c r="N39" i="17" s="1"/>
  <c r="D22" i="17"/>
  <c r="N22" i="17" s="1"/>
  <c r="D20" i="17"/>
  <c r="N20" i="17" s="1"/>
  <c r="D19" i="17"/>
  <c r="N19" i="17" s="1"/>
  <c r="N16" i="17"/>
  <c r="M16" i="17"/>
  <c r="K16" i="17"/>
  <c r="G16" i="17"/>
  <c r="L16" i="17" s="1"/>
  <c r="N13" i="17"/>
  <c r="M13" i="17"/>
  <c r="K13" i="17"/>
  <c r="G13" i="17"/>
  <c r="L13" i="17" s="1"/>
  <c r="N15" i="17"/>
  <c r="M15" i="17"/>
  <c r="K15" i="17"/>
  <c r="G15" i="17"/>
  <c r="L15" i="17" s="1"/>
  <c r="N14" i="17"/>
  <c r="M14" i="17"/>
  <c r="K14" i="17"/>
  <c r="G14" i="17"/>
  <c r="J14" i="17" s="1"/>
  <c r="C4" i="51"/>
  <c r="M48" i="17" l="1"/>
  <c r="K48" i="17"/>
  <c r="N48" i="17"/>
  <c r="L48" i="17"/>
  <c r="N49" i="17"/>
  <c r="L49" i="17"/>
  <c r="M49" i="17"/>
  <c r="K49" i="17"/>
  <c r="D45" i="17"/>
  <c r="L50" i="17"/>
  <c r="N50" i="17"/>
  <c r="M50" i="17"/>
  <c r="K50" i="17"/>
  <c r="M51" i="17"/>
  <c r="K51" i="17"/>
  <c r="N51" i="17"/>
  <c r="L51" i="17"/>
  <c r="K52" i="17"/>
  <c r="N52" i="17"/>
  <c r="M52" i="17"/>
  <c r="L52" i="17"/>
  <c r="M46" i="17"/>
  <c r="K46" i="17"/>
  <c r="N46" i="17"/>
  <c r="L46" i="17"/>
  <c r="N47" i="17"/>
  <c r="M47" i="17"/>
  <c r="K47" i="17"/>
  <c r="L47" i="17"/>
  <c r="J45" i="17"/>
  <c r="O27" i="17"/>
  <c r="O31" i="17"/>
  <c r="O35" i="17"/>
  <c r="L23" i="17"/>
  <c r="O23" i="17" s="1"/>
  <c r="K19" i="17"/>
  <c r="O25" i="17"/>
  <c r="O37" i="17"/>
  <c r="M19" i="17"/>
  <c r="J37" i="17"/>
  <c r="L20" i="17"/>
  <c r="O34" i="17"/>
  <c r="K20" i="17"/>
  <c r="M20" i="17"/>
  <c r="L21" i="17"/>
  <c r="J35" i="17"/>
  <c r="K21" i="17"/>
  <c r="L28" i="17"/>
  <c r="O28" i="17" s="1"/>
  <c r="K39" i="17"/>
  <c r="M21" i="17"/>
  <c r="M39" i="17"/>
  <c r="L30" i="17"/>
  <c r="O30" i="17" s="1"/>
  <c r="L22" i="17"/>
  <c r="L32" i="17"/>
  <c r="O32" i="17" s="1"/>
  <c r="L18" i="17"/>
  <c r="O18" i="17" s="1"/>
  <c r="K22" i="17"/>
  <c r="K40" i="17"/>
  <c r="M22" i="17"/>
  <c r="L29" i="17"/>
  <c r="O29" i="17" s="1"/>
  <c r="J36" i="17"/>
  <c r="L40" i="17"/>
  <c r="M40" i="17"/>
  <c r="L26" i="17"/>
  <c r="O26" i="17" s="1"/>
  <c r="L39" i="17"/>
  <c r="O36" i="17"/>
  <c r="L33" i="17"/>
  <c r="O33" i="17" s="1"/>
  <c r="J34" i="17"/>
  <c r="J31" i="17"/>
  <c r="J27" i="17"/>
  <c r="O24" i="17"/>
  <c r="J25" i="17"/>
  <c r="J24" i="17"/>
  <c r="J22" i="17"/>
  <c r="J21" i="17"/>
  <c r="J20" i="17"/>
  <c r="L19" i="17"/>
  <c r="O16" i="17"/>
  <c r="O15" i="17"/>
  <c r="O13" i="17"/>
  <c r="J16" i="17"/>
  <c r="J13" i="17"/>
  <c r="J15" i="17"/>
  <c r="L14" i="17"/>
  <c r="O14" i="17" s="1"/>
  <c r="O19" i="17" l="1"/>
  <c r="O47" i="17"/>
  <c r="O20" i="17"/>
  <c r="O46" i="17"/>
  <c r="O49" i="17"/>
  <c r="O48" i="17"/>
  <c r="O50" i="17"/>
  <c r="N45" i="17"/>
  <c r="M45" i="17"/>
  <c r="K45" i="17"/>
  <c r="O52" i="17"/>
  <c r="D43" i="17"/>
  <c r="L45" i="17"/>
  <c r="D44" i="17"/>
  <c r="O51" i="17"/>
  <c r="O22" i="17"/>
  <c r="O39" i="17"/>
  <c r="O21" i="17"/>
  <c r="O40" i="17"/>
  <c r="O45" i="17" l="1"/>
  <c r="N43" i="17"/>
  <c r="M43" i="17"/>
  <c r="M198" i="17" s="1"/>
  <c r="L43" i="17"/>
  <c r="K43" i="17"/>
  <c r="K198" i="17" s="1"/>
  <c r="N44" i="17"/>
  <c r="M44" i="17"/>
  <c r="K44" i="17"/>
  <c r="L44" i="17"/>
  <c r="O44" i="17" l="1"/>
  <c r="N198" i="17"/>
  <c r="O43" i="17"/>
  <c r="O198" i="17" s="1"/>
  <c r="L198" i="17"/>
  <c r="C12" i="3"/>
  <c r="B43" i="72" l="1"/>
  <c r="N9" i="72"/>
  <c r="M52" i="72" s="1"/>
  <c r="M55" i="72" s="1"/>
  <c r="C5" i="72"/>
  <c r="C4" i="72"/>
  <c r="A8" i="1"/>
  <c r="C14" i="3" l="1"/>
  <c r="C13" i="3"/>
  <c r="C11" i="3"/>
  <c r="N8" i="17" l="1"/>
  <c r="B61" i="70"/>
  <c r="N9" i="70"/>
  <c r="M70" i="70" s="1"/>
  <c r="M73" i="70" s="1"/>
  <c r="C5" i="70"/>
  <c r="C4" i="70"/>
  <c r="B32" i="55"/>
  <c r="N9" i="55"/>
  <c r="M42" i="55" s="1"/>
  <c r="M45" i="55" s="1"/>
  <c r="C5" i="55"/>
  <c r="C4" i="55"/>
  <c r="J13" i="3"/>
  <c r="I13" i="3"/>
  <c r="H13" i="3"/>
  <c r="K13" i="3"/>
  <c r="B53" i="54"/>
  <c r="N9" i="54"/>
  <c r="M63" i="54" s="1"/>
  <c r="M66" i="54" s="1"/>
  <c r="C5" i="54"/>
  <c r="C4" i="54"/>
  <c r="J12" i="3" l="1"/>
  <c r="K12" i="3"/>
  <c r="J11" i="3"/>
  <c r="H11" i="3"/>
  <c r="I11" i="3"/>
  <c r="K11" i="3"/>
  <c r="I12" i="3"/>
  <c r="H12" i="3"/>
  <c r="N8" i="54"/>
  <c r="G13" i="3"/>
  <c r="J14" i="3"/>
  <c r="I14" i="3"/>
  <c r="K14" i="3"/>
  <c r="G10" i="3"/>
  <c r="G11" i="3" l="1"/>
  <c r="N8" i="72"/>
  <c r="G12" i="3"/>
  <c r="N8" i="70" l="1"/>
  <c r="C5" i="17"/>
  <c r="C16" i="1" l="1"/>
  <c r="D11" i="1"/>
  <c r="C10" i="3"/>
  <c r="N9" i="17"/>
  <c r="M207" i="17" s="1"/>
  <c r="M210" i="17" s="1"/>
  <c r="I30" i="1"/>
  <c r="I26" i="3"/>
  <c r="I23" i="3"/>
  <c r="B198" i="17"/>
  <c r="C4" i="17"/>
  <c r="C6" i="75" l="1"/>
  <c r="C6" i="74"/>
  <c r="C6" i="72"/>
  <c r="C6" i="70"/>
  <c r="H14" i="3"/>
  <c r="C6" i="54"/>
  <c r="C6" i="55"/>
  <c r="C6" i="17"/>
  <c r="K10" i="3"/>
  <c r="K17" i="3" s="1"/>
  <c r="J10" i="3"/>
  <c r="J17" i="3" s="1"/>
  <c r="I10" i="3"/>
  <c r="I17" i="3" s="1"/>
  <c r="I26" i="1"/>
  <c r="N8" i="55" l="1"/>
  <c r="G14" i="3"/>
  <c r="G17" i="3" s="1"/>
  <c r="D6" i="3"/>
  <c r="E10" i="51" s="1"/>
  <c r="H10" i="3" l="1"/>
  <c r="H17" i="3" s="1"/>
  <c r="G18" i="3" l="1"/>
  <c r="G19" i="3" s="1"/>
  <c r="G20" i="3" l="1"/>
  <c r="G21" i="3" s="1"/>
  <c r="H16" i="1" l="1"/>
  <c r="H18" i="1" s="1"/>
  <c r="H19" i="1" s="1"/>
  <c r="H20" i="1" s="1"/>
  <c r="D5" i="3"/>
</calcChain>
</file>

<file path=xl/sharedStrings.xml><?xml version="1.0" encoding="utf-8"?>
<sst xmlns="http://schemas.openxmlformats.org/spreadsheetml/2006/main" count="1121" uniqueCount="444">
  <si>
    <t>__________________</t>
  </si>
  <si>
    <t>(Darba veids vai konstruktīvā elementa nosaukums)</t>
  </si>
  <si>
    <t>Tāmes izmaksa</t>
  </si>
  <si>
    <t xml:space="preserve">Tāme sastādīta </t>
  </si>
  <si>
    <t>Nr. p.k.</t>
  </si>
  <si>
    <t>Darbu apraksts vai materiālu nosaukums</t>
  </si>
  <si>
    <t>Vienības izmaksas</t>
  </si>
  <si>
    <t>Kopā uz visu apjomu</t>
  </si>
  <si>
    <t>Mērvienība</t>
  </si>
  <si>
    <t>Daudzums</t>
  </si>
  <si>
    <t>Darba samaksas likme (EUR/h)</t>
  </si>
  <si>
    <t>Darba alga (EUR)</t>
  </si>
  <si>
    <t>Mehānismi (EUR)</t>
  </si>
  <si>
    <t>Kopā (EUR)</t>
  </si>
  <si>
    <t>Darbietilpība (c/h)</t>
  </si>
  <si>
    <t>Summa (EUR)</t>
  </si>
  <si>
    <t>SAGATAVOŠANAS DARBI</t>
  </si>
  <si>
    <t xml:space="preserve">Pārbaudīja </t>
  </si>
  <si>
    <t xml:space="preserve">Objekta adrese   </t>
  </si>
  <si>
    <t>Apstiprinu</t>
  </si>
  <si>
    <t>___________________________________</t>
  </si>
  <si>
    <t>(pasūtītājs, paraksts un tā atšifrējums)</t>
  </si>
  <si>
    <t xml:space="preserve">Būves nosaukums </t>
  </si>
  <si>
    <t>Pasūtījuma Nr.</t>
  </si>
  <si>
    <t>Tāme sastādīta</t>
  </si>
  <si>
    <t>N. p. k</t>
  </si>
  <si>
    <t>Objekta nosaukums</t>
  </si>
  <si>
    <t>Objekta izmaksas (EUR)</t>
  </si>
  <si>
    <t>Kopā</t>
  </si>
  <si>
    <t xml:space="preserve">PVN </t>
  </si>
  <si>
    <t>Pavisam būvniecības izmaksas</t>
  </si>
  <si>
    <t>Sastādīja</t>
  </si>
  <si>
    <t>_______________</t>
  </si>
  <si>
    <t>paraksts</t>
  </si>
  <si>
    <t>datums</t>
  </si>
  <si>
    <t>Pārbaudīja</t>
  </si>
  <si>
    <t>Kopsavilkuma aprēķins par darbu vai konstruktīvo elementu veidiem</t>
  </si>
  <si>
    <t>Būves nosaukums</t>
  </si>
  <si>
    <t>Objekta adrese</t>
  </si>
  <si>
    <t>Par kopējo summu</t>
  </si>
  <si>
    <t>Kopējā darbietilpība</t>
  </si>
  <si>
    <t>Nr. p.k</t>
  </si>
  <si>
    <t>Kods, tāme Nr.</t>
  </si>
  <si>
    <t>Tāmes izmaksa EUR</t>
  </si>
  <si>
    <t>Darba alga EUR</t>
  </si>
  <si>
    <t>Mehānismi EUR</t>
  </si>
  <si>
    <t>Darb-ietilpība c/h</t>
  </si>
  <si>
    <t>Lokālā tāme Nr. 1-1</t>
  </si>
  <si>
    <t>Piezīmes:</t>
  </si>
  <si>
    <t>1. Materiālu apjomi doti sablīvētā veidā.</t>
  </si>
  <si>
    <t>Lokālā tāme Nr. 1-3</t>
  </si>
  <si>
    <t>Būvdarbu veids vai konstruktīvā elementa nosaukums</t>
  </si>
  <si>
    <t>Būvizstrādājumi EUR</t>
  </si>
  <si>
    <t>Tai skaitā</t>
  </si>
  <si>
    <t>Būvizstrādājumi (EUR)</t>
  </si>
  <si>
    <t>5.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t>
  </si>
  <si>
    <t>Lokālā tāme Nr. 1-2</t>
  </si>
  <si>
    <t xml:space="preserve">3. Būvdarbu veicējam jāvērtē visi nepieciešamie darbi, materiāli, būvmašīnas un transports, bez kā nevarētu būt iespējama darba daudzumu sarakstā minēto darbu tehnoloģiski pareiza, Pasūtītāja prasībām atbilstoša izpilde pilnā apjomā. </t>
  </si>
  <si>
    <t>4. Būvdarbu apjomus skatīt kopā rasējumiem, tehniskajiem risinājumiem, tehniskajām specifikācijām, skaidrojošo aprakstu un pielikumiem.</t>
  </si>
  <si>
    <t>6. Šos darbu un materiālu apjomus skatīt kopā ar projekta dokumentāciju.</t>
  </si>
  <si>
    <t>CEĻA APRĪKOJUMS UN LABIEKĀRTOJUMS</t>
  </si>
  <si>
    <t>1-1</t>
  </si>
  <si>
    <t>1-2</t>
  </si>
  <si>
    <t>1-3</t>
  </si>
  <si>
    <t>1-4</t>
  </si>
  <si>
    <t>Laika norma (c/h)</t>
  </si>
  <si>
    <t>Skaidrojošais apraksts</t>
  </si>
  <si>
    <t xml:space="preserve"> Izmaksu aprēķins sastādīts pamatojoties uz Noteikumi par Latvijas būvnormatīvu LBN 501-17 "Būvizmaksu noteikšanas kārtība", būvprojektu, tajā iekļautajām specifikācijām un dažādās sadaļās iekļautos būvdarbu izpildes visus apstākļu raksturojumus. Saskaņā ar Noteikumi par Latvijas būvnormatīvu LBN 501-17 "Būvizmaksu noteikšanas kārtība" noteikto kārtību noteikta kopējā darbietilpība.</t>
  </si>
  <si>
    <t xml:space="preserve">Visas atsauces uz iekārtu un būvizstrādājumu izgatavotāju firmām, kuras norādītas projektā liecina tikai par šo būvizstrādājumu un iekārtu kvalitātes un apkalpošanas līmeni. Norādīto iekārtu un būvizstrādājumu nomaiņa ir iespējama ar citām tehniski ekvivalentām vai labākām iekārtām un būvizstrādājumiem. Būvdarbu veicējs dod pilna apjoma cenu piedāvājumu ieskaitot darbus un būvizstrādājumus, kas nav uzrādīti un ir nepieciešami sistēmu montāžai, palaišanai un nodošanai. </t>
  </si>
  <si>
    <t>Būvdarbu kopējā darbietilpība sastāda c/h</t>
  </si>
  <si>
    <t>7. Materiālus ir iespējams nomainīt uz ekvivalentiem, ja būvdarbu veicējs uzņemas pilnu atbildību par nepieciešamo nestspējas un citu projektā ietverto rādītāju un parametru sasniegšanu.</t>
  </si>
  <si>
    <t xml:space="preserve">Būvizstrādājumu apjomi doti sablīvētā veidā. Lokālajā tāmē minētos darbus veikt atbilstoši būvprojektam un Autoceļu būvdarbu specifikācijām ABS 2023. Būvdarbu veicējam jāvērtē visi nepieciešamie darbi, materiāli, būvmašīnas un transports, bez kā nevarētu būt iespējama darba daudzumu sarakstā minēto darbu tehnoloģiski pareiza, Pasūtītāja prasībām atbilstoša izpilde pilnā apjomā.  Darba apjomus skatīt kopā ar plānu, profiliem, tehniskajiem risinājumiem un pielikumiem. Izstrādājot piedāvājumu, būvdarbu veicējam rūpīgi pārskatīt projektu, un apjomos jāiekļauj arī neuzrādītie darbi un materiāli, lai kvalitatīvi veiktu būvniecību atbilstoši konkrētā būvdarbu veicēja pielietotajai tehnoloģijai, un bez kuriem nebūtu iespējama būvdarbu tehnoloģiski pareiza un spēkā esošajiem normatīviem atbilstoša veikšana pilnā apjomā. </t>
  </si>
  <si>
    <t>Lokālā tāme Nr. 1-4</t>
  </si>
  <si>
    <t>Būvniecības koptāme</t>
  </si>
  <si>
    <t>Mobilizācija un sagatavošanās būvdarbu veikšanai</t>
  </si>
  <si>
    <t>kpl.</t>
  </si>
  <si>
    <t>gb.</t>
  </si>
  <si>
    <t>m</t>
  </si>
  <si>
    <t>m²</t>
  </si>
  <si>
    <t>Ceļa darbi (TS-CD)</t>
  </si>
  <si>
    <t>Inženierrisinājumu daļa (UKT - Ūdensapgāde un kanalizācija-ārējā)</t>
  </si>
  <si>
    <t>Inženierrisinājumu daļa (ELT - Elektroapgāde-ārējā (apgaismojums))</t>
  </si>
  <si>
    <t>Inženierrisinājumu daļa (EST - Elektronisko sakaru sistēmas-ārējās)</t>
  </si>
  <si>
    <t>Lokālā tāme Nr. 1-5</t>
  </si>
  <si>
    <t>m³</t>
  </si>
  <si>
    <t>1-5</t>
  </si>
  <si>
    <t>Inženierrisinājumu daļa (LKT - Lietus ūdens kanalizācija)</t>
  </si>
  <si>
    <t>gb</t>
  </si>
  <si>
    <t xml:space="preserve">Tranšeju aizbēršana ar pievesto smilti (filtrācijas koeficientu ≥ 1 m/dnn, smilts blīvums ne mazāks par 0,95 no dabīgā blīvuma) no ierīkotā apbēruma ap cauruļvadu līdz atjaunojamā seguma apakšējai kārtai, blietējot ik pa 30 cm. </t>
  </si>
  <si>
    <t>Sadzīves kanalizācija K1</t>
  </si>
  <si>
    <t>CCTV pārbaude cauruļvada slīpuma un stāvokļa noteikšanai pēc būvdarbu pabeigšanas</t>
  </si>
  <si>
    <t>Cauruļvadu skalošana un tīrīšana</t>
  </si>
  <si>
    <t xml:space="preserve"> Lietus ūdens kanalizācija K2 </t>
  </si>
  <si>
    <t>Cauruļvadu hermētiskumu pārbaude izmantojot ūdeni</t>
  </si>
  <si>
    <t>Izpilddokumentācijas sagatavošana</t>
  </si>
  <si>
    <t>Kabeļu akas dzelzbetona riņķis</t>
  </si>
  <si>
    <t>m3</t>
  </si>
  <si>
    <t>m2</t>
  </si>
  <si>
    <t>kpl</t>
  </si>
  <si>
    <t>Lokālā tāme Nr. 1-6</t>
  </si>
  <si>
    <t>1-6</t>
  </si>
  <si>
    <t>1-7</t>
  </si>
  <si>
    <t>objekts</t>
  </si>
  <si>
    <t>Valkas iela 11, Strenči, Valmieras novads, LV-4730</t>
  </si>
  <si>
    <t>-</t>
  </si>
  <si>
    <t>Tāme sastādīta 2026. gada tirgus cenās pamatojoties uz projekta risinājumiem un rasējumiem.</t>
  </si>
  <si>
    <t>Būvtāfeles uzstādīšana</t>
  </si>
  <si>
    <t>Teritorijas uzmērīšana un nospraušana</t>
  </si>
  <si>
    <t>TERITORIJAS SAGATAVOŠANA UN DEMONTĀŽAS DARBI</t>
  </si>
  <si>
    <t>Augu zemes noņemšana, hvid=40 cm, utilizējamo/noglabājamo grunti aizvedot uz būvdarbu veicēja norādīto atbērtni</t>
  </si>
  <si>
    <t>Ierakuma izbūve, izrakto grunti izmantojot uzbērumam zem zaļajām zonām, lieko grunti aizvedot uz atbērtni</t>
  </si>
  <si>
    <t>Esošu segumu demontāža (asfalts, h=8cm)</t>
  </si>
  <si>
    <t>Esošu segumu demontāža (betona bruģis, betona plāksnes)</t>
  </si>
  <si>
    <t>Esoša betona seguma demontāža</t>
  </si>
  <si>
    <t>Koku (kuru stumbra caurmērs ir lielāks par 20 cm) izciršana, celmu frēzēšana un aizvešana</t>
  </si>
  <si>
    <t>Kokaugu (augļu koki, krūmi, koki, kuru stumbra caurmērs ir mazāks par 20 cm) izciršana, celmu frēzēšana un aizvešana</t>
  </si>
  <si>
    <t>Esošu pandusu saudzīga demontāža un uzglabāšana pie Pasūtītāja</t>
  </si>
  <si>
    <t>Esoša sola demontāža un nodošana Pasūtītājam</t>
  </si>
  <si>
    <t>Esošas atkritumu urnas demontāža un nodošana Pasūtītājam</t>
  </si>
  <si>
    <t>Esošu velosipēdu statīvu demontāža un nodošana Pasūtītājam</t>
  </si>
  <si>
    <t>Šūpoļu demontāža un nodošana Pasūtītājam</t>
  </si>
  <si>
    <t>Esoša mūra žoga demontāža</t>
  </si>
  <si>
    <t>t. m</t>
  </si>
  <si>
    <t>Esoša informatīvā stenda (Dž.Pītersona citāts) demontāža un uzglabāšana pie Pasūtītāja atkārtotai montāžai</t>
  </si>
  <si>
    <t>Esoša norādes staba ar spoguli demontāža un uzglabāšana pie Pasūtītāja atkārtotai montāžai</t>
  </si>
  <si>
    <t>Esošas norādes zīmes "Uzņemšana, administrācija" demontāža un utilizācija</t>
  </si>
  <si>
    <t>Ievalkas izbūve</t>
  </si>
  <si>
    <t>Aku vāku līmeņošana</t>
  </si>
  <si>
    <t>Inženierkomuniāciju ievietošana aizsargcaurulēs</t>
  </si>
  <si>
    <t>Apzaļumošana</t>
  </si>
  <si>
    <t>Atvestās auglīgās augsnes ielabošana ar pievestu organisko un minerālo mēslojumu, zāliena ierīkošana ar veltņošanu 15 cm dziļumā vienlaidus zonā. Zālienam izmantot Masterline zāliena sēklu maisījumu "ECO MASTER" vai ekvivalentu. Izsējas norma 3 kg/100 m²</t>
  </si>
  <si>
    <t>Zāliens - darba zonas sakārtošana</t>
  </si>
  <si>
    <t xml:space="preserve">Uzbēruma izveide, izmantojot grunti atbilstošu "Autoceļu būvdarbu specifikācijām 2026" </t>
  </si>
  <si>
    <t>TERITORIJAS SEGUMU IZBŪVE</t>
  </si>
  <si>
    <t>Betona bruģa seguma (h=8cm) melnā, brūnā un baltā krāsā, gluda virsma izbūve</t>
  </si>
  <si>
    <t>Drenējoša smilts slāņa izbūve, h=40 cm</t>
  </si>
  <si>
    <t>Minerālmateriālu maisījuma, fr. 5-40 mm, pamata izbūve h=10 cm</t>
  </si>
  <si>
    <t>Minerālmateriālu maisījuma, fr.2-8 mm, pamata izbūve h(vid)=3 cm</t>
  </si>
  <si>
    <t>Betona bruģa seguma (h=6cm)  brūnā, gluda virsma  izbūve</t>
  </si>
  <si>
    <t>Minerālmateriālu maisījuma, fr. 5-40 mm,pamata izbūve, h=10 cm</t>
  </si>
  <si>
    <t>Minerālmateriālu maisījums, fr.2-8 mm, pamata izbūve, h(vid)=3 cm</t>
  </si>
  <si>
    <t>Granīta bruģakmens seguma (h=5 cm) izbūve</t>
  </si>
  <si>
    <t>Minerālmateriālu maisījuma, fr. 5-40 mm, pamata izbūve, h=10 cm</t>
  </si>
  <si>
    <t>Minerālmateriālu maisījuma, fr.2-8 mm, pamata izbūve, h(vid)=3 cm</t>
  </si>
  <si>
    <t>Betona seguma izbūve</t>
  </si>
  <si>
    <t>Minerālmateriālu maisījuma, fr. 5-40 mm, pamata izbūve, h=20 cm</t>
  </si>
  <si>
    <t>Portlandcementa betona (t.sk.rukuma šuves zāģēšana un aizpildīšana) izbūve, h=18 cm</t>
  </si>
  <si>
    <t>Asfalta seguma izbūve</t>
  </si>
  <si>
    <t>Minerālmateriālu maisījuma 0/56, N-III, pamata izbūve, h= 15 cm</t>
  </si>
  <si>
    <t>Minerālmateriālu maisījuma 0/45, N-II, pamata izbūve, h= 10 cm</t>
  </si>
  <si>
    <t>Karstais asfalts AC16 base, SIII, h=6 cm</t>
  </si>
  <si>
    <t>Karstais asfalts AC11 surf, SII, h=4 cm</t>
  </si>
  <si>
    <t>Oļu segums ievalkām</t>
  </si>
  <si>
    <t>Dekoratīvu oļu segums ievalkās, d=2-5cm</t>
  </si>
  <si>
    <t>Dekoratīvu akmeņu izkārtošana ievalkās, dekoratīvi laukakmeņi, d=60-100cm</t>
  </si>
  <si>
    <t>SEGUMU ATJAUNOŠANA</t>
  </si>
  <si>
    <t>Darba zonas sakārtošana - betona bruģis</t>
  </si>
  <si>
    <t>Darba zonas sakārtošana - asfalta segums</t>
  </si>
  <si>
    <t>APMAĻU IZBŪVE</t>
  </si>
  <si>
    <t>Cementbetona apmaļu 15.22.100., betona C 30/37 un šķembu pamata  izbūve,  atbilstoši Izbūves plānam</t>
  </si>
  <si>
    <t>Cementbetona apmaļu 15.30/22.100., betona C 30/37 un šķembu pamata  izbūve,  atbilstoši Izbūves plānam</t>
  </si>
  <si>
    <t>Cementbetona apmaļu 8.20.100., betona C 30/37 un šķembu pamata  izbūve,  atbilstoši Izbūves plānam</t>
  </si>
  <si>
    <t>Betona tekne, 10.25.100., betona C 30/37 un šķembu pamata izbūve atbilstoši izbūves plānam</t>
  </si>
  <si>
    <t>Vāka izbūve virs ūdensvada aizbīdņa</t>
  </si>
  <si>
    <t>Gaismas akas nosegelementa izbūve pie Veļas mājas</t>
  </si>
  <si>
    <t>Ceļa zīmju uzstādīšana, atbilstoši LVS-77 (1.izmēra grupa, 1.atstarošanas klase)</t>
  </si>
  <si>
    <t>Nr. 206</t>
  </si>
  <si>
    <t>Nr. 301</t>
  </si>
  <si>
    <t>Nr. 537</t>
  </si>
  <si>
    <t>Nr. 801</t>
  </si>
  <si>
    <t>Nr. 807</t>
  </si>
  <si>
    <t>Nr. 808</t>
  </si>
  <si>
    <t>Nr. 814</t>
  </si>
  <si>
    <t>Nr. 835</t>
  </si>
  <si>
    <t>Nr. 844</t>
  </si>
  <si>
    <t>Nr.849 (ar atšķirīgiem nosaukumiem)</t>
  </si>
  <si>
    <t>Ceļa zīmju balstu uztādīšana, izskaitot betona C30/37 pamatus, min. 0.30x0.30x0.50m</t>
  </si>
  <si>
    <t>Konsoļu uzstādīšana</t>
  </si>
  <si>
    <t>Ceļa zīmes stiprināšana pie ēkas fasādes</t>
  </si>
  <si>
    <t>Horizontālā apzīmējuma Nr.920 uzklāšana, līnijas platums 10cm</t>
  </si>
  <si>
    <t>Horizontālā apzīmējuma Nr.942 uzklāšana, līnijas platums 10cm</t>
  </si>
  <si>
    <t>LABIEKĀRTOJUMA ELEMENTU IZBŪVE</t>
  </si>
  <si>
    <t>Esoša vides objekta saudzīga demontāža un pārcelšana atbilstoši projektētai situācijai</t>
  </si>
  <si>
    <t>Esoša informatīvā stenda (Dž.Pītersona citāts) montāža atbilstoši projektētai situācijai</t>
  </si>
  <si>
    <t>Esošu (uz būvniecības laiku demontēto) pandusu montāža</t>
  </si>
  <si>
    <t>Esoša lielā informācijas stenda atjaunošana (informācijas aktualizēšana) un pārcelšana atbilstoši projektētai situācijai</t>
  </si>
  <si>
    <t>Esošu lielo informācijas stendu slimnīcas teritorijā atjaunošana (informācijas aktualizēšana atbilstoši projektētai situācijai)</t>
  </si>
  <si>
    <t>Sols ar atzveltni un roku balstu atbilstoši TS-CD daļas pielikumam Nr.1</t>
  </si>
  <si>
    <t>Atkritumu urna atbilstoši TS-CD daļas Pielikumam Nr.2</t>
  </si>
  <si>
    <t>Šķirojamo atkritumu urna atbilstoši TS-CD daļas pielikumam Nr.3</t>
  </si>
  <si>
    <t>Velosipēdu statīvi atbilstoši TS-CD daļas pielikumam Nr.4</t>
  </si>
  <si>
    <t>Mazā informācijas stenda atjaunošana (informācijas aktualizēšana) un pārcelšana atbilstoši projektētai situācijai</t>
  </si>
  <si>
    <t>Mazo infomācijas stendu slimnīcas teritorijā atjaunošana (informācijas aktualizēšana atbilstoši projektētai situācijai)</t>
  </si>
  <si>
    <t>Esošas norādes zīme ar spoguli montāža</t>
  </si>
  <si>
    <t>APSTĀDĪJUMU IZBŪVE</t>
  </si>
  <si>
    <t>Stādbedres rakšana un auglīgās augsnes (pievestas) ielabošana ar pievestu organisko minerālmēslojumu, zālienā un dobēs stādītiem lapu kokiem  h=100 cm dziļumā vienlaidus zonā</t>
  </si>
  <si>
    <t>Vienstumbra koka stādīšana un piesiešana atbilstoši TS-CD-6.1 shēmai, iekļaujot visus nepieciešamos materiālus</t>
  </si>
  <si>
    <t xml:space="preserve">Stādbedres rakšana un auglīgās augsnes (pievestas) ielabošana ar pievestu organisko minerālmēslojumu, apstādījumu dobēs  h=60cm dziļumā vienlaidus zonā </t>
  </si>
  <si>
    <t>Priežu mizas mulčas ieklāšana (frakcija 7-30mm), h=5cm krūmu, ziemciešu apstādījumu dobēm</t>
  </si>
  <si>
    <t>Priežu mizas mulčas ieklāšana (frakcija 20-40mm), h=8cm zālienā stādīto koku apdobēm</t>
  </si>
  <si>
    <t>Esošu koku sakopšana, zaru apzāģēšana, arborista pakalpojumi</t>
  </si>
  <si>
    <t>Dobes Nr.1.1 ierīkošana atbilstoši detalizācijai Nr. 1.1</t>
  </si>
  <si>
    <t>Rhododendron caucasicum - Kaukāza rododendrs, stāda konteiners C10. Krūmam jābūt vismaz ar trīs skeletzariem, proporcionālu vainagu un labi attīstītu sakņu sistēmu.</t>
  </si>
  <si>
    <t>Rhododendron 'April Snow' - rododendrs, šķ., stāda konteiners C10. Krūmam jābūt vismaz ar trīs skeletzariem, proporcionālu vainagu un labi attīstītu sakņu sistēmu.</t>
  </si>
  <si>
    <t>Rhododendron 'P.J. Mezitt' - rododendrs, šķ., stāda konteiners C10. Krūmam jābūt vismaz ar trīs skeletzariem, proporcionālu vainagu un labi attīstītu sakņu sistēmu.</t>
  </si>
  <si>
    <t>Astilbe arendsii 'Cappucino' - Ārendsa astilbe, šķ., stāda konteiners P11</t>
  </si>
  <si>
    <t>Dryopteris affinis - Brūnplēkšņu ozolpaparde, stāda konteiners C2</t>
  </si>
  <si>
    <t>Epimedium x rubrum - Sarkanā epimēdija, stāda konteiners P11</t>
  </si>
  <si>
    <t>Pachysandra terminalis - Galotnes pahisandra, stāda konteiners P11</t>
  </si>
  <si>
    <t>Telima grandiflora - Lielziedu telima, stāda konteiners P11</t>
  </si>
  <si>
    <t>Dobes Nr.1.2 ierīkošana atbilstoši detalizācijai Nr. 1.2</t>
  </si>
  <si>
    <t>Dobes Nr.1.3 ierīkošana atbilstoši detalizācijai Nr. 1.3</t>
  </si>
  <si>
    <t>Pinus mugo 'Hesse' - kalnu priede, šķ., stāda konteiners C10. Krūmam jābūt vismaz ar trīs skeletzariem, proporcionālu vainagu un labi attīstītu sakņu sistēmu.</t>
  </si>
  <si>
    <t>Rhododendron 'Pasaciņa - rododendrs, šķ., stāda konteiners C10. Krūmam jābūt vismaz ar trīs skeletzariem, proporcionālu vainagu un labi attīstītu sakņu sistēmu.</t>
  </si>
  <si>
    <t>Rhododendron 'Pērlīte' - rododendrs, šķ., stāda konteiners C10. Krūmam jābūt vismaz ar trīs skeletzariem, proporcionālu vainagu un labi attīstītu sakņu sistēmu.</t>
  </si>
  <si>
    <t>Anemone tomentosa 'Robustissima' - Tūbainā anemone, šķ., stāda konteiners P11</t>
  </si>
  <si>
    <t>Aster divaricatus - Izplestā ziemastere, stāda konteiners P11</t>
  </si>
  <si>
    <t>Astrantia major 'Sparking Stars Pink' - Lielā zvaigznīte, šķ., stāda konteiners P11</t>
  </si>
  <si>
    <t>Cimicifuga racemosa var cordifolia - Ķekarainā sudrabsvece, stāda konteiners P11</t>
  </si>
  <si>
    <t>Epimedia x rubrum - Sarkanā epimēdija, stāda konteiners P11</t>
  </si>
  <si>
    <t>Dobes Nr.1.4 ierīkošana atbilstoši detalizācijai Nr. 1.4</t>
  </si>
  <si>
    <t>Spiraea arguta - Asā spireja, stāda konteiners C10</t>
  </si>
  <si>
    <t>Calamagrostis x acutiflora 'Karl Foerster' - Aslapu ciesa, šķ., stāda konteiners C5</t>
  </si>
  <si>
    <t>Astilbe simplicifolia 'Henrie Graafland' - Vienkāršlapu astilbe, šķ., stāda konteiners P11</t>
  </si>
  <si>
    <t>Astrantia major 'Florence' - Lielā zvaigznīte, šķ., stāda konteiners P11</t>
  </si>
  <si>
    <t>Nepeta racemosa - Ķekarainā kaķumērtra, stāda konteiners P11</t>
  </si>
  <si>
    <t>Galantus nivalis - Sniegpulkstenīši</t>
  </si>
  <si>
    <t>Dobes Nr.1.5 ierīkošana atbilstoši detalizācijai Nr. 1.5</t>
  </si>
  <si>
    <t>Hydrangea paniculata 'Vanille Freise' - Skarainā hortenzija, šķ., stāda konteiners C10. Krūmam jābūt vismaz ar trīs skeletzariem, proporcionālu vainagu un labi attīstītu sakņu sistēmu.</t>
  </si>
  <si>
    <t>Salix purpurea 'Gracilis' - Purpura kārkls, šķ., stāda konteiners C5</t>
  </si>
  <si>
    <t>Astilbe arendsii 'Rock and Roll'  - Ārendsa astilbe, šķ., stāda konteiners C1,5</t>
  </si>
  <si>
    <t>Astrantia major 'Star of Billion' - Lielā zvaigznīte, šķ., stāda konteiners P11</t>
  </si>
  <si>
    <t>Gillenia trifoliata - Trīslapu gilēnija, stāda konteiners C1,5</t>
  </si>
  <si>
    <t>Dobes Nr.1.6 ierīkošana atbilstoši detalizācijai Nr. 1.6</t>
  </si>
  <si>
    <t>Dobes Nr.1.7 ierīkošana atbilstoši detalizācijai Nr. 1.7</t>
  </si>
  <si>
    <t>Symphoricarpos albus var. Laevigatus - Strautu sniegoga, stāda konteiners C10</t>
  </si>
  <si>
    <t>Carex muskingumensis - Palmu grīslis, stāda konteiners C5</t>
  </si>
  <si>
    <t>Pennisetum alopecuroides - Lapsastu spalvzāle, stāda konteiners C5</t>
  </si>
  <si>
    <t>Skuju koku piegāde un stādīšana ar rokām</t>
  </si>
  <si>
    <t>Pinus nigra - Melnā priede, stumbra apkārtmērs 1,1 m augstumā no sakņu kakla 10-12 cm, stāda augstums hmin=2,5 m</t>
  </si>
  <si>
    <t>Lapu koku piegāde un stādīšana ar rokām</t>
  </si>
  <si>
    <t>Malus 'Evereste' - Ābele, šķ., stumbra apkārtmērs 1,1 m augstumā no sakņu kakla</t>
  </si>
  <si>
    <t>Quercus palustris - Purva ozols, stumbra apkārtmērs 1,1 m augstumā no sakņu kakla</t>
  </si>
  <si>
    <t>Tilia x euchlora - Krimas liepa, stumbra apkārtmērs 1,1 m augstumā no sakņu kakla</t>
  </si>
  <si>
    <r>
      <rPr>
        <sz val="8"/>
        <rFont val="Arial"/>
        <family val="2"/>
        <charset val="186"/>
      </rPr>
      <t>Cementbetona apmaļu 15.22.100., betona C 30/37 (</t>
    </r>
    <r>
      <rPr>
        <i/>
        <sz val="8"/>
        <rFont val="Arial"/>
        <family val="2"/>
        <charset val="186"/>
      </rPr>
      <t>low quadro</t>
    </r>
    <r>
      <rPr>
        <sz val="8"/>
        <rFont val="Arial"/>
        <family val="2"/>
        <charset val="186"/>
      </rPr>
      <t>) un šķembu pamata  izbūve,  atbilstoši Izbūves plānam</t>
    </r>
  </si>
  <si>
    <r>
      <rPr>
        <sz val="8"/>
        <rFont val="Arial"/>
        <family val="2"/>
        <charset val="186"/>
      </rPr>
      <t xml:space="preserve">Granīta bruģakmens, </t>
    </r>
    <r>
      <rPr>
        <b/>
        <sz val="8"/>
        <rFont val="Arial"/>
        <family val="2"/>
        <charset val="186"/>
      </rPr>
      <t>rozā</t>
    </r>
    <r>
      <rPr>
        <sz val="8"/>
        <rFont val="Arial"/>
        <family val="2"/>
        <charset val="186"/>
      </rPr>
      <t xml:space="preserve"> krāsa, šķelta virsma, 100x100x50mm izbūve</t>
    </r>
  </si>
  <si>
    <r>
      <rPr>
        <sz val="8"/>
        <rFont val="Arial"/>
        <family val="2"/>
        <charset val="186"/>
      </rPr>
      <t xml:space="preserve">Betona bruģa </t>
    </r>
    <r>
      <rPr>
        <i/>
        <sz val="8"/>
        <rFont val="Arial"/>
        <family val="2"/>
        <charset val="186"/>
      </rPr>
      <t xml:space="preserve">Troja, </t>
    </r>
    <r>
      <rPr>
        <b/>
        <i/>
        <sz val="8"/>
        <rFont val="Arial"/>
        <family val="2"/>
        <charset val="186"/>
      </rPr>
      <t>brūna</t>
    </r>
    <r>
      <rPr>
        <i/>
        <sz val="8"/>
        <rFont val="Arial"/>
        <family val="2"/>
        <charset val="186"/>
      </rPr>
      <t xml:space="preserve"> krāsa, gluda virsma, bez fāzes, 160x160x60mm</t>
    </r>
    <r>
      <rPr>
        <sz val="8"/>
        <rFont val="Arial"/>
        <family val="2"/>
        <charset val="186"/>
      </rPr>
      <t xml:space="preserve"> izbūve (gājēju kustības celiņi)</t>
    </r>
  </si>
  <si>
    <r>
      <rPr>
        <sz val="8"/>
        <rFont val="Arial"/>
        <family val="2"/>
        <charset val="186"/>
      </rPr>
      <t xml:space="preserve">Punktaina taktila betona bruģa </t>
    </r>
    <r>
      <rPr>
        <i/>
        <sz val="8"/>
        <rFont val="Arial"/>
        <family val="2"/>
        <charset val="186"/>
      </rPr>
      <t>Prizma 8D (pumpiņas), balta krāsa, 200x100x80mm</t>
    </r>
    <r>
      <rPr>
        <sz val="8"/>
        <rFont val="Arial"/>
        <family val="2"/>
        <charset val="186"/>
      </rPr>
      <t xml:space="preserve"> izbūve</t>
    </r>
  </si>
  <si>
    <r>
      <t xml:space="preserve">Punktaina taktila betona bruģa </t>
    </r>
    <r>
      <rPr>
        <i/>
        <sz val="8"/>
        <rFont val="Arial"/>
        <family val="2"/>
      </rPr>
      <t>Prizma 8L (vadulas), balta krāsa, 200x100x80mm</t>
    </r>
    <r>
      <rPr>
        <sz val="8"/>
        <rFont val="Arial"/>
        <family val="2"/>
      </rPr>
      <t xml:space="preserve"> izbūve</t>
    </r>
  </si>
  <si>
    <r>
      <t xml:space="preserve">Betona bruģa PLAZA 6x4, </t>
    </r>
    <r>
      <rPr>
        <b/>
        <sz val="8"/>
        <rFont val="Arial"/>
        <family val="2"/>
      </rPr>
      <t>brūna</t>
    </r>
    <r>
      <rPr>
        <sz val="8"/>
        <rFont val="Arial"/>
        <family val="2"/>
      </rPr>
      <t xml:space="preserve"> krāsa, gluda virsma, bez fāzes, 600x400x80mm izbūve (Osvalda mājas priekšlaukums)</t>
    </r>
  </si>
  <si>
    <r>
      <t xml:space="preserve">Betona bruģa </t>
    </r>
    <r>
      <rPr>
        <i/>
        <sz val="8"/>
        <rFont val="Arial"/>
        <family val="2"/>
      </rPr>
      <t xml:space="preserve">Troja, </t>
    </r>
    <r>
      <rPr>
        <b/>
        <i/>
        <sz val="8"/>
        <rFont val="Arial"/>
        <family val="2"/>
      </rPr>
      <t>brūna</t>
    </r>
    <r>
      <rPr>
        <i/>
        <sz val="8"/>
        <rFont val="Arial"/>
        <family val="2"/>
      </rPr>
      <t xml:space="preserve"> krāsa, gluda virsma, bez fāzes, 160x160x80mm</t>
    </r>
    <r>
      <rPr>
        <sz val="8"/>
        <rFont val="Arial"/>
        <family val="2"/>
      </rPr>
      <t xml:space="preserve"> izbūve (gājēju, saimn. transporta kustības celiņš uz ambulatoru (Osvalda māja))</t>
    </r>
  </si>
  <si>
    <r>
      <t xml:space="preserve">Betona bruģa </t>
    </r>
    <r>
      <rPr>
        <i/>
        <sz val="8"/>
        <rFont val="Arial"/>
        <family val="2"/>
      </rPr>
      <t xml:space="preserve">Troja, </t>
    </r>
    <r>
      <rPr>
        <b/>
        <i/>
        <sz val="8"/>
        <rFont val="Arial"/>
        <family val="2"/>
      </rPr>
      <t>melna</t>
    </r>
    <r>
      <rPr>
        <i/>
        <sz val="8"/>
        <rFont val="Arial"/>
        <family val="2"/>
      </rPr>
      <t xml:space="preserve"> krāsa, gluda virsma, bez fāzes, 160x160x80mm</t>
    </r>
    <r>
      <rPr>
        <sz val="8"/>
        <rFont val="Arial"/>
        <family val="2"/>
      </rPr>
      <t xml:space="preserve"> izbūve (autostāvvietām)</t>
    </r>
  </si>
  <si>
    <r>
      <t xml:space="preserve">Betona bruģa </t>
    </r>
    <r>
      <rPr>
        <i/>
        <sz val="8"/>
        <rFont val="Arial"/>
        <family val="2"/>
      </rPr>
      <t>Troja plus,</t>
    </r>
    <r>
      <rPr>
        <sz val="8"/>
        <rFont val="Arial"/>
        <family val="2"/>
      </rPr>
      <t xml:space="preserve"> </t>
    </r>
    <r>
      <rPr>
        <b/>
        <i/>
        <sz val="8"/>
        <rFont val="Arial"/>
        <family val="2"/>
      </rPr>
      <t>brūna</t>
    </r>
    <r>
      <rPr>
        <i/>
        <sz val="8"/>
        <rFont val="Arial"/>
        <family val="2"/>
      </rPr>
      <t xml:space="preserve"> krāsa, gluda virsma, bez fāzes, 240x160x80mm</t>
    </r>
    <r>
      <rPr>
        <sz val="8"/>
        <rFont val="Arial"/>
        <family val="2"/>
      </rPr>
      <t xml:space="preserve"> izbūve (autotransporta ceļš uz ambulatora stāvvietām) </t>
    </r>
  </si>
  <si>
    <r>
      <t xml:space="preserve">Betona bruģa </t>
    </r>
    <r>
      <rPr>
        <i/>
        <sz val="8"/>
        <rFont val="Arial"/>
        <family val="2"/>
      </rPr>
      <t>Troja plus,</t>
    </r>
    <r>
      <rPr>
        <sz val="8"/>
        <rFont val="Arial"/>
        <family val="2"/>
      </rPr>
      <t xml:space="preserve"> </t>
    </r>
    <r>
      <rPr>
        <b/>
        <i/>
        <sz val="8"/>
        <rFont val="Arial"/>
        <family val="2"/>
      </rPr>
      <t>melna</t>
    </r>
    <r>
      <rPr>
        <i/>
        <sz val="8"/>
        <rFont val="Arial"/>
        <family val="2"/>
      </rPr>
      <t xml:space="preserve"> krāsa, gluda virsma, bez fāzes, 240x160x80mm</t>
    </r>
    <r>
      <rPr>
        <sz val="8"/>
        <rFont val="Arial"/>
        <family val="2"/>
      </rPr>
      <t xml:space="preserve"> izbūve (autotransporta ceļš uz uzņemšanu un uz ambulatora stāvvietām) </t>
    </r>
  </si>
  <si>
    <t>ELT materiāli</t>
  </si>
  <si>
    <t>1. El.sadalnes skapji</t>
  </si>
  <si>
    <t>El.sadalnes skapis KS-2-2</t>
  </si>
  <si>
    <t>2. Gaismekļi</t>
  </si>
  <si>
    <t>Sphere LED1x3300 G930 T840 OP PMMA, 21.4 W, 3251 lm</t>
  </si>
  <si>
    <t>BGP283 LED260-4S/740 DW10 BL1; 156.0 W; 17160 lm</t>
  </si>
  <si>
    <t>Sphere LED1x6400 G932 T840 OP PMMA, 42.6 W, 6359 lm</t>
  </si>
  <si>
    <t>BGP284 LED420-4S/740 DX10 BL1 PLS; 235.0 W; 24360 lm</t>
  </si>
  <si>
    <t>3. Kabeļi</t>
  </si>
  <si>
    <t>Kabelis AXMK 4x35</t>
  </si>
  <si>
    <t>Kabelis NYY-J-5x6</t>
  </si>
  <si>
    <t>Kabelis NYY-J-5x4</t>
  </si>
  <si>
    <t>Kabelis NYY-J-5x2.5</t>
  </si>
  <si>
    <t>Kabelis NYY-J-3x2.5</t>
  </si>
  <si>
    <t>Kabelis NYY-J-3x1.5</t>
  </si>
  <si>
    <t>4. Instalācijas materiāli</t>
  </si>
  <si>
    <t>Ielas stabs 8.6m (8m virs zemes) cinkots, konisks; CP8600-60_Socket</t>
  </si>
  <si>
    <t>Ielas stabs 4.6m (4m virs zemes) cinkots, konisks; STP45-10860_Socket</t>
  </si>
  <si>
    <t>Betona pamats 8m augstiem parka stabiem 300kg P-1.3</t>
  </si>
  <si>
    <t>Betona pamats 4m augstiem stabiem 122kg P-1</t>
  </si>
  <si>
    <t>Gumijas blīve 5-10m koniskam stabam GB-RG</t>
  </si>
  <si>
    <t>Gumijas blīve 3-6m parka stabam GB04N</t>
  </si>
  <si>
    <t>1P "C" 10A automātslēdzis balstā (rozetei)</t>
  </si>
  <si>
    <t>1P "C" 6A automātslēdzis balstā (Gaismeklim)</t>
  </si>
  <si>
    <t>PCE kontaktrozete, 105-0ss, IP54 (balstā)</t>
  </si>
  <si>
    <t>5. Citi darbi un materiāli</t>
  </si>
  <si>
    <t>Apgaismojuma staba demontāža</t>
  </si>
  <si>
    <t>Sadalnes KS-2-2 pārcelšana</t>
  </si>
  <si>
    <t xml:space="preserve">Izpilddokumentācijas sagatavošana </t>
  </si>
  <si>
    <t>Iekārtu un kabeļu marķēšana</t>
  </si>
  <si>
    <t>Kabeļu aizsardzības caurule, zemē guldāma d=110, 750N</t>
  </si>
  <si>
    <t>Kabeļu aizsardzības caurule, zemē guldāma d=110, 450N</t>
  </si>
  <si>
    <t>EST-Darbi</t>
  </si>
  <si>
    <t>Tranšejas rakšana un aizbēršana viena līdz divu caurules gūldīšanai 0.7m dziļumā</t>
  </si>
  <si>
    <t>Kabeļu aizsargcaurules d=līdz 110 mm ieguldīšana gatavā tranšejā</t>
  </si>
  <si>
    <t>Kabeļa ievēršana proj. caurulē līdz 3 kabeļiem</t>
  </si>
  <si>
    <t>Signāllentas ieklāšana</t>
  </si>
  <si>
    <t>Bedres rakšana un aizbēršana kanalizācijas lūkai</t>
  </si>
  <si>
    <t xml:space="preserve">Kabeļu akas PEH 906/800mm H800mm uzstādīšana </t>
  </si>
  <si>
    <t>Kabeļu testēšana, marķējums</t>
  </si>
  <si>
    <t>Kases aparāta uzstādīšana</t>
  </si>
  <si>
    <t>Rakšanas darbu organizēšana</t>
  </si>
  <si>
    <t>EST-Materiāli</t>
  </si>
  <si>
    <t>Kabeļu kanalizācijas caurule Ø110, 750N</t>
  </si>
  <si>
    <t>Signāllenta kabeļlīnijai, platums 80 mm</t>
  </si>
  <si>
    <t>Kabeļu aka KP-PEH 906/800mm H800mm (40t) ar pamatni</t>
  </si>
  <si>
    <t>DN 610/750 Stacionāra tipa vāks ar betonu, B125</t>
  </si>
  <si>
    <t>Kabeļu cauruļu blīvēšanas materiāls Silikons N, neitrāls</t>
  </si>
  <si>
    <t>Stāvietas apmaksas aparāts, Paystation FP-KA700/710</t>
  </si>
  <si>
    <t>Kabelis F/UTP Cat6 4x2x0.5mm², ārtipa</t>
  </si>
  <si>
    <t>Ēka lit.039 (lapene)</t>
  </si>
  <si>
    <t>Demontēt esošo tekņu fragmentu un notekas, kas atrodas demontējāmā apjomā. Demontāžas darbus veikt saudzīgi, saglabājot esošo lapenes koka konstrukciju un nebojājot saglabājamās būves daļas. Demontētās teknes un notekas saglabāt un izmantot pārbūvējamā jumta tekņu un noteku izbūvei.</t>
  </si>
  <si>
    <t>Jumta daļas seguma un konstrukciju demontāža. Demontāžas darbus veikt saudzīgi, saglabājot esošo lapenes koka konstrukciju un nebojājot saglabājamās būves daļas. Jumta seguma materiālu saglabāt un izmantot pārbūvējamā jumta seguma izbūvei.</t>
  </si>
  <si>
    <r>
      <t>m</t>
    </r>
    <r>
      <rPr>
        <vertAlign val="superscript"/>
        <sz val="11"/>
        <color theme="1"/>
        <rFont val="Calibri"/>
        <family val="2"/>
        <scheme val="minor"/>
      </rPr>
      <t>2</t>
    </r>
  </si>
  <si>
    <t xml:space="preserve">Ārsienu un starpsienu demontāža. Demontāžas darbus veikt saudzīgi, saglabājot esošo lapenes koka konstrukciju un nebojājot saglabājamās būves daļas. </t>
  </si>
  <si>
    <r>
      <t>m</t>
    </r>
    <r>
      <rPr>
        <vertAlign val="superscript"/>
        <sz val="11"/>
        <color theme="1"/>
        <rFont val="Calibri"/>
        <family val="2"/>
        <scheme val="minor"/>
      </rPr>
      <t>3</t>
    </r>
  </si>
  <si>
    <t>Demontēt esošo skurstneni</t>
  </si>
  <si>
    <t>Cokola un pamatu demontāža. Demontāžas darbus veikt saudzīgi, saglabājot esošo lapenes koka konstrukciju un nebojājot saglabājamās būves daļas. Pamatu izmēri ņemti balstoties uz esošā lapenes legalizācijas projekta BK daļā pieejamo informāciju.</t>
  </si>
  <si>
    <t>Jumta segums</t>
  </si>
  <si>
    <t>Profilēta metāla jumta segums (tonis: cinkots) jumta daļai, kas tiks pārbūvēta. Kā jumta seguma materiālu izmantot saglabāto demontētā jumta daļas segumu.</t>
  </si>
  <si>
    <t xml:space="preserve">Projektējamas koka margas </t>
  </si>
  <si>
    <t xml:space="preserve">Jaunas koka margas, izbūvētas identiskā veidolā kā esošās koka margas </t>
  </si>
  <si>
    <t>Teknes, notekas</t>
  </si>
  <si>
    <t>Ūdensnotekas tekne, materiāls/tonis: cinkots skārds. Tekņu izbūvei izmantot saudzīgi demontētās teknes.</t>
  </si>
  <si>
    <t>Ūdensnotekcaurule (2 gab), materiāls/tonis: cinkots skārds. Noteku izbūvei izmantot saudzīgi demontētās teknes.</t>
  </si>
  <si>
    <t>Koka fasādes elementu apdare</t>
  </si>
  <si>
    <t>Koka apstrāde ar tonētu beici. Ražotājs Paint ECO vai analogs; tonis: Stirna BB-4 (notīrīt esošās koka margas un kolonnas, nobeicēt gan esošās koka kolonnas un margas, gan projektējamo koka kolonnu un margas)</t>
  </si>
  <si>
    <t>Ēkas lit.036 ieejas mezgls nr.1</t>
  </si>
  <si>
    <t>Kāpņu un lieveņa atjaunošana</t>
  </si>
  <si>
    <t>Esošo pakāpienu un lieveņa mūrjavas un apsūnojuma notīrīšana līdz stingrai, stabilai virsmai. Mazgāt ar augstspiediena strūklu, nožāvēt.</t>
  </si>
  <si>
    <t>Pakāpienus un lieveni apstrādāt ar grunti (Ceresit CT19 vai analogs)</t>
  </si>
  <si>
    <t>Pēc virsmas gruntēšanas bojātos pakāpienus pārklāt ar remontjavu (Planitop 400 vai analogs), veidojot vienmērīgu, gludu virsmu.</t>
  </si>
  <si>
    <t>Pakāpienus un lieveni pārklāt ar epoksīda pārklājumu ar šķembām, piemērotu āra apstākļiem. Ražotājs: Epoxy Floor vai analogs.</t>
  </si>
  <si>
    <t>Lieveņa pie koka ārsienas pieslēguma vietā veikt ārsienas ārējās plaknes nosegšanu ar ruļļu tipa hidroizolācijas materiālu, kuram ir gaisa šķirkārta.</t>
  </si>
  <si>
    <t>Lieveņa margu atjaunošana</t>
  </si>
  <si>
    <t>Esošās koka dēlīšu margas attīrīt no apsūnojuma, mazgāt ar augstspiediena ūdens strūklu (ne karstāku par 45o temperatūru), nožāvēt</t>
  </si>
  <si>
    <t>Dēlīšus pārklāt ar tonētu lineļļas beici Paint ECO vai analogs. Toni pielāgot dabā esošajam dēļu tonim.</t>
  </si>
  <si>
    <t>Ēkas lit.034 ieejas mezgls nr.2</t>
  </si>
  <si>
    <t>Demontēt ~45mm no esošās 1.pakāpiena virsmas, lai iegūtu vienādu pakāpienu augstumu</t>
  </si>
  <si>
    <t>Pēc virsmas gruntēšanas bojātos pakāpienus pārklāt ar remontjavu (Planitop 400 vai analogs), veidojot vienmērīgu, gludu virsmu. Pakāpienu augstumus veidot vienādus visiem trīs pakāpieniem</t>
  </si>
  <si>
    <t>Ēkas lit.034 ieejas mezgls nr.3</t>
  </si>
  <si>
    <t>Pēc virsmas gruntēšanas bojātos pakāpienus pārklāt ar remontjavu (Planitop 400 vai analogs), veidojot vienmērīgu, gludu virsmu</t>
  </si>
  <si>
    <t>Atbalsta sienu un kāpņu margas</t>
  </si>
  <si>
    <t>Cinkota tērauda margas, krāsotas ar pulverkrāsojumu tonī RAL 7015/NCS S 7005-R80B</t>
  </si>
  <si>
    <t>Arhitektūras risinājumi (AR)</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</si>
  <si>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</si>
  <si>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</si>
  <si>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</si>
  <si>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</si>
  <si>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</si>
  <si>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</si>
  <si>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</si>
  <si>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</si>
  <si>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Ūdensvads</t>
  </si>
  <si>
    <t>EM sedlu trejgabals PN10  OD63/32, montāža</t>
  </si>
  <si>
    <t>EM dubultuzmava PN10  OD32, montāža</t>
  </si>
  <si>
    <t>EM līknis PN10  OD32x90°, montāža</t>
  </si>
  <si>
    <t>Servisa aizbīdnis ar uzmavām PE caurulei,  DCI DN 25, montāža</t>
  </si>
  <si>
    <t>Plastmasas ūdens aka ø400/315 h=0,6m, ar ķeta akas vāku 40t, PP pamata plāksni (800x800mm), lodveida ventili DN25 ar ārējo vītni pieslēgumam un stiprinājumiem; uzstādīšanai zaļajā zonā, montāža</t>
  </si>
  <si>
    <t>kompl.</t>
  </si>
  <si>
    <t>Balsti zem aizbīdņiem un veidgabaliem, betona marka B25, montāža</t>
  </si>
  <si>
    <t>Marķējuma lentas piegāde un ieklāšana ūdensvadam 0,5m no cauruļvada virsmas</t>
  </si>
  <si>
    <t>Pievienojums esošajam ūdensvadam d63</t>
  </si>
  <si>
    <t>vieta</t>
  </si>
  <si>
    <t>Cauruļvadu skalošana un hlorēšana</t>
  </si>
  <si>
    <t>Cauruļvadu hidrauliskā pārbaude</t>
  </si>
  <si>
    <t>skaits</t>
  </si>
  <si>
    <t>Šķērsojumi ar kabeļiem (t.sk. to atšurfēšana)</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</si>
  <si>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</si>
  <si>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</si>
  <si>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</si>
  <si>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kanalizācijai 0,5m no cauruļvada virsmas</t>
  </si>
  <si>
    <t>Piesārņotie kanalizācijas ūdeņi K3</t>
  </si>
  <si>
    <t>Tranšejas rakšana un aizbēršana 1 līdz 2 kabeļu (caurules)</t>
  </si>
  <si>
    <t>Tranšejas rakšana un aizbēršana 3 līdz 5 kabeļu (caurules)</t>
  </si>
  <si>
    <t xml:space="preserve">Kabeļu aizsargcaurules ieguldīšana gatavā 
tranšejā </t>
  </si>
  <si>
    <t xml:space="preserve">Kabeļa ievēršana caurulē </t>
  </si>
  <si>
    <t>Kabeļsignāllentas ieguldīšāna</t>
  </si>
  <si>
    <t>Bedres rakšana apgaismojuma balstam</t>
  </si>
  <si>
    <t xml:space="preserve">Apgaismojuma balsta pamata montāža gatavā bedrē </t>
  </si>
  <si>
    <t>Gaismekļa montāža uz balsta</t>
  </si>
  <si>
    <t>Automātslēdžu montāža apgaismojuma balstā</t>
  </si>
  <si>
    <t>Spiedvada PE-100 caurule  PN16, OD32x3.0, montāža ar 15 cm smilts pamatnes ierīkošanu un izbūvētā cauruļvada smilts apbēruma ierīkošanu 30 cm virs caurules virsas. Tai skaitā būvizstrādājumi</t>
  </si>
  <si>
    <t>PVC daudzslāņu kanalizācijas caurule ar uzmavu, SN8 OD110, montāža ar 15 cm smilts pamatnes ierīkošanu un izbūvētā cauruļvada smilts apbēruma ierīkošanu 30 cm virs caurules virsas. Tai skaitā būvizstrādājumi</t>
  </si>
  <si>
    <t>PP kanalizācijas caurule ar uzmavu, SN8 OD160, montāža ar 15 cm smilts pamatnes ierīkošanu un izbūvētā cauruļvada smilts apbēruma ierīkošanu 30 cm virs caurules virsas. Tai skaitā būvizstrādājumi</t>
  </si>
  <si>
    <t>PP kanalizācijas caurule ar uzmavu, SN8 OD250, montāža ar 15 cm smilts pamatnes ierīkošanu un izbūvētā cauruļvada smilts apbēruma ierīkošanu 30 cm virs caurules virsas. Tai skaitā būvizstrādājumi</t>
  </si>
  <si>
    <t>Iebetonējama aizsargčaula DW DN250, montāža. Tai skaitā būvizstrādājumi</t>
  </si>
  <si>
    <t>Individuāla pasūtījuma teleskopiska skataka POLAR 160/400/315 (skatakas pamatne, blīvgumija akas pamatnei, augstuma regulēšanas šahta OD400, manžete teleskopiskajai caurulei, teleskopiskā caurule OD315 un ķeta rāmis ar slēgtu vāku R40-40t)  H = 1.50-2.00m, izbūve un montāža. Tai skaitā būvizstrādājumi</t>
  </si>
  <si>
    <t>Individuāla pasūtījuma teleskopiska skataka PRO 250/630/500 (akas pamatne ar tekni, blīvgumija akas pamatnei, augstuma regulēšanas šahta PP OD630, manžete teleskopiskajai caurulei, teleskopiskā caurule OD500 un ķeta rāmis ar slēgtu vāku R40-40t)  H = 1.50-2.00m,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</si>
  <si>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2.00-2.50m, izbūve un montāža. Tai skaitā būvizstrādājumi</t>
  </si>
  <si>
    <t>Teleskopiska skataka PRO 250/630/500 (akas pamatne ar tekni, blīvgumija akas pamatnei, augstuma regulēšanas šahta PP OD630, manžete teleskopiskajai caurulei, teleskopiskā caurule OD500 un ķeta rāmis ar slēgtu vāku R40-40t)  H = 2.50-3.00m, izbūve un montāža. Tai skaitā būvizstrādājumi</t>
  </si>
  <si>
    <t>Individuāla pasūtījuma teleskopiska nosēdaka PRO 160/630/500 (akas pamatne, blīvgumija akas pamatnei, augstuma regulēšanas šahta PP OD630, manžete teleskopiskajai caurulei, teleskopiskā caurule OD500 un ķeta rāmis ar slēgtu vāku 40t)  H = 1.28m, nosēddaļa 0.30m, izbūve un montāža. Tai skaitā būvizstrādājumi</t>
  </si>
  <si>
    <t>Augsta blīvuma polietilēna, PE100 rūpnieciski izgatavota krājtvertne V=5.00m³, izbūve un montāža. Tai skaitā būvizstrādājumi</t>
  </si>
  <si>
    <t>ACO Multiline Sealin V100S, H=500mm, lietus ūdens novadīšanas sistēma, atbilstoši EN1433. Materiāls polimērbetons, “V” formas šķērsgriezums. Kanāla malas aizsardzība no cinkota tērauda, un integrētu blīvējumu. Čuguna pārsegplātne, slodzes klase D400, Drainlock režģu fiksēšanas sistēma. Izvads caur gružu ķērāju, DN160. L=9.70m, izbūve un montāža. Tai skaitā būvizstrādājumi</t>
  </si>
  <si>
    <t>Lietus ūdeņu kanalizācijas caurule SN8 PVC  OD110, montāža ar 15 cm smilts pamatnes ierīkošanu un izbūvētā cauruļvada smilts apbēruma ierīkošanu 30 cm virs caurules virsas. Tai skaitā būvizstrādājumi</t>
  </si>
  <si>
    <t>Lietus ūdeņu kanalizācijas caurule SN8 PP  OD160, montāža ar 15 cm smilts pamatnes ierīkošanu un izbūvētā cauruļvada smilts apbēruma ierīkošanu 30 cm virs caurules virsas. Tai skaitā būvizstrādājumi</t>
  </si>
  <si>
    <t>Lietus ūdeņu kanalizācijas caurule SN8 PP  OD200, montāža ar 15 cm smilts pamatnes ierīkošanu un izbūvētā cauruļvada smilts apbēruma ierīkošanu 30 cm virs caurules virsas. Tai skaitā būvizstrādājumi</t>
  </si>
  <si>
    <t>Lietus ūdeņu kanalizācijas caurule SN8 PP  OD250, montāža ar 15 cm smilts pamatnes ierīkošanu un izbūvētā cauruļvada smilts apbēruma ierīkošanu 30 cm virs caurules virsas. Tai skaitā būvizstrādājumi</t>
  </si>
  <si>
    <t>Lietus ūdeņu kanalizācijas caurule SN8 PP  OD315, montāža ar 15 cm smilts pamatnes ierīkošanu un izbūvētā cauruļvada smilts apbēruma ierīkošanu 30 cm virs caurules virsas. Tai skaitā būvizstrādājumi</t>
  </si>
  <si>
    <t>Teleskopiska skataka POLAR 160/400/315 (skatakas pamatne, blīvgumija akas pamatnei, augstuma regulēšanas šahta OD400, manžete teleskopiskajai caurulei, teleskopiskā caurule OD315 un ķeta rāmis ar slēgtu vāku R40-40t)  H = 0.50-1.00m, izbūve un montāža. Tai skaitā būvizstrādājumi</t>
  </si>
  <si>
    <t>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</si>
  <si>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POLAR 200/400/315 (skatakas pamatne, blīvgumija akas pamatnei, augstuma regulēšanas šahta OD400, manžete teleskopiskajai caurulei, teleskopiskā caurule OD315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</si>
  <si>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1.00-1.50m, izbūve un montāža. Tai skaitā būvizstrādājumi</t>
  </si>
  <si>
    <t>Individuāla pasūtījuma teleskopiska skataka PRO 250/630/500 (akas pamatne, blīvgumija akas pamatnei, augstuma regulēšanas šahta PP OD630, manžete teleskopiskajai caurulei, teleskopiskā caurule OD500 un ķeta rāmis ar slēgtu vāku R40-40t)  H = 1.50-2.00m, izbūve un montāža. Tai skaitā būvizstrādājumi</t>
  </si>
  <si>
    <t>Individuāla pasūtījuma teleskopiska skataka PRO 250/800/630 ar nosēddaļu 0.30m (akas pamatne, akas grodi, groda blīvgumija, konuss ar adapteri, teleskopiskā caurule, ķeta rāmis ar slēgtu vāku D400 ), H =1.00-1.50m, izbūve un montāža. Tai skaitā būvizstrādājumi</t>
  </si>
  <si>
    <t>Individuāla pasūtījuma teleskopiska skataka PRO 315/800/630 ar nosēddaļu 0.30m (akas pamatne, akas grodi, groda blīvgumija, konuss ar adapteri, teleskopiskā caurule, ķeta rāmis ar slēgtu vāku D400 ), H =2.00-2.50m, izbūve un montāža. Tai skaitā būvizstrādājumi</t>
  </si>
  <si>
    <t>Lietus ūdeņu nosēdakas komplekts (nosēdakas pamatne PP, augstuma regulēšanas caurule, manžete teleskopiskajai caurulei DW, teleskopiskā caurule, 40t kantains ķeta rāmis ar resti ) OD630/500 (piev. 200) H = 0.50-1.00m, nosēddaļa 0.5m, izbūve un montāža. Tai skaitā būvizstrādājumi</t>
  </si>
  <si>
    <t>ACO infiltrācijas gūlju OD250 ar pamatni, zaļajais zonai ar kaļamais čuguna kantainu resti, izbūve un montāža. Tai skaitā būvizstrādājumi</t>
  </si>
  <si>
    <t>ACO XtraPoint gūlija ar kantainu plastikāta režģi, izbūve un montāža. Tai skaitā būvizstrādājumi</t>
  </si>
  <si>
    <t xml:space="preserve">PVC līkums 110x30', izbūve un montāža. Tai skaitā būvizstrādājumi   </t>
  </si>
  <si>
    <t>PVC līkums 110x45', izbūve un montāža. Tai skaitā būvizstrādājumi</t>
  </si>
  <si>
    <t>PP tapa 200, izbūve un montāža. Tai skaitā būvizstrādājumi</t>
  </si>
  <si>
    <t>Infiltrācijas lauks Nr1. V=10.82m³, ( 15.60m x 1.20m x 0.60m ) ar revīzijas šahtām un ventilāciju (zaļajā zonā), izbūve un montāža. Tai skaitā būvizstrādājumi</t>
  </si>
  <si>
    <t>Infiltrācijas lauks Nr2. V=44.93m³, ( 3.60m x 10.80m x 1.20m )  ar revīzijas šahtām un ventilāciju (zaļajā zonā), izbūve un montāža. Tai skaitā būvizstrādājumi</t>
  </si>
  <si>
    <t>Ģeotekstils infiltrācijas kasetēm, caurlaidība 0.09 m/s, svars 200 g/m², ieklāšana. Tai skaitā būvizstrādājumi</t>
  </si>
  <si>
    <t>2. Darbu daudzumu sarakstā minētos darbus veikt atbilstoši būvprojektam un Autoceļu būvdarbu specifikācijām ABS 2026.</t>
  </si>
  <si>
    <t>BŪVKONSTRUKCIJAS</t>
  </si>
  <si>
    <t>Konstrukciju nospraušana un uzmērīšana</t>
  </si>
  <si>
    <t>Blietētu šķembu pamata slāņa izbūve, fr.20-45, hvid= 10 cm</t>
  </si>
  <si>
    <t>kg</t>
  </si>
  <si>
    <t>Stiegrojums B500B, d8</t>
  </si>
  <si>
    <t>Stiegrojums B500B, d12</t>
  </si>
  <si>
    <t>Stiegrojuma siets B500B, d12, S=200</t>
  </si>
  <si>
    <t xml:space="preserve">Betons C30/37, XC2, </t>
  </si>
  <si>
    <t>Jumta koka konstrukciju izbūve</t>
  </si>
  <si>
    <t xml:space="preserve">Atbalstsienu izbūve </t>
  </si>
  <si>
    <t>Koka kolonnu izbūve atbilstoši rasējumam BK-A-04. Tai skaitā visi nepieciešamie darbi un materiāli</t>
  </si>
  <si>
    <t>Koka kolonna, C18, L= 2580mm, b=190mm, h=190mm</t>
  </si>
  <si>
    <t>Koka atgāžņu izbūve atbilstoši rasējumam BK-A-04. Tai skaitā visi nepieciešamie darbi un materiāli</t>
  </si>
  <si>
    <t>Koka atgāznis, C18, L= 1605mm, b=190mm, h=190mm</t>
  </si>
  <si>
    <t>Jumta koka siju un spāru izbūve atbilstoši rasējumam BK-A-05. Tai skaitā visi nepieciešamie darbi un materiāli</t>
  </si>
  <si>
    <t>Koka statnis, C18, L= 1075mm, b=140mm, h=70mm</t>
  </si>
  <si>
    <t>Koka sija, C18, L= 2236mm, b=70mm, h=140mm</t>
  </si>
  <si>
    <t>Koka sija, C18, L= 3337mm, b=60mm, h=140mm</t>
  </si>
  <si>
    <t>Koka sija, C18, L= 6675mm, b=190mm, h=190mm</t>
  </si>
  <si>
    <t>Koka spāre, C18, L= 2975mm, b=45mm, h=140mm</t>
  </si>
  <si>
    <t>Būvkonstrukcijas (BK)</t>
  </si>
  <si>
    <t xml:space="preserve">Mobilizācija un būvlaukuma ierīkošana </t>
  </si>
  <si>
    <t>Atbalstsienu izbūve atbilstoši rasējumam BK-A-03. Tai skaitā visi nepieciešamie darbi un palīgmateriāli. Tai skaitā veidņu montāža un demontāža</t>
  </si>
  <si>
    <t>Lokālā tāme Nr. 1-7</t>
  </si>
  <si>
    <t>VSIA "Strenču psihoneiroloģiskā slimnīca" galvenās iebrauktuves un uzņemšanas un observācijas nodaļas teritorijas labiekārtojums. 1.kārta</t>
  </si>
  <si>
    <t>VSIA "Strenču psihoneiroloģiskā slimnīca" galvenās iebrauktuves un uzņemšanas un observācijas nodaļas teritorijas labiekārtojums.1.kārta</t>
  </si>
  <si>
    <t xml:space="preserve">sertifikāta Nr. </t>
  </si>
  <si>
    <t>* Ierakstīt savu piedāvāto skaitli (%)</t>
  </si>
  <si>
    <t>Virsizdevumi *</t>
  </si>
  <si>
    <r>
      <t>tajā skaitā darba aizsardzība * (</t>
    </r>
    <r>
      <rPr>
        <b/>
        <i/>
        <sz val="10"/>
        <color rgb="FFFF0000"/>
        <rFont val="Arial"/>
        <family val="2"/>
        <charset val="186"/>
      </rPr>
      <t>0,00</t>
    </r>
    <r>
      <rPr>
        <i/>
        <sz val="10"/>
        <color rgb="FFFF0000"/>
        <rFont val="Arial"/>
        <family val="2"/>
        <charset val="186"/>
      </rPr>
      <t>%</t>
    </r>
    <r>
      <rPr>
        <i/>
        <sz val="10"/>
        <rFont val="Arial"/>
        <family val="2"/>
        <charset val="204"/>
      </rPr>
      <t>)</t>
    </r>
  </si>
  <si>
    <t>Peļņa *</t>
  </si>
  <si>
    <t>Tāme sastādīta _______. gada tirgus cenās pamatojoties uz projekta risinājumiem un rasējumiem.</t>
  </si>
  <si>
    <t>Tāme sastādīta ________. gada tirgus cenās pamatojoties uz projekta risinājumiem un rasējumiem.</t>
  </si>
  <si>
    <t>Tāme sastādīta _________. gada tirgus cenās pamatojoties uz projekta risinājumiem un rasējumiem.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</si>
</sst>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3" formatCode="_-* #,##0.00_-;\-* #,##0.00_-;_-* &quot;-&quot;??_-;_-@_-"/>
    <numFmt numFmtId="164" formatCode="0.00;[Red]0.00"/>
    <numFmt numFmtId="165" formatCode="yyyy\.mm\.dd\.;@"/>
    <numFmt numFmtId="166" formatCode="#,##0.00_ ;\-#,##0.00\ "/>
    <numFmt numFmtId="167" formatCode="0;[Red]0"/>
    <numFmt numFmtId="168" formatCode="_-* #,##0.00_-;\-* #,##0.00_-;_-* \-??_-;_-@_-"/>
    <numFmt numFmtId="169" formatCode="[$-426]mmmm/yy"/>
    <numFmt numFmtId="170" formatCode="_-* #,##0.00_р_._-;\-* #,##0.00_р_._-;_-* &quot;-&quot;??_р_._-;_-@_-"/>
    <numFmt numFmtId="171" formatCode="0&quot;.&quot;00;[Red]0&quot;.&quot;00"/>
    <numFmt numFmtId="172" formatCode="_-* ###,0&quot;.&quot;00\ _L_s_-;\-* ###,0&quot;.&quot;00\ _L_s_-;_-* \-??\ _L_s_-;_-@_-"/>
    <numFmt numFmtId="173" formatCode="\ ###,0&quot;.&quot;00&quot;      &quot;;\-###,0&quot;.&quot;00&quot;      &quot;;&quot; -&quot;#&quot;      &quot;;@\ "/>
    <numFmt numFmtId="174" formatCode="_-* #,##0.00\ _L_s_-;\-* #,##0.00\ _L_s_-;_-* \-??\ _L_s_-;_-@_-"/>
    <numFmt numFmtId="175" formatCode="\ #,##0.00&quot;      &quot;;\-#,##0.00&quot;      &quot;;&quot; -&quot;#&quot;      &quot;;@\ "/>
    <numFmt numFmtId="176" formatCode="_-* ###,0&quot;.&quot;00_-;\-* ###,0&quot;.&quot;00_-;_-* &quot;-&quot;??_-;_-@_-"/>
    <numFmt numFmtId="177" formatCode="_-* ###,0&quot;.&quot;00\ _L_s_-;\-* ###,0&quot;.&quot;00\ _L_s_-;_-* &quot;-&quot;??\ _L_s_-;_-@_-"/>
    <numFmt numFmtId="178" formatCode="_-* #,##0.00\ _L_s_-;\-* #,##0.00\ _L_s_-;_-* &quot;-&quot;??\ _L_s_-;_-@_-"/>
    <numFmt numFmtId="179" formatCode="&quot;On&quot;;&quot;On&quot;;&quot;Off&quot;"/>
    <numFmt numFmtId="180" formatCode="_(* ###,0&quot;.&quot;00_);_(* \(###,0&quot;.&quot;00\);_(* &quot;-&quot;??_);_(@_)"/>
    <numFmt numFmtId="181" formatCode="_(* #,##0.00_);_(* \(#,##0.00\);_(* &quot;-&quot;??_);_(@_)"/>
    <numFmt numFmtId="182" formatCode="_-* ###,0&quot;.&quot;00_р_._-;\-* ###,0&quot;.&quot;00_р_._-;_-* &quot;-&quot;??_р_._-;_-@_-"/>
    <numFmt numFmtId="183" formatCode="_-* ###,0&quot;.&quot;00_-;\-* ###,0&quot;.&quot;00_-;_-* \-??_-;_-@_-"/>
    <numFmt numFmtId="184" formatCode="###,0&quot;.&quot;00[$Ls-426];[Red]\-###,0&quot;.&quot;00[$Ls-426]"/>
    <numFmt numFmtId="185" formatCode="#,##0.00[$Ls-426];[Red]\-#,##0.00[$Ls-426]"/>
    <numFmt numFmtId="186" formatCode="m\o\n\th\ d\,\ yyyy"/>
    <numFmt numFmtId="187" formatCode="#.00"/>
    <numFmt numFmtId="188" formatCode="#."/>
  </numFmts>
  <fonts count="144">
    <font>
      <sz val="11"/>
      <color indexed="8"/>
      <name val="Calibri"/>
      <family val="2"/>
      <charset val="204"/>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font>
    <font>
      <sz val="11"/>
      <color indexed="8"/>
      <name val="Calibri"/>
      <family val="2"/>
      <charset val="186"/>
    </font>
    <font>
      <sz val="11"/>
      <color indexed="9"/>
      <name val="Calibri"/>
      <family val="2"/>
      <charset val="186"/>
    </font>
    <font>
      <b/>
      <sz val="11"/>
      <color indexed="52"/>
      <name val="Calibri"/>
      <family val="2"/>
      <charset val="186"/>
    </font>
    <font>
      <sz val="11"/>
      <color indexed="20"/>
      <name val="Calibri"/>
      <family val="2"/>
      <charset val="186"/>
    </font>
    <font>
      <sz val="11"/>
      <color indexed="10"/>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52"/>
      <name val="Calibri"/>
      <family val="2"/>
      <charset val="186"/>
    </font>
    <font>
      <sz val="11"/>
      <color indexed="60"/>
      <name val="Calibri"/>
      <family val="2"/>
      <charset val="186"/>
    </font>
    <font>
      <sz val="10"/>
      <name val="Arial"/>
      <family val="2"/>
      <charset val="186"/>
    </font>
    <font>
      <sz val="9"/>
      <color indexed="8"/>
      <name val="Calibri"/>
      <family val="2"/>
      <charset val="186"/>
    </font>
    <font>
      <b/>
      <sz val="18"/>
      <color indexed="56"/>
      <name val="Cambria"/>
      <family val="2"/>
      <charset val="186"/>
    </font>
    <font>
      <sz val="11"/>
      <color indexed="8"/>
      <name val="Arial"/>
      <family val="2"/>
      <charset val="186"/>
    </font>
    <font>
      <sz val="10"/>
      <name val="Arial"/>
      <family val="2"/>
      <charset val="204"/>
    </font>
    <font>
      <sz val="14"/>
      <name val="Arial"/>
      <family val="2"/>
      <charset val="186"/>
    </font>
    <font>
      <b/>
      <i/>
      <u/>
      <sz val="12"/>
      <name val="Time New Roman"/>
      <charset val="1"/>
    </font>
    <font>
      <b/>
      <i/>
      <sz val="12"/>
      <name val="Arial"/>
      <family val="2"/>
      <charset val="204"/>
    </font>
    <font>
      <b/>
      <i/>
      <sz val="10"/>
      <name val="Arial"/>
      <family val="2"/>
      <charset val="204"/>
    </font>
    <font>
      <i/>
      <sz val="11"/>
      <name val="Arial"/>
      <family val="2"/>
      <charset val="204"/>
    </font>
    <font>
      <b/>
      <i/>
      <sz val="11"/>
      <name val="Arial"/>
      <family val="2"/>
      <charset val="204"/>
    </font>
    <font>
      <sz val="11"/>
      <name val="Arial"/>
      <family val="2"/>
      <charset val="204"/>
    </font>
    <font>
      <sz val="9"/>
      <name val="Arial"/>
      <family val="2"/>
      <charset val="186"/>
    </font>
    <font>
      <sz val="9"/>
      <name val="Arial"/>
      <family val="2"/>
      <charset val="204"/>
    </font>
    <font>
      <sz val="8"/>
      <name val="Arial"/>
      <family val="2"/>
      <charset val="204"/>
    </font>
    <font>
      <sz val="12"/>
      <name val="Arial"/>
      <family val="2"/>
      <charset val="204"/>
    </font>
    <font>
      <b/>
      <i/>
      <sz val="11"/>
      <name val="Arial"/>
      <family val="2"/>
      <charset val="186"/>
    </font>
    <font>
      <b/>
      <sz val="12"/>
      <name val="Arial"/>
      <family val="2"/>
      <charset val="204"/>
    </font>
    <font>
      <i/>
      <sz val="10"/>
      <name val="Arial"/>
      <family val="2"/>
      <charset val="204"/>
    </font>
    <font>
      <sz val="8"/>
      <name val="Arial"/>
      <family val="2"/>
      <charset val="186"/>
    </font>
    <font>
      <b/>
      <sz val="11"/>
      <name val="Arial"/>
      <family val="2"/>
      <charset val="186"/>
    </font>
    <font>
      <sz val="8"/>
      <name val="Calibri"/>
      <family val="2"/>
      <charset val="204"/>
    </font>
    <font>
      <sz val="10"/>
      <name val="Helv"/>
    </font>
    <font>
      <b/>
      <sz val="10"/>
      <name val="Arial"/>
      <family val="2"/>
      <charset val="204"/>
    </font>
    <font>
      <sz val="10"/>
      <name val="Times New Roman"/>
      <family val="1"/>
      <charset val="186"/>
    </font>
    <font>
      <sz val="10"/>
      <name val="Arial"/>
      <family val="2"/>
      <charset val="1"/>
    </font>
    <font>
      <sz val="8"/>
      <name val="Times New Roman"/>
      <family val="1"/>
      <charset val="186"/>
    </font>
    <font>
      <b/>
      <i/>
      <sz val="8"/>
      <name val="Arial"/>
      <family val="2"/>
      <charset val="186"/>
    </font>
    <font>
      <sz val="11"/>
      <color indexed="8"/>
      <name val="Calibri"/>
      <family val="2"/>
    </font>
    <font>
      <sz val="8"/>
      <color indexed="8"/>
      <name val="Arial"/>
      <family val="2"/>
      <charset val="186"/>
    </font>
    <font>
      <sz val="10"/>
      <name val="Arial"/>
      <family val="2"/>
    </font>
    <font>
      <sz val="12"/>
      <color indexed="8"/>
      <name val="Arial"/>
      <family val="2"/>
      <charset val="186"/>
    </font>
    <font>
      <sz val="10"/>
      <name val="Times New Roman"/>
      <family val="1"/>
    </font>
    <font>
      <sz val="11"/>
      <color indexed="8"/>
      <name val="Calibri"/>
      <family val="2"/>
      <charset val="204"/>
    </font>
    <font>
      <b/>
      <sz val="9"/>
      <name val="Arial"/>
      <family val="2"/>
      <charset val="186"/>
    </font>
    <font>
      <b/>
      <sz val="10"/>
      <name val="Arial"/>
      <family val="2"/>
      <charset val="186"/>
    </font>
    <font>
      <sz val="10"/>
      <color indexed="8"/>
      <name val="Arial"/>
      <family val="2"/>
    </font>
    <font>
      <sz val="10"/>
      <color indexed="8"/>
      <name val="Arial"/>
      <family val="2"/>
      <charset val="186"/>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56"/>
      <name val="Calibri"/>
      <family val="2"/>
      <charset val="204"/>
    </font>
    <font>
      <b/>
      <sz val="15"/>
      <color indexed="62"/>
      <name val="Calibri"/>
      <family val="2"/>
      <charset val="186"/>
    </font>
    <font>
      <b/>
      <i/>
      <sz val="16"/>
      <color indexed="8"/>
      <name val="Arial1"/>
      <charset val="186"/>
    </font>
    <font>
      <b/>
      <sz val="15"/>
      <color indexed="54"/>
      <name val="Calibri"/>
      <family val="2"/>
      <charset val="186"/>
    </font>
    <font>
      <b/>
      <sz val="13"/>
      <color indexed="62"/>
      <name val="Calibri"/>
      <family val="2"/>
      <charset val="186"/>
    </font>
    <font>
      <b/>
      <sz val="13"/>
      <color indexed="54"/>
      <name val="Calibri"/>
      <family val="2"/>
      <charset val="186"/>
    </font>
    <font>
      <b/>
      <sz val="13"/>
      <color indexed="56"/>
      <name val="Calibri"/>
      <family val="2"/>
      <charset val="204"/>
    </font>
    <font>
      <b/>
      <sz val="11"/>
      <color indexed="62"/>
      <name val="Calibri"/>
      <family val="2"/>
      <charset val="186"/>
    </font>
    <font>
      <b/>
      <sz val="11"/>
      <color indexed="54"/>
      <name val="Calibri"/>
      <family val="2"/>
      <charset val="186"/>
    </font>
    <font>
      <b/>
      <sz val="11"/>
      <color indexed="56"/>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color indexed="8"/>
      <name val="Arial1"/>
      <charset val="186"/>
    </font>
    <font>
      <sz val="9"/>
      <color indexed="8"/>
      <name val="Calibri"/>
      <family val="2"/>
    </font>
    <font>
      <sz val="11"/>
      <color indexed="8"/>
      <name val="Arial"/>
      <family val="2"/>
      <charset val="204"/>
    </font>
    <font>
      <sz val="10"/>
      <name val="Arial Cyr"/>
      <family val="2"/>
      <charset val="204"/>
    </font>
    <font>
      <sz val="10"/>
      <color indexed="8"/>
      <name val="Arial1"/>
    </font>
    <font>
      <sz val="11"/>
      <color indexed="8"/>
      <name val="Arial1"/>
      <charset val="186"/>
    </font>
    <font>
      <sz val="10"/>
      <color indexed="8"/>
      <name val="Arial2"/>
      <charset val="186"/>
    </font>
    <font>
      <b/>
      <sz val="11"/>
      <color indexed="63"/>
      <name val="Calibri"/>
      <family val="2"/>
      <charset val="204"/>
    </font>
    <font>
      <b/>
      <i/>
      <u/>
      <sz val="11"/>
      <color indexed="8"/>
      <name val="Arial1"/>
      <charset val="186"/>
    </font>
    <font>
      <sz val="12"/>
      <name val="Arial"/>
      <family val="2"/>
    </font>
    <font>
      <sz val="18"/>
      <color indexed="54"/>
      <name val="Calibri Light"/>
      <family val="2"/>
      <charset val="186"/>
    </font>
    <font>
      <b/>
      <sz val="18"/>
      <color indexed="56"/>
      <name val="Cambria"/>
      <family val="2"/>
      <charset val="204"/>
    </font>
    <font>
      <b/>
      <sz val="11"/>
      <color indexed="8"/>
      <name val="Calibri"/>
      <family val="2"/>
      <charset val="204"/>
    </font>
    <font>
      <sz val="11"/>
      <color indexed="10"/>
      <name val="Calibri"/>
      <family val="2"/>
      <charset val="204"/>
    </font>
    <font>
      <b/>
      <sz val="8"/>
      <name val="Arial"/>
      <family val="2"/>
    </font>
    <font>
      <sz val="11"/>
      <color theme="1"/>
      <name val="Calibri"/>
      <family val="2"/>
      <scheme val="minor"/>
    </font>
    <font>
      <i/>
      <sz val="12"/>
      <color rgb="FF7F7F7F"/>
      <name val="Times New Roman"/>
      <family val="2"/>
      <charset val="186"/>
    </font>
    <font>
      <u/>
      <sz val="10"/>
      <color theme="10"/>
      <name val="Arial"/>
      <family val="2"/>
      <charset val="186"/>
    </font>
    <font>
      <u/>
      <sz val="11"/>
      <color theme="10"/>
      <name val="Calibri"/>
      <family val="2"/>
      <scheme val="minor"/>
    </font>
    <font>
      <sz val="9"/>
      <color theme="1"/>
      <name val="Calibri"/>
      <family val="2"/>
      <charset val="186"/>
      <scheme val="minor"/>
    </font>
    <font>
      <sz val="9"/>
      <color theme="1"/>
      <name val="Calibri"/>
      <family val="2"/>
      <scheme val="minor"/>
    </font>
    <font>
      <sz val="11"/>
      <color theme="1"/>
      <name val="Calibri"/>
      <family val="2"/>
      <charset val="204"/>
      <scheme val="minor"/>
    </font>
    <font>
      <sz val="11"/>
      <color theme="1"/>
      <name val="Calibri"/>
      <family val="2"/>
      <charset val="186"/>
      <scheme val="minor"/>
    </font>
    <font>
      <sz val="10"/>
      <color theme="1"/>
      <name val="Arial"/>
      <family val="2"/>
      <charset val="186"/>
    </font>
    <font>
      <sz val="12"/>
      <color theme="1"/>
      <name val="Times New Roman"/>
      <family val="1"/>
      <charset val="186"/>
    </font>
    <font>
      <sz val="11"/>
      <color indexed="9"/>
      <name val="Calibri"/>
      <family val="2"/>
    </font>
    <font>
      <sz val="11"/>
      <color indexed="17"/>
      <name val="Calibri"/>
      <family val="2"/>
    </font>
    <font>
      <sz val="11"/>
      <color indexed="60"/>
      <name val="Calibri"/>
      <family val="2"/>
    </font>
    <font>
      <i/>
      <sz val="11"/>
      <color indexed="23"/>
      <name val="Calibri"/>
      <family val="2"/>
    </font>
    <font>
      <sz val="11"/>
      <color indexed="52"/>
      <name val="Calibri"/>
      <family val="2"/>
    </font>
    <font>
      <sz val="11"/>
      <color indexed="20"/>
      <name val="Calibri"/>
      <family val="2"/>
    </font>
    <font>
      <b/>
      <sz val="11"/>
      <color indexed="56"/>
      <name val="Calibri"/>
      <family val="2"/>
    </font>
    <font>
      <sz val="1"/>
      <color indexed="8"/>
      <name val="Courier"/>
      <family val="1"/>
      <charset val="186"/>
    </font>
    <font>
      <b/>
      <sz val="1"/>
      <color indexed="8"/>
      <name val="Courier"/>
      <family val="1"/>
      <charset val="186"/>
    </font>
    <font>
      <sz val="10"/>
      <color indexed="64"/>
      <name val="Arial"/>
      <family val="2"/>
      <charset val="186"/>
    </font>
    <font>
      <sz val="10"/>
      <name val="MS Sans Serif"/>
      <family val="2"/>
      <charset val="186"/>
    </font>
    <font>
      <sz val="11"/>
      <color theme="0"/>
      <name val="Calibri"/>
      <family val="2"/>
      <scheme val="minor"/>
    </font>
    <font>
      <b/>
      <sz val="11"/>
      <color rgb="FFFA7D00"/>
      <name val="Calibri"/>
      <family val="2"/>
      <scheme val="minor"/>
    </font>
    <font>
      <sz val="11"/>
      <color rgb="FFFF0000"/>
      <name val="Calibri"/>
      <family val="2"/>
      <scheme val="minor"/>
    </font>
    <font>
      <sz val="11"/>
      <color rgb="FF3F3F76"/>
      <name val="Calibri"/>
      <family val="2"/>
      <scheme val="minor"/>
    </font>
    <font>
      <b/>
      <sz val="11"/>
      <color rgb="FF3F3F3F"/>
      <name val="Calibri"/>
      <family val="2"/>
      <scheme val="minor"/>
    </font>
    <font>
      <b/>
      <sz val="11"/>
      <color theme="1"/>
      <name val="Calibri"/>
      <family val="2"/>
      <scheme val="minor"/>
    </font>
    <font>
      <sz val="11"/>
      <color rgb="FF006100"/>
      <name val="Calibri"/>
      <family val="2"/>
      <scheme val="minor"/>
    </font>
    <font>
      <sz val="11"/>
      <color rgb="FF9C6500"/>
      <name val="Calibri"/>
      <family val="2"/>
      <scheme val="minor"/>
    </font>
    <font>
      <sz val="11"/>
      <color theme="1"/>
      <name val="Calibri"/>
      <family val="2"/>
      <charset val="204"/>
    </font>
    <font>
      <sz val="11"/>
      <color rgb="FF000000"/>
      <name val="Calibri"/>
      <family val="2"/>
      <charset val="204"/>
    </font>
    <font>
      <sz val="11"/>
      <color indexed="8"/>
      <name val="Calibri"/>
      <family val="2"/>
      <charset val="204"/>
      <scheme val="minor"/>
    </font>
    <font>
      <b/>
      <i/>
      <sz val="8"/>
      <name val="Arial"/>
      <family val="2"/>
    </font>
    <font>
      <b/>
      <i/>
      <sz val="10"/>
      <name val="Arial"/>
      <family val="2"/>
      <charset val="186"/>
    </font>
    <font>
      <b/>
      <i/>
      <sz val="12"/>
      <name val="Arial"/>
      <family val="2"/>
    </font>
    <font>
      <sz val="10"/>
      <name val="Arial"/>
      <family val="2"/>
      <charset val="186"/>
    </font>
    <font>
      <sz val="10"/>
      <name val="Times New Roman"/>
      <family val="1"/>
      <charset val="204"/>
    </font>
    <font>
      <b/>
      <sz val="8"/>
      <name val="Arial"/>
      <family val="2"/>
      <charset val="186"/>
    </font>
    <font>
      <sz val="8"/>
      <name val="Arial"/>
      <family val="2"/>
    </font>
    <font>
      <i/>
      <sz val="8"/>
      <name val="Arial"/>
      <family val="2"/>
      <charset val="186"/>
    </font>
    <font>
      <i/>
      <sz val="8"/>
      <name val="Arial"/>
      <family val="2"/>
    </font>
    <font>
      <vertAlign val="superscript"/>
      <sz val="11"/>
      <color theme="1"/>
      <name val="Calibri"/>
      <family val="2"/>
      <scheme val="minor"/>
    </font>
    <font>
      <b/>
      <i/>
      <sz val="10"/>
      <color rgb="FFFF0000"/>
      <name val="Arial"/>
      <family val="2"/>
      <charset val="186"/>
    </font>
    <font>
      <b/>
      <i/>
      <sz val="10"/>
      <color rgb="FFFF0000"/>
      <name val="Arial"/>
      <family val="2"/>
      <charset val="204"/>
    </font>
    <font>
      <i/>
      <sz val="10"/>
      <color rgb="FFFF0000"/>
      <name val="Arial"/>
      <family val="2"/>
      <charset val="186"/>
    </font>
    <font>
      <sz val="11"/>
      <color rgb="FFFF0000"/>
      <name val="Calibri"/>
      <family val="2"/>
      <charset val="204"/>
    </font>
  </fonts>
  <fills count="95">
    <fill>
      <patternFill patternType="none"/>
    </fill>
    <fill>
      <patternFill patternType="gray125"/>
    </fill>
    <fill>
      <patternFill patternType="solid">
        <fgColor indexed="49"/>
        <bgColor indexed="40"/>
      </patternFill>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patternFill>
    </fill>
    <fill>
      <patternFill patternType="solid">
        <fgColor indexed="45"/>
        <bgColor indexed="29"/>
      </patternFill>
    </fill>
    <fill>
      <patternFill patternType="solid">
        <fgColor indexed="47"/>
        <bgColor indexed="22"/>
      </patternFill>
    </fill>
    <fill>
      <patternFill patternType="solid">
        <fgColor indexed="47"/>
      </patternFill>
    </fill>
    <fill>
      <patternFill patternType="solid">
        <fgColor indexed="42"/>
      </patternFill>
    </fill>
    <fill>
      <patternFill patternType="solid">
        <fgColor indexed="42"/>
        <bgColor indexed="27"/>
      </patternFill>
    </fill>
    <fill>
      <patternFill patternType="solid">
        <fgColor indexed="26"/>
        <bgColor indexed="9"/>
      </patternFill>
    </fill>
    <fill>
      <patternFill patternType="solid">
        <fgColor indexed="9"/>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patternFill>
    </fill>
    <fill>
      <patternFill patternType="solid">
        <fgColor indexed="44"/>
        <bgColor indexed="31"/>
      </patternFill>
    </fill>
    <fill>
      <patternFill patternType="solid">
        <fgColor indexed="22"/>
        <bgColor indexed="31"/>
      </patternFill>
    </fill>
    <fill>
      <patternFill patternType="solid">
        <fgColor indexed="29"/>
      </patternFill>
    </fill>
    <fill>
      <patternFill patternType="solid">
        <fgColor indexed="29"/>
        <bgColor indexed="45"/>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patternFill>
    </fill>
    <fill>
      <patternFill patternType="solid">
        <fgColor indexed="51"/>
        <bgColor indexed="13"/>
      </patternFill>
    </fill>
    <fill>
      <patternFill patternType="solid">
        <fgColor indexed="53"/>
        <bgColor indexed="52"/>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49"/>
      </patternFill>
    </fill>
    <fill>
      <patternFill patternType="solid">
        <fgColor indexed="52"/>
      </patternFill>
    </fill>
    <fill>
      <patternFill patternType="solid">
        <fgColor indexed="52"/>
        <bgColor indexed="51"/>
      </patternFill>
    </fill>
    <fill>
      <patternFill patternType="solid">
        <fgColor indexed="57"/>
      </patternFill>
    </fill>
    <fill>
      <patternFill patternType="solid">
        <fgColor indexed="62"/>
      </patternFill>
    </fill>
    <fill>
      <patternFill patternType="solid">
        <fgColor indexed="62"/>
        <bgColor indexed="39"/>
      </patternFill>
    </fill>
    <fill>
      <patternFill patternType="solid">
        <fgColor indexed="10"/>
      </patternFill>
    </fill>
    <fill>
      <patternFill patternType="solid">
        <fgColor indexed="10"/>
        <bgColor indexed="61"/>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1"/>
        <bgColor indexed="15"/>
      </patternFill>
    </fill>
    <fill>
      <patternFill patternType="solid">
        <fgColor indexed="51"/>
        <bgColor indexed="34"/>
      </patternFill>
    </fill>
    <fill>
      <patternFill patternType="solid">
        <fgColor indexed="49"/>
        <bgColor indexed="15"/>
      </patternFill>
    </fill>
    <fill>
      <patternFill patternType="solid">
        <fgColor indexed="54"/>
      </patternFill>
    </fill>
    <fill>
      <patternFill patternType="solid">
        <fgColor indexed="65"/>
      </patternFill>
    </fill>
    <fill>
      <patternFill patternType="solid">
        <fgColor rgb="FFF2F2F2"/>
      </patternFill>
    </fill>
    <fill>
      <patternFill patternType="solid">
        <fgColor rgb="FFFFCC99"/>
      </patternFill>
    </fill>
    <fill>
      <patternFill patternType="solid">
        <fgColor rgb="FFFFEB9C"/>
      </patternFill>
    </fill>
    <fill>
      <patternFill patternType="solid">
        <fgColor indexed="9"/>
        <bgColor indexed="26"/>
      </patternFill>
    </fill>
    <fill>
      <patternFill patternType="solid">
        <fgColor indexed="54"/>
        <bgColor indexed="23"/>
      </patternFill>
    </fill>
    <fill>
      <patternFill patternType="solid">
        <fgColor theme="5" tint="0.79998168889431442"/>
        <bgColor indexed="64"/>
      </patternFill>
    </fill>
  </fills>
  <borders count="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right/>
      <top style="thin">
        <color indexed="8"/>
      </top>
      <bottom style="thin">
        <color indexed="8"/>
      </bottom>
      <diagonal/>
    </border>
    <border>
      <left style="hair">
        <color indexed="8"/>
      </left>
      <right style="hair">
        <color indexed="8"/>
      </right>
      <top style="hair">
        <color indexed="8"/>
      </top>
      <bottom style="hair">
        <color indexed="8"/>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style="thin">
        <color indexed="8"/>
      </right>
      <top style="thin">
        <color indexed="8"/>
      </top>
      <bottom style="thin">
        <color indexed="8"/>
      </bottom>
      <diagonal/>
    </border>
    <border>
      <left style="hair">
        <color indexed="8"/>
      </left>
      <right/>
      <top/>
      <bottom style="hair">
        <color indexed="8"/>
      </bottom>
      <diagonal/>
    </border>
    <border>
      <left style="thin">
        <color indexed="64"/>
      </left>
      <right style="medium">
        <color indexed="64"/>
      </right>
      <top style="thin">
        <color indexed="64"/>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6004">
    <xf numFmtId="0" fontId="0" fillId="0" borderId="0"/>
    <xf numFmtId="0" fontId="62" fillId="0" borderId="0">
      <alignment vertical="top"/>
    </xf>
    <xf numFmtId="0" fontId="63" fillId="0" borderId="0">
      <alignment vertical="top"/>
    </xf>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2"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2"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7"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9"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5" borderId="0" applyNumberFormat="0" applyBorder="0" applyProtection="0">
      <alignment vertical="center" wrapText="1"/>
    </xf>
    <xf numFmtId="0" fontId="10" fillId="10" borderId="0" applyNumberFormat="0" applyBorder="0" applyAlignment="0" applyProtection="0"/>
    <xf numFmtId="0" fontId="10" fillId="11" borderId="0" applyNumberFormat="0" applyBorder="0" applyProtection="0">
      <alignment vertical="center" wrapText="1"/>
    </xf>
    <xf numFmtId="0" fontId="10" fillId="14" borderId="0" applyNumberFormat="0" applyBorder="0" applyAlignment="0" applyProtection="0"/>
    <xf numFmtId="0" fontId="10" fillId="15"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9" borderId="0" applyNumberFormat="0" applyBorder="0" applyAlignment="0" applyProtection="0"/>
    <xf numFmtId="0" fontId="10" fillId="22" borderId="0" applyNumberFormat="0" applyBorder="0" applyProtection="0">
      <alignment vertical="center" wrapText="1"/>
    </xf>
    <xf numFmtId="0" fontId="10" fillId="13" borderId="0" applyNumberFormat="0" applyBorder="0" applyAlignment="0" applyProtection="0"/>
    <xf numFmtId="0" fontId="10" fillId="12"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4"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3" borderId="0" applyNumberFormat="0" applyBorder="0" applyAlignment="0" applyProtection="0"/>
    <xf numFmtId="0" fontId="10" fillId="33"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0"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3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7" borderId="0" applyNumberFormat="0" applyBorder="0" applyAlignment="0" applyProtection="0"/>
    <xf numFmtId="0" fontId="10" fillId="28"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Protection="0">
      <alignment vertical="center" wrapText="1"/>
    </xf>
    <xf numFmtId="0" fontId="10" fillId="34" borderId="0" applyNumberFormat="0" applyBorder="0" applyAlignment="0" applyProtection="0"/>
    <xf numFmtId="0" fontId="10" fillId="32" borderId="0" applyNumberFormat="0" applyBorder="0" applyProtection="0">
      <alignment vertical="center" wrapText="1"/>
    </xf>
    <xf numFmtId="0" fontId="10" fillId="20" borderId="0" applyNumberFormat="0" applyBorder="0" applyAlignment="0" applyProtection="0"/>
    <xf numFmtId="0" fontId="10" fillId="19"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Protection="0">
      <alignment vertical="center" wrapText="1"/>
    </xf>
    <xf numFmtId="0" fontId="10" fillId="38" borderId="0" applyNumberFormat="0" applyBorder="0" applyAlignment="0" applyProtection="0"/>
    <xf numFmtId="0" fontId="10" fillId="39"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0" borderId="0" applyNumberFormat="0" applyBorder="0" applyProtection="0">
      <alignment vertical="center" wrapText="1"/>
    </xf>
    <xf numFmtId="0" fontId="11" fillId="40" borderId="0" applyNumberFormat="0" applyBorder="0" applyAlignment="0" applyProtection="0"/>
    <xf numFmtId="0" fontId="64" fillId="41" borderId="0" applyNumberFormat="0" applyBorder="0" applyAlignment="0" applyProtection="0"/>
    <xf numFmtId="0" fontId="11" fillId="4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3" borderId="0" applyNumberFormat="0" applyBorder="0" applyAlignment="0" applyProtection="0"/>
    <xf numFmtId="0" fontId="11" fillId="33"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46"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1" borderId="0" applyNumberFormat="0" applyBorder="0" applyAlignment="0" applyProtection="0"/>
    <xf numFmtId="0" fontId="11" fillId="42"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Protection="0">
      <alignment vertical="center" wrapText="1"/>
    </xf>
    <xf numFmtId="0" fontId="11" fillId="34" borderId="0" applyNumberFormat="0" applyBorder="0" applyAlignment="0" applyProtection="0"/>
    <xf numFmtId="0" fontId="11" fillId="32"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45" borderId="0" applyNumberFormat="0" applyBorder="0" applyAlignment="0" applyProtection="0"/>
    <xf numFmtId="0" fontId="11" fillId="46"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Alignment="0" applyProtection="0"/>
    <xf numFmtId="0" fontId="64" fillId="48"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172" fontId="56" fillId="0" borderId="0" applyFill="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36"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Alignment="0" applyProtection="0"/>
    <xf numFmtId="0" fontId="12" fillId="29"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56" fillId="0" borderId="0" applyFont="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8" fontId="26" fillId="0" borderId="0" applyFont="0" applyFill="0" applyBorder="0" applyAlignment="0" applyProtection="0"/>
    <xf numFmtId="176" fontId="56" fillId="0" borderId="0" applyFont="0" applyFill="0" applyBorder="0" applyAlignment="0" applyProtection="0"/>
    <xf numFmtId="172" fontId="10" fillId="0" borderId="0" applyFill="0" applyBorder="0" applyAlignment="0" applyProtection="0"/>
    <xf numFmtId="174" fontId="10" fillId="0" borderId="0" applyFill="0" applyBorder="0" applyAlignment="0" applyProtection="0"/>
    <xf numFmtId="176"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9" fontId="56" fillId="0" borderId="0" applyFill="0" applyBorder="0" applyAlignment="0" applyProtection="0"/>
    <xf numFmtId="179" fontId="56"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77" fontId="30" fillId="0" borderId="0" applyFont="0" applyFill="0" applyBorder="0" applyAlignment="0" applyProtection="0"/>
    <xf numFmtId="178" fontId="30"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81" fontId="30" fillId="0" borderId="0" applyFont="0" applyFill="0" applyBorder="0" applyAlignment="0" applyProtection="0"/>
    <xf numFmtId="180" fontId="30" fillId="0" borderId="0" applyFont="0" applyFill="0" applyBorder="0" applyAlignment="0" applyProtection="0"/>
    <xf numFmtId="181"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68" fontId="29"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2" fontId="56" fillId="0" borderId="0" applyFill="0" applyBorder="0" applyAlignment="0" applyProtection="0"/>
    <xf numFmtId="170" fontId="56" fillId="0" borderId="0" applyFill="0" applyBorder="0" applyAlignment="0" applyProtection="0"/>
    <xf numFmtId="43" fontId="26"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68" fontId="29" fillId="0" borderId="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5"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6"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4" fontId="10" fillId="0" borderId="0" applyFill="0" applyBorder="0" applyAlignment="0" applyProtection="0"/>
    <xf numFmtId="175" fontId="10" fillId="0" borderId="0" applyFill="0" applyBorder="0" applyAlignment="0" applyProtection="0"/>
    <xf numFmtId="0" fontId="51" fillId="0" borderId="0"/>
    <xf numFmtId="0" fontId="26" fillId="0" borderId="0"/>
    <xf numFmtId="0" fontId="10" fillId="0" borderId="0"/>
    <xf numFmtId="0" fontId="10" fillId="0" borderId="0"/>
    <xf numFmtId="0" fontId="57" fillId="0" borderId="0"/>
    <xf numFmtId="0" fontId="57" fillId="0" borderId="0"/>
    <xf numFmtId="0" fontId="57" fillId="0" borderId="0"/>
    <xf numFmtId="0" fontId="26" fillId="0" borderId="0"/>
    <xf numFmtId="0" fontId="10" fillId="0" borderId="0"/>
    <xf numFmtId="0" fontId="26" fillId="0" borderId="0"/>
    <xf numFmtId="0" fontId="26" fillId="0" borderId="0"/>
    <xf numFmtId="0" fontId="54" fillId="0" borderId="0"/>
    <xf numFmtId="0" fontId="10" fillId="0" borderId="0"/>
    <xf numFmtId="0" fontId="10" fillId="0" borderId="0"/>
    <xf numFmtId="0" fontId="10" fillId="28" borderId="0" applyNumberFormat="0" applyBorder="0" applyAlignment="0" applyProtection="0"/>
    <xf numFmtId="0" fontId="16" fillId="0" borderId="0" applyNumberFormat="0" applyFill="0" applyBorder="0" applyAlignment="0" applyProtection="0"/>
    <xf numFmtId="0" fontId="99"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13" fillId="11" borderId="0" applyNumberFormat="0" applyBorder="0" applyAlignment="0" applyProtection="0"/>
    <xf numFmtId="0" fontId="17" fillId="15" borderId="0" applyNumberFormat="0" applyBorder="0" applyAlignment="0" applyProtection="0"/>
    <xf numFmtId="0" fontId="70" fillId="0" borderId="3" applyNumberFormat="0" applyFill="0" applyAlignment="0" applyProtection="0"/>
    <xf numFmtId="0" fontId="18"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19"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20" fillId="0" borderId="7"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20"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100" fillId="0" borderId="0" applyNumberFormat="0" applyFill="0" applyBorder="0" applyAlignment="0" applyProtection="0">
      <alignment vertical="top"/>
      <protection locked="0"/>
    </xf>
    <xf numFmtId="0" fontId="101" fillId="0" borderId="0" applyNumberFormat="0" applyFill="0" applyBorder="0" applyAlignment="0" applyProtection="0"/>
    <xf numFmtId="0" fontId="14" fillId="0" borderId="0" applyNumberFormat="0" applyFill="0" applyBorder="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11" fillId="48" borderId="0" applyNumberFormat="0" applyBorder="0" applyAlignment="0" applyProtection="0"/>
    <xf numFmtId="0" fontId="11" fillId="3"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3" fillId="0" borderId="11" applyNumberFormat="0" applyFill="0" applyAlignment="0" applyProtection="0"/>
    <xf numFmtId="168" fontId="29" fillId="0" borderId="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0" fontId="26" fillId="0" borderId="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43" fontId="26" fillId="0" borderId="0" applyFont="0" applyFill="0" applyBorder="0" applyAlignment="0" applyProtection="0"/>
    <xf numFmtId="181" fontId="26" fillId="0" borderId="0" applyFont="0" applyFill="0" applyBorder="0" applyAlignment="0" applyProtection="0"/>
    <xf numFmtId="180" fontId="26" fillId="0" borderId="0" applyFont="0" applyFill="0" applyBorder="0" applyAlignment="0" applyProtection="0"/>
    <xf numFmtId="181" fontId="26" fillId="0" borderId="0" applyFill="0" applyBorder="0" applyAlignment="0" applyProtection="0"/>
    <xf numFmtId="0" fontId="15" fillId="56" borderId="2" applyNumberFormat="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50" fillId="16" borderId="13" applyNumberFormat="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30" fillId="0" borderId="0"/>
    <xf numFmtId="0" fontId="30" fillId="0" borderId="0"/>
    <xf numFmtId="0" fontId="30" fillId="0" borderId="0"/>
    <xf numFmtId="0" fontId="26" fillId="0" borderId="0"/>
    <xf numFmtId="0" fontId="30" fillId="0" borderId="0"/>
    <xf numFmtId="0" fontId="30" fillId="0" borderId="0"/>
    <xf numFmtId="0" fontId="30" fillId="0" borderId="0"/>
    <xf numFmtId="0" fontId="30" fillId="0" borderId="0"/>
    <xf numFmtId="0" fontId="26" fillId="0" borderId="0"/>
    <xf numFmtId="0" fontId="56" fillId="0" borderId="0"/>
    <xf numFmtId="0" fontId="56" fillId="0" borderId="0"/>
    <xf numFmtId="0" fontId="56" fillId="0" borderId="0"/>
    <xf numFmtId="0" fontId="56" fillId="0" borderId="0"/>
    <xf numFmtId="0" fontId="26"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26" fillId="0" borderId="0">
      <alignment vertical="center" wrapText="1"/>
    </xf>
    <xf numFmtId="0" fontId="83" fillId="0" borderId="0">
      <alignment vertical="center" wrapText="1"/>
    </xf>
    <xf numFmtId="0" fontId="56" fillId="0" borderId="0"/>
    <xf numFmtId="0" fontId="30" fillId="0" borderId="0">
      <alignment vertical="center" wrapText="1"/>
    </xf>
    <xf numFmtId="0" fontId="26" fillId="0" borderId="0">
      <alignment vertical="center" wrapText="1"/>
    </xf>
    <xf numFmtId="0" fontId="26" fillId="0" borderId="0"/>
    <xf numFmtId="0" fontId="26" fillId="0" borderId="0"/>
    <xf numFmtId="0" fontId="26" fillId="0" borderId="0"/>
    <xf numFmtId="0" fontId="59" fillId="0" borderId="0"/>
    <xf numFmtId="0" fontId="26" fillId="0" borderId="0">
      <alignment vertical="center" wrapText="1"/>
    </xf>
    <xf numFmtId="0" fontId="26" fillId="0" borderId="0">
      <alignment vertical="center" wrapText="1"/>
    </xf>
    <xf numFmtId="0" fontId="83" fillId="0" borderId="0">
      <alignment vertical="center" wrapText="1"/>
    </xf>
    <xf numFmtId="0" fontId="27" fillId="0" borderId="0"/>
    <xf numFmtId="0" fontId="84" fillId="0" borderId="0"/>
    <xf numFmtId="0" fontId="26" fillId="0" borderId="0"/>
    <xf numFmtId="0" fontId="102" fillId="0" borderId="0"/>
    <xf numFmtId="0" fontId="26" fillId="0" borderId="0"/>
    <xf numFmtId="0" fontId="26" fillId="0" borderId="0"/>
    <xf numFmtId="0" fontId="56" fillId="0" borderId="0"/>
    <xf numFmtId="0" fontId="56" fillId="0" borderId="0"/>
    <xf numFmtId="0" fontId="26" fillId="0" borderId="0"/>
    <xf numFmtId="0" fontId="30" fillId="0" borderId="0"/>
    <xf numFmtId="0" fontId="26" fillId="0" borderId="0"/>
    <xf numFmtId="0" fontId="30" fillId="0" borderId="0"/>
    <xf numFmtId="0" fontId="26" fillId="0" borderId="0"/>
    <xf numFmtId="0" fontId="30" fillId="0" borderId="0"/>
    <xf numFmtId="0" fontId="85" fillId="0" borderId="0"/>
    <xf numFmtId="0" fontId="98" fillId="0" borderId="0"/>
    <xf numFmtId="0" fontId="30" fillId="0" borderId="0"/>
    <xf numFmtId="0" fontId="26" fillId="0" borderId="0"/>
    <xf numFmtId="0" fontId="26" fillId="0" borderId="0"/>
    <xf numFmtId="0" fontId="27" fillId="0" borderId="0"/>
    <xf numFmtId="0" fontId="56" fillId="0" borderId="0"/>
    <xf numFmtId="0" fontId="56" fillId="0" borderId="0"/>
    <xf numFmtId="0" fontId="102" fillId="0" borderId="0"/>
    <xf numFmtId="0" fontId="103" fillId="0" borderId="0"/>
    <xf numFmtId="0" fontId="30" fillId="0" borderId="0"/>
    <xf numFmtId="0" fontId="27" fillId="0" borderId="0"/>
    <xf numFmtId="0" fontId="26" fillId="0" borderId="0"/>
    <xf numFmtId="0" fontId="27" fillId="0" borderId="0"/>
    <xf numFmtId="0" fontId="26" fillId="0" borderId="0"/>
    <xf numFmtId="0" fontId="26" fillId="0" borderId="0"/>
    <xf numFmtId="0" fontId="27"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26" fillId="0" borderId="0"/>
    <xf numFmtId="0" fontId="26" fillId="0" borderId="0"/>
    <xf numFmtId="0" fontId="10" fillId="0" borderId="0"/>
    <xf numFmtId="0" fontId="83" fillId="0" borderId="0"/>
    <xf numFmtId="0" fontId="86" fillId="0" borderId="0"/>
    <xf numFmtId="0" fontId="50" fillId="0" borderId="0"/>
    <xf numFmtId="0" fontId="10" fillId="0" borderId="0"/>
    <xf numFmtId="0" fontId="50" fillId="0" borderId="0"/>
    <xf numFmtId="0" fontId="26" fillId="0" borderId="0"/>
    <xf numFmtId="0" fontId="26" fillId="0" borderId="0"/>
    <xf numFmtId="0" fontId="30" fillId="0" borderId="0"/>
    <xf numFmtId="0" fontId="50" fillId="0" borderId="0"/>
    <xf numFmtId="0" fontId="26" fillId="0" borderId="0"/>
    <xf numFmtId="0" fontId="83" fillId="0" borderId="0"/>
    <xf numFmtId="0" fontId="50" fillId="0" borderId="0"/>
    <xf numFmtId="0" fontId="30" fillId="0" borderId="0"/>
    <xf numFmtId="0" fontId="104" fillId="0" borderId="0"/>
    <xf numFmtId="0" fontId="10" fillId="0" borderId="0"/>
    <xf numFmtId="0" fontId="104" fillId="0" borderId="0"/>
    <xf numFmtId="0" fontId="10" fillId="0" borderId="0"/>
    <xf numFmtId="0" fontId="30" fillId="0" borderId="0"/>
    <xf numFmtId="0" fontId="87" fillId="0" borderId="0"/>
    <xf numFmtId="0" fontId="83" fillId="0" borderId="0"/>
    <xf numFmtId="0" fontId="83" fillId="0" borderId="0"/>
    <xf numFmtId="0" fontId="98" fillId="0" borderId="0"/>
    <xf numFmtId="0" fontId="26" fillId="0" borderId="0"/>
    <xf numFmtId="0" fontId="26" fillId="0" borderId="0"/>
    <xf numFmtId="0" fontId="26" fillId="0" borderId="0"/>
    <xf numFmtId="0" fontId="26" fillId="0" borderId="0"/>
    <xf numFmtId="0" fontId="10" fillId="0" borderId="0"/>
    <xf numFmtId="0" fontId="10" fillId="0" borderId="0"/>
    <xf numFmtId="0" fontId="56" fillId="0" borderId="0"/>
    <xf numFmtId="0" fontId="10" fillId="0" borderId="0"/>
    <xf numFmtId="0" fontId="26" fillId="0" borderId="0"/>
    <xf numFmtId="0" fontId="56" fillId="0" borderId="0"/>
    <xf numFmtId="0" fontId="10" fillId="0" borderId="0"/>
    <xf numFmtId="0" fontId="30" fillId="0" borderId="0"/>
    <xf numFmtId="0" fontId="30" fillId="0" borderId="0"/>
    <xf numFmtId="0" fontId="30" fillId="0" borderId="0"/>
    <xf numFmtId="0" fontId="88" fillId="0" borderId="0"/>
    <xf numFmtId="0" fontId="50" fillId="0" borderId="0"/>
    <xf numFmtId="0" fontId="54" fillId="0" borderId="0"/>
    <xf numFmtId="0" fontId="26" fillId="0" borderId="0">
      <alignment vertical="center" wrapText="1"/>
    </xf>
    <xf numFmtId="0" fontId="54" fillId="0" borderId="0"/>
    <xf numFmtId="0" fontId="26" fillId="0" borderId="0">
      <alignment vertical="center" wrapText="1"/>
    </xf>
    <xf numFmtId="0" fontId="26" fillId="0" borderId="0">
      <alignment vertical="center" wrapText="1"/>
    </xf>
    <xf numFmtId="0" fontId="56" fillId="0" borderId="0"/>
    <xf numFmtId="0" fontId="56" fillId="0" borderId="0"/>
    <xf numFmtId="0" fontId="26" fillId="0" borderId="0"/>
    <xf numFmtId="0" fontId="26" fillId="0" borderId="0">
      <alignment vertical="center" wrapText="1"/>
    </xf>
    <xf numFmtId="0" fontId="50" fillId="0" borderId="0"/>
    <xf numFmtId="0" fontId="26" fillId="0" borderId="0">
      <alignment vertical="center" wrapText="1"/>
    </xf>
    <xf numFmtId="0" fontId="105" fillId="0" borderId="0"/>
    <xf numFmtId="0" fontId="30"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30" fillId="0" borderId="0"/>
    <xf numFmtId="0" fontId="26" fillId="0" borderId="0"/>
    <xf numFmtId="0" fontId="30" fillId="0" borderId="0"/>
    <xf numFmtId="0" fontId="30"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169" fontId="26" fillId="0" borderId="0">
      <alignment vertical="center"/>
    </xf>
    <xf numFmtId="0" fontId="26" fillId="0" borderId="0">
      <alignment vertical="center" wrapText="1"/>
    </xf>
    <xf numFmtId="0" fontId="59" fillId="0" borderId="0"/>
    <xf numFmtId="0" fontId="26" fillId="0" borderId="0"/>
    <xf numFmtId="0" fontId="30" fillId="0" borderId="0"/>
    <xf numFmtId="169" fontId="26" fillId="0" borderId="0">
      <alignment vertical="center"/>
    </xf>
    <xf numFmtId="0" fontId="30" fillId="0" borderId="0"/>
    <xf numFmtId="0" fontId="30" fillId="0" borderId="0" applyNumberFormat="0" applyFont="0" applyFill="0" applyBorder="0" applyAlignment="0" applyProtection="0">
      <alignment vertical="top"/>
    </xf>
    <xf numFmtId="0" fontId="30" fillId="0" borderId="0"/>
    <xf numFmtId="0" fontId="30" fillId="0" borderId="0"/>
    <xf numFmtId="0" fontId="106" fillId="0" borderId="0"/>
    <xf numFmtId="0" fontId="30" fillId="0" borderId="0"/>
    <xf numFmtId="0" fontId="30" fillId="0" borderId="0"/>
    <xf numFmtId="0" fontId="59" fillId="0" borderId="0"/>
    <xf numFmtId="0" fontId="59" fillId="0" borderId="0"/>
    <xf numFmtId="0" fontId="59" fillId="0" borderId="0"/>
    <xf numFmtId="0" fontId="59"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9" fillId="0" borderId="0"/>
    <xf numFmtId="0" fontId="105" fillId="0" borderId="0"/>
    <xf numFmtId="0" fontId="26" fillId="0" borderId="0">
      <alignment vertical="center" wrapText="1"/>
    </xf>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59" fillId="0" borderId="0"/>
    <xf numFmtId="0" fontId="59" fillId="0" borderId="0"/>
    <xf numFmtId="0" fontId="59" fillId="0" borderId="0"/>
    <xf numFmtId="0" fontId="59" fillId="0" borderId="0"/>
    <xf numFmtId="0" fontId="59" fillId="0" borderId="0"/>
    <xf numFmtId="0" fontId="59"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alignment vertical="center" wrapText="1"/>
    </xf>
    <xf numFmtId="0" fontId="30" fillId="0" borderId="0"/>
    <xf numFmtId="0" fontId="89" fillId="0" borderId="0">
      <alignment vertical="center" wrapText="1"/>
    </xf>
    <xf numFmtId="0" fontId="30" fillId="0" borderId="0"/>
    <xf numFmtId="0" fontId="89" fillId="0" borderId="0">
      <alignment vertical="center" wrapText="1"/>
    </xf>
    <xf numFmtId="0" fontId="30" fillId="0" borderId="0">
      <alignment vertical="center" wrapText="1"/>
    </xf>
    <xf numFmtId="0" fontId="26" fillId="0" borderId="0"/>
    <xf numFmtId="0" fontId="2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56" fillId="21" borderId="13" applyNumberFormat="0" applyFont="0" applyAlignment="0" applyProtection="0"/>
    <xf numFmtId="0" fontId="29" fillId="16" borderId="13" applyNumberFormat="0" applyAlignment="0" applyProtection="0"/>
    <xf numFmtId="0" fontId="26" fillId="16" borderId="13" applyNumberForma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29" fillId="16" borderId="13" applyNumberFormat="0" applyAlignment="0" applyProtection="0"/>
    <xf numFmtId="0" fontId="56" fillId="16" borderId="13" applyNumberFormat="0" applyAlignment="0" applyProtection="0"/>
    <xf numFmtId="0" fontId="56" fillId="16" borderId="13" applyNumberFormat="0" applyAlignment="0" applyProtection="0"/>
    <xf numFmtId="0" fontId="26" fillId="21" borderId="13" applyNumberFormat="0" applyFont="0" applyAlignment="0" applyProtection="0"/>
    <xf numFmtId="0" fontId="26" fillId="16" borderId="13" applyNumberForma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169" fontId="22" fillId="36" borderId="10" applyNumberFormat="0" applyAlignment="0" applyProtection="0"/>
    <xf numFmtId="0" fontId="22" fillId="36" borderId="10" applyNumberFormat="0" applyAlignment="0" applyProtection="0"/>
    <xf numFmtId="0" fontId="22" fillId="54"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29" borderId="10" applyNumberFormat="0" applyAlignment="0" applyProtection="0"/>
    <xf numFmtId="0" fontId="22"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05" fillId="0" borderId="0"/>
    <xf numFmtId="0" fontId="9" fillId="0" borderId="0"/>
    <xf numFmtId="0" fontId="98"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98"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0" fontId="105" fillId="0" borderId="0"/>
    <xf numFmtId="0" fontId="26" fillId="0" borderId="0"/>
    <xf numFmtId="0" fontId="26" fillId="0" borderId="0"/>
    <xf numFmtId="0" fontId="26" fillId="0" borderId="0"/>
    <xf numFmtId="0" fontId="59" fillId="0" borderId="0"/>
    <xf numFmtId="0" fontId="50" fillId="0" borderId="0"/>
    <xf numFmtId="0" fontId="105" fillId="0" borderId="0"/>
    <xf numFmtId="0" fontId="105" fillId="0" borderId="0"/>
    <xf numFmtId="0" fontId="58" fillId="0" borderId="0"/>
    <xf numFmtId="0" fontId="105" fillId="0" borderId="0"/>
    <xf numFmtId="0" fontId="56" fillId="0" borderId="0"/>
    <xf numFmtId="0" fontId="56" fillId="0" borderId="0"/>
    <xf numFmtId="0" fontId="105" fillId="0" borderId="0"/>
    <xf numFmtId="0" fontId="59"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5" fillId="56" borderId="2" applyNumberFormat="0" applyAlignment="0" applyProtection="0"/>
    <xf numFmtId="0" fontId="15" fillId="56" borderId="2" applyNumberFormat="0" applyProtection="0">
      <alignment vertical="center" wrapText="1"/>
    </xf>
    <xf numFmtId="0" fontId="28" fillId="0" borderId="0" applyNumberFormat="0" applyFill="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9" fontId="26" fillId="0" borderId="0" applyFont="0" applyFill="0" applyBorder="0" applyAlignment="0" applyProtection="0"/>
    <xf numFmtId="9" fontId="30" fillId="0" borderId="0" applyFill="0" applyBorder="0" applyAlignment="0" applyProtection="0"/>
    <xf numFmtId="9" fontId="26" fillId="0" borderId="0" applyFill="0" applyBorder="0" applyAlignment="0" applyProtection="0"/>
    <xf numFmtId="9" fontId="26" fillId="0" borderId="0" applyFont="0" applyFill="0" applyBorder="0" applyAlignment="0" applyProtection="0"/>
    <xf numFmtId="9" fontId="26" fillId="0" borderId="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0" fontId="10" fillId="16" borderId="13" applyNumberFormat="0" applyAlignment="0" applyProtection="0"/>
    <xf numFmtId="0" fontId="26" fillId="16" borderId="13" applyNumberFormat="0" applyProtection="0">
      <alignment vertical="center" wrapText="1"/>
    </xf>
    <xf numFmtId="0" fontId="91" fillId="0" borderId="0"/>
    <xf numFmtId="184" fontId="91" fillId="0" borderId="0"/>
    <xf numFmtId="185" fontId="91" fillId="0" borderId="0"/>
    <xf numFmtId="0" fontId="11" fillId="3" borderId="0" applyNumberFormat="0" applyBorder="0" applyAlignment="0" applyProtection="0"/>
    <xf numFmtId="0" fontId="11" fillId="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16" fillId="0" borderId="0" applyNumberFormat="0" applyFill="0" applyBorder="0" applyAlignment="0" applyProtection="0"/>
    <xf numFmtId="0" fontId="21" fillId="12" borderId="1" applyNumberFormat="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92" fillId="0" borderId="0"/>
    <xf numFmtId="0" fontId="26" fillId="0" borderId="0"/>
    <xf numFmtId="0" fontId="26" fillId="0" borderId="0"/>
    <xf numFmtId="0" fontId="56" fillId="0" borderId="0"/>
    <xf numFmtId="0" fontId="56" fillId="0" borderId="0"/>
    <xf numFmtId="0" fontId="83" fillId="0" borderId="0"/>
    <xf numFmtId="0" fontId="48" fillId="0" borderId="0"/>
    <xf numFmtId="0" fontId="48" fillId="0" borderId="0"/>
    <xf numFmtId="0" fontId="26" fillId="0" borderId="0"/>
    <xf numFmtId="0" fontId="51" fillId="0" borderId="0"/>
    <xf numFmtId="0" fontId="26" fillId="0" borderId="0"/>
    <xf numFmtId="0" fontId="56" fillId="0" borderId="0"/>
    <xf numFmtId="0" fontId="56" fillId="0" borderId="0"/>
    <xf numFmtId="0" fontId="26" fillId="0" borderId="0"/>
    <xf numFmtId="0" fontId="51" fillId="0" borderId="0"/>
    <xf numFmtId="0" fontId="48" fillId="0" borderId="0"/>
    <xf numFmtId="0" fontId="56" fillId="0" borderId="0"/>
    <xf numFmtId="0" fontId="51" fillId="0" borderId="0"/>
    <xf numFmtId="0" fontId="56" fillId="0" borderId="0"/>
    <xf numFmtId="0" fontId="48" fillId="0" borderId="0"/>
    <xf numFmtId="0" fontId="56" fillId="0" borderId="0"/>
    <xf numFmtId="0" fontId="56" fillId="0" borderId="0"/>
    <xf numFmtId="0" fontId="48" fillId="0" borderId="0"/>
    <xf numFmtId="0" fontId="56" fillId="0" borderId="0"/>
    <xf numFmtId="0" fontId="107"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22" fillId="29" borderId="10" applyNumberFormat="0" applyAlignment="0" applyProtection="0"/>
    <xf numFmtId="0" fontId="18" fillId="0" borderId="3" applyNumberFormat="0" applyFill="0" applyAlignment="0" applyProtection="0"/>
    <xf numFmtId="0" fontId="18" fillId="0" borderId="3" applyNumberFormat="0" applyFill="0" applyProtection="0">
      <alignment vertical="center" wrapText="1"/>
    </xf>
    <xf numFmtId="0" fontId="19" fillId="0" borderId="5" applyNumberFormat="0" applyFill="0" applyAlignment="0" applyProtection="0"/>
    <xf numFmtId="0" fontId="19" fillId="0" borderId="5" applyNumberFormat="0" applyFill="0" applyProtection="0">
      <alignment vertical="center" wrapText="1"/>
    </xf>
    <xf numFmtId="0" fontId="20" fillId="0" borderId="7" applyNumberFormat="0" applyFill="0" applyAlignment="0" applyProtection="0"/>
    <xf numFmtId="0" fontId="20" fillId="0" borderId="7" applyNumberFormat="0" applyFill="0" applyProtection="0">
      <alignment vertical="center" wrapText="1"/>
    </xf>
    <xf numFmtId="0" fontId="20" fillId="0" borderId="0" applyNumberFormat="0" applyFill="0" applyBorder="0" applyAlignment="0" applyProtection="0"/>
    <xf numFmtId="0" fontId="20"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30" fillId="0" borderId="0"/>
    <xf numFmtId="0" fontId="54" fillId="0" borderId="0"/>
    <xf numFmtId="0" fontId="26" fillId="0" borderId="0">
      <alignment vertical="center" wrapText="1"/>
    </xf>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105" fillId="0" borderId="0"/>
    <xf numFmtId="0" fontId="26" fillId="0" borderId="0"/>
    <xf numFmtId="9" fontId="26" fillId="0" borderId="0" applyFill="0" applyBorder="0" applyProtection="0">
      <alignment vertical="center" wrapText="1"/>
    </xf>
    <xf numFmtId="0" fontId="48" fillId="0" borderId="0"/>
    <xf numFmtId="183" fontId="26" fillId="0" borderId="0" applyFill="0" applyBorder="0" applyProtection="0">
      <alignment vertical="center" wrapText="1"/>
    </xf>
    <xf numFmtId="168" fontId="26" fillId="0" borderId="0" applyFill="0" applyBorder="0" applyProtection="0">
      <alignment vertical="center" wrapText="1"/>
    </xf>
    <xf numFmtId="181" fontId="56" fillId="0" borderId="0" applyFont="0" applyFill="0" applyBorder="0" applyAlignment="0" applyProtection="0"/>
    <xf numFmtId="0" fontId="57" fillId="0" borderId="0"/>
    <xf numFmtId="0" fontId="26" fillId="0" borderId="0"/>
    <xf numFmtId="0" fontId="26" fillId="0" borderId="0"/>
    <xf numFmtId="0" fontId="30" fillId="0" borderId="0"/>
    <xf numFmtId="0" fontId="26" fillId="0" borderId="0"/>
    <xf numFmtId="0" fontId="56" fillId="0" borderId="0"/>
    <xf numFmtId="0" fontId="62" fillId="0" borderId="0">
      <alignment vertical="top"/>
    </xf>
    <xf numFmtId="0" fontId="63" fillId="0" borderId="0">
      <alignment vertical="top"/>
    </xf>
    <xf numFmtId="0" fontId="11" fillId="44" borderId="0" applyNumberFormat="0" applyBorder="0" applyAlignment="0" applyProtection="0"/>
    <xf numFmtId="0" fontId="11" fillId="48" borderId="0"/>
    <xf numFmtId="0" fontId="11" fillId="3" borderId="0" applyNumberFormat="0" applyBorder="0" applyAlignment="0" applyProtection="0"/>
    <xf numFmtId="0" fontId="11" fillId="50" borderId="0"/>
    <xf numFmtId="0" fontId="11" fillId="4"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4"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7" borderId="0" applyNumberFormat="0" applyBorder="0" applyAlignment="0" applyProtection="0"/>
    <xf numFmtId="0" fontId="10" fillId="7" borderId="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54"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0" borderId="0" applyNumberFormat="0" applyBorder="0" applyAlignment="0" applyProtection="0"/>
    <xf numFmtId="0" fontId="10" fillId="10" borderId="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54"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4" borderId="0" applyNumberFormat="0" applyBorder="0" applyAlignment="0" applyProtection="0"/>
    <xf numFmtId="0" fontId="10" fillId="14" borderId="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0"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54"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9" borderId="0"/>
    <xf numFmtId="0" fontId="10" fillId="9" borderId="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54"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xf numFmtId="0" fontId="10" fillId="13" borderId="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Protection="0">
      <alignment vertical="center" wrapText="1"/>
    </xf>
    <xf numFmtId="0" fontId="98" fillId="61" borderId="0" applyNumberFormat="0" applyBorder="0" applyAlignment="0" applyProtection="0"/>
    <xf numFmtId="0" fontId="10" fillId="7" borderId="0" applyNumberFormat="0" applyBorder="0" applyAlignment="0" applyProtection="0"/>
    <xf numFmtId="0" fontId="98" fillId="65" borderId="0" applyNumberFormat="0" applyBorder="0" applyAlignment="0" applyProtection="0"/>
    <xf numFmtId="0" fontId="10" fillId="10" borderId="0" applyNumberFormat="0" applyBorder="0" applyAlignment="0" applyProtection="0"/>
    <xf numFmtId="0" fontId="98" fillId="69" borderId="0" applyNumberFormat="0" applyBorder="0" applyAlignment="0" applyProtection="0"/>
    <xf numFmtId="0" fontId="10" fillId="14" borderId="0" applyNumberFormat="0" applyBorder="0" applyAlignment="0" applyProtection="0"/>
    <xf numFmtId="0" fontId="98" fillId="73" borderId="0" applyNumberFormat="0" applyBorder="0" applyAlignment="0" applyProtection="0"/>
    <xf numFmtId="0" fontId="10" fillId="20" borderId="0" applyNumberFormat="0" applyBorder="0" applyAlignment="0" applyProtection="0"/>
    <xf numFmtId="0" fontId="98" fillId="77" borderId="0" applyNumberFormat="0" applyBorder="0" applyAlignment="0" applyProtection="0"/>
    <xf numFmtId="0" fontId="10" fillId="9" borderId="0" applyNumberFormat="0" applyBorder="0" applyAlignment="0" applyProtection="0"/>
    <xf numFmtId="0" fontId="98" fillId="81" borderId="0" applyNumberFormat="0" applyBorder="0" applyAlignment="0" applyProtection="0"/>
    <xf numFmtId="0" fontId="10" fillId="13" borderId="0" applyNumberFormat="0" applyBorder="0" applyAlignment="0" applyProtection="0"/>
    <xf numFmtId="0" fontId="10" fillId="9" borderId="0" applyNumberFormat="0" applyBorder="0" applyAlignment="0" applyProtection="0"/>
    <xf numFmtId="0" fontId="10" fillId="7" borderId="0"/>
    <xf numFmtId="0" fontId="10" fillId="5" borderId="0" applyNumberFormat="0" applyBorder="0" applyAlignment="0" applyProtection="0"/>
    <xf numFmtId="0" fontId="10" fillId="13" borderId="0" applyNumberFormat="0" applyBorder="0" applyAlignment="0" applyProtection="0"/>
    <xf numFmtId="0" fontId="10" fillId="10" borderId="0"/>
    <xf numFmtId="0" fontId="10" fillId="11" borderId="0" applyNumberFormat="0" applyBorder="0" applyAlignment="0" applyProtection="0"/>
    <xf numFmtId="0" fontId="10" fillId="17" borderId="0" applyNumberFormat="0" applyBorder="0" applyAlignment="0" applyProtection="0"/>
    <xf numFmtId="0" fontId="10" fillId="14" borderId="0"/>
    <xf numFmtId="0" fontId="10" fillId="15" borderId="0" applyNumberFormat="0" applyBorder="0" applyAlignment="0" applyProtection="0"/>
    <xf numFmtId="0" fontId="10" fillId="21" borderId="0" applyNumberFormat="0" applyBorder="0" applyAlignment="0" applyProtection="0"/>
    <xf numFmtId="0" fontId="10" fillId="20" borderId="0"/>
    <xf numFmtId="0" fontId="10" fillId="19" borderId="0" applyNumberFormat="0" applyBorder="0" applyAlignment="0" applyProtection="0"/>
    <xf numFmtId="0" fontId="10" fillId="7" borderId="0" applyNumberFormat="0" applyBorder="0" applyAlignment="0" applyProtection="0"/>
    <xf numFmtId="0" fontId="10" fillId="9" borderId="0"/>
    <xf numFmtId="0" fontId="10" fillId="22" borderId="0" applyNumberFormat="0" applyBorder="0" applyAlignment="0" applyProtection="0"/>
    <xf numFmtId="0" fontId="10" fillId="14" borderId="0" applyNumberFormat="0" applyBorder="0" applyAlignment="0" applyProtection="0"/>
    <xf numFmtId="0" fontId="10" fillId="13" borderId="0"/>
    <xf numFmtId="0" fontId="10" fillId="12" borderId="0" applyNumberFormat="0" applyBorder="0" applyAlignment="0" applyProtection="0"/>
    <xf numFmtId="0" fontId="11" fillId="47" borderId="0"/>
    <xf numFmtId="0" fontId="11" fillId="25" borderId="0" applyNumberFormat="0" applyBorder="0" applyAlignment="0" applyProtection="0"/>
    <xf numFmtId="0" fontId="11" fillId="43" borderId="0"/>
    <xf numFmtId="0" fontId="11" fillId="26"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36"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54"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0" borderId="0" applyNumberFormat="0" applyBorder="0" applyAlignment="0" applyProtection="0"/>
    <xf numFmtId="0" fontId="10" fillId="30" borderId="0"/>
    <xf numFmtId="0" fontId="10" fillId="30" borderId="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54"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4" borderId="0" applyNumberFormat="0" applyBorder="0" applyAlignment="0" applyProtection="0"/>
    <xf numFmtId="0" fontId="10" fillId="34" borderId="0"/>
    <xf numFmtId="0" fontId="10" fillId="8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54" fillId="20"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36" borderId="0"/>
    <xf numFmtId="0" fontId="10" fillId="18"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54"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7" borderId="0" applyNumberFormat="0" applyBorder="0" applyAlignment="0" applyProtection="0"/>
    <xf numFmtId="0" fontId="10" fillId="27" borderId="0"/>
    <xf numFmtId="0" fontId="10" fillId="27" borderId="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8" borderId="0" applyNumberFormat="0" applyBorder="0" applyProtection="0">
      <alignment vertical="center" wrapText="1"/>
    </xf>
    <xf numFmtId="0" fontId="10" fillId="39" borderId="0" applyNumberFormat="0" applyBorder="0" applyProtection="0">
      <alignment vertical="center" wrapText="1"/>
    </xf>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54"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8" borderId="0" applyNumberFormat="0" applyBorder="0" applyAlignment="0" applyProtection="0"/>
    <xf numFmtId="0" fontId="10" fillId="13" borderId="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Protection="0">
      <alignment vertical="center" wrapText="1"/>
    </xf>
    <xf numFmtId="0" fontId="10" fillId="39" borderId="0" applyNumberFormat="0" applyBorder="0" applyProtection="0">
      <alignment vertical="center" wrapText="1"/>
    </xf>
    <xf numFmtId="0" fontId="98" fillId="62" borderId="0" applyNumberFormat="0" applyBorder="0" applyAlignment="0" applyProtection="0"/>
    <xf numFmtId="0" fontId="10" fillId="27" borderId="0" applyNumberFormat="0" applyBorder="0" applyAlignment="0" applyProtection="0"/>
    <xf numFmtId="0" fontId="98" fillId="66" borderId="0" applyNumberFormat="0" applyBorder="0" applyAlignment="0" applyProtection="0"/>
    <xf numFmtId="0" fontId="10" fillId="30" borderId="0" applyNumberFormat="0" applyBorder="0" applyAlignment="0" applyProtection="0"/>
    <xf numFmtId="0" fontId="98" fillId="70" borderId="0" applyNumberFormat="0" applyBorder="0" applyAlignment="0" applyProtection="0"/>
    <xf numFmtId="0" fontId="10" fillId="34" borderId="0" applyNumberFormat="0" applyBorder="0" applyAlignment="0" applyProtection="0"/>
    <xf numFmtId="0" fontId="98" fillId="74" borderId="0" applyNumberFormat="0" applyBorder="0" applyAlignment="0" applyProtection="0"/>
    <xf numFmtId="0" fontId="10" fillId="20" borderId="0" applyNumberFormat="0" applyBorder="0" applyAlignment="0" applyProtection="0"/>
    <xf numFmtId="0" fontId="98" fillId="78" borderId="0" applyNumberFormat="0" applyBorder="0" applyAlignment="0" applyProtection="0"/>
    <xf numFmtId="0" fontId="10" fillId="27" borderId="0" applyNumberFormat="0" applyBorder="0" applyAlignment="0" applyProtection="0"/>
    <xf numFmtId="0" fontId="98" fillId="82" borderId="0" applyNumberFormat="0" applyBorder="0" applyAlignment="0" applyProtection="0"/>
    <xf numFmtId="0" fontId="10" fillId="38"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13" borderId="0" applyNumberFormat="0" applyBorder="0" applyAlignment="0" applyProtection="0"/>
    <xf numFmtId="0" fontId="10" fillId="30" borderId="0"/>
    <xf numFmtId="0" fontId="10" fillId="31" borderId="0" applyNumberFormat="0" applyBorder="0" applyAlignment="0" applyProtection="0"/>
    <xf numFmtId="0" fontId="10" fillId="36" borderId="0" applyNumberFormat="0" applyBorder="0" applyAlignment="0" applyProtection="0"/>
    <xf numFmtId="0" fontId="10" fillId="34" borderId="0"/>
    <xf numFmtId="0" fontId="10" fillId="32" borderId="0" applyNumberFormat="0" applyBorder="0" applyAlignment="0" applyProtection="0"/>
    <xf numFmtId="0" fontId="10" fillId="37" borderId="0" applyNumberFormat="0" applyBorder="0" applyAlignment="0" applyProtection="0"/>
    <xf numFmtId="0" fontId="10" fillId="20" borderId="0"/>
    <xf numFmtId="0" fontId="10" fillId="19" borderId="0" applyNumberFormat="0" applyBorder="0" applyAlignment="0" applyProtection="0"/>
    <xf numFmtId="0" fontId="10" fillId="27" borderId="0" applyNumberFormat="0" applyBorder="0" applyAlignment="0" applyProtection="0"/>
    <xf numFmtId="0" fontId="10" fillId="27" borderId="0"/>
    <xf numFmtId="0" fontId="10" fillId="28" borderId="0" applyNumberFormat="0" applyBorder="0" applyAlignment="0" applyProtection="0"/>
    <xf numFmtId="0" fontId="10" fillId="37" borderId="0" applyNumberFormat="0" applyBorder="0" applyAlignment="0" applyProtection="0"/>
    <xf numFmtId="0" fontId="10" fillId="39" borderId="0" applyNumberFormat="0" applyBorder="0" applyProtection="0">
      <alignment vertical="center" wrapText="1"/>
    </xf>
    <xf numFmtId="0" fontId="10" fillId="85" borderId="0" applyNumberFormat="0" applyBorder="0" applyProtection="0">
      <alignment vertical="center" wrapText="1"/>
    </xf>
    <xf numFmtId="0" fontId="11" fillId="44" borderId="0"/>
    <xf numFmtId="0" fontId="11" fillId="2" borderId="0" applyNumberFormat="0" applyBorder="0" applyAlignment="0" applyProtection="0"/>
    <xf numFmtId="0" fontId="11" fillId="52" borderId="0"/>
    <xf numFmtId="0" fontId="11" fillId="40"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08" fillId="41"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1" borderId="0" applyNumberFormat="0" applyBorder="0" applyAlignment="0" applyProtection="0"/>
    <xf numFmtId="0" fontId="11" fillId="44" borderId="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Alignment="0" applyProtection="0"/>
    <xf numFmtId="0" fontId="11" fillId="42"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08"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0" borderId="0" applyNumberFormat="0" applyBorder="0" applyAlignment="0" applyProtection="0"/>
    <xf numFmtId="0" fontId="11" fillId="30" borderId="0"/>
    <xf numFmtId="0" fontId="11" fillId="30" borderId="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08"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4" borderId="0" applyNumberFormat="0" applyBorder="0" applyAlignment="0" applyProtection="0"/>
    <xf numFmtId="0" fontId="11" fillId="34" borderId="0"/>
    <xf numFmtId="0" fontId="11" fillId="8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08" fillId="45"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5" borderId="0" applyNumberFormat="0" applyBorder="0" applyAlignment="0" applyProtection="0"/>
    <xf numFmtId="0" fontId="11" fillId="45" borderId="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Alignment="0" applyProtection="0"/>
    <xf numFmtId="0" fontId="11" fillId="46" borderId="0" applyNumberFormat="0" applyBorder="0" applyProtection="0">
      <alignment vertical="center" wrapText="1"/>
    </xf>
    <xf numFmtId="0" fontId="11" fillId="46" borderId="0" applyNumberFormat="0" applyBorder="0" applyProtection="0">
      <alignment vertical="center" wrapText="1"/>
    </xf>
    <xf numFmtId="0" fontId="119" fillId="63" borderId="0" applyNumberFormat="0" applyBorder="0" applyAlignment="0" applyProtection="0"/>
    <xf numFmtId="0" fontId="11" fillId="41" borderId="0" applyNumberFormat="0" applyBorder="0" applyAlignment="0" applyProtection="0"/>
    <xf numFmtId="0" fontId="119" fillId="67" borderId="0" applyNumberFormat="0" applyBorder="0" applyAlignment="0" applyProtection="0"/>
    <xf numFmtId="0" fontId="11" fillId="30" borderId="0" applyNumberFormat="0" applyBorder="0" applyAlignment="0" applyProtection="0"/>
    <xf numFmtId="0" fontId="119" fillId="71" borderId="0" applyNumberFormat="0" applyBorder="0" applyAlignment="0" applyProtection="0"/>
    <xf numFmtId="0" fontId="11" fillId="34" borderId="0" applyNumberFormat="0" applyBorder="0" applyAlignment="0" applyProtection="0"/>
    <xf numFmtId="0" fontId="119" fillId="75" borderId="0" applyNumberFormat="0" applyBorder="0" applyAlignment="0" applyProtection="0"/>
    <xf numFmtId="0" fontId="11" fillId="43" borderId="0" applyNumberFormat="0" applyBorder="0" applyAlignment="0" applyProtection="0"/>
    <xf numFmtId="0" fontId="119" fillId="79" borderId="0" applyNumberFormat="0" applyBorder="0" applyAlignment="0" applyProtection="0"/>
    <xf numFmtId="0" fontId="11" fillId="44" borderId="0" applyNumberFormat="0" applyBorder="0" applyAlignment="0" applyProtection="0"/>
    <xf numFmtId="0" fontId="119" fillId="83" borderId="0" applyNumberFormat="0" applyBorder="0" applyAlignment="0" applyProtection="0"/>
    <xf numFmtId="0" fontId="11" fillId="45" borderId="0" applyNumberFormat="0" applyBorder="0" applyAlignment="0" applyProtection="0"/>
    <xf numFmtId="0" fontId="11" fillId="27" borderId="0" applyNumberFormat="0" applyBorder="0" applyAlignment="0" applyProtection="0"/>
    <xf numFmtId="0" fontId="11" fillId="41" borderId="0"/>
    <xf numFmtId="0" fontId="11" fillId="42" borderId="0" applyNumberFormat="0" applyBorder="0" applyAlignment="0" applyProtection="0"/>
    <xf numFmtId="0" fontId="11" fillId="13" borderId="0" applyNumberFormat="0" applyBorder="0" applyAlignment="0" applyProtection="0"/>
    <xf numFmtId="0" fontId="11" fillId="30" borderId="0"/>
    <xf numFmtId="0" fontId="11" fillId="31" borderId="0" applyNumberFormat="0" applyBorder="0" applyAlignment="0" applyProtection="0"/>
    <xf numFmtId="0" fontId="11" fillId="36" borderId="0" applyNumberFormat="0" applyBorder="0" applyAlignment="0" applyProtection="0"/>
    <xf numFmtId="0" fontId="11" fillId="34" borderId="0"/>
    <xf numFmtId="0" fontId="11" fillId="32" borderId="0" applyNumberFormat="0" applyBorder="0" applyAlignment="0" applyProtection="0"/>
    <xf numFmtId="0" fontId="11" fillId="37" borderId="0" applyNumberFormat="0" applyBorder="0" applyAlignment="0" applyProtection="0"/>
    <xf numFmtId="0" fontId="11" fillId="43" borderId="0"/>
    <xf numFmtId="0" fontId="11" fillId="26" borderId="0" applyNumberFormat="0" applyBorder="0" applyAlignment="0" applyProtection="0"/>
    <xf numFmtId="0" fontId="11" fillId="44" borderId="0" applyNumberFormat="0" applyBorder="0" applyAlignment="0" applyProtection="0"/>
    <xf numFmtId="0" fontId="11" fillId="44" borderId="0"/>
    <xf numFmtId="0" fontId="11" fillId="2" borderId="0" applyNumberFormat="0" applyBorder="0" applyAlignment="0" applyProtection="0"/>
    <xf numFmtId="0" fontId="11" fillId="47" borderId="0" applyNumberFormat="0" applyBorder="0" applyAlignment="0" applyProtection="0"/>
    <xf numFmtId="0" fontId="11" fillId="45" borderId="0"/>
    <xf numFmtId="0" fontId="11" fillId="46"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08" fillId="4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8" borderId="0" applyNumberFormat="0" applyBorder="0" applyAlignment="0" applyProtection="0"/>
    <xf numFmtId="0" fontId="11" fillId="44" borderId="0"/>
    <xf numFmtId="0" fontId="11" fillId="44" borderId="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3" borderId="0" applyNumberFormat="0" applyBorder="0" applyProtection="0">
      <alignment vertical="center" wrapText="1"/>
    </xf>
    <xf numFmtId="0" fontId="11" fillId="4" borderId="0" applyNumberFormat="0" applyBorder="0" applyProtection="0">
      <alignment vertical="center" wrapText="1"/>
    </xf>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08" fillId="50"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0" borderId="0" applyNumberFormat="0" applyBorder="0" applyAlignment="0" applyProtection="0"/>
    <xf numFmtId="0" fontId="11" fillId="50" borderId="0"/>
    <xf numFmtId="0" fontId="11" fillId="50" borderId="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4" borderId="0" applyNumberFormat="0" applyBorder="0" applyProtection="0">
      <alignment vertical="center" wrapText="1"/>
    </xf>
    <xf numFmtId="0" fontId="11" fillId="25" borderId="0" applyNumberFormat="0" applyBorder="0" applyProtection="0">
      <alignment vertical="center" wrapText="1"/>
    </xf>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08"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47" borderId="0" applyNumberFormat="0" applyBorder="0" applyAlignment="0" applyProtection="0"/>
    <xf numFmtId="0" fontId="11" fillId="47" borderId="0"/>
    <xf numFmtId="0" fontId="11" fillId="47" borderId="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08"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43" borderId="0" applyNumberFormat="0" applyBorder="0" applyAlignment="0" applyProtection="0"/>
    <xf numFmtId="0" fontId="11" fillId="87" borderId="0"/>
    <xf numFmtId="0" fontId="11" fillId="87" borderId="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08"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4" borderId="0" applyNumberFormat="0" applyBorder="0" applyAlignment="0" applyProtection="0"/>
    <xf numFmtId="0" fontId="11" fillId="44" borderId="0"/>
    <xf numFmtId="0" fontId="11" fillId="86"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52" borderId="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26" fillId="0" borderId="0"/>
    <xf numFmtId="0" fontId="26" fillId="0" borderId="0"/>
    <xf numFmtId="0" fontId="26" fillId="0" borderId="0"/>
    <xf numFmtId="0" fontId="108" fillId="5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52" borderId="0" applyNumberFormat="0" applyBorder="0" applyAlignment="0" applyProtection="0"/>
    <xf numFmtId="0" fontId="11" fillId="52"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 fillId="40" borderId="0" applyNumberFormat="0" applyBorder="0" applyProtection="0">
      <alignment vertical="center" wrapText="1"/>
    </xf>
    <xf numFmtId="0" fontId="11" fillId="40" borderId="0" applyNumberFormat="0" applyBorder="0" applyProtection="0">
      <alignment vertical="center" wrapText="1"/>
    </xf>
    <xf numFmtId="0" fontId="12" fillId="36" borderId="1"/>
    <xf numFmtId="0" fontId="120" fillId="89" borderId="34" applyNumberFormat="0" applyAlignment="0" applyProtection="0"/>
    <xf numFmtId="0" fontId="12" fillId="29" borderId="1" applyNumberFormat="0" applyAlignment="0" applyProtection="0"/>
    <xf numFmtId="0" fontId="12" fillId="29" borderId="1" applyNumberFormat="0" applyProtection="0">
      <alignment vertical="center" wrapText="1"/>
    </xf>
    <xf numFmtId="0" fontId="13" fillId="11"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3" fillId="10"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0" borderId="0" applyNumberFormat="0" applyBorder="0" applyAlignment="0" applyProtection="0"/>
    <xf numFmtId="0" fontId="13" fillId="1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3" fillId="11" borderId="0" applyNumberFormat="0" applyBorder="0" applyProtection="0">
      <alignment vertical="center" wrapText="1"/>
    </xf>
    <xf numFmtId="0" fontId="13" fillId="11" borderId="0" applyNumberFormat="0" applyBorder="0" applyProtection="0">
      <alignment vertical="center" wrapText="1"/>
    </xf>
    <xf numFmtId="0" fontId="14" fillId="0" borderId="0"/>
    <xf numFmtId="0" fontId="121" fillId="0" borderId="0" applyNumberFormat="0" applyFill="0" applyBorder="0" applyAlignment="0" applyProtection="0"/>
    <xf numFmtId="0" fontId="14" fillId="0" borderId="0" applyNumberFormat="0" applyFill="0" applyBorder="0" applyAlignment="0" applyProtection="0"/>
    <xf numFmtId="0" fontId="26" fillId="0" borderId="0"/>
    <xf numFmtId="0" fontId="12" fillId="29"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36" borderId="1" applyNumberFormat="0" applyAlignment="0" applyProtection="0"/>
    <xf numFmtId="0" fontId="12" fillId="88" borderId="1"/>
    <xf numFmtId="0" fontId="12" fillId="29"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54"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2" fillId="29" borderId="1" applyNumberFormat="0" applyProtection="0">
      <alignment vertical="center" wrapText="1"/>
    </xf>
    <xf numFmtId="0" fontId="12" fillId="29" borderId="1" applyNumberFormat="0" applyProtection="0">
      <alignment vertical="center" wrapText="1"/>
    </xf>
    <xf numFmtId="0" fontId="15" fillId="56" borderId="2"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3" borderId="2" applyNumberFormat="0" applyAlignment="0" applyProtection="0"/>
    <xf numFmtId="0" fontId="15" fillId="53" borderId="2"/>
    <xf numFmtId="0" fontId="15" fillId="56" borderId="2"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5" fillId="56" borderId="2" applyNumberFormat="0" applyProtection="0">
      <alignment vertical="center" wrapText="1"/>
    </xf>
    <xf numFmtId="0" fontId="15" fillId="56" borderId="2" applyNumberFormat="0" applyProtection="0">
      <alignment vertical="center" wrapText="1"/>
    </xf>
    <xf numFmtId="174" fontId="10"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26"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175" fontId="10" fillId="0" borderId="0" applyFill="0" applyBorder="0" applyAlignment="0" applyProtection="0"/>
    <xf numFmtId="43" fontId="10" fillId="0" borderId="0" applyFont="0" applyFill="0" applyBorder="0" applyAlignment="0" applyProtection="0"/>
    <xf numFmtId="175" fontId="10" fillId="0" borderId="0" applyFill="0" applyBorder="0" applyAlignment="0" applyProtection="0"/>
    <xf numFmtId="175"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30" fillId="0" borderId="0" applyFont="0" applyFill="0" applyBorder="0" applyAlignment="0" applyProtection="0"/>
    <xf numFmtId="174" fontId="10" fillId="0" borderId="0" applyFill="0" applyBorder="0" applyAlignment="0" applyProtection="0"/>
    <xf numFmtId="43" fontId="26" fillId="0" borderId="0" applyFont="0" applyFill="0" applyBorder="0" applyAlignment="0" applyProtection="0"/>
    <xf numFmtId="174" fontId="10" fillId="0" borderId="0" applyFill="0" applyBorder="0" applyAlignment="0" applyProtection="0"/>
    <xf numFmtId="174" fontId="10" fillId="0" borderId="0" applyFill="0" applyBorder="0" applyAlignment="0" applyProtection="0"/>
    <xf numFmtId="186" fontId="115" fillId="0" borderId="0">
      <protection locked="0"/>
    </xf>
    <xf numFmtId="0" fontId="16"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1"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Alignment="0" applyProtection="0"/>
    <xf numFmtId="0" fontId="1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6" fillId="0" borderId="0" applyNumberFormat="0" applyFill="0" applyBorder="0" applyProtection="0">
      <alignment vertical="center" wrapText="1"/>
    </xf>
    <xf numFmtId="0" fontId="16" fillId="0" borderId="0" applyNumberFormat="0" applyFill="0" applyBorder="0" applyProtection="0">
      <alignment vertical="center" wrapText="1"/>
    </xf>
    <xf numFmtId="187" fontId="115" fillId="0" borderId="0">
      <protection locked="0"/>
    </xf>
    <xf numFmtId="0" fontId="17" fillId="15"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9" fillId="14"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4" borderId="0" applyNumberFormat="0" applyBorder="0" applyAlignment="0" applyProtection="0"/>
    <xf numFmtId="0" fontId="17" fillId="14"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7" fillId="15" borderId="0" applyNumberFormat="0" applyBorder="0" applyProtection="0">
      <alignment vertical="center" wrapText="1"/>
    </xf>
    <xf numFmtId="0" fontId="17" fillId="15" borderId="0" applyNumberFormat="0" applyBorder="0" applyProtection="0">
      <alignment vertical="center" wrapText="1"/>
    </xf>
    <xf numFmtId="0" fontId="18" fillId="0" borderId="3"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Alignment="0" applyProtection="0"/>
    <xf numFmtId="0" fontId="71" fillId="0" borderId="4"/>
    <xf numFmtId="0" fontId="71" fillId="0" borderId="4"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3" applyNumberFormat="0" applyFill="0" applyProtection="0">
      <alignment vertical="center" wrapText="1"/>
    </xf>
    <xf numFmtId="0" fontId="18" fillId="0" borderId="3" applyNumberFormat="0" applyFill="0" applyProtection="0">
      <alignment vertical="center" wrapText="1"/>
    </xf>
    <xf numFmtId="0" fontId="19" fillId="0" borderId="5"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Alignment="0" applyProtection="0"/>
    <xf numFmtId="0" fontId="74" fillId="0" borderId="5"/>
    <xf numFmtId="0" fontId="74" fillId="0" borderId="5"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9" fillId="0" borderId="5" applyNumberFormat="0" applyFill="0" applyProtection="0">
      <alignment vertical="center" wrapText="1"/>
    </xf>
    <xf numFmtId="0" fontId="19" fillId="0" borderId="5" applyNumberFormat="0" applyFill="0" applyProtection="0">
      <alignment vertical="center" wrapText="1"/>
    </xf>
    <xf numFmtId="0" fontId="20" fillId="0" borderId="7"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Alignment="0" applyProtection="0"/>
    <xf numFmtId="0" fontId="77" fillId="0" borderId="8"/>
    <xf numFmtId="0" fontId="77" fillId="0" borderId="8"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7" applyNumberFormat="0" applyFill="0" applyProtection="0">
      <alignment vertical="center" wrapText="1"/>
    </xf>
    <xf numFmtId="0" fontId="20" fillId="0" borderId="7" applyNumberFormat="0" applyFill="0" applyProtection="0">
      <alignment vertical="center" wrapText="1"/>
    </xf>
    <xf numFmtId="0" fontId="20" fillId="0" borderId="0" applyNumberFormat="0" applyFill="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4"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Alignment="0" applyProtection="0"/>
    <xf numFmtId="0" fontId="7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0" fillId="0" borderId="0" applyNumberFormat="0" applyFill="0" applyBorder="0" applyProtection="0">
      <alignment vertical="center" wrapText="1"/>
    </xf>
    <xf numFmtId="0" fontId="20" fillId="0" borderId="0" applyNumberFormat="0" applyFill="0" applyBorder="0" applyProtection="0">
      <alignment vertical="center" wrapText="1"/>
    </xf>
    <xf numFmtId="188" fontId="116" fillId="0" borderId="0">
      <protection locked="0"/>
    </xf>
    <xf numFmtId="188" fontId="116" fillId="0" borderId="0">
      <protection locked="0"/>
    </xf>
    <xf numFmtId="0" fontId="21" fillId="13" borderId="1"/>
    <xf numFmtId="0" fontId="122" fillId="90" borderId="34"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3" borderId="1" applyNumberFormat="0" applyAlignment="0" applyProtection="0"/>
    <xf numFmtId="0" fontId="21" fillId="13" borderId="1"/>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1" fillId="12" borderId="1" applyNumberFormat="0" applyProtection="0">
      <alignment vertical="center" wrapText="1"/>
    </xf>
    <xf numFmtId="0" fontId="21" fillId="12" borderId="1" applyNumberFormat="0" applyProtection="0">
      <alignment vertical="center" wrapText="1"/>
    </xf>
    <xf numFmtId="0" fontId="119" fillId="60" borderId="0" applyNumberFormat="0" applyBorder="0" applyAlignment="0" applyProtection="0"/>
    <xf numFmtId="0" fontId="11" fillId="48" borderId="0" applyNumberFormat="0" applyBorder="0" applyAlignment="0" applyProtection="0"/>
    <xf numFmtId="0" fontId="119" fillId="64" borderId="0" applyNumberFormat="0" applyBorder="0" applyAlignment="0" applyProtection="0"/>
    <xf numFmtId="0" fontId="11" fillId="50" borderId="0" applyNumberFormat="0" applyBorder="0" applyAlignment="0" applyProtection="0"/>
    <xf numFmtId="0" fontId="119" fillId="68" borderId="0" applyNumberFormat="0" applyBorder="0" applyAlignment="0" applyProtection="0"/>
    <xf numFmtId="0" fontId="11" fillId="47" borderId="0" applyNumberFormat="0" applyBorder="0" applyAlignment="0" applyProtection="0"/>
    <xf numFmtId="0" fontId="119" fillId="72" borderId="0" applyNumberFormat="0" applyBorder="0" applyAlignment="0" applyProtection="0"/>
    <xf numFmtId="0" fontId="11" fillId="43" borderId="0" applyNumberFormat="0" applyBorder="0" applyAlignment="0" applyProtection="0"/>
    <xf numFmtId="0" fontId="119" fillId="76" borderId="0" applyNumberFormat="0" applyBorder="0" applyAlignment="0" applyProtection="0"/>
    <xf numFmtId="0" fontId="11" fillId="44" borderId="0" applyNumberFormat="0" applyBorder="0" applyAlignment="0" applyProtection="0"/>
    <xf numFmtId="0" fontId="119" fillId="80" borderId="0" applyNumberFormat="0" applyBorder="0" applyAlignment="0" applyProtection="0"/>
    <xf numFmtId="0" fontId="11" fillId="52" borderId="0" applyNumberFormat="0" applyBorder="0" applyAlignment="0" applyProtection="0"/>
    <xf numFmtId="0" fontId="22" fillId="36" borderId="10"/>
    <xf numFmtId="0" fontId="123" fillId="89" borderId="35" applyNumberFormat="0" applyAlignment="0" applyProtection="0"/>
    <xf numFmtId="0" fontId="22" fillId="29" borderId="10" applyNumberFormat="0" applyAlignment="0" applyProtection="0"/>
    <xf numFmtId="0" fontId="22" fillId="29" borderId="10" applyNumberFormat="0" applyProtection="0">
      <alignment vertical="center" wrapText="1"/>
    </xf>
    <xf numFmtId="0" fontId="23" fillId="0" borderId="11"/>
    <xf numFmtId="0" fontId="124" fillId="0" borderId="36"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125" fillId="59" borderId="0" applyNumberFormat="0" applyBorder="0" applyAlignment="0" applyProtection="0"/>
    <xf numFmtId="0" fontId="17" fillId="15" borderId="0" applyNumberFormat="0" applyBorder="0" applyAlignment="0" applyProtection="0"/>
    <xf numFmtId="0" fontId="17" fillId="14" borderId="0"/>
    <xf numFmtId="0" fontId="24" fillId="0" borderId="12" applyNumberFormat="0" applyFill="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2" fillId="0" borderId="12" applyNumberFormat="0" applyFill="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Alignment="0" applyProtection="0"/>
    <xf numFmtId="0" fontId="24" fillId="0" borderId="12"/>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4" fillId="0" borderId="12" applyNumberFormat="0" applyFill="0" applyProtection="0">
      <alignment vertical="center" wrapText="1"/>
    </xf>
    <xf numFmtId="0" fontId="24" fillId="0" borderId="12" applyNumberFormat="0" applyFill="0" applyProtection="0">
      <alignment vertical="center" wrapText="1"/>
    </xf>
    <xf numFmtId="0" fontId="25" fillId="37" borderId="0"/>
    <xf numFmtId="0" fontId="126" fillId="91" borderId="0" applyNumberFormat="0" applyBorder="0" applyAlignment="0" applyProtection="0"/>
    <xf numFmtId="0" fontId="25" fillId="33" borderId="0" applyNumberFormat="0" applyBorder="0" applyAlignment="0" applyProtection="0"/>
    <xf numFmtId="0" fontId="26" fillId="0" borderId="0"/>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0" fillId="3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7" borderId="0" applyNumberFormat="0" applyBorder="0" applyAlignment="0" applyProtection="0"/>
    <xf numFmtId="0" fontId="25" fillId="37"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5" fillId="33" borderId="0" applyNumberFormat="0" applyBorder="0" applyProtection="0">
      <alignment vertical="center" wrapText="1"/>
    </xf>
    <xf numFmtId="0" fontId="25" fillId="33" borderId="0" applyNumberFormat="0" applyBorder="0" applyProtection="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pplyProtection="0"/>
    <xf numFmtId="0" fontId="26" fillId="0" borderId="0" applyProtection="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10"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xf numFmtId="0" fontId="10"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117" fillId="0" borderId="0"/>
    <xf numFmtId="0" fontId="26" fillId="0" borderId="0"/>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56" fillId="0" borderId="0"/>
    <xf numFmtId="0" fontId="102" fillId="0" borderId="0"/>
    <xf numFmtId="0" fontId="26" fillId="0" borderId="0"/>
    <xf numFmtId="0" fontId="26" fillId="0" borderId="0" applyProtection="0"/>
    <xf numFmtId="0" fontId="63" fillId="0" borderId="0"/>
    <xf numFmtId="0" fontId="63" fillId="0" borderId="0"/>
    <xf numFmtId="0" fontId="26" fillId="0" borderId="0" applyProtection="0"/>
    <xf numFmtId="0" fontId="26" fillId="0" borderId="0" applyProtection="0"/>
    <xf numFmtId="0" fontId="26" fillId="0" borderId="0"/>
    <xf numFmtId="0" fontId="63"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0" fillId="0" borderId="0"/>
    <xf numFmtId="0" fontId="50" fillId="0" borderId="0"/>
    <xf numFmtId="0" fontId="50" fillId="0" borderId="0"/>
    <xf numFmtId="0" fontId="50" fillId="0" borderId="0"/>
    <xf numFmtId="0" fontId="26" fillId="0" borderId="0"/>
    <xf numFmtId="0" fontId="26" fillId="0" borderId="0"/>
    <xf numFmtId="0" fontId="26" fillId="0" borderId="0"/>
    <xf numFmtId="0" fontId="1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5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 fillId="0" borderId="0"/>
    <xf numFmtId="0" fontId="26" fillId="0" borderId="0"/>
    <xf numFmtId="0" fontId="10" fillId="0" borderId="0"/>
    <xf numFmtId="0" fontId="54"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26" fillId="0" borderId="0"/>
    <xf numFmtId="0" fontId="26"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10"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17" fillId="0" borderId="0"/>
    <xf numFmtId="0" fontId="26" fillId="0" borderId="0"/>
    <xf numFmtId="0" fontId="26" fillId="0" borderId="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6" fillId="0" borderId="0"/>
    <xf numFmtId="0" fontId="10" fillId="0" borderId="0"/>
    <xf numFmtId="0" fontId="26" fillId="0" borderId="0"/>
    <xf numFmtId="0" fontId="26"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128"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12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9" fillId="0" borderId="0"/>
    <xf numFmtId="0" fontId="98" fillId="0" borderId="0"/>
    <xf numFmtId="0" fontId="98" fillId="0" borderId="0"/>
    <xf numFmtId="0" fontId="9" fillId="0" borderId="0"/>
    <xf numFmtId="0" fontId="4" fillId="0" borderId="0"/>
    <xf numFmtId="0" fontId="4" fillId="0" borderId="0"/>
    <xf numFmtId="0" fontId="4" fillId="0" borderId="0"/>
    <xf numFmtId="0" fontId="4" fillId="0" borderId="0"/>
    <xf numFmtId="0" fontId="9" fillId="0" borderId="0"/>
    <xf numFmtId="0" fontId="9" fillId="0" borderId="0"/>
    <xf numFmtId="0" fontId="9" fillId="0" borderId="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9" fontId="9" fillId="0" borderId="0" applyFill="0" applyBorder="0" applyAlignment="0" applyProtection="0"/>
    <xf numFmtId="179" fontId="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182" fontId="9" fillId="0" borderId="0" applyFill="0" applyBorder="0" applyAlignment="0" applyProtection="0"/>
    <xf numFmtId="170" fontId="9" fillId="0" borderId="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21" borderId="13" applyNumberFormat="0" applyFont="0" applyAlignment="0" applyProtection="0"/>
    <xf numFmtId="0" fontId="9" fillId="16" borderId="13" applyNumberFormat="0" applyAlignment="0" applyProtection="0"/>
    <xf numFmtId="0" fontId="9" fillId="16" borderId="13" applyNumberFormat="0" applyAlignment="0" applyProtection="0"/>
    <xf numFmtId="0" fontId="3" fillId="0" borderId="0"/>
    <xf numFmtId="0" fontId="13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0" fontId="9"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9" fillId="0" borderId="0"/>
    <xf numFmtId="0" fontId="9" fillId="0" borderId="0"/>
    <xf numFmtId="0" fontId="9" fillId="0" borderId="0"/>
    <xf numFmtId="0" fontId="9"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8" fontId="29" fillId="0" borderId="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9" fillId="0" borderId="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63" fillId="7" borderId="0" applyNumberFormat="0" applyBorder="0" applyAlignment="0" applyProtection="0"/>
    <xf numFmtId="0" fontId="106" fillId="61"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0"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63"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7"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63" fillId="10" borderId="0" applyNumberFormat="0" applyBorder="0" applyAlignment="0" applyProtection="0"/>
    <xf numFmtId="0" fontId="106" fillId="65"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0"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63"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0"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63" fillId="14" borderId="0" applyNumberFormat="0" applyBorder="0" applyAlignment="0" applyProtection="0"/>
    <xf numFmtId="0" fontId="106" fillId="69"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0"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63"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1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63" fillId="20" borderId="0" applyNumberFormat="0" applyBorder="0" applyAlignment="0" applyProtection="0"/>
    <xf numFmtId="0" fontId="106" fillId="73"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0"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63"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63" fillId="9" borderId="0" applyNumberFormat="0" applyBorder="0" applyAlignment="0" applyProtection="0"/>
    <xf numFmtId="0" fontId="106" fillId="77"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0"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63"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9"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63" fillId="13" borderId="0" applyNumberFormat="0" applyBorder="0" applyAlignment="0" applyProtection="0"/>
    <xf numFmtId="0" fontId="106" fillId="81"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0"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63"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57" fillId="13" borderId="0" applyNumberFormat="0" applyBorder="0" applyAlignment="0" applyProtection="0"/>
    <xf numFmtId="0" fontId="10" fillId="7"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20"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9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92" borderId="0" applyNumberFormat="0" applyBorder="0" applyAlignment="0" applyProtection="0"/>
    <xf numFmtId="0" fontId="11" fillId="93"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63" fillId="27" borderId="0" applyNumberFormat="0" applyBorder="0" applyAlignment="0" applyProtection="0"/>
    <xf numFmtId="0" fontId="106" fillId="62"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0"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63"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63" fillId="30" borderId="0" applyNumberFormat="0" applyBorder="0" applyAlignment="0" applyProtection="0"/>
    <xf numFmtId="0" fontId="106" fillId="6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0"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63"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63" fillId="34" borderId="0" applyNumberFormat="0" applyBorder="0" applyAlignment="0" applyProtection="0"/>
    <xf numFmtId="0" fontId="106" fillId="70"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0"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63"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3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63" fillId="20" borderId="0" applyNumberFormat="0" applyBorder="0" applyAlignment="0" applyProtection="0"/>
    <xf numFmtId="0" fontId="106" fillId="74"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0"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63"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0"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57"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63" fillId="27" borderId="0" applyNumberFormat="0" applyBorder="0" applyAlignment="0" applyProtection="0"/>
    <xf numFmtId="0" fontId="106" fillId="7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0"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63"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7" fillId="27"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127"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27"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27" fillId="0" borderId="0"/>
    <xf numFmtId="0" fontId="59" fillId="0" borderId="0"/>
    <xf numFmtId="0" fontId="127" fillId="0" borderId="0"/>
    <xf numFmtId="0" fontId="59" fillId="0" borderId="0"/>
    <xf numFmtId="0" fontId="127" fillId="0" borderId="0"/>
    <xf numFmtId="0" fontId="59" fillId="0" borderId="0"/>
    <xf numFmtId="0" fontId="104" fillId="0" borderId="0"/>
    <xf numFmtId="0" fontId="59" fillId="0" borderId="0"/>
    <xf numFmtId="0" fontId="104" fillId="0" borderId="0"/>
    <xf numFmtId="0" fontId="104" fillId="0" borderId="0"/>
    <xf numFmtId="0" fontId="104" fillId="0" borderId="0"/>
    <xf numFmtId="0" fontId="59" fillId="0" borderId="0"/>
    <xf numFmtId="0" fontId="59" fillId="0" borderId="0"/>
    <xf numFmtId="0" fontId="104" fillId="0" borderId="0"/>
    <xf numFmtId="0" fontId="59" fillId="0" borderId="0"/>
    <xf numFmtId="0" fontId="104"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1"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5"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69"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3"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77"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81"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2"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0"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4"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78" borderId="0" applyNumberFormat="0" applyBorder="0" applyAlignment="0" applyProtection="0"/>
    <xf numFmtId="0" fontId="1" fillId="0" borderId="0"/>
    <xf numFmtId="0" fontId="30" fillId="0" borderId="0"/>
    <xf numFmtId="0" fontId="26" fillId="0" borderId="0"/>
    <xf numFmtId="0" fontId="10" fillId="0" borderId="0"/>
    <xf numFmtId="0" fontId="10" fillId="0" borderId="0"/>
    <xf numFmtId="0" fontId="11" fillId="4" borderId="0" applyNumberFormat="0" applyBorder="0" applyProtection="0">
      <alignment vertical="center" wrapText="1"/>
    </xf>
    <xf numFmtId="0" fontId="10" fillId="5" borderId="0" applyNumberFormat="0" applyBorder="0" applyProtection="0">
      <alignment vertical="center" wrapText="1"/>
    </xf>
    <xf numFmtId="0" fontId="10" fillId="11" borderId="0" applyNumberFormat="0" applyBorder="0" applyProtection="0">
      <alignment vertical="center" wrapText="1"/>
    </xf>
    <xf numFmtId="0" fontId="10" fillId="15" borderId="0" applyNumberFormat="0" applyBorder="0" applyProtection="0">
      <alignment vertical="center" wrapText="1"/>
    </xf>
    <xf numFmtId="0" fontId="10" fillId="19" borderId="0" applyNumberFormat="0" applyBorder="0" applyProtection="0">
      <alignment vertical="center" wrapText="1"/>
    </xf>
    <xf numFmtId="0" fontId="10" fillId="22" borderId="0" applyNumberFormat="0" applyBorder="0" applyProtection="0">
      <alignment vertical="center" wrapText="1"/>
    </xf>
    <xf numFmtId="0" fontId="10" fillId="12" borderId="0" applyNumberFormat="0" applyBorder="0" applyProtection="0">
      <alignment vertical="center" wrapText="1"/>
    </xf>
    <xf numFmtId="0" fontId="11" fillId="25" borderId="0" applyNumberFormat="0" applyBorder="0" applyProtection="0">
      <alignment vertical="center" wrapText="1"/>
    </xf>
    <xf numFmtId="0" fontId="11" fillId="26" borderId="0" applyNumberFormat="0" applyBorder="0" applyProtection="0">
      <alignment vertical="center" wrapText="1"/>
    </xf>
    <xf numFmtId="0" fontId="10" fillId="28" borderId="0" applyNumberFormat="0" applyBorder="0" applyProtection="0">
      <alignment vertical="center" wrapText="1"/>
    </xf>
    <xf numFmtId="0" fontId="10" fillId="31" borderId="0" applyNumberFormat="0" applyBorder="0" applyProtection="0">
      <alignment vertical="center" wrapText="1"/>
    </xf>
    <xf numFmtId="0" fontId="10" fillId="32" borderId="0" applyNumberFormat="0" applyBorder="0" applyProtection="0">
      <alignment vertical="center" wrapText="1"/>
    </xf>
    <xf numFmtId="0" fontId="10" fillId="19" borderId="0" applyNumberFormat="0" applyBorder="0" applyProtection="0">
      <alignment vertical="center" wrapText="1"/>
    </xf>
    <xf numFmtId="0" fontId="10" fillId="28" borderId="0" applyNumberFormat="0" applyBorder="0" applyProtection="0">
      <alignment vertical="center" wrapText="1"/>
    </xf>
    <xf numFmtId="0" fontId="11" fillId="2" borderId="0" applyNumberFormat="0" applyBorder="0" applyProtection="0">
      <alignment vertical="center" wrapText="1"/>
    </xf>
    <xf numFmtId="0" fontId="11" fillId="40" borderId="0" applyNumberFormat="0" applyBorder="0" applyProtection="0">
      <alignment vertical="center" wrapText="1"/>
    </xf>
    <xf numFmtId="0" fontId="11" fillId="42" borderId="0" applyNumberFormat="0" applyBorder="0" applyProtection="0">
      <alignment vertical="center" wrapText="1"/>
    </xf>
    <xf numFmtId="0" fontId="11" fillId="31" borderId="0" applyNumberFormat="0" applyBorder="0" applyProtection="0">
      <alignment vertical="center" wrapText="1"/>
    </xf>
    <xf numFmtId="0" fontId="11" fillId="32" borderId="0" applyNumberFormat="0" applyBorder="0" applyProtection="0">
      <alignment vertical="center" wrapText="1"/>
    </xf>
    <xf numFmtId="0" fontId="11" fillId="26" borderId="0" applyNumberFormat="0" applyBorder="0" applyProtection="0">
      <alignment vertical="center" wrapText="1"/>
    </xf>
    <xf numFmtId="0" fontId="11" fillId="2" borderId="0" applyNumberFormat="0" applyBorder="0" applyProtection="0">
      <alignment vertical="center" wrapText="1"/>
    </xf>
    <xf numFmtId="0" fontId="11" fillId="46" borderId="0" applyNumberFormat="0" applyBorder="0" applyProtection="0">
      <alignment vertical="center" wrapText="1"/>
    </xf>
    <xf numFmtId="0" fontId="11" fillId="49" borderId="0" applyNumberFormat="0" applyBorder="0" applyAlignment="0" applyProtection="0"/>
    <xf numFmtId="0" fontId="11" fillId="3"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3" fillId="11" borderId="0" applyNumberFormat="0" applyBorder="0" applyAlignment="0" applyProtection="0"/>
    <xf numFmtId="0" fontId="12" fillId="29" borderId="1" applyNumberFormat="0" applyAlignment="0" applyProtection="0"/>
    <xf numFmtId="0" fontId="15" fillId="56" borderId="2" applyNumberFormat="0" applyAlignment="0" applyProtection="0"/>
    <xf numFmtId="168" fontId="29" fillId="0" borderId="0" applyFill="0" applyBorder="0" applyAlignment="0" applyProtection="0"/>
    <xf numFmtId="0" fontId="16" fillId="0" borderId="0" applyNumberFormat="0" applyFill="0" applyBorder="0" applyAlignment="0" applyProtection="0"/>
    <xf numFmtId="0" fontId="17" fillId="15" borderId="0" applyNumberFormat="0" applyBorder="0" applyAlignment="0" applyProtection="0"/>
    <xf numFmtId="0" fontId="18" fillId="0" borderId="3" applyNumberFormat="0" applyFill="0" applyAlignment="0" applyProtection="0"/>
    <xf numFmtId="0" fontId="19" fillId="0" borderId="5"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2" borderId="1" applyNumberFormat="0" applyAlignment="0" applyProtection="0"/>
    <xf numFmtId="0" fontId="24" fillId="0" borderId="12" applyNumberFormat="0" applyFill="0" applyAlignment="0" applyProtection="0"/>
    <xf numFmtId="0" fontId="25" fillId="33" borderId="0" applyNumberFormat="0" applyBorder="0" applyAlignment="0" applyProtection="0"/>
    <xf numFmtId="0" fontId="26" fillId="0" borderId="0"/>
    <xf numFmtId="0" fontId="26" fillId="0" borderId="0">
      <alignment vertical="center" wrapText="1"/>
    </xf>
    <xf numFmtId="0" fontId="26" fillId="0" borderId="0">
      <alignment vertical="center" wrapText="1"/>
    </xf>
    <xf numFmtId="0" fontId="26" fillId="0" borderId="0">
      <alignment vertical="center" wrapText="1"/>
    </xf>
    <xf numFmtId="0" fontId="26" fillId="0" borderId="0">
      <alignment vertical="center" wrapText="1"/>
    </xf>
    <xf numFmtId="0" fontId="27" fillId="0" borderId="0"/>
    <xf numFmtId="0" fontId="30" fillId="0" borderId="0"/>
    <xf numFmtId="0" fontId="30" fillId="0" borderId="0"/>
    <xf numFmtId="0" fontId="26" fillId="0" borderId="0"/>
    <xf numFmtId="0" fontId="26" fillId="0" borderId="0"/>
    <xf numFmtId="0" fontId="26" fillId="0" borderId="0">
      <alignment vertical="center" wrapText="1"/>
    </xf>
    <xf numFmtId="0" fontId="26" fillId="0" borderId="0"/>
    <xf numFmtId="0" fontId="10" fillId="0" borderId="0"/>
    <xf numFmtId="0" fontId="10" fillId="0" borderId="0"/>
    <xf numFmtId="0" fontId="50" fillId="0" borderId="0"/>
    <xf numFmtId="169" fontId="26" fillId="0" borderId="0">
      <alignment vertical="center"/>
    </xf>
    <xf numFmtId="0" fontId="26" fillId="0" borderId="0">
      <alignment vertical="center" wrapText="1"/>
    </xf>
    <xf numFmtId="0" fontId="29" fillId="16" borderId="13" applyNumberFormat="0" applyAlignment="0" applyProtection="0"/>
    <xf numFmtId="0" fontId="26" fillId="16" borderId="13" applyNumberFormat="0" applyAlignment="0" applyProtection="0"/>
    <xf numFmtId="169"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36" borderId="10" applyNumberFormat="0" applyAlignment="0" applyProtection="0"/>
    <xf numFmtId="0" fontId="98" fillId="0" borderId="0"/>
    <xf numFmtId="0" fontId="1" fillId="0" borderId="0"/>
    <xf numFmtId="0" fontId="24" fillId="0" borderId="12" applyNumberFormat="0" applyFill="0" applyProtection="0">
      <alignment vertical="center" wrapText="1"/>
    </xf>
    <xf numFmtId="0" fontId="26" fillId="0" borderId="0"/>
    <xf numFmtId="0" fontId="28" fillId="0" borderId="0" applyNumberFormat="0" applyFill="0" applyBorder="0" applyAlignment="0" applyProtection="0"/>
    <xf numFmtId="0" fontId="23" fillId="0" borderId="11" applyNumberFormat="0" applyFill="0" applyAlignment="0" applyProtection="0"/>
    <xf numFmtId="0" fontId="14" fillId="0" borderId="0" applyNumberFormat="0" applyFill="0" applyBorder="0" applyAlignment="0" applyProtection="0"/>
    <xf numFmtId="0" fontId="30" fillId="0" borderId="0"/>
    <xf numFmtId="0" fontId="1" fillId="0" borderId="0"/>
    <xf numFmtId="0" fontId="98" fillId="0" borderId="0"/>
    <xf numFmtId="0" fontId="98" fillId="0" borderId="0"/>
    <xf numFmtId="0" fontId="1" fillId="0" borderId="0"/>
    <xf numFmtId="0" fontId="11" fillId="3" borderId="0" applyNumberFormat="0" applyBorder="0" applyProtection="0">
      <alignment vertical="center" wrapText="1"/>
    </xf>
    <xf numFmtId="0" fontId="11"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5" borderId="0" applyNumberFormat="0" applyBorder="0" applyAlignment="0" applyProtection="0"/>
    <xf numFmtId="0" fontId="10" fillId="5" borderId="0" applyNumberFormat="0" applyBorder="0" applyProtection="0">
      <alignment vertical="center" wrapText="1"/>
    </xf>
    <xf numFmtId="0" fontId="10" fillId="8" borderId="0" applyNumberFormat="0" applyBorder="0" applyAlignment="0" applyProtection="0"/>
    <xf numFmtId="0" fontId="10" fillId="9" borderId="0" applyNumberFormat="0" applyBorder="0" applyAlignment="0" applyProtection="0"/>
    <xf numFmtId="0" fontId="59" fillId="7"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59"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1" borderId="0" applyNumberFormat="0" applyBorder="0" applyProtection="0">
      <alignment vertical="center" wrapText="1"/>
    </xf>
    <xf numFmtId="0" fontId="10" fillId="10" borderId="0" applyNumberFormat="0" applyBorder="0" applyAlignment="0" applyProtection="0"/>
    <xf numFmtId="0" fontId="10" fillId="13" borderId="0" applyNumberFormat="0" applyBorder="0" applyAlignment="0" applyProtection="0"/>
    <xf numFmtId="0" fontId="59"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5" borderId="0" applyNumberFormat="0" applyBorder="0" applyProtection="0">
      <alignment vertical="center" wrapText="1"/>
    </xf>
    <xf numFmtId="0" fontId="10" fillId="14"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21"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2" borderId="0" applyNumberFormat="0" applyBorder="0" applyAlignment="0" applyProtection="0"/>
    <xf numFmtId="0" fontId="10" fillId="22" borderId="0" applyNumberFormat="0" applyBorder="0" applyAlignment="0" applyProtection="0"/>
    <xf numFmtId="0" fontId="10" fillId="9" borderId="0" applyNumberFormat="0" applyBorder="0" applyAlignment="0" applyProtection="0"/>
    <xf numFmtId="0" fontId="10" fillId="22" borderId="0" applyNumberFormat="0" applyBorder="0" applyAlignment="0" applyProtection="0"/>
    <xf numFmtId="0" fontId="10" fillId="22" borderId="0" applyNumberFormat="0" applyBorder="0" applyProtection="0">
      <alignment vertical="center" wrapText="1"/>
    </xf>
    <xf numFmtId="0" fontId="10" fillId="23" borderId="0" applyNumberFormat="0" applyBorder="0" applyAlignment="0" applyProtection="0"/>
    <xf numFmtId="0" fontId="10" fillId="7" borderId="0" applyNumberFormat="0" applyBorder="0" applyAlignment="0" applyProtection="0"/>
    <xf numFmtId="0" fontId="59" fillId="9"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2" borderId="0" applyNumberFormat="0" applyBorder="0" applyProtection="0">
      <alignment vertical="center" wrapText="1"/>
    </xf>
    <xf numFmtId="0" fontId="10" fillId="24" borderId="0" applyNumberFormat="0" applyBorder="0" applyAlignment="0" applyProtection="0"/>
    <xf numFmtId="0" fontId="10" fillId="14" borderId="0" applyNumberFormat="0" applyBorder="0" applyAlignment="0" applyProtection="0"/>
    <xf numFmtId="0" fontId="59" fillId="13"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12"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59"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Protection="0">
      <alignment vertical="center" wrapText="1"/>
    </xf>
    <xf numFmtId="0" fontId="10" fillId="30" borderId="0" applyNumberFormat="0" applyBorder="0" applyAlignment="0" applyProtection="0"/>
    <xf numFmtId="0" fontId="10" fillId="13"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3" borderId="0" applyNumberFormat="0" applyBorder="0" applyAlignment="0" applyProtection="0"/>
    <xf numFmtId="0" fontId="10" fillId="33" borderId="0" applyNumberFormat="0" applyBorder="0" applyAlignment="0" applyProtection="0"/>
    <xf numFmtId="0" fontId="10" fillId="34" borderId="0" applyNumberFormat="0" applyBorder="0" applyAlignment="0" applyProtection="0"/>
    <xf numFmtId="0" fontId="10" fillId="32" borderId="0" applyNumberFormat="0" applyBorder="0" applyAlignment="0" applyProtection="0"/>
    <xf numFmtId="0" fontId="10" fillId="32" borderId="0" applyNumberFormat="0" applyBorder="0" applyProtection="0">
      <alignment vertical="center" wrapText="1"/>
    </xf>
    <xf numFmtId="0" fontId="10" fillId="35" borderId="0" applyNumberFormat="0" applyBorder="0" applyAlignment="0" applyProtection="0"/>
    <xf numFmtId="0" fontId="10" fillId="36" borderId="0" applyNumberFormat="0" applyBorder="0" applyAlignment="0" applyProtection="0"/>
    <xf numFmtId="0" fontId="59" fillId="34"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32"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29" borderId="0" applyNumberFormat="0" applyBorder="0" applyAlignment="0" applyProtection="0"/>
    <xf numFmtId="0" fontId="10" fillId="2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9" borderId="0" applyNumberFormat="0" applyBorder="0" applyProtection="0">
      <alignment vertical="center" wrapText="1"/>
    </xf>
    <xf numFmtId="0" fontId="10" fillId="19" borderId="0" applyNumberFormat="0" applyBorder="0" applyAlignment="0" applyProtection="0"/>
    <xf numFmtId="0" fontId="10" fillId="37" borderId="0" applyNumberFormat="0" applyBorder="0" applyAlignment="0" applyProtection="0"/>
    <xf numFmtId="0" fontId="59" fillId="20"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59"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Protection="0">
      <alignment vertical="center" wrapText="1"/>
    </xf>
    <xf numFmtId="0" fontId="10" fillId="27" borderId="0" applyNumberFormat="0" applyBorder="0" applyAlignment="0" applyProtection="0"/>
    <xf numFmtId="0" fontId="10" fillId="27" borderId="0" applyNumberFormat="0" applyBorder="0" applyAlignment="0" applyProtection="0"/>
    <xf numFmtId="0" fontId="59"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39" borderId="0" applyNumberFormat="0" applyBorder="0" applyProtection="0">
      <alignment vertical="center" wrapText="1"/>
    </xf>
    <xf numFmtId="0" fontId="10" fillId="38" borderId="0" applyNumberFormat="0" applyBorder="0" applyAlignment="0" applyProtection="0"/>
    <xf numFmtId="0" fontId="10" fillId="37" borderId="0" applyNumberFormat="0" applyBorder="0" applyAlignment="0" applyProtection="0"/>
    <xf numFmtId="0" fontId="10" fillId="28"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19" borderId="0" applyNumberFormat="0" applyBorder="0" applyAlignment="0" applyProtection="0"/>
    <xf numFmtId="0" fontId="10" fillId="28" borderId="0" applyNumberFormat="0" applyBorder="0" applyAlignment="0" applyProtection="0"/>
    <xf numFmtId="0" fontId="10" fillId="39" borderId="0" applyNumberFormat="0" applyBorder="0" applyAlignment="0" applyProtection="0"/>
    <xf numFmtId="0" fontId="11" fillId="2" borderId="0" applyNumberFormat="0" applyBorder="0" applyAlignment="0" applyProtection="0"/>
    <xf numFmtId="0" fontId="11" fillId="40" borderId="0" applyNumberFormat="0" applyBorder="0" applyAlignment="0" applyProtection="0"/>
    <xf numFmtId="0" fontId="64"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42" borderId="0" applyNumberFormat="0" applyBorder="0" applyProtection="0">
      <alignment vertical="center" wrapText="1"/>
    </xf>
    <xf numFmtId="0" fontId="11" fillId="41" borderId="0" applyNumberFormat="0" applyBorder="0" applyAlignment="0" applyProtection="0"/>
    <xf numFmtId="0" fontId="11" fillId="27" borderId="0" applyNumberFormat="0" applyBorder="0" applyAlignment="0" applyProtection="0"/>
    <xf numFmtId="0" fontId="64"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Protection="0">
      <alignment vertical="center" wrapText="1"/>
    </xf>
    <xf numFmtId="0" fontId="11" fillId="30" borderId="0" applyNumberFormat="0" applyBorder="0" applyAlignment="0" applyProtection="0"/>
    <xf numFmtId="0" fontId="11" fillId="13"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3" borderId="0" applyNumberFormat="0" applyBorder="0" applyAlignment="0" applyProtection="0"/>
    <xf numFmtId="0" fontId="11" fillId="33" borderId="0" applyNumberFormat="0" applyBorder="0" applyAlignment="0" applyProtection="0"/>
    <xf numFmtId="0" fontId="11" fillId="34" borderId="0" applyNumberFormat="0" applyBorder="0" applyAlignment="0" applyProtection="0"/>
    <xf numFmtId="0" fontId="11" fillId="32" borderId="0" applyNumberFormat="0" applyBorder="0" applyAlignment="0" applyProtection="0"/>
    <xf numFmtId="0" fontId="11" fillId="32" borderId="0" applyNumberFormat="0" applyBorder="0" applyProtection="0">
      <alignment vertical="center" wrapText="1"/>
    </xf>
    <xf numFmtId="0" fontId="11" fillId="35" borderId="0" applyNumberFormat="0" applyBorder="0" applyAlignment="0" applyProtection="0"/>
    <xf numFmtId="0" fontId="11" fillId="34" borderId="0" applyNumberFormat="0" applyBorder="0" applyAlignment="0" applyProtection="0"/>
    <xf numFmtId="0" fontId="11" fillId="36" borderId="0" applyNumberFormat="0" applyBorder="0" applyAlignment="0" applyProtection="0"/>
    <xf numFmtId="0" fontId="64" fillId="34"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11" fillId="32" borderId="0" applyNumberFormat="0" applyBorder="0" applyAlignment="0" applyProtection="0"/>
    <xf numFmtId="0" fontId="64"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7"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4" borderId="0" applyNumberFormat="0" applyBorder="0" applyAlignment="0" applyProtection="0"/>
    <xf numFmtId="0" fontId="64"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46" borderId="0" applyNumberFormat="0" applyBorder="0" applyProtection="0">
      <alignment vertical="center" wrapText="1"/>
    </xf>
    <xf numFmtId="0" fontId="11" fillId="45" borderId="0" applyNumberFormat="0" applyBorder="0" applyAlignment="0" applyProtection="0"/>
    <xf numFmtId="0" fontId="11" fillId="47" borderId="0" applyNumberFormat="0" applyBorder="0" applyAlignment="0" applyProtection="0"/>
    <xf numFmtId="0" fontId="11" fillId="42"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11" fillId="26" borderId="0" applyNumberFormat="0" applyBorder="0" applyAlignment="0" applyProtection="0"/>
    <xf numFmtId="0" fontId="11" fillId="2" borderId="0" applyNumberFormat="0" applyBorder="0" applyAlignment="0" applyProtection="0"/>
    <xf numFmtId="0" fontId="11" fillId="46" borderId="0" applyNumberFormat="0" applyBorder="0" applyAlignment="0" applyProtection="0"/>
    <xf numFmtId="0" fontId="64" fillId="48"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3" borderId="0" applyNumberFormat="0" applyBorder="0" applyAlignment="0" applyProtection="0"/>
    <xf numFmtId="0" fontId="11" fillId="49" borderId="0" applyNumberFormat="0" applyBorder="0" applyAlignment="0" applyProtection="0"/>
    <xf numFmtId="0" fontId="11" fillId="49"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3" borderId="0" applyNumberFormat="0" applyBorder="0" applyProtection="0">
      <alignment vertical="center" wrapText="1"/>
    </xf>
    <xf numFmtId="0" fontId="11" fillId="48" borderId="0" applyNumberFormat="0" applyBorder="0" applyAlignment="0" applyProtection="0"/>
    <xf numFmtId="0" fontId="11" fillId="44" borderId="0" applyNumberFormat="0" applyBorder="0" applyAlignment="0" applyProtection="0"/>
    <xf numFmtId="0" fontId="64" fillId="50"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4" borderId="0" applyNumberFormat="0" applyBorder="0" applyAlignment="0" applyProtection="0"/>
    <xf numFmtId="0" fontId="11" fillId="51" borderId="0" applyNumberFormat="0" applyBorder="0" applyAlignment="0" applyProtection="0"/>
    <xf numFmtId="0" fontId="11" fillId="51"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Protection="0">
      <alignment vertical="center" wrapText="1"/>
    </xf>
    <xf numFmtId="0" fontId="11" fillId="50" borderId="0" applyNumberFormat="0" applyBorder="0" applyAlignment="0" applyProtection="0"/>
    <xf numFmtId="0" fontId="11" fillId="52" borderId="0" applyNumberFormat="0" applyBorder="0" applyAlignment="0" applyProtection="0"/>
    <xf numFmtId="0" fontId="64"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Alignment="0" applyProtection="0"/>
    <xf numFmtId="0" fontId="11" fillId="25" borderId="0" applyNumberFormat="0" applyBorder="0" applyProtection="0">
      <alignment vertical="center" wrapText="1"/>
    </xf>
    <xf numFmtId="0" fontId="11" fillId="47" borderId="0" applyNumberFormat="0" applyBorder="0" applyAlignment="0" applyProtection="0"/>
    <xf numFmtId="0" fontId="11" fillId="53" borderId="0" applyNumberFormat="0" applyBorder="0" applyAlignment="0" applyProtection="0"/>
    <xf numFmtId="0" fontId="64"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Alignment="0" applyProtection="0"/>
    <xf numFmtId="0" fontId="11" fillId="26" borderId="0" applyNumberFormat="0" applyBorder="0" applyProtection="0">
      <alignment vertical="center" wrapText="1"/>
    </xf>
    <xf numFmtId="0" fontId="11" fillId="43" borderId="0" applyNumberFormat="0" applyBorder="0" applyAlignment="0" applyProtection="0"/>
    <xf numFmtId="0" fontId="11" fillId="38" borderId="0" applyNumberFormat="0" applyBorder="0" applyAlignment="0" applyProtection="0"/>
    <xf numFmtId="0" fontId="64"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2" borderId="0" applyNumberFormat="0" applyBorder="0" applyProtection="0">
      <alignment vertical="center" wrapText="1"/>
    </xf>
    <xf numFmtId="0" fontId="11" fillId="44" borderId="0" applyNumberFormat="0" applyBorder="0" applyAlignment="0" applyProtection="0"/>
    <xf numFmtId="0" fontId="11" fillId="48" borderId="0" applyNumberFormat="0" applyBorder="0" applyAlignment="0" applyProtection="0"/>
    <xf numFmtId="0" fontId="64"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Protection="0">
      <alignment vertical="center" wrapText="1"/>
    </xf>
    <xf numFmtId="0" fontId="11" fillId="52" borderId="0" applyNumberFormat="0" applyBorder="0" applyAlignment="0" applyProtection="0"/>
    <xf numFmtId="0" fontId="11" fillId="47" borderId="0" applyNumberFormat="0" applyBorder="0" applyAlignment="0" applyProtection="0"/>
    <xf numFmtId="0" fontId="65"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Protection="0">
      <alignment vertical="center" wrapText="1"/>
    </xf>
    <xf numFmtId="0" fontId="13" fillId="10" borderId="0" applyNumberFormat="0" applyBorder="0" applyAlignment="0" applyProtection="0"/>
    <xf numFmtId="0" fontId="13" fillId="10" borderId="0" applyNumberFormat="0" applyBorder="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29"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29" borderId="1" applyNumberFormat="0" applyProtection="0">
      <alignment vertical="center" wrapText="1"/>
    </xf>
    <xf numFmtId="0" fontId="12" fillId="55" borderId="1" applyNumberFormat="0" applyAlignment="0" applyProtection="0"/>
    <xf numFmtId="0" fontId="12" fillId="36" borderId="1" applyNumberFormat="0" applyAlignment="0" applyProtection="0"/>
    <xf numFmtId="0" fontId="12" fillId="36" borderId="1" applyNumberFormat="0" applyAlignment="0" applyProtection="0"/>
    <xf numFmtId="0" fontId="66" fillId="36" borderId="1" applyNumberFormat="0" applyAlignment="0" applyProtection="0"/>
    <xf numFmtId="0" fontId="12" fillId="29" borderId="1" applyNumberFormat="0" applyAlignment="0" applyProtection="0"/>
    <xf numFmtId="0" fontId="12" fillId="36"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12" fillId="54" borderId="1" applyNumberFormat="0" applyAlignment="0" applyProtection="0"/>
    <xf numFmtId="0" fontId="67"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Alignment="0" applyProtection="0"/>
    <xf numFmtId="0" fontId="15" fillId="56" borderId="2" applyNumberFormat="0" applyProtection="0">
      <alignment vertical="center" wrapText="1"/>
    </xf>
    <xf numFmtId="0" fontId="15" fillId="53" borderId="2" applyNumberFormat="0" applyAlignment="0" applyProtection="0"/>
    <xf numFmtId="0" fontId="15" fillId="53" borderId="2" applyNumberFormat="0" applyAlignment="0" applyProtection="0"/>
    <xf numFmtId="43" fontId="1"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176" fontId="26" fillId="0" borderId="0" applyFont="0" applyFill="0" applyBorder="0" applyAlignment="0" applyProtection="0"/>
    <xf numFmtId="177" fontId="26" fillId="0" borderId="0" applyFont="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9" fillId="0" borderId="0" applyFont="0" applyFill="0" applyBorder="0" applyAlignment="0" applyProtection="0"/>
    <xf numFmtId="172" fontId="10" fillId="0" borderId="0" applyFill="0" applyBorder="0" applyAlignment="0" applyProtection="0"/>
    <xf numFmtId="176" fontId="9" fillId="0" borderId="0" applyFont="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7" fontId="30" fillId="0" borderId="0"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83" fontId="29" fillId="0" borderId="0" applyFill="0" applyBorder="0" applyAlignment="0" applyProtection="0"/>
    <xf numFmtId="183" fontId="29" fillId="0" borderId="0" applyFill="0" applyBorder="0" applyAlignment="0" applyProtection="0"/>
    <xf numFmtId="173" fontId="10" fillId="0" borderId="0" applyFill="0" applyBorder="0" applyAlignment="0" applyProtection="0"/>
    <xf numFmtId="176" fontId="26" fillId="0" borderId="0" applyFont="0" applyFill="0" applyBorder="0" applyAlignment="0" applyProtection="0"/>
    <xf numFmtId="176" fontId="30"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6" fontId="30" fillId="0" borderId="0" applyFont="0" applyFill="0" applyBorder="0" applyAlignment="0" applyProtection="0"/>
    <xf numFmtId="173" fontId="10" fillId="0" borderId="0" applyFill="0" applyBorder="0" applyAlignment="0" applyProtection="0"/>
    <xf numFmtId="172" fontId="10" fillId="0" borderId="0" applyFill="0" applyBorder="0" applyAlignment="0" applyProtection="0"/>
    <xf numFmtId="173" fontId="10" fillId="0" borderId="0" applyFill="0" applyBorder="0" applyAlignment="0" applyProtection="0"/>
    <xf numFmtId="172" fontId="10" fillId="0" borderId="0" applyFill="0" applyBorder="0" applyAlignment="0" applyProtection="0"/>
    <xf numFmtId="0" fontId="10" fillId="0" borderId="0"/>
    <xf numFmtId="0" fontId="26" fillId="0" borderId="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Protection="0">
      <alignment vertical="center" wrapText="1"/>
    </xf>
    <xf numFmtId="0" fontId="16" fillId="0" borderId="0" applyNumberFormat="0" applyFill="0" applyBorder="0" applyAlignment="0" applyProtection="0"/>
    <xf numFmtId="0" fontId="68" fillId="0" borderId="0" applyNumberFormat="0" applyFill="0" applyBorder="0" applyAlignment="0" applyProtection="0"/>
    <xf numFmtId="0" fontId="69"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Protection="0">
      <alignment vertical="center" wrapText="1"/>
    </xf>
    <xf numFmtId="0" fontId="17" fillId="14" borderId="0" applyNumberFormat="0" applyBorder="0" applyAlignment="0" applyProtection="0"/>
    <xf numFmtId="0" fontId="17" fillId="14" borderId="0" applyNumberFormat="0" applyBorder="0" applyAlignment="0" applyProtection="0"/>
    <xf numFmtId="0" fontId="70" fillId="0" borderId="3"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71" fillId="0" borderId="4" applyNumberFormat="0" applyFill="0" applyAlignment="0" applyProtection="0"/>
    <xf numFmtId="0" fontId="18" fillId="0" borderId="3" applyNumberFormat="0" applyFill="0" applyProtection="0">
      <alignment vertical="center" wrapText="1"/>
    </xf>
    <xf numFmtId="0" fontId="72" fillId="0" borderId="0">
      <alignment horizontal="center"/>
    </xf>
    <xf numFmtId="0" fontId="73" fillId="0" borderId="4"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74" fillId="0" borderId="5" applyNumberFormat="0" applyFill="0" applyAlignment="0" applyProtection="0"/>
    <xf numFmtId="0" fontId="19" fillId="0" borderId="5" applyNumberFormat="0" applyFill="0" applyProtection="0">
      <alignment vertical="center" wrapText="1"/>
    </xf>
    <xf numFmtId="0" fontId="75" fillId="0" borderId="6" applyNumberFormat="0" applyFill="0" applyAlignment="0" applyProtection="0"/>
    <xf numFmtId="0" fontId="76" fillId="0" borderId="5"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77" fillId="0" borderId="8" applyNumberFormat="0" applyFill="0" applyAlignment="0" applyProtection="0"/>
    <xf numFmtId="0" fontId="20" fillId="0" borderId="7" applyNumberFormat="0" applyFill="0" applyProtection="0">
      <alignment vertical="center" wrapText="1"/>
    </xf>
    <xf numFmtId="0" fontId="78" fillId="0" borderId="9" applyNumberFormat="0" applyFill="0" applyAlignment="0" applyProtection="0"/>
    <xf numFmtId="0" fontId="79" fillId="0" borderId="7" applyNumberFormat="0" applyFill="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77" fillId="0" borderId="0" applyNumberFormat="0" applyFill="0" applyBorder="0" applyAlignment="0" applyProtection="0"/>
    <xf numFmtId="0" fontId="20" fillId="0" borderId="0" applyNumberFormat="0" applyFill="0" applyBorder="0" applyProtection="0">
      <alignment vertical="center" wrapText="1"/>
    </xf>
    <xf numFmtId="0" fontId="78" fillId="0" borderId="0" applyNumberFormat="0" applyFill="0" applyBorder="0" applyAlignment="0" applyProtection="0"/>
    <xf numFmtId="0" fontId="79" fillId="0" borderId="0" applyNumberFormat="0" applyFill="0" applyBorder="0" applyAlignment="0" applyProtection="0"/>
    <xf numFmtId="0" fontId="72" fillId="0" borderId="0">
      <alignment horizontal="center" textRotation="90"/>
    </xf>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12"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Protection="0">
      <alignment vertical="center" wrapText="1"/>
    </xf>
    <xf numFmtId="0" fontId="21" fillId="24" borderId="1" applyNumberFormat="0" applyAlignment="0" applyProtection="0"/>
    <xf numFmtId="0" fontId="21" fillId="13" borderId="1" applyNumberFormat="0" applyAlignment="0" applyProtection="0"/>
    <xf numFmtId="0" fontId="21" fillId="13" borderId="1" applyNumberFormat="0" applyAlignment="0" applyProtection="0"/>
    <xf numFmtId="0" fontId="80" fillId="13" borderId="1" applyNumberFormat="0" applyAlignment="0" applyProtection="0"/>
    <xf numFmtId="0" fontId="21" fillId="12" borderId="1" applyNumberFormat="0" applyAlignment="0" applyProtection="0"/>
    <xf numFmtId="0" fontId="21" fillId="13"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21" fillId="12" borderId="1" applyNumberFormat="0" applyAlignment="0" applyProtection="0"/>
    <xf numFmtId="0" fontId="17" fillId="15" borderId="0" applyNumberFormat="0" applyBorder="0" applyProtection="0">
      <alignment vertical="center" wrapText="1"/>
    </xf>
    <xf numFmtId="0" fontId="17" fillId="15" borderId="0" applyNumberFormat="0" applyBorder="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Alignment="0" applyProtection="0"/>
    <xf numFmtId="0" fontId="24" fillId="0" borderId="12" applyNumberFormat="0" applyFill="0" applyProtection="0">
      <alignment vertical="center" wrapText="1"/>
    </xf>
    <xf numFmtId="0" fontId="24" fillId="0" borderId="12" applyNumberFormat="0" applyFill="0" applyAlignment="0" applyProtection="0"/>
    <xf numFmtId="0" fontId="81" fillId="0" borderId="12" applyNumberFormat="0" applyFill="0" applyAlignment="0" applyProtection="0"/>
    <xf numFmtId="0" fontId="82"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3" borderId="0" applyNumberFormat="0" applyBorder="0" applyAlignment="0" applyProtection="0"/>
    <xf numFmtId="0" fontId="25" fillId="37"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Alignment="0" applyProtection="0"/>
    <xf numFmtId="0" fontId="25" fillId="33" borderId="0" applyNumberFormat="0" applyBorder="0" applyProtection="0">
      <alignment vertical="center" wrapText="1"/>
    </xf>
    <xf numFmtId="0" fontId="25" fillId="37" borderId="0" applyNumberFormat="0" applyBorder="0" applyAlignment="0" applyProtection="0"/>
    <xf numFmtId="0" fontId="25" fillId="37" borderId="0" applyNumberFormat="0" applyBorder="0" applyAlignment="0" applyProtection="0"/>
    <xf numFmtId="0" fontId="26" fillId="0" borderId="0"/>
    <xf numFmtId="0" fontId="30" fillId="0" borderId="0"/>
    <xf numFmtId="0" fontId="30" fillId="0" borderId="0"/>
    <xf numFmtId="0" fontId="9" fillId="0" borderId="0"/>
    <xf numFmtId="0" fontId="9" fillId="0" borderId="0"/>
    <xf numFmtId="0" fontId="26" fillId="0" borderId="0">
      <alignment vertical="center" wrapText="1"/>
    </xf>
    <xf numFmtId="0" fontId="83" fillId="0" borderId="0">
      <alignment vertical="center" wrapText="1"/>
    </xf>
    <xf numFmtId="0" fontId="26" fillId="0" borderId="0"/>
    <xf numFmtId="0" fontId="30" fillId="0" borderId="0"/>
    <xf numFmtId="0" fontId="26" fillId="0" borderId="0">
      <alignment vertical="center" wrapText="1"/>
    </xf>
    <xf numFmtId="0" fontId="83" fillId="0" borderId="0">
      <alignment vertical="center" wrapText="1"/>
    </xf>
    <xf numFmtId="0" fontId="26" fillId="0" borderId="0">
      <alignment vertical="center" wrapText="1"/>
    </xf>
    <xf numFmtId="0" fontId="83" fillId="0" borderId="0">
      <alignment vertical="center" wrapText="1"/>
    </xf>
    <xf numFmtId="0" fontId="9" fillId="0" borderId="0"/>
    <xf numFmtId="0" fontId="30" fillId="0" borderId="0">
      <alignment vertical="center" wrapText="1"/>
    </xf>
    <xf numFmtId="0" fontId="26" fillId="0" borderId="0"/>
    <xf numFmtId="0" fontId="26" fillId="0" borderId="0"/>
    <xf numFmtId="0" fontId="83" fillId="0" borderId="0">
      <alignment vertical="center" wrapText="1"/>
    </xf>
    <xf numFmtId="0" fontId="26" fillId="0" borderId="0"/>
    <xf numFmtId="0" fontId="30" fillId="0" borderId="0"/>
    <xf numFmtId="0" fontId="26" fillId="0" borderId="0"/>
    <xf numFmtId="0" fontId="102" fillId="0" borderId="0"/>
    <xf numFmtId="0" fontId="26" fillId="0" borderId="0"/>
    <xf numFmtId="0" fontId="26" fillId="0" borderId="0"/>
    <xf numFmtId="0" fontId="27" fillId="0" borderId="0"/>
    <xf numFmtId="0" fontId="30" fillId="0" borderId="0"/>
    <xf numFmtId="0" fontId="54"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alignment vertical="center" wrapText="1"/>
    </xf>
    <xf numFmtId="0" fontId="83" fillId="0" borderId="0">
      <alignment vertical="center" wrapText="1"/>
    </xf>
    <xf numFmtId="0" fontId="83" fillId="0" borderId="0">
      <alignment vertical="center" wrapText="1"/>
    </xf>
    <xf numFmtId="0" fontId="26" fillId="0" borderId="0"/>
    <xf numFmtId="0" fontId="83" fillId="0" borderId="0"/>
    <xf numFmtId="0" fontId="86" fillId="0" borderId="0"/>
    <xf numFmtId="0" fontId="50" fillId="0" borderId="0"/>
    <xf numFmtId="0" fontId="10" fillId="0" borderId="0"/>
    <xf numFmtId="0" fontId="50" fillId="0" borderId="0"/>
    <xf numFmtId="0" fontId="30" fillId="0" borderId="0"/>
    <xf numFmtId="0" fontId="87" fillId="0" borderId="0"/>
    <xf numFmtId="0" fontId="26" fillId="0" borderId="0"/>
    <xf numFmtId="0" fontId="26" fillId="0" borderId="0"/>
    <xf numFmtId="0" fontId="26" fillId="0" borderId="0"/>
    <xf numFmtId="0" fontId="26" fillId="0" borderId="0"/>
    <xf numFmtId="0" fontId="10" fillId="0" borderId="0"/>
    <xf numFmtId="0" fontId="26" fillId="0" borderId="0"/>
    <xf numFmtId="0" fontId="30" fillId="0" borderId="0"/>
    <xf numFmtId="0" fontId="30" fillId="0" borderId="0"/>
    <xf numFmtId="0" fontId="88" fillId="0" borderId="0"/>
    <xf numFmtId="0" fontId="26" fillId="0" borderId="0">
      <alignment vertical="center" wrapText="1"/>
    </xf>
    <xf numFmtId="0" fontId="9" fillId="0" borderId="0"/>
    <xf numFmtId="0" fontId="134" fillId="0" borderId="0"/>
    <xf numFmtId="0" fontId="30"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0" fillId="0" borderId="0"/>
    <xf numFmtId="0" fontId="2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30" fillId="0" borderId="0" applyNumberFormat="0" applyFont="0" applyFill="0" applyBorder="0" applyAlignment="0" applyProtection="0">
      <alignment vertical="top"/>
    </xf>
    <xf numFmtId="0" fontId="26" fillId="0" borderId="0">
      <alignment vertical="center" wrapText="1"/>
    </xf>
    <xf numFmtId="0" fontId="59" fillId="0" borderId="0"/>
    <xf numFmtId="0" fontId="30" fillId="0" borderId="0" applyNumberFormat="0" applyFont="0" applyFill="0" applyBorder="0" applyAlignment="0" applyProtection="0">
      <alignment vertical="top"/>
    </xf>
    <xf numFmtId="0" fontId="30" fillId="0" borderId="0"/>
    <xf numFmtId="0" fontId="106"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lignment vertical="center" wrapText="1"/>
    </xf>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26" fillId="0" borderId="0"/>
    <xf numFmtId="0" fontId="26" fillId="0" borderId="0">
      <alignment vertical="center" wrapText="1"/>
    </xf>
    <xf numFmtId="0" fontId="26" fillId="0" borderId="0"/>
    <xf numFmtId="0" fontId="26" fillId="0" borderId="0">
      <alignment vertical="center" wrapText="1"/>
    </xf>
    <xf numFmtId="0" fontId="30" fillId="0" borderId="0">
      <alignment vertical="center" wrapText="1"/>
    </xf>
    <xf numFmtId="0" fontId="9" fillId="21" borderId="13" applyNumberFormat="0" applyFont="0" applyAlignment="0" applyProtection="0"/>
    <xf numFmtId="0" fontId="50" fillId="16" borderId="13" applyNumberFormat="0" applyAlignment="0" applyProtection="0"/>
    <xf numFmtId="0" fontId="50" fillId="16" borderId="13" applyNumberFormat="0" applyAlignment="0" applyProtection="0"/>
    <xf numFmtId="0" fontId="26" fillId="16" borderId="13" applyNumberFormat="0" applyProtection="0">
      <alignment vertical="center" wrapText="1"/>
    </xf>
    <xf numFmtId="0" fontId="9" fillId="16" borderId="13" applyNumberFormat="0" applyAlignment="0" applyProtection="0"/>
    <xf numFmtId="0" fontId="26" fillId="21" borderId="13" applyNumberFormat="0" applyFont="0" applyAlignment="0" applyProtection="0"/>
    <xf numFmtId="0" fontId="29" fillId="16" borderId="13" applyNumberFormat="0" applyAlignment="0" applyProtection="0"/>
    <xf numFmtId="0" fontId="10" fillId="16" borderId="13" applyNumberFormat="0" applyAlignment="0" applyProtection="0"/>
    <xf numFmtId="0" fontId="26"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10" fillId="16" borderId="13" applyNumberFormat="0" applyAlignment="0" applyProtection="0"/>
    <xf numFmtId="0" fontId="26" fillId="16" borderId="13" applyNumberFormat="0" applyProtection="0">
      <alignment vertical="center" wrapText="1"/>
    </xf>
    <xf numFmtId="0" fontId="30" fillId="21" borderId="13" applyNumberFormat="0" applyFont="0" applyAlignment="0" applyProtection="0"/>
    <xf numFmtId="0" fontId="88" fillId="16" borderId="13"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29" borderId="10" applyNumberFormat="0" applyAlignment="0" applyProtection="0"/>
    <xf numFmtId="0" fontId="22" fillId="36" borderId="10" applyNumberFormat="0" applyAlignment="0" applyProtection="0"/>
    <xf numFmtId="169" fontId="22" fillId="36" borderId="10" applyNumberFormat="0" applyAlignment="0" applyProtection="0"/>
    <xf numFmtId="0" fontId="22" fillId="54" borderId="10" applyNumberFormat="0" applyAlignment="0" applyProtection="0"/>
    <xf numFmtId="0" fontId="22" fillId="29" borderId="10" applyNumberFormat="0" applyProtection="0">
      <alignment vertical="center" wrapText="1"/>
    </xf>
    <xf numFmtId="0" fontId="22" fillId="55" borderId="10" applyNumberFormat="0" applyAlignment="0" applyProtection="0"/>
    <xf numFmtId="0" fontId="22" fillId="36" borderId="10" applyNumberFormat="0" applyAlignment="0" applyProtection="0"/>
    <xf numFmtId="0" fontId="22" fillId="36" borderId="10" applyNumberFormat="0" applyAlignment="0" applyProtection="0"/>
    <xf numFmtId="0" fontId="90" fillId="36" borderId="10" applyNumberFormat="0" applyAlignment="0" applyProtection="0"/>
    <xf numFmtId="0" fontId="22" fillId="36" borderId="10" applyNumberFormat="0" applyAlignment="0" applyProtection="0"/>
    <xf numFmtId="0" fontId="22" fillId="29" borderId="10" applyNumberFormat="0" applyAlignment="0" applyProtection="0"/>
    <xf numFmtId="0" fontId="22" fillId="29"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2" fillId="54" borderId="10" applyNumberFormat="0" applyAlignment="0" applyProtection="0"/>
    <xf numFmtId="0" fontId="26"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Protection="0">
      <alignment vertical="center" wrapText="1"/>
    </xf>
    <xf numFmtId="0" fontId="16" fillId="0" borderId="0" applyNumberFormat="0" applyFill="0" applyBorder="0" applyAlignment="0" applyProtection="0"/>
    <xf numFmtId="0" fontId="15" fillId="56" borderId="2" applyNumberFormat="0" applyProtection="0">
      <alignment vertical="center" wrapText="1"/>
    </xf>
    <xf numFmtId="0" fontId="15" fillId="56" borderId="2" applyNumberFormat="0" applyAlignment="0" applyProtection="0"/>
    <xf numFmtId="0" fontId="26" fillId="16" borderId="13" applyNumberFormat="0" applyProtection="0">
      <alignment vertical="center" wrapText="1"/>
    </xf>
    <xf numFmtId="0" fontId="10" fillId="16" borderId="13" applyNumberFormat="0" applyAlignment="0" applyProtection="0"/>
    <xf numFmtId="0" fontId="24" fillId="0" borderId="12" applyNumberFormat="0" applyFill="0" applyAlignment="0" applyProtection="0"/>
    <xf numFmtId="0" fontId="13" fillId="11" borderId="0" applyNumberFormat="0" applyBorder="0" applyProtection="0">
      <alignment vertical="center" wrapText="1"/>
    </xf>
    <xf numFmtId="0" fontId="13" fillId="11" borderId="0" applyNumberFormat="0" applyBorder="0" applyAlignment="0" applyProtection="0"/>
    <xf numFmtId="0" fontId="51"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Protection="0">
      <alignment vertical="center" wrapText="1"/>
    </xf>
    <xf numFmtId="0" fontId="93" fillId="0" borderId="0" applyNumberFormat="0" applyFill="0" applyBorder="0" applyAlignment="0" applyProtection="0"/>
    <xf numFmtId="0" fontId="94" fillId="0" borderId="0" applyNumberFormat="0" applyFill="0" applyBorder="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Alignment="0" applyProtection="0"/>
    <xf numFmtId="0" fontId="23" fillId="0" borderId="11" applyNumberFormat="0" applyFill="0" applyProtection="0">
      <alignment vertical="center" wrapText="1"/>
    </xf>
    <xf numFmtId="0" fontId="23" fillId="0" borderId="14" applyNumberFormat="0" applyFill="0" applyAlignment="0" applyProtection="0"/>
    <xf numFmtId="0" fontId="95" fillId="0" borderId="11" applyNumberFormat="0" applyFill="0" applyAlignment="0" applyProtection="0"/>
    <xf numFmtId="0" fontId="18" fillId="0" borderId="3" applyNumberFormat="0" applyFill="0" applyProtection="0">
      <alignment vertical="center" wrapText="1"/>
    </xf>
    <xf numFmtId="0" fontId="18" fillId="0" borderId="3" applyNumberFormat="0" applyFill="0" applyAlignment="0" applyProtection="0"/>
    <xf numFmtId="0" fontId="19" fillId="0" borderId="5" applyNumberFormat="0" applyFill="0" applyProtection="0">
      <alignment vertical="center" wrapText="1"/>
    </xf>
    <xf numFmtId="0" fontId="19" fillId="0" borderId="5" applyNumberFormat="0" applyFill="0" applyAlignment="0" applyProtection="0"/>
    <xf numFmtId="0" fontId="20" fillId="0" borderId="7" applyNumberFormat="0" applyFill="0" applyProtection="0">
      <alignment vertical="center" wrapText="1"/>
    </xf>
    <xf numFmtId="0" fontId="20" fillId="0" borderId="7" applyNumberFormat="0" applyFill="0" applyAlignment="0" applyProtection="0"/>
    <xf numFmtId="0" fontId="20" fillId="0" borderId="0" applyNumberFormat="0" applyFill="0" applyBorder="0" applyProtection="0">
      <alignment vertical="center" wrapText="1"/>
    </xf>
    <xf numFmtId="0" fontId="20"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Protection="0">
      <alignment vertical="center" wrapText="1"/>
    </xf>
    <xf numFmtId="0" fontId="14" fillId="0" borderId="0" applyNumberFormat="0" applyFill="0" applyBorder="0" applyAlignment="0" applyProtection="0"/>
    <xf numFmtId="0" fontId="96" fillId="0" borderId="0" applyNumberFormat="0" applyFill="0" applyBorder="0" applyAlignment="0" applyProtection="0"/>
    <xf numFmtId="0" fontId="54" fillId="0" borderId="0"/>
    <xf numFmtId="0" fontId="26" fillId="0" borderId="0">
      <alignment vertical="center" wrapText="1"/>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98"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6">
    <xf numFmtId="0" fontId="0" fillId="0" borderId="0" xfId="0"/>
    <xf numFmtId="165" fontId="34" fillId="0" borderId="0" xfId="1422" applyNumberFormat="1" applyFont="1" applyAlignment="1">
      <alignment horizontal="center" vertical="center" wrapText="1"/>
    </xf>
    <xf numFmtId="0" fontId="34" fillId="0" borderId="0" xfId="1422" applyFont="1" applyAlignment="1">
      <alignment horizontal="center"/>
    </xf>
    <xf numFmtId="166" fontId="33" fillId="0" borderId="15" xfId="1422" applyNumberFormat="1" applyFont="1" applyBorder="1" applyAlignment="1">
      <alignment horizontal="center" vertical="center" wrapText="1"/>
    </xf>
    <xf numFmtId="0" fontId="26" fillId="0" borderId="0" xfId="898"/>
    <xf numFmtId="0" fontId="26" fillId="0" borderId="0" xfId="1422" applyAlignment="1">
      <alignment horizontal="center" vertical="center"/>
    </xf>
    <xf numFmtId="164" fontId="26" fillId="0" borderId="0" xfId="1422" applyNumberFormat="1" applyAlignment="1">
      <alignment horizontal="center" vertical="center"/>
    </xf>
    <xf numFmtId="165" fontId="34" fillId="0" borderId="15" xfId="1422" applyNumberFormat="1" applyFont="1" applyBorder="1" applyAlignment="1">
      <alignment vertical="center" wrapText="1"/>
    </xf>
    <xf numFmtId="0" fontId="34" fillId="0" borderId="0" xfId="1422" applyFont="1" applyAlignment="1">
      <alignment horizontal="left"/>
    </xf>
    <xf numFmtId="10" fontId="36" fillId="0" borderId="15" xfId="1422" applyNumberFormat="1" applyFont="1" applyBorder="1" applyAlignment="1">
      <alignment horizontal="center" vertical="center"/>
    </xf>
    <xf numFmtId="0" fontId="33" fillId="0" borderId="0" xfId="1422" applyFont="1"/>
    <xf numFmtId="164" fontId="33" fillId="0" borderId="0" xfId="1422" applyNumberFormat="1" applyFont="1" applyAlignment="1">
      <alignment horizontal="center" vertical="center" wrapText="1"/>
    </xf>
    <xf numFmtId="167" fontId="36" fillId="0" borderId="0" xfId="898" applyNumberFormat="1" applyFont="1" applyAlignment="1">
      <alignment horizontal="center" vertical="center"/>
    </xf>
    <xf numFmtId="167" fontId="36" fillId="0" borderId="0" xfId="898" applyNumberFormat="1" applyFont="1" applyAlignment="1">
      <alignment horizontal="right" vertical="center"/>
    </xf>
    <xf numFmtId="164" fontId="36" fillId="0" borderId="0" xfId="898" applyNumberFormat="1" applyFont="1" applyAlignment="1">
      <alignment horizontal="center" vertical="center"/>
    </xf>
    <xf numFmtId="0" fontId="30" fillId="0" borderId="0" xfId="898" applyFont="1" applyAlignment="1">
      <alignment horizontal="center" vertical="center"/>
    </xf>
    <xf numFmtId="0" fontId="30" fillId="0" borderId="0" xfId="898" applyFont="1"/>
    <xf numFmtId="164" fontId="41" fillId="0" borderId="0" xfId="898" applyNumberFormat="1" applyFont="1" applyAlignment="1">
      <alignment horizontal="center" vertical="center"/>
    </xf>
    <xf numFmtId="0" fontId="26" fillId="0" borderId="0" xfId="898" applyAlignment="1">
      <alignment vertical="center"/>
    </xf>
    <xf numFmtId="0" fontId="36" fillId="0" borderId="0" xfId="898" applyFont="1" applyAlignment="1">
      <alignment vertical="center"/>
    </xf>
    <xf numFmtId="0" fontId="34" fillId="0" borderId="0" xfId="898" applyFont="1" applyAlignment="1">
      <alignment vertical="center"/>
    </xf>
    <xf numFmtId="164" fontId="44" fillId="0" borderId="16" xfId="898" applyNumberFormat="1" applyFont="1" applyBorder="1" applyAlignment="1">
      <alignment horizontal="center" vertical="center"/>
    </xf>
    <xf numFmtId="0" fontId="44" fillId="0" borderId="0" xfId="898" applyFont="1" applyAlignment="1">
      <alignment horizontal="left" vertical="center"/>
    </xf>
    <xf numFmtId="0" fontId="35" fillId="0" borderId="0" xfId="898" applyFont="1" applyAlignment="1">
      <alignment vertical="center"/>
    </xf>
    <xf numFmtId="0" fontId="43" fillId="0" borderId="0" xfId="898" applyFont="1" applyAlignment="1">
      <alignment vertical="center"/>
    </xf>
    <xf numFmtId="1" fontId="26" fillId="0" borderId="0" xfId="898" applyNumberFormat="1" applyAlignment="1">
      <alignment horizontal="center" vertical="center"/>
    </xf>
    <xf numFmtId="0" fontId="26" fillId="0" borderId="0" xfId="898" applyAlignment="1">
      <alignment horizontal="left" vertical="center"/>
    </xf>
    <xf numFmtId="164" fontId="26" fillId="0" borderId="0" xfId="898" applyNumberFormat="1" applyAlignment="1">
      <alignment horizontal="center" vertical="center"/>
    </xf>
    <xf numFmtId="0" fontId="45" fillId="0" borderId="0" xfId="898" applyFont="1"/>
    <xf numFmtId="0" fontId="38" fillId="0" borderId="0" xfId="898" applyFont="1"/>
    <xf numFmtId="1" fontId="38" fillId="0" borderId="0" xfId="898" applyNumberFormat="1" applyFont="1" applyAlignment="1">
      <alignment horizontal="center" vertical="center"/>
    </xf>
    <xf numFmtId="164" fontId="38" fillId="0" borderId="0" xfId="898" applyNumberFormat="1" applyFont="1" applyAlignment="1">
      <alignment horizontal="center" vertical="center"/>
    </xf>
    <xf numFmtId="0" fontId="42" fillId="0" borderId="17" xfId="898" applyFont="1" applyBorder="1" applyAlignment="1">
      <alignment vertical="center"/>
    </xf>
    <xf numFmtId="2" fontId="42" fillId="0" borderId="17" xfId="898" applyNumberFormat="1" applyFont="1" applyBorder="1" applyAlignment="1">
      <alignment horizontal="center" vertical="center"/>
    </xf>
    <xf numFmtId="164" fontId="42" fillId="0" borderId="17" xfId="898" applyNumberFormat="1" applyFont="1" applyBorder="1" applyAlignment="1">
      <alignment horizontal="center" vertical="center"/>
    </xf>
    <xf numFmtId="164" fontId="42" fillId="0" borderId="17" xfId="898" applyNumberFormat="1" applyFont="1" applyBorder="1" applyAlignment="1">
      <alignment vertical="center"/>
    </xf>
    <xf numFmtId="164" fontId="42" fillId="0" borderId="15" xfId="898" applyNumberFormat="1" applyFont="1" applyBorder="1" applyAlignment="1">
      <alignment vertical="center"/>
    </xf>
    <xf numFmtId="0" fontId="42" fillId="0" borderId="0" xfId="898" applyFont="1" applyAlignment="1">
      <alignment horizontal="right" vertical="center"/>
    </xf>
    <xf numFmtId="165" fontId="42" fillId="0" borderId="0" xfId="898" applyNumberFormat="1" applyFont="1" applyAlignment="1">
      <alignment horizontal="center" vertical="center"/>
    </xf>
    <xf numFmtId="2" fontId="42" fillId="0" borderId="0" xfId="898" applyNumberFormat="1" applyFont="1" applyAlignment="1">
      <alignment horizontal="center" vertical="center"/>
    </xf>
    <xf numFmtId="164" fontId="42" fillId="0" borderId="0" xfId="898" applyNumberFormat="1" applyFont="1" applyAlignment="1">
      <alignment horizontal="center" vertical="center"/>
    </xf>
    <xf numFmtId="164" fontId="34" fillId="0" borderId="16" xfId="898" applyNumberFormat="1" applyFont="1" applyBorder="1" applyAlignment="1">
      <alignment horizontal="center" vertical="center"/>
    </xf>
    <xf numFmtId="164" fontId="49" fillId="0" borderId="16" xfId="898" applyNumberFormat="1" applyFont="1" applyBorder="1" applyAlignment="1">
      <alignment horizontal="center" vertical="center"/>
    </xf>
    <xf numFmtId="2" fontId="26" fillId="0" borderId="0" xfId="898" applyNumberFormat="1" applyAlignment="1">
      <alignment horizontal="center" vertical="center"/>
    </xf>
    <xf numFmtId="2" fontId="38" fillId="0" borderId="0" xfId="898" applyNumberFormat="1" applyFont="1" applyAlignment="1">
      <alignment horizontal="center" vertical="center"/>
    </xf>
    <xf numFmtId="1" fontId="45" fillId="0" borderId="0" xfId="898" applyNumberFormat="1" applyFont="1" applyAlignment="1">
      <alignment horizontal="center" vertical="center"/>
    </xf>
    <xf numFmtId="164" fontId="45" fillId="0" borderId="0" xfId="898" applyNumberFormat="1" applyFont="1" applyAlignment="1">
      <alignment horizontal="center" vertical="center"/>
    </xf>
    <xf numFmtId="2" fontId="45" fillId="0" borderId="0" xfId="898" applyNumberFormat="1" applyFont="1" applyAlignment="1">
      <alignment horizontal="center" vertical="center"/>
    </xf>
    <xf numFmtId="0" fontId="45" fillId="57" borderId="0" xfId="898" applyFont="1" applyFill="1"/>
    <xf numFmtId="0" fontId="45" fillId="0" borderId="0" xfId="1156" applyFont="1" applyAlignment="1">
      <alignment horizontal="left" vertical="center"/>
    </xf>
    <xf numFmtId="0" fontId="52" fillId="0" borderId="0" xfId="1156" applyFont="1"/>
    <xf numFmtId="0" fontId="52" fillId="0" borderId="0" xfId="1156" applyFont="1" applyAlignment="1">
      <alignment horizontal="center"/>
    </xf>
    <xf numFmtId="0" fontId="52" fillId="0" borderId="0" xfId="1421" applyFont="1" applyAlignment="1">
      <alignment horizontal="center" vertical="center" wrapText="1"/>
    </xf>
    <xf numFmtId="0" fontId="53" fillId="0" borderId="0" xfId="898" applyFont="1" applyAlignment="1">
      <alignment horizontal="right" vertical="center"/>
    </xf>
    <xf numFmtId="164" fontId="53" fillId="0" borderId="0" xfId="898" applyNumberFormat="1" applyFont="1" applyAlignment="1">
      <alignment horizontal="center" vertical="center"/>
    </xf>
    <xf numFmtId="0" fontId="52" fillId="0" borderId="0" xfId="1156" applyFont="1" applyAlignment="1">
      <alignment horizontal="left" vertical="center"/>
    </xf>
    <xf numFmtId="0" fontId="53" fillId="0" borderId="0" xfId="898" applyFont="1" applyAlignment="1">
      <alignment horizontal="left" vertical="center"/>
    </xf>
    <xf numFmtId="164" fontId="53" fillId="0" borderId="0" xfId="898" applyNumberFormat="1" applyFont="1" applyAlignment="1">
      <alignment horizontal="left" vertical="center"/>
    </xf>
    <xf numFmtId="0" fontId="52" fillId="0" borderId="0" xfId="1156" applyFont="1" applyAlignment="1">
      <alignment horizontal="left" vertical="center" wrapText="1"/>
    </xf>
    <xf numFmtId="164" fontId="40" fillId="0" borderId="0" xfId="898" applyNumberFormat="1" applyFont="1" applyAlignment="1">
      <alignment vertical="center"/>
    </xf>
    <xf numFmtId="164" fontId="26" fillId="0" borderId="0" xfId="898" applyNumberFormat="1" applyAlignment="1">
      <alignment vertical="center"/>
    </xf>
    <xf numFmtId="164" fontId="45" fillId="0" borderId="0" xfId="898" applyNumberFormat="1" applyFont="1" applyAlignment="1">
      <alignment vertical="center"/>
    </xf>
    <xf numFmtId="164" fontId="45" fillId="0" borderId="0" xfId="0" applyNumberFormat="1" applyFont="1" applyAlignment="1">
      <alignment vertical="center"/>
    </xf>
    <xf numFmtId="0" fontId="49" fillId="0" borderId="0" xfId="898" applyFont="1" applyAlignment="1">
      <alignment horizontal="right" vertical="center"/>
    </xf>
    <xf numFmtId="164" fontId="49" fillId="0" borderId="0" xfId="898" applyNumberFormat="1" applyFont="1" applyAlignment="1">
      <alignment horizontal="center" vertical="center"/>
    </xf>
    <xf numFmtId="167" fontId="42" fillId="0" borderId="0" xfId="898" applyNumberFormat="1" applyFont="1" applyAlignment="1">
      <alignment horizontal="right" vertical="center"/>
    </xf>
    <xf numFmtId="0" fontId="34" fillId="0" borderId="18" xfId="898" applyFont="1" applyBorder="1" applyAlignment="1">
      <alignment horizontal="center" vertical="center" wrapText="1"/>
    </xf>
    <xf numFmtId="0" fontId="34" fillId="0" borderId="19" xfId="898" applyFont="1" applyBorder="1" applyAlignment="1">
      <alignment horizontal="center" vertical="center" wrapText="1"/>
    </xf>
    <xf numFmtId="164" fontId="45" fillId="0" borderId="0" xfId="898" applyNumberFormat="1" applyFont="1"/>
    <xf numFmtId="2" fontId="53" fillId="0" borderId="20" xfId="898" applyNumberFormat="1" applyFont="1" applyBorder="1" applyAlignment="1">
      <alignment horizontal="center" vertical="center" textRotation="90" wrapText="1" shrinkToFit="1"/>
    </xf>
    <xf numFmtId="164" fontId="42" fillId="0" borderId="21" xfId="898" applyNumberFormat="1" applyFont="1" applyBorder="1" applyAlignment="1">
      <alignment vertical="center"/>
    </xf>
    <xf numFmtId="164" fontId="42" fillId="0" borderId="22" xfId="898" applyNumberFormat="1" applyFont="1" applyBorder="1" applyAlignment="1">
      <alignment horizontal="center" vertical="center"/>
    </xf>
    <xf numFmtId="2" fontId="42" fillId="0" borderId="22" xfId="898" applyNumberFormat="1" applyFont="1" applyBorder="1" applyAlignment="1">
      <alignment horizontal="center" vertical="center"/>
    </xf>
    <xf numFmtId="165" fontId="42" fillId="0" borderId="22" xfId="898" applyNumberFormat="1" applyFont="1" applyBorder="1" applyAlignment="1">
      <alignment horizontal="center" vertical="center"/>
    </xf>
    <xf numFmtId="0" fontId="42" fillId="0" borderId="22" xfId="898" applyFont="1" applyBorder="1" applyAlignment="1">
      <alignment horizontal="right" vertical="center"/>
    </xf>
    <xf numFmtId="164" fontId="53" fillId="0" borderId="20" xfId="898" applyNumberFormat="1" applyFont="1" applyBorder="1" applyAlignment="1">
      <alignment horizontal="center" vertical="center" textRotation="90" wrapText="1" shrinkToFit="1"/>
    </xf>
    <xf numFmtId="164" fontId="36" fillId="0" borderId="0" xfId="898" applyNumberFormat="1" applyFont="1" applyAlignment="1">
      <alignment vertical="center"/>
    </xf>
    <xf numFmtId="0" fontId="53" fillId="0" borderId="23" xfId="898" applyFont="1" applyBorder="1" applyAlignment="1">
      <alignment horizontal="center" vertical="center"/>
    </xf>
    <xf numFmtId="164" fontId="53" fillId="0" borderId="23" xfId="898" applyNumberFormat="1" applyFont="1" applyBorder="1" applyAlignment="1">
      <alignment horizontal="center" vertical="center"/>
    </xf>
    <xf numFmtId="0" fontId="45" fillId="0" borderId="0" xfId="1156" applyFont="1"/>
    <xf numFmtId="0" fontId="26" fillId="0" borderId="0" xfId="0" applyFont="1"/>
    <xf numFmtId="1" fontId="30" fillId="0" borderId="0" xfId="0" applyNumberFormat="1" applyFont="1" applyAlignment="1">
      <alignment horizontal="center" vertical="center"/>
    </xf>
    <xf numFmtId="0" fontId="26" fillId="0" borderId="0" xfId="1156" applyFont="1" applyAlignment="1">
      <alignment vertical="center"/>
    </xf>
    <xf numFmtId="0" fontId="30" fillId="0" borderId="0" xfId="0" applyFont="1"/>
    <xf numFmtId="0" fontId="60" fillId="0" borderId="0" xfId="1156" applyFont="1" applyAlignment="1">
      <alignment horizontal="right" vertical="center"/>
    </xf>
    <xf numFmtId="2" fontId="38" fillId="0" borderId="0" xfId="1156" applyNumberFormat="1" applyFont="1" applyAlignment="1">
      <alignment horizontal="right" vertical="center"/>
    </xf>
    <xf numFmtId="0" fontId="38" fillId="0" borderId="0" xfId="1156" applyFont="1" applyAlignment="1">
      <alignment vertical="center"/>
    </xf>
    <xf numFmtId="171" fontId="30" fillId="0" borderId="0" xfId="0" applyNumberFormat="1" applyFont="1" applyAlignment="1">
      <alignment horizontal="center" vertical="center"/>
    </xf>
    <xf numFmtId="171" fontId="26" fillId="0" borderId="0" xfId="0" applyNumberFormat="1" applyFont="1" applyAlignment="1">
      <alignment horizontal="center" vertical="center"/>
    </xf>
    <xf numFmtId="171" fontId="26" fillId="0" borderId="0" xfId="0" applyNumberFormat="1" applyFont="1" applyAlignment="1">
      <alignment vertical="center" wrapText="1"/>
    </xf>
    <xf numFmtId="0" fontId="45" fillId="0" borderId="0" xfId="0" applyFont="1"/>
    <xf numFmtId="171" fontId="45" fillId="0" borderId="0" xfId="0" applyNumberFormat="1" applyFont="1" applyAlignment="1">
      <alignment vertical="center"/>
    </xf>
    <xf numFmtId="164" fontId="45" fillId="57" borderId="20" xfId="0" applyNumberFormat="1" applyFont="1" applyFill="1" applyBorder="1" applyAlignment="1">
      <alignment horizontal="center" vertical="center"/>
    </xf>
    <xf numFmtId="164" fontId="53" fillId="0" borderId="27" xfId="898" applyNumberFormat="1" applyFont="1" applyBorder="1" applyAlignment="1">
      <alignment horizontal="center" vertical="center" textRotation="90" wrapText="1" shrinkToFit="1"/>
    </xf>
    <xf numFmtId="2" fontId="53" fillId="0" borderId="27" xfId="898" applyNumberFormat="1" applyFont="1" applyBorder="1" applyAlignment="1">
      <alignment horizontal="center" vertical="center" textRotation="90" wrapText="1" shrinkToFit="1"/>
    </xf>
    <xf numFmtId="164" fontId="45" fillId="58" borderId="25" xfId="0" applyNumberFormat="1" applyFont="1" applyFill="1" applyBorder="1" applyAlignment="1">
      <alignment horizontal="center" vertical="center"/>
    </xf>
    <xf numFmtId="164" fontId="45" fillId="0" borderId="20" xfId="0" applyNumberFormat="1" applyFont="1" applyBorder="1" applyAlignment="1">
      <alignment horizontal="center" vertical="center"/>
    </xf>
    <xf numFmtId="0" fontId="44" fillId="0" borderId="38" xfId="898" applyFont="1" applyBorder="1" applyAlignment="1">
      <alignment horizontal="center" vertical="center"/>
    </xf>
    <xf numFmtId="0" fontId="44" fillId="0" borderId="32" xfId="898" applyFont="1" applyBorder="1" applyAlignment="1">
      <alignment horizontal="center" vertical="center"/>
    </xf>
    <xf numFmtId="0" fontId="34" fillId="0" borderId="27" xfId="898" applyFont="1" applyBorder="1" applyAlignment="1">
      <alignment horizontal="center" vertical="center" wrapText="1"/>
    </xf>
    <xf numFmtId="49" fontId="44" fillId="0" borderId="37" xfId="898" applyNumberFormat="1" applyFont="1" applyBorder="1" applyAlignment="1">
      <alignment horizontal="center" vertical="center"/>
    </xf>
    <xf numFmtId="164" fontId="44" fillId="0" borderId="37" xfId="898" applyNumberFormat="1" applyFont="1" applyBorder="1" applyAlignment="1">
      <alignment horizontal="center" vertical="center"/>
    </xf>
    <xf numFmtId="164" fontId="34" fillId="0" borderId="33" xfId="898" applyNumberFormat="1" applyFont="1" applyBorder="1" applyAlignment="1">
      <alignment horizontal="center" vertical="center"/>
    </xf>
    <xf numFmtId="164" fontId="44" fillId="0" borderId="33" xfId="898" applyNumberFormat="1" applyFont="1" applyBorder="1" applyAlignment="1">
      <alignment horizontal="center" vertical="center"/>
    </xf>
    <xf numFmtId="164" fontId="49" fillId="0" borderId="33" xfId="898" applyNumberFormat="1" applyFont="1" applyBorder="1" applyAlignment="1">
      <alignment horizontal="center" vertical="center"/>
    </xf>
    <xf numFmtId="164" fontId="34" fillId="0" borderId="37" xfId="898" applyNumberFormat="1" applyFont="1" applyBorder="1" applyAlignment="1">
      <alignment horizontal="center" vertical="center"/>
    </xf>
    <xf numFmtId="164" fontId="49" fillId="0" borderId="37" xfId="898" applyNumberFormat="1" applyFont="1" applyBorder="1" applyAlignment="1">
      <alignment horizontal="center" vertical="center"/>
    </xf>
    <xf numFmtId="0" fontId="55" fillId="0" borderId="0" xfId="0" applyFont="1" applyAlignment="1">
      <alignment horizontal="left" vertical="top" wrapText="1"/>
    </xf>
    <xf numFmtId="0" fontId="136" fillId="58" borderId="20" xfId="0" applyFont="1" applyFill="1" applyBorder="1" applyAlignment="1">
      <alignment horizontal="left" vertical="center" wrapText="1"/>
    </xf>
    <xf numFmtId="0" fontId="136" fillId="58" borderId="20" xfId="0" applyFont="1" applyFill="1" applyBorder="1" applyAlignment="1">
      <alignment horizontal="center" vertical="center"/>
    </xf>
    <xf numFmtId="2" fontId="97" fillId="58" borderId="20" xfId="0" applyNumberFormat="1" applyFont="1" applyFill="1" applyBorder="1" applyAlignment="1">
      <alignment horizontal="center" vertical="center"/>
    </xf>
    <xf numFmtId="0" fontId="44" fillId="0" borderId="0" xfId="898" applyFont="1" applyAlignment="1">
      <alignment horizontal="center" vertical="center"/>
    </xf>
    <xf numFmtId="164" fontId="45" fillId="0" borderId="25" xfId="0" applyNumberFormat="1" applyFont="1" applyBorder="1" applyAlignment="1">
      <alignment horizontal="center" vertical="center"/>
    </xf>
    <xf numFmtId="2" fontId="45" fillId="57" borderId="20" xfId="898" applyNumberFormat="1" applyFont="1" applyFill="1" applyBorder="1" applyAlignment="1">
      <alignment horizontal="center" vertical="center" wrapText="1"/>
    </xf>
    <xf numFmtId="164" fontId="45" fillId="57" borderId="25" xfId="0" applyNumberFormat="1" applyFont="1" applyFill="1" applyBorder="1" applyAlignment="1">
      <alignment horizontal="center" vertical="center"/>
    </xf>
    <xf numFmtId="164" fontId="136" fillId="57" borderId="20" xfId="0" applyNumberFormat="1" applyFont="1" applyFill="1" applyBorder="1" applyAlignment="1">
      <alignment horizontal="center" vertical="center"/>
    </xf>
    <xf numFmtId="164" fontId="136" fillId="57" borderId="25" xfId="0" applyNumberFormat="1" applyFont="1" applyFill="1" applyBorder="1" applyAlignment="1">
      <alignment horizontal="center" vertical="center"/>
    </xf>
    <xf numFmtId="2" fontId="45" fillId="0" borderId="20" xfId="898" applyNumberFormat="1" applyFont="1" applyBorder="1" applyAlignment="1">
      <alignment horizontal="center" vertical="center" wrapText="1"/>
    </xf>
    <xf numFmtId="164" fontId="136" fillId="0" borderId="20" xfId="0" applyNumberFormat="1" applyFont="1" applyBorder="1" applyAlignment="1">
      <alignment horizontal="center" vertical="center"/>
    </xf>
    <xf numFmtId="164" fontId="136" fillId="0" borderId="25" xfId="0" applyNumberFormat="1" applyFont="1" applyBorder="1" applyAlignment="1">
      <alignment horizontal="center" vertical="center"/>
    </xf>
    <xf numFmtId="164" fontId="26" fillId="0" borderId="0" xfId="898" applyNumberFormat="1"/>
    <xf numFmtId="4" fontId="45" fillId="57" borderId="25" xfId="0" applyNumberFormat="1" applyFont="1" applyFill="1" applyBorder="1" applyAlignment="1">
      <alignment horizontal="center" vertical="center" wrapText="1"/>
    </xf>
    <xf numFmtId="164" fontId="45" fillId="0" borderId="42" xfId="0" applyNumberFormat="1" applyFont="1" applyBorder="1" applyAlignment="1">
      <alignment horizontal="center" vertical="center"/>
    </xf>
    <xf numFmtId="164" fontId="45" fillId="57" borderId="42" xfId="0" applyNumberFormat="1" applyFont="1" applyFill="1" applyBorder="1" applyAlignment="1">
      <alignment horizontal="center" vertical="center"/>
    </xf>
    <xf numFmtId="4" fontId="45" fillId="57" borderId="42" xfId="0" applyNumberFormat="1" applyFont="1" applyFill="1" applyBorder="1" applyAlignment="1">
      <alignment horizontal="center" vertical="center" wrapText="1"/>
    </xf>
    <xf numFmtId="2" fontId="136" fillId="57" borderId="42" xfId="898" applyNumberFormat="1" applyFont="1" applyFill="1" applyBorder="1" applyAlignment="1">
      <alignment horizontal="center" vertical="center" wrapText="1"/>
    </xf>
    <xf numFmtId="164" fontId="136" fillId="57" borderId="42" xfId="0" applyNumberFormat="1" applyFont="1" applyFill="1" applyBorder="1" applyAlignment="1">
      <alignment horizontal="center" vertical="center"/>
    </xf>
    <xf numFmtId="164" fontId="45" fillId="58" borderId="42" xfId="0" applyNumberFormat="1" applyFont="1" applyFill="1" applyBorder="1" applyAlignment="1">
      <alignment horizontal="center" vertical="center"/>
    </xf>
    <xf numFmtId="2" fontId="45" fillId="57" borderId="42" xfId="898" applyNumberFormat="1" applyFont="1" applyFill="1" applyBorder="1" applyAlignment="1">
      <alignment horizontal="center" vertical="center" wrapText="1"/>
    </xf>
    <xf numFmtId="2" fontId="45" fillId="0" borderId="42" xfId="898" applyNumberFormat="1" applyFont="1" applyBorder="1" applyAlignment="1">
      <alignment horizontal="center" vertical="center" wrapText="1"/>
    </xf>
    <xf numFmtId="164" fontId="136" fillId="58" borderId="42" xfId="0" applyNumberFormat="1" applyFont="1" applyFill="1" applyBorder="1" applyAlignment="1">
      <alignment horizontal="center" vertical="center"/>
    </xf>
    <xf numFmtId="164" fontId="136" fillId="58" borderId="25" xfId="0" applyNumberFormat="1" applyFont="1" applyFill="1" applyBorder="1" applyAlignment="1">
      <alignment horizontal="center" vertical="center"/>
    </xf>
    <xf numFmtId="1" fontId="45" fillId="0" borderId="43" xfId="898" applyNumberFormat="1" applyFont="1" applyBorder="1" applyAlignment="1">
      <alignment horizontal="center" vertical="center" wrapText="1" shrinkToFit="1"/>
    </xf>
    <xf numFmtId="0" fontId="136" fillId="58" borderId="42" xfId="0" applyFont="1" applyFill="1" applyBorder="1" applyAlignment="1">
      <alignment horizontal="left" vertical="center" wrapText="1"/>
    </xf>
    <xf numFmtId="0" fontId="136" fillId="58" borderId="42" xfId="0" applyFont="1" applyFill="1" applyBorder="1" applyAlignment="1">
      <alignment horizontal="center" vertical="center"/>
    </xf>
    <xf numFmtId="2" fontId="97" fillId="58" borderId="42" xfId="0" applyNumberFormat="1" applyFont="1" applyFill="1" applyBorder="1" applyAlignment="1">
      <alignment horizontal="center" vertical="center"/>
    </xf>
    <xf numFmtId="2" fontId="136" fillId="0" borderId="42" xfId="0" applyNumberFormat="1" applyFont="1" applyBorder="1" applyAlignment="1">
      <alignment horizontal="center" vertical="center"/>
    </xf>
    <xf numFmtId="0" fontId="53" fillId="58" borderId="42" xfId="0" applyFont="1" applyFill="1" applyBorder="1" applyAlignment="1">
      <alignment horizontal="left" vertical="center" wrapText="1"/>
    </xf>
    <xf numFmtId="2" fontId="136" fillId="0" borderId="42" xfId="898" applyNumberFormat="1" applyFont="1" applyBorder="1" applyAlignment="1">
      <alignment horizontal="center" vertical="center" wrapText="1"/>
    </xf>
    <xf numFmtId="1" fontId="53" fillId="0" borderId="43" xfId="898" applyNumberFormat="1" applyFont="1" applyBorder="1" applyAlignment="1">
      <alignment horizontal="center" vertical="center" textRotation="90" wrapText="1" shrinkToFit="1"/>
    </xf>
    <xf numFmtId="1" fontId="45" fillId="0" borderId="19" xfId="898" applyNumberFormat="1" applyFont="1" applyBorder="1" applyAlignment="1">
      <alignment horizontal="center" vertical="center" wrapText="1" shrinkToFit="1"/>
    </xf>
    <xf numFmtId="0" fontId="136" fillId="58" borderId="44" xfId="0" applyFont="1" applyFill="1" applyBorder="1" applyAlignment="1">
      <alignment horizontal="left" vertical="center" wrapText="1"/>
    </xf>
    <xf numFmtId="0" fontId="136" fillId="58" borderId="44" xfId="0" applyFont="1" applyFill="1" applyBorder="1" applyAlignment="1">
      <alignment horizontal="center" vertical="center"/>
    </xf>
    <xf numFmtId="2" fontId="97" fillId="58" borderId="44" xfId="0" applyNumberFormat="1" applyFont="1" applyFill="1" applyBorder="1" applyAlignment="1">
      <alignment horizontal="center" vertical="center"/>
    </xf>
    <xf numFmtId="2" fontId="45" fillId="57" borderId="44" xfId="898" applyNumberFormat="1" applyFont="1" applyFill="1" applyBorder="1" applyAlignment="1">
      <alignment horizontal="center" vertical="center" wrapText="1"/>
    </xf>
    <xf numFmtId="164" fontId="45" fillId="0" borderId="44" xfId="0" applyNumberFormat="1" applyFont="1" applyBorder="1" applyAlignment="1">
      <alignment horizontal="center" vertical="center"/>
    </xf>
    <xf numFmtId="164" fontId="45" fillId="0" borderId="45" xfId="0" applyNumberFormat="1" applyFont="1" applyBorder="1" applyAlignment="1">
      <alignment horizontal="center" vertical="center"/>
    </xf>
    <xf numFmtId="0" fontId="45" fillId="57" borderId="42" xfId="0" applyFont="1" applyFill="1" applyBorder="1" applyAlignment="1">
      <alignment vertical="center" wrapText="1"/>
    </xf>
    <xf numFmtId="2" fontId="55" fillId="0" borderId="42" xfId="0" applyNumberFormat="1" applyFont="1" applyBorder="1" applyAlignment="1">
      <alignment horizontal="center" vertical="center" wrapText="1"/>
    </xf>
    <xf numFmtId="4" fontId="55" fillId="0" borderId="42" xfId="0" applyNumberFormat="1" applyFont="1" applyBorder="1" applyAlignment="1">
      <alignment horizontal="center" vertical="center" wrapText="1"/>
    </xf>
    <xf numFmtId="4" fontId="55" fillId="0" borderId="25" xfId="0" applyNumberFormat="1" applyFont="1" applyBorder="1" applyAlignment="1">
      <alignment horizontal="center" vertical="center" wrapText="1"/>
    </xf>
    <xf numFmtId="0" fontId="136" fillId="58" borderId="43" xfId="0" applyFont="1" applyFill="1" applyBorder="1" applyAlignment="1">
      <alignment horizontal="center" vertical="center"/>
    </xf>
    <xf numFmtId="164" fontId="136" fillId="0" borderId="42" xfId="0" applyNumberFormat="1" applyFont="1" applyBorder="1" applyAlignment="1">
      <alignment horizontal="center" vertical="center"/>
    </xf>
    <xf numFmtId="0" fontId="136" fillId="0" borderId="43" xfId="0" applyFont="1" applyBorder="1" applyAlignment="1">
      <alignment horizontal="center" vertical="center"/>
    </xf>
    <xf numFmtId="0" fontId="137" fillId="58" borderId="42" xfId="0" applyFont="1" applyFill="1" applyBorder="1" applyAlignment="1">
      <alignment horizontal="right" vertical="center" wrapText="1"/>
    </xf>
    <xf numFmtId="0" fontId="136" fillId="0" borderId="42" xfId="0" applyFont="1" applyBorder="1" applyAlignment="1">
      <alignment horizontal="center" vertical="center"/>
    </xf>
    <xf numFmtId="2" fontId="97" fillId="0" borderId="42" xfId="1165" applyNumberFormat="1" applyFont="1" applyBorder="1" applyAlignment="1">
      <alignment horizontal="center" vertical="center"/>
    </xf>
    <xf numFmtId="0" fontId="45" fillId="58" borderId="42" xfId="0" applyFont="1" applyFill="1" applyBorder="1" applyAlignment="1">
      <alignment horizontal="left" vertical="center" wrapText="1"/>
    </xf>
    <xf numFmtId="0" fontId="136" fillId="58" borderId="19" xfId="0" applyFont="1" applyFill="1" applyBorder="1" applyAlignment="1">
      <alignment horizontal="center" vertical="center"/>
    </xf>
    <xf numFmtId="0" fontId="137" fillId="58" borderId="44" xfId="0" applyFont="1" applyFill="1" applyBorder="1" applyAlignment="1">
      <alignment horizontal="right" vertical="center" wrapText="1"/>
    </xf>
    <xf numFmtId="164" fontId="136" fillId="0" borderId="44" xfId="0" applyNumberFormat="1" applyFont="1" applyBorder="1" applyAlignment="1">
      <alignment horizontal="center" vertical="center"/>
    </xf>
    <xf numFmtId="164" fontId="136" fillId="0" borderId="45" xfId="0" applyNumberFormat="1" applyFont="1" applyBorder="1" applyAlignment="1">
      <alignment horizontal="center" vertical="center"/>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0" fontId="45" fillId="57" borderId="43" xfId="0" applyFont="1" applyFill="1" applyBorder="1" applyAlignment="1">
      <alignment horizontal="center" vertical="center" wrapText="1"/>
    </xf>
    <xf numFmtId="0" fontId="136" fillId="0" borderId="19" xfId="0" applyFont="1" applyBorder="1" applyAlignment="1">
      <alignment horizontal="center" vertical="center"/>
    </xf>
    <xf numFmtId="0" fontId="136" fillId="0" borderId="44" xfId="0" applyFont="1" applyBorder="1" applyAlignment="1">
      <alignment horizontal="center" vertical="center"/>
    </xf>
    <xf numFmtId="2" fontId="97" fillId="0" borderId="44" xfId="1165" applyNumberFormat="1" applyFont="1" applyBorder="1" applyAlignment="1">
      <alignment horizontal="center" vertical="center"/>
    </xf>
    <xf numFmtId="2" fontId="45" fillId="0" borderId="44" xfId="898" applyNumberFormat="1" applyFont="1" applyBorder="1" applyAlignment="1">
      <alignment horizontal="center" vertical="center" wrapText="1"/>
    </xf>
    <xf numFmtId="164" fontId="45" fillId="57" borderId="44" xfId="0" applyNumberFormat="1" applyFont="1" applyFill="1" applyBorder="1" applyAlignment="1">
      <alignment horizontal="center" vertical="center"/>
    </xf>
    <xf numFmtId="4" fontId="45" fillId="57" borderId="44" xfId="0" applyNumberFormat="1" applyFont="1" applyFill="1" applyBorder="1" applyAlignment="1">
      <alignment horizontal="center" vertical="center" wrapText="1"/>
    </xf>
    <xf numFmtId="4" fontId="45" fillId="57" borderId="45" xfId="0" applyNumberFormat="1" applyFont="1" applyFill="1" applyBorder="1" applyAlignment="1">
      <alignment horizontal="center" vertical="center" wrapText="1"/>
    </xf>
    <xf numFmtId="0" fontId="135" fillId="0" borderId="42" xfId="0" applyFont="1" applyBorder="1" applyAlignment="1">
      <alignment horizontal="left" vertical="top" wrapText="1"/>
    </xf>
    <xf numFmtId="0" fontId="9" fillId="0" borderId="42" xfId="0" applyFont="1" applyBorder="1" applyAlignment="1">
      <alignment horizontal="center" vertical="center" wrapText="1" shrinkToFit="1"/>
    </xf>
    <xf numFmtId="2" fontId="9" fillId="0" borderId="42" xfId="0" applyNumberFormat="1" applyFont="1" applyBorder="1" applyAlignment="1">
      <alignment horizontal="center" vertical="center"/>
    </xf>
    <xf numFmtId="2" fontId="136" fillId="58" borderId="42" xfId="898" applyNumberFormat="1" applyFont="1" applyFill="1" applyBorder="1" applyAlignment="1">
      <alignment horizontal="center" vertical="center" wrapText="1"/>
    </xf>
    <xf numFmtId="4" fontId="45" fillId="0" borderId="42" xfId="0" applyNumberFormat="1" applyFont="1" applyBorder="1" applyAlignment="1">
      <alignment horizontal="center" vertical="center"/>
    </xf>
    <xf numFmtId="164" fontId="45" fillId="57" borderId="45" xfId="0" applyNumberFormat="1" applyFont="1" applyFill="1" applyBorder="1" applyAlignment="1">
      <alignment horizontal="center" vertical="center"/>
    </xf>
    <xf numFmtId="164" fontId="45" fillId="0" borderId="0" xfId="0" applyNumberFormat="1" applyFont="1" applyAlignment="1">
      <alignment horizontal="center" vertical="center"/>
    </xf>
    <xf numFmtId="10" fontId="141" fillId="0" borderId="37" xfId="898" applyNumberFormat="1" applyFont="1" applyBorder="1" applyAlignment="1">
      <alignment horizontal="center" vertical="center" wrapText="1"/>
    </xf>
    <xf numFmtId="164" fontId="45" fillId="94" borderId="42" xfId="0" applyNumberFormat="1" applyFont="1" applyFill="1" applyBorder="1" applyAlignment="1">
      <alignment horizontal="center" vertical="center"/>
    </xf>
    <xf numFmtId="2" fontId="45" fillId="94" borderId="42" xfId="0" applyNumberFormat="1" applyFont="1" applyFill="1" applyBorder="1" applyAlignment="1">
      <alignment horizontal="center" vertical="center"/>
    </xf>
    <xf numFmtId="2" fontId="45" fillId="94" borderId="42" xfId="898" applyNumberFormat="1" applyFont="1" applyFill="1" applyBorder="1" applyAlignment="1">
      <alignment horizontal="center" vertical="center" wrapText="1"/>
    </xf>
    <xf numFmtId="164" fontId="136" fillId="94" borderId="42" xfId="0" applyNumberFormat="1" applyFont="1" applyFill="1" applyBorder="1" applyAlignment="1">
      <alignment horizontal="center" vertical="center"/>
    </xf>
    <xf numFmtId="2" fontId="136" fillId="94" borderId="42" xfId="0" applyNumberFormat="1" applyFont="1" applyFill="1" applyBorder="1" applyAlignment="1">
      <alignment horizontal="center" vertical="center"/>
    </xf>
    <xf numFmtId="2" fontId="136" fillId="94" borderId="42" xfId="898" applyNumberFormat="1" applyFont="1" applyFill="1" applyBorder="1" applyAlignment="1">
      <alignment horizontal="center" vertical="center" wrapText="1"/>
    </xf>
    <xf numFmtId="0" fontId="53" fillId="94" borderId="42" xfId="0" applyFont="1" applyFill="1" applyBorder="1" applyAlignment="1">
      <alignment horizontal="center" vertical="center" wrapText="1"/>
    </xf>
    <xf numFmtId="4" fontId="45" fillId="94" borderId="42" xfId="0" applyNumberFormat="1" applyFont="1" applyFill="1" applyBorder="1" applyAlignment="1">
      <alignment horizontal="center" vertical="center"/>
    </xf>
    <xf numFmtId="2" fontId="45" fillId="94" borderId="44" xfId="0" applyNumberFormat="1" applyFont="1" applyFill="1" applyBorder="1" applyAlignment="1">
      <alignment horizontal="center" vertical="center"/>
    </xf>
    <xf numFmtId="2" fontId="45" fillId="94" borderId="44" xfId="898" applyNumberFormat="1" applyFont="1" applyFill="1" applyBorder="1" applyAlignment="1">
      <alignment horizontal="center" vertical="center" wrapText="1"/>
    </xf>
    <xf numFmtId="164" fontId="45" fillId="94" borderId="44" xfId="0" applyNumberFormat="1" applyFont="1" applyFill="1" applyBorder="1" applyAlignment="1">
      <alignment horizontal="center" vertical="center"/>
    </xf>
    <xf numFmtId="4" fontId="45" fillId="94" borderId="42" xfId="1117" applyNumberFormat="1" applyFont="1" applyFill="1" applyBorder="1" applyAlignment="1">
      <alignment horizontal="center" vertical="center" wrapText="1"/>
    </xf>
    <xf numFmtId="2" fontId="136" fillId="94" borderId="20" xfId="0" applyNumberFormat="1" applyFont="1" applyFill="1" applyBorder="1" applyAlignment="1">
      <alignment horizontal="center" vertical="center"/>
    </xf>
    <xf numFmtId="2" fontId="136" fillId="94" borderId="20" xfId="898" applyNumberFormat="1" applyFont="1" applyFill="1" applyBorder="1" applyAlignment="1">
      <alignment horizontal="center" vertical="center" wrapText="1"/>
    </xf>
    <xf numFmtId="2" fontId="45" fillId="94" borderId="20" xfId="0" applyNumberFormat="1" applyFont="1" applyFill="1" applyBorder="1" applyAlignment="1">
      <alignment horizontal="center" vertical="center"/>
    </xf>
    <xf numFmtId="2" fontId="45" fillId="94" borderId="20" xfId="898" applyNumberFormat="1" applyFont="1" applyFill="1" applyBorder="1" applyAlignment="1">
      <alignment horizontal="center" vertical="center" wrapText="1"/>
    </xf>
    <xf numFmtId="164" fontId="136" fillId="94" borderId="20" xfId="0" applyNumberFormat="1" applyFont="1" applyFill="1" applyBorder="1" applyAlignment="1">
      <alignment horizontal="center" vertical="center"/>
    </xf>
    <xf numFmtId="164" fontId="45" fillId="94" borderId="20" xfId="0" applyNumberFormat="1" applyFont="1" applyFill="1" applyBorder="1" applyAlignment="1">
      <alignment horizontal="center" vertical="center"/>
    </xf>
    <xf numFmtId="2" fontId="136" fillId="94" borderId="44" xfId="0" applyNumberFormat="1" applyFont="1" applyFill="1" applyBorder="1" applyAlignment="1">
      <alignment horizontal="center" vertical="center"/>
    </xf>
    <xf numFmtId="2" fontId="136" fillId="94" borderId="44" xfId="898" applyNumberFormat="1" applyFont="1" applyFill="1" applyBorder="1" applyAlignment="1">
      <alignment horizontal="center" vertical="center" wrapText="1"/>
    </xf>
    <xf numFmtId="2" fontId="55" fillId="94" borderId="42" xfId="0" applyNumberFormat="1" applyFont="1" applyFill="1" applyBorder="1" applyAlignment="1">
      <alignment horizontal="center" vertical="center"/>
    </xf>
    <xf numFmtId="2" fontId="55" fillId="94" borderId="42" xfId="0" applyNumberFormat="1" applyFont="1" applyFill="1" applyBorder="1" applyAlignment="1">
      <alignment horizontal="center" vertical="center" wrapText="1"/>
    </xf>
    <xf numFmtId="164" fontId="136" fillId="94" borderId="44" xfId="0" applyNumberFormat="1" applyFont="1" applyFill="1" applyBorder="1" applyAlignment="1">
      <alignment horizontal="center" vertical="center"/>
    </xf>
    <xf numFmtId="0" fontId="34" fillId="0" borderId="28" xfId="1422" applyFont="1" applyBorder="1" applyAlignment="1">
      <alignment horizontal="left" vertical="center" wrapText="1"/>
    </xf>
    <xf numFmtId="171" fontId="131" fillId="0" borderId="30" xfId="898" applyNumberFormat="1" applyFont="1" applyBorder="1" applyAlignment="1">
      <alignment horizontal="center" vertical="center" wrapText="1"/>
    </xf>
    <xf numFmtId="171" fontId="131" fillId="0" borderId="28" xfId="898" applyNumberFormat="1" applyFont="1" applyBorder="1" applyAlignment="1">
      <alignment horizontal="center" vertical="center" wrapText="1"/>
    </xf>
    <xf numFmtId="171" fontId="131" fillId="0" borderId="31" xfId="898" applyNumberFormat="1" applyFont="1" applyBorder="1" applyAlignment="1">
      <alignment horizontal="center" vertical="center" wrapText="1"/>
    </xf>
    <xf numFmtId="171" fontId="45" fillId="0" borderId="0" xfId="0" applyNumberFormat="1" applyFont="1" applyAlignment="1">
      <alignment horizontal="center" vertical="center"/>
    </xf>
    <xf numFmtId="0" fontId="38" fillId="0" borderId="0" xfId="0" applyFont="1" applyAlignment="1">
      <alignment horizontal="left" vertical="center" wrapText="1"/>
    </xf>
    <xf numFmtId="0" fontId="48" fillId="0" borderId="0" xfId="0" applyFont="1" applyAlignment="1">
      <alignment horizontal="left" vertical="center" wrapText="1"/>
    </xf>
    <xf numFmtId="0" fontId="38" fillId="0" borderId="0" xfId="1156" applyFont="1" applyAlignment="1">
      <alignment horizontal="left" vertical="center" wrapText="1"/>
    </xf>
    <xf numFmtId="0" fontId="38" fillId="0" borderId="0" xfId="0" applyFont="1"/>
    <xf numFmtId="1" fontId="61" fillId="0" borderId="0" xfId="0" applyNumberFormat="1" applyFont="1" applyAlignment="1">
      <alignment horizontal="center"/>
    </xf>
    <xf numFmtId="171" fontId="26" fillId="0" borderId="0" xfId="0" applyNumberFormat="1" applyFont="1" applyAlignment="1">
      <alignment horizontal="center" vertical="center" wrapText="1"/>
    </xf>
    <xf numFmtId="14" fontId="26" fillId="0" borderId="0" xfId="0" applyNumberFormat="1" applyFont="1" applyAlignment="1">
      <alignment horizontal="center" vertical="center"/>
    </xf>
    <xf numFmtId="0" fontId="26" fillId="0" borderId="0" xfId="0" applyFont="1" applyAlignment="1">
      <alignment horizontal="center" vertical="center"/>
    </xf>
    <xf numFmtId="0" fontId="32" fillId="0" borderId="0" xfId="0" applyFont="1" applyAlignment="1">
      <alignment horizontal="center" vertical="center"/>
    </xf>
    <xf numFmtId="0" fontId="33" fillId="0" borderId="0" xfId="898" applyFont="1" applyAlignment="1">
      <alignment horizontal="center" vertical="center" wrapText="1"/>
    </xf>
    <xf numFmtId="0" fontId="26" fillId="0" borderId="0" xfId="1422" applyAlignment="1">
      <alignment horizontal="center" vertical="center"/>
    </xf>
    <xf numFmtId="0" fontId="34" fillId="0" borderId="29" xfId="0" applyFont="1" applyBorder="1" applyAlignment="1">
      <alignment horizontal="center" vertical="center" wrapText="1"/>
    </xf>
    <xf numFmtId="165" fontId="34" fillId="0" borderId="0" xfId="1422" applyNumberFormat="1" applyFont="1" applyAlignment="1">
      <alignment horizontal="center" vertical="center" wrapText="1"/>
    </xf>
    <xf numFmtId="166" fontId="36" fillId="0" borderId="15" xfId="1422" applyNumberFormat="1" applyFont="1" applyBorder="1" applyAlignment="1">
      <alignment horizontal="center" vertical="center" wrapText="1"/>
    </xf>
    <xf numFmtId="0" fontId="36" fillId="0" borderId="15" xfId="1422" applyFont="1" applyBorder="1" applyAlignment="1">
      <alignment horizontal="left"/>
    </xf>
    <xf numFmtId="14" fontId="38" fillId="0" borderId="0" xfId="898" applyNumberFormat="1" applyFont="1" applyAlignment="1">
      <alignment horizontal="center" vertical="center"/>
    </xf>
    <xf numFmtId="0" fontId="37" fillId="0" borderId="0" xfId="898" applyFont="1" applyAlignment="1">
      <alignment horizontal="left" vertical="center"/>
    </xf>
    <xf numFmtId="164" fontId="37" fillId="0" borderId="0" xfId="898" applyNumberFormat="1" applyFont="1" applyAlignment="1">
      <alignment horizontal="center" vertical="center"/>
    </xf>
    <xf numFmtId="164" fontId="40" fillId="0" borderId="0" xfId="898" applyNumberFormat="1" applyFont="1" applyAlignment="1">
      <alignment horizontal="center" vertical="center"/>
    </xf>
    <xf numFmtId="0" fontId="39" fillId="0" borderId="0" xfId="898" applyFont="1" applyAlignment="1">
      <alignment horizontal="center" vertical="center"/>
    </xf>
    <xf numFmtId="164" fontId="45" fillId="0" borderId="0" xfId="0" applyNumberFormat="1" applyFont="1" applyAlignment="1">
      <alignment horizontal="center" vertical="center"/>
    </xf>
    <xf numFmtId="0" fontId="34" fillId="0" borderId="15" xfId="1422" applyFont="1" applyBorder="1" applyAlignment="1">
      <alignment horizontal="left" vertical="center" wrapText="1"/>
    </xf>
    <xf numFmtId="0" fontId="34" fillId="0" borderId="15" xfId="898" applyFont="1" applyBorder="1" applyAlignment="1">
      <alignment horizontal="center" vertical="center" wrapText="1"/>
    </xf>
    <xf numFmtId="0" fontId="34" fillId="0" borderId="15" xfId="1422" applyFont="1" applyBorder="1" applyAlignment="1">
      <alignment horizontal="left" vertical="center"/>
    </xf>
    <xf numFmtId="0" fontId="34" fillId="0" borderId="15" xfId="1422" applyFont="1" applyBorder="1" applyAlignment="1">
      <alignment horizontal="center" vertical="center" wrapText="1"/>
    </xf>
    <xf numFmtId="0" fontId="35" fillId="0" borderId="16" xfId="1422" applyFont="1" applyBorder="1" applyAlignment="1">
      <alignment horizontal="center" vertical="center"/>
    </xf>
    <xf numFmtId="0" fontId="35" fillId="0" borderId="16" xfId="1422" applyFont="1" applyBorder="1" applyAlignment="1">
      <alignment horizontal="left" vertical="center" wrapText="1"/>
    </xf>
    <xf numFmtId="164" fontId="35" fillId="0" borderId="16" xfId="1422" applyNumberFormat="1" applyFont="1" applyBorder="1" applyAlignment="1">
      <alignment horizontal="center" vertical="center" wrapText="1"/>
    </xf>
    <xf numFmtId="0" fontId="34" fillId="0" borderId="16" xfId="1422" applyFont="1" applyBorder="1" applyAlignment="1">
      <alignment horizontal="center"/>
    </xf>
    <xf numFmtId="165" fontId="34" fillId="0" borderId="16" xfId="1422" applyNumberFormat="1" applyFont="1" applyBorder="1" applyAlignment="1">
      <alignment horizontal="center" vertical="center" wrapText="1"/>
    </xf>
    <xf numFmtId="14" fontId="34" fillId="0" borderId="15" xfId="1422" applyNumberFormat="1" applyFont="1" applyBorder="1" applyAlignment="1">
      <alignment horizontal="center" vertical="center" wrapText="1"/>
    </xf>
    <xf numFmtId="0" fontId="31" fillId="0" borderId="0" xfId="898" applyFont="1" applyAlignment="1">
      <alignment horizontal="center"/>
    </xf>
    <xf numFmtId="0" fontId="26" fillId="0" borderId="0" xfId="898" applyAlignment="1">
      <alignment horizontal="center"/>
    </xf>
    <xf numFmtId="0" fontId="26" fillId="0" borderId="0" xfId="898" applyAlignment="1">
      <alignment horizontal="center" vertical="center" wrapText="1"/>
    </xf>
    <xf numFmtId="0" fontId="32" fillId="0" borderId="0" xfId="898" applyFont="1" applyAlignment="1">
      <alignment horizontal="center" vertical="center"/>
    </xf>
    <xf numFmtId="0" fontId="33" fillId="0" borderId="15" xfId="1422" applyFont="1" applyBorder="1" applyAlignment="1">
      <alignment horizontal="right"/>
    </xf>
    <xf numFmtId="0" fontId="33" fillId="0" borderId="15" xfId="1422" applyFont="1" applyBorder="1" applyAlignment="1">
      <alignment horizontal="center"/>
    </xf>
    <xf numFmtId="166" fontId="33" fillId="0" borderId="15" xfId="1422" applyNumberFormat="1" applyFont="1" applyBorder="1" applyAlignment="1">
      <alignment horizontal="center" vertical="center" wrapText="1"/>
    </xf>
    <xf numFmtId="0" fontId="36" fillId="0" borderId="15" xfId="1422" applyFont="1" applyBorder="1"/>
    <xf numFmtId="0" fontId="34" fillId="0" borderId="0" xfId="1422" applyFont="1" applyAlignment="1">
      <alignment horizontal="center"/>
    </xf>
    <xf numFmtId="0" fontId="143" fillId="0" borderId="0" xfId="0" applyFont="1" applyAlignment="1">
      <alignment horizontal="center" vertical="center"/>
    </xf>
    <xf numFmtId="0" fontId="49" fillId="0" borderId="37" xfId="898" applyFont="1" applyBorder="1" applyAlignment="1">
      <alignment horizontal="right" vertical="center"/>
    </xf>
    <xf numFmtId="0" fontId="44" fillId="0" borderId="37" xfId="898" applyFont="1" applyBorder="1" applyAlignment="1">
      <alignment horizontal="right" vertical="center"/>
    </xf>
    <xf numFmtId="0" fontId="43" fillId="0" borderId="15" xfId="898" applyFont="1" applyBorder="1" applyAlignment="1">
      <alignment horizontal="center" vertical="center"/>
    </xf>
    <xf numFmtId="0" fontId="44" fillId="57" borderId="37" xfId="898" applyFont="1" applyFill="1" applyBorder="1" applyAlignment="1">
      <alignment horizontal="left" vertical="center" wrapText="1"/>
    </xf>
    <xf numFmtId="0" fontId="36" fillId="0" borderId="17" xfId="898" applyFont="1" applyBorder="1" applyAlignment="1">
      <alignment horizontal="center" vertical="center" wrapText="1"/>
    </xf>
    <xf numFmtId="0" fontId="34" fillId="0" borderId="24" xfId="898" applyFont="1" applyBorder="1" applyAlignment="1">
      <alignment horizontal="center" vertical="center" wrapText="1"/>
    </xf>
    <xf numFmtId="0" fontId="34" fillId="0" borderId="27" xfId="898" applyFont="1" applyBorder="1" applyAlignment="1">
      <alignment horizontal="center" vertical="center" wrapText="1"/>
    </xf>
    <xf numFmtId="0" fontId="36" fillId="0" borderId="0" xfId="898" applyFont="1" applyAlignment="1">
      <alignment horizontal="center" vertical="center" wrapText="1"/>
    </xf>
    <xf numFmtId="0" fontId="36" fillId="0" borderId="15" xfId="898" applyFont="1" applyBorder="1" applyAlignment="1">
      <alignment horizontal="center" vertical="center" wrapText="1"/>
    </xf>
    <xf numFmtId="164" fontId="36" fillId="0" borderId="15" xfId="898" applyNumberFormat="1" applyFont="1" applyBorder="1" applyAlignment="1">
      <alignment horizontal="center" vertical="center"/>
    </xf>
    <xf numFmtId="0" fontId="44" fillId="57" borderId="37" xfId="898" applyFont="1" applyFill="1" applyBorder="1" applyAlignment="1">
      <alignment vertical="center" wrapText="1"/>
    </xf>
    <xf numFmtId="0" fontId="34" fillId="0" borderId="37" xfId="898" applyFont="1" applyBorder="1" applyAlignment="1">
      <alignment horizontal="right" vertical="center"/>
    </xf>
    <xf numFmtId="0" fontId="34" fillId="0" borderId="26" xfId="898" applyFont="1" applyBorder="1" applyAlignment="1">
      <alignment horizontal="center" vertical="center" wrapText="1"/>
    </xf>
    <xf numFmtId="0" fontId="34" fillId="0" borderId="39" xfId="898" applyFont="1" applyBorder="1" applyAlignment="1">
      <alignment horizontal="center" vertical="center" wrapText="1"/>
    </xf>
    <xf numFmtId="14" fontId="42" fillId="0" borderId="17" xfId="898" applyNumberFormat="1" applyFont="1" applyBorder="1" applyAlignment="1">
      <alignment horizontal="center" vertical="center"/>
    </xf>
    <xf numFmtId="0" fontId="42" fillId="0" borderId="17" xfId="898" applyFont="1" applyBorder="1" applyAlignment="1">
      <alignment horizontal="center" vertical="center"/>
    </xf>
    <xf numFmtId="0" fontId="36" fillId="0" borderId="15" xfId="1422" applyFont="1" applyBorder="1" applyAlignment="1">
      <alignment horizontal="center" vertical="center" wrapText="1"/>
    </xf>
    <xf numFmtId="0" fontId="36" fillId="0" borderId="15" xfId="1422" applyFont="1" applyBorder="1" applyAlignment="1">
      <alignment horizontal="center" vertical="center"/>
    </xf>
    <xf numFmtId="0" fontId="44" fillId="57" borderId="40" xfId="898" applyFont="1" applyFill="1" applyBorder="1" applyAlignment="1">
      <alignment horizontal="left" vertical="center" wrapText="1"/>
    </xf>
    <xf numFmtId="0" fontId="44" fillId="57" borderId="15" xfId="898" applyFont="1" applyFill="1" applyBorder="1" applyAlignment="1">
      <alignment horizontal="left" vertical="center" wrapText="1"/>
    </xf>
    <xf numFmtId="0" fontId="44" fillId="57" borderId="41" xfId="898" applyFont="1" applyFill="1" applyBorder="1" applyAlignment="1">
      <alignment horizontal="left" vertical="center" wrapText="1"/>
    </xf>
    <xf numFmtId="164" fontId="45" fillId="0" borderId="0" xfId="898" applyNumberFormat="1" applyFont="1" applyAlignment="1">
      <alignment horizontal="center" vertical="center"/>
    </xf>
    <xf numFmtId="164" fontId="26" fillId="0" borderId="0" xfId="898" applyNumberFormat="1" applyAlignment="1">
      <alignment horizontal="center" vertical="center" wrapText="1"/>
    </xf>
    <xf numFmtId="0" fontId="53" fillId="0" borderId="23" xfId="898" applyFont="1" applyBorder="1" applyAlignment="1">
      <alignment horizontal="right" vertical="center" wrapText="1"/>
    </xf>
    <xf numFmtId="0" fontId="55" fillId="0" borderId="0" xfId="0" applyFont="1" applyAlignment="1">
      <alignment horizontal="left" vertical="top" wrapText="1"/>
    </xf>
    <xf numFmtId="164" fontId="38" fillId="0" borderId="0" xfId="898" applyNumberFormat="1" applyFont="1" applyAlignment="1">
      <alignment horizontal="center" vertical="center"/>
    </xf>
    <xf numFmtId="0" fontId="46" fillId="0" borderId="0" xfId="898" applyFont="1" applyAlignment="1">
      <alignment horizontal="center" vertical="center"/>
    </xf>
    <xf numFmtId="0" fontId="132" fillId="0" borderId="0" xfId="898" applyFont="1" applyAlignment="1">
      <alignment horizontal="center" vertical="center" wrapText="1"/>
    </xf>
    <xf numFmtId="0" fontId="45" fillId="0" borderId="0" xfId="898" applyFont="1" applyAlignment="1">
      <alignment horizontal="center" vertical="center"/>
    </xf>
    <xf numFmtId="0" fontId="42" fillId="0" borderId="15" xfId="898" applyFont="1" applyBorder="1" applyAlignment="1">
      <alignment horizontal="center" vertical="center"/>
    </xf>
    <xf numFmtId="164" fontId="42" fillId="0" borderId="15" xfId="898" applyNumberFormat="1" applyFont="1" applyBorder="1" applyAlignment="1">
      <alignment horizontal="center" vertical="center" wrapText="1"/>
    </xf>
    <xf numFmtId="0" fontId="53" fillId="57" borderId="18" xfId="0" applyFont="1" applyFill="1" applyBorder="1" applyAlignment="1">
      <alignment horizontal="center" vertical="center" wrapText="1"/>
    </xf>
    <xf numFmtId="0" fontId="53" fillId="57" borderId="24" xfId="0" applyFont="1" applyFill="1" applyBorder="1" applyAlignment="1">
      <alignment horizontal="center" vertical="center" wrapText="1"/>
    </xf>
    <xf numFmtId="0" fontId="53" fillId="57" borderId="26" xfId="0" applyFont="1" applyFill="1" applyBorder="1" applyAlignment="1">
      <alignment horizontal="center" vertical="center" wrapText="1"/>
    </xf>
    <xf numFmtId="164" fontId="42" fillId="0" borderId="15" xfId="898" applyNumberFormat="1" applyFont="1" applyBorder="1" applyAlignment="1">
      <alignment horizontal="center" vertical="center"/>
    </xf>
    <xf numFmtId="14" fontId="38" fillId="0" borderId="21" xfId="898" applyNumberFormat="1" applyFont="1" applyBorder="1" applyAlignment="1">
      <alignment horizontal="center" vertical="center"/>
    </xf>
    <xf numFmtId="1" fontId="53" fillId="0" borderId="20" xfId="898" applyNumberFormat="1" applyFont="1" applyBorder="1" applyAlignment="1">
      <alignment horizontal="center" vertical="center" textRotation="90" wrapText="1" shrinkToFit="1"/>
    </xf>
    <xf numFmtId="1" fontId="53" fillId="0" borderId="27" xfId="898" applyNumberFormat="1" applyFont="1" applyBorder="1" applyAlignment="1">
      <alignment horizontal="center" vertical="center" textRotation="90" wrapText="1" shrinkToFit="1"/>
    </xf>
    <xf numFmtId="164" fontId="53" fillId="0" borderId="20" xfId="898" applyNumberFormat="1" applyFont="1" applyBorder="1" applyAlignment="1">
      <alignment horizontal="left" vertical="center" wrapText="1" shrinkToFit="1"/>
    </xf>
    <xf numFmtId="164" fontId="53" fillId="0" borderId="27" xfId="898" applyNumberFormat="1" applyFont="1" applyBorder="1" applyAlignment="1">
      <alignment horizontal="left" vertical="center" wrapText="1" shrinkToFit="1"/>
    </xf>
    <xf numFmtId="164" fontId="53" fillId="0" borderId="20" xfId="898" applyNumberFormat="1" applyFont="1" applyBorder="1" applyAlignment="1">
      <alignment horizontal="center" vertical="center"/>
    </xf>
    <xf numFmtId="164" fontId="53" fillId="0" borderId="20" xfId="898" applyNumberFormat="1" applyFont="1" applyBorder="1" applyAlignment="1">
      <alignment horizontal="center" vertical="center" wrapText="1" shrinkToFit="1"/>
    </xf>
    <xf numFmtId="0" fontId="53" fillId="57" borderId="43" xfId="0" applyFont="1" applyFill="1" applyBorder="1" applyAlignment="1">
      <alignment horizontal="center" vertical="center" wrapText="1"/>
    </xf>
    <xf numFmtId="0" fontId="53" fillId="57" borderId="42" xfId="0" applyFont="1" applyFill="1" applyBorder="1" applyAlignment="1">
      <alignment horizontal="center" vertical="center" wrapText="1"/>
    </xf>
    <xf numFmtId="0" fontId="53" fillId="57" borderId="25" xfId="0" applyFont="1" applyFill="1" applyBorder="1" applyAlignment="1">
      <alignment horizontal="center" vertical="center" wrapText="1"/>
    </xf>
    <xf numFmtId="164" fontId="53" fillId="0" borderId="18" xfId="898" applyNumberFormat="1" applyFont="1" applyBorder="1" applyAlignment="1">
      <alignment horizontal="center" vertical="center" wrapText="1" shrinkToFit="1"/>
    </xf>
    <xf numFmtId="164" fontId="53" fillId="0" borderId="24" xfId="898" applyNumberFormat="1" applyFont="1" applyBorder="1" applyAlignment="1">
      <alignment horizontal="center" vertical="center" wrapText="1" shrinkToFit="1"/>
    </xf>
    <xf numFmtId="164" fontId="53" fillId="0" borderId="26" xfId="898" applyNumberFormat="1" applyFont="1" applyBorder="1" applyAlignment="1">
      <alignment horizontal="center" vertical="center" wrapText="1" shrinkToFit="1"/>
    </xf>
    <xf numFmtId="164" fontId="53" fillId="0" borderId="43" xfId="898" applyNumberFormat="1" applyFont="1" applyBorder="1" applyAlignment="1">
      <alignment horizontal="center" vertical="center" wrapText="1" shrinkToFit="1"/>
    </xf>
    <xf numFmtId="164" fontId="53" fillId="0" borderId="42" xfId="898" applyNumberFormat="1" applyFont="1" applyBorder="1" applyAlignment="1">
      <alignment horizontal="center" vertical="center" wrapText="1" shrinkToFit="1"/>
    </xf>
    <xf numFmtId="164" fontId="53" fillId="0" borderId="25" xfId="898" applyNumberFormat="1" applyFont="1" applyBorder="1" applyAlignment="1">
      <alignment horizontal="center" vertical="center" wrapText="1" shrinkToFit="1"/>
    </xf>
    <xf numFmtId="14" fontId="38" fillId="0" borderId="17" xfId="898" applyNumberFormat="1" applyFont="1" applyBorder="1" applyAlignment="1">
      <alignment horizontal="center" vertical="center"/>
    </xf>
    <xf numFmtId="1" fontId="53" fillId="0" borderId="18" xfId="898" applyNumberFormat="1" applyFont="1" applyBorder="1" applyAlignment="1">
      <alignment horizontal="center" vertical="center" wrapText="1" shrinkToFit="1"/>
    </xf>
    <xf numFmtId="1" fontId="53" fillId="0" borderId="24" xfId="898" applyNumberFormat="1" applyFont="1" applyBorder="1" applyAlignment="1">
      <alignment horizontal="center" vertical="center" wrapText="1" shrinkToFit="1"/>
    </xf>
    <xf numFmtId="1" fontId="53" fillId="0" borderId="26" xfId="898" applyNumberFormat="1" applyFont="1" applyBorder="1" applyAlignment="1">
      <alignment horizontal="center" vertical="center" wrapText="1" shrinkToFit="1"/>
    </xf>
    <xf numFmtId="1" fontId="53" fillId="0" borderId="43" xfId="898" applyNumberFormat="1" applyFont="1" applyBorder="1" applyAlignment="1">
      <alignment horizontal="center" vertical="center" wrapText="1" shrinkToFit="1"/>
    </xf>
    <xf numFmtId="1" fontId="53" fillId="0" borderId="42" xfId="898" applyNumberFormat="1" applyFont="1" applyBorder="1" applyAlignment="1">
      <alignment horizontal="center" vertical="center" wrapText="1" shrinkToFit="1"/>
    </xf>
    <xf numFmtId="1" fontId="53" fillId="0" borderId="25" xfId="898" applyNumberFormat="1" applyFont="1" applyBorder="1" applyAlignment="1">
      <alignment horizontal="center" vertical="center" wrapText="1" shrinkToFit="1"/>
    </xf>
    <xf numFmtId="0" fontId="53" fillId="0" borderId="18" xfId="0" applyFont="1" applyBorder="1" applyAlignment="1">
      <alignment horizontal="center" vertical="center" wrapText="1"/>
    </xf>
    <xf numFmtId="0" fontId="53" fillId="0" borderId="24" xfId="0" applyFont="1" applyBorder="1" applyAlignment="1">
      <alignment horizontal="center" vertical="center" wrapText="1"/>
    </xf>
    <xf numFmtId="0" fontId="53" fillId="0" borderId="26" xfId="0" applyFont="1" applyBorder="1" applyAlignment="1">
      <alignment horizontal="center" vertical="center" wrapText="1"/>
    </xf>
    <xf numFmtId="0" fontId="53" fillId="0" borderId="43" xfId="0" applyFont="1" applyBorder="1" applyAlignment="1">
      <alignment horizontal="center" vertical="center" wrapText="1"/>
    </xf>
    <xf numFmtId="0" fontId="53" fillId="0" borderId="42" xfId="0" applyFont="1" applyBorder="1" applyAlignment="1">
      <alignment horizontal="center" vertical="center" wrapText="1"/>
    </xf>
    <xf numFmtId="0" fontId="53" fillId="0" borderId="25" xfId="0" applyFont="1" applyBorder="1" applyAlignment="1">
      <alignment horizontal="center" vertical="center" wrapText="1"/>
    </xf>
    <xf numFmtId="0" fontId="135" fillId="58" borderId="43" xfId="0" applyFont="1" applyFill="1" applyBorder="1" applyAlignment="1">
      <alignment horizontal="center" vertical="center" wrapText="1"/>
    </xf>
    <xf numFmtId="0" fontId="135" fillId="58" borderId="42" xfId="0" applyFont="1" applyFill="1" applyBorder="1" applyAlignment="1">
      <alignment horizontal="center" vertical="center" wrapText="1"/>
    </xf>
    <xf numFmtId="0" fontId="135" fillId="58" borderId="25" xfId="0" applyFont="1" applyFill="1" applyBorder="1" applyAlignment="1">
      <alignment horizontal="center" vertical="center" wrapText="1"/>
    </xf>
  </cellXfs>
  <cellStyles count="46004">
    <cellStyle name="_UAS_VS" xfId="1" xr:uid="{00000000-0005-0000-0000-000000000000}"/>
    <cellStyle name="_UAS_VS 2" xfId="2" xr:uid="{00000000-0005-0000-0000-000001000000}"/>
    <cellStyle name="_UAS_VS 3" xfId="1713" xr:uid="{00000000-0005-0000-0000-000002000000}"/>
    <cellStyle name="_UAS_VS_ESTR" xfId="1714" xr:uid="{00000000-0005-0000-0000-000003000000}"/>
    <cellStyle name="1. izcēlums" xfId="1715" xr:uid="{00000000-0005-0000-0000-000004000000}"/>
    <cellStyle name="1. izcēlums" xfId="3" xr:uid="{00000000-0005-0000-0000-000005000000}"/>
    <cellStyle name="1. izcēlums 2" xfId="4" xr:uid="{00000000-0005-0000-0000-000006000000}"/>
    <cellStyle name="1. izcēlums 2 2" xfId="5" xr:uid="{00000000-0005-0000-0000-000007000000}"/>
    <cellStyle name="1. izcēlums 2 3" xfId="6" xr:uid="{00000000-0005-0000-0000-000008000000}"/>
    <cellStyle name="1. izcēlums 2 4" xfId="7" xr:uid="{00000000-0005-0000-0000-000009000000}"/>
    <cellStyle name="1. izcēlums 2 5" xfId="1716" xr:uid="{00000000-0005-0000-0000-00000A000000}"/>
    <cellStyle name="1. izcēlums 2 5 2" xfId="43404" xr:uid="{B73CE371-10E0-4CBB-BB02-5E88B42B7FB4}"/>
    <cellStyle name="1. izcēlums 3" xfId="8" xr:uid="{00000000-0005-0000-0000-00000B000000}"/>
    <cellStyle name="1. izcēlums 4" xfId="9" xr:uid="{00000000-0005-0000-0000-00000C000000}"/>
    <cellStyle name="1. izcēlums 4 2" xfId="10" xr:uid="{00000000-0005-0000-0000-00000D000000}"/>
    <cellStyle name="1. izcēlums_3_k" xfId="1717" xr:uid="{00000000-0005-0000-0000-00000E000000}"/>
    <cellStyle name="2. izcēlums" xfId="11" xr:uid="{00000000-0005-0000-0000-00000F000000}"/>
    <cellStyle name="2. izcēlums 2" xfId="12" xr:uid="{00000000-0005-0000-0000-000010000000}"/>
    <cellStyle name="2. izcēlums 2 2" xfId="1718" xr:uid="{00000000-0005-0000-0000-000011000000}"/>
    <cellStyle name="2. izcēlums 2 2 2" xfId="43405" xr:uid="{2A37A537-CCB9-4CBC-A2F3-61B9046C3DEF}"/>
    <cellStyle name="2. izcēlums 2 3" xfId="43330" xr:uid="{EB54A5C1-6BE2-4C1E-9EF4-A8E1CBCBB1E2}"/>
    <cellStyle name="2. izcēlums_3_k" xfId="1719" xr:uid="{00000000-0005-0000-0000-000012000000}"/>
    <cellStyle name="20% - Accent1 10" xfId="13" xr:uid="{00000000-0005-0000-0000-000013000000}"/>
    <cellStyle name="20% - Accent1 10 2" xfId="1720" xr:uid="{00000000-0005-0000-0000-000014000000}"/>
    <cellStyle name="20% - Accent1 10 2 2" xfId="43406" xr:uid="{7045CFAA-4C37-49A0-B498-F14B6980AFF5}"/>
    <cellStyle name="20% - Accent1 10 3" xfId="8806" xr:uid="{BA0401D4-3438-4DFB-A5EA-5C4021808AE8}"/>
    <cellStyle name="20% - Accent1 11" xfId="14" xr:uid="{00000000-0005-0000-0000-000015000000}"/>
    <cellStyle name="20% - Accent1 11 2" xfId="43407" xr:uid="{580252EA-B3FB-438F-B1BC-D28CC8146310}"/>
    <cellStyle name="20% - Accent1 11 3" xfId="8807" xr:uid="{FBA1125F-6F8A-413C-9010-1E7D3BA92BBF}"/>
    <cellStyle name="20% - Accent1 12" xfId="15" xr:uid="{00000000-0005-0000-0000-000016000000}"/>
    <cellStyle name="20% - Accent1 12 2" xfId="43408" xr:uid="{DF07FDDA-BC2C-4317-B0EC-B8EC8559247A}"/>
    <cellStyle name="20% - Accent1 12 3" xfId="8808" xr:uid="{544F0B19-2F4E-47C4-B466-D5FB1792057F}"/>
    <cellStyle name="20% - Accent1 13" xfId="16" xr:uid="{00000000-0005-0000-0000-000017000000}"/>
    <cellStyle name="20% - Accent1 13 2" xfId="43409" xr:uid="{2C09D81A-2476-434B-8DFA-4DCC81D0E69A}"/>
    <cellStyle name="20% - Accent1 13 3" xfId="8809" xr:uid="{14B7E58D-460F-4AD5-81F0-4E902B219500}"/>
    <cellStyle name="20% - Accent1 14" xfId="17" xr:uid="{00000000-0005-0000-0000-000018000000}"/>
    <cellStyle name="20% - Accent1 14 2" xfId="43410" xr:uid="{021AB498-59AC-412E-9908-92987EFFCF91}"/>
    <cellStyle name="20% - Accent1 14 3" xfId="8810" xr:uid="{FD586947-D38E-486E-B312-898F86BE8033}"/>
    <cellStyle name="20% - Accent1 15" xfId="18" xr:uid="{00000000-0005-0000-0000-000019000000}"/>
    <cellStyle name="20% - Accent1 15 2" xfId="43411" xr:uid="{C03CC195-B1F1-49AE-AA21-ACDD62D7D4B0}"/>
    <cellStyle name="20% - Accent1 15 3" xfId="8811" xr:uid="{EEEE026A-29A0-4941-99E1-9C5C6D2B2465}"/>
    <cellStyle name="20% - Accent1 16" xfId="19" xr:uid="{00000000-0005-0000-0000-00001A000000}"/>
    <cellStyle name="20% - Accent1 16 2" xfId="43412" xr:uid="{19615D82-E8A0-4D88-A968-CEB5233EAB52}"/>
    <cellStyle name="20% - Accent1 16 3" xfId="8812" xr:uid="{E43EE037-DC22-474F-831B-9FC52980CF56}"/>
    <cellStyle name="20% - Accent1 17" xfId="20" xr:uid="{00000000-0005-0000-0000-00001B000000}"/>
    <cellStyle name="20% - Accent1 17 2" xfId="43413" xr:uid="{59A367D3-4C0C-4937-B918-E71AE630330C}"/>
    <cellStyle name="20% - Accent1 17 3" xfId="8813" xr:uid="{DCDB48B9-93CC-4172-BF00-3A141793DECB}"/>
    <cellStyle name="20% - Accent1 18" xfId="21" xr:uid="{00000000-0005-0000-0000-00001C000000}"/>
    <cellStyle name="20% - Accent1 18 2" xfId="43414" xr:uid="{4211B190-F36A-4F8F-9947-87B15BD2B747}"/>
    <cellStyle name="20% - Accent1 18 3" xfId="8814" xr:uid="{31EEF70C-F7F6-45F1-9B6D-F5C04D9FE6F9}"/>
    <cellStyle name="20% - Accent1 19" xfId="22" xr:uid="{00000000-0005-0000-0000-00001D000000}"/>
    <cellStyle name="20% - Accent1 19 2" xfId="1721" xr:uid="{00000000-0005-0000-0000-00001E000000}"/>
    <cellStyle name="20% - Accent1 19 2 2" xfId="43415" xr:uid="{50D5A436-A4F9-40C2-8703-74E2D6988C51}"/>
    <cellStyle name="20% - Accent1 19 3" xfId="8815" xr:uid="{7C561D2C-8BB8-4DFB-B7E7-61F8009355A7}"/>
    <cellStyle name="20% - Accent1 2" xfId="23" xr:uid="{00000000-0005-0000-0000-00001F000000}"/>
    <cellStyle name="20% - Accent1 2 10" xfId="1722" xr:uid="{00000000-0005-0000-0000-000020000000}"/>
    <cellStyle name="20% - Accent1 2 10 2" xfId="8817" xr:uid="{D01A04AF-93EE-4309-BBC7-F1E1132994CA}"/>
    <cellStyle name="20% - Accent1 2 11" xfId="1723" xr:uid="{00000000-0005-0000-0000-000021000000}"/>
    <cellStyle name="20% - Accent1 2 11 2" xfId="8818" xr:uid="{B3152A66-5568-4D6A-B540-586735B3D5EC}"/>
    <cellStyle name="20% - Accent1 2 12" xfId="1724" xr:uid="{00000000-0005-0000-0000-000022000000}"/>
    <cellStyle name="20% - Accent1 2 12 2" xfId="8819" xr:uid="{D7E85DB3-DF6A-4DBA-AEEB-7B1F27133A41}"/>
    <cellStyle name="20% - Accent1 2 13" xfId="1725" xr:uid="{00000000-0005-0000-0000-000023000000}"/>
    <cellStyle name="20% - Accent1 2 13 2" xfId="8820" xr:uid="{E698D142-E00A-4533-886D-EE99209538EE}"/>
    <cellStyle name="20% - Accent1 2 14" xfId="1726" xr:uid="{00000000-0005-0000-0000-000024000000}"/>
    <cellStyle name="20% - Accent1 2 15" xfId="8816" xr:uid="{7A52BFD8-65FB-40C1-8044-DBDA3FC99264}"/>
    <cellStyle name="20% - Accent1 2 2" xfId="24" xr:uid="{00000000-0005-0000-0000-000025000000}"/>
    <cellStyle name="20% - Accent1 2 2 2" xfId="1727" xr:uid="{00000000-0005-0000-0000-000026000000}"/>
    <cellStyle name="20% - Accent1 2 2 2 2" xfId="43416" xr:uid="{A81BD3BB-EC0C-482D-8C67-5FF4C575E65A}"/>
    <cellStyle name="20% - Accent1 2 2 3" xfId="8821" xr:uid="{7AFD24C6-E027-4AB1-9604-3133A380896A}"/>
    <cellStyle name="20% - Accent1 2 3" xfId="25" xr:uid="{00000000-0005-0000-0000-000027000000}"/>
    <cellStyle name="20% - Accent1 2 3 2" xfId="1728" xr:uid="{00000000-0005-0000-0000-000028000000}"/>
    <cellStyle name="20% - Accent1 2 3 2 2" xfId="43417" xr:uid="{C8CF0124-75DB-45F7-9B55-8C2741C992FC}"/>
    <cellStyle name="20% - Accent1 2 3 3" xfId="8822" xr:uid="{19408DA6-8985-45F2-9BB3-30264D9169B2}"/>
    <cellStyle name="20% - Accent1 2 4" xfId="26" xr:uid="{00000000-0005-0000-0000-000029000000}"/>
    <cellStyle name="20% - Accent1 2 4 2" xfId="1729" xr:uid="{00000000-0005-0000-0000-00002A000000}"/>
    <cellStyle name="20% - Accent1 2 4 2 2" xfId="43418" xr:uid="{D0D3CD9A-ABE4-4619-9324-F3F3DCCE026C}"/>
    <cellStyle name="20% - Accent1 2 4 3" xfId="8823" xr:uid="{4D71BE29-6C52-4727-8895-61222203D188}"/>
    <cellStyle name="20% - Accent1 2 5" xfId="1730" xr:uid="{00000000-0005-0000-0000-00002B000000}"/>
    <cellStyle name="20% - Accent1 2 5 2" xfId="8824" xr:uid="{3A230492-2B3A-4ACE-9181-FE42D73FAE36}"/>
    <cellStyle name="20% - Accent1 2 6" xfId="1731" xr:uid="{00000000-0005-0000-0000-00002C000000}"/>
    <cellStyle name="20% - Accent1 2 6 2" xfId="8825" xr:uid="{43B19DB7-6B48-42DE-B318-1D20FE682B7B}"/>
    <cellStyle name="20% - Accent1 2 7" xfId="1732" xr:uid="{00000000-0005-0000-0000-00002D000000}"/>
    <cellStyle name="20% - Accent1 2 7 2" xfId="8826" xr:uid="{536C25B4-0A1F-4425-94F9-CEAAFD74EEFC}"/>
    <cellStyle name="20% - Accent1 2 8" xfId="1733" xr:uid="{00000000-0005-0000-0000-00002E000000}"/>
    <cellStyle name="20% - Accent1 2 8 2" xfId="8827" xr:uid="{7CFA4DFD-1777-44CC-ABCA-2F80DECC29C1}"/>
    <cellStyle name="20% - Accent1 2 9" xfId="1734" xr:uid="{00000000-0005-0000-0000-00002F000000}"/>
    <cellStyle name="20% - Accent1 2 9 2" xfId="8828" xr:uid="{D411E37B-28DE-4297-8A07-644E56A54B4C}"/>
    <cellStyle name="20% - Accent1 2_2-2" xfId="1735" xr:uid="{00000000-0005-0000-0000-000030000000}"/>
    <cellStyle name="20% - Accent1 20" xfId="27" xr:uid="{00000000-0005-0000-0000-000031000000}"/>
    <cellStyle name="20% - Accent1 20 2" xfId="43419" xr:uid="{DE9B3B64-BA64-4D42-933C-D4FD23F9D848}"/>
    <cellStyle name="20% - Accent1 20 3" xfId="8829" xr:uid="{E9E46380-FB95-4923-9388-3B69A54DFB53}"/>
    <cellStyle name="20% - Accent1 21" xfId="28" xr:uid="{00000000-0005-0000-0000-000032000000}"/>
    <cellStyle name="20% - Accent1 21 10" xfId="8831" xr:uid="{29C1E4E2-AA83-4DBE-94DA-5E0297E94A04}"/>
    <cellStyle name="20% - Accent1 21 11" xfId="8832" xr:uid="{34781A11-2ECF-4F95-BD15-200B04EA226E}"/>
    <cellStyle name="20% - Accent1 21 12" xfId="8833" xr:uid="{0DE3F193-1533-441E-AF8B-CC03CAFC3B9B}"/>
    <cellStyle name="20% - Accent1 21 13" xfId="8834" xr:uid="{9E4D0722-4B95-44D6-95DE-9C8AE828DA41}"/>
    <cellStyle name="20% - Accent1 21 14" xfId="8835" xr:uid="{B16FA7A0-FAF8-42EA-B1D0-46E0E40D116B}"/>
    <cellStyle name="20% - Accent1 21 15" xfId="43420" xr:uid="{29A98D0C-6BBB-4533-9F2B-640D2F99444F}"/>
    <cellStyle name="20% - Accent1 21 16" xfId="8830" xr:uid="{7C34EF4B-A7F5-4257-960E-D198AD3C5C0B}"/>
    <cellStyle name="20% - Accent1 21 2" xfId="1736" xr:uid="{00000000-0005-0000-0000-000033000000}"/>
    <cellStyle name="20% - Accent1 21 2 2" xfId="8837" xr:uid="{71AAB1C7-69F4-4EE1-982E-E0556B84F31B}"/>
    <cellStyle name="20% - Accent1 21 2 3" xfId="8838" xr:uid="{26E768B0-F6DB-4D16-B698-ACA5B734A3FC}"/>
    <cellStyle name="20% - Accent1 21 2 3 2" xfId="8839" xr:uid="{18B34878-EFA8-484E-9D4F-3B7AD7CFD32F}"/>
    <cellStyle name="20% - Accent1 21 2 4" xfId="8840" xr:uid="{07E2F052-A598-4420-9C27-E5AC5FD5F057}"/>
    <cellStyle name="20% - Accent1 21 2 5" xfId="8841" xr:uid="{81563E4D-716B-4BE1-96E7-9F6A1AFC0B6D}"/>
    <cellStyle name="20% - Accent1 21 2 6" xfId="8836" xr:uid="{01942124-C32F-47AF-AADB-2D38F0FE7176}"/>
    <cellStyle name="20% - Accent1 21 3" xfId="8842" xr:uid="{4816FFBA-7D4C-4B53-9BBE-8EF3BE085753}"/>
    <cellStyle name="20% - Accent1 21 4" xfId="8843" xr:uid="{9F7EAAAE-8043-4F8D-B0B0-3DD05BCD3019}"/>
    <cellStyle name="20% - Accent1 21 5" xfId="8844" xr:uid="{357482AC-ED6B-4F6F-AAA3-1BCDD2BE493F}"/>
    <cellStyle name="20% - Accent1 21 6" xfId="8845" xr:uid="{AED48CD2-A6AE-4827-866B-5A2425AE1397}"/>
    <cellStyle name="20% - Accent1 21 7" xfId="8846" xr:uid="{80CC5E13-0E28-41DA-9308-00621DDC2278}"/>
    <cellStyle name="20% - Accent1 21 8" xfId="8847" xr:uid="{CF7FE522-223E-41C7-B566-B57312007E30}"/>
    <cellStyle name="20% - Accent1 21 9" xfId="8848" xr:uid="{F3774E96-C6DB-417F-AD48-D7B4754375F3}"/>
    <cellStyle name="20% - Accent1 22" xfId="29" xr:uid="{00000000-0005-0000-0000-000034000000}"/>
    <cellStyle name="20% - Accent1 22 10" xfId="8850" xr:uid="{5A8C4E33-4CBE-4502-81CF-9DEB4B97205E}"/>
    <cellStyle name="20% - Accent1 22 10 2" xfId="36630" xr:uid="{13C40EC0-4385-4490-9C8D-00790BE42646}"/>
    <cellStyle name="20% - Accent1 22 10 3" xfId="40056" xr:uid="{3102B80B-DAF4-4C3C-838B-05C9431391FD}"/>
    <cellStyle name="20% - Accent1 22 11" xfId="8851" xr:uid="{025187CF-52B9-45EC-B386-EF2636095A46}"/>
    <cellStyle name="20% - Accent1 22 11 2" xfId="36631" xr:uid="{669219BD-70B8-4B7B-A9F0-F0EA69524A6D}"/>
    <cellStyle name="20% - Accent1 22 11 3" xfId="40057" xr:uid="{C2FA0A11-53CE-480C-95BC-5F5B200A4A9A}"/>
    <cellStyle name="20% - Accent1 22 12" xfId="8852" xr:uid="{B9453840-927C-426C-9EBF-919175B6CE4A}"/>
    <cellStyle name="20% - Accent1 22 12 2" xfId="36632" xr:uid="{32E36B36-3837-4B74-8861-3B3EFF034280}"/>
    <cellStyle name="20% - Accent1 22 12 3" xfId="40058" xr:uid="{F5B5F9EB-179E-45EE-9501-095447DCAD0A}"/>
    <cellStyle name="20% - Accent1 22 13" xfId="8853" xr:uid="{0A1674E2-79F7-4414-B15A-9F15489A126A}"/>
    <cellStyle name="20% - Accent1 22 13 2" xfId="36633" xr:uid="{D5926B43-9A2B-4608-AD81-2C203DD225DB}"/>
    <cellStyle name="20% - Accent1 22 13 3" xfId="40059" xr:uid="{4B2C9169-83AE-432A-BAA0-5BB4CF4DBF87}"/>
    <cellStyle name="20% - Accent1 22 14" xfId="8854" xr:uid="{F80D6B96-989B-4D92-A227-894142ED35F0}"/>
    <cellStyle name="20% - Accent1 22 14 2" xfId="36634" xr:uid="{0DB64EAA-C6D5-4448-93AC-A736D797AF77}"/>
    <cellStyle name="20% - Accent1 22 14 3" xfId="40060" xr:uid="{6965FAD5-470C-443D-992B-6D33363B6FB2}"/>
    <cellStyle name="20% - Accent1 22 15" xfId="36629" xr:uid="{B6460CE5-DF4F-4123-AFF5-130EB6C637EC}"/>
    <cellStyle name="20% - Accent1 22 16" xfId="40055" xr:uid="{C85613A6-61EE-4155-98A2-6917C66B2B60}"/>
    <cellStyle name="20% - Accent1 22 17" xfId="43421" xr:uid="{84766D33-3206-466D-BEF4-9364CD63B936}"/>
    <cellStyle name="20% - Accent1 22 18" xfId="8849" xr:uid="{417B9CFC-DF47-4AA2-8C81-52B7C10AAB25}"/>
    <cellStyle name="20% - Accent1 22 2" xfId="1737" xr:uid="{00000000-0005-0000-0000-000035000000}"/>
    <cellStyle name="20% - Accent1 22 2 10" xfId="40061" xr:uid="{F38B764C-99B3-42A4-A744-3CBACE984BB0}"/>
    <cellStyle name="20% - Accent1 22 2 11" xfId="8855" xr:uid="{AC2E50C9-119A-4F2A-865C-07DD3E206DD1}"/>
    <cellStyle name="20% - Accent1 22 2 2" xfId="8856" xr:uid="{1906E766-133E-4516-A111-C15C6E43F0AC}"/>
    <cellStyle name="20% - Accent1 22 2 2 2" xfId="8857" xr:uid="{33822ABC-40F6-46E8-A8E4-899BBC5DFD06}"/>
    <cellStyle name="20% - Accent1 22 2 2 2 2" xfId="8858" xr:uid="{62B88A92-2923-4111-9923-F9BB23253BD8}"/>
    <cellStyle name="20% - Accent1 22 2 2 2 2 2" xfId="36638" xr:uid="{610B29D4-7B27-41BA-B8B9-B933F4EFC3B4}"/>
    <cellStyle name="20% - Accent1 22 2 2 2 2 3" xfId="40064" xr:uid="{433C1500-A028-4D8A-8FF1-9B7901900618}"/>
    <cellStyle name="20% - Accent1 22 2 2 2 3" xfId="8859" xr:uid="{7296F4EF-8B27-42D8-95A1-B3007A7C4C35}"/>
    <cellStyle name="20% - Accent1 22 2 2 2 3 2" xfId="36639" xr:uid="{78DF6FC7-A6CB-471B-A7E8-F9209D62A7DF}"/>
    <cellStyle name="20% - Accent1 22 2 2 2 3 3" xfId="40065" xr:uid="{B9D8890C-CF4B-48BA-997E-F741C3AFFB78}"/>
    <cellStyle name="20% - Accent1 22 2 2 2 4" xfId="8860" xr:uid="{15BBAF08-FFFF-4FDD-B3D9-606AD9B441F8}"/>
    <cellStyle name="20% - Accent1 22 2 2 2 4 2" xfId="36640" xr:uid="{77B99B04-CCAC-49CC-961C-D3477B4FF34D}"/>
    <cellStyle name="20% - Accent1 22 2 2 2 4 3" xfId="40066" xr:uid="{1A48EBC3-D7AB-4C1C-94FA-667EEB09ADB7}"/>
    <cellStyle name="20% - Accent1 22 2 2 2 5" xfId="8861" xr:uid="{4BFFBE36-EA4B-4536-ADA3-28BCEB0947EE}"/>
    <cellStyle name="20% - Accent1 22 2 2 2 5 2" xfId="36641" xr:uid="{EFF1D16E-D9FF-43C8-B7EC-79192625BC8D}"/>
    <cellStyle name="20% - Accent1 22 2 2 2 5 3" xfId="40067" xr:uid="{54ADA740-29D2-433E-ADF0-9500C4ABD75F}"/>
    <cellStyle name="20% - Accent1 22 2 2 2 6" xfId="36637" xr:uid="{69F5F9F1-C5DF-4629-9822-9072AEE8F869}"/>
    <cellStyle name="20% - Accent1 22 2 2 2 7" xfId="40063" xr:uid="{0B246480-0AD6-477C-8F65-3BF9F7BEBE69}"/>
    <cellStyle name="20% - Accent1 22 2 2 3" xfId="8862" xr:uid="{3CC48758-9ED4-400B-9A61-D445950D8F65}"/>
    <cellStyle name="20% - Accent1 22 2 2 3 2" xfId="36642" xr:uid="{D671076B-D708-4F4C-BF6D-BD0F97D3AC13}"/>
    <cellStyle name="20% - Accent1 22 2 2 3 3" xfId="40068" xr:uid="{9AFC158C-3498-4676-AC6B-6CC80F5C3C37}"/>
    <cellStyle name="20% - Accent1 22 2 2 4" xfId="8863" xr:uid="{962902DA-30EE-4168-A874-D56739DBFB11}"/>
    <cellStyle name="20% - Accent1 22 2 2 4 2" xfId="36643" xr:uid="{11A281C2-F773-4E71-8484-42949E0D971A}"/>
    <cellStyle name="20% - Accent1 22 2 2 4 3" xfId="40069" xr:uid="{DAF1BFCC-EE69-4D5B-B8B4-4CCAEC6576D4}"/>
    <cellStyle name="20% - Accent1 22 2 2 5" xfId="8864" xr:uid="{3832EC50-DCC1-4488-9494-89CD1CBA6BD6}"/>
    <cellStyle name="20% - Accent1 22 2 2 5 2" xfId="36644" xr:uid="{87423D00-8479-44F7-966E-59DA4D91CA02}"/>
    <cellStyle name="20% - Accent1 22 2 2 5 3" xfId="40070" xr:uid="{BA10AC6D-E370-451C-953B-F3CC3401B60A}"/>
    <cellStyle name="20% - Accent1 22 2 2 6" xfId="8865" xr:uid="{25B12D7F-68FE-4688-ABB9-DDEC895BED80}"/>
    <cellStyle name="20% - Accent1 22 2 2 6 2" xfId="36645" xr:uid="{81A9D6E9-F3CE-4B32-9D4B-44DF2D531443}"/>
    <cellStyle name="20% - Accent1 22 2 2 6 3" xfId="40071" xr:uid="{3089C498-537C-41AE-ADFF-A2A073780B99}"/>
    <cellStyle name="20% - Accent1 22 2 2 7" xfId="36636" xr:uid="{3F273626-D51D-437B-9BEC-67136A276EC1}"/>
    <cellStyle name="20% - Accent1 22 2 2 8" xfId="40062" xr:uid="{A664C7D9-D1D8-4A9A-B08F-4F6B68697E88}"/>
    <cellStyle name="20% - Accent1 22 2 3" xfId="8866" xr:uid="{2687173E-5C6B-4966-8327-D6F44FB3B634}"/>
    <cellStyle name="20% - Accent1 22 2 3 2" xfId="8867" xr:uid="{8B74C36F-73BB-47CE-9F2B-1E532ED791B4}"/>
    <cellStyle name="20% - Accent1 22 2 3 2 2" xfId="8868" xr:uid="{DCE396F6-7CAE-4488-A5BB-23A39A8CD23E}"/>
    <cellStyle name="20% - Accent1 22 2 3 2 2 2" xfId="36648" xr:uid="{AC333267-C871-4C11-8361-379C2FC87CDB}"/>
    <cellStyle name="20% - Accent1 22 2 3 2 2 3" xfId="40074" xr:uid="{E1C64A5E-F352-4C3D-8469-A6F364DE2E04}"/>
    <cellStyle name="20% - Accent1 22 2 3 2 3" xfId="8869" xr:uid="{AEA1C916-6C2B-4FCF-B074-3D1E0F51CCAE}"/>
    <cellStyle name="20% - Accent1 22 2 3 2 3 2" xfId="36649" xr:uid="{5304D0CB-4302-479D-8413-FA34D4D2ACFB}"/>
    <cellStyle name="20% - Accent1 22 2 3 2 3 3" xfId="40075" xr:uid="{74FA4975-B93E-4039-B479-9AE64587DA26}"/>
    <cellStyle name="20% - Accent1 22 2 3 2 4" xfId="36647" xr:uid="{59CCDFE7-D09D-457A-B6A3-D01854DF52CC}"/>
    <cellStyle name="20% - Accent1 22 2 3 2 5" xfId="40073" xr:uid="{0C34310E-F751-4648-A29E-329E3C327CA3}"/>
    <cellStyle name="20% - Accent1 22 2 3 3" xfId="8870" xr:uid="{4142A73C-52EB-450F-9249-ADA12EEB459C}"/>
    <cellStyle name="20% - Accent1 22 2 3 3 2" xfId="36650" xr:uid="{4ECA9AC7-589C-4E87-A8D4-3B8F4C9393EB}"/>
    <cellStyle name="20% - Accent1 22 2 3 3 3" xfId="40076" xr:uid="{5804E71E-66A2-4652-BFB6-90988606C916}"/>
    <cellStyle name="20% - Accent1 22 2 3 4" xfId="8871" xr:uid="{2AF008E7-7954-4406-8272-AA0471A61619}"/>
    <cellStyle name="20% - Accent1 22 2 3 4 2" xfId="36651" xr:uid="{6167041D-F859-4CD7-852D-8E94DAAE9784}"/>
    <cellStyle name="20% - Accent1 22 2 3 4 3" xfId="40077" xr:uid="{30384BF9-E616-47D0-B323-5EAC797B28FB}"/>
    <cellStyle name="20% - Accent1 22 2 3 5" xfId="8872" xr:uid="{4A52D462-2860-42C3-8ABC-9022A1EBB598}"/>
    <cellStyle name="20% - Accent1 22 2 3 5 2" xfId="36652" xr:uid="{D0580A4C-B9B6-4B32-8FB6-13D5E73F8E74}"/>
    <cellStyle name="20% - Accent1 22 2 3 5 3" xfId="40078" xr:uid="{40068C3C-A9FC-4D38-BFE0-B163AF39512B}"/>
    <cellStyle name="20% - Accent1 22 2 3 6" xfId="8873" xr:uid="{8A680655-E205-4619-98CB-86136C22888C}"/>
    <cellStyle name="20% - Accent1 22 2 3 6 2" xfId="36653" xr:uid="{943924E6-B8A2-4A6D-A4B3-29562CD1E6B8}"/>
    <cellStyle name="20% - Accent1 22 2 3 6 3" xfId="40079" xr:uid="{DBC84E3A-5D55-4EDA-B96E-828322CEB093}"/>
    <cellStyle name="20% - Accent1 22 2 3 7" xfId="36646" xr:uid="{7C76686E-27C9-41CC-AE62-997E0EF5E87E}"/>
    <cellStyle name="20% - Accent1 22 2 3 8" xfId="40072" xr:uid="{4400CA73-B54A-46B1-9C05-69805E4CC476}"/>
    <cellStyle name="20% - Accent1 22 2 4" xfId="8874" xr:uid="{CE4B1286-3663-4B89-8D8F-A8E2A5D44F0A}"/>
    <cellStyle name="20% - Accent1 22 2 4 2" xfId="8875" xr:uid="{C717DA05-3BBE-44F5-9E6D-C1919CC0135E}"/>
    <cellStyle name="20% - Accent1 22 2 4 2 2" xfId="36655" xr:uid="{89EF2D48-A94A-4A7D-9C18-7971E63FBA4D}"/>
    <cellStyle name="20% - Accent1 22 2 4 2 3" xfId="40081" xr:uid="{61BF6737-C972-4EAC-96E4-099D8D0970EC}"/>
    <cellStyle name="20% - Accent1 22 2 4 3" xfId="8876" xr:uid="{4A9F72E8-7C01-48DD-AD9B-C85BCEBD0944}"/>
    <cellStyle name="20% - Accent1 22 2 4 3 2" xfId="36656" xr:uid="{10434D51-4DE9-42F9-A468-8CAFCDE54086}"/>
    <cellStyle name="20% - Accent1 22 2 4 3 3" xfId="40082" xr:uid="{B826C53B-79A3-4025-B3B2-C6F60D06B709}"/>
    <cellStyle name="20% - Accent1 22 2 4 4" xfId="36654" xr:uid="{4CE419CA-A7A6-4B5F-AF65-843A4C43E679}"/>
    <cellStyle name="20% - Accent1 22 2 4 5" xfId="40080" xr:uid="{5D94855F-8068-42A4-BE83-E62923895CA0}"/>
    <cellStyle name="20% - Accent1 22 2 5" xfId="8877" xr:uid="{557D8B2F-41D0-4724-B197-927B2AF47DDD}"/>
    <cellStyle name="20% - Accent1 22 2 5 2" xfId="36657" xr:uid="{57B46DE1-5859-4494-817E-EB0A703FB596}"/>
    <cellStyle name="20% - Accent1 22 2 5 3" xfId="40083" xr:uid="{7986E69A-25AE-4DEC-AB90-BB6607BB66E5}"/>
    <cellStyle name="20% - Accent1 22 2 6" xfId="8878" xr:uid="{7C88823E-2CB6-46D8-8675-5CAD758B33A7}"/>
    <cellStyle name="20% - Accent1 22 2 6 2" xfId="36658" xr:uid="{837BE624-EEC9-4CF0-979B-D4797034255F}"/>
    <cellStyle name="20% - Accent1 22 2 6 3" xfId="40084" xr:uid="{876CD8E4-2CA4-40F3-8009-F9E99958B043}"/>
    <cellStyle name="20% - Accent1 22 2 7" xfId="8879" xr:uid="{2502790C-A78B-4FC1-8E65-C7D1FECBD13D}"/>
    <cellStyle name="20% - Accent1 22 2 7 2" xfId="36659" xr:uid="{AC638F71-92F6-4EA4-B1DA-2DE867982081}"/>
    <cellStyle name="20% - Accent1 22 2 7 3" xfId="40085" xr:uid="{F34FEAE3-53CA-410D-AD43-245B94E2E19C}"/>
    <cellStyle name="20% - Accent1 22 2 8" xfId="8880" xr:uid="{A6AADBC8-9543-4B8B-9DA6-E1C2CEEB390E}"/>
    <cellStyle name="20% - Accent1 22 2 8 2" xfId="36660" xr:uid="{0CC6C73F-593A-4824-93F8-847D600AAFDE}"/>
    <cellStyle name="20% - Accent1 22 2 8 3" xfId="40086" xr:uid="{3421D1FD-38FB-4478-B356-503EBE146FB3}"/>
    <cellStyle name="20% - Accent1 22 2 9" xfId="36635" xr:uid="{8ACD7702-C65D-4EE7-A7AC-9832ED434379}"/>
    <cellStyle name="20% - Accent1 22 3" xfId="8881" xr:uid="{03D26A9A-BCF8-4205-8C4B-E698C081D30B}"/>
    <cellStyle name="20% - Accent1 22 3 2" xfId="8882" xr:uid="{AD26F88F-0AB0-4163-A12C-578FED243140}"/>
    <cellStyle name="20% - Accent1 22 3 2 2" xfId="8883" xr:uid="{B43A395D-DE81-4B29-B391-E57D087D8264}"/>
    <cellStyle name="20% - Accent1 22 3 2 2 2" xfId="8884" xr:uid="{BC8D91B8-BC24-449B-AB6F-2005746E409E}"/>
    <cellStyle name="20% - Accent1 22 3 2 2 2 2" xfId="36663" xr:uid="{E6149D9E-6D15-4D37-995A-BE4E3992D806}"/>
    <cellStyle name="20% - Accent1 22 3 2 2 2 3" xfId="40089" xr:uid="{BC3C092A-38B4-4E9D-B1F3-0F7200BB5BC6}"/>
    <cellStyle name="20% - Accent1 22 3 2 2 3" xfId="8885" xr:uid="{AC15E26C-9AEC-4836-A954-808FA7810462}"/>
    <cellStyle name="20% - Accent1 22 3 2 2 3 2" xfId="36664" xr:uid="{D710E5CB-0F4E-49D4-9379-8D24163D1D04}"/>
    <cellStyle name="20% - Accent1 22 3 2 2 3 3" xfId="40090" xr:uid="{F01387C7-4041-4E48-9D7C-BB0F27469B78}"/>
    <cellStyle name="20% - Accent1 22 3 2 2 4" xfId="36662" xr:uid="{526BB59C-5DC5-40AE-BD55-B4A8B02D652D}"/>
    <cellStyle name="20% - Accent1 22 3 2 2 5" xfId="40088" xr:uid="{D38A63EC-8586-4BC9-9002-3573F4D8DE16}"/>
    <cellStyle name="20% - Accent1 22 3 2 3" xfId="8886" xr:uid="{9F840611-CC3B-48C7-95CC-FBF3FD1E86A5}"/>
    <cellStyle name="20% - Accent1 22 3 2 3 2" xfId="36665" xr:uid="{E9051E8E-CC11-4E55-8A04-93863068996C}"/>
    <cellStyle name="20% - Accent1 22 3 2 3 3" xfId="40091" xr:uid="{2208F079-9F18-42B9-A637-B0BCECB96B80}"/>
    <cellStyle name="20% - Accent1 22 3 2 4" xfId="8887" xr:uid="{509080B0-BCD8-4682-AD68-0ED03EFE680D}"/>
    <cellStyle name="20% - Accent1 22 3 2 4 2" xfId="36666" xr:uid="{66829C9D-7472-4368-B995-89E673CCF0C6}"/>
    <cellStyle name="20% - Accent1 22 3 2 4 3" xfId="40092" xr:uid="{36A924ED-2E42-4430-BDAA-4B333F83C16F}"/>
    <cellStyle name="20% - Accent1 22 3 2 5" xfId="36661" xr:uid="{7523318E-2349-452E-B31A-02470A98BE55}"/>
    <cellStyle name="20% - Accent1 22 3 2 6" xfId="40087" xr:uid="{8B9D0559-398F-4E92-9E27-8B37850DE6D4}"/>
    <cellStyle name="20% - Accent1 22 3 3" xfId="8888" xr:uid="{991FAAC8-A88F-4B45-926E-48048B83C958}"/>
    <cellStyle name="20% - Accent1 22 3 3 2" xfId="8889" xr:uid="{2E8C57F2-72E7-49F3-8E32-A942C2C8F7C1}"/>
    <cellStyle name="20% - Accent1 22 3 3 2 2" xfId="8890" xr:uid="{5A892414-F9B9-492E-8A3E-F311EF73131C}"/>
    <cellStyle name="20% - Accent1 22 3 3 2 2 2" xfId="36669" xr:uid="{09CDB3D1-0953-4B96-9D9F-80D73B0B5B0B}"/>
    <cellStyle name="20% - Accent1 22 3 3 2 2 3" xfId="40095" xr:uid="{BD9FB444-47FC-490B-B999-C87A5A71CC2F}"/>
    <cellStyle name="20% - Accent1 22 3 3 2 3" xfId="8891" xr:uid="{25243C49-42A8-431E-8568-D6B9C05A9119}"/>
    <cellStyle name="20% - Accent1 22 3 3 2 3 2" xfId="36670" xr:uid="{2D276B79-7C8F-4FCC-87EA-045713911750}"/>
    <cellStyle name="20% - Accent1 22 3 3 2 3 3" xfId="40096" xr:uid="{64049C2E-5654-4177-997A-BFA2193F117D}"/>
    <cellStyle name="20% - Accent1 22 3 3 2 4" xfId="36668" xr:uid="{0E1F02D8-1118-4B01-8673-DC7FE72FC344}"/>
    <cellStyle name="20% - Accent1 22 3 3 2 5" xfId="40094" xr:uid="{195652E6-069D-4BD8-833F-51EB15A792F4}"/>
    <cellStyle name="20% - Accent1 22 3 3 3" xfId="8892" xr:uid="{925850C6-EB3C-4360-8880-F0000A8F3BB8}"/>
    <cellStyle name="20% - Accent1 22 3 3 3 2" xfId="36671" xr:uid="{1833DC3C-B647-4324-8649-812EEE801347}"/>
    <cellStyle name="20% - Accent1 22 3 3 3 3" xfId="40097" xr:uid="{9DE77133-D8B1-4109-BD82-779A66EA2F04}"/>
    <cellStyle name="20% - Accent1 22 3 3 4" xfId="8893" xr:uid="{273A77F1-B606-47D2-89EC-FB5D07844872}"/>
    <cellStyle name="20% - Accent1 22 3 3 4 2" xfId="36672" xr:uid="{00F527A0-D8F1-4248-9E28-3B07D9207071}"/>
    <cellStyle name="20% - Accent1 22 3 3 4 3" xfId="40098" xr:uid="{213EF96C-5E1C-46CA-B801-DE5270442434}"/>
    <cellStyle name="20% - Accent1 22 3 3 5" xfId="36667" xr:uid="{AEB719EF-6CAD-4E41-A088-F7E07276AD5D}"/>
    <cellStyle name="20% - Accent1 22 3 3 6" xfId="40093" xr:uid="{D8C220DA-5261-40D4-9D45-101034DCEFEE}"/>
    <cellStyle name="20% - Accent1 22 3 4" xfId="8894" xr:uid="{026250D3-258B-4A4C-9B55-20288AC6077B}"/>
    <cellStyle name="20% - Accent1 22 3 4 2" xfId="8895" xr:uid="{5C3CF92A-812F-46C7-8AB2-0F841024732D}"/>
    <cellStyle name="20% - Accent1 22 3 4 2 2" xfId="36674" xr:uid="{8F76C0C2-924C-435C-814A-260C3EF326C0}"/>
    <cellStyle name="20% - Accent1 22 3 4 2 3" xfId="40100" xr:uid="{F5899123-71D4-4ECA-A455-3E17EDE81FC7}"/>
    <cellStyle name="20% - Accent1 22 3 4 3" xfId="8896" xr:uid="{1325F18E-C5D9-4DD4-ABFF-6B1D9B39E422}"/>
    <cellStyle name="20% - Accent1 22 3 4 3 2" xfId="36675" xr:uid="{EC7F44C0-02A3-4016-B5CE-C5C472E5A01D}"/>
    <cellStyle name="20% - Accent1 22 3 4 3 3" xfId="40101" xr:uid="{F04FD30C-A748-48C8-A214-1D7ECE1D8629}"/>
    <cellStyle name="20% - Accent1 22 3 4 4" xfId="36673" xr:uid="{D42C2051-802F-421D-A41F-4466A6980125}"/>
    <cellStyle name="20% - Accent1 22 3 4 5" xfId="40099" xr:uid="{879B9473-EDF1-40E3-A00C-C50DFD6FF303}"/>
    <cellStyle name="20% - Accent1 22 4" xfId="8897" xr:uid="{35D69D56-01E6-44FD-8D15-FFE7907D4350}"/>
    <cellStyle name="20% - Accent1 22 4 10" xfId="40102" xr:uid="{90B14E9F-C967-4168-B2E0-4B2F96394F2A}"/>
    <cellStyle name="20% - Accent1 22 4 2" xfId="8898" xr:uid="{9D324940-5BAC-4B56-A4E9-992E0562061B}"/>
    <cellStyle name="20% - Accent1 22 4 2 2" xfId="8899" xr:uid="{38399057-34CE-4ACF-B3F0-C174B07F3525}"/>
    <cellStyle name="20% - Accent1 22 4 2 2 2" xfId="8900" xr:uid="{C8FB72DF-825A-4A4F-BAAA-47F9B829E08C}"/>
    <cellStyle name="20% - Accent1 22 4 2 2 2 2" xfId="36679" xr:uid="{0686C2F2-0004-42FA-9097-64CCEC90AFE3}"/>
    <cellStyle name="20% - Accent1 22 4 2 2 2 3" xfId="40105" xr:uid="{00300DEA-396F-4590-B9BC-250D1BBFA2B7}"/>
    <cellStyle name="20% - Accent1 22 4 2 2 3" xfId="8901" xr:uid="{D631F3C9-3041-454F-B014-D9F3834D97B7}"/>
    <cellStyle name="20% - Accent1 22 4 2 2 3 2" xfId="36680" xr:uid="{C85FA182-8963-4EBC-BE2C-F554386EB099}"/>
    <cellStyle name="20% - Accent1 22 4 2 2 3 3" xfId="40106" xr:uid="{F6DAFA37-E486-41AE-85B8-A66BAA61DD57}"/>
    <cellStyle name="20% - Accent1 22 4 2 2 4" xfId="36678" xr:uid="{D1D0412A-4DE9-4938-B0DC-1041FC6ADB59}"/>
    <cellStyle name="20% - Accent1 22 4 2 2 5" xfId="40104" xr:uid="{3654DC9B-0C67-4BD3-BDAA-C1CE91B58887}"/>
    <cellStyle name="20% - Accent1 22 4 2 3" xfId="8902" xr:uid="{B118C01D-E60F-447B-95FD-EE82A3B715BC}"/>
    <cellStyle name="20% - Accent1 22 4 2 3 2" xfId="36681" xr:uid="{C6A4C455-CDC4-44AD-A078-3E7873AEE285}"/>
    <cellStyle name="20% - Accent1 22 4 2 3 3" xfId="40107" xr:uid="{6DCC34E0-3CC0-4FF0-AD68-D5EF32FB73F6}"/>
    <cellStyle name="20% - Accent1 22 4 2 4" xfId="8903" xr:uid="{36578EB0-8C53-4FB2-A6FC-895789D51F1E}"/>
    <cellStyle name="20% - Accent1 22 4 2 4 2" xfId="36682" xr:uid="{F0CA94DC-C56E-4116-88A2-35DBDF78700B}"/>
    <cellStyle name="20% - Accent1 22 4 2 4 3" xfId="40108" xr:uid="{7E5A250A-B67C-455E-8370-34BAABEE53A9}"/>
    <cellStyle name="20% - Accent1 22 4 2 5" xfId="8904" xr:uid="{78C67286-9BF1-48C5-945C-2C2D88812F36}"/>
    <cellStyle name="20% - Accent1 22 4 2 5 2" xfId="36683" xr:uid="{809ED7C7-88B1-4EEA-A800-D7596DBCE1F3}"/>
    <cellStyle name="20% - Accent1 22 4 2 5 3" xfId="40109" xr:uid="{96CD9F09-D81E-45FA-9CBE-F33710DD9CB1}"/>
    <cellStyle name="20% - Accent1 22 4 2 6" xfId="8905" xr:uid="{8FD2AB19-0D87-46F9-BD38-7DA516ACB574}"/>
    <cellStyle name="20% - Accent1 22 4 2 6 2" xfId="36684" xr:uid="{16CD2173-BB4C-454C-BD02-D79CC953EECD}"/>
    <cellStyle name="20% - Accent1 22 4 2 6 3" xfId="40110" xr:uid="{C8B6AD86-67C9-4597-B4A2-C49D576ABC04}"/>
    <cellStyle name="20% - Accent1 22 4 2 7" xfId="36677" xr:uid="{CDBB7C18-9A5A-485F-9964-8B28A83A09F1}"/>
    <cellStyle name="20% - Accent1 22 4 2 8" xfId="40103" xr:uid="{8B9B7458-9A29-4048-9874-6431B907F0CB}"/>
    <cellStyle name="20% - Accent1 22 4 3" xfId="8906" xr:uid="{9AE2FAA3-963C-4329-BE57-DE9D9A061870}"/>
    <cellStyle name="20% - Accent1 22 4 3 2" xfId="8907" xr:uid="{7AECD6AE-A8FC-49C8-9E7D-482BABAD36B6}"/>
    <cellStyle name="20% - Accent1 22 4 3 2 2" xfId="8908" xr:uid="{C32804C5-6192-438C-8AD1-75FAB3AED83B}"/>
    <cellStyle name="20% - Accent1 22 4 3 2 2 2" xfId="36687" xr:uid="{B34EB793-82DC-4D12-8A94-F66125082324}"/>
    <cellStyle name="20% - Accent1 22 4 3 2 2 3" xfId="40113" xr:uid="{EE53104F-E033-4312-91FC-8B5CE7379B5E}"/>
    <cellStyle name="20% - Accent1 22 4 3 2 3" xfId="8909" xr:uid="{6BC8277C-67EB-4C5E-B3EB-7ED7902ECCC0}"/>
    <cellStyle name="20% - Accent1 22 4 3 2 3 2" xfId="36688" xr:uid="{4455E3BA-F671-459B-9B1E-5DDA61053244}"/>
    <cellStyle name="20% - Accent1 22 4 3 2 3 3" xfId="40114" xr:uid="{E2D49616-9694-4222-9D2D-7E1774B3A392}"/>
    <cellStyle name="20% - Accent1 22 4 3 2 4" xfId="36686" xr:uid="{09ED99B5-0B46-40A0-95EE-B919C96874F5}"/>
    <cellStyle name="20% - Accent1 22 4 3 2 5" xfId="40112" xr:uid="{AB5ADAD9-60F6-43DE-9AD2-D2BA6662FE18}"/>
    <cellStyle name="20% - Accent1 22 4 3 3" xfId="8910" xr:uid="{4579B343-5177-4AAC-A6BF-FCB81A0775BC}"/>
    <cellStyle name="20% - Accent1 22 4 3 3 2" xfId="36689" xr:uid="{93C5BAB5-6022-4870-A8E1-A04AF9FF12DC}"/>
    <cellStyle name="20% - Accent1 22 4 3 3 3" xfId="40115" xr:uid="{0040731E-BF77-4E7B-8246-D288BE4853CF}"/>
    <cellStyle name="20% - Accent1 22 4 3 4" xfId="8911" xr:uid="{275DD720-C780-4591-BED6-8306A43547AD}"/>
    <cellStyle name="20% - Accent1 22 4 3 4 2" xfId="36690" xr:uid="{F314A228-D333-4FF3-9338-43639BC864F6}"/>
    <cellStyle name="20% - Accent1 22 4 3 4 3" xfId="40116" xr:uid="{8B51839C-EF15-419F-B9EF-C6426A83EA32}"/>
    <cellStyle name="20% - Accent1 22 4 3 5" xfId="36685" xr:uid="{DE7AE76D-CF68-49DC-9808-1832AE4BAD52}"/>
    <cellStyle name="20% - Accent1 22 4 3 6" xfId="40111" xr:uid="{4032E0A8-F129-4E33-8790-942400580D9E}"/>
    <cellStyle name="20% - Accent1 22 4 4" xfId="8912" xr:uid="{0EA8CFFC-A746-484B-8C91-8D3384C028F4}"/>
    <cellStyle name="20% - Accent1 22 4 4 2" xfId="8913" xr:uid="{D611E744-C591-49BA-A3AA-2E8F6F04024A}"/>
    <cellStyle name="20% - Accent1 22 4 4 2 2" xfId="36692" xr:uid="{679B2CC7-B3DE-4425-A0F9-0E5D266D747B}"/>
    <cellStyle name="20% - Accent1 22 4 4 2 3" xfId="40118" xr:uid="{AE746E9B-26C1-427B-BBEB-6BB67C85A3FC}"/>
    <cellStyle name="20% - Accent1 22 4 4 3" xfId="8914" xr:uid="{44C1C84C-D2AD-44AA-8B21-D1D24BA86784}"/>
    <cellStyle name="20% - Accent1 22 4 4 3 2" xfId="36693" xr:uid="{579970B8-3D0F-4357-B73E-E3831708A8AA}"/>
    <cellStyle name="20% - Accent1 22 4 4 3 3" xfId="40119" xr:uid="{87209C9B-1CBB-49CF-9D5B-9DEFE51D0B27}"/>
    <cellStyle name="20% - Accent1 22 4 4 4" xfId="36691" xr:uid="{9AE08A17-EA9B-4AB9-9DDD-4A74AF2DCE08}"/>
    <cellStyle name="20% - Accent1 22 4 4 5" xfId="40117" xr:uid="{CFDC2E77-421A-4568-9A49-B2C4955ACF3F}"/>
    <cellStyle name="20% - Accent1 22 4 5" xfId="8915" xr:uid="{F7E82A52-5911-41BB-B74B-C4306C9E9AA8}"/>
    <cellStyle name="20% - Accent1 22 4 5 2" xfId="36694" xr:uid="{5ADB2142-B362-46EC-9B4F-336DE217C9E5}"/>
    <cellStyle name="20% - Accent1 22 4 5 3" xfId="40120" xr:uid="{66144109-AF60-4DB0-862F-657EAC8C12AB}"/>
    <cellStyle name="20% - Accent1 22 4 6" xfId="8916" xr:uid="{62AA59E2-E31B-4098-80FB-E5E1830D9378}"/>
    <cellStyle name="20% - Accent1 22 4 6 2" xfId="36695" xr:uid="{4EF16C79-748A-4F81-96EB-B08F16D52B78}"/>
    <cellStyle name="20% - Accent1 22 4 6 3" xfId="40121" xr:uid="{A4A88033-D870-48C9-AA81-47E9DEABDAA3}"/>
    <cellStyle name="20% - Accent1 22 4 7" xfId="8917" xr:uid="{889B8EA5-7522-4935-8187-8E1B468C9078}"/>
    <cellStyle name="20% - Accent1 22 4 7 2" xfId="36696" xr:uid="{27345CCB-F5AF-48F6-8985-77BF754B515C}"/>
    <cellStyle name="20% - Accent1 22 4 7 3" xfId="40122" xr:uid="{4F05AB54-87CB-43F9-863F-FF544D8184DB}"/>
    <cellStyle name="20% - Accent1 22 4 8" xfId="8918" xr:uid="{2999EEF9-22BC-4C33-9C94-8E5EF55C7057}"/>
    <cellStyle name="20% - Accent1 22 4 8 2" xfId="36697" xr:uid="{70C034FA-A25B-4C52-9F91-5B67339E2659}"/>
    <cellStyle name="20% - Accent1 22 4 8 3" xfId="40123" xr:uid="{9914D278-B910-46F2-9B29-F9B094063CC1}"/>
    <cellStyle name="20% - Accent1 22 4 9" xfId="36676" xr:uid="{CB9C4E23-6394-4B00-A7A1-9AB63060E842}"/>
    <cellStyle name="20% - Accent1 22 5" xfId="8919" xr:uid="{1BD485CD-F7F2-43E4-AFE7-BC423F074A31}"/>
    <cellStyle name="20% - Accent1 22 5 10" xfId="40124" xr:uid="{4525966A-BB54-48CE-B51C-82639FBE2733}"/>
    <cellStyle name="20% - Accent1 22 5 2" xfId="8920" xr:uid="{B866BB8D-5ABD-4A6D-B394-25089EA960B0}"/>
    <cellStyle name="20% - Accent1 22 5 2 2" xfId="8921" xr:uid="{7151BC47-EA7C-4F64-8790-58D0F5D665A2}"/>
    <cellStyle name="20% - Accent1 22 5 2 2 2" xfId="8922" xr:uid="{B5DCE50E-B69F-4D41-BE2F-DD76F89ABF8F}"/>
    <cellStyle name="20% - Accent1 22 5 2 2 2 2" xfId="36701" xr:uid="{A4F76A58-AAB0-4557-B13A-5C4523239152}"/>
    <cellStyle name="20% - Accent1 22 5 2 2 2 3" xfId="40127" xr:uid="{1B93FF80-BE2D-4F13-9D5A-BADC18D9DCB7}"/>
    <cellStyle name="20% - Accent1 22 5 2 2 3" xfId="8923" xr:uid="{CE153787-8EC3-42DC-B82A-1DF2B9E3B26D}"/>
    <cellStyle name="20% - Accent1 22 5 2 2 3 2" xfId="36702" xr:uid="{B099AF43-1E95-4803-9E83-5B6CBF29E777}"/>
    <cellStyle name="20% - Accent1 22 5 2 2 3 3" xfId="40128" xr:uid="{26C4E95A-D72C-4CD2-8F71-1528E81AE45B}"/>
    <cellStyle name="20% - Accent1 22 5 2 2 4" xfId="36700" xr:uid="{73C86F59-A69D-4261-A731-F76E94941618}"/>
    <cellStyle name="20% - Accent1 22 5 2 2 5" xfId="40126" xr:uid="{EF0B9F68-BA1C-4A30-8478-6F547C8FD0F1}"/>
    <cellStyle name="20% - Accent1 22 5 2 3" xfId="8924" xr:uid="{94BB1274-D595-40B4-A8D3-D7BA5DB7D6B6}"/>
    <cellStyle name="20% - Accent1 22 5 2 3 2" xfId="36703" xr:uid="{BBF663F3-C16E-4629-9190-78DC146B19F7}"/>
    <cellStyle name="20% - Accent1 22 5 2 3 3" xfId="40129" xr:uid="{9A2022D7-F1A6-4558-B513-7B837EFDA002}"/>
    <cellStyle name="20% - Accent1 22 5 2 4" xfId="8925" xr:uid="{D92F8179-5E18-4866-A4C7-A386EAD622F7}"/>
    <cellStyle name="20% - Accent1 22 5 2 4 2" xfId="36704" xr:uid="{0FFD4C63-174E-44BF-A56E-67113396DF3D}"/>
    <cellStyle name="20% - Accent1 22 5 2 4 3" xfId="40130" xr:uid="{1D96E2EA-5583-495B-9B19-87166AA2C23F}"/>
    <cellStyle name="20% - Accent1 22 5 2 5" xfId="36699" xr:uid="{53ECF5CD-61A9-4868-9949-A8C332CDFF74}"/>
    <cellStyle name="20% - Accent1 22 5 2 6" xfId="40125" xr:uid="{38B37C31-911A-4389-95AD-E811C5B35008}"/>
    <cellStyle name="20% - Accent1 22 5 3" xfId="8926" xr:uid="{6F0F7AFD-0107-4F9F-8C77-E644DA71A1BD}"/>
    <cellStyle name="20% - Accent1 22 5 3 2" xfId="8927" xr:uid="{9A5D7B4D-2AD5-4FC4-93AA-A737B4DF9509}"/>
    <cellStyle name="20% - Accent1 22 5 3 2 2" xfId="8928" xr:uid="{1362C50D-A3C1-4073-AA29-4D233C646F4B}"/>
    <cellStyle name="20% - Accent1 22 5 3 2 2 2" xfId="36707" xr:uid="{DBC8B07F-C67B-4E55-A9C1-907A57D9FE98}"/>
    <cellStyle name="20% - Accent1 22 5 3 2 2 3" xfId="40133" xr:uid="{C815C29C-1904-4E89-9CF0-7979289578E5}"/>
    <cellStyle name="20% - Accent1 22 5 3 2 3" xfId="8929" xr:uid="{580ED0B8-FAA8-4F05-AD84-52AB8713F4FF}"/>
    <cellStyle name="20% - Accent1 22 5 3 2 3 2" xfId="36708" xr:uid="{C45D233F-DE97-4756-9C74-F28FAADB2E73}"/>
    <cellStyle name="20% - Accent1 22 5 3 2 3 3" xfId="40134" xr:uid="{0DD548FA-16A9-497A-A72E-7E312A2F04C3}"/>
    <cellStyle name="20% - Accent1 22 5 3 2 4" xfId="36706" xr:uid="{24E5B8C7-5EFB-40EA-B82E-A543A5731421}"/>
    <cellStyle name="20% - Accent1 22 5 3 2 5" xfId="40132" xr:uid="{EA950AB6-4609-4EBB-874D-2B4E12515C5C}"/>
    <cellStyle name="20% - Accent1 22 5 3 3" xfId="8930" xr:uid="{132E97CA-B0DF-4431-830D-FD025C866749}"/>
    <cellStyle name="20% - Accent1 22 5 3 3 2" xfId="36709" xr:uid="{7FA7C3D4-6CBB-44EE-A2C5-C69E23BF6338}"/>
    <cellStyle name="20% - Accent1 22 5 3 3 3" xfId="40135" xr:uid="{4AD1A7F1-9C1F-4369-BAD5-043648ECF4ED}"/>
    <cellStyle name="20% - Accent1 22 5 3 4" xfId="8931" xr:uid="{836D8F26-78FC-469F-9EA1-5C77BC3AC10A}"/>
    <cellStyle name="20% - Accent1 22 5 3 4 2" xfId="36710" xr:uid="{8D060331-0355-4E9C-875E-20E867D24184}"/>
    <cellStyle name="20% - Accent1 22 5 3 4 3" xfId="40136" xr:uid="{B027328F-B455-4859-B742-AD9F6AE95F7A}"/>
    <cellStyle name="20% - Accent1 22 5 3 5" xfId="36705" xr:uid="{B7408A3F-3BBA-4DA3-A2FA-4C236E4EC76C}"/>
    <cellStyle name="20% - Accent1 22 5 3 6" xfId="40131" xr:uid="{DEF665E5-9F69-4670-9E0C-C91E52D9F799}"/>
    <cellStyle name="20% - Accent1 22 5 4" xfId="8932" xr:uid="{16266BD8-D358-46F7-96C7-A176CDDB887D}"/>
    <cellStyle name="20% - Accent1 22 5 4 2" xfId="8933" xr:uid="{7AC2172E-90DA-401F-BA1B-52075BD918E0}"/>
    <cellStyle name="20% - Accent1 22 5 4 2 2" xfId="36712" xr:uid="{041D84C4-4F4F-4BE6-853B-3CD6EA8FB34A}"/>
    <cellStyle name="20% - Accent1 22 5 4 2 3" xfId="40138" xr:uid="{15C28940-3401-49F9-A286-61A73B262A15}"/>
    <cellStyle name="20% - Accent1 22 5 4 3" xfId="8934" xr:uid="{9B67323E-EED4-4DFE-8DA2-EBE22244EF17}"/>
    <cellStyle name="20% - Accent1 22 5 4 3 2" xfId="36713" xr:uid="{A9D8B7AE-7105-4042-88F3-C986CD2BDD3E}"/>
    <cellStyle name="20% - Accent1 22 5 4 3 3" xfId="40139" xr:uid="{FB1E08CD-0ECE-426B-BAFA-97EDF56D5523}"/>
    <cellStyle name="20% - Accent1 22 5 4 4" xfId="36711" xr:uid="{03206CA2-59A1-408B-B245-15161B58FB48}"/>
    <cellStyle name="20% - Accent1 22 5 4 5" xfId="40137" xr:uid="{4B357526-91F3-4A47-8C1B-CEAB061EBE1C}"/>
    <cellStyle name="20% - Accent1 22 5 5" xfId="8935" xr:uid="{BDBEB7DD-2504-4B6E-A615-AB909147313E}"/>
    <cellStyle name="20% - Accent1 22 5 5 2" xfId="36714" xr:uid="{0554D955-E5EE-4635-8D2C-3703986724EB}"/>
    <cellStyle name="20% - Accent1 22 5 5 3" xfId="40140" xr:uid="{AC6DCB19-E3F3-4132-B399-DFFC531FCBCF}"/>
    <cellStyle name="20% - Accent1 22 5 6" xfId="8936" xr:uid="{519FBB43-ACD9-4966-B2FD-DC39A82D3BAA}"/>
    <cellStyle name="20% - Accent1 22 5 6 2" xfId="36715" xr:uid="{A78456C1-56E5-488C-938E-3210E1EA9C36}"/>
    <cellStyle name="20% - Accent1 22 5 6 3" xfId="40141" xr:uid="{E2B297AB-968D-41E5-9CD2-698A77B87FBB}"/>
    <cellStyle name="20% - Accent1 22 5 7" xfId="8937" xr:uid="{3EE684EF-7448-40E4-A661-9A5FE72AA0C6}"/>
    <cellStyle name="20% - Accent1 22 5 7 2" xfId="36716" xr:uid="{0CE6946C-8A2B-423B-84CB-532B92C16995}"/>
    <cellStyle name="20% - Accent1 22 5 7 3" xfId="40142" xr:uid="{B4512B88-D2A9-402C-A8C6-08467835984F}"/>
    <cellStyle name="20% - Accent1 22 5 8" xfId="8938" xr:uid="{BDFB10FE-488E-4C31-9781-690FBC95CACF}"/>
    <cellStyle name="20% - Accent1 22 5 8 2" xfId="36717" xr:uid="{ECFA798D-AC39-4278-9CB5-24863A61B2D8}"/>
    <cellStyle name="20% - Accent1 22 5 8 3" xfId="40143" xr:uid="{3CA48BFA-B9DC-4720-8521-6BF9F2F17BF5}"/>
    <cellStyle name="20% - Accent1 22 5 9" xfId="36698" xr:uid="{F7898984-F47B-4A0E-90C2-7BB96AC1F6D7}"/>
    <cellStyle name="20% - Accent1 22 6" xfId="8939" xr:uid="{A0B4C29D-3A4C-4CA1-9345-5566708E3894}"/>
    <cellStyle name="20% - Accent1 22 6 2" xfId="8940" xr:uid="{A643D77D-31C8-4551-B91D-B311BA5F8879}"/>
    <cellStyle name="20% - Accent1 22 6 2 2" xfId="8941" xr:uid="{525F1E68-1A53-4902-B21C-41906F02A149}"/>
    <cellStyle name="20% - Accent1 22 6 2 2 2" xfId="8942" xr:uid="{E629FCD6-CAC0-4961-9777-404DADEF1BBA}"/>
    <cellStyle name="20% - Accent1 22 6 2 2 2 2" xfId="36721" xr:uid="{F21DE4DC-E642-44A6-8E0A-0B832C308A43}"/>
    <cellStyle name="20% - Accent1 22 6 2 2 2 3" xfId="40147" xr:uid="{6B414B11-2AD1-46C9-AEE7-782E21AA49C5}"/>
    <cellStyle name="20% - Accent1 22 6 2 2 3" xfId="8943" xr:uid="{0E61B721-6B6D-474D-87B8-76AD486840EB}"/>
    <cellStyle name="20% - Accent1 22 6 2 2 3 2" xfId="36722" xr:uid="{20BF4D95-AC17-499B-AD79-5F16D10265B0}"/>
    <cellStyle name="20% - Accent1 22 6 2 2 3 3" xfId="40148" xr:uid="{DDBA6E5C-AAAC-4FD5-B8EE-C61CF0487FA8}"/>
    <cellStyle name="20% - Accent1 22 6 2 2 4" xfId="36720" xr:uid="{807E1D5C-C03B-421B-B51F-9791DDF32E68}"/>
    <cellStyle name="20% - Accent1 22 6 2 2 5" xfId="40146" xr:uid="{83AF8152-8CFD-4695-977A-6A035F7B4EEA}"/>
    <cellStyle name="20% - Accent1 22 6 2 3" xfId="8944" xr:uid="{52682CBB-2CE1-4AEA-B593-7925D1CAD1E7}"/>
    <cellStyle name="20% - Accent1 22 6 2 3 2" xfId="36723" xr:uid="{78520C16-9C9C-4136-86D5-F42F97737508}"/>
    <cellStyle name="20% - Accent1 22 6 2 3 3" xfId="40149" xr:uid="{A979CB74-A06A-4A44-8893-6DED0525BB28}"/>
    <cellStyle name="20% - Accent1 22 6 2 4" xfId="8945" xr:uid="{385357AA-5130-4C27-B22F-89FAEBB1B096}"/>
    <cellStyle name="20% - Accent1 22 6 2 4 2" xfId="36724" xr:uid="{32523DD2-88D4-4BE9-B092-9A5F04DC9214}"/>
    <cellStyle name="20% - Accent1 22 6 2 4 3" xfId="40150" xr:uid="{A2C55E66-A32B-4D50-BB98-A3663B56E6C2}"/>
    <cellStyle name="20% - Accent1 22 6 2 5" xfId="36719" xr:uid="{8C4C392A-8C1E-4E6C-B0BA-3F37E95D5B96}"/>
    <cellStyle name="20% - Accent1 22 6 2 6" xfId="40145" xr:uid="{DA2A624D-C45F-4C7A-A967-E23FA176399C}"/>
    <cellStyle name="20% - Accent1 22 6 3" xfId="8946" xr:uid="{A9BC3FF2-7980-439D-BBEF-BABDA8AC6D53}"/>
    <cellStyle name="20% - Accent1 22 6 3 2" xfId="8947" xr:uid="{3E58D52D-8E3A-4C3C-8986-AB35B51771E6}"/>
    <cellStyle name="20% - Accent1 22 6 3 2 2" xfId="36726" xr:uid="{AFCEAF74-92F4-449D-A106-CE9738521256}"/>
    <cellStyle name="20% - Accent1 22 6 3 2 3" xfId="40152" xr:uid="{341639FC-469B-46E3-9FF5-B1EA16930203}"/>
    <cellStyle name="20% - Accent1 22 6 3 3" xfId="8948" xr:uid="{79D40E23-BA26-41FF-B240-9077D34CD740}"/>
    <cellStyle name="20% - Accent1 22 6 3 3 2" xfId="36727" xr:uid="{9943C588-9D1A-4C32-BC7C-6E3DC7AF0CAD}"/>
    <cellStyle name="20% - Accent1 22 6 3 3 3" xfId="40153" xr:uid="{6A9119BA-EA09-4B08-B100-1D101178E31A}"/>
    <cellStyle name="20% - Accent1 22 6 3 4" xfId="36725" xr:uid="{F28513FF-BCA5-4B1C-A49F-3943A49AD955}"/>
    <cellStyle name="20% - Accent1 22 6 3 5" xfId="40151" xr:uid="{42A84570-F010-474A-8AF5-B21E8316D4FF}"/>
    <cellStyle name="20% - Accent1 22 6 4" xfId="8949" xr:uid="{2682CACF-D2E5-4F9E-9BC9-8AC41E72BC2F}"/>
    <cellStyle name="20% - Accent1 22 6 4 2" xfId="36728" xr:uid="{D8A81A5C-5AA0-4BB2-9AA6-FE33FCCC16C7}"/>
    <cellStyle name="20% - Accent1 22 6 4 3" xfId="40154" xr:uid="{BB19D6B5-400A-42ED-9FB6-10B3259BCFDA}"/>
    <cellStyle name="20% - Accent1 22 6 5" xfId="8950" xr:uid="{D85D5A1E-0EFE-4E69-A0D8-578AA8FECA28}"/>
    <cellStyle name="20% - Accent1 22 6 5 2" xfId="36729" xr:uid="{AEEB0862-0908-4B6C-907E-AF0A64CD1836}"/>
    <cellStyle name="20% - Accent1 22 6 5 3" xfId="40155" xr:uid="{98305B46-B021-473C-801B-63921A87ED82}"/>
    <cellStyle name="20% - Accent1 22 6 6" xfId="8951" xr:uid="{8FFC7C9B-53D7-4FCA-BC83-4B30E6D7E8B9}"/>
    <cellStyle name="20% - Accent1 22 6 6 2" xfId="36730" xr:uid="{009F51E2-EDE8-43FB-8A6E-3F0E555CEF4D}"/>
    <cellStyle name="20% - Accent1 22 6 6 3" xfId="40156" xr:uid="{CDC1B0AA-CEAA-432C-ADF9-BB55751EB9FC}"/>
    <cellStyle name="20% - Accent1 22 6 7" xfId="36718" xr:uid="{61CC6403-DA08-4772-BD60-538D3293B135}"/>
    <cellStyle name="20% - Accent1 22 6 8" xfId="40144" xr:uid="{862F0D20-686B-4EBD-AC2E-73B4BF7C579D}"/>
    <cellStyle name="20% - Accent1 22 7" xfId="8952" xr:uid="{936FEFD6-8B1F-4F3A-8E99-ED82020E538E}"/>
    <cellStyle name="20% - Accent1 22 7 2" xfId="8953" xr:uid="{323B23EC-9FB8-471A-BC1E-26EA85C81392}"/>
    <cellStyle name="20% - Accent1 22 7 2 2" xfId="8954" xr:uid="{1508B8C1-DDCC-426C-8F3F-9BD3822540CE}"/>
    <cellStyle name="20% - Accent1 22 7 2 2 2" xfId="36733" xr:uid="{C638DDFC-3D56-480B-8F49-14BCAF1EC5D7}"/>
    <cellStyle name="20% - Accent1 22 7 2 2 3" xfId="40159" xr:uid="{CE7C4F2A-D6AA-4549-8075-E483B3D51CD5}"/>
    <cellStyle name="20% - Accent1 22 7 2 3" xfId="8955" xr:uid="{8BFE5B6B-0610-4F84-BF2E-660E0F17AE40}"/>
    <cellStyle name="20% - Accent1 22 7 2 3 2" xfId="36734" xr:uid="{B3C896A7-6139-455C-B767-6B779AE5B976}"/>
    <cellStyle name="20% - Accent1 22 7 2 3 3" xfId="40160" xr:uid="{ED24AC16-E318-4645-8AC7-4EE18EDD9BD9}"/>
    <cellStyle name="20% - Accent1 22 7 2 4" xfId="36732" xr:uid="{9F7672DE-86BD-41EF-AFA0-6AA57D09B78C}"/>
    <cellStyle name="20% - Accent1 22 7 2 5" xfId="40158" xr:uid="{CD8CCBE6-A4AD-4776-A023-94C9E5026A5C}"/>
    <cellStyle name="20% - Accent1 22 7 3" xfId="8956" xr:uid="{9493834A-E20F-451A-A045-4ADD45095BA1}"/>
    <cellStyle name="20% - Accent1 22 7 3 2" xfId="36735" xr:uid="{B065410D-86C4-4A47-B49A-B01C396DF1BC}"/>
    <cellStyle name="20% - Accent1 22 7 3 3" xfId="40161" xr:uid="{346C246C-0BF9-48C6-B3AC-D823C7A91201}"/>
    <cellStyle name="20% - Accent1 22 7 4" xfId="8957" xr:uid="{B608EA06-C7FE-4CFF-9FC7-D6C833E0D7CB}"/>
    <cellStyle name="20% - Accent1 22 7 4 2" xfId="36736" xr:uid="{248A600D-C673-411C-8B2E-BAAA800A27E1}"/>
    <cellStyle name="20% - Accent1 22 7 4 3" xfId="40162" xr:uid="{0B5EF462-23C6-4D5E-B59B-1621783D0169}"/>
    <cellStyle name="20% - Accent1 22 7 5" xfId="36731" xr:uid="{735BC1B4-7C0F-472B-ADF9-2C45819CF279}"/>
    <cellStyle name="20% - Accent1 22 7 6" xfId="40157" xr:uid="{E46E578C-F546-4BBE-91A8-16A512539F50}"/>
    <cellStyle name="20% - Accent1 22 8" xfId="8958" xr:uid="{66319F78-E174-4547-A455-615BEF39D0A0}"/>
    <cellStyle name="20% - Accent1 22 8 2" xfId="8959" xr:uid="{52F5512B-0C2B-4D14-9813-39C943CE9EF0}"/>
    <cellStyle name="20% - Accent1 22 8 2 2" xfId="8960" xr:uid="{AF6C69EB-E380-4BC3-8ABD-8A57F29A701C}"/>
    <cellStyle name="20% - Accent1 22 8 2 2 2" xfId="36739" xr:uid="{C5FFDC57-8D1F-48AF-9CFB-D2C2B3398999}"/>
    <cellStyle name="20% - Accent1 22 8 2 2 3" xfId="40165" xr:uid="{B17EDF35-4582-455E-AE82-60376FD0D262}"/>
    <cellStyle name="20% - Accent1 22 8 2 3" xfId="8961" xr:uid="{795735AB-4A1E-48DE-A6F1-4F935FD082AD}"/>
    <cellStyle name="20% - Accent1 22 8 2 3 2" xfId="36740" xr:uid="{BFB55EF7-E713-4405-8E8A-9B84C966F88C}"/>
    <cellStyle name="20% - Accent1 22 8 2 3 3" xfId="40166" xr:uid="{B1EB4DBC-C848-42FE-B2C9-14D230A72552}"/>
    <cellStyle name="20% - Accent1 22 8 2 4" xfId="36738" xr:uid="{75A97FC3-0B6B-4698-805F-F6D81EE7B0CB}"/>
    <cellStyle name="20% - Accent1 22 8 2 5" xfId="40164" xr:uid="{683063CC-CBA7-45E0-BD34-C31F3FF8A27D}"/>
    <cellStyle name="20% - Accent1 22 8 3" xfId="8962" xr:uid="{545C7485-7C74-425A-9CD3-490BA996811B}"/>
    <cellStyle name="20% - Accent1 22 8 3 2" xfId="36741" xr:uid="{D0D796B6-2420-4441-A20E-CA373FB3BC57}"/>
    <cellStyle name="20% - Accent1 22 8 3 3" xfId="40167" xr:uid="{984F7163-DC67-4F81-AA54-C455C34DBFFB}"/>
    <cellStyle name="20% - Accent1 22 8 4" xfId="8963" xr:uid="{1D14B9C0-5AD2-49CE-97FB-13900C27A19C}"/>
    <cellStyle name="20% - Accent1 22 8 4 2" xfId="36742" xr:uid="{AF3AFC88-EAAF-451E-9719-9B511392881D}"/>
    <cellStyle name="20% - Accent1 22 8 4 3" xfId="40168" xr:uid="{9271F03E-C9B0-48E8-B192-09FA855CD6C3}"/>
    <cellStyle name="20% - Accent1 22 8 5" xfId="36737" xr:uid="{3C7F62AB-0893-42FB-B2E9-A072D74B6005}"/>
    <cellStyle name="20% - Accent1 22 8 6" xfId="40163" xr:uid="{1EFF9229-7005-444A-9B36-C800CB3FE358}"/>
    <cellStyle name="20% - Accent1 22 9" xfId="8964" xr:uid="{3E9AF394-A531-4672-8D14-0D66A374097C}"/>
    <cellStyle name="20% - Accent1 22 9 2" xfId="8965" xr:uid="{EF7BD8F0-93CA-495A-A322-02229E574441}"/>
    <cellStyle name="20% - Accent1 22 9 2 2" xfId="36744" xr:uid="{99273A57-9674-4EC0-BCCD-43BE4A315CC5}"/>
    <cellStyle name="20% - Accent1 22 9 2 3" xfId="40170" xr:uid="{819574CE-3A97-48E6-8D9B-02E6566AAC87}"/>
    <cellStyle name="20% - Accent1 22 9 3" xfId="8966" xr:uid="{DCFB0E4A-1AB9-4EE3-B8F8-75119610B190}"/>
    <cellStyle name="20% - Accent1 22 9 3 2" xfId="36745" xr:uid="{EFE2E0F8-86EB-469E-AEB6-8D3FEDE8CD92}"/>
    <cellStyle name="20% - Accent1 22 9 3 3" xfId="40171" xr:uid="{CE2D2A8B-9A40-454A-B0DE-72361780A626}"/>
    <cellStyle name="20% - Accent1 22 9 4" xfId="36743" xr:uid="{A7824742-491C-47F1-A9AE-E6B1C50663FC}"/>
    <cellStyle name="20% - Accent1 22 9 5" xfId="40169" xr:uid="{37E55687-4563-469A-B648-AB4F935B2547}"/>
    <cellStyle name="20% - Accent1 23" xfId="30" xr:uid="{00000000-0005-0000-0000-000036000000}"/>
    <cellStyle name="20% - Accent1 23 10" xfId="8968" xr:uid="{EFCE4345-0D51-4315-81E5-C0A711AC4498}"/>
    <cellStyle name="20% - Accent1 23 10 2" xfId="36747" xr:uid="{08DB9712-4976-4E07-B2E7-42F038961228}"/>
    <cellStyle name="20% - Accent1 23 10 3" xfId="40173" xr:uid="{23B4DA78-59D8-4B73-BB73-7CA10AB116C8}"/>
    <cellStyle name="20% - Accent1 23 11" xfId="8969" xr:uid="{A999FAE5-1459-43C0-BEF2-F6E5AD82C5A2}"/>
    <cellStyle name="20% - Accent1 23 11 2" xfId="36748" xr:uid="{FBFD036B-0D19-46F0-9C91-766BB5C9D52B}"/>
    <cellStyle name="20% - Accent1 23 11 3" xfId="40174" xr:uid="{63049ED1-5B63-4735-ACE6-8E8D9F1532F9}"/>
    <cellStyle name="20% - Accent1 23 12" xfId="8970" xr:uid="{C91CFFCA-0811-49E3-931E-1BF6679582E1}"/>
    <cellStyle name="20% - Accent1 23 12 2" xfId="36749" xr:uid="{7568CFAD-EC68-48FA-883C-CE0D26067780}"/>
    <cellStyle name="20% - Accent1 23 12 3" xfId="40175" xr:uid="{DEFF3234-87EE-49DD-8D3B-A1929BBC019C}"/>
    <cellStyle name="20% - Accent1 23 13" xfId="8971" xr:uid="{87451980-9682-45C0-BC18-A215C46A9584}"/>
    <cellStyle name="20% - Accent1 23 13 2" xfId="36750" xr:uid="{F7B47C42-F31D-41A9-89A9-0FFCB1D75A60}"/>
    <cellStyle name="20% - Accent1 23 13 3" xfId="40176" xr:uid="{8CA921F7-EC34-43FF-911C-AC891470458F}"/>
    <cellStyle name="20% - Accent1 23 14" xfId="36746" xr:uid="{7DADA365-8ED9-4F6E-BE36-81DED9CEB0F5}"/>
    <cellStyle name="20% - Accent1 23 15" xfId="40172" xr:uid="{7FC62D24-4CC6-4281-AE7D-04668E7FD356}"/>
    <cellStyle name="20% - Accent1 23 16" xfId="8967" xr:uid="{D8181017-815E-4019-B37E-CF0284F24742}"/>
    <cellStyle name="20% - Accent1 23 2" xfId="1738" xr:uid="{00000000-0005-0000-0000-000037000000}"/>
    <cellStyle name="20% - Accent1 23 2 10" xfId="40177" xr:uid="{3D86C1B3-AB31-433A-BC48-BC8810D49664}"/>
    <cellStyle name="20% - Accent1 23 2 11" xfId="8972" xr:uid="{E407D6B8-9A2C-41E2-A76F-493FC4C7A73A}"/>
    <cellStyle name="20% - Accent1 23 2 2" xfId="8973" xr:uid="{49945AF5-947A-44F1-9589-3DB5C056C313}"/>
    <cellStyle name="20% - Accent1 23 2 2 2" xfId="8974" xr:uid="{3B98121C-83E3-4952-AB56-0B5E2251ABDB}"/>
    <cellStyle name="20% - Accent1 23 2 2 2 2" xfId="8975" xr:uid="{FEA7514B-41A0-44FB-BC55-FE4D48AC6866}"/>
    <cellStyle name="20% - Accent1 23 2 2 2 2 2" xfId="36754" xr:uid="{8AF90836-C5C1-4D79-A064-2A16F838FC38}"/>
    <cellStyle name="20% - Accent1 23 2 2 2 2 3" xfId="40180" xr:uid="{EEA9BDD8-3266-4040-9C07-0E5C5B0C2A7E}"/>
    <cellStyle name="20% - Accent1 23 2 2 2 3" xfId="8976" xr:uid="{7F65F908-5580-4E56-9151-410698A93280}"/>
    <cellStyle name="20% - Accent1 23 2 2 2 3 2" xfId="36755" xr:uid="{C7D2083C-6C29-4008-9FC7-8F218E89CA8E}"/>
    <cellStyle name="20% - Accent1 23 2 2 2 3 3" xfId="40181" xr:uid="{B26F72DF-A48A-4106-99D5-8928775AFEE7}"/>
    <cellStyle name="20% - Accent1 23 2 2 2 4" xfId="8977" xr:uid="{230888AF-8F44-45C7-858A-EBB56E4B2A66}"/>
    <cellStyle name="20% - Accent1 23 2 2 2 4 2" xfId="36756" xr:uid="{1BCB08A7-5AFA-43C4-8DDA-DB30F4F3F2EF}"/>
    <cellStyle name="20% - Accent1 23 2 2 2 4 3" xfId="40182" xr:uid="{04A06D9D-9DB6-4FA5-AEBE-7C2A81ABA127}"/>
    <cellStyle name="20% - Accent1 23 2 2 2 5" xfId="8978" xr:uid="{A9077C16-EB00-41FE-BE5E-08BC1B2970B0}"/>
    <cellStyle name="20% - Accent1 23 2 2 2 5 2" xfId="36757" xr:uid="{40138D77-FF66-4B30-9B1F-FCA33B4BF40A}"/>
    <cellStyle name="20% - Accent1 23 2 2 2 5 3" xfId="40183" xr:uid="{A9B4A5E5-CB3D-4BC6-BB5C-6EEFA1D55D6C}"/>
    <cellStyle name="20% - Accent1 23 2 2 2 6" xfId="36753" xr:uid="{A1CB8B09-B167-424C-9E99-E6AC91FF5857}"/>
    <cellStyle name="20% - Accent1 23 2 2 2 7" xfId="40179" xr:uid="{CE3F6D51-4188-4D7F-89EE-61CDAFAE8253}"/>
    <cellStyle name="20% - Accent1 23 2 2 3" xfId="8979" xr:uid="{E16C1DDE-72FA-4FBE-AC2B-8ED017DDD39E}"/>
    <cellStyle name="20% - Accent1 23 2 2 3 2" xfId="36758" xr:uid="{8DC26CA0-3E48-474E-9B00-04376867FFE5}"/>
    <cellStyle name="20% - Accent1 23 2 2 3 3" xfId="40184" xr:uid="{90EC7175-611C-448D-8EFC-9FB5319A6471}"/>
    <cellStyle name="20% - Accent1 23 2 2 4" xfId="8980" xr:uid="{771C038B-87CF-466C-9D71-1BEB25CE1DC0}"/>
    <cellStyle name="20% - Accent1 23 2 2 4 2" xfId="36759" xr:uid="{A3C52E8E-ED3F-436B-B52E-B813250658F6}"/>
    <cellStyle name="20% - Accent1 23 2 2 4 3" xfId="40185" xr:uid="{F6F4B9AE-BB61-4CD5-9CBE-82A99577F9AE}"/>
    <cellStyle name="20% - Accent1 23 2 2 5" xfId="8981" xr:uid="{C19913A5-1425-493D-9DE3-A2011BCAF1A5}"/>
    <cellStyle name="20% - Accent1 23 2 2 5 2" xfId="36760" xr:uid="{2ED5C78E-D2D3-464E-B3CC-A30FAC52C818}"/>
    <cellStyle name="20% - Accent1 23 2 2 5 3" xfId="40186" xr:uid="{1C58E959-6401-49DE-AE0F-C6E51582EDA3}"/>
    <cellStyle name="20% - Accent1 23 2 2 6" xfId="8982" xr:uid="{5D88E0D5-84F4-4B73-A681-92727103A7D7}"/>
    <cellStyle name="20% - Accent1 23 2 2 6 2" xfId="36761" xr:uid="{7D3ABA12-8B6A-47B6-A9D9-42F0BD413BD3}"/>
    <cellStyle name="20% - Accent1 23 2 2 6 3" xfId="40187" xr:uid="{6C8C10D4-0D00-4DE9-BD86-7472B025F797}"/>
    <cellStyle name="20% - Accent1 23 2 2 7" xfId="36752" xr:uid="{F277139D-6CC7-4D6F-B6F0-FFB9929D803E}"/>
    <cellStyle name="20% - Accent1 23 2 2 8" xfId="40178" xr:uid="{554861CD-4341-4C0F-8A4C-0CFA49F73BC6}"/>
    <cellStyle name="20% - Accent1 23 2 3" xfId="8983" xr:uid="{CFF4E235-287A-40E4-BAC4-EF6E5ED7E739}"/>
    <cellStyle name="20% - Accent1 23 2 3 2" xfId="8984" xr:uid="{4A7354D1-9657-4443-BE06-213C54374C7B}"/>
    <cellStyle name="20% - Accent1 23 2 3 2 2" xfId="8985" xr:uid="{CDEBBC5F-17F6-4ACF-99A9-142445DAD1A9}"/>
    <cellStyle name="20% - Accent1 23 2 3 2 2 2" xfId="36764" xr:uid="{FBAFDD59-874E-413B-A721-887E6D3E9DB2}"/>
    <cellStyle name="20% - Accent1 23 2 3 2 2 3" xfId="40190" xr:uid="{4102ED01-0ECE-41D6-9B1F-8349E33C0A03}"/>
    <cellStyle name="20% - Accent1 23 2 3 2 3" xfId="8986" xr:uid="{99B7EC9C-9564-4C89-B9CE-EC7B42C91E84}"/>
    <cellStyle name="20% - Accent1 23 2 3 2 3 2" xfId="36765" xr:uid="{E25B4CEA-F88A-4C2C-92D5-CC2097C22BA9}"/>
    <cellStyle name="20% - Accent1 23 2 3 2 3 3" xfId="40191" xr:uid="{DBF45778-63D7-4E02-8BC1-2A6321BCF498}"/>
    <cellStyle name="20% - Accent1 23 2 3 2 4" xfId="36763" xr:uid="{46867B49-59F6-494F-A5B2-0A5853BB2D46}"/>
    <cellStyle name="20% - Accent1 23 2 3 2 5" xfId="40189" xr:uid="{1EB9F26A-D348-4EE9-9EC6-1EDBC8ED1629}"/>
    <cellStyle name="20% - Accent1 23 2 3 3" xfId="8987" xr:uid="{2958D215-084B-4F38-8AF8-14E37FA91C12}"/>
    <cellStyle name="20% - Accent1 23 2 3 3 2" xfId="36766" xr:uid="{B3FBBABD-3641-4BE6-95AE-010E8FED20C9}"/>
    <cellStyle name="20% - Accent1 23 2 3 3 3" xfId="40192" xr:uid="{25D6B595-5677-4212-9170-699CD370C1BB}"/>
    <cellStyle name="20% - Accent1 23 2 3 4" xfId="8988" xr:uid="{D645FCBF-2D06-4E8B-B7F9-5D2DA67B2D25}"/>
    <cellStyle name="20% - Accent1 23 2 3 4 2" xfId="36767" xr:uid="{17A57DC5-905F-44F9-9479-ABA31ADE784E}"/>
    <cellStyle name="20% - Accent1 23 2 3 4 3" xfId="40193" xr:uid="{6A2601FB-178A-4CBB-AE28-90016B3CDFAE}"/>
    <cellStyle name="20% - Accent1 23 2 3 5" xfId="8989" xr:uid="{996F5449-5866-4B3C-9D8B-6BF203F989BA}"/>
    <cellStyle name="20% - Accent1 23 2 3 5 2" xfId="36768" xr:uid="{B81C3492-8ADA-4707-AAE2-068039CF6BF8}"/>
    <cellStyle name="20% - Accent1 23 2 3 5 3" xfId="40194" xr:uid="{B26EA23A-2C46-49D4-B0F3-08ABCA7916CD}"/>
    <cellStyle name="20% - Accent1 23 2 3 6" xfId="8990" xr:uid="{23639960-BF3E-490F-81C4-D8A3189E6686}"/>
    <cellStyle name="20% - Accent1 23 2 3 6 2" xfId="36769" xr:uid="{23806465-3449-443B-84FB-05B9C8418D92}"/>
    <cellStyle name="20% - Accent1 23 2 3 6 3" xfId="40195" xr:uid="{AD3A9FA5-98B2-41FE-B527-C3622DD95F8D}"/>
    <cellStyle name="20% - Accent1 23 2 3 7" xfId="36762" xr:uid="{17DC5136-4053-43A3-AC31-62231A81B5F9}"/>
    <cellStyle name="20% - Accent1 23 2 3 8" xfId="40188" xr:uid="{74DDEA74-D3D0-4F1F-91D2-7C93D53A02F5}"/>
    <cellStyle name="20% - Accent1 23 2 4" xfId="8991" xr:uid="{33FA52B3-0470-4270-9513-C8997B3AC315}"/>
    <cellStyle name="20% - Accent1 23 2 4 2" xfId="8992" xr:uid="{B2E5BFAD-8F93-4A59-A41A-990D4D1365F0}"/>
    <cellStyle name="20% - Accent1 23 2 4 2 2" xfId="36771" xr:uid="{36FC7CD0-44F5-4057-B937-5892888968AE}"/>
    <cellStyle name="20% - Accent1 23 2 4 2 3" xfId="40197" xr:uid="{E23A0997-2080-4D8C-86AA-9F898CD7512A}"/>
    <cellStyle name="20% - Accent1 23 2 4 3" xfId="8993" xr:uid="{6E7C4CFD-728B-4500-AE60-822B4266D7B6}"/>
    <cellStyle name="20% - Accent1 23 2 4 3 2" xfId="36772" xr:uid="{9B2C359D-DBC5-4AE6-B4EC-9DF04C28C14E}"/>
    <cellStyle name="20% - Accent1 23 2 4 3 3" xfId="40198" xr:uid="{04DAD3FE-3D5F-4F8C-86D4-4D704BE5BDC5}"/>
    <cellStyle name="20% - Accent1 23 2 4 4" xfId="36770" xr:uid="{D2017748-9C5A-4692-B7E8-B4ED49F81887}"/>
    <cellStyle name="20% - Accent1 23 2 4 5" xfId="40196" xr:uid="{1A83C280-0E45-4CFE-90C4-8CFDC70C8A7C}"/>
    <cellStyle name="20% - Accent1 23 2 5" xfId="8994" xr:uid="{C8EDE450-EAC8-43D6-B117-F1C669F2F2A0}"/>
    <cellStyle name="20% - Accent1 23 2 5 2" xfId="36773" xr:uid="{EC6CDEF2-8739-4AE0-90AD-4F32B7235402}"/>
    <cellStyle name="20% - Accent1 23 2 5 3" xfId="40199" xr:uid="{952F08AC-4A6F-4E15-981E-119BF3B07E2F}"/>
    <cellStyle name="20% - Accent1 23 2 6" xfId="8995" xr:uid="{EA75CE86-73F2-4E90-8FC7-7D9352217295}"/>
    <cellStyle name="20% - Accent1 23 2 6 2" xfId="36774" xr:uid="{26DD3157-6CC2-4C70-A0F2-A000230C8FB6}"/>
    <cellStyle name="20% - Accent1 23 2 6 3" xfId="40200" xr:uid="{5873396A-99A0-4A12-A7F7-411EB7454AE0}"/>
    <cellStyle name="20% - Accent1 23 2 7" xfId="8996" xr:uid="{941BE106-0197-46F1-BA53-9D10FA7AC8D9}"/>
    <cellStyle name="20% - Accent1 23 2 7 2" xfId="36775" xr:uid="{1AF3B859-DB5F-49C8-82E4-1D7762A10EB8}"/>
    <cellStyle name="20% - Accent1 23 2 7 3" xfId="40201" xr:uid="{B860BA1C-8D14-4646-8036-8F4647102F49}"/>
    <cellStyle name="20% - Accent1 23 2 8" xfId="8997" xr:uid="{3392F8D4-710E-40DA-A1FF-9F406419DDC5}"/>
    <cellStyle name="20% - Accent1 23 2 8 2" xfId="36776" xr:uid="{DFF5C0C2-03E6-4F31-81DF-774C8CA59188}"/>
    <cellStyle name="20% - Accent1 23 2 8 3" xfId="40202" xr:uid="{9E50B015-F097-43EF-9157-0408CE1DA706}"/>
    <cellStyle name="20% - Accent1 23 2 9" xfId="36751" xr:uid="{82622666-819E-4C23-9CE0-2BFE9817A104}"/>
    <cellStyle name="20% - Accent1 23 3" xfId="8998" xr:uid="{8D6F5AE9-46EB-4AF6-B1DE-A536A2340809}"/>
    <cellStyle name="20% - Accent1 23 3 2" xfId="8999" xr:uid="{227B50E6-9EE0-400D-9A38-2DAADA266B94}"/>
    <cellStyle name="20% - Accent1 23 3 2 2" xfId="9000" xr:uid="{0D900FC6-270F-4499-89B2-A844D79D417D}"/>
    <cellStyle name="20% - Accent1 23 3 2 2 2" xfId="9001" xr:uid="{3F59FA03-321F-4862-8E70-EA3880689F63}"/>
    <cellStyle name="20% - Accent1 23 3 2 2 2 2" xfId="36779" xr:uid="{746545D4-93B2-4BA1-B5AC-108D4225D7C6}"/>
    <cellStyle name="20% - Accent1 23 3 2 2 2 3" xfId="40205" xr:uid="{58A41B1C-B608-4851-ABB9-8DDAB9832C0E}"/>
    <cellStyle name="20% - Accent1 23 3 2 2 3" xfId="9002" xr:uid="{07EBF4EF-8E31-4C4A-A8D6-6EA45B7757D8}"/>
    <cellStyle name="20% - Accent1 23 3 2 2 3 2" xfId="36780" xr:uid="{D2E760C6-C889-4CF3-9517-3F6B57B41B4F}"/>
    <cellStyle name="20% - Accent1 23 3 2 2 3 3" xfId="40206" xr:uid="{85D08411-8685-4595-8945-56011605C27B}"/>
    <cellStyle name="20% - Accent1 23 3 2 2 4" xfId="36778" xr:uid="{FB2E0006-22EC-4615-81DE-3EA6778FFA0B}"/>
    <cellStyle name="20% - Accent1 23 3 2 2 5" xfId="40204" xr:uid="{1170751C-A28F-4132-BA31-34D9ED80EB8E}"/>
    <cellStyle name="20% - Accent1 23 3 2 3" xfId="9003" xr:uid="{BFD21750-1424-4BA2-853F-0DCB5998747A}"/>
    <cellStyle name="20% - Accent1 23 3 2 3 2" xfId="36781" xr:uid="{A34E2451-43F1-49EB-8557-8812699BD412}"/>
    <cellStyle name="20% - Accent1 23 3 2 3 3" xfId="40207" xr:uid="{8092C531-7004-472F-B5D5-52112D4D6312}"/>
    <cellStyle name="20% - Accent1 23 3 2 4" xfId="9004" xr:uid="{AC1283CD-85B6-4BC2-BCE5-FBDF2F18A828}"/>
    <cellStyle name="20% - Accent1 23 3 2 4 2" xfId="36782" xr:uid="{B5AC822C-5790-4E1E-97A0-242BFE6337F1}"/>
    <cellStyle name="20% - Accent1 23 3 2 4 3" xfId="40208" xr:uid="{6702503E-004A-4595-BF4A-2088E27B8D7C}"/>
    <cellStyle name="20% - Accent1 23 3 2 5" xfId="36777" xr:uid="{8F42F493-DAD0-4C78-B5F6-022C17084A2A}"/>
    <cellStyle name="20% - Accent1 23 3 2 6" xfId="40203" xr:uid="{62416270-D291-4225-AADB-479553BFB140}"/>
    <cellStyle name="20% - Accent1 23 3 3" xfId="9005" xr:uid="{E74675DD-7881-4EA0-ADFD-1A2D0E52DD3E}"/>
    <cellStyle name="20% - Accent1 23 3 3 2" xfId="9006" xr:uid="{27B507B6-FF47-4412-ACDD-7CE5AA116219}"/>
    <cellStyle name="20% - Accent1 23 3 3 2 2" xfId="9007" xr:uid="{009C3369-AEF4-48B0-B36F-9D0C42C52E99}"/>
    <cellStyle name="20% - Accent1 23 3 3 2 2 2" xfId="36785" xr:uid="{AE93FC44-9D3F-4FF0-87D1-B215772006E6}"/>
    <cellStyle name="20% - Accent1 23 3 3 2 2 3" xfId="40211" xr:uid="{6BD52BB6-92DB-416F-B19F-EC47C6340111}"/>
    <cellStyle name="20% - Accent1 23 3 3 2 3" xfId="9008" xr:uid="{0567384E-36BE-4A34-BB9E-8832148195F1}"/>
    <cellStyle name="20% - Accent1 23 3 3 2 3 2" xfId="36786" xr:uid="{AA0205E4-F9EA-4A91-A660-524572FCC322}"/>
    <cellStyle name="20% - Accent1 23 3 3 2 3 3" xfId="40212" xr:uid="{F863CAAB-0F5D-486D-973C-9747E83681F1}"/>
    <cellStyle name="20% - Accent1 23 3 3 2 4" xfId="36784" xr:uid="{2E3AC1EF-C246-407D-A683-23739750B683}"/>
    <cellStyle name="20% - Accent1 23 3 3 2 5" xfId="40210" xr:uid="{99E997B0-1159-42E2-887A-1543E219EA03}"/>
    <cellStyle name="20% - Accent1 23 3 3 3" xfId="9009" xr:uid="{42C12661-6074-4029-BBFF-3BF9A29F7AF0}"/>
    <cellStyle name="20% - Accent1 23 3 3 3 2" xfId="36787" xr:uid="{4B657B60-5802-4B14-BDBE-9FCBA9270B75}"/>
    <cellStyle name="20% - Accent1 23 3 3 3 3" xfId="40213" xr:uid="{4F46E7BA-031E-4885-B071-5883F5440BE2}"/>
    <cellStyle name="20% - Accent1 23 3 3 4" xfId="9010" xr:uid="{29954B88-A23A-4C69-B625-AEFED00D867C}"/>
    <cellStyle name="20% - Accent1 23 3 3 4 2" xfId="36788" xr:uid="{31A23ADA-867C-41CD-A21D-1C1A862B4E7E}"/>
    <cellStyle name="20% - Accent1 23 3 3 4 3" xfId="40214" xr:uid="{3363A8F4-F7C7-4CE3-9A56-1B88894FA20C}"/>
    <cellStyle name="20% - Accent1 23 3 3 5" xfId="36783" xr:uid="{564D0F20-01B3-4A87-82A1-77D5F0C032EE}"/>
    <cellStyle name="20% - Accent1 23 3 3 6" xfId="40209" xr:uid="{E7BBABFB-0619-438A-87A8-EB1A5787135F}"/>
    <cellStyle name="20% - Accent1 23 3 4" xfId="9011" xr:uid="{A9CE51E4-A83A-48DB-A8B8-6FD43731EC6D}"/>
    <cellStyle name="20% - Accent1 23 3 4 2" xfId="9012" xr:uid="{3A66E7F2-B088-40DC-8318-3D0A9AAD3D1D}"/>
    <cellStyle name="20% - Accent1 23 3 4 2 2" xfId="36790" xr:uid="{A02AEA0F-D6C2-4DE4-A59C-E4EE820EDD01}"/>
    <cellStyle name="20% - Accent1 23 3 4 2 3" xfId="40216" xr:uid="{2D6769CF-5733-4FEE-ACD3-5F98496D2D63}"/>
    <cellStyle name="20% - Accent1 23 3 4 3" xfId="9013" xr:uid="{7366D924-1647-4278-9DB9-29FBACDB7248}"/>
    <cellStyle name="20% - Accent1 23 3 4 3 2" xfId="36791" xr:uid="{0DE2C19C-AED9-47E4-83F4-B20D28653407}"/>
    <cellStyle name="20% - Accent1 23 3 4 3 3" xfId="40217" xr:uid="{63EFD939-8E46-4802-ADE9-64EEA3753830}"/>
    <cellStyle name="20% - Accent1 23 3 4 4" xfId="36789" xr:uid="{91ABB9B0-5059-4A5D-92E6-E1CCE52BF09C}"/>
    <cellStyle name="20% - Accent1 23 3 4 5" xfId="40215" xr:uid="{7CD84B99-7303-4B63-B9FF-0EA0215105A7}"/>
    <cellStyle name="20% - Accent1 23 4" xfId="9014" xr:uid="{66EF8B84-0652-4975-B2F4-B27D10FBE2DC}"/>
    <cellStyle name="20% - Accent1 23 4 2" xfId="9015" xr:uid="{D076BFFF-D379-4E54-9A6B-DDB08DD8A836}"/>
    <cellStyle name="20% - Accent1 23 4 2 2" xfId="9016" xr:uid="{FCB3D3EF-71E3-4050-ADFC-0414F24C6F2A}"/>
    <cellStyle name="20% - Accent1 23 4 2 2 2" xfId="9017" xr:uid="{C176F449-ABAB-4E34-B608-F9777C66A982}"/>
    <cellStyle name="20% - Accent1 23 4 2 2 2 2" xfId="36794" xr:uid="{21C924DD-718F-4F96-8B63-DEE6D95F20BA}"/>
    <cellStyle name="20% - Accent1 23 4 2 2 2 3" xfId="40220" xr:uid="{B1F1062D-E4EE-4FC2-B448-066CDE17BB22}"/>
    <cellStyle name="20% - Accent1 23 4 2 2 3" xfId="9018" xr:uid="{9C00F00C-55AF-46EE-8D5A-671DC9DF36BF}"/>
    <cellStyle name="20% - Accent1 23 4 2 2 3 2" xfId="36795" xr:uid="{9F3FEF7B-A136-4C2A-89D4-4125A0F96DD0}"/>
    <cellStyle name="20% - Accent1 23 4 2 2 3 3" xfId="40221" xr:uid="{914D35E5-958E-43FA-86BF-B8F5D39C8BDE}"/>
    <cellStyle name="20% - Accent1 23 4 2 2 4" xfId="36793" xr:uid="{40DA2F95-63A0-4BBA-93DE-8A41914DF5CB}"/>
    <cellStyle name="20% - Accent1 23 4 2 2 5" xfId="40219" xr:uid="{1D67BC94-E0F6-4A84-B603-A1B3B8D9AC2E}"/>
    <cellStyle name="20% - Accent1 23 4 2 3" xfId="9019" xr:uid="{08544D5F-D6F0-47DA-BCBF-1608B1E515CA}"/>
    <cellStyle name="20% - Accent1 23 4 2 3 2" xfId="36796" xr:uid="{DBE43D45-8171-4EA2-9C5E-08D3465BC2C7}"/>
    <cellStyle name="20% - Accent1 23 4 2 3 3" xfId="40222" xr:uid="{ED8CD820-0655-4CEA-87E0-63333AC56D64}"/>
    <cellStyle name="20% - Accent1 23 4 2 4" xfId="9020" xr:uid="{6EADF5B2-D067-438D-9A7A-87889D1D1E46}"/>
    <cellStyle name="20% - Accent1 23 4 2 4 2" xfId="36797" xr:uid="{2484D42F-5A67-4005-814E-FBF0C8443B1F}"/>
    <cellStyle name="20% - Accent1 23 4 2 4 3" xfId="40223" xr:uid="{5A8A25FE-F3C6-4FA6-AA00-91B159980ECF}"/>
    <cellStyle name="20% - Accent1 23 4 2 5" xfId="36792" xr:uid="{58088613-898A-4961-B5DE-1C710F3CFCDA}"/>
    <cellStyle name="20% - Accent1 23 4 2 6" xfId="40218" xr:uid="{A23F22FB-946B-4BFE-B218-03A40DFDC4DD}"/>
    <cellStyle name="20% - Accent1 23 4 3" xfId="9021" xr:uid="{C42D344A-CE02-42FA-A404-C1F9EF8EEB69}"/>
    <cellStyle name="20% - Accent1 23 4 3 2" xfId="9022" xr:uid="{07AFE566-F595-46D9-A06D-91DB16CA9003}"/>
    <cellStyle name="20% - Accent1 23 4 3 2 2" xfId="9023" xr:uid="{39EFB9C5-BD5A-494B-A53E-B7E15D4F4EDE}"/>
    <cellStyle name="20% - Accent1 23 4 3 2 2 2" xfId="36800" xr:uid="{BB476C67-AF45-4DB1-AD00-EA2F85FE789B}"/>
    <cellStyle name="20% - Accent1 23 4 3 2 2 3" xfId="40226" xr:uid="{BAB2E645-D789-4B9F-831C-72C90D5CE8C1}"/>
    <cellStyle name="20% - Accent1 23 4 3 2 3" xfId="9024" xr:uid="{C1CFC9E1-5AC8-4D4D-AD1E-D59A1F388639}"/>
    <cellStyle name="20% - Accent1 23 4 3 2 3 2" xfId="36801" xr:uid="{C68C2D1C-46C1-479B-86B9-06ABD2AB65DC}"/>
    <cellStyle name="20% - Accent1 23 4 3 2 3 3" xfId="40227" xr:uid="{6D93354C-E454-4B70-96C9-0D576F3E5B4E}"/>
    <cellStyle name="20% - Accent1 23 4 3 2 4" xfId="36799" xr:uid="{54EDD655-79BE-4578-AF45-70953DD435ED}"/>
    <cellStyle name="20% - Accent1 23 4 3 2 5" xfId="40225" xr:uid="{32310F7E-6D92-4C61-A5D4-CA145490A81E}"/>
    <cellStyle name="20% - Accent1 23 4 3 3" xfId="9025" xr:uid="{FC4F736D-298E-461C-89DD-1BEE45D89605}"/>
    <cellStyle name="20% - Accent1 23 4 3 3 2" xfId="36802" xr:uid="{988B6D4B-97E0-4F64-8428-6E28EC9A8B04}"/>
    <cellStyle name="20% - Accent1 23 4 3 3 3" xfId="40228" xr:uid="{DB8EA6C7-48B7-4493-8059-77AEE85720DD}"/>
    <cellStyle name="20% - Accent1 23 4 3 4" xfId="9026" xr:uid="{1BCBFA1B-EEC5-4E88-96E7-95DBC08FAFDB}"/>
    <cellStyle name="20% - Accent1 23 4 3 4 2" xfId="36803" xr:uid="{69F3E8EB-D011-4CFB-A0DE-80D8DB2D5E9D}"/>
    <cellStyle name="20% - Accent1 23 4 3 4 3" xfId="40229" xr:uid="{8213E8AB-8880-4A8E-903F-FB75B4C2006E}"/>
    <cellStyle name="20% - Accent1 23 4 3 5" xfId="36798" xr:uid="{E4AA491C-5AFF-49F8-9770-53702F6C2890}"/>
    <cellStyle name="20% - Accent1 23 4 3 6" xfId="40224" xr:uid="{ADB1B83A-47BB-4CE0-8CB2-DEB355D51BF7}"/>
    <cellStyle name="20% - Accent1 23 4 4" xfId="9027" xr:uid="{398C699C-01A0-4D32-B0B9-84B4F044236F}"/>
    <cellStyle name="20% - Accent1 23 4 4 2" xfId="9028" xr:uid="{B86F4663-545A-49FB-ADB3-D6907E35DFF0}"/>
    <cellStyle name="20% - Accent1 23 4 4 2 2" xfId="36805" xr:uid="{4AAEF69B-C3E0-45A6-BB24-CE3AD22CF9FD}"/>
    <cellStyle name="20% - Accent1 23 4 4 2 3" xfId="40231" xr:uid="{CE3D385C-7B2A-438B-B0D4-841BDD624A80}"/>
    <cellStyle name="20% - Accent1 23 4 4 3" xfId="9029" xr:uid="{259204D5-E2B4-494A-8EB8-4E1CC1AF80AC}"/>
    <cellStyle name="20% - Accent1 23 4 4 3 2" xfId="36806" xr:uid="{878F40A3-0897-46D2-B430-19429BEF40E8}"/>
    <cellStyle name="20% - Accent1 23 4 4 3 3" xfId="40232" xr:uid="{A787AC23-F750-4AE7-9619-AF1612C9846E}"/>
    <cellStyle name="20% - Accent1 23 4 4 4" xfId="36804" xr:uid="{9E9CAC3A-A3A7-49B8-BFAF-9A6B2F263EFA}"/>
    <cellStyle name="20% - Accent1 23 4 4 5" xfId="40230" xr:uid="{1DABB097-710B-4E1B-9EE6-97C1B206082C}"/>
    <cellStyle name="20% - Accent1 23 5" xfId="9030" xr:uid="{CDEB138D-A562-4032-87B7-27D7959CA00C}"/>
    <cellStyle name="20% - Accent1 23 5 2" xfId="9031" xr:uid="{BA125B22-57D8-4BFD-B384-5A7A60DAFFD3}"/>
    <cellStyle name="20% - Accent1 23 5 2 2" xfId="9032" xr:uid="{21AF2D96-FD1A-411A-8D55-CF71BC2C0B4D}"/>
    <cellStyle name="20% - Accent1 23 5 2 2 2" xfId="9033" xr:uid="{AB86A0F6-0BC9-44CA-9DAF-A73D4C2BD672}"/>
    <cellStyle name="20% - Accent1 23 5 2 2 2 2" xfId="36810" xr:uid="{3AF5E3EF-9AAD-4D0C-A75B-300B4FBDB169}"/>
    <cellStyle name="20% - Accent1 23 5 2 2 2 3" xfId="40236" xr:uid="{EF0BA126-64C5-4E44-B8D9-C75C954B0E35}"/>
    <cellStyle name="20% - Accent1 23 5 2 2 3" xfId="9034" xr:uid="{308EC294-FFD1-4575-85E2-4335C0585A55}"/>
    <cellStyle name="20% - Accent1 23 5 2 2 3 2" xfId="36811" xr:uid="{D47DE0CE-E01C-43C1-9696-04C60BCEB183}"/>
    <cellStyle name="20% - Accent1 23 5 2 2 3 3" xfId="40237" xr:uid="{A0A3C96A-068A-4342-9482-8816B5F12F18}"/>
    <cellStyle name="20% - Accent1 23 5 2 2 4" xfId="36809" xr:uid="{AC4C20D5-A149-4330-A3AE-E1C91B4BB8C2}"/>
    <cellStyle name="20% - Accent1 23 5 2 2 5" xfId="40235" xr:uid="{1E379285-6B5D-410B-B06B-F2A861012692}"/>
    <cellStyle name="20% - Accent1 23 5 2 3" xfId="9035" xr:uid="{180D1478-DBBC-462F-B990-9EB4540D3057}"/>
    <cellStyle name="20% - Accent1 23 5 2 3 2" xfId="36812" xr:uid="{BECDB444-B09F-4500-96F7-AA52A0AA2251}"/>
    <cellStyle name="20% - Accent1 23 5 2 3 3" xfId="40238" xr:uid="{9C06A396-D84B-4165-B93E-D8D0E8FA0186}"/>
    <cellStyle name="20% - Accent1 23 5 2 4" xfId="9036" xr:uid="{4307A64B-12A9-4ABD-8F0E-41CD4EF3D61E}"/>
    <cellStyle name="20% - Accent1 23 5 2 4 2" xfId="36813" xr:uid="{EA9D50A8-98B1-4DA9-B208-1A9D8F032A3A}"/>
    <cellStyle name="20% - Accent1 23 5 2 4 3" xfId="40239" xr:uid="{E1157DD2-5FBF-4F17-B5CB-85F4B5A443DE}"/>
    <cellStyle name="20% - Accent1 23 5 2 5" xfId="9037" xr:uid="{37FFB3A7-345C-4BED-B876-670439EE85AF}"/>
    <cellStyle name="20% - Accent1 23 5 2 5 2" xfId="36814" xr:uid="{B0AC373D-21E5-4F0E-B273-221A56B1C9ED}"/>
    <cellStyle name="20% - Accent1 23 5 2 5 3" xfId="40240" xr:uid="{F914E49C-9E3E-439C-8635-DAF20214F2F2}"/>
    <cellStyle name="20% - Accent1 23 5 2 6" xfId="9038" xr:uid="{2436929F-D951-44FD-A311-D47689E7D223}"/>
    <cellStyle name="20% - Accent1 23 5 2 6 2" xfId="36815" xr:uid="{DBAE5EEC-6D4A-4F1F-B473-581BB2272BE4}"/>
    <cellStyle name="20% - Accent1 23 5 2 6 3" xfId="40241" xr:uid="{66C819D7-E03B-4166-9B6E-A4A8464834D9}"/>
    <cellStyle name="20% - Accent1 23 5 2 7" xfId="36808" xr:uid="{72BF3B8D-284F-44E1-8AD5-CA5E7D6B7D98}"/>
    <cellStyle name="20% - Accent1 23 5 2 8" xfId="40234" xr:uid="{86678332-73A7-46A0-88A3-F23CA0BE7333}"/>
    <cellStyle name="20% - Accent1 23 5 3" xfId="9039" xr:uid="{012A20B1-E0CD-4262-A5DA-45541A26A919}"/>
    <cellStyle name="20% - Accent1 23 5 3 2" xfId="9040" xr:uid="{0C452BB8-AD25-40EA-809F-DA1E0F0962F6}"/>
    <cellStyle name="20% - Accent1 23 5 3 2 2" xfId="36817" xr:uid="{AA495870-312E-4BBF-AEC1-B0A7B77BA095}"/>
    <cellStyle name="20% - Accent1 23 5 3 2 3" xfId="40243" xr:uid="{3C800699-FCCC-49D1-889A-A45DF6619DCA}"/>
    <cellStyle name="20% - Accent1 23 5 3 3" xfId="9041" xr:uid="{D87F1D1F-AD51-49E1-9122-1EE6B24B7F0C}"/>
    <cellStyle name="20% - Accent1 23 5 3 3 2" xfId="36818" xr:uid="{B35E606A-3D0F-42B9-80A6-579FB2C33E4D}"/>
    <cellStyle name="20% - Accent1 23 5 3 3 3" xfId="40244" xr:uid="{DC3EB6A2-B68A-4ACF-83A2-459CF0F57CED}"/>
    <cellStyle name="20% - Accent1 23 5 3 4" xfId="36816" xr:uid="{FF473D10-AFF5-47E3-A0E3-C8B5D2F1F972}"/>
    <cellStyle name="20% - Accent1 23 5 3 5" xfId="40242" xr:uid="{3367093B-EBC8-43C3-AC7A-FF9AAFED91BA}"/>
    <cellStyle name="20% - Accent1 23 5 4" xfId="9042" xr:uid="{E36E12D5-3B5E-43C8-86F1-6DD4810213BC}"/>
    <cellStyle name="20% - Accent1 23 5 4 2" xfId="36819" xr:uid="{6D7AA757-A69E-46CF-B64E-A2AF4319E8F3}"/>
    <cellStyle name="20% - Accent1 23 5 4 3" xfId="40245" xr:uid="{C34B5F56-62CC-46EE-9656-387399085E1E}"/>
    <cellStyle name="20% - Accent1 23 5 5" xfId="9043" xr:uid="{E3A23A5F-9ED3-41AF-9E3F-E4EE6FD8F4DC}"/>
    <cellStyle name="20% - Accent1 23 5 5 2" xfId="36820" xr:uid="{1ECC3E2F-37A6-4080-BD30-5CCAAAEFFF69}"/>
    <cellStyle name="20% - Accent1 23 5 5 3" xfId="40246" xr:uid="{5778461B-E142-4142-A50B-BB0DC289CDC3}"/>
    <cellStyle name="20% - Accent1 23 5 6" xfId="9044" xr:uid="{17892B1D-DBE1-44FA-82FE-95056C5E6EF9}"/>
    <cellStyle name="20% - Accent1 23 5 6 2" xfId="36821" xr:uid="{47F91DC0-1AF8-4A93-B019-982EB31E5772}"/>
    <cellStyle name="20% - Accent1 23 5 6 3" xfId="40247" xr:uid="{6B3AAC74-523E-4926-8B2F-2F718AD91F35}"/>
    <cellStyle name="20% - Accent1 23 5 7" xfId="9045" xr:uid="{C66075EA-7CCD-4DB5-891F-9589E38141E3}"/>
    <cellStyle name="20% - Accent1 23 5 7 2" xfId="36822" xr:uid="{E9D76053-FD84-4D60-8EEC-1453E649EC44}"/>
    <cellStyle name="20% - Accent1 23 5 7 3" xfId="40248" xr:uid="{3621DF51-E967-4CFB-9B6E-479C34AC2294}"/>
    <cellStyle name="20% - Accent1 23 5 8" xfId="36807" xr:uid="{FC7B61A5-4DEB-468B-98AF-D2C5E897D7BC}"/>
    <cellStyle name="20% - Accent1 23 5 9" xfId="40233" xr:uid="{8DB86888-A2C3-4730-B0A6-ADA092EA01B7}"/>
    <cellStyle name="20% - Accent1 23 6" xfId="9046" xr:uid="{643C2E33-1871-457D-8F2B-4D9D9384CEAC}"/>
    <cellStyle name="20% - Accent1 23 6 2" xfId="9047" xr:uid="{AC2C8B66-4819-4709-B89F-9CEAAA91C108}"/>
    <cellStyle name="20% - Accent1 23 6 2 2" xfId="9048" xr:uid="{84651B9A-D6A5-4AFC-9346-84207DBE77F0}"/>
    <cellStyle name="20% - Accent1 23 6 2 2 2" xfId="36825" xr:uid="{C6B0F576-A09D-4E32-8D03-66D4ED9FC8FA}"/>
    <cellStyle name="20% - Accent1 23 6 2 2 3" xfId="40251" xr:uid="{4EA9532C-717A-425B-A85A-C61290EC3BF2}"/>
    <cellStyle name="20% - Accent1 23 6 2 3" xfId="9049" xr:uid="{5FCDFA28-59D4-472B-810B-CF25399AB7B9}"/>
    <cellStyle name="20% - Accent1 23 6 2 3 2" xfId="36826" xr:uid="{81F7868B-F24A-4308-A4AF-0900FC6C847C}"/>
    <cellStyle name="20% - Accent1 23 6 2 3 3" xfId="40252" xr:uid="{A6A253CD-ECFB-49BB-923E-0E0FB8AC34BA}"/>
    <cellStyle name="20% - Accent1 23 6 2 4" xfId="36824" xr:uid="{CB69F63E-45D1-4418-B163-95EB3924815A}"/>
    <cellStyle name="20% - Accent1 23 6 2 5" xfId="40250" xr:uid="{24387B7F-D6AA-424C-9393-516C1DFA40CA}"/>
    <cellStyle name="20% - Accent1 23 6 3" xfId="9050" xr:uid="{579C5115-D125-4C77-8E92-643093C1D8F3}"/>
    <cellStyle name="20% - Accent1 23 6 3 2" xfId="36827" xr:uid="{3A76D4BD-77F4-4902-9C54-DA6A2B7BE7F7}"/>
    <cellStyle name="20% - Accent1 23 6 3 3" xfId="40253" xr:uid="{A1D1A5DE-636B-4138-A766-E6E6EB5EA8B0}"/>
    <cellStyle name="20% - Accent1 23 6 4" xfId="9051" xr:uid="{513983E1-EE4B-484D-A41C-74E9452D4555}"/>
    <cellStyle name="20% - Accent1 23 6 4 2" xfId="36828" xr:uid="{96318BC5-0FFA-41C2-9635-5030C7F74218}"/>
    <cellStyle name="20% - Accent1 23 6 4 3" xfId="40254" xr:uid="{7707C066-D9EB-4F9B-B468-85FC462B9C29}"/>
    <cellStyle name="20% - Accent1 23 6 5" xfId="9052" xr:uid="{3DD707A5-7330-48BE-A65E-C3AF33AC0943}"/>
    <cellStyle name="20% - Accent1 23 6 5 2" xfId="36829" xr:uid="{70D1A0E8-0140-43BB-AFCF-ADC1D71A9738}"/>
    <cellStyle name="20% - Accent1 23 6 5 3" xfId="40255" xr:uid="{2FD9B10D-997E-4382-B7E8-5C5AC8557111}"/>
    <cellStyle name="20% - Accent1 23 6 6" xfId="9053" xr:uid="{B25EB126-4BC2-4A74-B15F-3C05578FE414}"/>
    <cellStyle name="20% - Accent1 23 6 6 2" xfId="36830" xr:uid="{DEAE35AF-D6A1-4208-AD7E-AC1D8FAD751F}"/>
    <cellStyle name="20% - Accent1 23 6 6 3" xfId="40256" xr:uid="{0F8B08F9-B552-4CAC-9C6D-C18963AB1166}"/>
    <cellStyle name="20% - Accent1 23 6 7" xfId="36823" xr:uid="{ACF441B4-7A56-486E-9E5D-24DCA3011416}"/>
    <cellStyle name="20% - Accent1 23 6 8" xfId="40249" xr:uid="{86816111-8B70-4242-B5A8-7FB09CC5E824}"/>
    <cellStyle name="20% - Accent1 23 7" xfId="9054" xr:uid="{CFDC5A6C-57F2-4499-9E6D-31C7D5DD6447}"/>
    <cellStyle name="20% - Accent1 23 7 2" xfId="9055" xr:uid="{30A9FD5E-ED62-4C5D-8762-092E24B38DEE}"/>
    <cellStyle name="20% - Accent1 23 7 2 2" xfId="9056" xr:uid="{1DAC7864-C38A-44A9-9810-F6CCF155F315}"/>
    <cellStyle name="20% - Accent1 23 7 2 2 2" xfId="36833" xr:uid="{AAF29843-896F-4984-91AF-90A999CEAC04}"/>
    <cellStyle name="20% - Accent1 23 7 2 2 3" xfId="40259" xr:uid="{9816F6BA-B724-456B-83CA-39588EB6B7DF}"/>
    <cellStyle name="20% - Accent1 23 7 2 3" xfId="9057" xr:uid="{AF3799DD-3477-4814-A646-E5837C5BFB06}"/>
    <cellStyle name="20% - Accent1 23 7 2 3 2" xfId="36834" xr:uid="{6664F019-F6AC-4F7C-89A6-C3A6646C7228}"/>
    <cellStyle name="20% - Accent1 23 7 2 3 3" xfId="40260" xr:uid="{DB49B505-60D5-4CAA-BE1F-D7B6B402B1D7}"/>
    <cellStyle name="20% - Accent1 23 7 2 4" xfId="36832" xr:uid="{F46ABCF2-407A-4B01-BD24-D7D6114FBF85}"/>
    <cellStyle name="20% - Accent1 23 7 2 5" xfId="40258" xr:uid="{32C24191-C6F5-47C0-A09B-6A8F5F3B6982}"/>
    <cellStyle name="20% - Accent1 23 7 3" xfId="9058" xr:uid="{AA27456A-C3DB-4A3D-AB2C-5A6485859BBD}"/>
    <cellStyle name="20% - Accent1 23 7 3 2" xfId="36835" xr:uid="{3082A35E-CE82-4185-B50F-0BA2807C784A}"/>
    <cellStyle name="20% - Accent1 23 7 3 3" xfId="40261" xr:uid="{C2972B47-AF40-463F-83E7-C46D1D314168}"/>
    <cellStyle name="20% - Accent1 23 7 4" xfId="9059" xr:uid="{AC96DB6F-ABD8-4466-9808-58E7C368CE72}"/>
    <cellStyle name="20% - Accent1 23 7 4 2" xfId="36836" xr:uid="{F4791FB8-F79B-4796-9CC2-A67704C24364}"/>
    <cellStyle name="20% - Accent1 23 7 4 3" xfId="40262" xr:uid="{731FF059-48FB-48D0-BCEF-37CF9EEE4659}"/>
    <cellStyle name="20% - Accent1 23 7 5" xfId="9060" xr:uid="{26D83CA5-14C5-4992-BB4F-7C5C09D53F02}"/>
    <cellStyle name="20% - Accent1 23 7 5 2" xfId="36837" xr:uid="{FB460FA0-9E03-47DF-BC91-BB2792E1CEB2}"/>
    <cellStyle name="20% - Accent1 23 7 5 3" xfId="40263" xr:uid="{998BD802-CE71-43B1-9458-1E22DC204BB8}"/>
    <cellStyle name="20% - Accent1 23 7 6" xfId="36831" xr:uid="{86186A6C-6977-41B2-B008-2D045E15B3BB}"/>
    <cellStyle name="20% - Accent1 23 7 7" xfId="40257" xr:uid="{B2C129B3-5223-4D58-A5CB-A393FE27FDD9}"/>
    <cellStyle name="20% - Accent1 23 8" xfId="9061" xr:uid="{24C949D0-BE5C-4153-9E82-3317B9309C6B}"/>
    <cellStyle name="20% - Accent1 23 8 2" xfId="9062" xr:uid="{DA584BF5-CC81-4947-AF2F-5135758E897D}"/>
    <cellStyle name="20% - Accent1 23 8 2 2" xfId="36839" xr:uid="{7DA3C3E3-276F-4A51-AA25-D700D82954D6}"/>
    <cellStyle name="20% - Accent1 23 8 2 3" xfId="40265" xr:uid="{C6F173F8-9C2D-4DE3-B544-0DE8F56BE3B6}"/>
    <cellStyle name="20% - Accent1 23 8 3" xfId="9063" xr:uid="{D2FA6D06-E556-4638-8C77-7419E5480E35}"/>
    <cellStyle name="20% - Accent1 23 8 3 2" xfId="36840" xr:uid="{D4FFCF6D-2919-4CE0-8193-8FBB900A8741}"/>
    <cellStyle name="20% - Accent1 23 8 3 3" xfId="40266" xr:uid="{365BEADD-E38C-41F5-AE53-B32A89406437}"/>
    <cellStyle name="20% - Accent1 23 8 4" xfId="36838" xr:uid="{E002D12B-7ABC-45A5-9466-C40B4865FAB5}"/>
    <cellStyle name="20% - Accent1 23 8 5" xfId="40264" xr:uid="{6B85A9EB-DBAA-4EB1-9977-A808C74F2338}"/>
    <cellStyle name="20% - Accent1 23 9" xfId="9064" xr:uid="{25E8AC4E-E2EF-4C74-8138-808069F31051}"/>
    <cellStyle name="20% - Accent1 23 9 2" xfId="36841" xr:uid="{E1CAE21A-057B-441F-809F-759B728BC556}"/>
    <cellStyle name="20% - Accent1 23 9 3" xfId="40267" xr:uid="{0C941094-02DE-4C71-AC3E-A10D987D73EE}"/>
    <cellStyle name="20% - Accent1 24" xfId="31" xr:uid="{00000000-0005-0000-0000-000038000000}"/>
    <cellStyle name="20% - Accent1 24 10" xfId="9066" xr:uid="{2BB25D08-CC26-4619-9233-2B929470FD79}"/>
    <cellStyle name="20% - Accent1 24 10 2" xfId="36843" xr:uid="{A6016E8C-B006-48E7-B119-E3A3392674E2}"/>
    <cellStyle name="20% - Accent1 24 10 3" xfId="40269" xr:uid="{51DA9DFF-9EED-4D2E-920D-0E9EB9EC3B36}"/>
    <cellStyle name="20% - Accent1 24 11" xfId="9067" xr:uid="{42ADEEEF-AEC1-485F-801F-84A4D70C3F0D}"/>
    <cellStyle name="20% - Accent1 24 11 2" xfId="36844" xr:uid="{82CB9C37-E3DC-4AE8-9BC8-7A5FDB69F20F}"/>
    <cellStyle name="20% - Accent1 24 11 3" xfId="40270" xr:uid="{A5C2AB62-3558-47FC-BEDC-59C995582916}"/>
    <cellStyle name="20% - Accent1 24 12" xfId="9068" xr:uid="{7686631F-8943-44B3-AC59-90E31A41BB4C}"/>
    <cellStyle name="20% - Accent1 24 12 2" xfId="36845" xr:uid="{2E871FD0-797F-40E8-BCA6-0D06B43E6ACC}"/>
    <cellStyle name="20% - Accent1 24 12 3" xfId="40271" xr:uid="{B214F319-2F0F-489C-A0D4-62A0A96E3D31}"/>
    <cellStyle name="20% - Accent1 24 13" xfId="36842" xr:uid="{055E25A4-73A6-4A3E-8AB2-CC656855F263}"/>
    <cellStyle name="20% - Accent1 24 14" xfId="40268" xr:uid="{DC61CDC0-D82A-422C-B59C-9BE81D1CCACC}"/>
    <cellStyle name="20% - Accent1 24 15" xfId="43422" xr:uid="{C7EFCE84-0B55-44DD-8713-1425E9FB5E87}"/>
    <cellStyle name="20% - Accent1 24 16" xfId="9065" xr:uid="{81DAF50F-4D04-4D9B-A841-1406F1BDA19A}"/>
    <cellStyle name="20% - Accent1 24 2" xfId="1739" xr:uid="{00000000-0005-0000-0000-000039000000}"/>
    <cellStyle name="20% - Accent1 24 2 2" xfId="9070" xr:uid="{4CDC5E76-38C1-443F-BA86-0740D165272F}"/>
    <cellStyle name="20% - Accent1 24 2 2 2" xfId="9071" xr:uid="{FCAC25BD-DAD7-4DBD-95C3-3212236C2C58}"/>
    <cellStyle name="20% - Accent1 24 2 2 2 2" xfId="36847" xr:uid="{44713A30-152D-4640-92E8-0131157BFD23}"/>
    <cellStyle name="20% - Accent1 24 2 2 2 3" xfId="40273" xr:uid="{64916FA9-04BE-4243-B2AD-D6A209682817}"/>
    <cellStyle name="20% - Accent1 24 2 2 3" xfId="9072" xr:uid="{63A193CD-33DC-45FD-85C3-B9C22DF68B6A}"/>
    <cellStyle name="20% - Accent1 24 2 2 3 2" xfId="36848" xr:uid="{9AF302E1-6386-4686-8263-CDC869199D64}"/>
    <cellStyle name="20% - Accent1 24 2 2 3 3" xfId="40274" xr:uid="{00CBE5DB-C569-4E09-96A4-72FC9ED810AA}"/>
    <cellStyle name="20% - Accent1 24 2 2 4" xfId="36846" xr:uid="{4F77397C-3522-4E81-B88F-A70264ECBB2D}"/>
    <cellStyle name="20% - Accent1 24 2 2 5" xfId="40272" xr:uid="{06138A69-AB2C-4629-9EEF-69CD07A437F2}"/>
    <cellStyle name="20% - Accent1 24 2 3" xfId="9069" xr:uid="{80AFB360-D8E8-4291-8975-4C36B5A26900}"/>
    <cellStyle name="20% - Accent1 24 3" xfId="9073" xr:uid="{41B51578-1F50-4D7C-BD03-FCB5F236962E}"/>
    <cellStyle name="20% - Accent1 24 3 2" xfId="9074" xr:uid="{BA02A643-D214-4F2C-BE10-03D6C5866B40}"/>
    <cellStyle name="20% - Accent1 24 3 2 2" xfId="9075" xr:uid="{02F37F0A-C1CD-483B-A1F5-005328892CDB}"/>
    <cellStyle name="20% - Accent1 24 3 2 2 2" xfId="36850" xr:uid="{FBA42B20-5606-4751-85BB-F1170F930D9F}"/>
    <cellStyle name="20% - Accent1 24 3 2 2 3" xfId="40276" xr:uid="{6B1529AF-89F0-4807-ACC8-3EF88CF7D527}"/>
    <cellStyle name="20% - Accent1 24 3 2 3" xfId="9076" xr:uid="{5340F723-93B7-4837-882C-4831CB62EA68}"/>
    <cellStyle name="20% - Accent1 24 3 2 3 2" xfId="36851" xr:uid="{F3C2C0EC-C898-4103-986A-A210D1411A88}"/>
    <cellStyle name="20% - Accent1 24 3 2 3 3" xfId="40277" xr:uid="{F152CAEA-4F24-48D6-8CE9-CC900701C71E}"/>
    <cellStyle name="20% - Accent1 24 3 2 4" xfId="36849" xr:uid="{1D686F04-3A61-449B-90F3-4F609F703892}"/>
    <cellStyle name="20% - Accent1 24 3 2 5" xfId="40275" xr:uid="{CAFAC6D6-CDAD-4D07-B16F-5F6E3C175FB0}"/>
    <cellStyle name="20% - Accent1 24 4" xfId="9077" xr:uid="{AC4AC105-6DB0-4DE0-96B2-74A5A2FCAD98}"/>
    <cellStyle name="20% - Accent1 24 5" xfId="9078" xr:uid="{18F8D53C-E1AE-421D-AD62-EF6E91840CE2}"/>
    <cellStyle name="20% - Accent1 24 6" xfId="9079" xr:uid="{7F4FCFB8-15C9-4F60-A62C-CEC728FD2F25}"/>
    <cellStyle name="20% - Accent1 24 7" xfId="9080" xr:uid="{0EA9924A-EACE-4149-A59D-0C108A4E14EC}"/>
    <cellStyle name="20% - Accent1 24 7 2" xfId="9081" xr:uid="{6CAF3F7F-2323-482E-BACC-F65DB897EC83}"/>
    <cellStyle name="20% - Accent1 24 7 2 2" xfId="9082" xr:uid="{5FCEF23D-7D1A-4A41-8C75-AD2195ED39AC}"/>
    <cellStyle name="20% - Accent1 24 7 2 2 2" xfId="36854" xr:uid="{39ECC349-520D-4BF5-8BC8-094716F9F43B}"/>
    <cellStyle name="20% - Accent1 24 7 2 2 3" xfId="40280" xr:uid="{5016507B-CF47-4E48-9696-65A43DBA47D4}"/>
    <cellStyle name="20% - Accent1 24 7 2 3" xfId="9083" xr:uid="{A884C47E-6FF1-48BE-84D9-23633E94BC41}"/>
    <cellStyle name="20% - Accent1 24 7 2 3 2" xfId="36855" xr:uid="{925822E7-EBCB-4EEC-949F-B5666EC4CE98}"/>
    <cellStyle name="20% - Accent1 24 7 2 3 3" xfId="40281" xr:uid="{6059007B-7FB5-4817-B23F-AD54A1C02EFF}"/>
    <cellStyle name="20% - Accent1 24 7 2 4" xfId="36853" xr:uid="{BF1B6463-24EB-4C3D-B8C8-980B52684B41}"/>
    <cellStyle name="20% - Accent1 24 7 2 5" xfId="40279" xr:uid="{91838D00-9D18-4124-8D1F-300A31C13E42}"/>
    <cellStyle name="20% - Accent1 24 7 3" xfId="9084" xr:uid="{6AD5F87A-B6FB-4256-84C5-91BAB204C736}"/>
    <cellStyle name="20% - Accent1 24 7 3 2" xfId="36856" xr:uid="{10C952B0-1F85-4758-A509-D1F709E9F29C}"/>
    <cellStyle name="20% - Accent1 24 7 3 3" xfId="40282" xr:uid="{876B3A74-835F-4647-B126-212785498A11}"/>
    <cellStyle name="20% - Accent1 24 7 4" xfId="9085" xr:uid="{7DDCCE5F-6826-419D-A5F6-5C108D7A1760}"/>
    <cellStyle name="20% - Accent1 24 7 4 2" xfId="36857" xr:uid="{974A5A2E-3C01-4C44-A210-39BD4976220B}"/>
    <cellStyle name="20% - Accent1 24 7 4 3" xfId="40283" xr:uid="{5713F6B8-D98F-40AA-B1F3-07374916D029}"/>
    <cellStyle name="20% - Accent1 24 7 5" xfId="9086" xr:uid="{8175C42C-C404-4657-9120-F3878413EA2B}"/>
    <cellStyle name="20% - Accent1 24 7 5 2" xfId="36858" xr:uid="{F3B58A38-08C7-4CE5-B305-CC40B3E827B7}"/>
    <cellStyle name="20% - Accent1 24 7 5 3" xfId="40284" xr:uid="{018A800A-C2ED-41E4-861C-99877A8FD5CB}"/>
    <cellStyle name="20% - Accent1 24 7 6" xfId="36852" xr:uid="{CD6E1A0D-0DB9-48B7-8FEE-9D00AD023547}"/>
    <cellStyle name="20% - Accent1 24 7 7" xfId="40278" xr:uid="{5FED7E1D-ACEC-4C85-99E0-48792922832B}"/>
    <cellStyle name="20% - Accent1 24 8" xfId="9087" xr:uid="{A67D70DB-3705-40E6-8411-164B0D6E8B8B}"/>
    <cellStyle name="20% - Accent1 24 8 2" xfId="9088" xr:uid="{11C1FF0A-2D53-4F72-A3C7-D0AD3D83CCB9}"/>
    <cellStyle name="20% - Accent1 24 8 2 2" xfId="36860" xr:uid="{A160D12B-1FA7-42E2-BA71-5C9789052A85}"/>
    <cellStyle name="20% - Accent1 24 8 2 3" xfId="40286" xr:uid="{D40CAFC2-2ECB-4A9B-9EE3-F6312E658F01}"/>
    <cellStyle name="20% - Accent1 24 8 3" xfId="9089" xr:uid="{58B379B8-232C-47DF-B202-2664CBAC80BA}"/>
    <cellStyle name="20% - Accent1 24 8 3 2" xfId="36861" xr:uid="{797A3BBD-64C9-426A-A2F5-45C55409C37D}"/>
    <cellStyle name="20% - Accent1 24 8 3 3" xfId="40287" xr:uid="{81DFFC37-7167-4CB8-91B4-D3EF7F798791}"/>
    <cellStyle name="20% - Accent1 24 8 4" xfId="9090" xr:uid="{27130ACD-2A66-41AE-866F-A663659C8CC0}"/>
    <cellStyle name="20% - Accent1 24 8 4 2" xfId="36862" xr:uid="{4F77ACE6-7E27-4854-948A-66686B54E243}"/>
    <cellStyle name="20% - Accent1 24 8 4 3" xfId="40288" xr:uid="{01EFB606-BC22-4D60-9848-70638EFA56F8}"/>
    <cellStyle name="20% - Accent1 24 8 5" xfId="9091" xr:uid="{509B01A6-26CD-46F6-B9F6-FA3BAE0CC385}"/>
    <cellStyle name="20% - Accent1 24 8 5 2" xfId="36863" xr:uid="{A48A2076-FAAE-485C-8640-442FCF9C57C2}"/>
    <cellStyle name="20% - Accent1 24 8 5 3" xfId="40289" xr:uid="{81EC4A68-BA53-4487-A7A2-60BC7A9371EA}"/>
    <cellStyle name="20% - Accent1 24 8 6" xfId="36859" xr:uid="{FD286A60-FDEA-4B07-9729-B7F9713E735F}"/>
    <cellStyle name="20% - Accent1 24 8 7" xfId="40285" xr:uid="{83F8A429-3E1E-482A-82B5-6729A6E4112E}"/>
    <cellStyle name="20% - Accent1 24 9" xfId="9092" xr:uid="{2AD82648-0E06-4912-8E1A-A4DE9722D893}"/>
    <cellStyle name="20% - Accent1 24 9 2" xfId="36864" xr:uid="{50788A10-4CE0-4159-95DE-AAAFE27B4F43}"/>
    <cellStyle name="20% - Accent1 24 9 3" xfId="40290" xr:uid="{BB51C472-C4CA-4C86-AECF-6D296E4E4B39}"/>
    <cellStyle name="20% - Accent1 25" xfId="32" xr:uid="{00000000-0005-0000-0000-00003A000000}"/>
    <cellStyle name="20% - Accent1 25 10" xfId="40291" xr:uid="{25CCB357-0426-4BD2-BCF9-B088178029C6}"/>
    <cellStyle name="20% - Accent1 25 11" xfId="43423" xr:uid="{570F55E0-88E8-4A84-8520-4F33D09670AB}"/>
    <cellStyle name="20% - Accent1 25 12" xfId="9093" xr:uid="{306B97E2-8FA3-401C-97D3-5EA82F1F29EE}"/>
    <cellStyle name="20% - Accent1 25 2" xfId="1740" xr:uid="{00000000-0005-0000-0000-00003B000000}"/>
    <cellStyle name="20% - Accent1 25 2 2" xfId="9095" xr:uid="{0EEF2965-C518-4877-A592-AF581FAFE7D3}"/>
    <cellStyle name="20% - Accent1 25 2 2 2" xfId="9096" xr:uid="{46353D57-F038-4AD6-BA7F-3BF641A7E6A6}"/>
    <cellStyle name="20% - Accent1 25 2 2 2 2" xfId="36867" xr:uid="{375E7045-F7F1-480B-962E-808BB98DB9E5}"/>
    <cellStyle name="20% - Accent1 25 2 2 2 3" xfId="40293" xr:uid="{E54064B0-5B10-4C46-88F3-6DB68B96E65D}"/>
    <cellStyle name="20% - Accent1 25 2 2 3" xfId="9097" xr:uid="{D440FA22-9F5D-4342-86E9-454544EDAA15}"/>
    <cellStyle name="20% - Accent1 25 2 2 3 2" xfId="36868" xr:uid="{ED0BE304-9870-4BBD-909D-2B3A2CC12620}"/>
    <cellStyle name="20% - Accent1 25 2 2 3 3" xfId="40294" xr:uid="{4DF79617-F9D3-4F79-800A-AF4065EEC1ED}"/>
    <cellStyle name="20% - Accent1 25 2 2 4" xfId="36866" xr:uid="{698779D7-9874-4F39-A891-4E8B91A5BF0F}"/>
    <cellStyle name="20% - Accent1 25 2 2 5" xfId="40292" xr:uid="{E965781F-83BC-4D16-BE80-27E81692C931}"/>
    <cellStyle name="20% - Accent1 25 2 3" xfId="9094" xr:uid="{486A5127-0C5F-4C9D-B023-14216F9E7CFA}"/>
    <cellStyle name="20% - Accent1 25 3" xfId="9098" xr:uid="{78671398-70EA-4E8C-BD71-83D1D3240279}"/>
    <cellStyle name="20% - Accent1 25 3 2" xfId="9099" xr:uid="{8381EF22-0A6F-492C-B2FB-7608FC655CE7}"/>
    <cellStyle name="20% - Accent1 25 3 2 2" xfId="9100" xr:uid="{C228BCA3-F8C9-4EC0-B8DE-B1EAD299A469}"/>
    <cellStyle name="20% - Accent1 25 3 2 2 2" xfId="36871" xr:uid="{0EC4E3A0-A6D1-499B-949F-C98B5FCF29E7}"/>
    <cellStyle name="20% - Accent1 25 3 2 2 3" xfId="40297" xr:uid="{A7BBC0E4-E183-4F2F-B892-8CD352BB8DBD}"/>
    <cellStyle name="20% - Accent1 25 3 2 3" xfId="9101" xr:uid="{495BEB88-86EC-42C3-979B-8AE593D0338B}"/>
    <cellStyle name="20% - Accent1 25 3 2 3 2" xfId="36872" xr:uid="{3185F129-D399-4F05-9346-D161226D06C0}"/>
    <cellStyle name="20% - Accent1 25 3 2 3 3" xfId="40298" xr:uid="{0A6EAD85-7F97-471D-9234-513D92614674}"/>
    <cellStyle name="20% - Accent1 25 3 2 4" xfId="9102" xr:uid="{3C61C621-E383-47FC-8EDB-1C2DD9223FF4}"/>
    <cellStyle name="20% - Accent1 25 3 2 4 2" xfId="36873" xr:uid="{522E0200-EA68-4643-A245-C4DB9955DD2D}"/>
    <cellStyle name="20% - Accent1 25 3 2 4 3" xfId="40299" xr:uid="{53FE2A44-3C0E-4449-ABE4-224EC02069B9}"/>
    <cellStyle name="20% - Accent1 25 3 2 5" xfId="9103" xr:uid="{ADA19B27-0952-46DE-B10A-21D1FB216B7C}"/>
    <cellStyle name="20% - Accent1 25 3 2 5 2" xfId="36874" xr:uid="{FD3B53A1-B120-4FDE-B6C7-00480D5CDD84}"/>
    <cellStyle name="20% - Accent1 25 3 2 5 3" xfId="40300" xr:uid="{30107B64-47A3-4D6D-8E45-85ADD3C6786E}"/>
    <cellStyle name="20% - Accent1 25 3 2 6" xfId="36870" xr:uid="{14FB5877-39AA-4915-BE43-D3F1DEE6C39D}"/>
    <cellStyle name="20% - Accent1 25 3 2 7" xfId="40296" xr:uid="{30E0BA6B-355B-4BAC-9375-8CCEDFD8FC48}"/>
    <cellStyle name="20% - Accent1 25 3 3" xfId="9104" xr:uid="{81CEF60A-4EA5-4B2E-B19C-1552AC246F51}"/>
    <cellStyle name="20% - Accent1 25 3 3 2" xfId="36875" xr:uid="{3C3E5956-0F2F-42E7-A668-B81BF5F2CBA1}"/>
    <cellStyle name="20% - Accent1 25 3 3 3" xfId="40301" xr:uid="{69DCF788-519D-4C20-8553-5D415F99B81D}"/>
    <cellStyle name="20% - Accent1 25 3 4" xfId="9105" xr:uid="{D13EFD3D-9366-4D40-A83A-BE1E95D439F5}"/>
    <cellStyle name="20% - Accent1 25 3 4 2" xfId="36876" xr:uid="{ACCB4A34-582A-45B6-A355-F598E42DB0B7}"/>
    <cellStyle name="20% - Accent1 25 3 4 3" xfId="40302" xr:uid="{A8F9E524-CA8F-4499-86FC-98A5B21A6BD0}"/>
    <cellStyle name="20% - Accent1 25 3 5" xfId="9106" xr:uid="{40B0B332-FB2D-405C-8284-F37932B70C85}"/>
    <cellStyle name="20% - Accent1 25 3 5 2" xfId="36877" xr:uid="{54E1FC5B-6029-4C1E-8CE0-8CC67A5F103E}"/>
    <cellStyle name="20% - Accent1 25 3 5 3" xfId="40303" xr:uid="{85719744-2D66-4374-9A5E-AFB8467765E3}"/>
    <cellStyle name="20% - Accent1 25 3 6" xfId="9107" xr:uid="{93E7851F-439F-4989-9D83-61E68D88A7E4}"/>
    <cellStyle name="20% - Accent1 25 3 6 2" xfId="36878" xr:uid="{039F6507-F4F8-47FC-BA55-5C60A53EA03C}"/>
    <cellStyle name="20% - Accent1 25 3 6 3" xfId="40304" xr:uid="{244FD861-D59B-4ABA-BFBF-E630797CE992}"/>
    <cellStyle name="20% - Accent1 25 3 7" xfId="36869" xr:uid="{C883BF28-E2EA-4823-96B9-39C29A72CF46}"/>
    <cellStyle name="20% - Accent1 25 3 8" xfId="40295" xr:uid="{AFFD8F04-909A-4CBC-B61D-EEE350291B91}"/>
    <cellStyle name="20% - Accent1 25 4" xfId="9108" xr:uid="{5707602E-8866-434F-AC7E-8F80427114EC}"/>
    <cellStyle name="20% - Accent1 25 4 2" xfId="9109" xr:uid="{EBD5D4BC-D983-410C-8CD7-55AD7B323C4D}"/>
    <cellStyle name="20% - Accent1 25 4 2 2" xfId="36880" xr:uid="{305CC444-072F-4D72-93C8-B2D1761ED55A}"/>
    <cellStyle name="20% - Accent1 25 4 2 3" xfId="40306" xr:uid="{83AA7072-BEF2-40CD-A1D5-DC35C99BD13B}"/>
    <cellStyle name="20% - Accent1 25 4 3" xfId="9110" xr:uid="{AF9829CF-856F-4385-9635-F6A000C80B29}"/>
    <cellStyle name="20% - Accent1 25 4 3 2" xfId="36881" xr:uid="{3605B447-C45F-4861-821D-DDD24465F345}"/>
    <cellStyle name="20% - Accent1 25 4 3 3" xfId="40307" xr:uid="{A201EFE8-4E1E-40B3-A17D-2322048C45A2}"/>
    <cellStyle name="20% - Accent1 25 4 4" xfId="9111" xr:uid="{62D2B026-20E3-4E05-B7DA-169273CD6B32}"/>
    <cellStyle name="20% - Accent1 25 4 4 2" xfId="36882" xr:uid="{C54CD5DC-A477-4B89-9DD4-766B3AA4E165}"/>
    <cellStyle name="20% - Accent1 25 4 4 3" xfId="40308" xr:uid="{0D40C28C-C503-423C-9071-D6DFB5AFEB5B}"/>
    <cellStyle name="20% - Accent1 25 4 5" xfId="9112" xr:uid="{2A5E5300-C3D5-466C-85E0-FB5DEB122A67}"/>
    <cellStyle name="20% - Accent1 25 4 5 2" xfId="36883" xr:uid="{472FFDDF-8924-48CD-A690-10EA016EF189}"/>
    <cellStyle name="20% - Accent1 25 4 5 3" xfId="40309" xr:uid="{491F9FB8-F6F5-4CEC-AAD1-B4CC69DA3A7E}"/>
    <cellStyle name="20% - Accent1 25 4 6" xfId="36879" xr:uid="{B8D39C3A-2DEF-4912-846B-C25AD6CC0ED1}"/>
    <cellStyle name="20% - Accent1 25 4 7" xfId="40305" xr:uid="{247D813E-531E-41D6-99AA-DD79E7270C19}"/>
    <cellStyle name="20% - Accent1 25 5" xfId="9113" xr:uid="{D65CF8B2-E62A-4BDB-B814-CD8B7D0F5C4B}"/>
    <cellStyle name="20% - Accent1 25 5 2" xfId="36884" xr:uid="{19A0F546-E94D-4DF9-98B6-37F58B95CA12}"/>
    <cellStyle name="20% - Accent1 25 5 3" xfId="40310" xr:uid="{3692670A-3F8D-4BF3-BE49-10FFF0E1EAAC}"/>
    <cellStyle name="20% - Accent1 25 6" xfId="9114" xr:uid="{D02E4A80-A559-49F3-99A8-64CFFD17761A}"/>
    <cellStyle name="20% - Accent1 25 6 2" xfId="36885" xr:uid="{32870A4B-9B8B-40D3-8F5D-88A3CA42A7F7}"/>
    <cellStyle name="20% - Accent1 25 6 3" xfId="40311" xr:uid="{F5DFC8E2-DF1A-48B0-84F0-A088AE8080D1}"/>
    <cellStyle name="20% - Accent1 25 7" xfId="9115" xr:uid="{CD2ECD3A-A6AC-42C6-8532-AA6FB555CF54}"/>
    <cellStyle name="20% - Accent1 25 7 2" xfId="36886" xr:uid="{4BB5A093-449B-474D-BAB4-29B9335D12F9}"/>
    <cellStyle name="20% - Accent1 25 7 3" xfId="40312" xr:uid="{BD79391B-EBE2-4A79-9A1F-7BA1F454E149}"/>
    <cellStyle name="20% - Accent1 25 8" xfId="9116" xr:uid="{7A3CBC99-5132-4A00-8E73-D10385A62806}"/>
    <cellStyle name="20% - Accent1 25 8 2" xfId="36887" xr:uid="{437F1879-9F1F-47EA-9975-5FECB9EA88F9}"/>
    <cellStyle name="20% - Accent1 25 8 3" xfId="40313" xr:uid="{496C6C3F-9D92-482A-A532-C1901A7828E1}"/>
    <cellStyle name="20% - Accent1 25 9" xfId="36865" xr:uid="{325BED55-5E9C-481D-B4D8-4869B969CF10}"/>
    <cellStyle name="20% - Accent1 26" xfId="1741" xr:uid="{00000000-0005-0000-0000-00003C000000}"/>
    <cellStyle name="20% - Accent1 26 10" xfId="40314" xr:uid="{D0FD9E57-0DC2-4DD2-BE2A-328ABE7A4C37}"/>
    <cellStyle name="20% - Accent1 26 11" xfId="9117" xr:uid="{5CF639C6-EF4F-4169-AB59-9B304B3B09C5}"/>
    <cellStyle name="20% - Accent1 26 2" xfId="9118" xr:uid="{9076C65A-A2DE-4889-9235-0AFAB032CFDF}"/>
    <cellStyle name="20% - Accent1 26 2 2" xfId="9119" xr:uid="{9C68C93F-C6C9-4705-BF16-2E863C8183D6}"/>
    <cellStyle name="20% - Accent1 26 2 2 2" xfId="9120" xr:uid="{7A73B13F-DAA8-4EFD-AED5-808D05C489B8}"/>
    <cellStyle name="20% - Accent1 26 2 2 2 2" xfId="36890" xr:uid="{F18F95FF-4BB4-4DBB-883C-14EB6CB3B6F3}"/>
    <cellStyle name="20% - Accent1 26 2 2 2 3" xfId="40316" xr:uid="{3A034B53-69F2-4A80-B89C-0FDD50608C51}"/>
    <cellStyle name="20% - Accent1 26 2 2 3" xfId="9121" xr:uid="{90DE1122-9326-4354-A9BE-4ED4BD079F69}"/>
    <cellStyle name="20% - Accent1 26 2 2 3 2" xfId="36891" xr:uid="{E69E0511-F46F-459D-BFA4-2B62DB7F0DE7}"/>
    <cellStyle name="20% - Accent1 26 2 2 3 3" xfId="40317" xr:uid="{BE73C8CF-2FAC-4306-B96E-034B35446C4E}"/>
    <cellStyle name="20% - Accent1 26 2 2 4" xfId="36889" xr:uid="{DD27F8FE-6D74-468D-9162-C69303226688}"/>
    <cellStyle name="20% - Accent1 26 2 2 5" xfId="40315" xr:uid="{873384CD-DBD5-4384-BFBE-F55DA41B824B}"/>
    <cellStyle name="20% - Accent1 26 3" xfId="9122" xr:uid="{F15FFCC2-0274-4722-A53E-1EB467D21966}"/>
    <cellStyle name="20% - Accent1 26 3 2" xfId="9123" xr:uid="{F7E6B00A-149C-44F5-9950-34B332E57C31}"/>
    <cellStyle name="20% - Accent1 26 3 2 2" xfId="9124" xr:uid="{7E08C262-471D-465B-8E55-EF131DAB8679}"/>
    <cellStyle name="20% - Accent1 26 3 2 2 2" xfId="36894" xr:uid="{68768B21-072F-4D0F-8288-04C582A20DF1}"/>
    <cellStyle name="20% - Accent1 26 3 2 2 3" xfId="40320" xr:uid="{AB2819D9-4CD2-4B68-8AA7-8AD646273CDE}"/>
    <cellStyle name="20% - Accent1 26 3 2 3" xfId="9125" xr:uid="{942702FE-6F82-4327-9766-08725F679009}"/>
    <cellStyle name="20% - Accent1 26 3 2 3 2" xfId="36895" xr:uid="{20A6AF6E-0F4B-4E63-9C03-0DD1DBF71BB6}"/>
    <cellStyle name="20% - Accent1 26 3 2 3 3" xfId="40321" xr:uid="{CBF9AE7B-D556-4D00-9902-68C65A0E4A3D}"/>
    <cellStyle name="20% - Accent1 26 3 2 4" xfId="9126" xr:uid="{43272426-35A4-409F-8EEF-B207E607AB12}"/>
    <cellStyle name="20% - Accent1 26 3 2 4 2" xfId="36896" xr:uid="{710D1555-4339-4E12-B7C3-4AE1048BA7B0}"/>
    <cellStyle name="20% - Accent1 26 3 2 4 3" xfId="40322" xr:uid="{C5195D94-0975-4EC1-AD2B-48ACD5579961}"/>
    <cellStyle name="20% - Accent1 26 3 2 5" xfId="9127" xr:uid="{2E8E7C9F-C7F7-4B76-AD43-F899F5EF4509}"/>
    <cellStyle name="20% - Accent1 26 3 2 5 2" xfId="36897" xr:uid="{BC379F92-BF92-45E4-9188-0AA87A4D5E4B}"/>
    <cellStyle name="20% - Accent1 26 3 2 5 3" xfId="40323" xr:uid="{479F9040-7287-4BD3-A7FC-424BCF1AE10A}"/>
    <cellStyle name="20% - Accent1 26 3 2 6" xfId="36893" xr:uid="{536E1E75-1A5B-4E60-B923-E0A1900A2F26}"/>
    <cellStyle name="20% - Accent1 26 3 2 7" xfId="40319" xr:uid="{B47818F5-0596-4CB9-B357-D14B8087FFEE}"/>
    <cellStyle name="20% - Accent1 26 3 3" xfId="9128" xr:uid="{143A3475-A8AE-44C1-ADE7-19B29324B618}"/>
    <cellStyle name="20% - Accent1 26 3 3 2" xfId="36898" xr:uid="{70F3265C-7889-4DE6-AC8D-F67965376C95}"/>
    <cellStyle name="20% - Accent1 26 3 3 3" xfId="40324" xr:uid="{BE9422D4-7AD3-4D9D-A6E5-73A0B269D7CD}"/>
    <cellStyle name="20% - Accent1 26 3 4" xfId="9129" xr:uid="{AB56B488-A8ED-4B42-85A2-3CFC34E1058B}"/>
    <cellStyle name="20% - Accent1 26 3 4 2" xfId="36899" xr:uid="{49E15143-BBDB-4D17-8625-586152D3FD86}"/>
    <cellStyle name="20% - Accent1 26 3 4 3" xfId="40325" xr:uid="{7372A776-098E-4EBA-8C79-8EF3BFE7B597}"/>
    <cellStyle name="20% - Accent1 26 3 5" xfId="9130" xr:uid="{9E918AFF-FCB9-4DF2-889F-53CBFAF81A98}"/>
    <cellStyle name="20% - Accent1 26 3 5 2" xfId="36900" xr:uid="{7A826B8C-A25B-44C6-89FE-32E7106469FD}"/>
    <cellStyle name="20% - Accent1 26 3 5 3" xfId="40326" xr:uid="{52FA4F65-5ABD-4BEA-ABF4-8E0D81170E73}"/>
    <cellStyle name="20% - Accent1 26 3 6" xfId="9131" xr:uid="{96FAFCC3-1993-4FAC-8938-E2C8614C81F3}"/>
    <cellStyle name="20% - Accent1 26 3 6 2" xfId="36901" xr:uid="{D33F1FD6-5C5A-4D27-80A1-5E48646D2C75}"/>
    <cellStyle name="20% - Accent1 26 3 6 3" xfId="40327" xr:uid="{A4CFF616-B03B-4178-BDFF-8B58B77267F7}"/>
    <cellStyle name="20% - Accent1 26 3 7" xfId="36892" xr:uid="{A8F9B169-21AC-477B-96DB-A5C08F023303}"/>
    <cellStyle name="20% - Accent1 26 3 8" xfId="40318" xr:uid="{3978AE43-95CB-4FAA-888B-AB76CAE34F75}"/>
    <cellStyle name="20% - Accent1 26 4" xfId="9132" xr:uid="{D8BBEB70-71D3-4D3E-941E-E3AD7ECC8AAE}"/>
    <cellStyle name="20% - Accent1 26 4 2" xfId="9133" xr:uid="{18DD06CB-5B4E-4F93-970F-3436DB2FC98D}"/>
    <cellStyle name="20% - Accent1 26 4 2 2" xfId="36903" xr:uid="{69F2A460-F3E9-4BF1-A451-F3156C15D158}"/>
    <cellStyle name="20% - Accent1 26 4 2 3" xfId="40329" xr:uid="{BC320169-866B-4CAA-93D6-F74D183B82B7}"/>
    <cellStyle name="20% - Accent1 26 4 3" xfId="9134" xr:uid="{6B4E3E4F-1A47-4DD9-93CF-3C1933F16FE9}"/>
    <cellStyle name="20% - Accent1 26 4 3 2" xfId="36904" xr:uid="{C979A3BA-9C16-4348-93F9-54C0B883F913}"/>
    <cellStyle name="20% - Accent1 26 4 3 3" xfId="40330" xr:uid="{56268807-C28F-4E60-B214-B2607B646C52}"/>
    <cellStyle name="20% - Accent1 26 4 4" xfId="9135" xr:uid="{9B30B406-B4B3-43CD-828A-556394364292}"/>
    <cellStyle name="20% - Accent1 26 4 4 2" xfId="36905" xr:uid="{5DE51788-27A1-4AEC-ADED-778FA2659F25}"/>
    <cellStyle name="20% - Accent1 26 4 4 3" xfId="40331" xr:uid="{73802CDB-38AD-40D9-AFDA-1C651A01EDDA}"/>
    <cellStyle name="20% - Accent1 26 4 5" xfId="9136" xr:uid="{09928CCD-2DBF-43D2-8BA4-DB7097C98668}"/>
    <cellStyle name="20% - Accent1 26 4 5 2" xfId="36906" xr:uid="{2EA9C3D6-8381-47B3-A5B2-CB5BB9547592}"/>
    <cellStyle name="20% - Accent1 26 4 5 3" xfId="40332" xr:uid="{785438C3-130F-4F33-B94B-FB9D8C94E5F5}"/>
    <cellStyle name="20% - Accent1 26 4 6" xfId="36902" xr:uid="{55A7D057-28CA-4B71-86AB-A8364B76D511}"/>
    <cellStyle name="20% - Accent1 26 4 7" xfId="40328" xr:uid="{7CD1DD11-243A-4E1B-9CE6-20D9215D8214}"/>
    <cellStyle name="20% - Accent1 26 5" xfId="9137" xr:uid="{505237CC-131A-4E94-926B-68F50E28AC63}"/>
    <cellStyle name="20% - Accent1 26 5 2" xfId="36907" xr:uid="{23BEBE9E-8A14-4047-BCF2-D9C17D918AC2}"/>
    <cellStyle name="20% - Accent1 26 5 3" xfId="40333" xr:uid="{637AF785-F6A9-4DDE-9FD1-627C19F8367D}"/>
    <cellStyle name="20% - Accent1 26 6" xfId="9138" xr:uid="{707B7556-2B39-46C5-93D1-B4C392BE6D04}"/>
    <cellStyle name="20% - Accent1 26 6 2" xfId="36908" xr:uid="{48D7490A-300C-4D59-AC1D-891AAE88690B}"/>
    <cellStyle name="20% - Accent1 26 6 3" xfId="40334" xr:uid="{0EA94401-DDAF-4C22-B6AE-AD942F8938EA}"/>
    <cellStyle name="20% - Accent1 26 7" xfId="9139" xr:uid="{8C1FC778-9389-4D2A-BE33-9A36ECC104AF}"/>
    <cellStyle name="20% - Accent1 26 7 2" xfId="36909" xr:uid="{90F32689-2393-428C-B07C-982ADE38A221}"/>
    <cellStyle name="20% - Accent1 26 7 3" xfId="40335" xr:uid="{7D273067-76A9-4EC7-A646-34909CD36C01}"/>
    <cellStyle name="20% - Accent1 26 8" xfId="9140" xr:uid="{5CCDA2AB-C075-4C0D-9337-DF035FD96013}"/>
    <cellStyle name="20% - Accent1 26 8 2" xfId="36910" xr:uid="{921E69A8-8468-404D-8E4C-370220E12F39}"/>
    <cellStyle name="20% - Accent1 26 8 3" xfId="40336" xr:uid="{6BA54930-7C1C-4887-BEE2-65E57B7802E0}"/>
    <cellStyle name="20% - Accent1 26 9" xfId="36888" xr:uid="{B9E3E909-DFC3-40A7-87DE-7E246F841BDC}"/>
    <cellStyle name="20% - Accent1 27" xfId="1742" xr:uid="{00000000-0005-0000-0000-00003D000000}"/>
    <cellStyle name="20% - Accent1 27 10" xfId="40337" xr:uid="{58E83B01-CCB3-4776-959C-3F2BB4C426A0}"/>
    <cellStyle name="20% - Accent1 27 11" xfId="9141" xr:uid="{FDE37C49-F05A-4595-9C05-95946E8C0EB9}"/>
    <cellStyle name="20% - Accent1 27 2" xfId="9142" xr:uid="{12521C61-187E-4B0A-A5AF-B2B99B80A28F}"/>
    <cellStyle name="20% - Accent1 27 2 2" xfId="9143" xr:uid="{494CD773-9090-4F51-B53E-D43A1D2B6E1A}"/>
    <cellStyle name="20% - Accent1 27 2 2 2" xfId="9144" xr:uid="{852B9170-F562-4593-A197-C7D20840133B}"/>
    <cellStyle name="20% - Accent1 27 2 2 2 2" xfId="36913" xr:uid="{91FCD3EC-8EDF-4A13-AA6F-EC50C824ED80}"/>
    <cellStyle name="20% - Accent1 27 2 2 2 3" xfId="40339" xr:uid="{0E86887F-1CB9-4F62-9258-A59F232FDC83}"/>
    <cellStyle name="20% - Accent1 27 2 2 3" xfId="9145" xr:uid="{188E0BA7-7DAF-489F-804D-C0AC1652D37A}"/>
    <cellStyle name="20% - Accent1 27 2 2 3 2" xfId="36914" xr:uid="{201D4C9B-A512-44F3-9FB4-E40C5BF4A630}"/>
    <cellStyle name="20% - Accent1 27 2 2 3 3" xfId="40340" xr:uid="{426FF330-6F5A-4394-AB26-6A0923C88749}"/>
    <cellStyle name="20% - Accent1 27 2 2 4" xfId="36912" xr:uid="{5A99A784-AFB6-4654-B172-C33A4C1A6E54}"/>
    <cellStyle name="20% - Accent1 27 2 2 5" xfId="40338" xr:uid="{271E3B61-5DFA-4ECB-9F5E-525C969D63D6}"/>
    <cellStyle name="20% - Accent1 27 3" xfId="9146" xr:uid="{1A0C6470-132E-4ECD-B0B0-5BF3D0487467}"/>
    <cellStyle name="20% - Accent1 27 3 2" xfId="9147" xr:uid="{284D7A47-C0B1-4F80-A715-AABE8D26A047}"/>
    <cellStyle name="20% - Accent1 27 3 2 2" xfId="9148" xr:uid="{0609B62C-56C1-4893-8AD6-7BF4B8A89E53}"/>
    <cellStyle name="20% - Accent1 27 3 2 2 2" xfId="36917" xr:uid="{7B6F2B7C-5743-4021-A992-6D690F7AD5AD}"/>
    <cellStyle name="20% - Accent1 27 3 2 2 3" xfId="40343" xr:uid="{89A00D78-5CF4-4267-AD10-2D6FC91B42AA}"/>
    <cellStyle name="20% - Accent1 27 3 2 3" xfId="9149" xr:uid="{D481015B-AC0D-4779-9BF3-43425C8DE03D}"/>
    <cellStyle name="20% - Accent1 27 3 2 3 2" xfId="36918" xr:uid="{AA394423-1A66-47C8-BA59-5C47C5343B73}"/>
    <cellStyle name="20% - Accent1 27 3 2 3 3" xfId="40344" xr:uid="{E3A72D64-83CA-4305-9634-3D5A609C0A39}"/>
    <cellStyle name="20% - Accent1 27 3 2 4" xfId="9150" xr:uid="{F07F9993-F9A8-432C-B587-6E64C6084677}"/>
    <cellStyle name="20% - Accent1 27 3 2 4 2" xfId="36919" xr:uid="{56E6D233-D33C-4A71-8308-1E89FC8F00A8}"/>
    <cellStyle name="20% - Accent1 27 3 2 4 3" xfId="40345" xr:uid="{D2F1E097-D8E7-428B-A780-4CE160C41F41}"/>
    <cellStyle name="20% - Accent1 27 3 2 5" xfId="9151" xr:uid="{859E79EC-29EA-4DF8-A944-F9E99BE5D7CB}"/>
    <cellStyle name="20% - Accent1 27 3 2 5 2" xfId="36920" xr:uid="{C6B808CD-9D0C-44C4-A29B-9D720FF53F97}"/>
    <cellStyle name="20% - Accent1 27 3 2 5 3" xfId="40346" xr:uid="{E1BE7545-B106-401B-BD12-FC6D9AC823B1}"/>
    <cellStyle name="20% - Accent1 27 3 2 6" xfId="36916" xr:uid="{6BA2655F-4D6A-436E-9824-D2E11DBF879A}"/>
    <cellStyle name="20% - Accent1 27 3 2 7" xfId="40342" xr:uid="{5C512D56-4247-4849-9DA2-D3F2BDDD2E89}"/>
    <cellStyle name="20% - Accent1 27 3 3" xfId="9152" xr:uid="{2F41A921-247F-4F1D-A8C4-A547286674C8}"/>
    <cellStyle name="20% - Accent1 27 3 3 2" xfId="36921" xr:uid="{A9329392-1A08-44ED-BC4D-0927AA1132DD}"/>
    <cellStyle name="20% - Accent1 27 3 3 3" xfId="40347" xr:uid="{8B41B22A-41E9-44CB-A165-1BAC16C553CF}"/>
    <cellStyle name="20% - Accent1 27 3 4" xfId="9153" xr:uid="{E1BF49A3-373A-4626-93F9-AD6F54F47B25}"/>
    <cellStyle name="20% - Accent1 27 3 4 2" xfId="36922" xr:uid="{71A6168D-3AFF-4A3E-BA19-DC2D328B5D8B}"/>
    <cellStyle name="20% - Accent1 27 3 4 3" xfId="40348" xr:uid="{F50DA649-10D8-4B66-8CFB-1856A8DD6A32}"/>
    <cellStyle name="20% - Accent1 27 3 5" xfId="9154" xr:uid="{BD1138EC-3E70-4DBF-B864-359ED1D070C7}"/>
    <cellStyle name="20% - Accent1 27 3 5 2" xfId="36923" xr:uid="{BD1FBC01-D247-46F1-B840-9FC6B7A65DBC}"/>
    <cellStyle name="20% - Accent1 27 3 5 3" xfId="40349" xr:uid="{E5DB63F3-3125-4F97-AB90-8A5A2BD1C3CD}"/>
    <cellStyle name="20% - Accent1 27 3 6" xfId="9155" xr:uid="{C12902AD-B0FC-4E9B-B4DE-025C85C30D9A}"/>
    <cellStyle name="20% - Accent1 27 3 6 2" xfId="36924" xr:uid="{C248FAB3-1D0A-4919-B60D-58D11534FC45}"/>
    <cellStyle name="20% - Accent1 27 3 6 3" xfId="40350" xr:uid="{44F4A8B9-7609-4A89-A934-B7C19B2567CC}"/>
    <cellStyle name="20% - Accent1 27 3 7" xfId="36915" xr:uid="{D1AA2AD7-DC9D-4358-BCF8-4740D9137050}"/>
    <cellStyle name="20% - Accent1 27 3 8" xfId="40341" xr:uid="{6A60A689-3F60-44AE-808E-64DD2DB20760}"/>
    <cellStyle name="20% - Accent1 27 4" xfId="9156" xr:uid="{11667166-139F-4354-BC55-F9A68A3DFB6C}"/>
    <cellStyle name="20% - Accent1 27 4 2" xfId="9157" xr:uid="{E8B7DA2B-DE8F-4A11-9143-7A5FCA74DEDC}"/>
    <cellStyle name="20% - Accent1 27 4 2 2" xfId="36926" xr:uid="{BB34CCF1-AD18-4E3C-92A2-0B8F946252D1}"/>
    <cellStyle name="20% - Accent1 27 4 2 3" xfId="40352" xr:uid="{6813B81F-9BF3-4A1B-B5A0-D8034ADEADD8}"/>
    <cellStyle name="20% - Accent1 27 4 3" xfId="9158" xr:uid="{C398BA10-7F1C-4FB5-8B98-80E384E6333A}"/>
    <cellStyle name="20% - Accent1 27 4 3 2" xfId="36927" xr:uid="{FBF8C82D-5DD9-4A00-B14B-070F83D0F044}"/>
    <cellStyle name="20% - Accent1 27 4 3 3" xfId="40353" xr:uid="{2AFF0611-4F78-4458-8680-BA9B9132B3FC}"/>
    <cellStyle name="20% - Accent1 27 4 4" xfId="9159" xr:uid="{6D7DAE6A-1132-44E0-BFBB-B9368581382F}"/>
    <cellStyle name="20% - Accent1 27 4 4 2" xfId="36928" xr:uid="{A1F735A9-EB61-46A4-84D1-94F585D5C203}"/>
    <cellStyle name="20% - Accent1 27 4 4 3" xfId="40354" xr:uid="{BF70C2E1-0662-4282-A590-ABEB435C6B6E}"/>
    <cellStyle name="20% - Accent1 27 4 5" xfId="9160" xr:uid="{6F7D9980-7B35-42D7-B5D8-200B16A846E5}"/>
    <cellStyle name="20% - Accent1 27 4 5 2" xfId="36929" xr:uid="{9AEBF1DE-F20E-4704-B643-2B51519A1899}"/>
    <cellStyle name="20% - Accent1 27 4 5 3" xfId="40355" xr:uid="{B174E69A-4983-4812-AF4F-8B59F1C02203}"/>
    <cellStyle name="20% - Accent1 27 4 6" xfId="36925" xr:uid="{013BFFC3-D11A-4A68-86A4-B4D54416DD84}"/>
    <cellStyle name="20% - Accent1 27 4 7" xfId="40351" xr:uid="{612F6D84-97A3-4802-8103-8F593AC91F6B}"/>
    <cellStyle name="20% - Accent1 27 5" xfId="9161" xr:uid="{85A1F360-08F7-4A74-89C1-19FC109F7DD8}"/>
    <cellStyle name="20% - Accent1 27 5 2" xfId="36930" xr:uid="{C77C4F40-7924-4F94-BF00-692216983F33}"/>
    <cellStyle name="20% - Accent1 27 5 3" xfId="40356" xr:uid="{FAF6BBCB-93F7-42CC-BFC2-B993CD46DB55}"/>
    <cellStyle name="20% - Accent1 27 6" xfId="9162" xr:uid="{B596287E-9082-47E2-9187-694FBD5DB8AC}"/>
    <cellStyle name="20% - Accent1 27 6 2" xfId="36931" xr:uid="{0A477BF5-DF63-45A4-9CE4-D1F4B9B01D9F}"/>
    <cellStyle name="20% - Accent1 27 6 3" xfId="40357" xr:uid="{3198C04B-0C71-44AA-8AF5-BDC9B897DD7E}"/>
    <cellStyle name="20% - Accent1 27 7" xfId="9163" xr:uid="{0EED2FEA-F929-44E3-8FBA-6D0F956830FA}"/>
    <cellStyle name="20% - Accent1 27 7 2" xfId="36932" xr:uid="{114ED1F3-B548-45CE-B99C-D2CE900FBA8E}"/>
    <cellStyle name="20% - Accent1 27 7 3" xfId="40358" xr:uid="{BD7D0B26-B106-454C-AE8D-61594D19C593}"/>
    <cellStyle name="20% - Accent1 27 8" xfId="9164" xr:uid="{6343B7FC-10EE-4A61-ADE4-BBBDAF8C992D}"/>
    <cellStyle name="20% - Accent1 27 8 2" xfId="36933" xr:uid="{F092882C-C5B8-4C4E-A2C0-DED1B81493F4}"/>
    <cellStyle name="20% - Accent1 27 8 3" xfId="40359" xr:uid="{3ADA0CC2-765C-4D95-8A7E-85C1CB3C6F29}"/>
    <cellStyle name="20% - Accent1 27 9" xfId="36911" xr:uid="{F03687B0-25FB-490F-9151-DC86573EB185}"/>
    <cellStyle name="20% - Accent1 28" xfId="1743" xr:uid="{00000000-0005-0000-0000-00003E000000}"/>
    <cellStyle name="20% - Accent1 28 2" xfId="9165" xr:uid="{91E502A4-6807-4F1B-9110-7A131D12CF04}"/>
    <cellStyle name="20% - Accent1 29" xfId="1744" xr:uid="{00000000-0005-0000-0000-00003F000000}"/>
    <cellStyle name="20% - Accent1 29 2" xfId="9166" xr:uid="{B1850AC2-F33D-4838-9B35-7592D94BD86D}"/>
    <cellStyle name="20% - Accent1 3" xfId="33" xr:uid="{00000000-0005-0000-0000-000040000000}"/>
    <cellStyle name="20% - Accent1 3 2" xfId="34" xr:uid="{00000000-0005-0000-0000-000041000000}"/>
    <cellStyle name="20% - Accent1 3 2 2" xfId="1745" xr:uid="{00000000-0005-0000-0000-000042000000}"/>
    <cellStyle name="20% - Accent1 3 3" xfId="35" xr:uid="{00000000-0005-0000-0000-000043000000}"/>
    <cellStyle name="20% - Accent1 3 4" xfId="1746" xr:uid="{00000000-0005-0000-0000-000044000000}"/>
    <cellStyle name="20% - Accent1 3 4 2" xfId="43424" xr:uid="{B87120F4-DF4F-494D-8396-D0289A69E493}"/>
    <cellStyle name="20% - Accent1 3 5" xfId="9167" xr:uid="{4C00BF54-BFDF-4DB2-A1EC-8CD1B693C22D}"/>
    <cellStyle name="20% - Accent1 3_3_1" xfId="1747" xr:uid="{00000000-0005-0000-0000-000045000000}"/>
    <cellStyle name="20% - Accent1 30" xfId="1748" xr:uid="{00000000-0005-0000-0000-000046000000}"/>
    <cellStyle name="20% - Accent1 30 2" xfId="9168" xr:uid="{D0243D54-C500-489F-AE5C-245A65B651E1}"/>
    <cellStyle name="20% - Accent1 31" xfId="1749" xr:uid="{00000000-0005-0000-0000-000047000000}"/>
    <cellStyle name="20% - Accent1 31 2" xfId="9169" xr:uid="{0E42EC94-53C7-4C1F-8EE9-517B4188B1A6}"/>
    <cellStyle name="20% - Accent1 32" xfId="1750" xr:uid="{00000000-0005-0000-0000-000048000000}"/>
    <cellStyle name="20% - Accent1 32 2" xfId="9170" xr:uid="{AE521F19-B9CE-4F87-BA24-806E0EE7F8E9}"/>
    <cellStyle name="20% - Accent1 33" xfId="1751" xr:uid="{00000000-0005-0000-0000-000049000000}"/>
    <cellStyle name="20% - Accent1 33 2" xfId="9171" xr:uid="{89DE6AF0-B2D3-4F10-BA9E-A00F5122CBF5}"/>
    <cellStyle name="20% - Accent1 34" xfId="1752" xr:uid="{00000000-0005-0000-0000-00004A000000}"/>
    <cellStyle name="20% - Accent1 34 2" xfId="9172" xr:uid="{3FE01386-8F7C-4404-9A8B-9F00078366C1}"/>
    <cellStyle name="20% - Accent1 35" xfId="1753" xr:uid="{00000000-0005-0000-0000-00004B000000}"/>
    <cellStyle name="20% - Accent1 35 2" xfId="9173" xr:uid="{8B0FB1DA-BDB9-45F8-A8DA-F5E64DBDF3F1}"/>
    <cellStyle name="20% - Accent1 36" xfId="1754" xr:uid="{00000000-0005-0000-0000-00004C000000}"/>
    <cellStyle name="20% - Accent1 37" xfId="1755" xr:uid="{00000000-0005-0000-0000-00004D000000}"/>
    <cellStyle name="20% - Accent1 38" xfId="1756" xr:uid="{00000000-0005-0000-0000-00004E000000}"/>
    <cellStyle name="20% - Accent1 39" xfId="1757" xr:uid="{00000000-0005-0000-0000-00004F000000}"/>
    <cellStyle name="20% - Accent1 4" xfId="36" xr:uid="{00000000-0005-0000-0000-000050000000}"/>
    <cellStyle name="20% - Accent1 4 2" xfId="37" xr:uid="{00000000-0005-0000-0000-000051000000}"/>
    <cellStyle name="20% - Accent1 4 3" xfId="38" xr:uid="{00000000-0005-0000-0000-000052000000}"/>
    <cellStyle name="20% - Accent1 4 4" xfId="43425" xr:uid="{3DD076FA-FF33-4E31-883E-7BBB346C5694}"/>
    <cellStyle name="20% - Accent1 4 5" xfId="9174" xr:uid="{D7FF4BB1-F5DD-4B39-8429-41F05651DB77}"/>
    <cellStyle name="20% - Accent1 40" xfId="1758" xr:uid="{00000000-0005-0000-0000-000053000000}"/>
    <cellStyle name="20% - Accent1 41" xfId="1759" xr:uid="{00000000-0005-0000-0000-000054000000}"/>
    <cellStyle name="20% - Accent1 42" xfId="1760" xr:uid="{00000000-0005-0000-0000-000055000000}"/>
    <cellStyle name="20% - Accent1 43" xfId="1761" xr:uid="{00000000-0005-0000-0000-000056000000}"/>
    <cellStyle name="20% - Accent1 44" xfId="1762" xr:uid="{00000000-0005-0000-0000-000057000000}"/>
    <cellStyle name="20% - Accent1 45" xfId="1763" xr:uid="{00000000-0005-0000-0000-000058000000}"/>
    <cellStyle name="20% - Accent1 46" xfId="1764" xr:uid="{00000000-0005-0000-0000-000059000000}"/>
    <cellStyle name="20% - Accent1 47" xfId="1765" xr:uid="{00000000-0005-0000-0000-00005A000000}"/>
    <cellStyle name="20% - Accent1 48" xfId="1766" xr:uid="{00000000-0005-0000-0000-00005B000000}"/>
    <cellStyle name="20% - Accent1 49" xfId="1767" xr:uid="{00000000-0005-0000-0000-00005C000000}"/>
    <cellStyle name="20% - Accent1 5" xfId="39" xr:uid="{00000000-0005-0000-0000-00005D000000}"/>
    <cellStyle name="20% - Accent1 5 2" xfId="40" xr:uid="{00000000-0005-0000-0000-00005E000000}"/>
    <cellStyle name="20% - Accent1 5 3" xfId="41" xr:uid="{00000000-0005-0000-0000-00005F000000}"/>
    <cellStyle name="20% - Accent1 5 4" xfId="43426" xr:uid="{7E6A3C8C-1731-4307-B2CF-2ECECC3C2F24}"/>
    <cellStyle name="20% - Accent1 5 5" xfId="9175" xr:uid="{6C13D663-E6FB-4153-90F7-B5DF035C168A}"/>
    <cellStyle name="20% - Accent1 6" xfId="42" xr:uid="{00000000-0005-0000-0000-000060000000}"/>
    <cellStyle name="20% - Accent1 6 2" xfId="43" xr:uid="{00000000-0005-0000-0000-000061000000}"/>
    <cellStyle name="20% - Accent1 6 3" xfId="44" xr:uid="{00000000-0005-0000-0000-000062000000}"/>
    <cellStyle name="20% - Accent1 6 4" xfId="43427" xr:uid="{02AE0580-B2C8-46F1-BC05-AB585D0BB092}"/>
    <cellStyle name="20% - Accent1 6 5" xfId="9176" xr:uid="{AF886EC9-E131-4D4B-9791-F35E11FB8143}"/>
    <cellStyle name="20% - Accent1 7" xfId="45" xr:uid="{00000000-0005-0000-0000-000063000000}"/>
    <cellStyle name="20% - Accent1 7 2" xfId="46" xr:uid="{00000000-0005-0000-0000-000064000000}"/>
    <cellStyle name="20% - Accent1 7 3" xfId="43428" xr:uid="{59C02562-EA33-470E-9D70-6B964E0E128B}"/>
    <cellStyle name="20% - Accent1 7 4" xfId="9177" xr:uid="{509AE01C-AF75-448E-BE73-E3CAA39488F7}"/>
    <cellStyle name="20% - Accent1 8" xfId="47" xr:uid="{00000000-0005-0000-0000-000065000000}"/>
    <cellStyle name="20% - Accent1 8 2" xfId="1768" xr:uid="{00000000-0005-0000-0000-000066000000}"/>
    <cellStyle name="20% - Accent1 8 2 2" xfId="43429" xr:uid="{B3F62794-8B44-4226-9D31-B3F21527DCE3}"/>
    <cellStyle name="20% - Accent1 8 3" xfId="9178" xr:uid="{AFD531CF-7D63-4B8D-A287-037FAF5A2461}"/>
    <cellStyle name="20% - Accent1 9" xfId="48" xr:uid="{00000000-0005-0000-0000-000067000000}"/>
    <cellStyle name="20% - Accent1 9 2" xfId="1769" xr:uid="{00000000-0005-0000-0000-000068000000}"/>
    <cellStyle name="20% - Accent1 9 2 2" xfId="43430" xr:uid="{DCB85F9E-3B86-4B1F-92E6-E5B64EC6B5B3}"/>
    <cellStyle name="20% - Accent1 9 3" xfId="9179" xr:uid="{607D0F9A-F1AC-4DE7-9D33-75EBE8372C53}"/>
    <cellStyle name="20% - Accent2 10" xfId="49" xr:uid="{00000000-0005-0000-0000-000069000000}"/>
    <cellStyle name="20% - Accent2 10 2" xfId="1770" xr:uid="{00000000-0005-0000-0000-00006A000000}"/>
    <cellStyle name="20% - Accent2 10 2 2" xfId="43431" xr:uid="{BA269610-6359-4A9A-B883-021DD01BA531}"/>
    <cellStyle name="20% - Accent2 10 3" xfId="9180" xr:uid="{2199E4F8-3443-479A-B4A3-55D2DAF8005B}"/>
    <cellStyle name="20% - Accent2 11" xfId="1771" xr:uid="{00000000-0005-0000-0000-00006B000000}"/>
    <cellStyle name="20% - Accent2 11 2" xfId="9181" xr:uid="{A89AB449-B5C6-4DF0-A5C1-F362E331A7C0}"/>
    <cellStyle name="20% - Accent2 12" xfId="1772" xr:uid="{00000000-0005-0000-0000-00006C000000}"/>
    <cellStyle name="20% - Accent2 12 2" xfId="9182" xr:uid="{4FAD9EFB-2473-482D-8E6C-102025F321CF}"/>
    <cellStyle name="20% - Accent2 13" xfId="1773" xr:uid="{00000000-0005-0000-0000-00006D000000}"/>
    <cellStyle name="20% - Accent2 13 2" xfId="9183" xr:uid="{9166F056-3FC5-4238-A91E-342FE17EF0FD}"/>
    <cellStyle name="20% - Accent2 14" xfId="1774" xr:uid="{00000000-0005-0000-0000-00006E000000}"/>
    <cellStyle name="20% - Accent2 14 2" xfId="9184" xr:uid="{A1611DA3-B315-4255-B671-00B8784D9FB1}"/>
    <cellStyle name="20% - Accent2 15" xfId="1775" xr:uid="{00000000-0005-0000-0000-00006F000000}"/>
    <cellStyle name="20% - Accent2 15 2" xfId="9185" xr:uid="{0209DA44-D7AB-4BAF-A1E8-67B179AA7979}"/>
    <cellStyle name="20% - Accent2 16" xfId="1776" xr:uid="{00000000-0005-0000-0000-000070000000}"/>
    <cellStyle name="20% - Accent2 16 2" xfId="9186" xr:uid="{CC0C400E-02E5-4ED0-BF74-525FA04FDB18}"/>
    <cellStyle name="20% - Accent2 17" xfId="1777" xr:uid="{00000000-0005-0000-0000-000071000000}"/>
    <cellStyle name="20% - Accent2 17 2" xfId="9187" xr:uid="{FB6F1BE4-1D30-40A7-A9EB-AB9E7A02D0AA}"/>
    <cellStyle name="20% - Accent2 18" xfId="1778" xr:uid="{00000000-0005-0000-0000-000072000000}"/>
    <cellStyle name="20% - Accent2 18 2" xfId="9188" xr:uid="{1F82EE75-A305-4824-BA6A-E8A6A4580D3D}"/>
    <cellStyle name="20% - Accent2 19" xfId="1779" xr:uid="{00000000-0005-0000-0000-000073000000}"/>
    <cellStyle name="20% - Accent2 19 2" xfId="9189" xr:uid="{6B4CE884-6F41-49A8-B4B7-27EA2DE6DC78}"/>
    <cellStyle name="20% - Accent2 2" xfId="50" xr:uid="{00000000-0005-0000-0000-000074000000}"/>
    <cellStyle name="20% - Accent2 2 10" xfId="1780" xr:uid="{00000000-0005-0000-0000-000075000000}"/>
    <cellStyle name="20% - Accent2 2 10 2" xfId="9191" xr:uid="{455AEA70-8978-46A2-AB4B-BAA4EAF305FA}"/>
    <cellStyle name="20% - Accent2 2 11" xfId="1781" xr:uid="{00000000-0005-0000-0000-000076000000}"/>
    <cellStyle name="20% - Accent2 2 11 2" xfId="9192" xr:uid="{4F324AB1-B16C-4562-B652-A034C0692FE7}"/>
    <cellStyle name="20% - Accent2 2 12" xfId="1782" xr:uid="{00000000-0005-0000-0000-000077000000}"/>
    <cellStyle name="20% - Accent2 2 12 2" xfId="9193" xr:uid="{01F8AEB4-A252-4819-ACEB-BF849A5B3F8F}"/>
    <cellStyle name="20% - Accent2 2 13" xfId="1783" xr:uid="{00000000-0005-0000-0000-000078000000}"/>
    <cellStyle name="20% - Accent2 2 13 2" xfId="9194" xr:uid="{CFB0D586-B0E9-44B0-947E-A66B27BC4F70}"/>
    <cellStyle name="20% - Accent2 2 14" xfId="1784" xr:uid="{00000000-0005-0000-0000-000079000000}"/>
    <cellStyle name="20% - Accent2 2 15" xfId="9190" xr:uid="{8CE7FE96-DE46-493D-B22C-3ED070A0B451}"/>
    <cellStyle name="20% - Accent2 2 2" xfId="51" xr:uid="{00000000-0005-0000-0000-00007A000000}"/>
    <cellStyle name="20% - Accent2 2 2 2" xfId="1785" xr:uid="{00000000-0005-0000-0000-00007B000000}"/>
    <cellStyle name="20% - Accent2 2 2 2 2" xfId="43432" xr:uid="{80D3782E-EEEC-458F-80D2-12A6B9D89ABA}"/>
    <cellStyle name="20% - Accent2 2 2 3" xfId="9195" xr:uid="{4566FB5F-7FF9-4DC3-92C4-9D4492E16FBA}"/>
    <cellStyle name="20% - Accent2 2 3" xfId="52" xr:uid="{00000000-0005-0000-0000-00007C000000}"/>
    <cellStyle name="20% - Accent2 2 3 2" xfId="1786" xr:uid="{00000000-0005-0000-0000-00007D000000}"/>
    <cellStyle name="20% - Accent2 2 3 2 2" xfId="43433" xr:uid="{2F3827D9-9059-4211-A0E8-FA72D8C9B743}"/>
    <cellStyle name="20% - Accent2 2 3 3" xfId="9196" xr:uid="{2F80D2C4-B5D5-4ACE-B4B1-8D37407964F3}"/>
    <cellStyle name="20% - Accent2 2 4" xfId="53" xr:uid="{00000000-0005-0000-0000-00007E000000}"/>
    <cellStyle name="20% - Accent2 2 4 2" xfId="1787" xr:uid="{00000000-0005-0000-0000-00007F000000}"/>
    <cellStyle name="20% - Accent2 2 4 2 2" xfId="43434" xr:uid="{9F5F63DA-D762-44D7-8FDA-7E5B809B287A}"/>
    <cellStyle name="20% - Accent2 2 4 3" xfId="9197" xr:uid="{31556C43-3A52-4BC3-8D5A-445571B48F52}"/>
    <cellStyle name="20% - Accent2 2 5" xfId="54" xr:uid="{00000000-0005-0000-0000-000080000000}"/>
    <cellStyle name="20% - Accent2 2 5 2" xfId="1788" xr:uid="{00000000-0005-0000-0000-000081000000}"/>
    <cellStyle name="20% - Accent2 2 5 2 2" xfId="43435" xr:uid="{56731998-FBA1-4F60-9A13-8CA14D38E613}"/>
    <cellStyle name="20% - Accent2 2 5 3" xfId="9198" xr:uid="{3EB5B7AF-9B29-478F-84BD-9DA1258B44D3}"/>
    <cellStyle name="20% - Accent2 2 6" xfId="1789" xr:uid="{00000000-0005-0000-0000-000082000000}"/>
    <cellStyle name="20% - Accent2 2 6 2" xfId="9199" xr:uid="{5709D74D-0FF9-4C66-ACD9-ABF8354EC28E}"/>
    <cellStyle name="20% - Accent2 2 7" xfId="1790" xr:uid="{00000000-0005-0000-0000-000083000000}"/>
    <cellStyle name="20% - Accent2 2 7 2" xfId="9200" xr:uid="{EFCAB673-A767-4899-9056-49A2802FDD0B}"/>
    <cellStyle name="20% - Accent2 2 8" xfId="1791" xr:uid="{00000000-0005-0000-0000-000084000000}"/>
    <cellStyle name="20% - Accent2 2 8 2" xfId="9201" xr:uid="{7239E9AD-9602-4483-8F38-E69B4BEA584C}"/>
    <cellStyle name="20% - Accent2 2 9" xfId="1792" xr:uid="{00000000-0005-0000-0000-000085000000}"/>
    <cellStyle name="20% - Accent2 2 9 2" xfId="9202" xr:uid="{F8FA69A0-6934-48D9-8885-24C6C7F2D6EB}"/>
    <cellStyle name="20% - Accent2 2_2-2" xfId="1793" xr:uid="{00000000-0005-0000-0000-000086000000}"/>
    <cellStyle name="20% - Accent2 20" xfId="1794" xr:uid="{00000000-0005-0000-0000-000087000000}"/>
    <cellStyle name="20% - Accent2 20 2" xfId="9203" xr:uid="{0470423D-3FBD-4A7F-91EA-D45BD72DE81A}"/>
    <cellStyle name="20% - Accent2 21" xfId="1795" xr:uid="{00000000-0005-0000-0000-000088000000}"/>
    <cellStyle name="20% - Accent2 21 10" xfId="9205" xr:uid="{7508D17C-2C4B-4D37-9287-DA932694F215}"/>
    <cellStyle name="20% - Accent2 21 11" xfId="9206" xr:uid="{A4912976-5CA5-44F6-A922-5C6A8ACE92AA}"/>
    <cellStyle name="20% - Accent2 21 12" xfId="9207" xr:uid="{9A61805A-F1EA-4C50-8E2F-D68A037E08FD}"/>
    <cellStyle name="20% - Accent2 21 13" xfId="9208" xr:uid="{AB7983CE-10B5-4001-98DB-EDE477A93FB7}"/>
    <cellStyle name="20% - Accent2 21 14" xfId="9209" xr:uid="{FD103A55-FEE3-4E3B-B46C-B06B2728A023}"/>
    <cellStyle name="20% - Accent2 21 15" xfId="9204" xr:uid="{5BB9833D-AC0E-40B9-B6F2-6BB7AC83736F}"/>
    <cellStyle name="20% - Accent2 21 2" xfId="9210" xr:uid="{030D76BF-3B24-40D4-AC5F-604669C278C6}"/>
    <cellStyle name="20% - Accent2 21 2 2" xfId="9211" xr:uid="{91E33FF4-AA8D-452C-AD7E-F8FF8A95E5C6}"/>
    <cellStyle name="20% - Accent2 21 2 3" xfId="9212" xr:uid="{1ED418CB-0408-4C24-B7BD-0052835C0BF5}"/>
    <cellStyle name="20% - Accent2 21 2 3 2" xfId="9213" xr:uid="{54E727AD-D107-4EB8-A57F-47C529289A4A}"/>
    <cellStyle name="20% - Accent2 21 2 4" xfId="9214" xr:uid="{C15F7DB4-5468-46FD-B1B2-F19499663324}"/>
    <cellStyle name="20% - Accent2 21 2 5" xfId="9215" xr:uid="{079C14A2-D8B3-4BEA-B680-10DC73F9EABA}"/>
    <cellStyle name="20% - Accent2 21 3" xfId="9216" xr:uid="{03FC641A-76AB-4B94-B947-651159875F39}"/>
    <cellStyle name="20% - Accent2 21 4" xfId="9217" xr:uid="{E0A2C7B5-84EC-47B9-A6A1-F1EE1D50C8B5}"/>
    <cellStyle name="20% - Accent2 21 5" xfId="9218" xr:uid="{90A7E671-144C-47FC-8286-6DD8FE4A0ADE}"/>
    <cellStyle name="20% - Accent2 21 6" xfId="9219" xr:uid="{950D7965-9001-49E8-8241-788664138B97}"/>
    <cellStyle name="20% - Accent2 21 7" xfId="9220" xr:uid="{4882089A-E8E8-4044-909C-A3B413AF3C48}"/>
    <cellStyle name="20% - Accent2 21 8" xfId="9221" xr:uid="{A37CECD1-0AC2-48DA-BF92-101E87501F2D}"/>
    <cellStyle name="20% - Accent2 21 9" xfId="9222" xr:uid="{D300C28A-4207-46F0-8CD8-EEFE82C832CC}"/>
    <cellStyle name="20% - Accent2 22" xfId="1796" xr:uid="{00000000-0005-0000-0000-000089000000}"/>
    <cellStyle name="20% - Accent2 22 10" xfId="9224" xr:uid="{66D9EAA1-ADA8-4B08-A01A-40820DD2BFB0}"/>
    <cellStyle name="20% - Accent2 22 10 2" xfId="36935" xr:uid="{4BFF9BE9-B58D-4D75-9CE6-8DB170597F95}"/>
    <cellStyle name="20% - Accent2 22 10 3" xfId="40361" xr:uid="{3DCA088C-2F5E-4104-9148-4AA6CD05BE95}"/>
    <cellStyle name="20% - Accent2 22 11" xfId="9225" xr:uid="{56494617-7F18-445E-BF9C-9895B733E7C9}"/>
    <cellStyle name="20% - Accent2 22 11 2" xfId="36936" xr:uid="{0B07F62C-32D5-4EC8-A2E6-66EA1FDE2685}"/>
    <cellStyle name="20% - Accent2 22 11 3" xfId="40362" xr:uid="{EC353978-8794-493C-AFD5-FCA6CDD8A6CF}"/>
    <cellStyle name="20% - Accent2 22 12" xfId="9226" xr:uid="{C3D3E761-1F05-4886-B124-B02A04169F67}"/>
    <cellStyle name="20% - Accent2 22 12 2" xfId="36937" xr:uid="{89D71BDB-DEA1-4D82-BFFE-DB30A66A4FED}"/>
    <cellStyle name="20% - Accent2 22 12 3" xfId="40363" xr:uid="{A167060A-05F3-4A46-9378-0D009C991643}"/>
    <cellStyle name="20% - Accent2 22 13" xfId="9227" xr:uid="{5CF680E9-4741-4CED-8622-D2A34D031771}"/>
    <cellStyle name="20% - Accent2 22 13 2" xfId="36938" xr:uid="{40226DF4-938C-45D2-8073-6105034ACF70}"/>
    <cellStyle name="20% - Accent2 22 13 3" xfId="40364" xr:uid="{76B0AF50-546D-440C-B223-645C87D02F7F}"/>
    <cellStyle name="20% - Accent2 22 14" xfId="9228" xr:uid="{A3AEB72E-F5D7-4BA9-9DDE-5B5F86254876}"/>
    <cellStyle name="20% - Accent2 22 14 2" xfId="36939" xr:uid="{70BB057D-E26C-49CF-A0F8-DC600CAC7A00}"/>
    <cellStyle name="20% - Accent2 22 14 3" xfId="40365" xr:uid="{0D131150-DD3D-46AB-BCE0-F70227C49795}"/>
    <cellStyle name="20% - Accent2 22 15" xfId="36934" xr:uid="{AA3E3CDC-EFCE-4B20-AE32-333C1FE5C584}"/>
    <cellStyle name="20% - Accent2 22 16" xfId="40360" xr:uid="{333AA378-B9CA-491D-BBDC-07EA004F4B44}"/>
    <cellStyle name="20% - Accent2 22 17" xfId="9223" xr:uid="{138B4F7E-12AD-40CC-BFF8-47FB3CCEFFCD}"/>
    <cellStyle name="20% - Accent2 22 2" xfId="9229" xr:uid="{C794776A-7769-4B7E-8E4C-85192F39A5DA}"/>
    <cellStyle name="20% - Accent2 22 2 10" xfId="40366" xr:uid="{ADCD7D64-9BB8-4B48-B2EA-9803066A9F4C}"/>
    <cellStyle name="20% - Accent2 22 2 2" xfId="9230" xr:uid="{555E053E-C9F9-4F9E-A20E-535B024D43AB}"/>
    <cellStyle name="20% - Accent2 22 2 2 2" xfId="9231" xr:uid="{D3447168-FC35-4ECE-8875-B0F378A668FA}"/>
    <cellStyle name="20% - Accent2 22 2 2 2 2" xfId="9232" xr:uid="{5C81BC42-9A46-4F6B-9297-BC457BF2A426}"/>
    <cellStyle name="20% - Accent2 22 2 2 2 2 2" xfId="36943" xr:uid="{870D7838-2591-47F5-984F-1095BFCDB48E}"/>
    <cellStyle name="20% - Accent2 22 2 2 2 2 3" xfId="40369" xr:uid="{37955704-3EB3-415F-BC28-84909BEBA89F}"/>
    <cellStyle name="20% - Accent2 22 2 2 2 3" xfId="9233" xr:uid="{A0D880DD-51B8-44C5-8F72-6F6B9009D8AB}"/>
    <cellStyle name="20% - Accent2 22 2 2 2 3 2" xfId="36944" xr:uid="{0DED3FDF-4DC4-4A8F-A469-CCC970EE0608}"/>
    <cellStyle name="20% - Accent2 22 2 2 2 3 3" xfId="40370" xr:uid="{63058FC7-1C58-4993-89F9-3451D38C1AF6}"/>
    <cellStyle name="20% - Accent2 22 2 2 2 4" xfId="9234" xr:uid="{36AABD21-0067-488A-969F-579F87671EBB}"/>
    <cellStyle name="20% - Accent2 22 2 2 2 4 2" xfId="36945" xr:uid="{8F812018-7627-4105-A686-75F5F7A42FEC}"/>
    <cellStyle name="20% - Accent2 22 2 2 2 4 3" xfId="40371" xr:uid="{E2B1B632-2505-4C23-8B3E-C0067E9473C4}"/>
    <cellStyle name="20% - Accent2 22 2 2 2 5" xfId="9235" xr:uid="{4D6A4F6A-DC31-4305-8043-B16F68BB5400}"/>
    <cellStyle name="20% - Accent2 22 2 2 2 5 2" xfId="36946" xr:uid="{746EE938-11ED-4B39-8CF9-DD031E6F5A65}"/>
    <cellStyle name="20% - Accent2 22 2 2 2 5 3" xfId="40372" xr:uid="{317A96A8-B278-4619-90CD-5351CE97A527}"/>
    <cellStyle name="20% - Accent2 22 2 2 2 6" xfId="36942" xr:uid="{72F158E7-DE51-4F66-BADF-ADDE6DA69CFC}"/>
    <cellStyle name="20% - Accent2 22 2 2 2 7" xfId="40368" xr:uid="{1343BE64-E934-4315-BAFC-098CAD60DE46}"/>
    <cellStyle name="20% - Accent2 22 2 2 3" xfId="9236" xr:uid="{BAEF6456-4FC6-4C6A-B9E3-2CA4A3FDDEBA}"/>
    <cellStyle name="20% - Accent2 22 2 2 3 2" xfId="36947" xr:uid="{E5EA4E40-85BA-4C11-A48A-DEA99102CBCC}"/>
    <cellStyle name="20% - Accent2 22 2 2 3 3" xfId="40373" xr:uid="{D0231169-E05D-4101-B2E3-2D8936993615}"/>
    <cellStyle name="20% - Accent2 22 2 2 4" xfId="9237" xr:uid="{D705D8DC-1563-493F-9860-0376C5A659E4}"/>
    <cellStyle name="20% - Accent2 22 2 2 4 2" xfId="36948" xr:uid="{8BE9D215-A95E-47BD-8D68-648E1B39688D}"/>
    <cellStyle name="20% - Accent2 22 2 2 4 3" xfId="40374" xr:uid="{E09B4F8B-6F3C-4A06-81F0-14837C946BF0}"/>
    <cellStyle name="20% - Accent2 22 2 2 5" xfId="9238" xr:uid="{288BBD90-0C56-4DE0-9ABE-9FBAF0CBAEC9}"/>
    <cellStyle name="20% - Accent2 22 2 2 5 2" xfId="36949" xr:uid="{0840EB0F-C82E-4C03-B506-BC4E4787F49E}"/>
    <cellStyle name="20% - Accent2 22 2 2 5 3" xfId="40375" xr:uid="{AF923578-B43A-4C2C-95A0-635BE1DC723C}"/>
    <cellStyle name="20% - Accent2 22 2 2 6" xfId="9239" xr:uid="{E5DE20B5-50BF-4E35-A230-FC138688DF39}"/>
    <cellStyle name="20% - Accent2 22 2 2 6 2" xfId="36950" xr:uid="{6A98555D-66EE-4D2D-8413-F7A83126D9CF}"/>
    <cellStyle name="20% - Accent2 22 2 2 6 3" xfId="40376" xr:uid="{08FA3983-D7E0-4F76-9374-006570C05E3A}"/>
    <cellStyle name="20% - Accent2 22 2 2 7" xfId="36941" xr:uid="{E4F2A2D8-A355-4FF1-A1CD-62A120020845}"/>
    <cellStyle name="20% - Accent2 22 2 2 8" xfId="40367" xr:uid="{93EA87F4-1BE7-4FE3-B9FE-EC5D31FF0FDF}"/>
    <cellStyle name="20% - Accent2 22 2 3" xfId="9240" xr:uid="{04ED6555-44ED-4865-9A35-C24C33FB537A}"/>
    <cellStyle name="20% - Accent2 22 2 3 2" xfId="9241" xr:uid="{D4134C6B-505F-4E56-8B51-3C0AC391DFAC}"/>
    <cellStyle name="20% - Accent2 22 2 3 2 2" xfId="9242" xr:uid="{30B87F75-03A6-4E45-B6A8-96D41E10D646}"/>
    <cellStyle name="20% - Accent2 22 2 3 2 2 2" xfId="36953" xr:uid="{60148396-49D7-4B7A-ADDD-818355CB5608}"/>
    <cellStyle name="20% - Accent2 22 2 3 2 2 3" xfId="40379" xr:uid="{73D2CF1A-A75D-40A3-8188-39E4864377E9}"/>
    <cellStyle name="20% - Accent2 22 2 3 2 3" xfId="9243" xr:uid="{09894FA8-CF1D-4882-A409-E47A5801E21C}"/>
    <cellStyle name="20% - Accent2 22 2 3 2 3 2" xfId="36954" xr:uid="{0D3B8F70-5808-4791-A46D-2140720E67A2}"/>
    <cellStyle name="20% - Accent2 22 2 3 2 3 3" xfId="40380" xr:uid="{E72E522E-4726-4833-BA6C-3A0228951D70}"/>
    <cellStyle name="20% - Accent2 22 2 3 2 4" xfId="36952" xr:uid="{742AF24D-0B89-4D22-A11A-53802399C669}"/>
    <cellStyle name="20% - Accent2 22 2 3 2 5" xfId="40378" xr:uid="{D250221F-E344-4DB4-9554-3C9AD44BF385}"/>
    <cellStyle name="20% - Accent2 22 2 3 3" xfId="9244" xr:uid="{82CA01AA-1824-44B4-AC1B-FCC201A7AAC7}"/>
    <cellStyle name="20% - Accent2 22 2 3 3 2" xfId="36955" xr:uid="{CC965F28-B10A-4D7D-9F41-45BAB2D5D86D}"/>
    <cellStyle name="20% - Accent2 22 2 3 3 3" xfId="40381" xr:uid="{130834DA-C23D-4CCA-9D11-4AD2CC029C47}"/>
    <cellStyle name="20% - Accent2 22 2 3 4" xfId="9245" xr:uid="{F235AA7A-6693-461E-839E-F7809A35C9EE}"/>
    <cellStyle name="20% - Accent2 22 2 3 4 2" xfId="36956" xr:uid="{69D7165A-C1D1-42DE-B2EA-C64C75F56C9C}"/>
    <cellStyle name="20% - Accent2 22 2 3 4 3" xfId="40382" xr:uid="{6E072254-8CCF-4709-8CF7-10C967BE851E}"/>
    <cellStyle name="20% - Accent2 22 2 3 5" xfId="9246" xr:uid="{D6FE375B-FF3A-435D-A626-107C3986F873}"/>
    <cellStyle name="20% - Accent2 22 2 3 5 2" xfId="36957" xr:uid="{BE8BCA51-C93D-491F-ADDA-FB14B4CC4AB0}"/>
    <cellStyle name="20% - Accent2 22 2 3 5 3" xfId="40383" xr:uid="{36894925-3A50-481F-B9AC-73D0A77EA4E5}"/>
    <cellStyle name="20% - Accent2 22 2 3 6" xfId="9247" xr:uid="{245592EC-5FEC-49B3-BED2-DFE6413E70EA}"/>
    <cellStyle name="20% - Accent2 22 2 3 6 2" xfId="36958" xr:uid="{11DB2929-B7E2-474A-B35D-269BA38FBFB5}"/>
    <cellStyle name="20% - Accent2 22 2 3 6 3" xfId="40384" xr:uid="{AA49D12A-47FF-4AB5-BADF-5B6A5893934B}"/>
    <cellStyle name="20% - Accent2 22 2 3 7" xfId="36951" xr:uid="{4F48DEAA-AFED-435E-92D9-3F2F8F68BFD5}"/>
    <cellStyle name="20% - Accent2 22 2 3 8" xfId="40377" xr:uid="{35E67C09-ACA8-4E35-95D8-A178746F4FC9}"/>
    <cellStyle name="20% - Accent2 22 2 4" xfId="9248" xr:uid="{49E2FAB4-D470-45F7-A06A-519F97294F10}"/>
    <cellStyle name="20% - Accent2 22 2 4 2" xfId="9249" xr:uid="{486B3C76-5D2E-4935-BFB3-ECA9AB6A4779}"/>
    <cellStyle name="20% - Accent2 22 2 4 2 2" xfId="36960" xr:uid="{F6319D87-6FA2-4131-8D69-03BFE25CCDA7}"/>
    <cellStyle name="20% - Accent2 22 2 4 2 3" xfId="40386" xr:uid="{A164C839-8BF8-4F0A-82A9-F045D31B89DC}"/>
    <cellStyle name="20% - Accent2 22 2 4 3" xfId="9250" xr:uid="{1B8FE69A-52B4-43E8-853A-9A64C75A36B0}"/>
    <cellStyle name="20% - Accent2 22 2 4 3 2" xfId="36961" xr:uid="{D6159B39-D225-425C-9179-A58D0978E565}"/>
    <cellStyle name="20% - Accent2 22 2 4 3 3" xfId="40387" xr:uid="{D8B21CA0-53E1-466B-AA03-529D3240C0A7}"/>
    <cellStyle name="20% - Accent2 22 2 4 4" xfId="36959" xr:uid="{576F6280-0D75-4238-B75F-3D769847FD34}"/>
    <cellStyle name="20% - Accent2 22 2 4 5" xfId="40385" xr:uid="{76890FCA-0A48-4CFB-BA94-8A82B5306CA1}"/>
    <cellStyle name="20% - Accent2 22 2 5" xfId="9251" xr:uid="{09793BFE-9113-4C2C-8998-B53813F676D4}"/>
    <cellStyle name="20% - Accent2 22 2 5 2" xfId="36962" xr:uid="{660A84B0-D395-4091-9B88-0CD9D001071E}"/>
    <cellStyle name="20% - Accent2 22 2 5 3" xfId="40388" xr:uid="{7BCC0FD7-1EC1-40B6-8131-208F46B29AF6}"/>
    <cellStyle name="20% - Accent2 22 2 6" xfId="9252" xr:uid="{A82298A9-A977-4B94-8BCE-0C7FFD0C2533}"/>
    <cellStyle name="20% - Accent2 22 2 6 2" xfId="36963" xr:uid="{AB877F8C-F870-471C-BB8D-F6F246865D8B}"/>
    <cellStyle name="20% - Accent2 22 2 6 3" xfId="40389" xr:uid="{2B551D2D-FEA1-47C4-B3E0-68AD589BA661}"/>
    <cellStyle name="20% - Accent2 22 2 7" xfId="9253" xr:uid="{39D4E537-9006-4DAD-8D12-D666FCB600B5}"/>
    <cellStyle name="20% - Accent2 22 2 7 2" xfId="36964" xr:uid="{6274ABA8-343B-4E3D-9777-01372F834F66}"/>
    <cellStyle name="20% - Accent2 22 2 7 3" xfId="40390" xr:uid="{4492FD28-362C-4669-BEF9-CBC80DB5E685}"/>
    <cellStyle name="20% - Accent2 22 2 8" xfId="9254" xr:uid="{0BC4B34E-A967-46DC-98B6-FCA71EA4C5B1}"/>
    <cellStyle name="20% - Accent2 22 2 8 2" xfId="36965" xr:uid="{BFCDAA64-3126-4C9C-A98F-40D310479DD8}"/>
    <cellStyle name="20% - Accent2 22 2 8 3" xfId="40391" xr:uid="{714E96E6-4546-4FE0-8F7C-ECC7437E492E}"/>
    <cellStyle name="20% - Accent2 22 2 9" xfId="36940" xr:uid="{B3FBF335-1BA0-4F88-9966-1D0C291DD610}"/>
    <cellStyle name="20% - Accent2 22 3" xfId="9255" xr:uid="{EF064CE3-3B1A-4EC9-B0E5-E107A68B52B6}"/>
    <cellStyle name="20% - Accent2 22 3 2" xfId="9256" xr:uid="{45438C4B-FF71-4DFD-A963-471F3F740F73}"/>
    <cellStyle name="20% - Accent2 22 3 2 2" xfId="9257" xr:uid="{3BB9D387-DF26-4CB4-B43B-EB840F9FCA2A}"/>
    <cellStyle name="20% - Accent2 22 3 2 2 2" xfId="9258" xr:uid="{7EBB52B1-2946-46DF-9633-3996414741FE}"/>
    <cellStyle name="20% - Accent2 22 3 2 2 2 2" xfId="36968" xr:uid="{9B228131-2B8F-4714-9F17-B4DDE7E25FB6}"/>
    <cellStyle name="20% - Accent2 22 3 2 2 2 3" xfId="40394" xr:uid="{B158CA8F-DA49-41D8-B3DA-BAF069DA6499}"/>
    <cellStyle name="20% - Accent2 22 3 2 2 3" xfId="9259" xr:uid="{D3304D60-A327-4A0A-9659-F14438EE9559}"/>
    <cellStyle name="20% - Accent2 22 3 2 2 3 2" xfId="36969" xr:uid="{F3460401-F928-4446-B982-5D888F026E6F}"/>
    <cellStyle name="20% - Accent2 22 3 2 2 3 3" xfId="40395" xr:uid="{8D289FB1-9569-428F-9169-DB4798320149}"/>
    <cellStyle name="20% - Accent2 22 3 2 2 4" xfId="36967" xr:uid="{4E44D9C2-63AE-46E8-9F6B-92C9DA731BE2}"/>
    <cellStyle name="20% - Accent2 22 3 2 2 5" xfId="40393" xr:uid="{6445314B-5D18-4448-9100-49C3E02AB581}"/>
    <cellStyle name="20% - Accent2 22 3 2 3" xfId="9260" xr:uid="{F6B769D8-F259-4F37-8979-080EAB01F6E0}"/>
    <cellStyle name="20% - Accent2 22 3 2 3 2" xfId="36970" xr:uid="{63F517F7-984C-4099-9B60-86238AF0920A}"/>
    <cellStyle name="20% - Accent2 22 3 2 3 3" xfId="40396" xr:uid="{D3C7AE19-7D54-47A5-84F4-E520B99542DD}"/>
    <cellStyle name="20% - Accent2 22 3 2 4" xfId="9261" xr:uid="{2D03A005-8D7B-4DFD-A127-26787F189FD6}"/>
    <cellStyle name="20% - Accent2 22 3 2 4 2" xfId="36971" xr:uid="{15FA84A9-2D06-4007-AE20-BF1570281B50}"/>
    <cellStyle name="20% - Accent2 22 3 2 4 3" xfId="40397" xr:uid="{1B52E94D-776E-4275-B543-AC26A73B0B2B}"/>
    <cellStyle name="20% - Accent2 22 3 2 5" xfId="36966" xr:uid="{A4EAB13E-7460-45F7-AE2B-34959519BDC5}"/>
    <cellStyle name="20% - Accent2 22 3 2 6" xfId="40392" xr:uid="{7556E26D-8555-4280-84F8-9CAADF12F786}"/>
    <cellStyle name="20% - Accent2 22 3 3" xfId="9262" xr:uid="{0AF4A1F2-A595-4C6B-8EF8-CD1CF58FBE9E}"/>
    <cellStyle name="20% - Accent2 22 3 3 2" xfId="9263" xr:uid="{A0D68D6D-FC9B-4D8E-A0A3-F7B3E8C64E5B}"/>
    <cellStyle name="20% - Accent2 22 3 3 2 2" xfId="9264" xr:uid="{3CBE1025-15A9-4CDF-B1CE-40FB2ADFFAFB}"/>
    <cellStyle name="20% - Accent2 22 3 3 2 2 2" xfId="36974" xr:uid="{8FC88B37-AA1E-49EE-AD8E-3CC9CACA138A}"/>
    <cellStyle name="20% - Accent2 22 3 3 2 2 3" xfId="40400" xr:uid="{03F3743F-6AD6-43FB-9A42-D05E7147BB1D}"/>
    <cellStyle name="20% - Accent2 22 3 3 2 3" xfId="9265" xr:uid="{74D72A8A-F366-4F91-9357-B3150FCF86D6}"/>
    <cellStyle name="20% - Accent2 22 3 3 2 3 2" xfId="36975" xr:uid="{3A2F59B1-3F15-4A7A-AAA5-B5ABCC81580D}"/>
    <cellStyle name="20% - Accent2 22 3 3 2 3 3" xfId="40401" xr:uid="{C93FF11D-1BCA-49CB-ACA2-7FCF9E4E0405}"/>
    <cellStyle name="20% - Accent2 22 3 3 2 4" xfId="36973" xr:uid="{8250388F-079F-46E9-9051-7DC9C02A1CB5}"/>
    <cellStyle name="20% - Accent2 22 3 3 2 5" xfId="40399" xr:uid="{F01EA3F1-7DA4-4B26-9E2D-BBA644FF08A3}"/>
    <cellStyle name="20% - Accent2 22 3 3 3" xfId="9266" xr:uid="{AE8A3D9E-6052-419D-9CF1-8E745042227B}"/>
    <cellStyle name="20% - Accent2 22 3 3 3 2" xfId="36976" xr:uid="{169A3D1D-2708-4D02-9397-30AE70A084E7}"/>
    <cellStyle name="20% - Accent2 22 3 3 3 3" xfId="40402" xr:uid="{D6464A64-FF7B-4FF5-AF75-1A0C4AD2FC33}"/>
    <cellStyle name="20% - Accent2 22 3 3 4" xfId="9267" xr:uid="{E8D8331E-1FF5-474E-A0F4-BC635F02844D}"/>
    <cellStyle name="20% - Accent2 22 3 3 4 2" xfId="36977" xr:uid="{043CF145-6C57-443D-8A77-900C384962EF}"/>
    <cellStyle name="20% - Accent2 22 3 3 4 3" xfId="40403" xr:uid="{B440B005-3E65-47A5-BDD8-6D52AEDC1448}"/>
    <cellStyle name="20% - Accent2 22 3 3 5" xfId="36972" xr:uid="{42A1FE7D-2EA3-4CC9-BDE8-798D374A6CD4}"/>
    <cellStyle name="20% - Accent2 22 3 3 6" xfId="40398" xr:uid="{EFA3326B-28C9-4BCD-9122-EF6E1C0D91C0}"/>
    <cellStyle name="20% - Accent2 22 3 4" xfId="9268" xr:uid="{4A5C5C97-D08F-46CE-A110-AEEB27ADB180}"/>
    <cellStyle name="20% - Accent2 22 3 4 2" xfId="9269" xr:uid="{D0D71CC7-5FFE-42F0-8984-138ED1A3E0AC}"/>
    <cellStyle name="20% - Accent2 22 3 4 2 2" xfId="36979" xr:uid="{60A9D514-9337-4858-8EC4-CCDB08EBF628}"/>
    <cellStyle name="20% - Accent2 22 3 4 2 3" xfId="40405" xr:uid="{E5F5F8FD-0188-430B-B163-AF378F729E80}"/>
    <cellStyle name="20% - Accent2 22 3 4 3" xfId="9270" xr:uid="{24DDBF8E-8B59-42D8-A0B4-1B61861DB440}"/>
    <cellStyle name="20% - Accent2 22 3 4 3 2" xfId="36980" xr:uid="{E451C100-F0C5-437E-A2E5-071543E092FC}"/>
    <cellStyle name="20% - Accent2 22 3 4 3 3" xfId="40406" xr:uid="{40112CDF-F41C-4545-A783-3ABEFFEEB049}"/>
    <cellStyle name="20% - Accent2 22 3 4 4" xfId="36978" xr:uid="{76E74B3A-FB73-45AD-90F4-986565C4A03B}"/>
    <cellStyle name="20% - Accent2 22 3 4 5" xfId="40404" xr:uid="{593B6A91-C008-43DA-8B59-28BB3BB2BB23}"/>
    <cellStyle name="20% - Accent2 22 4" xfId="9271" xr:uid="{B5B9B30A-B2FD-4A83-9449-611393DA4B54}"/>
    <cellStyle name="20% - Accent2 22 4 10" xfId="40407" xr:uid="{9A1D3C37-EEAE-4CE2-B121-55FAF3250C41}"/>
    <cellStyle name="20% - Accent2 22 4 2" xfId="9272" xr:uid="{A92310EB-1F62-4EFD-B42C-C43B1C8F6B0B}"/>
    <cellStyle name="20% - Accent2 22 4 2 2" xfId="9273" xr:uid="{ECD1D16A-719F-4A4E-9FBF-F9ECEB6CD561}"/>
    <cellStyle name="20% - Accent2 22 4 2 2 2" xfId="9274" xr:uid="{D46AAE3E-3EFA-4262-89AC-6EC3A85B7A2F}"/>
    <cellStyle name="20% - Accent2 22 4 2 2 2 2" xfId="36984" xr:uid="{B32F6587-1623-4D4B-A65F-B1DD20EED512}"/>
    <cellStyle name="20% - Accent2 22 4 2 2 2 3" xfId="40410" xr:uid="{12953A77-56AF-4E05-B229-C23B65326E9F}"/>
    <cellStyle name="20% - Accent2 22 4 2 2 3" xfId="9275" xr:uid="{EF1160C7-F699-4349-ABE2-CCDFE6322E48}"/>
    <cellStyle name="20% - Accent2 22 4 2 2 3 2" xfId="36985" xr:uid="{416CCC80-2DC1-4D06-A4A1-DB26A8FEB7D1}"/>
    <cellStyle name="20% - Accent2 22 4 2 2 3 3" xfId="40411" xr:uid="{1F0A26AB-0FB5-49BC-A26D-7DDD506E4846}"/>
    <cellStyle name="20% - Accent2 22 4 2 2 4" xfId="36983" xr:uid="{33E7ED71-0404-4501-BA09-767896786F3B}"/>
    <cellStyle name="20% - Accent2 22 4 2 2 5" xfId="40409" xr:uid="{0BEE8D28-E92D-4F5E-8808-86703A3F70A2}"/>
    <cellStyle name="20% - Accent2 22 4 2 3" xfId="9276" xr:uid="{DA4235F3-9DA3-4E76-8FD0-0E317D23B8C9}"/>
    <cellStyle name="20% - Accent2 22 4 2 3 2" xfId="36986" xr:uid="{72E54CBA-09C0-42CC-8DC8-962B99FC122C}"/>
    <cellStyle name="20% - Accent2 22 4 2 3 3" xfId="40412" xr:uid="{3814A8E0-7EFA-4179-9FEB-C2EFD2AE8615}"/>
    <cellStyle name="20% - Accent2 22 4 2 4" xfId="9277" xr:uid="{55F0FC32-6BBE-4A89-8684-FF220E235291}"/>
    <cellStyle name="20% - Accent2 22 4 2 4 2" xfId="36987" xr:uid="{B07E9519-8A3B-48C0-A0DA-44FDA84C0060}"/>
    <cellStyle name="20% - Accent2 22 4 2 4 3" xfId="40413" xr:uid="{98C49470-989B-4DFA-8321-D856461E1401}"/>
    <cellStyle name="20% - Accent2 22 4 2 5" xfId="9278" xr:uid="{3D449201-7528-4F5F-99E8-482CBA84F031}"/>
    <cellStyle name="20% - Accent2 22 4 2 5 2" xfId="36988" xr:uid="{778A7F8E-23DA-492F-B853-444E3F81E8C2}"/>
    <cellStyle name="20% - Accent2 22 4 2 5 3" xfId="40414" xr:uid="{69A9B089-D325-4D61-8AC2-C94A9252829D}"/>
    <cellStyle name="20% - Accent2 22 4 2 6" xfId="9279" xr:uid="{14646BD7-4ADD-4C6D-B392-B1250BFEF5FE}"/>
    <cellStyle name="20% - Accent2 22 4 2 6 2" xfId="36989" xr:uid="{DC886802-6D26-46DA-9020-DDC72F8A4040}"/>
    <cellStyle name="20% - Accent2 22 4 2 6 3" xfId="40415" xr:uid="{78960611-46A4-4CB4-B56A-AA0FE73A7914}"/>
    <cellStyle name="20% - Accent2 22 4 2 7" xfId="36982" xr:uid="{A45818C8-2D21-4B76-9032-CE2C38BCE150}"/>
    <cellStyle name="20% - Accent2 22 4 2 8" xfId="40408" xr:uid="{CC69927C-3C0F-49F3-AB98-81296A2B6301}"/>
    <cellStyle name="20% - Accent2 22 4 3" xfId="9280" xr:uid="{BA1C958D-4D20-4926-9939-0075F3AAA3B5}"/>
    <cellStyle name="20% - Accent2 22 4 3 2" xfId="9281" xr:uid="{7FB99313-38FD-40FD-A675-AD8DB30804D8}"/>
    <cellStyle name="20% - Accent2 22 4 3 2 2" xfId="9282" xr:uid="{0301298E-ACE3-4F75-B486-38323579E088}"/>
    <cellStyle name="20% - Accent2 22 4 3 2 2 2" xfId="36992" xr:uid="{209AB8B0-ABF2-496C-926D-7886FF805E36}"/>
    <cellStyle name="20% - Accent2 22 4 3 2 2 3" xfId="40418" xr:uid="{4065E3F5-2F0E-4F7C-B4E8-50986579E3F8}"/>
    <cellStyle name="20% - Accent2 22 4 3 2 3" xfId="9283" xr:uid="{EB4D6C0A-3E06-454F-99DB-20402C4B3915}"/>
    <cellStyle name="20% - Accent2 22 4 3 2 3 2" xfId="36993" xr:uid="{14843171-B0B2-4FC5-AEEE-B02A44A273E3}"/>
    <cellStyle name="20% - Accent2 22 4 3 2 3 3" xfId="40419" xr:uid="{DEBDA1B3-7621-44EB-ACB9-DDF1C17D0192}"/>
    <cellStyle name="20% - Accent2 22 4 3 2 4" xfId="36991" xr:uid="{96313765-6D48-401E-AFCD-97AD326F5B9A}"/>
    <cellStyle name="20% - Accent2 22 4 3 2 5" xfId="40417" xr:uid="{9B38FE07-99F7-4F0A-95E6-286D2FEF5F3D}"/>
    <cellStyle name="20% - Accent2 22 4 3 3" xfId="9284" xr:uid="{BAE4C902-ADB3-4D82-B203-A938F0C9881D}"/>
    <cellStyle name="20% - Accent2 22 4 3 3 2" xfId="36994" xr:uid="{79C6200E-72C8-4511-82B1-33B5E2CB8231}"/>
    <cellStyle name="20% - Accent2 22 4 3 3 3" xfId="40420" xr:uid="{2F79C935-ECD5-4684-9984-E499863DAFF7}"/>
    <cellStyle name="20% - Accent2 22 4 3 4" xfId="9285" xr:uid="{5F30799C-680F-45C5-A23A-08F81590CA28}"/>
    <cellStyle name="20% - Accent2 22 4 3 4 2" xfId="36995" xr:uid="{5FECF2B4-9B3D-4FBB-A613-17F2D5F7C6CD}"/>
    <cellStyle name="20% - Accent2 22 4 3 4 3" xfId="40421" xr:uid="{BE0F5F1A-1954-4C9C-9EE5-575162655006}"/>
    <cellStyle name="20% - Accent2 22 4 3 5" xfId="36990" xr:uid="{CDC44C97-7986-4C84-B43F-CFF17549F181}"/>
    <cellStyle name="20% - Accent2 22 4 3 6" xfId="40416" xr:uid="{0F6854D5-978C-44E6-BAB6-896C6E29BBDE}"/>
    <cellStyle name="20% - Accent2 22 4 4" xfId="9286" xr:uid="{BD3A77ED-E8BB-4A59-A743-BE41E7BB28D5}"/>
    <cellStyle name="20% - Accent2 22 4 4 2" xfId="9287" xr:uid="{BBBBA29A-5306-44BC-9151-E434B28E1D75}"/>
    <cellStyle name="20% - Accent2 22 4 4 2 2" xfId="36997" xr:uid="{FB6FBDA1-F741-4815-9214-D70408537715}"/>
    <cellStyle name="20% - Accent2 22 4 4 2 3" xfId="40423" xr:uid="{5213C610-A4AF-49FA-AB24-94994CAC195D}"/>
    <cellStyle name="20% - Accent2 22 4 4 3" xfId="9288" xr:uid="{749218AA-0AFA-416F-8250-50E329D00524}"/>
    <cellStyle name="20% - Accent2 22 4 4 3 2" xfId="36998" xr:uid="{37CAF6E9-AB05-4B38-A687-3A946EDB22D2}"/>
    <cellStyle name="20% - Accent2 22 4 4 3 3" xfId="40424" xr:uid="{CCB87C50-511E-40DC-9EE1-E5982AC3410F}"/>
    <cellStyle name="20% - Accent2 22 4 4 4" xfId="36996" xr:uid="{3E9914BE-7848-4076-99A7-49C319CE523C}"/>
    <cellStyle name="20% - Accent2 22 4 4 5" xfId="40422" xr:uid="{4A9845A1-12C5-4A9E-A79C-7EC7A5416BC7}"/>
    <cellStyle name="20% - Accent2 22 4 5" xfId="9289" xr:uid="{30BFD382-D122-4BAA-84AD-61A3ABBF8EF2}"/>
    <cellStyle name="20% - Accent2 22 4 5 2" xfId="36999" xr:uid="{8A8F76A0-D8C2-4DB3-9A2F-A10973ED14E6}"/>
    <cellStyle name="20% - Accent2 22 4 5 3" xfId="40425" xr:uid="{BD8D31C0-F287-48D8-8C59-A4B47C2EFC2C}"/>
    <cellStyle name="20% - Accent2 22 4 6" xfId="9290" xr:uid="{B8682949-BB14-4E51-8B0C-480CA05433C1}"/>
    <cellStyle name="20% - Accent2 22 4 6 2" xfId="37000" xr:uid="{A4500631-0C0C-4538-A96F-4E50ADA9B381}"/>
    <cellStyle name="20% - Accent2 22 4 6 3" xfId="40426" xr:uid="{9D33B506-5F44-4EB6-8D31-B3416296183D}"/>
    <cellStyle name="20% - Accent2 22 4 7" xfId="9291" xr:uid="{347C8628-170E-42C1-BFCE-2D29852A4146}"/>
    <cellStyle name="20% - Accent2 22 4 7 2" xfId="37001" xr:uid="{FC5BFB78-E175-448D-BF65-4DBBED4D8715}"/>
    <cellStyle name="20% - Accent2 22 4 7 3" xfId="40427" xr:uid="{56F83044-C19A-40C1-A0D2-50630ADC28AE}"/>
    <cellStyle name="20% - Accent2 22 4 8" xfId="9292" xr:uid="{9F4AB195-5F3F-4ED6-AD1B-CF98D13ACDEA}"/>
    <cellStyle name="20% - Accent2 22 4 8 2" xfId="37002" xr:uid="{A00B75A1-4BD6-4E1E-A0A4-681DF26AC935}"/>
    <cellStyle name="20% - Accent2 22 4 8 3" xfId="40428" xr:uid="{D3733224-B210-49EB-9602-13303BF0331E}"/>
    <cellStyle name="20% - Accent2 22 4 9" xfId="36981" xr:uid="{48E26F4C-FB25-447A-8F9A-438C1ECDCC81}"/>
    <cellStyle name="20% - Accent2 22 5" xfId="9293" xr:uid="{77F98B81-BA78-4D1B-BC5F-F0968065C8E3}"/>
    <cellStyle name="20% - Accent2 22 5 10" xfId="40429" xr:uid="{987C6EEC-1CDF-4B39-80E4-5540630B95D0}"/>
    <cellStyle name="20% - Accent2 22 5 2" xfId="9294" xr:uid="{3ECE2CBF-2773-467F-BF55-BF15EB628D19}"/>
    <cellStyle name="20% - Accent2 22 5 2 2" xfId="9295" xr:uid="{F2114ADE-9D9A-4F3E-A6EE-C4700D69B323}"/>
    <cellStyle name="20% - Accent2 22 5 2 2 2" xfId="9296" xr:uid="{B1385BC8-8846-44BC-9905-98DBB871AA21}"/>
    <cellStyle name="20% - Accent2 22 5 2 2 2 2" xfId="37006" xr:uid="{D95E0FF2-703E-4CAC-967B-11762DA36288}"/>
    <cellStyle name="20% - Accent2 22 5 2 2 2 3" xfId="40432" xr:uid="{41939CA3-480F-4F2A-973F-4F4F7B8111A6}"/>
    <cellStyle name="20% - Accent2 22 5 2 2 3" xfId="9297" xr:uid="{7FF3EF79-3B17-44E2-8501-5B3E579F32CD}"/>
    <cellStyle name="20% - Accent2 22 5 2 2 3 2" xfId="37007" xr:uid="{704D99DC-66D6-401A-8097-A2AE788B3BA8}"/>
    <cellStyle name="20% - Accent2 22 5 2 2 3 3" xfId="40433" xr:uid="{C17AD5BF-5916-4615-8B19-0F4064CFD59C}"/>
    <cellStyle name="20% - Accent2 22 5 2 2 4" xfId="37005" xr:uid="{27C7A6E8-3359-4490-97C1-D13AE6F407F4}"/>
    <cellStyle name="20% - Accent2 22 5 2 2 5" xfId="40431" xr:uid="{5157BF2B-7ED7-4A64-93A7-322DB875AEA0}"/>
    <cellStyle name="20% - Accent2 22 5 2 3" xfId="9298" xr:uid="{D8E8BB01-AD12-4E9E-B4C0-85A7964987CA}"/>
    <cellStyle name="20% - Accent2 22 5 2 3 2" xfId="37008" xr:uid="{9D8A7675-E42D-47AF-8C68-FFD39A7098C6}"/>
    <cellStyle name="20% - Accent2 22 5 2 3 3" xfId="40434" xr:uid="{4E3ACFE7-8EEE-42CD-B4E8-7977750FA28C}"/>
    <cellStyle name="20% - Accent2 22 5 2 4" xfId="9299" xr:uid="{188D7CED-59B8-4601-9918-7C0914361F1C}"/>
    <cellStyle name="20% - Accent2 22 5 2 4 2" xfId="37009" xr:uid="{BF1F5AF1-5ED3-4F75-A07F-2B6490CAE667}"/>
    <cellStyle name="20% - Accent2 22 5 2 4 3" xfId="40435" xr:uid="{6FD5EBCC-AE5F-4449-8743-914ABBFEDEBC}"/>
    <cellStyle name="20% - Accent2 22 5 2 5" xfId="37004" xr:uid="{50EE6207-88D3-4E41-899F-BF4691C5CDCD}"/>
    <cellStyle name="20% - Accent2 22 5 2 6" xfId="40430" xr:uid="{01E43AA0-983C-4621-B68E-8489600E4DC0}"/>
    <cellStyle name="20% - Accent2 22 5 3" xfId="9300" xr:uid="{1BB41DB3-9479-4EE0-B6F4-E2441A5F4920}"/>
    <cellStyle name="20% - Accent2 22 5 3 2" xfId="9301" xr:uid="{BD71C168-7C2B-4F18-A101-81245AB5882F}"/>
    <cellStyle name="20% - Accent2 22 5 3 2 2" xfId="9302" xr:uid="{6576B1F4-C346-485C-A971-ACEF9E5EB66C}"/>
    <cellStyle name="20% - Accent2 22 5 3 2 2 2" xfId="37012" xr:uid="{94C60D1F-575A-4988-8B6F-FD01E95052D3}"/>
    <cellStyle name="20% - Accent2 22 5 3 2 2 3" xfId="40438" xr:uid="{9486BBF7-B378-42DC-9BC4-51101EB247C1}"/>
    <cellStyle name="20% - Accent2 22 5 3 2 3" xfId="9303" xr:uid="{1B448D74-E206-43C0-9870-E648565245E1}"/>
    <cellStyle name="20% - Accent2 22 5 3 2 3 2" xfId="37013" xr:uid="{8A71EA47-B181-426E-8B62-F3C221048CE5}"/>
    <cellStyle name="20% - Accent2 22 5 3 2 3 3" xfId="40439" xr:uid="{C45B03CB-A6E5-47F2-AE27-401002EA6AC8}"/>
    <cellStyle name="20% - Accent2 22 5 3 2 4" xfId="37011" xr:uid="{C7B60D4C-AB22-44C1-9990-6ACF3A7105FC}"/>
    <cellStyle name="20% - Accent2 22 5 3 2 5" xfId="40437" xr:uid="{7AE59AD1-5B8D-48AF-9E67-57FD2F79F291}"/>
    <cellStyle name="20% - Accent2 22 5 3 3" xfId="9304" xr:uid="{8084F3F3-57F9-4A7A-9EE9-9F5249166E8A}"/>
    <cellStyle name="20% - Accent2 22 5 3 3 2" xfId="37014" xr:uid="{1140BCBB-1141-4983-BA11-DBC19F17ECB2}"/>
    <cellStyle name="20% - Accent2 22 5 3 3 3" xfId="40440" xr:uid="{D6143347-B631-4C0A-9D49-17E409CE1510}"/>
    <cellStyle name="20% - Accent2 22 5 3 4" xfId="9305" xr:uid="{6C385774-C886-4E05-809E-06E3C47CED32}"/>
    <cellStyle name="20% - Accent2 22 5 3 4 2" xfId="37015" xr:uid="{3BA39EA7-AF21-49C6-B631-6C682F2AAC2A}"/>
    <cellStyle name="20% - Accent2 22 5 3 4 3" xfId="40441" xr:uid="{B8D1150A-9631-4EA5-B940-6EE4A2081BC5}"/>
    <cellStyle name="20% - Accent2 22 5 3 5" xfId="37010" xr:uid="{D19B2E80-3C4B-494E-A12B-E2A5E2BEED19}"/>
    <cellStyle name="20% - Accent2 22 5 3 6" xfId="40436" xr:uid="{846AAC79-844F-4B60-AF32-16147038DC4D}"/>
    <cellStyle name="20% - Accent2 22 5 4" xfId="9306" xr:uid="{F370BEF0-EB0F-45BB-B524-B840352E9F89}"/>
    <cellStyle name="20% - Accent2 22 5 4 2" xfId="9307" xr:uid="{931A22DF-D569-48DD-A2FD-5FA7442603F4}"/>
    <cellStyle name="20% - Accent2 22 5 4 2 2" xfId="37017" xr:uid="{21569C6E-A5C1-4899-A178-E7B9C521117F}"/>
    <cellStyle name="20% - Accent2 22 5 4 2 3" xfId="40443" xr:uid="{5484BFCB-503B-4E12-8B90-D83DD04A4082}"/>
    <cellStyle name="20% - Accent2 22 5 4 3" xfId="9308" xr:uid="{9E9027B5-F7C1-407D-9428-45BF849009DC}"/>
    <cellStyle name="20% - Accent2 22 5 4 3 2" xfId="37018" xr:uid="{E9A044D1-9A09-4177-B79F-8BC7B9CE0B8F}"/>
    <cellStyle name="20% - Accent2 22 5 4 3 3" xfId="40444" xr:uid="{C754EB94-0E38-4177-9851-C087E5B348F5}"/>
    <cellStyle name="20% - Accent2 22 5 4 4" xfId="37016" xr:uid="{B1E8D1C5-B6D4-4091-813C-C0AACB1BE375}"/>
    <cellStyle name="20% - Accent2 22 5 4 5" xfId="40442" xr:uid="{B43DC17D-C491-4D5E-809F-EB2CD74938F8}"/>
    <cellStyle name="20% - Accent2 22 5 5" xfId="9309" xr:uid="{BF053FA7-6A23-41E2-A952-54F13F616ED1}"/>
    <cellStyle name="20% - Accent2 22 5 5 2" xfId="37019" xr:uid="{EFC914D8-1386-4DAD-84EF-6A255C0AE1D5}"/>
    <cellStyle name="20% - Accent2 22 5 5 3" xfId="40445" xr:uid="{94C59F6A-A385-4D8C-9BA4-7BDFF650DF20}"/>
    <cellStyle name="20% - Accent2 22 5 6" xfId="9310" xr:uid="{05B8F25B-4E65-420B-956B-D6266A4CB222}"/>
    <cellStyle name="20% - Accent2 22 5 6 2" xfId="37020" xr:uid="{AA5914A5-7A64-4311-8AB7-BCD9E1AFB5A8}"/>
    <cellStyle name="20% - Accent2 22 5 6 3" xfId="40446" xr:uid="{BE297586-1B2F-4DF0-ADE1-0707381ADBA4}"/>
    <cellStyle name="20% - Accent2 22 5 7" xfId="9311" xr:uid="{AF9AD5DE-7757-4C9C-A42B-AB7A6E0EC145}"/>
    <cellStyle name="20% - Accent2 22 5 7 2" xfId="37021" xr:uid="{0A9ACBE2-56D1-4BE5-B8AB-CA8809021971}"/>
    <cellStyle name="20% - Accent2 22 5 7 3" xfId="40447" xr:uid="{5F10E826-6169-4BDC-9302-9031224E9161}"/>
    <cellStyle name="20% - Accent2 22 5 8" xfId="9312" xr:uid="{B75BE17D-84C3-48B9-802D-A7D13F02DB47}"/>
    <cellStyle name="20% - Accent2 22 5 8 2" xfId="37022" xr:uid="{A99F8C93-8DF1-46FD-A6B6-98EE13DFA0D2}"/>
    <cellStyle name="20% - Accent2 22 5 8 3" xfId="40448" xr:uid="{53432B4D-AF64-411C-90D1-9555BE837C35}"/>
    <cellStyle name="20% - Accent2 22 5 9" xfId="37003" xr:uid="{BB52DEAF-5D18-48C5-9781-6A2C7D4F7F36}"/>
    <cellStyle name="20% - Accent2 22 6" xfId="9313" xr:uid="{11FD27C3-9C00-4429-91D1-F632DC6C62E8}"/>
    <cellStyle name="20% - Accent2 22 6 2" xfId="9314" xr:uid="{3BBE9987-12C8-4E18-8182-41743D0272F1}"/>
    <cellStyle name="20% - Accent2 22 6 2 2" xfId="9315" xr:uid="{4CD66467-7550-4AB0-B85D-8BACCD525352}"/>
    <cellStyle name="20% - Accent2 22 6 2 2 2" xfId="9316" xr:uid="{6DAB8054-1CBA-42E6-8A0B-33CAA78C0F15}"/>
    <cellStyle name="20% - Accent2 22 6 2 2 2 2" xfId="37026" xr:uid="{10B990D1-AC11-4C5F-8CAA-F9F6F599C282}"/>
    <cellStyle name="20% - Accent2 22 6 2 2 2 3" xfId="40452" xr:uid="{B89D66E2-9E74-45E2-B9F7-4CA0A2BDFC55}"/>
    <cellStyle name="20% - Accent2 22 6 2 2 3" xfId="9317" xr:uid="{8D1AC0B6-8CCE-4A1D-86C2-AFFB24EADA5A}"/>
    <cellStyle name="20% - Accent2 22 6 2 2 3 2" xfId="37027" xr:uid="{C6A8E632-0EAC-41F2-B186-869D67957D35}"/>
    <cellStyle name="20% - Accent2 22 6 2 2 3 3" xfId="40453" xr:uid="{D62F5C4F-416F-4F3F-9E1A-3FE2A74D769A}"/>
    <cellStyle name="20% - Accent2 22 6 2 2 4" xfId="37025" xr:uid="{DBFBB0C3-BB3A-41E5-A41B-704BEA970DB6}"/>
    <cellStyle name="20% - Accent2 22 6 2 2 5" xfId="40451" xr:uid="{16AC08D5-CF26-4D14-B0C7-45C3A443A049}"/>
    <cellStyle name="20% - Accent2 22 6 2 3" xfId="9318" xr:uid="{E8124E90-9F81-4D4A-A486-4B6715D42178}"/>
    <cellStyle name="20% - Accent2 22 6 2 3 2" xfId="37028" xr:uid="{7E992093-29D0-4FC9-9E79-A00CDA3EA97A}"/>
    <cellStyle name="20% - Accent2 22 6 2 3 3" xfId="40454" xr:uid="{3B087FC7-DE7D-4834-A113-FA7335004035}"/>
    <cellStyle name="20% - Accent2 22 6 2 4" xfId="9319" xr:uid="{356991FF-A628-4FD3-949E-8E6580F65270}"/>
    <cellStyle name="20% - Accent2 22 6 2 4 2" xfId="37029" xr:uid="{2E692FEF-9134-4EDD-9205-A7EE2D9CA204}"/>
    <cellStyle name="20% - Accent2 22 6 2 4 3" xfId="40455" xr:uid="{20697CBE-CE4C-41FF-BCF3-75AC65D6B3C5}"/>
    <cellStyle name="20% - Accent2 22 6 2 5" xfId="37024" xr:uid="{BB307167-2FDA-4B1F-B291-C586BF5CA9A3}"/>
    <cellStyle name="20% - Accent2 22 6 2 6" xfId="40450" xr:uid="{312AF64F-5296-4D00-B56A-5B15049E3C32}"/>
    <cellStyle name="20% - Accent2 22 6 3" xfId="9320" xr:uid="{B08A8641-E186-47DD-A27F-64BA7F8E4476}"/>
    <cellStyle name="20% - Accent2 22 6 3 2" xfId="9321" xr:uid="{C3B95156-5C33-44C9-9DAB-4D4BA9699D39}"/>
    <cellStyle name="20% - Accent2 22 6 3 2 2" xfId="37031" xr:uid="{72FAA9CB-1690-4705-9EBB-1D2E2A5C82A6}"/>
    <cellStyle name="20% - Accent2 22 6 3 2 3" xfId="40457" xr:uid="{5ADADC04-FBD4-4376-9E88-56CBF2ACF93E}"/>
    <cellStyle name="20% - Accent2 22 6 3 3" xfId="9322" xr:uid="{3805A80D-725D-4902-AEC0-E8371652D2C0}"/>
    <cellStyle name="20% - Accent2 22 6 3 3 2" xfId="37032" xr:uid="{79D0C53F-3F0B-4568-8D2A-88533910AEEB}"/>
    <cellStyle name="20% - Accent2 22 6 3 3 3" xfId="40458" xr:uid="{FC902DDE-A300-4513-818E-E0D04A716E41}"/>
    <cellStyle name="20% - Accent2 22 6 3 4" xfId="37030" xr:uid="{FAA9C4FA-5C65-487A-8E80-525A55C3DD39}"/>
    <cellStyle name="20% - Accent2 22 6 3 5" xfId="40456" xr:uid="{1FC5C8F9-529F-47A7-A11F-95D8946BFF92}"/>
    <cellStyle name="20% - Accent2 22 6 4" xfId="9323" xr:uid="{9FA9DC52-297F-4D9B-899B-4AEF4F6C8F8B}"/>
    <cellStyle name="20% - Accent2 22 6 4 2" xfId="37033" xr:uid="{0EC4D000-C30B-4DFC-9C5F-E12EF2DF4DE1}"/>
    <cellStyle name="20% - Accent2 22 6 4 3" xfId="40459" xr:uid="{40573083-2B60-41DC-A273-ABD16AEBE01F}"/>
    <cellStyle name="20% - Accent2 22 6 5" xfId="9324" xr:uid="{52D2A5C4-039D-4630-A6BB-A7E01BFFD49B}"/>
    <cellStyle name="20% - Accent2 22 6 5 2" xfId="37034" xr:uid="{2E117E70-B795-4A7F-905E-CC59BC011FA2}"/>
    <cellStyle name="20% - Accent2 22 6 5 3" xfId="40460" xr:uid="{3DA25E74-548A-4A32-9610-75AD40DC6871}"/>
    <cellStyle name="20% - Accent2 22 6 6" xfId="9325" xr:uid="{65648FA1-F467-446F-AB84-A40A7EA6C123}"/>
    <cellStyle name="20% - Accent2 22 6 6 2" xfId="37035" xr:uid="{43AE177D-8CF6-427C-B937-13FE61E3E5B1}"/>
    <cellStyle name="20% - Accent2 22 6 6 3" xfId="40461" xr:uid="{66148141-3D75-4EAD-A48F-B79768D420C3}"/>
    <cellStyle name="20% - Accent2 22 6 7" xfId="37023" xr:uid="{12C04D6C-4402-4E9F-9EDF-1A52143EB1DC}"/>
    <cellStyle name="20% - Accent2 22 6 8" xfId="40449" xr:uid="{4E159CF2-6C83-4C84-9338-3FD5A714D01D}"/>
    <cellStyle name="20% - Accent2 22 7" xfId="9326" xr:uid="{A1C97876-C35E-4E1F-9CD2-5FDAEA61F3A7}"/>
    <cellStyle name="20% - Accent2 22 7 2" xfId="9327" xr:uid="{511D52F0-4100-445E-BCA1-7495737B4B12}"/>
    <cellStyle name="20% - Accent2 22 7 2 2" xfId="9328" xr:uid="{1E6D6403-237B-46BF-A96F-37991B11D69A}"/>
    <cellStyle name="20% - Accent2 22 7 2 2 2" xfId="37038" xr:uid="{82E6EFE3-24C5-4B79-9533-954DF413C746}"/>
    <cellStyle name="20% - Accent2 22 7 2 2 3" xfId="40464" xr:uid="{F09A0119-B140-4798-A4D5-023421AE2405}"/>
    <cellStyle name="20% - Accent2 22 7 2 3" xfId="9329" xr:uid="{F42A7BED-9EC3-4FEB-AD58-5DA7BCCA4E88}"/>
    <cellStyle name="20% - Accent2 22 7 2 3 2" xfId="37039" xr:uid="{24588D7D-E297-46CB-999A-F43D1A8F83BC}"/>
    <cellStyle name="20% - Accent2 22 7 2 3 3" xfId="40465" xr:uid="{CC5B76A6-6DA4-47CB-8D41-C631A9A1A426}"/>
    <cellStyle name="20% - Accent2 22 7 2 4" xfId="37037" xr:uid="{2FB9A8C8-F989-4F60-9341-649FC689571E}"/>
    <cellStyle name="20% - Accent2 22 7 2 5" xfId="40463" xr:uid="{3144C445-8B6E-4BAD-9D2C-EAE185BE998C}"/>
    <cellStyle name="20% - Accent2 22 7 3" xfId="9330" xr:uid="{1B0FE371-DBB8-4EDC-81D4-10543ECB91D6}"/>
    <cellStyle name="20% - Accent2 22 7 3 2" xfId="37040" xr:uid="{306FC43E-F753-4338-A0B2-7626B02BB941}"/>
    <cellStyle name="20% - Accent2 22 7 3 3" xfId="40466" xr:uid="{F53378A0-5D1A-4DC4-A698-9186B97D8CB3}"/>
    <cellStyle name="20% - Accent2 22 7 4" xfId="9331" xr:uid="{61171A46-27DA-4093-900F-04E4393DC7C2}"/>
    <cellStyle name="20% - Accent2 22 7 4 2" xfId="37041" xr:uid="{91B04581-2D5C-4752-BC11-A2CDBE1F9355}"/>
    <cellStyle name="20% - Accent2 22 7 4 3" xfId="40467" xr:uid="{A88902A4-C95D-47EF-8543-EE1230AE5020}"/>
    <cellStyle name="20% - Accent2 22 7 5" xfId="37036" xr:uid="{50D94AF9-0166-417A-9BB3-E78C552EE10A}"/>
    <cellStyle name="20% - Accent2 22 7 6" xfId="40462" xr:uid="{CE46A6E6-55DE-4658-A531-E2FDAA71DBF3}"/>
    <cellStyle name="20% - Accent2 22 8" xfId="9332" xr:uid="{BFF3F046-829E-4AF5-A400-1A83D324A1BC}"/>
    <cellStyle name="20% - Accent2 22 8 2" xfId="9333" xr:uid="{3483C39E-B6E2-4839-8069-2647C4A5A214}"/>
    <cellStyle name="20% - Accent2 22 8 2 2" xfId="9334" xr:uid="{4C80F71D-DF2D-494A-88DE-196B56D1645E}"/>
    <cellStyle name="20% - Accent2 22 8 2 2 2" xfId="37044" xr:uid="{7ED7E2D0-7E13-4F8D-BC10-A6306F4F009D}"/>
    <cellStyle name="20% - Accent2 22 8 2 2 3" xfId="40470" xr:uid="{E943F9DA-B3D5-4B42-ACE2-FC6CC5FD64AA}"/>
    <cellStyle name="20% - Accent2 22 8 2 3" xfId="9335" xr:uid="{96A04723-5533-4771-BFB3-4BB1DDB4EC7C}"/>
    <cellStyle name="20% - Accent2 22 8 2 3 2" xfId="37045" xr:uid="{3EC182D5-2C27-4864-B444-287F4AE3514A}"/>
    <cellStyle name="20% - Accent2 22 8 2 3 3" xfId="40471" xr:uid="{C95BDE98-451C-4291-8FD2-FEDCA3EAC7C4}"/>
    <cellStyle name="20% - Accent2 22 8 2 4" xfId="37043" xr:uid="{B3DE5202-8D3C-48F7-A207-873015018680}"/>
    <cellStyle name="20% - Accent2 22 8 2 5" xfId="40469" xr:uid="{27682B69-2939-4023-B589-481A5C28409C}"/>
    <cellStyle name="20% - Accent2 22 8 3" xfId="9336" xr:uid="{DA3F305D-23C4-4EC4-9089-A1CD88A1DC39}"/>
    <cellStyle name="20% - Accent2 22 8 3 2" xfId="37046" xr:uid="{BB8FC985-9C0B-447C-99C4-A333689DC2BD}"/>
    <cellStyle name="20% - Accent2 22 8 3 3" xfId="40472" xr:uid="{0D1E4BB0-51CA-46BB-BD59-15C848DCF624}"/>
    <cellStyle name="20% - Accent2 22 8 4" xfId="9337" xr:uid="{9E5CD117-4623-4B08-BC21-B186F53E0E84}"/>
    <cellStyle name="20% - Accent2 22 8 4 2" xfId="37047" xr:uid="{F1351EE6-6A7A-4AAE-BD52-858C3DD34A4C}"/>
    <cellStyle name="20% - Accent2 22 8 4 3" xfId="40473" xr:uid="{088F3406-4286-437A-A01A-7D8F06F9674E}"/>
    <cellStyle name="20% - Accent2 22 8 5" xfId="37042" xr:uid="{5E88CFE4-616A-4FC2-B976-F11CF95ABB90}"/>
    <cellStyle name="20% - Accent2 22 8 6" xfId="40468" xr:uid="{721B42E5-1D43-44B9-A816-51687D5272AF}"/>
    <cellStyle name="20% - Accent2 22 9" xfId="9338" xr:uid="{359A6B8F-D966-49B6-8DEC-3EF118D3B626}"/>
    <cellStyle name="20% - Accent2 22 9 2" xfId="9339" xr:uid="{EE4DE571-CC47-497B-8958-EA0817CFA40D}"/>
    <cellStyle name="20% - Accent2 22 9 2 2" xfId="37049" xr:uid="{1D292B22-93F2-4CA0-91A1-EB204DD53BC9}"/>
    <cellStyle name="20% - Accent2 22 9 2 3" xfId="40475" xr:uid="{0E1FF82B-0107-46C3-9B0B-A99437E1F3C2}"/>
    <cellStyle name="20% - Accent2 22 9 3" xfId="9340" xr:uid="{FCF8EA25-864C-4B1D-A9B0-57C8D0F2291A}"/>
    <cellStyle name="20% - Accent2 22 9 3 2" xfId="37050" xr:uid="{2B678C0F-7B70-44F4-807B-5697386849A0}"/>
    <cellStyle name="20% - Accent2 22 9 3 3" xfId="40476" xr:uid="{91837797-8552-4B10-B04B-1ADDE751236C}"/>
    <cellStyle name="20% - Accent2 22 9 4" xfId="37048" xr:uid="{6B439E48-E9E0-440B-960A-D6231D86D7FC}"/>
    <cellStyle name="20% - Accent2 22 9 5" xfId="40474" xr:uid="{A491D9AE-C878-4716-9983-3C3E8DA8CD7A}"/>
    <cellStyle name="20% - Accent2 23" xfId="1797" xr:uid="{00000000-0005-0000-0000-00008A000000}"/>
    <cellStyle name="20% - Accent2 23 10" xfId="9342" xr:uid="{AFDFCBE6-3A37-412B-8B70-EC4999D772B1}"/>
    <cellStyle name="20% - Accent2 23 10 2" xfId="37052" xr:uid="{BD2CF9DB-C23B-4153-9E68-D6E321EC1276}"/>
    <cellStyle name="20% - Accent2 23 10 3" xfId="40478" xr:uid="{9E532387-41A5-400F-A6D6-4FB364A2D29E}"/>
    <cellStyle name="20% - Accent2 23 11" xfId="9343" xr:uid="{EFCBF623-DF57-4FD2-8FCC-9A9419EB6841}"/>
    <cellStyle name="20% - Accent2 23 11 2" xfId="37053" xr:uid="{72075657-0B2B-4194-A42F-FDE4DB426A70}"/>
    <cellStyle name="20% - Accent2 23 11 3" xfId="40479" xr:uid="{C6DDAEB2-D552-4BF5-ACB2-9D3BE19F0FBD}"/>
    <cellStyle name="20% - Accent2 23 12" xfId="9344" xr:uid="{07E72CAA-732D-4D6F-80FE-B76EC2ACAD87}"/>
    <cellStyle name="20% - Accent2 23 12 2" xfId="37054" xr:uid="{DE409B39-07CC-428F-B6B9-DEF278B65A90}"/>
    <cellStyle name="20% - Accent2 23 12 3" xfId="40480" xr:uid="{18D21128-DCF2-40F4-9860-54CE11DD3B59}"/>
    <cellStyle name="20% - Accent2 23 13" xfId="9345" xr:uid="{7D75082D-3E52-4240-813A-F6175DAF9646}"/>
    <cellStyle name="20% - Accent2 23 13 2" xfId="37055" xr:uid="{41B7A149-4099-4476-9CFE-88ABE6C429F5}"/>
    <cellStyle name="20% - Accent2 23 13 3" xfId="40481" xr:uid="{268863AE-ECD6-4E73-BFA9-05D73017FAE8}"/>
    <cellStyle name="20% - Accent2 23 14" xfId="37051" xr:uid="{1672CD02-2CB1-4431-914D-C5F084FA9010}"/>
    <cellStyle name="20% - Accent2 23 15" xfId="40477" xr:uid="{2D0FE44D-4686-4121-A324-58C654442D22}"/>
    <cellStyle name="20% - Accent2 23 16" xfId="9341" xr:uid="{DF2126A8-0970-458A-AAE2-9775C4E645C4}"/>
    <cellStyle name="20% - Accent2 23 2" xfId="9346" xr:uid="{7A668D8E-40DF-47CC-89CD-7188A7B35AAF}"/>
    <cellStyle name="20% - Accent2 23 2 10" xfId="40482" xr:uid="{EE6D392A-2B35-4E42-BEBE-A65343A201E7}"/>
    <cellStyle name="20% - Accent2 23 2 2" xfId="9347" xr:uid="{BF0AABEF-BB75-4921-9637-2FEDE5E3A23A}"/>
    <cellStyle name="20% - Accent2 23 2 2 2" xfId="9348" xr:uid="{2C55E5FC-5BB2-4B22-B9A4-617711318FB3}"/>
    <cellStyle name="20% - Accent2 23 2 2 2 2" xfId="9349" xr:uid="{EE1A0B3E-7698-4AE4-8208-1EA11D1AE97D}"/>
    <cellStyle name="20% - Accent2 23 2 2 2 2 2" xfId="37059" xr:uid="{7BC500D7-CF47-41D3-AD8C-207DDC5BA328}"/>
    <cellStyle name="20% - Accent2 23 2 2 2 2 3" xfId="40485" xr:uid="{8F109F6B-84C0-403C-AC78-E0FD376EA97C}"/>
    <cellStyle name="20% - Accent2 23 2 2 2 3" xfId="9350" xr:uid="{6CADD23E-32BD-4EC4-80B3-5400B6154FA5}"/>
    <cellStyle name="20% - Accent2 23 2 2 2 3 2" xfId="37060" xr:uid="{1CD019E3-3B3D-48FD-B0D1-36EB1ECFB9BB}"/>
    <cellStyle name="20% - Accent2 23 2 2 2 3 3" xfId="40486" xr:uid="{10939482-BF7A-4255-80D7-3B61B903D47C}"/>
    <cellStyle name="20% - Accent2 23 2 2 2 4" xfId="9351" xr:uid="{FEC65CF2-AD0A-48EB-AE80-74771FC3F4B0}"/>
    <cellStyle name="20% - Accent2 23 2 2 2 4 2" xfId="37061" xr:uid="{EEE09182-8F82-42EA-A1C0-73A6C34D1724}"/>
    <cellStyle name="20% - Accent2 23 2 2 2 4 3" xfId="40487" xr:uid="{1CBD4760-D9B0-4E41-A7D8-58087C4B5852}"/>
    <cellStyle name="20% - Accent2 23 2 2 2 5" xfId="9352" xr:uid="{D8D9E29F-411C-45D1-B692-D47C8FE78C1F}"/>
    <cellStyle name="20% - Accent2 23 2 2 2 5 2" xfId="37062" xr:uid="{935960FF-0A44-4440-BFC2-CBFB982AC748}"/>
    <cellStyle name="20% - Accent2 23 2 2 2 5 3" xfId="40488" xr:uid="{F8096684-DE53-4F6B-B429-0E712EF50BD5}"/>
    <cellStyle name="20% - Accent2 23 2 2 2 6" xfId="37058" xr:uid="{2F22A3EF-9D29-44AD-8623-7407684A0A65}"/>
    <cellStyle name="20% - Accent2 23 2 2 2 7" xfId="40484" xr:uid="{1650472D-BF89-4F4C-80F7-5341348B9DCA}"/>
    <cellStyle name="20% - Accent2 23 2 2 3" xfId="9353" xr:uid="{44AE8464-D085-4884-B1CA-BAD5F917E070}"/>
    <cellStyle name="20% - Accent2 23 2 2 3 2" xfId="37063" xr:uid="{F619FE1E-E73E-4A23-ADFC-22A1C8E45E8B}"/>
    <cellStyle name="20% - Accent2 23 2 2 3 3" xfId="40489" xr:uid="{AF8906FF-6A6B-43D7-B3A9-E0C217D2A832}"/>
    <cellStyle name="20% - Accent2 23 2 2 4" xfId="9354" xr:uid="{5193F75A-F1B1-49D6-95CB-E7775757BA1F}"/>
    <cellStyle name="20% - Accent2 23 2 2 4 2" xfId="37064" xr:uid="{443F2683-26C9-4E06-8C7C-DCB3AC0EED1C}"/>
    <cellStyle name="20% - Accent2 23 2 2 4 3" xfId="40490" xr:uid="{6C125C31-9928-43E4-98E9-AFFE60A98997}"/>
    <cellStyle name="20% - Accent2 23 2 2 5" xfId="9355" xr:uid="{A98CA187-36E4-4246-9D30-4EB1FFA9D5C8}"/>
    <cellStyle name="20% - Accent2 23 2 2 5 2" xfId="37065" xr:uid="{E973262F-7A0F-42BA-988D-AEAADDCFFEF5}"/>
    <cellStyle name="20% - Accent2 23 2 2 5 3" xfId="40491" xr:uid="{95C1D099-CE02-462E-B0E4-F727C3C8EDEA}"/>
    <cellStyle name="20% - Accent2 23 2 2 6" xfId="9356" xr:uid="{0BA1A116-A351-4A4A-88EE-49F268B7F126}"/>
    <cellStyle name="20% - Accent2 23 2 2 6 2" xfId="37066" xr:uid="{500AF50F-7B08-4D2A-A587-1545E4DA9EC0}"/>
    <cellStyle name="20% - Accent2 23 2 2 6 3" xfId="40492" xr:uid="{68BC4413-7EA6-4AF7-BF87-9142585D8704}"/>
    <cellStyle name="20% - Accent2 23 2 2 7" xfId="37057" xr:uid="{F81BDF51-4BD9-46D8-BE31-491931B22D01}"/>
    <cellStyle name="20% - Accent2 23 2 2 8" xfId="40483" xr:uid="{21B49478-4ABB-48DA-95AB-0981047653B9}"/>
    <cellStyle name="20% - Accent2 23 2 3" xfId="9357" xr:uid="{031A47E7-BAEA-40EA-9C1E-71416035EF75}"/>
    <cellStyle name="20% - Accent2 23 2 3 2" xfId="9358" xr:uid="{0223CAE6-1495-4532-84E3-B0DDC9D8A551}"/>
    <cellStyle name="20% - Accent2 23 2 3 2 2" xfId="9359" xr:uid="{00301B02-B442-4421-B86E-BD0A20F7D883}"/>
    <cellStyle name="20% - Accent2 23 2 3 2 2 2" xfId="37069" xr:uid="{22B4B909-D988-4F56-B92C-4D5D12801CE6}"/>
    <cellStyle name="20% - Accent2 23 2 3 2 2 3" xfId="40495" xr:uid="{1BEC1E54-6B21-42F4-B6F8-ED9625179398}"/>
    <cellStyle name="20% - Accent2 23 2 3 2 3" xfId="9360" xr:uid="{C8A144ED-C814-48B0-A447-18878F977FF4}"/>
    <cellStyle name="20% - Accent2 23 2 3 2 3 2" xfId="37070" xr:uid="{BAAD8700-BB85-4F2A-9C21-191C45411E72}"/>
    <cellStyle name="20% - Accent2 23 2 3 2 3 3" xfId="40496" xr:uid="{D23DBF00-A3A1-4D0B-AA0D-B86D7E60423C}"/>
    <cellStyle name="20% - Accent2 23 2 3 2 4" xfId="37068" xr:uid="{0833D58D-AA10-464F-A9F3-8D3CE9104EA1}"/>
    <cellStyle name="20% - Accent2 23 2 3 2 5" xfId="40494" xr:uid="{0573E516-0A39-44DD-B9D1-F66D2C87BF5A}"/>
    <cellStyle name="20% - Accent2 23 2 3 3" xfId="9361" xr:uid="{0733B0AE-256D-4500-9881-54B169126DF9}"/>
    <cellStyle name="20% - Accent2 23 2 3 3 2" xfId="37071" xr:uid="{E682BE7A-E5E8-452F-9692-31A02ECB796F}"/>
    <cellStyle name="20% - Accent2 23 2 3 3 3" xfId="40497" xr:uid="{FFE17B43-8D10-4D62-8B8B-9686D5E4FCB2}"/>
    <cellStyle name="20% - Accent2 23 2 3 4" xfId="9362" xr:uid="{CBFD9C64-AFDB-43CE-BEFC-5C96A496C3B7}"/>
    <cellStyle name="20% - Accent2 23 2 3 4 2" xfId="37072" xr:uid="{8A63A7E8-1895-45D1-88F5-64AC10A49732}"/>
    <cellStyle name="20% - Accent2 23 2 3 4 3" xfId="40498" xr:uid="{E9E423F4-66D8-49B3-9C85-9EF6C691667F}"/>
    <cellStyle name="20% - Accent2 23 2 3 5" xfId="9363" xr:uid="{EB676ECA-B4AC-43F0-9C63-B7989C79CD36}"/>
    <cellStyle name="20% - Accent2 23 2 3 5 2" xfId="37073" xr:uid="{D2CEC8EE-6157-4997-A9AC-E4343FB0DB73}"/>
    <cellStyle name="20% - Accent2 23 2 3 5 3" xfId="40499" xr:uid="{D64DF8EC-91DB-454C-8181-5771277BE777}"/>
    <cellStyle name="20% - Accent2 23 2 3 6" xfId="9364" xr:uid="{A6C52384-F99C-4195-868D-3CADC4F05C22}"/>
    <cellStyle name="20% - Accent2 23 2 3 6 2" xfId="37074" xr:uid="{1324AA2B-1734-4F13-9E92-CE02007665B2}"/>
    <cellStyle name="20% - Accent2 23 2 3 6 3" xfId="40500" xr:uid="{BDE93174-0F08-4D78-AEC2-A2BC803BC6D2}"/>
    <cellStyle name="20% - Accent2 23 2 3 7" xfId="37067" xr:uid="{BC9500AD-1649-4BE5-B4B8-F929A8D51693}"/>
    <cellStyle name="20% - Accent2 23 2 3 8" xfId="40493" xr:uid="{440D6650-1DC2-41CB-9D15-CFBAF1B958B3}"/>
    <cellStyle name="20% - Accent2 23 2 4" xfId="9365" xr:uid="{BC638DC0-7563-404C-962E-E3BD58DD9147}"/>
    <cellStyle name="20% - Accent2 23 2 4 2" xfId="9366" xr:uid="{E961A272-25A4-427F-9112-412DB299C5D6}"/>
    <cellStyle name="20% - Accent2 23 2 4 2 2" xfId="37076" xr:uid="{6EADDE5F-CA9C-40ED-9113-CBE5F050CBC0}"/>
    <cellStyle name="20% - Accent2 23 2 4 2 3" xfId="40502" xr:uid="{D19869EB-9E21-4295-A441-EF02D4BB5B03}"/>
    <cellStyle name="20% - Accent2 23 2 4 3" xfId="9367" xr:uid="{A14BA67D-A695-4BFB-B589-3324F67E7FED}"/>
    <cellStyle name="20% - Accent2 23 2 4 3 2" xfId="37077" xr:uid="{DFD4D047-00DC-4ADD-AAD0-A476D4514C15}"/>
    <cellStyle name="20% - Accent2 23 2 4 3 3" xfId="40503" xr:uid="{17A2B324-1415-4436-B8C1-D07AA9646227}"/>
    <cellStyle name="20% - Accent2 23 2 4 4" xfId="37075" xr:uid="{0A2D1309-909F-4CBC-B3EC-BE62D01AA169}"/>
    <cellStyle name="20% - Accent2 23 2 4 5" xfId="40501" xr:uid="{8CE1878B-491F-431C-9539-717080467355}"/>
    <cellStyle name="20% - Accent2 23 2 5" xfId="9368" xr:uid="{0153487C-AC5C-4E20-9B12-9798D8CE3818}"/>
    <cellStyle name="20% - Accent2 23 2 5 2" xfId="37078" xr:uid="{F21FD311-38BD-4F45-88F8-D9387057C3B3}"/>
    <cellStyle name="20% - Accent2 23 2 5 3" xfId="40504" xr:uid="{A0AE65D8-E81A-4521-9A42-B4539BA8D3CE}"/>
    <cellStyle name="20% - Accent2 23 2 6" xfId="9369" xr:uid="{95ED2162-41DD-41C5-91A6-E15FA804A143}"/>
    <cellStyle name="20% - Accent2 23 2 6 2" xfId="37079" xr:uid="{BE2CDA2A-6F61-4060-95AD-4D55E058E1D1}"/>
    <cellStyle name="20% - Accent2 23 2 6 3" xfId="40505" xr:uid="{CBD8DE05-DAF8-4C4A-9A88-BA5402AB6D84}"/>
    <cellStyle name="20% - Accent2 23 2 7" xfId="9370" xr:uid="{C2B3248F-26D0-4F35-A8AA-7B020F6615E3}"/>
    <cellStyle name="20% - Accent2 23 2 7 2" xfId="37080" xr:uid="{CD5329BE-D80F-47FE-B3E3-5F19C973C41F}"/>
    <cellStyle name="20% - Accent2 23 2 7 3" xfId="40506" xr:uid="{0CBAA558-A97C-4272-8B33-EC260FBB38ED}"/>
    <cellStyle name="20% - Accent2 23 2 8" xfId="9371" xr:uid="{3D7B1ADB-B0BD-47A5-ACCC-8EEA418B2AE3}"/>
    <cellStyle name="20% - Accent2 23 2 8 2" xfId="37081" xr:uid="{3F230EF6-C0A4-4451-B65A-649CB9837751}"/>
    <cellStyle name="20% - Accent2 23 2 8 3" xfId="40507" xr:uid="{61627D0B-824D-4327-8EF4-30EC57BEF639}"/>
    <cellStyle name="20% - Accent2 23 2 9" xfId="37056" xr:uid="{0D5BB4B3-3890-4697-92AE-9767925017DB}"/>
    <cellStyle name="20% - Accent2 23 3" xfId="9372" xr:uid="{3857402C-48E3-47D7-8304-3019411A7821}"/>
    <cellStyle name="20% - Accent2 23 3 2" xfId="9373" xr:uid="{4B20AA4B-9130-476C-BA19-79D1ECFCE250}"/>
    <cellStyle name="20% - Accent2 23 3 2 2" xfId="9374" xr:uid="{5AC1A280-5AD6-4072-A453-42F1811DA561}"/>
    <cellStyle name="20% - Accent2 23 3 2 2 2" xfId="9375" xr:uid="{23E18CAC-F22A-4BAB-8476-B61CF597700D}"/>
    <cellStyle name="20% - Accent2 23 3 2 2 2 2" xfId="37084" xr:uid="{C43AD992-8117-4BEB-995F-61C3C44A94D6}"/>
    <cellStyle name="20% - Accent2 23 3 2 2 2 3" xfId="40510" xr:uid="{6FA8C417-130C-4E25-8ABB-F185E16A6962}"/>
    <cellStyle name="20% - Accent2 23 3 2 2 3" xfId="9376" xr:uid="{A4232B0D-3DBA-428F-905E-0B2B054E9DDD}"/>
    <cellStyle name="20% - Accent2 23 3 2 2 3 2" xfId="37085" xr:uid="{0435A052-926C-4F66-8419-C93F4709B963}"/>
    <cellStyle name="20% - Accent2 23 3 2 2 3 3" xfId="40511" xr:uid="{C7F17EF9-E810-4777-AA69-B7CBC57872DF}"/>
    <cellStyle name="20% - Accent2 23 3 2 2 4" xfId="37083" xr:uid="{415C24FB-2BB0-48F8-9C9D-D108CDF01B34}"/>
    <cellStyle name="20% - Accent2 23 3 2 2 5" xfId="40509" xr:uid="{BDE7C63E-2A7F-4226-A0A8-E377C124A56C}"/>
    <cellStyle name="20% - Accent2 23 3 2 3" xfId="9377" xr:uid="{EFAC7430-BBAF-4DE5-B33A-71FE349A6F42}"/>
    <cellStyle name="20% - Accent2 23 3 2 3 2" xfId="37086" xr:uid="{13A78FD8-0197-4F3D-A010-91F9557EFB63}"/>
    <cellStyle name="20% - Accent2 23 3 2 3 3" xfId="40512" xr:uid="{846963A8-8A82-42A1-AB1A-CCFE7DC06B9F}"/>
    <cellStyle name="20% - Accent2 23 3 2 4" xfId="9378" xr:uid="{F918FE3B-E04D-4B86-BCEB-680DAD0CDF9B}"/>
    <cellStyle name="20% - Accent2 23 3 2 4 2" xfId="37087" xr:uid="{7239C7CB-7733-4298-992E-F6447D7D1295}"/>
    <cellStyle name="20% - Accent2 23 3 2 4 3" xfId="40513" xr:uid="{D625DE09-8C33-47ED-A03A-7A41EFF00C0B}"/>
    <cellStyle name="20% - Accent2 23 3 2 5" xfId="37082" xr:uid="{E60ACFFA-7CD0-4B05-80ED-1315AB3B7DA1}"/>
    <cellStyle name="20% - Accent2 23 3 2 6" xfId="40508" xr:uid="{F8C0E1D5-C99A-44F4-AC68-A981241EC8DB}"/>
    <cellStyle name="20% - Accent2 23 3 3" xfId="9379" xr:uid="{E3E050AC-8925-49DB-BD42-BA36010072F3}"/>
    <cellStyle name="20% - Accent2 23 3 3 2" xfId="9380" xr:uid="{9065CCCA-DF80-4E9F-B536-8809F2FCB1A6}"/>
    <cellStyle name="20% - Accent2 23 3 3 2 2" xfId="9381" xr:uid="{6CCE33B5-AB87-47C9-A47A-E4E974EEBB56}"/>
    <cellStyle name="20% - Accent2 23 3 3 2 2 2" xfId="37090" xr:uid="{CD9D6C12-8D72-43FB-9182-A0468B3050F7}"/>
    <cellStyle name="20% - Accent2 23 3 3 2 2 3" xfId="40516" xr:uid="{1897215C-F1B7-4E74-9795-8E5169D50FC9}"/>
    <cellStyle name="20% - Accent2 23 3 3 2 3" xfId="9382" xr:uid="{819EAB9B-C8AD-4DC1-B0AB-3D3F2B719B4E}"/>
    <cellStyle name="20% - Accent2 23 3 3 2 3 2" xfId="37091" xr:uid="{B99C3B2D-9AB6-48D4-853D-CAA16C16A7E0}"/>
    <cellStyle name="20% - Accent2 23 3 3 2 3 3" xfId="40517" xr:uid="{1EB75467-813C-4D45-A189-B3174FA8C573}"/>
    <cellStyle name="20% - Accent2 23 3 3 2 4" xfId="37089" xr:uid="{818D35C8-B197-4DFF-8BCE-361612C009BE}"/>
    <cellStyle name="20% - Accent2 23 3 3 2 5" xfId="40515" xr:uid="{FE83DC8D-8EDF-41B7-B81A-98E4AA8687CC}"/>
    <cellStyle name="20% - Accent2 23 3 3 3" xfId="9383" xr:uid="{436E4DFC-F5ED-4A77-9857-A51D2E1825DE}"/>
    <cellStyle name="20% - Accent2 23 3 3 3 2" xfId="37092" xr:uid="{25E942F7-E962-4742-986C-52F126F94811}"/>
    <cellStyle name="20% - Accent2 23 3 3 3 3" xfId="40518" xr:uid="{155A2C30-FD6B-4546-9C0E-35A9FAD2C038}"/>
    <cellStyle name="20% - Accent2 23 3 3 4" xfId="9384" xr:uid="{8B16A899-4F7D-4CE6-968D-437E2C7F7E7D}"/>
    <cellStyle name="20% - Accent2 23 3 3 4 2" xfId="37093" xr:uid="{00CB6517-CF1C-40B4-B42E-BC87C75BDDAD}"/>
    <cellStyle name="20% - Accent2 23 3 3 4 3" xfId="40519" xr:uid="{5B6CBC07-5017-4608-92B9-D2FA29D53CCA}"/>
    <cellStyle name="20% - Accent2 23 3 3 5" xfId="37088" xr:uid="{507141DB-B50E-48E7-BFF7-4455C54AB8D9}"/>
    <cellStyle name="20% - Accent2 23 3 3 6" xfId="40514" xr:uid="{78B6F96F-24F1-4AB7-B439-846F40BCC26C}"/>
    <cellStyle name="20% - Accent2 23 3 4" xfId="9385" xr:uid="{D4D834FA-925B-4EDB-9EC2-64828E4272E0}"/>
    <cellStyle name="20% - Accent2 23 3 4 2" xfId="9386" xr:uid="{4BA4AFAF-90C3-4ABE-B352-DD00B493D671}"/>
    <cellStyle name="20% - Accent2 23 3 4 2 2" xfId="37095" xr:uid="{497179E6-EEFD-4780-BD9C-D4265E2E288F}"/>
    <cellStyle name="20% - Accent2 23 3 4 2 3" xfId="40521" xr:uid="{32EF0D59-16CB-4F03-9E0A-8F110A293E55}"/>
    <cellStyle name="20% - Accent2 23 3 4 3" xfId="9387" xr:uid="{7C54DCAB-ABDD-4900-A405-A581C8E8695A}"/>
    <cellStyle name="20% - Accent2 23 3 4 3 2" xfId="37096" xr:uid="{73BED82A-8871-423C-B50D-C7A86AF2F231}"/>
    <cellStyle name="20% - Accent2 23 3 4 3 3" xfId="40522" xr:uid="{207DAF39-812B-485E-BA59-7DF69F4A0E27}"/>
    <cellStyle name="20% - Accent2 23 3 4 4" xfId="37094" xr:uid="{1A6C99F6-1E2D-433C-9EE5-30021D063AD6}"/>
    <cellStyle name="20% - Accent2 23 3 4 5" xfId="40520" xr:uid="{2B074721-1D2B-4A73-81C5-1D19AC538085}"/>
    <cellStyle name="20% - Accent2 23 4" xfId="9388" xr:uid="{63F68DD1-0F53-489C-AB66-0DE155009307}"/>
    <cellStyle name="20% - Accent2 23 4 2" xfId="9389" xr:uid="{830BAD9E-31BC-4F36-A54B-5278804F706E}"/>
    <cellStyle name="20% - Accent2 23 4 2 2" xfId="9390" xr:uid="{A38F7AFB-09F2-46D4-BD7B-74C7A6DC7EC2}"/>
    <cellStyle name="20% - Accent2 23 4 2 2 2" xfId="9391" xr:uid="{AE3FD2FD-1C91-4255-9F97-69DC7CE1A52F}"/>
    <cellStyle name="20% - Accent2 23 4 2 2 2 2" xfId="37099" xr:uid="{9DCAAD40-3E3C-4C45-8E20-7D220384DD70}"/>
    <cellStyle name="20% - Accent2 23 4 2 2 2 3" xfId="40525" xr:uid="{98566994-8020-4CCF-A12E-066550AC009C}"/>
    <cellStyle name="20% - Accent2 23 4 2 2 3" xfId="9392" xr:uid="{1DA1AE57-5B31-4FE0-8507-842CC7A0746D}"/>
    <cellStyle name="20% - Accent2 23 4 2 2 3 2" xfId="37100" xr:uid="{94BAC742-6E54-43EE-9B66-54FD52306CC5}"/>
    <cellStyle name="20% - Accent2 23 4 2 2 3 3" xfId="40526" xr:uid="{139A635B-771F-472C-A0F4-AE7B9EC3F56C}"/>
    <cellStyle name="20% - Accent2 23 4 2 2 4" xfId="37098" xr:uid="{CCA70846-A84E-4D9D-9039-A52FA12D3F45}"/>
    <cellStyle name="20% - Accent2 23 4 2 2 5" xfId="40524" xr:uid="{6A9DC498-B622-493E-9737-5E7057C40B85}"/>
    <cellStyle name="20% - Accent2 23 4 2 3" xfId="9393" xr:uid="{CDF22B20-73A2-4997-8868-20699DAD40F8}"/>
    <cellStyle name="20% - Accent2 23 4 2 3 2" xfId="37101" xr:uid="{CAA44357-960B-4C43-8A72-BB826E7F47C1}"/>
    <cellStyle name="20% - Accent2 23 4 2 3 3" xfId="40527" xr:uid="{28B8E5BE-0697-4DB6-B68D-CD06D8D5A8F7}"/>
    <cellStyle name="20% - Accent2 23 4 2 4" xfId="9394" xr:uid="{D8DBA6CB-351D-4B6E-BB53-246A0B37952C}"/>
    <cellStyle name="20% - Accent2 23 4 2 4 2" xfId="37102" xr:uid="{DC492C9F-1F14-4BF8-A015-94E89723559A}"/>
    <cellStyle name="20% - Accent2 23 4 2 4 3" xfId="40528" xr:uid="{87E197AE-6BD6-4C59-A09A-DF67F6075C4E}"/>
    <cellStyle name="20% - Accent2 23 4 2 5" xfId="37097" xr:uid="{3436DAB5-2948-4A47-8211-6E00A7AB9415}"/>
    <cellStyle name="20% - Accent2 23 4 2 6" xfId="40523" xr:uid="{0FF5C2F1-0382-43BB-9D5A-DD41940F0E2B}"/>
    <cellStyle name="20% - Accent2 23 4 3" xfId="9395" xr:uid="{EB78C747-7513-4B85-A767-6F1BF105721B}"/>
    <cellStyle name="20% - Accent2 23 4 3 2" xfId="9396" xr:uid="{FDD1A81D-527E-49FD-AF80-960F2AF3B126}"/>
    <cellStyle name="20% - Accent2 23 4 3 2 2" xfId="9397" xr:uid="{E6A1DE14-432C-4101-9300-D10A514C53A4}"/>
    <cellStyle name="20% - Accent2 23 4 3 2 2 2" xfId="37105" xr:uid="{C44EBBC0-6556-41BC-BE90-6EC345C95695}"/>
    <cellStyle name="20% - Accent2 23 4 3 2 2 3" xfId="40531" xr:uid="{9191E0BE-D5D4-459D-9FF9-968E0862F3DE}"/>
    <cellStyle name="20% - Accent2 23 4 3 2 3" xfId="9398" xr:uid="{56284D5B-F200-4E43-B3ED-3E89807705B5}"/>
    <cellStyle name="20% - Accent2 23 4 3 2 3 2" xfId="37106" xr:uid="{FD97CB22-A2AE-421D-A2CD-8A59A1FD5704}"/>
    <cellStyle name="20% - Accent2 23 4 3 2 3 3" xfId="40532" xr:uid="{549C975A-A7B8-43D0-B7E2-4A7C93905189}"/>
    <cellStyle name="20% - Accent2 23 4 3 2 4" xfId="37104" xr:uid="{3934792E-E1BA-492D-B20F-D060B25912CF}"/>
    <cellStyle name="20% - Accent2 23 4 3 2 5" xfId="40530" xr:uid="{AB7B5367-FC42-41AE-A4F6-1C1C3EBA8267}"/>
    <cellStyle name="20% - Accent2 23 4 3 3" xfId="9399" xr:uid="{C48B2C0A-3CA5-4A6A-8D3E-8007250FDDCC}"/>
    <cellStyle name="20% - Accent2 23 4 3 3 2" xfId="37107" xr:uid="{C2352081-38E9-4953-9FAA-8AE2CE462AA1}"/>
    <cellStyle name="20% - Accent2 23 4 3 3 3" xfId="40533" xr:uid="{F202867A-AFE1-4EBB-AFE8-708E0D7C2299}"/>
    <cellStyle name="20% - Accent2 23 4 3 4" xfId="9400" xr:uid="{FAFC86E5-A9B9-422D-B360-B3E9CCF49552}"/>
    <cellStyle name="20% - Accent2 23 4 3 4 2" xfId="37108" xr:uid="{F4EE837D-1911-4D54-BA4A-ED522DD0B958}"/>
    <cellStyle name="20% - Accent2 23 4 3 4 3" xfId="40534" xr:uid="{E513B266-CEE0-4FE1-9052-83EC08426B3D}"/>
    <cellStyle name="20% - Accent2 23 4 3 5" xfId="37103" xr:uid="{A1036754-F0B5-4515-9CB6-D2FD6CBEC2A0}"/>
    <cellStyle name="20% - Accent2 23 4 3 6" xfId="40529" xr:uid="{59FC45DB-99A5-4D46-BFD8-57F366B56BCC}"/>
    <cellStyle name="20% - Accent2 23 4 4" xfId="9401" xr:uid="{9CADDA11-D331-4C7A-8AD4-B8AAB4B4B8F4}"/>
    <cellStyle name="20% - Accent2 23 4 4 2" xfId="9402" xr:uid="{B5A21607-54C9-4BC0-9811-19981032DDE7}"/>
    <cellStyle name="20% - Accent2 23 4 4 2 2" xfId="37110" xr:uid="{57944717-F05C-468E-879D-B6AE97C503EF}"/>
    <cellStyle name="20% - Accent2 23 4 4 2 3" xfId="40536" xr:uid="{3375C7FB-F3F8-430C-86FE-569C4D90CEBC}"/>
    <cellStyle name="20% - Accent2 23 4 4 3" xfId="9403" xr:uid="{C61FFD50-67DB-479F-8289-623FDB196779}"/>
    <cellStyle name="20% - Accent2 23 4 4 3 2" xfId="37111" xr:uid="{434CE0E7-3E05-4B7D-BAEC-E5BBBDECA330}"/>
    <cellStyle name="20% - Accent2 23 4 4 3 3" xfId="40537" xr:uid="{226F575D-9018-4B2A-96A7-53D31A04189F}"/>
    <cellStyle name="20% - Accent2 23 4 4 4" xfId="37109" xr:uid="{42F78EFD-408B-417A-8069-09E3E1E4BAD4}"/>
    <cellStyle name="20% - Accent2 23 4 4 5" xfId="40535" xr:uid="{6E3EF40E-7004-42AB-9C3C-D755954712FB}"/>
    <cellStyle name="20% - Accent2 23 5" xfId="9404" xr:uid="{224A4C9B-08C2-4A76-9222-BBCCFF396D98}"/>
    <cellStyle name="20% - Accent2 23 5 2" xfId="9405" xr:uid="{028DFFBB-8BFC-4E43-A3DE-AE6FBEB11DC5}"/>
    <cellStyle name="20% - Accent2 23 5 2 2" xfId="9406" xr:uid="{59AA78C0-5B44-469A-A217-6B4FD47FAAF5}"/>
    <cellStyle name="20% - Accent2 23 5 2 2 2" xfId="9407" xr:uid="{0E2AE382-5C09-4E74-971F-4AF9D204AC36}"/>
    <cellStyle name="20% - Accent2 23 5 2 2 2 2" xfId="37115" xr:uid="{61405FBB-B9DC-415B-B7A5-AF296A71E4CA}"/>
    <cellStyle name="20% - Accent2 23 5 2 2 2 3" xfId="40541" xr:uid="{A96646A7-DB9E-4EF6-8626-434A65A2A0F5}"/>
    <cellStyle name="20% - Accent2 23 5 2 2 3" xfId="9408" xr:uid="{022C5FAE-BA58-456C-B700-825F599575CD}"/>
    <cellStyle name="20% - Accent2 23 5 2 2 3 2" xfId="37116" xr:uid="{A629D561-2B4F-47BE-A804-59E721F3F986}"/>
    <cellStyle name="20% - Accent2 23 5 2 2 3 3" xfId="40542" xr:uid="{3923950A-9AC7-4246-9122-31EEE318D682}"/>
    <cellStyle name="20% - Accent2 23 5 2 2 4" xfId="37114" xr:uid="{3549EEFC-E37F-4150-8503-49D0D03FD68C}"/>
    <cellStyle name="20% - Accent2 23 5 2 2 5" xfId="40540" xr:uid="{3F0E0D2F-41C5-45DE-91A5-0DB7188E0396}"/>
    <cellStyle name="20% - Accent2 23 5 2 3" xfId="9409" xr:uid="{05C12564-341A-48F4-A246-32442DBA3C50}"/>
    <cellStyle name="20% - Accent2 23 5 2 3 2" xfId="37117" xr:uid="{7DD9343D-F00D-479C-8E4C-51484493BD79}"/>
    <cellStyle name="20% - Accent2 23 5 2 3 3" xfId="40543" xr:uid="{3BAD053A-2CB5-4CA9-B277-FBBDE02F6DEF}"/>
    <cellStyle name="20% - Accent2 23 5 2 4" xfId="9410" xr:uid="{1F014CA8-5A4A-41E5-935E-A75A40C49002}"/>
    <cellStyle name="20% - Accent2 23 5 2 4 2" xfId="37118" xr:uid="{56EACD90-C0A5-43F0-B8F2-88E282D02DCF}"/>
    <cellStyle name="20% - Accent2 23 5 2 4 3" xfId="40544" xr:uid="{B208DDFF-CBE2-4C29-8FC6-D7D4DBF9E2C5}"/>
    <cellStyle name="20% - Accent2 23 5 2 5" xfId="9411" xr:uid="{B34BCC4C-1195-4F78-BBE7-DA61CD6425D1}"/>
    <cellStyle name="20% - Accent2 23 5 2 5 2" xfId="37119" xr:uid="{6508C43A-2E3B-4E2E-99C6-90BC21B53E15}"/>
    <cellStyle name="20% - Accent2 23 5 2 5 3" xfId="40545" xr:uid="{5BAC2250-14A4-4ABC-A9D7-B3D07A3EF4F6}"/>
    <cellStyle name="20% - Accent2 23 5 2 6" xfId="9412" xr:uid="{D89EE35A-8D31-445D-8E0A-810C92BD6CF8}"/>
    <cellStyle name="20% - Accent2 23 5 2 6 2" xfId="37120" xr:uid="{FFE2885F-3910-43BC-BA5F-77A6039DEC40}"/>
    <cellStyle name="20% - Accent2 23 5 2 6 3" xfId="40546" xr:uid="{A4B0F289-9CC7-410A-993D-9220693BCF7B}"/>
    <cellStyle name="20% - Accent2 23 5 2 7" xfId="37113" xr:uid="{3AC44467-8FA5-4ACA-A72A-9E095FE90B78}"/>
    <cellStyle name="20% - Accent2 23 5 2 8" xfId="40539" xr:uid="{95BC06F6-D2F7-40B5-B03C-92F43A7C8281}"/>
    <cellStyle name="20% - Accent2 23 5 3" xfId="9413" xr:uid="{9FAD2993-FD24-47D3-AE00-61C3F96DAC77}"/>
    <cellStyle name="20% - Accent2 23 5 3 2" xfId="9414" xr:uid="{C2B6D417-A6F7-4733-B1EC-17A64CEFC03F}"/>
    <cellStyle name="20% - Accent2 23 5 3 2 2" xfId="37122" xr:uid="{1B4410E3-3B15-4ADE-A3CE-AB6C8A3B6613}"/>
    <cellStyle name="20% - Accent2 23 5 3 2 3" xfId="40548" xr:uid="{61C443B5-6A54-4CAC-97FA-730851F863EC}"/>
    <cellStyle name="20% - Accent2 23 5 3 3" xfId="9415" xr:uid="{95D5BEB9-3F46-4A28-9CC8-497E7E1DF644}"/>
    <cellStyle name="20% - Accent2 23 5 3 3 2" xfId="37123" xr:uid="{CB290F98-9638-4545-8D3C-B94C9CF3B2D5}"/>
    <cellStyle name="20% - Accent2 23 5 3 3 3" xfId="40549" xr:uid="{22A4493E-D8B2-4657-BBDE-28FAAB4724D2}"/>
    <cellStyle name="20% - Accent2 23 5 3 4" xfId="37121" xr:uid="{4F1D5373-4F58-426A-AFFE-80973D1816C0}"/>
    <cellStyle name="20% - Accent2 23 5 3 5" xfId="40547" xr:uid="{DB15DD27-B146-4250-AD4B-5A459252FFC1}"/>
    <cellStyle name="20% - Accent2 23 5 4" xfId="9416" xr:uid="{A5356192-3532-4724-AA33-05C7023A5746}"/>
    <cellStyle name="20% - Accent2 23 5 4 2" xfId="37124" xr:uid="{3F9ED977-CAC5-41F9-B808-B24D312586D0}"/>
    <cellStyle name="20% - Accent2 23 5 4 3" xfId="40550" xr:uid="{969A7B95-D303-4933-8F47-4FC5D83A6E98}"/>
    <cellStyle name="20% - Accent2 23 5 5" xfId="9417" xr:uid="{08F0A9E5-C199-4A3E-B6D4-BE40E46E2A7C}"/>
    <cellStyle name="20% - Accent2 23 5 5 2" xfId="37125" xr:uid="{0A43ECE3-F75A-4381-9C2D-73C70E775410}"/>
    <cellStyle name="20% - Accent2 23 5 5 3" xfId="40551" xr:uid="{444DD568-3B9C-4BFC-8F5E-ABFD5A5B7663}"/>
    <cellStyle name="20% - Accent2 23 5 6" xfId="9418" xr:uid="{E4799F63-45AD-49F0-B6F2-D2E36FB64251}"/>
    <cellStyle name="20% - Accent2 23 5 6 2" xfId="37126" xr:uid="{C0A70683-A7ED-40EB-9834-1B8F86814AE0}"/>
    <cellStyle name="20% - Accent2 23 5 6 3" xfId="40552" xr:uid="{F81F1DF5-05C6-449C-B590-E3D41700C2CC}"/>
    <cellStyle name="20% - Accent2 23 5 7" xfId="9419" xr:uid="{0DE2147C-79E0-4AD7-9872-4C235722D7CC}"/>
    <cellStyle name="20% - Accent2 23 5 7 2" xfId="37127" xr:uid="{2D7D50A5-102C-43F5-BF36-6CFAC5F121B6}"/>
    <cellStyle name="20% - Accent2 23 5 7 3" xfId="40553" xr:uid="{279CEB36-02F3-4831-A337-066E0FFCD8C2}"/>
    <cellStyle name="20% - Accent2 23 5 8" xfId="37112" xr:uid="{CD7F4A2E-8A4B-4BE7-9483-C89952529DB2}"/>
    <cellStyle name="20% - Accent2 23 5 9" xfId="40538" xr:uid="{EDF471A0-5AC6-44E9-9217-30D5FDDBE8C2}"/>
    <cellStyle name="20% - Accent2 23 6" xfId="9420" xr:uid="{9601199D-F81D-4549-9D34-9BBF2FB323C8}"/>
    <cellStyle name="20% - Accent2 23 6 2" xfId="9421" xr:uid="{5532C2CF-7447-4757-9F94-3AE6FAD8EEAE}"/>
    <cellStyle name="20% - Accent2 23 6 2 2" xfId="9422" xr:uid="{18E539C3-4030-4CA9-9E33-03CDDD02DB90}"/>
    <cellStyle name="20% - Accent2 23 6 2 2 2" xfId="37130" xr:uid="{B6DA2694-F2EA-45E1-AB6E-A8BE45462F41}"/>
    <cellStyle name="20% - Accent2 23 6 2 2 3" xfId="40556" xr:uid="{BDFEBE5D-948D-43FD-A092-051494F81951}"/>
    <cellStyle name="20% - Accent2 23 6 2 3" xfId="9423" xr:uid="{4F017727-DD67-41DF-AA0F-E0385F5FF1DD}"/>
    <cellStyle name="20% - Accent2 23 6 2 3 2" xfId="37131" xr:uid="{84CC5D1F-10DD-41BA-BE34-2C3889C61203}"/>
    <cellStyle name="20% - Accent2 23 6 2 3 3" xfId="40557" xr:uid="{E20A5C1F-E1B6-456E-B89B-DAB1FA2AAA6D}"/>
    <cellStyle name="20% - Accent2 23 6 2 4" xfId="37129" xr:uid="{D85B1472-115E-4C51-BB62-CA2AC58618B8}"/>
    <cellStyle name="20% - Accent2 23 6 2 5" xfId="40555" xr:uid="{7CF8EEA2-DF72-403F-930B-791EEC5E9171}"/>
    <cellStyle name="20% - Accent2 23 6 3" xfId="9424" xr:uid="{3F4C7FB3-7C1A-41EA-AABC-638947274A6B}"/>
    <cellStyle name="20% - Accent2 23 6 3 2" xfId="37132" xr:uid="{5F35FCB9-7330-4B74-B5C2-DA33231C7148}"/>
    <cellStyle name="20% - Accent2 23 6 3 3" xfId="40558" xr:uid="{D9FBF13F-2EA4-4B59-846E-517011CA2A10}"/>
    <cellStyle name="20% - Accent2 23 6 4" xfId="9425" xr:uid="{21CF0A9C-EBB3-44E2-BCC0-10D87A6227CA}"/>
    <cellStyle name="20% - Accent2 23 6 4 2" xfId="37133" xr:uid="{0D2750BB-C5B1-4D26-816C-BE0B6DED0F8F}"/>
    <cellStyle name="20% - Accent2 23 6 4 3" xfId="40559" xr:uid="{56105523-170B-4118-B944-6598533DC529}"/>
    <cellStyle name="20% - Accent2 23 6 5" xfId="9426" xr:uid="{4EF1FC3C-4329-4AFD-BE6B-3E598F7725CC}"/>
    <cellStyle name="20% - Accent2 23 6 5 2" xfId="37134" xr:uid="{6A8D522C-BF79-43F9-B873-FC0602451395}"/>
    <cellStyle name="20% - Accent2 23 6 5 3" xfId="40560" xr:uid="{41059205-F59A-4C53-971B-9D10CD2C74FE}"/>
    <cellStyle name="20% - Accent2 23 6 6" xfId="9427" xr:uid="{C33F9AFB-9712-4862-BC78-5DBEA7E4AEF8}"/>
    <cellStyle name="20% - Accent2 23 6 6 2" xfId="37135" xr:uid="{5CB6B572-34BC-4CB4-9D56-0A618466D3D8}"/>
    <cellStyle name="20% - Accent2 23 6 6 3" xfId="40561" xr:uid="{F7D0CD76-9DDE-43ED-8789-0B4EFEAD717B}"/>
    <cellStyle name="20% - Accent2 23 6 7" xfId="37128" xr:uid="{6E1FEC88-2619-44EF-A095-E54EEAF5EC54}"/>
    <cellStyle name="20% - Accent2 23 6 8" xfId="40554" xr:uid="{AABC83A9-38E8-413D-9E71-35667837A63B}"/>
    <cellStyle name="20% - Accent2 23 7" xfId="9428" xr:uid="{36F88500-F1A6-4326-871E-24E088C6ECBF}"/>
    <cellStyle name="20% - Accent2 23 7 2" xfId="9429" xr:uid="{247EA91B-0ACA-45DF-953E-6F75AF9F2E8C}"/>
    <cellStyle name="20% - Accent2 23 7 2 2" xfId="9430" xr:uid="{699C2900-32F7-471A-8C02-98077C61BC03}"/>
    <cellStyle name="20% - Accent2 23 7 2 2 2" xfId="37138" xr:uid="{7E22186F-49AD-4838-A46C-51E5A344938F}"/>
    <cellStyle name="20% - Accent2 23 7 2 2 3" xfId="40564" xr:uid="{90722D4E-8037-4F99-88C3-5844D59177EC}"/>
    <cellStyle name="20% - Accent2 23 7 2 3" xfId="9431" xr:uid="{71F972C5-45C9-455F-8555-2597E04749E9}"/>
    <cellStyle name="20% - Accent2 23 7 2 3 2" xfId="37139" xr:uid="{2BF1D937-3D1B-4127-9775-66ABD27615B3}"/>
    <cellStyle name="20% - Accent2 23 7 2 3 3" xfId="40565" xr:uid="{6A354190-6C7F-4F0F-812E-C84DDAE15CD1}"/>
    <cellStyle name="20% - Accent2 23 7 2 4" xfId="37137" xr:uid="{C7D4701B-CC13-4041-A7DC-4AAE9FFD2D7D}"/>
    <cellStyle name="20% - Accent2 23 7 2 5" xfId="40563" xr:uid="{917B0EAC-EC4F-4016-BB11-0A6DDF2FC5A6}"/>
    <cellStyle name="20% - Accent2 23 7 3" xfId="9432" xr:uid="{0A47D17E-9C0C-48E9-880D-6377ECE2585C}"/>
    <cellStyle name="20% - Accent2 23 7 3 2" xfId="37140" xr:uid="{E061D739-C67B-4228-AFD0-C9EFE3E793D6}"/>
    <cellStyle name="20% - Accent2 23 7 3 3" xfId="40566" xr:uid="{71BFC16A-E710-45CE-AB01-5B879FC53D2D}"/>
    <cellStyle name="20% - Accent2 23 7 4" xfId="9433" xr:uid="{3DC876A4-6445-4815-B525-AED0F170C9DE}"/>
    <cellStyle name="20% - Accent2 23 7 4 2" xfId="37141" xr:uid="{197493EC-38A1-4A18-9BDB-AA704F3E867D}"/>
    <cellStyle name="20% - Accent2 23 7 4 3" xfId="40567" xr:uid="{B38B293D-9193-4F68-860C-8ED1CA56B66B}"/>
    <cellStyle name="20% - Accent2 23 7 5" xfId="9434" xr:uid="{70A65074-C650-48A0-A2B1-88696C009AAF}"/>
    <cellStyle name="20% - Accent2 23 7 5 2" xfId="37142" xr:uid="{FCF36F60-F730-44AE-8FCF-F58D4DC5B3C2}"/>
    <cellStyle name="20% - Accent2 23 7 5 3" xfId="40568" xr:uid="{7F9DDA9E-B93D-440C-8F5C-CE2BDE0B9872}"/>
    <cellStyle name="20% - Accent2 23 7 6" xfId="37136" xr:uid="{CEA5388D-9642-4493-B5F2-9C00DD789AE2}"/>
    <cellStyle name="20% - Accent2 23 7 7" xfId="40562" xr:uid="{E939E97C-D683-4A5F-8248-7DE83D2CFE0C}"/>
    <cellStyle name="20% - Accent2 23 8" xfId="9435" xr:uid="{73EAC28A-A7A0-4F41-8309-FEE6165D589C}"/>
    <cellStyle name="20% - Accent2 23 8 2" xfId="9436" xr:uid="{5AAFDE78-072F-4938-A937-D9C774A34595}"/>
    <cellStyle name="20% - Accent2 23 8 2 2" xfId="37144" xr:uid="{58CD0882-6128-4D4E-B01C-04A8FB3C8F72}"/>
    <cellStyle name="20% - Accent2 23 8 2 3" xfId="40570" xr:uid="{319FDF13-FA86-471D-B817-DA646AF009EF}"/>
    <cellStyle name="20% - Accent2 23 8 3" xfId="9437" xr:uid="{0A2AFB10-243F-408C-BCC4-3A3FDFA87E81}"/>
    <cellStyle name="20% - Accent2 23 8 3 2" xfId="37145" xr:uid="{5489FE3F-2E13-49D9-819F-207B1A3FDA5F}"/>
    <cellStyle name="20% - Accent2 23 8 3 3" xfId="40571" xr:uid="{4C35C5CF-0011-41AD-B41B-479144903040}"/>
    <cellStyle name="20% - Accent2 23 8 4" xfId="37143" xr:uid="{B0A607B3-03AC-4DE9-91D1-B53A65C5C760}"/>
    <cellStyle name="20% - Accent2 23 8 5" xfId="40569" xr:uid="{E96E7974-A878-42B4-B551-4C0B554E6D8C}"/>
    <cellStyle name="20% - Accent2 23 9" xfId="9438" xr:uid="{390D1B74-B36E-4C0F-B4DD-67821445EB78}"/>
    <cellStyle name="20% - Accent2 23 9 2" xfId="37146" xr:uid="{CF3D5212-E600-4239-A91F-1D1357CDB8E1}"/>
    <cellStyle name="20% - Accent2 23 9 3" xfId="40572" xr:uid="{5B51B99A-92F4-430B-B133-AD8F701D4484}"/>
    <cellStyle name="20% - Accent2 24" xfId="1798" xr:uid="{00000000-0005-0000-0000-00008B000000}"/>
    <cellStyle name="20% - Accent2 24 10" xfId="9440" xr:uid="{074EEBED-3576-49D8-B1FB-C79F9493EEFD}"/>
    <cellStyle name="20% - Accent2 24 10 2" xfId="37148" xr:uid="{0F7D0748-00EA-48FF-BBFD-D3B7C019FE53}"/>
    <cellStyle name="20% - Accent2 24 10 3" xfId="40574" xr:uid="{6C4C7F09-4635-401C-A19C-67B561993B5F}"/>
    <cellStyle name="20% - Accent2 24 11" xfId="9441" xr:uid="{21E11694-B569-4116-B9FC-9CA9AFA12035}"/>
    <cellStyle name="20% - Accent2 24 11 2" xfId="37149" xr:uid="{F7778CAB-851A-4B16-85D8-D4A230043728}"/>
    <cellStyle name="20% - Accent2 24 11 3" xfId="40575" xr:uid="{1132903E-6F33-4471-ACA2-187850C45B5F}"/>
    <cellStyle name="20% - Accent2 24 12" xfId="9442" xr:uid="{F8EFF178-E6C4-41F7-82AC-F89E83FEF638}"/>
    <cellStyle name="20% - Accent2 24 12 2" xfId="37150" xr:uid="{33EC12AB-3D63-407C-B6B3-5D656758C1DF}"/>
    <cellStyle name="20% - Accent2 24 12 3" xfId="40576" xr:uid="{76BCAF95-67B9-45EA-9265-2E3E0C3E3A65}"/>
    <cellStyle name="20% - Accent2 24 13" xfId="37147" xr:uid="{2539591F-F585-47AE-B2DB-F8CBE6DA1A0E}"/>
    <cellStyle name="20% - Accent2 24 14" xfId="40573" xr:uid="{EDD30271-D1F3-4B47-8801-4BBBD2646F93}"/>
    <cellStyle name="20% - Accent2 24 15" xfId="9439" xr:uid="{2A95C2C4-B75D-4E21-80D8-57BBA5A98515}"/>
    <cellStyle name="20% - Accent2 24 2" xfId="9443" xr:uid="{BF44F996-C385-490F-AA7D-7E057F7BBAC0}"/>
    <cellStyle name="20% - Accent2 24 2 2" xfId="9444" xr:uid="{0DDBD5DC-3382-4AC5-B608-20725B26955F}"/>
    <cellStyle name="20% - Accent2 24 2 2 2" xfId="9445" xr:uid="{5B6C6C06-23F9-41EC-99A8-E1A4E5775E23}"/>
    <cellStyle name="20% - Accent2 24 2 2 2 2" xfId="37152" xr:uid="{5DA50F7B-3893-4D17-B5DE-0FDB6A3A590E}"/>
    <cellStyle name="20% - Accent2 24 2 2 2 3" xfId="40578" xr:uid="{FD7F55F4-EB1F-41AA-A64C-3E0F106D4138}"/>
    <cellStyle name="20% - Accent2 24 2 2 3" xfId="9446" xr:uid="{D7014DA0-6F33-4E65-8914-717EDCFE334B}"/>
    <cellStyle name="20% - Accent2 24 2 2 3 2" xfId="37153" xr:uid="{DDE41002-A73C-46E0-9EB7-31D893AB6F85}"/>
    <cellStyle name="20% - Accent2 24 2 2 3 3" xfId="40579" xr:uid="{73C8F602-1D98-474A-A2B0-50CE0B6ED923}"/>
    <cellStyle name="20% - Accent2 24 2 2 4" xfId="37151" xr:uid="{ECF07563-E31B-4F85-BC30-912AA55533AC}"/>
    <cellStyle name="20% - Accent2 24 2 2 5" xfId="40577" xr:uid="{C23A8AAD-61FF-425C-BCF5-D7F1C7B4DDB5}"/>
    <cellStyle name="20% - Accent2 24 3" xfId="9447" xr:uid="{F5FAC3A3-1432-4A77-9B29-B6F462487B83}"/>
    <cellStyle name="20% - Accent2 24 3 2" xfId="9448" xr:uid="{C0E93802-97E0-4B1A-972A-C39F5675F508}"/>
    <cellStyle name="20% - Accent2 24 3 2 2" xfId="9449" xr:uid="{C0BDB074-A74D-4378-BE7A-0A3C170EBE12}"/>
    <cellStyle name="20% - Accent2 24 3 2 2 2" xfId="37155" xr:uid="{B1B92E68-005C-41BC-A018-4375B74747D2}"/>
    <cellStyle name="20% - Accent2 24 3 2 2 3" xfId="40581" xr:uid="{71FA383C-485E-496B-B43F-C9CF4CBA9A0C}"/>
    <cellStyle name="20% - Accent2 24 3 2 3" xfId="9450" xr:uid="{973B4234-E99F-4AE7-A07A-058201A3AE54}"/>
    <cellStyle name="20% - Accent2 24 3 2 3 2" xfId="37156" xr:uid="{ADD77415-4E0D-44F0-8D46-68561BF9DF74}"/>
    <cellStyle name="20% - Accent2 24 3 2 3 3" xfId="40582" xr:uid="{E15B288F-1265-41D1-919E-F09F34724B0F}"/>
    <cellStyle name="20% - Accent2 24 3 2 4" xfId="37154" xr:uid="{345DA20B-03A3-4459-9744-F1DCF5B3AF6A}"/>
    <cellStyle name="20% - Accent2 24 3 2 5" xfId="40580" xr:uid="{EDDE9C69-00DB-4DA5-AD31-3E4F33E02C5F}"/>
    <cellStyle name="20% - Accent2 24 4" xfId="9451" xr:uid="{8ED4C3E3-E265-4C72-A7A6-A02CC93EB9B5}"/>
    <cellStyle name="20% - Accent2 24 5" xfId="9452" xr:uid="{42CBFADF-1033-48BE-BF7F-9B61A5EE6CFB}"/>
    <cellStyle name="20% - Accent2 24 6" xfId="9453" xr:uid="{15DBBC4B-8671-4C26-AE8D-B7C9B81C6BDC}"/>
    <cellStyle name="20% - Accent2 24 7" xfId="9454" xr:uid="{A3382154-9679-4017-86AA-0E7DE7025F3A}"/>
    <cellStyle name="20% - Accent2 24 7 2" xfId="9455" xr:uid="{51CC5A70-2430-49BC-B8DC-72A09743E099}"/>
    <cellStyle name="20% - Accent2 24 7 2 2" xfId="9456" xr:uid="{E713E092-133C-484A-9608-13E1D98F0E43}"/>
    <cellStyle name="20% - Accent2 24 7 2 2 2" xfId="37159" xr:uid="{BB7928E3-35A9-4198-A8EF-A50002549FC5}"/>
    <cellStyle name="20% - Accent2 24 7 2 2 3" xfId="40585" xr:uid="{BE260E8D-6896-47C9-BCEB-3B7AC5E0C034}"/>
    <cellStyle name="20% - Accent2 24 7 2 3" xfId="9457" xr:uid="{FA084E99-24BF-4871-9505-9D3CF270975F}"/>
    <cellStyle name="20% - Accent2 24 7 2 3 2" xfId="37160" xr:uid="{E85C7631-7F2E-4BE9-B2AB-625767B8EBDB}"/>
    <cellStyle name="20% - Accent2 24 7 2 3 3" xfId="40586" xr:uid="{F10A992B-DDDC-4F1D-8F29-6624E4116658}"/>
    <cellStyle name="20% - Accent2 24 7 2 4" xfId="37158" xr:uid="{BF9E321C-054F-4956-A673-D7587ECAAD15}"/>
    <cellStyle name="20% - Accent2 24 7 2 5" xfId="40584" xr:uid="{121F6703-7DC2-45D2-8A52-8320ED2B9EFB}"/>
    <cellStyle name="20% - Accent2 24 7 3" xfId="9458" xr:uid="{427DCC0C-D52B-4766-887A-C7455EDC39D6}"/>
    <cellStyle name="20% - Accent2 24 7 3 2" xfId="37161" xr:uid="{5A5D0733-6A1C-47BD-9E99-4FD360C199A0}"/>
    <cellStyle name="20% - Accent2 24 7 3 3" xfId="40587" xr:uid="{0693FD9A-64CF-40C8-889A-067E2BB052C5}"/>
    <cellStyle name="20% - Accent2 24 7 4" xfId="9459" xr:uid="{CD69353C-39A6-4ACE-BBFF-EAEDA3CE36CD}"/>
    <cellStyle name="20% - Accent2 24 7 4 2" xfId="37162" xr:uid="{A286F924-EAAC-4FCA-A27D-A79CCD902173}"/>
    <cellStyle name="20% - Accent2 24 7 4 3" xfId="40588" xr:uid="{64D2A37C-7C8F-4C4D-AB82-043CC6E56C43}"/>
    <cellStyle name="20% - Accent2 24 7 5" xfId="9460" xr:uid="{C2859BCE-AAEB-4FCD-9BE1-0104902EC241}"/>
    <cellStyle name="20% - Accent2 24 7 5 2" xfId="37163" xr:uid="{C2CA9F5C-66B7-4A0C-AD2A-1113055660EC}"/>
    <cellStyle name="20% - Accent2 24 7 5 3" xfId="40589" xr:uid="{A6AAB914-57AE-4E1F-BF08-0C493456EA1B}"/>
    <cellStyle name="20% - Accent2 24 7 6" xfId="37157" xr:uid="{A0031E0A-BE56-4770-B378-BBF826863FC3}"/>
    <cellStyle name="20% - Accent2 24 7 7" xfId="40583" xr:uid="{D0382C00-DD8C-40D0-B176-E927F4F9680D}"/>
    <cellStyle name="20% - Accent2 24 8" xfId="9461" xr:uid="{E1D5D7F4-F250-4210-B171-044CED9031DB}"/>
    <cellStyle name="20% - Accent2 24 8 2" xfId="9462" xr:uid="{E8482122-FEA2-4C65-844B-91D3C5F7B469}"/>
    <cellStyle name="20% - Accent2 24 8 2 2" xfId="37165" xr:uid="{111FE16F-560A-4AE7-8A9C-C5269578D7E3}"/>
    <cellStyle name="20% - Accent2 24 8 2 3" xfId="40591" xr:uid="{56B52F4B-FC8C-4B38-8198-E3D4F382E84E}"/>
    <cellStyle name="20% - Accent2 24 8 3" xfId="9463" xr:uid="{A29165D9-D164-4031-9DBD-68529EECC74B}"/>
    <cellStyle name="20% - Accent2 24 8 3 2" xfId="37166" xr:uid="{E3EC71F6-06FD-4AE7-8B49-935C9070B7C0}"/>
    <cellStyle name="20% - Accent2 24 8 3 3" xfId="40592" xr:uid="{3055093D-0838-42D8-BB9F-0ED3EDA09690}"/>
    <cellStyle name="20% - Accent2 24 8 4" xfId="9464" xr:uid="{83F810DA-222A-496C-8DF9-33D3A0AED7E4}"/>
    <cellStyle name="20% - Accent2 24 8 4 2" xfId="37167" xr:uid="{39482BC6-6CAD-48A6-ADB6-DA875E2E5CFE}"/>
    <cellStyle name="20% - Accent2 24 8 4 3" xfId="40593" xr:uid="{0A7BCD43-EF6A-4235-9701-66FAD876D8F3}"/>
    <cellStyle name="20% - Accent2 24 8 5" xfId="9465" xr:uid="{58DB42C5-DB3C-4288-BD39-E7FD8CFD5F8B}"/>
    <cellStyle name="20% - Accent2 24 8 5 2" xfId="37168" xr:uid="{19F1D365-0B00-4911-BDA8-16622638348E}"/>
    <cellStyle name="20% - Accent2 24 8 5 3" xfId="40594" xr:uid="{0731100F-0F03-478F-B854-F3DCD318E8DA}"/>
    <cellStyle name="20% - Accent2 24 8 6" xfId="37164" xr:uid="{18083D3B-D9CB-4E66-982C-60D5020AF277}"/>
    <cellStyle name="20% - Accent2 24 8 7" xfId="40590" xr:uid="{E1B165B1-F4C0-4B39-8B25-F3EB2E39D9B1}"/>
    <cellStyle name="20% - Accent2 24 9" xfId="9466" xr:uid="{852B60C1-26C9-4B36-8F17-1497490D02A6}"/>
    <cellStyle name="20% - Accent2 24 9 2" xfId="37169" xr:uid="{06A4B82B-0C9F-4C99-B153-766107CB6838}"/>
    <cellStyle name="20% - Accent2 24 9 3" xfId="40595" xr:uid="{F7A2EF90-0528-4ED9-925B-F9746B229840}"/>
    <cellStyle name="20% - Accent2 25" xfId="1799" xr:uid="{00000000-0005-0000-0000-00008C000000}"/>
    <cellStyle name="20% - Accent2 25 10" xfId="40596" xr:uid="{410C2E0B-6EB5-42A4-8556-9F12CB907038}"/>
    <cellStyle name="20% - Accent2 25 11" xfId="9467" xr:uid="{3525D578-AD0E-4449-B92D-7688C46E833F}"/>
    <cellStyle name="20% - Accent2 25 2" xfId="9468" xr:uid="{93C0809D-5BFF-4CDD-8D5F-48DADEF8E263}"/>
    <cellStyle name="20% - Accent2 25 2 2" xfId="9469" xr:uid="{FDC0C015-5570-4E18-ABF1-C9F23B7BE491}"/>
    <cellStyle name="20% - Accent2 25 2 2 2" xfId="9470" xr:uid="{6012BA22-DDBA-4E4C-9095-B82722071271}"/>
    <cellStyle name="20% - Accent2 25 2 2 2 2" xfId="37172" xr:uid="{2AABC906-51E1-40B5-9E2D-4A4E558F3278}"/>
    <cellStyle name="20% - Accent2 25 2 2 2 3" xfId="40598" xr:uid="{81109967-FC60-4EDE-86EE-F4603B3FC361}"/>
    <cellStyle name="20% - Accent2 25 2 2 3" xfId="9471" xr:uid="{B877B217-2B05-4452-BC9C-606944214434}"/>
    <cellStyle name="20% - Accent2 25 2 2 3 2" xfId="37173" xr:uid="{CFABD755-6D00-45D2-9F45-7527CFD35EC7}"/>
    <cellStyle name="20% - Accent2 25 2 2 3 3" xfId="40599" xr:uid="{B265024B-D766-4CA5-9544-B1F2DA971669}"/>
    <cellStyle name="20% - Accent2 25 2 2 4" xfId="37171" xr:uid="{C9958202-D73E-4218-8FE4-3CF225A28688}"/>
    <cellStyle name="20% - Accent2 25 2 2 5" xfId="40597" xr:uid="{9ED4A021-EF3B-4926-89F5-A054F5E265BF}"/>
    <cellStyle name="20% - Accent2 25 3" xfId="9472" xr:uid="{5205005C-514F-4338-9E4D-D545D5567E89}"/>
    <cellStyle name="20% - Accent2 25 3 2" xfId="9473" xr:uid="{D2F6EE65-0711-4814-B079-CE980FCB9CA1}"/>
    <cellStyle name="20% - Accent2 25 3 2 2" xfId="9474" xr:uid="{249E5635-180B-4F01-9353-96D44D7D49D3}"/>
    <cellStyle name="20% - Accent2 25 3 2 2 2" xfId="37176" xr:uid="{9787BE6B-504D-421E-BE49-14DFD6C7762B}"/>
    <cellStyle name="20% - Accent2 25 3 2 2 3" xfId="40602" xr:uid="{C09CCD52-0E8B-426C-A9D8-F3331840943C}"/>
    <cellStyle name="20% - Accent2 25 3 2 3" xfId="9475" xr:uid="{C700D74D-9B70-4025-9950-A47876153D78}"/>
    <cellStyle name="20% - Accent2 25 3 2 3 2" xfId="37177" xr:uid="{31B8914E-C476-4B64-BC96-450EB7DEA94C}"/>
    <cellStyle name="20% - Accent2 25 3 2 3 3" xfId="40603" xr:uid="{AC295330-D28A-40BF-BD95-A65AF4C87494}"/>
    <cellStyle name="20% - Accent2 25 3 2 4" xfId="9476" xr:uid="{EB6FD656-E2D5-410F-8935-9A96B64AF4C8}"/>
    <cellStyle name="20% - Accent2 25 3 2 4 2" xfId="37178" xr:uid="{C4115D17-DD98-4AFF-A3C2-0C9F584AF1F5}"/>
    <cellStyle name="20% - Accent2 25 3 2 4 3" xfId="40604" xr:uid="{C02EEA65-7AB8-4741-8BE4-5ABF85FA4EF4}"/>
    <cellStyle name="20% - Accent2 25 3 2 5" xfId="9477" xr:uid="{3EBF3002-97D3-4469-965E-EEC31251C673}"/>
    <cellStyle name="20% - Accent2 25 3 2 5 2" xfId="37179" xr:uid="{852D510E-D4DE-4EF2-BD01-419D647543C1}"/>
    <cellStyle name="20% - Accent2 25 3 2 5 3" xfId="40605" xr:uid="{7511C692-F4EF-4A3F-A318-1A2D49C0B980}"/>
    <cellStyle name="20% - Accent2 25 3 2 6" xfId="37175" xr:uid="{A172CBD4-3BD4-49BF-9F0C-A187544AAFBE}"/>
    <cellStyle name="20% - Accent2 25 3 2 7" xfId="40601" xr:uid="{8037AA70-ABBD-4818-A06C-918125D9AC61}"/>
    <cellStyle name="20% - Accent2 25 3 3" xfId="9478" xr:uid="{775177C4-9A33-46D3-8791-1DDFF9386B13}"/>
    <cellStyle name="20% - Accent2 25 3 3 2" xfId="37180" xr:uid="{9F929C34-93D9-478F-AA50-778A89AC76E9}"/>
    <cellStyle name="20% - Accent2 25 3 3 3" xfId="40606" xr:uid="{1CDD09F4-FADC-45F1-AC5B-FFB4CCD5D10A}"/>
    <cellStyle name="20% - Accent2 25 3 4" xfId="9479" xr:uid="{2696CA6B-42AD-419F-AA6C-BEC85B598442}"/>
    <cellStyle name="20% - Accent2 25 3 4 2" xfId="37181" xr:uid="{97257D76-CFD2-4F43-B24C-6A9942E70E91}"/>
    <cellStyle name="20% - Accent2 25 3 4 3" xfId="40607" xr:uid="{4F2D74BA-0C4C-4CA0-80DA-02AE69945EDF}"/>
    <cellStyle name="20% - Accent2 25 3 5" xfId="9480" xr:uid="{24570390-86EA-4C6A-881F-915BCADEDC04}"/>
    <cellStyle name="20% - Accent2 25 3 5 2" xfId="37182" xr:uid="{61FB1A31-F99B-4B0A-BBAD-DA1312840A04}"/>
    <cellStyle name="20% - Accent2 25 3 5 3" xfId="40608" xr:uid="{18D66AFB-0CE9-4DBF-8732-CEA820F0B745}"/>
    <cellStyle name="20% - Accent2 25 3 6" xfId="9481" xr:uid="{124A5991-6E19-45C7-95AB-D8F7D33FF36D}"/>
    <cellStyle name="20% - Accent2 25 3 6 2" xfId="37183" xr:uid="{4B52B8BB-D3FC-43ED-83D7-371F35B49B50}"/>
    <cellStyle name="20% - Accent2 25 3 6 3" xfId="40609" xr:uid="{C86AEFA7-E562-40BF-AC8F-DEBC1D779A12}"/>
    <cellStyle name="20% - Accent2 25 3 7" xfId="37174" xr:uid="{A715CD5A-7C42-4091-AD5D-FD4155C3174B}"/>
    <cellStyle name="20% - Accent2 25 3 8" xfId="40600" xr:uid="{70EC5745-88F6-4945-9C6E-69476A20AB9D}"/>
    <cellStyle name="20% - Accent2 25 4" xfId="9482" xr:uid="{E3F455D6-273B-438D-BB71-0760C7D621A5}"/>
    <cellStyle name="20% - Accent2 25 4 2" xfId="9483" xr:uid="{A22D0F5D-5961-4EBE-A5EC-E676B107D36A}"/>
    <cellStyle name="20% - Accent2 25 4 2 2" xfId="37185" xr:uid="{29D3502D-DEA0-4C36-8B42-DF91D764D515}"/>
    <cellStyle name="20% - Accent2 25 4 2 3" xfId="40611" xr:uid="{C69A0AB6-FA32-42FC-A4CA-FD7E38105CF9}"/>
    <cellStyle name="20% - Accent2 25 4 3" xfId="9484" xr:uid="{DCF27EA7-55EC-4FC4-8A75-D02409EE095E}"/>
    <cellStyle name="20% - Accent2 25 4 3 2" xfId="37186" xr:uid="{35B5DD99-36B9-4C88-95FA-DFBE5DF5186A}"/>
    <cellStyle name="20% - Accent2 25 4 3 3" xfId="40612" xr:uid="{674D8FC1-16EA-4D57-9DA2-868445C0570D}"/>
    <cellStyle name="20% - Accent2 25 4 4" xfId="9485" xr:uid="{13A1007B-CFAC-4E27-9303-4F3EDE582981}"/>
    <cellStyle name="20% - Accent2 25 4 4 2" xfId="37187" xr:uid="{83902DCA-32B5-450C-9B88-41874A697BCC}"/>
    <cellStyle name="20% - Accent2 25 4 4 3" xfId="40613" xr:uid="{9DD1990D-3FC4-4219-87F1-996021D8CD48}"/>
    <cellStyle name="20% - Accent2 25 4 5" xfId="9486" xr:uid="{DEA0A6DE-6FF2-4405-B47E-01DB03DCF095}"/>
    <cellStyle name="20% - Accent2 25 4 5 2" xfId="37188" xr:uid="{A1A4F317-48C4-43CD-ABAC-4DD0AA6967A5}"/>
    <cellStyle name="20% - Accent2 25 4 5 3" xfId="40614" xr:uid="{5ABBC0A1-AAB7-4758-AE7F-FB047BE16599}"/>
    <cellStyle name="20% - Accent2 25 4 6" xfId="37184" xr:uid="{922C0F5D-296E-49EF-95AA-DFAB44795E39}"/>
    <cellStyle name="20% - Accent2 25 4 7" xfId="40610" xr:uid="{3090B816-40EF-439B-B054-F99B2AD3C6CD}"/>
    <cellStyle name="20% - Accent2 25 5" xfId="9487" xr:uid="{B8EF370E-1EC4-46BF-A715-D44E9098FB84}"/>
    <cellStyle name="20% - Accent2 25 5 2" xfId="37189" xr:uid="{197B6D3A-BF8B-4F19-A635-F9C3F02DE05C}"/>
    <cellStyle name="20% - Accent2 25 5 3" xfId="40615" xr:uid="{946DA9CD-859C-4033-9503-CCE7694C925F}"/>
    <cellStyle name="20% - Accent2 25 6" xfId="9488" xr:uid="{45B9A28C-7BC0-4A8E-87D4-528FA847B2CE}"/>
    <cellStyle name="20% - Accent2 25 6 2" xfId="37190" xr:uid="{64DC3BD7-BE0A-48F2-BA1D-5975D8C6703B}"/>
    <cellStyle name="20% - Accent2 25 6 3" xfId="40616" xr:uid="{C9CC19ED-D3F1-4CFA-8265-E3BF138A12FC}"/>
    <cellStyle name="20% - Accent2 25 7" xfId="9489" xr:uid="{76600165-0D0F-4251-8C85-92774F283B45}"/>
    <cellStyle name="20% - Accent2 25 7 2" xfId="37191" xr:uid="{CBFCA023-A09A-408D-9A86-A3DF440AE456}"/>
    <cellStyle name="20% - Accent2 25 7 3" xfId="40617" xr:uid="{D75DF853-9BF8-4ABC-B2A6-DF2AB69157CC}"/>
    <cellStyle name="20% - Accent2 25 8" xfId="9490" xr:uid="{E47F4783-BB8E-45D4-B2B3-CC402592A01F}"/>
    <cellStyle name="20% - Accent2 25 8 2" xfId="37192" xr:uid="{465E4300-7495-49FA-A931-F833E83053E3}"/>
    <cellStyle name="20% - Accent2 25 8 3" xfId="40618" xr:uid="{01629EE3-A3A8-4F92-8FDE-55DA8C0F989D}"/>
    <cellStyle name="20% - Accent2 25 9" xfId="37170" xr:uid="{AEEA4792-E5A6-4348-9417-DF3A0A13CEB9}"/>
    <cellStyle name="20% - Accent2 26" xfId="1800" xr:uid="{00000000-0005-0000-0000-00008D000000}"/>
    <cellStyle name="20% - Accent2 26 10" xfId="40619" xr:uid="{C488C354-245E-4911-BC6A-B023CC69638F}"/>
    <cellStyle name="20% - Accent2 26 11" xfId="9491" xr:uid="{8CCBAD8C-6E24-4399-86ED-D32B69CB065D}"/>
    <cellStyle name="20% - Accent2 26 2" xfId="9492" xr:uid="{6576C740-CE8B-47B6-9D4E-A76BDC0B43F7}"/>
    <cellStyle name="20% - Accent2 26 2 2" xfId="9493" xr:uid="{82EA9907-E249-4D1D-AB7E-773CE0C5527E}"/>
    <cellStyle name="20% - Accent2 26 2 2 2" xfId="9494" xr:uid="{F12C69FF-A0D4-40B7-8E90-D86583686F42}"/>
    <cellStyle name="20% - Accent2 26 2 2 2 2" xfId="37195" xr:uid="{1F2120B0-191C-4AC5-AF5A-0E98F0C5CBE6}"/>
    <cellStyle name="20% - Accent2 26 2 2 2 3" xfId="40621" xr:uid="{5DD6E70B-395D-4AB3-A7BA-B163288C4884}"/>
    <cellStyle name="20% - Accent2 26 2 2 3" xfId="9495" xr:uid="{4A3D2524-1E84-4433-9C55-2370D7381E6A}"/>
    <cellStyle name="20% - Accent2 26 2 2 3 2" xfId="37196" xr:uid="{7A0F0BAE-2340-40C9-977E-BEB55E47F527}"/>
    <cellStyle name="20% - Accent2 26 2 2 3 3" xfId="40622" xr:uid="{88DB59BE-998B-447E-9AED-2D8793470D2C}"/>
    <cellStyle name="20% - Accent2 26 2 2 4" xfId="37194" xr:uid="{A414525B-EA51-46D6-B914-75FDD8B46427}"/>
    <cellStyle name="20% - Accent2 26 2 2 5" xfId="40620" xr:uid="{80BFAA0A-D980-45AA-AED5-1558B5B6C8AB}"/>
    <cellStyle name="20% - Accent2 26 3" xfId="9496" xr:uid="{90EB5E8E-E643-4C22-837D-6C74BEE802EE}"/>
    <cellStyle name="20% - Accent2 26 3 2" xfId="9497" xr:uid="{BAD39329-3FF1-4B93-872F-46F13D83A347}"/>
    <cellStyle name="20% - Accent2 26 3 2 2" xfId="9498" xr:uid="{5200BC7E-B840-44DE-B04D-BD4C38813189}"/>
    <cellStyle name="20% - Accent2 26 3 2 2 2" xfId="37199" xr:uid="{C4D94261-9EDC-4466-9937-7CAF99C55A75}"/>
    <cellStyle name="20% - Accent2 26 3 2 2 3" xfId="40625" xr:uid="{A5565892-91C1-4D19-B983-0B31CF0A3C11}"/>
    <cellStyle name="20% - Accent2 26 3 2 3" xfId="9499" xr:uid="{0486A821-D1A8-418D-9BA3-E8F35D310EE7}"/>
    <cellStyle name="20% - Accent2 26 3 2 3 2" xfId="37200" xr:uid="{F8EDD1A7-F70D-4899-AC89-6F622FE71D74}"/>
    <cellStyle name="20% - Accent2 26 3 2 3 3" xfId="40626" xr:uid="{829D9829-542E-4450-98FD-EEDA983359FC}"/>
    <cellStyle name="20% - Accent2 26 3 2 4" xfId="9500" xr:uid="{1BB61ABE-03D1-455E-BD8A-015589AE865E}"/>
    <cellStyle name="20% - Accent2 26 3 2 4 2" xfId="37201" xr:uid="{89E7A589-80D0-4C58-BBC6-F94F673A9DD1}"/>
    <cellStyle name="20% - Accent2 26 3 2 4 3" xfId="40627" xr:uid="{2794BDC3-E380-466A-AA85-45AE2A615E27}"/>
    <cellStyle name="20% - Accent2 26 3 2 5" xfId="9501" xr:uid="{2D7EF2BB-9458-439C-8DC9-15631BF5223A}"/>
    <cellStyle name="20% - Accent2 26 3 2 5 2" xfId="37202" xr:uid="{2D635652-D881-40AC-B757-6935257A8578}"/>
    <cellStyle name="20% - Accent2 26 3 2 5 3" xfId="40628" xr:uid="{CF83A161-F9BA-49D6-A571-4AE2850B2F22}"/>
    <cellStyle name="20% - Accent2 26 3 2 6" xfId="37198" xr:uid="{8A7BABB6-FD85-4E63-8C0C-57B1837E7188}"/>
    <cellStyle name="20% - Accent2 26 3 2 7" xfId="40624" xr:uid="{A9A2976C-69D6-49B3-BE0F-5C6CB2DBFE12}"/>
    <cellStyle name="20% - Accent2 26 3 3" xfId="9502" xr:uid="{57836FDA-CD3F-46DA-86D5-95E6E1DF4EA5}"/>
    <cellStyle name="20% - Accent2 26 3 3 2" xfId="37203" xr:uid="{E544E2C2-C235-4713-BA23-A1CDC24E9E2B}"/>
    <cellStyle name="20% - Accent2 26 3 3 3" xfId="40629" xr:uid="{A14102B2-E79B-45DA-8EB5-E71307031D99}"/>
    <cellStyle name="20% - Accent2 26 3 4" xfId="9503" xr:uid="{82C6B97D-DA09-4E1E-9425-65B34601D4BB}"/>
    <cellStyle name="20% - Accent2 26 3 4 2" xfId="37204" xr:uid="{047750F5-49F9-43CB-8C90-A1DF938CB98B}"/>
    <cellStyle name="20% - Accent2 26 3 4 3" xfId="40630" xr:uid="{917F5DAA-EE4E-41B6-8F8A-2B12DC42714D}"/>
    <cellStyle name="20% - Accent2 26 3 5" xfId="9504" xr:uid="{2736E4A0-FFBF-42E8-A3E4-5FEF17A0CC1E}"/>
    <cellStyle name="20% - Accent2 26 3 5 2" xfId="37205" xr:uid="{DF022090-A74D-44BA-AF5C-7A03B1E5A2F3}"/>
    <cellStyle name="20% - Accent2 26 3 5 3" xfId="40631" xr:uid="{649E4014-0409-462E-B3B2-F8641C40921E}"/>
    <cellStyle name="20% - Accent2 26 3 6" xfId="9505" xr:uid="{06A329C0-E864-4A16-8269-CB01CFBA38D6}"/>
    <cellStyle name="20% - Accent2 26 3 6 2" xfId="37206" xr:uid="{3EA270CD-0DC0-4776-B84F-83516EF337FE}"/>
    <cellStyle name="20% - Accent2 26 3 6 3" xfId="40632" xr:uid="{DF2F0BBF-CE67-4E34-83AE-B84DAA4889D2}"/>
    <cellStyle name="20% - Accent2 26 3 7" xfId="37197" xr:uid="{E93E24D9-B1F0-419F-A513-ECF219C89B11}"/>
    <cellStyle name="20% - Accent2 26 3 8" xfId="40623" xr:uid="{F0608EE3-A520-4B28-AB2A-72001E0A8202}"/>
    <cellStyle name="20% - Accent2 26 4" xfId="9506" xr:uid="{C2FBDC30-A45C-4687-BEF6-9EF73B19FCE6}"/>
    <cellStyle name="20% - Accent2 26 4 2" xfId="9507" xr:uid="{6EAF6F11-BCB5-47D8-B2D7-A33237CFB022}"/>
    <cellStyle name="20% - Accent2 26 4 2 2" xfId="37208" xr:uid="{2E4C6BB0-5549-4C4A-B967-0E4FBF271FF1}"/>
    <cellStyle name="20% - Accent2 26 4 2 3" xfId="40634" xr:uid="{BF7743ED-4D99-44BC-9227-3F0F3FD326E9}"/>
    <cellStyle name="20% - Accent2 26 4 3" xfId="9508" xr:uid="{DCA6BD2F-80CE-4E32-9FC1-825914BC13AC}"/>
    <cellStyle name="20% - Accent2 26 4 3 2" xfId="37209" xr:uid="{705E81F2-A0F6-49CB-87C8-3A7E5922AFEB}"/>
    <cellStyle name="20% - Accent2 26 4 3 3" xfId="40635" xr:uid="{055C5182-FBA8-4F8F-BFEB-0917DCEAACD9}"/>
    <cellStyle name="20% - Accent2 26 4 4" xfId="9509" xr:uid="{400CCF05-2FC6-4294-AE58-D3CD19F7F023}"/>
    <cellStyle name="20% - Accent2 26 4 4 2" xfId="37210" xr:uid="{72A88DC4-A0B8-4AED-A8B9-99A2E297D130}"/>
    <cellStyle name="20% - Accent2 26 4 4 3" xfId="40636" xr:uid="{DC80A1A6-09D3-4F98-9B8D-2B7BC28B6706}"/>
    <cellStyle name="20% - Accent2 26 4 5" xfId="9510" xr:uid="{06B7B12D-C34D-4D63-8ED0-AC095B2899B2}"/>
    <cellStyle name="20% - Accent2 26 4 5 2" xfId="37211" xr:uid="{79DBF0F0-2C63-4D8E-89E9-3050604059AD}"/>
    <cellStyle name="20% - Accent2 26 4 5 3" xfId="40637" xr:uid="{21DC806D-462A-40F8-99B8-B20467FBD707}"/>
    <cellStyle name="20% - Accent2 26 4 6" xfId="37207" xr:uid="{A3183A8E-6185-45FC-9D1C-A9823C49EB39}"/>
    <cellStyle name="20% - Accent2 26 4 7" xfId="40633" xr:uid="{807CED11-37F7-430D-A7B1-E11F19DEEBB9}"/>
    <cellStyle name="20% - Accent2 26 5" xfId="9511" xr:uid="{1615E631-41C3-4974-A15F-4E828F70283E}"/>
    <cellStyle name="20% - Accent2 26 5 2" xfId="37212" xr:uid="{CBEBFEE7-F672-44DF-9E5F-9C6F8C2A7295}"/>
    <cellStyle name="20% - Accent2 26 5 3" xfId="40638" xr:uid="{132DCE32-9B3C-4EF8-B330-572B1161287A}"/>
    <cellStyle name="20% - Accent2 26 6" xfId="9512" xr:uid="{8BB0C2D2-7E3F-4C06-9483-462C7DF4144D}"/>
    <cellStyle name="20% - Accent2 26 6 2" xfId="37213" xr:uid="{5C4CE7C3-5B39-41AB-A966-4D730F8EF50A}"/>
    <cellStyle name="20% - Accent2 26 6 3" xfId="40639" xr:uid="{CFB06848-3B47-47C3-A223-988230CA4DC3}"/>
    <cellStyle name="20% - Accent2 26 7" xfId="9513" xr:uid="{139436B9-8971-4768-825C-E1DB4D6F3AA5}"/>
    <cellStyle name="20% - Accent2 26 7 2" xfId="37214" xr:uid="{6CAA2777-B922-4CDF-ACE4-A50FB0D40BE8}"/>
    <cellStyle name="20% - Accent2 26 7 3" xfId="40640" xr:uid="{841373E4-700D-4127-ACC3-B0FE8A217AE0}"/>
    <cellStyle name="20% - Accent2 26 8" xfId="9514" xr:uid="{D70C6F37-336C-4200-996A-F58CDD4BE300}"/>
    <cellStyle name="20% - Accent2 26 8 2" xfId="37215" xr:uid="{4C08F0E2-3F73-49A8-8107-16DE770D6B4E}"/>
    <cellStyle name="20% - Accent2 26 8 3" xfId="40641" xr:uid="{5A00579F-50B5-4053-B5FF-261F7B20866C}"/>
    <cellStyle name="20% - Accent2 26 9" xfId="37193" xr:uid="{544098AB-324B-4F54-B719-C4E822FF53BD}"/>
    <cellStyle name="20% - Accent2 27" xfId="1801" xr:uid="{00000000-0005-0000-0000-00008E000000}"/>
    <cellStyle name="20% - Accent2 27 10" xfId="40642" xr:uid="{F852CB2B-2B12-41D9-B7E0-734AACED2FF3}"/>
    <cellStyle name="20% - Accent2 27 11" xfId="9515" xr:uid="{5BA90922-0897-4262-B678-6E2D18A4F041}"/>
    <cellStyle name="20% - Accent2 27 2" xfId="9516" xr:uid="{85ACAF85-2ED7-45A2-BB6E-B4222FFA87CE}"/>
    <cellStyle name="20% - Accent2 27 2 2" xfId="9517" xr:uid="{80395158-4748-4888-8843-E386906EB2FF}"/>
    <cellStyle name="20% - Accent2 27 2 2 2" xfId="9518" xr:uid="{1347A67A-1731-4AF3-BADF-734993455329}"/>
    <cellStyle name="20% - Accent2 27 2 2 2 2" xfId="37218" xr:uid="{593C34B5-6D08-40B1-808A-2AE74036C253}"/>
    <cellStyle name="20% - Accent2 27 2 2 2 3" xfId="40644" xr:uid="{166AA115-E6A7-48B2-A0C9-2285D411AEC3}"/>
    <cellStyle name="20% - Accent2 27 2 2 3" xfId="9519" xr:uid="{31DA5659-8E87-44AA-9B3B-34D404368210}"/>
    <cellStyle name="20% - Accent2 27 2 2 3 2" xfId="37219" xr:uid="{D1CD3E59-E91F-48E7-A380-31CEA12886E1}"/>
    <cellStyle name="20% - Accent2 27 2 2 3 3" xfId="40645" xr:uid="{19542351-11AD-4A34-947F-CDC1231889CE}"/>
    <cellStyle name="20% - Accent2 27 2 2 4" xfId="37217" xr:uid="{8A3E9F50-8ED1-44E7-AF23-D3906B0F33F7}"/>
    <cellStyle name="20% - Accent2 27 2 2 5" xfId="40643" xr:uid="{A6189A4D-B73C-494D-AC9F-C67959B88D82}"/>
    <cellStyle name="20% - Accent2 27 3" xfId="9520" xr:uid="{90819F20-9795-45D7-A4E3-D4FC20DFF450}"/>
    <cellStyle name="20% - Accent2 27 3 2" xfId="9521" xr:uid="{236DBFDC-3849-475E-9178-5FE6E6146D3D}"/>
    <cellStyle name="20% - Accent2 27 3 2 2" xfId="9522" xr:uid="{FB9C0334-471F-496F-9E6F-9AA03DD6F74D}"/>
    <cellStyle name="20% - Accent2 27 3 2 2 2" xfId="37222" xr:uid="{CA6B9EC0-4AB2-4D42-BC90-761C4F60F837}"/>
    <cellStyle name="20% - Accent2 27 3 2 2 3" xfId="40648" xr:uid="{80AEA2E9-EC81-478B-BE05-181CB501DA4E}"/>
    <cellStyle name="20% - Accent2 27 3 2 3" xfId="9523" xr:uid="{B87BC387-3C38-487C-9A32-3FCA76AE6C97}"/>
    <cellStyle name="20% - Accent2 27 3 2 3 2" xfId="37223" xr:uid="{84B7B90F-6C02-4A1C-B7D1-A077D2BAE229}"/>
    <cellStyle name="20% - Accent2 27 3 2 3 3" xfId="40649" xr:uid="{03CDDCA4-0EE6-45B9-A1E9-291BB8266774}"/>
    <cellStyle name="20% - Accent2 27 3 2 4" xfId="9524" xr:uid="{D2574E4A-C7D2-4F8A-AA51-0127DCB8101A}"/>
    <cellStyle name="20% - Accent2 27 3 2 4 2" xfId="37224" xr:uid="{C7432F6D-D13C-4941-890A-6C2410E08C00}"/>
    <cellStyle name="20% - Accent2 27 3 2 4 3" xfId="40650" xr:uid="{1483C373-645E-45A5-8973-B4F5CD53935A}"/>
    <cellStyle name="20% - Accent2 27 3 2 5" xfId="9525" xr:uid="{3CDFCA8D-9DAE-4FE7-B52A-EFA02AE1524F}"/>
    <cellStyle name="20% - Accent2 27 3 2 5 2" xfId="37225" xr:uid="{1684098E-18EA-4DA3-A8C4-F1B60D62CF26}"/>
    <cellStyle name="20% - Accent2 27 3 2 5 3" xfId="40651" xr:uid="{AFEE49DA-18FA-47E3-8787-9669236484CE}"/>
    <cellStyle name="20% - Accent2 27 3 2 6" xfId="37221" xr:uid="{E844E8D5-3153-4352-9E77-40926B6C57EC}"/>
    <cellStyle name="20% - Accent2 27 3 2 7" xfId="40647" xr:uid="{319A64AA-FED2-460E-9A14-7DB06F2D5B4C}"/>
    <cellStyle name="20% - Accent2 27 3 3" xfId="9526" xr:uid="{CEAB776F-BF55-414C-8400-54084F5D09A5}"/>
    <cellStyle name="20% - Accent2 27 3 3 2" xfId="37226" xr:uid="{65E4E6F4-6D43-4446-AFD0-929DEAB1D25F}"/>
    <cellStyle name="20% - Accent2 27 3 3 3" xfId="40652" xr:uid="{36F30022-A4B4-41B1-8969-007E680837B9}"/>
    <cellStyle name="20% - Accent2 27 3 4" xfId="9527" xr:uid="{61610D64-4DBE-4B78-AD28-7F35D29BED47}"/>
    <cellStyle name="20% - Accent2 27 3 4 2" xfId="37227" xr:uid="{2B0548BE-B9E2-4AEE-B1AB-5A6CD858322F}"/>
    <cellStyle name="20% - Accent2 27 3 4 3" xfId="40653" xr:uid="{77C0205D-DABB-4094-A778-512B12DC0BC5}"/>
    <cellStyle name="20% - Accent2 27 3 5" xfId="9528" xr:uid="{E74E647A-292E-4ED2-B5D3-36A00875A96B}"/>
    <cellStyle name="20% - Accent2 27 3 5 2" xfId="37228" xr:uid="{25EFA9D6-7412-40B9-80CA-65497979438F}"/>
    <cellStyle name="20% - Accent2 27 3 5 3" xfId="40654" xr:uid="{1032AFE0-9238-406C-8967-86363F4C678B}"/>
    <cellStyle name="20% - Accent2 27 3 6" xfId="9529" xr:uid="{CCBEAD42-D6E8-4154-BFAB-DE55CB2503E0}"/>
    <cellStyle name="20% - Accent2 27 3 6 2" xfId="37229" xr:uid="{8C6A43FF-8250-49BB-ACB3-9A3730671D4F}"/>
    <cellStyle name="20% - Accent2 27 3 6 3" xfId="40655" xr:uid="{9DCEB38C-F409-49AC-90DC-45F6C45D7B06}"/>
    <cellStyle name="20% - Accent2 27 3 7" xfId="37220" xr:uid="{A274A247-2F35-4746-98C9-865A142A09A2}"/>
    <cellStyle name="20% - Accent2 27 3 8" xfId="40646" xr:uid="{78C95842-8223-482E-BA37-BC1D52E53DE8}"/>
    <cellStyle name="20% - Accent2 27 4" xfId="9530" xr:uid="{ABA8CC42-5D05-4115-86C0-E8A793EABAE4}"/>
    <cellStyle name="20% - Accent2 27 4 2" xfId="9531" xr:uid="{5DCF86C6-E10F-4C1B-A7BC-BAA2301314F8}"/>
    <cellStyle name="20% - Accent2 27 4 2 2" xfId="37231" xr:uid="{CD523659-277C-44CD-81E0-01A069607256}"/>
    <cellStyle name="20% - Accent2 27 4 2 3" xfId="40657" xr:uid="{3ABBF5FE-82B9-45F2-9309-868CC82259FD}"/>
    <cellStyle name="20% - Accent2 27 4 3" xfId="9532" xr:uid="{706F8147-77E5-4E35-9A5D-9481377FA353}"/>
    <cellStyle name="20% - Accent2 27 4 3 2" xfId="37232" xr:uid="{32EF7D16-14FC-4B53-BBE1-DABC1ECB2DBA}"/>
    <cellStyle name="20% - Accent2 27 4 3 3" xfId="40658" xr:uid="{76FF2B74-5087-4A28-9573-4FE94CCCD5B7}"/>
    <cellStyle name="20% - Accent2 27 4 4" xfId="9533" xr:uid="{032CF43E-0965-45AD-846A-FC68537B2FCF}"/>
    <cellStyle name="20% - Accent2 27 4 4 2" xfId="37233" xr:uid="{ED0ED4D4-03A8-4BDF-9C7E-3F057BF56149}"/>
    <cellStyle name="20% - Accent2 27 4 4 3" xfId="40659" xr:uid="{3167D3C1-02F7-45DF-B62E-8C0B69289F6E}"/>
    <cellStyle name="20% - Accent2 27 4 5" xfId="9534" xr:uid="{EDACB309-9875-446F-9EB1-DA4F66A1324E}"/>
    <cellStyle name="20% - Accent2 27 4 5 2" xfId="37234" xr:uid="{60AEDC10-092D-4A37-B65E-A71D7E47EF30}"/>
    <cellStyle name="20% - Accent2 27 4 5 3" xfId="40660" xr:uid="{EB97A341-8FF9-4B13-9E55-ECFADBE26D6F}"/>
    <cellStyle name="20% - Accent2 27 4 6" xfId="37230" xr:uid="{A57734C6-D01C-4878-988B-171B50065F4D}"/>
    <cellStyle name="20% - Accent2 27 4 7" xfId="40656" xr:uid="{7A20D2DE-3EA0-4922-96FB-210F6425331B}"/>
    <cellStyle name="20% - Accent2 27 5" xfId="9535" xr:uid="{71FFC9FC-23B7-4D6D-9372-CC0680FB8538}"/>
    <cellStyle name="20% - Accent2 27 5 2" xfId="37235" xr:uid="{86862FE6-F1F2-45C3-8C03-3E29267C424E}"/>
    <cellStyle name="20% - Accent2 27 5 3" xfId="40661" xr:uid="{0CC3DDD2-FA1A-48EB-8233-914F609DD35B}"/>
    <cellStyle name="20% - Accent2 27 6" xfId="9536" xr:uid="{6E0C4490-2330-4B53-9583-888157F661D6}"/>
    <cellStyle name="20% - Accent2 27 6 2" xfId="37236" xr:uid="{1C54477D-3215-4DA8-844E-C168B4B8702C}"/>
    <cellStyle name="20% - Accent2 27 6 3" xfId="40662" xr:uid="{B63C9D4A-8789-438E-AD3C-2A7CB07F2A33}"/>
    <cellStyle name="20% - Accent2 27 7" xfId="9537" xr:uid="{A5F65644-3718-4066-B512-82ABBEA635BE}"/>
    <cellStyle name="20% - Accent2 27 7 2" xfId="37237" xr:uid="{5760E164-8970-4595-9466-F2D4034A8450}"/>
    <cellStyle name="20% - Accent2 27 7 3" xfId="40663" xr:uid="{5570E38F-3C58-4AF2-A9CB-3DC14537E774}"/>
    <cellStyle name="20% - Accent2 27 8" xfId="9538" xr:uid="{30816E8F-7EE3-4D58-AB53-D1B71AA0D212}"/>
    <cellStyle name="20% - Accent2 27 8 2" xfId="37238" xr:uid="{10C68F77-8CE2-4230-A726-61A71660B131}"/>
    <cellStyle name="20% - Accent2 27 8 3" xfId="40664" xr:uid="{F0F28D1A-BF5C-472B-8CC7-C7ADB626EC5F}"/>
    <cellStyle name="20% - Accent2 27 9" xfId="37216" xr:uid="{6058693C-4D79-441F-9562-C91DFEE78F2C}"/>
    <cellStyle name="20% - Accent2 28" xfId="1802" xr:uid="{00000000-0005-0000-0000-00008F000000}"/>
    <cellStyle name="20% - Accent2 28 2" xfId="9539" xr:uid="{D82F3E5C-437D-44DC-A5D1-8EC159FB80EA}"/>
    <cellStyle name="20% - Accent2 29" xfId="1803" xr:uid="{00000000-0005-0000-0000-000090000000}"/>
    <cellStyle name="20% - Accent2 29 2" xfId="9540" xr:uid="{581ED489-5579-4960-9BB1-8C62848CCE1F}"/>
    <cellStyle name="20% - Accent2 3" xfId="55" xr:uid="{00000000-0005-0000-0000-000091000000}"/>
    <cellStyle name="20% - Accent2 3 2" xfId="1804" xr:uid="{00000000-0005-0000-0000-000092000000}"/>
    <cellStyle name="20% - Accent2 3 2 2" xfId="43436" xr:uid="{8F70DB44-FBF4-42AE-B9E8-BFF416FDDC2C}"/>
    <cellStyle name="20% - Accent2 3 3" xfId="1805" xr:uid="{00000000-0005-0000-0000-000093000000}"/>
    <cellStyle name="20% - Accent2 3 4" xfId="9541" xr:uid="{AE2B985E-F967-4084-AA11-FCA6E35BD6C0}"/>
    <cellStyle name="20% - Accent2 3_3_k" xfId="1806" xr:uid="{00000000-0005-0000-0000-000094000000}"/>
    <cellStyle name="20% - Accent2 30" xfId="1807" xr:uid="{00000000-0005-0000-0000-000095000000}"/>
    <cellStyle name="20% - Accent2 30 2" xfId="9542" xr:uid="{7179AA8E-65D4-4A17-A75F-AACEC2022C64}"/>
    <cellStyle name="20% - Accent2 31" xfId="1808" xr:uid="{00000000-0005-0000-0000-000096000000}"/>
    <cellStyle name="20% - Accent2 31 2" xfId="9543" xr:uid="{835A206A-A11F-4C94-A49C-828065EA1718}"/>
    <cellStyle name="20% - Accent2 32" xfId="1809" xr:uid="{00000000-0005-0000-0000-000097000000}"/>
    <cellStyle name="20% - Accent2 32 2" xfId="9544" xr:uid="{2A5E23CB-1593-4871-BFD8-C2CF4F95F13A}"/>
    <cellStyle name="20% - Accent2 33" xfId="1810" xr:uid="{00000000-0005-0000-0000-000098000000}"/>
    <cellStyle name="20% - Accent2 33 2" xfId="9545" xr:uid="{468D7C5A-F589-446C-884C-2216302C4241}"/>
    <cellStyle name="20% - Accent2 34" xfId="1811" xr:uid="{00000000-0005-0000-0000-000099000000}"/>
    <cellStyle name="20% - Accent2 34 2" xfId="9546" xr:uid="{29A841F3-2E45-4D49-8330-AB4D415A0CAC}"/>
    <cellStyle name="20% - Accent2 35" xfId="1812" xr:uid="{00000000-0005-0000-0000-00009A000000}"/>
    <cellStyle name="20% - Accent2 35 2" xfId="9547" xr:uid="{ADE7683D-7CE4-4710-824F-2743B7697BFA}"/>
    <cellStyle name="20% - Accent2 36" xfId="1813" xr:uid="{00000000-0005-0000-0000-00009B000000}"/>
    <cellStyle name="20% - Accent2 37" xfId="1814" xr:uid="{00000000-0005-0000-0000-00009C000000}"/>
    <cellStyle name="20% - Accent2 38" xfId="1815" xr:uid="{00000000-0005-0000-0000-00009D000000}"/>
    <cellStyle name="20% - Accent2 39" xfId="1816" xr:uid="{00000000-0005-0000-0000-00009E000000}"/>
    <cellStyle name="20% - Accent2 4" xfId="56" xr:uid="{00000000-0005-0000-0000-00009F000000}"/>
    <cellStyle name="20% - Accent2 4 2" xfId="43437" xr:uid="{A9BE025B-CA54-4588-8DA4-9EA194C14BDA}"/>
    <cellStyle name="20% - Accent2 4 3" xfId="9548" xr:uid="{6D4B4F65-EA8A-4666-9AC3-132E026F04C8}"/>
    <cellStyle name="20% - Accent2 40" xfId="1817" xr:uid="{00000000-0005-0000-0000-0000A0000000}"/>
    <cellStyle name="20% - Accent2 41" xfId="1818" xr:uid="{00000000-0005-0000-0000-0000A1000000}"/>
    <cellStyle name="20% - Accent2 42" xfId="1819" xr:uid="{00000000-0005-0000-0000-0000A2000000}"/>
    <cellStyle name="20% - Accent2 43" xfId="1820" xr:uid="{00000000-0005-0000-0000-0000A3000000}"/>
    <cellStyle name="20% - Accent2 44" xfId="1821" xr:uid="{00000000-0005-0000-0000-0000A4000000}"/>
    <cellStyle name="20% - Accent2 45" xfId="1822" xr:uid="{00000000-0005-0000-0000-0000A5000000}"/>
    <cellStyle name="20% - Accent2 46" xfId="1823" xr:uid="{00000000-0005-0000-0000-0000A6000000}"/>
    <cellStyle name="20% - Accent2 47" xfId="1824" xr:uid="{00000000-0005-0000-0000-0000A7000000}"/>
    <cellStyle name="20% - Accent2 48" xfId="1825" xr:uid="{00000000-0005-0000-0000-0000A8000000}"/>
    <cellStyle name="20% - Accent2 49" xfId="1826" xr:uid="{00000000-0005-0000-0000-0000A9000000}"/>
    <cellStyle name="20% - Accent2 5" xfId="57" xr:uid="{00000000-0005-0000-0000-0000AA000000}"/>
    <cellStyle name="20% - Accent2 5 2" xfId="43438" xr:uid="{F96D9551-6E6C-49BE-A8B7-1B85BB2AC2BA}"/>
    <cellStyle name="20% - Accent2 5 3" xfId="9549" xr:uid="{F868A845-73E4-45E4-A0E5-A256AA1E1C83}"/>
    <cellStyle name="20% - Accent2 6" xfId="58" xr:uid="{00000000-0005-0000-0000-0000AB000000}"/>
    <cellStyle name="20% - Accent2 6 2" xfId="43439" xr:uid="{7B1887E2-529E-4CB6-B080-FEFD06055180}"/>
    <cellStyle name="20% - Accent2 6 3" xfId="9550" xr:uid="{97D35433-7B6B-4FC6-A5EC-C5DE4D6BF2B1}"/>
    <cellStyle name="20% - Accent2 7" xfId="59" xr:uid="{00000000-0005-0000-0000-0000AC000000}"/>
    <cellStyle name="20% - Accent2 7 2" xfId="43440" xr:uid="{54D4011B-2859-4C15-9E72-A81C74F51FA8}"/>
    <cellStyle name="20% - Accent2 7 3" xfId="9551" xr:uid="{B771D87F-6E58-40DA-AF1D-A2CF3B46C120}"/>
    <cellStyle name="20% - Accent2 8" xfId="60" xr:uid="{00000000-0005-0000-0000-0000AD000000}"/>
    <cellStyle name="20% - Accent2 8 2" xfId="1827" xr:uid="{00000000-0005-0000-0000-0000AE000000}"/>
    <cellStyle name="20% - Accent2 8 2 2" xfId="43441" xr:uid="{9F9DC0C7-0D03-4A0E-819E-0CCBF787FFF9}"/>
    <cellStyle name="20% - Accent2 8 3" xfId="9552" xr:uid="{E1697C38-6BF2-4BC9-9166-BB046D657403}"/>
    <cellStyle name="20% - Accent2 9" xfId="61" xr:uid="{00000000-0005-0000-0000-0000AF000000}"/>
    <cellStyle name="20% - Accent2 9 2" xfId="1828" xr:uid="{00000000-0005-0000-0000-0000B0000000}"/>
    <cellStyle name="20% - Accent2 9 2 2" xfId="43442" xr:uid="{D848B79B-CB72-4C2E-99F1-A73F7D426555}"/>
    <cellStyle name="20% - Accent2 9 3" xfId="9553" xr:uid="{CF725E66-8FD5-4F79-BECC-323A9A9E37D4}"/>
    <cellStyle name="20% - Accent3 10" xfId="62" xr:uid="{00000000-0005-0000-0000-0000B1000000}"/>
    <cellStyle name="20% - Accent3 10 2" xfId="1829" xr:uid="{00000000-0005-0000-0000-0000B2000000}"/>
    <cellStyle name="20% - Accent3 10 2 2" xfId="43443" xr:uid="{33A6B171-DF74-4BA7-BBC4-F2C1A36E95BF}"/>
    <cellStyle name="20% - Accent3 10 3" xfId="9554" xr:uid="{6C4E0FCC-812E-4F39-965D-7F1F51FCD761}"/>
    <cellStyle name="20% - Accent3 11" xfId="1830" xr:uid="{00000000-0005-0000-0000-0000B3000000}"/>
    <cellStyle name="20% - Accent3 11 2" xfId="9555" xr:uid="{AA91B172-6773-495D-8C77-0694DE0C4CE5}"/>
    <cellStyle name="20% - Accent3 12" xfId="1831" xr:uid="{00000000-0005-0000-0000-0000B4000000}"/>
    <cellStyle name="20% - Accent3 12 2" xfId="9556" xr:uid="{D6FFBF96-D632-480B-8CD8-334CAD6472E0}"/>
    <cellStyle name="20% - Accent3 13" xfId="1832" xr:uid="{00000000-0005-0000-0000-0000B5000000}"/>
    <cellStyle name="20% - Accent3 13 2" xfId="9557" xr:uid="{2C653DA5-7EAF-4007-B215-74439ADC28BC}"/>
    <cellStyle name="20% - Accent3 14" xfId="1833" xr:uid="{00000000-0005-0000-0000-0000B6000000}"/>
    <cellStyle name="20% - Accent3 14 2" xfId="9558" xr:uid="{46AF201E-1260-4A98-9438-15C144DBE890}"/>
    <cellStyle name="20% - Accent3 15" xfId="1834" xr:uid="{00000000-0005-0000-0000-0000B7000000}"/>
    <cellStyle name="20% - Accent3 15 2" xfId="9559" xr:uid="{4F705B62-6415-41EC-9116-3D895946F31A}"/>
    <cellStyle name="20% - Accent3 16" xfId="1835" xr:uid="{00000000-0005-0000-0000-0000B8000000}"/>
    <cellStyle name="20% - Accent3 16 2" xfId="9560" xr:uid="{8907332B-DC56-45A1-BA6C-CC42D3278944}"/>
    <cellStyle name="20% - Accent3 17" xfId="1836" xr:uid="{00000000-0005-0000-0000-0000B9000000}"/>
    <cellStyle name="20% - Accent3 17 2" xfId="9561" xr:uid="{9D307752-5D07-4296-A245-EF5BE65DF7FD}"/>
    <cellStyle name="20% - Accent3 18" xfId="1837" xr:uid="{00000000-0005-0000-0000-0000BA000000}"/>
    <cellStyle name="20% - Accent3 18 2" xfId="9562" xr:uid="{8A242870-49B1-4F21-97F2-F1BB621C9F54}"/>
    <cellStyle name="20% - Accent3 19" xfId="1838" xr:uid="{00000000-0005-0000-0000-0000BB000000}"/>
    <cellStyle name="20% - Accent3 19 2" xfId="9563" xr:uid="{FEEB96CD-2A9D-43B8-98FB-6FD7CFA86A34}"/>
    <cellStyle name="20% - Accent3 2" xfId="63" xr:uid="{00000000-0005-0000-0000-0000BC000000}"/>
    <cellStyle name="20% - Accent3 2 10" xfId="1839" xr:uid="{00000000-0005-0000-0000-0000BD000000}"/>
    <cellStyle name="20% - Accent3 2 10 2" xfId="9565" xr:uid="{7E37663A-B1A4-4B89-BF15-D3C7202E60A8}"/>
    <cellStyle name="20% - Accent3 2 11" xfId="1840" xr:uid="{00000000-0005-0000-0000-0000BE000000}"/>
    <cellStyle name="20% - Accent3 2 11 2" xfId="9566" xr:uid="{BEFA2492-42CF-4B8D-A968-8DC6D1014C20}"/>
    <cellStyle name="20% - Accent3 2 12" xfId="1841" xr:uid="{00000000-0005-0000-0000-0000BF000000}"/>
    <cellStyle name="20% - Accent3 2 12 2" xfId="9567" xr:uid="{78FFF104-73F5-481C-9B08-5464B0B79D80}"/>
    <cellStyle name="20% - Accent3 2 13" xfId="1842" xr:uid="{00000000-0005-0000-0000-0000C0000000}"/>
    <cellStyle name="20% - Accent3 2 13 2" xfId="9568" xr:uid="{628363B7-9866-4F1C-8F1D-046452C60025}"/>
    <cellStyle name="20% - Accent3 2 14" xfId="1843" xr:uid="{00000000-0005-0000-0000-0000C1000000}"/>
    <cellStyle name="20% - Accent3 2 15" xfId="9564" xr:uid="{01A6A31A-F354-4EA5-AA98-CF9EA1D0FA55}"/>
    <cellStyle name="20% - Accent3 2 2" xfId="64" xr:uid="{00000000-0005-0000-0000-0000C2000000}"/>
    <cellStyle name="20% - Accent3 2 2 2" xfId="1844" xr:uid="{00000000-0005-0000-0000-0000C3000000}"/>
    <cellStyle name="20% - Accent3 2 2 2 2" xfId="43444" xr:uid="{BAE030A8-E7DB-47D2-AD29-B688F781632C}"/>
    <cellStyle name="20% - Accent3 2 2 3" xfId="9569" xr:uid="{2ABC72E4-1825-4637-AD8D-57F763EFE21D}"/>
    <cellStyle name="20% - Accent3 2 3" xfId="65" xr:uid="{00000000-0005-0000-0000-0000C4000000}"/>
    <cellStyle name="20% - Accent3 2 3 2" xfId="1845" xr:uid="{00000000-0005-0000-0000-0000C5000000}"/>
    <cellStyle name="20% - Accent3 2 3 2 2" xfId="43445" xr:uid="{4ED8B056-230A-4294-9B6B-CF2609F5FFE2}"/>
    <cellStyle name="20% - Accent3 2 3 3" xfId="9570" xr:uid="{69FB0A66-3AE9-490C-B95C-AD4BE58ABB0E}"/>
    <cellStyle name="20% - Accent3 2 4" xfId="66" xr:uid="{00000000-0005-0000-0000-0000C6000000}"/>
    <cellStyle name="20% - Accent3 2 4 2" xfId="1846" xr:uid="{00000000-0005-0000-0000-0000C7000000}"/>
    <cellStyle name="20% - Accent3 2 4 2 2" xfId="43446" xr:uid="{367EC0DA-42CD-4CBB-B228-BBC5B6689507}"/>
    <cellStyle name="20% - Accent3 2 4 3" xfId="9571" xr:uid="{4697D720-94B7-4C99-A34F-8F3D8B318216}"/>
    <cellStyle name="20% - Accent3 2 5" xfId="67" xr:uid="{00000000-0005-0000-0000-0000C8000000}"/>
    <cellStyle name="20% - Accent3 2 5 2" xfId="1847" xr:uid="{00000000-0005-0000-0000-0000C9000000}"/>
    <cellStyle name="20% - Accent3 2 5 2 2" xfId="43447" xr:uid="{46738921-8293-43D4-A60F-71AF25590235}"/>
    <cellStyle name="20% - Accent3 2 5 3" xfId="9572" xr:uid="{8E9EF1E8-11B4-4EED-9559-5A697152C7C3}"/>
    <cellStyle name="20% - Accent3 2 6" xfId="1848" xr:uid="{00000000-0005-0000-0000-0000CA000000}"/>
    <cellStyle name="20% - Accent3 2 6 2" xfId="9573" xr:uid="{E57C5E80-1763-4A8A-B35E-7880CF50C602}"/>
    <cellStyle name="20% - Accent3 2 7" xfId="1849" xr:uid="{00000000-0005-0000-0000-0000CB000000}"/>
    <cellStyle name="20% - Accent3 2 7 2" xfId="9574" xr:uid="{D1017C4F-C261-4315-87A3-11B790743E45}"/>
    <cellStyle name="20% - Accent3 2 8" xfId="1850" xr:uid="{00000000-0005-0000-0000-0000CC000000}"/>
    <cellStyle name="20% - Accent3 2 8 2" xfId="9575" xr:uid="{6309C280-7CA7-491B-9F75-7C19C8E65EB7}"/>
    <cellStyle name="20% - Accent3 2 9" xfId="1851" xr:uid="{00000000-0005-0000-0000-0000CD000000}"/>
    <cellStyle name="20% - Accent3 2 9 2" xfId="9576" xr:uid="{31865503-1BDA-44BF-AAEB-06EE0DC82AE8}"/>
    <cellStyle name="20% - Accent3 2_2-2" xfId="1852" xr:uid="{00000000-0005-0000-0000-0000CE000000}"/>
    <cellStyle name="20% - Accent3 20" xfId="1853" xr:uid="{00000000-0005-0000-0000-0000CF000000}"/>
    <cellStyle name="20% - Accent3 20 2" xfId="9577" xr:uid="{260C4AE3-876C-49CF-8E7D-48EA71022195}"/>
    <cellStyle name="20% - Accent3 21" xfId="1854" xr:uid="{00000000-0005-0000-0000-0000D0000000}"/>
    <cellStyle name="20% - Accent3 21 10" xfId="9579" xr:uid="{696A61B0-EE05-4441-B1B9-C46486977C61}"/>
    <cellStyle name="20% - Accent3 21 11" xfId="9580" xr:uid="{F5AC6EE5-D1DF-4EE7-87D2-A8D89AA8ADCC}"/>
    <cellStyle name="20% - Accent3 21 12" xfId="9581" xr:uid="{A279D4C8-83BF-4CAE-BE04-1760397DF4B0}"/>
    <cellStyle name="20% - Accent3 21 13" xfId="9582" xr:uid="{D4E9A710-1F51-4F8C-8A1A-67E405A48D22}"/>
    <cellStyle name="20% - Accent3 21 14" xfId="9583" xr:uid="{CBC354C9-9871-417E-B99D-9F8314C99036}"/>
    <cellStyle name="20% - Accent3 21 15" xfId="9578" xr:uid="{FC011E5E-711C-49A7-B006-290E04A97F0E}"/>
    <cellStyle name="20% - Accent3 21 2" xfId="9584" xr:uid="{3D80C23D-B463-4EB6-A8B2-BDA5F67B1B89}"/>
    <cellStyle name="20% - Accent3 21 2 2" xfId="9585" xr:uid="{C8094B91-49D7-4A97-B28B-4A2AE8473AAC}"/>
    <cellStyle name="20% - Accent3 21 2 3" xfId="9586" xr:uid="{3905C754-BDE4-4BA1-8D12-FA46F1B10B62}"/>
    <cellStyle name="20% - Accent3 21 2 3 2" xfId="9587" xr:uid="{8A9934E7-5517-4979-9398-219ACA7E17F7}"/>
    <cellStyle name="20% - Accent3 21 2 4" xfId="9588" xr:uid="{9AA51E37-A73C-49B7-82E5-8BECE1241387}"/>
    <cellStyle name="20% - Accent3 21 2 5" xfId="9589" xr:uid="{FD212D6A-1336-4A51-BB61-47839BC84CD8}"/>
    <cellStyle name="20% - Accent3 21 3" xfId="9590" xr:uid="{2C71BF30-756C-4686-BE5D-FC93F6DB8AD8}"/>
    <cellStyle name="20% - Accent3 21 4" xfId="9591" xr:uid="{A20A7819-859A-4FE1-A0AE-F824B09275E3}"/>
    <cellStyle name="20% - Accent3 21 5" xfId="9592" xr:uid="{9639BEE0-D956-41CE-89C0-0DF38E7189C6}"/>
    <cellStyle name="20% - Accent3 21 6" xfId="9593" xr:uid="{4DBA4EBD-C8C8-42D5-B74E-36FF109F641A}"/>
    <cellStyle name="20% - Accent3 21 7" xfId="9594" xr:uid="{E7B4CD40-7E7D-41EB-B821-EE68D84F6F61}"/>
    <cellStyle name="20% - Accent3 21 8" xfId="9595" xr:uid="{079FAD2A-577F-40BA-9BAD-9ADE87AB6EDB}"/>
    <cellStyle name="20% - Accent3 21 9" xfId="9596" xr:uid="{A8732515-C5EF-423D-926E-EB1743830CE8}"/>
    <cellStyle name="20% - Accent3 22" xfId="1855" xr:uid="{00000000-0005-0000-0000-0000D1000000}"/>
    <cellStyle name="20% - Accent3 22 10" xfId="9598" xr:uid="{B2F9A024-3F37-40A1-A7CE-FFEB286752BC}"/>
    <cellStyle name="20% - Accent3 22 10 2" xfId="37240" xr:uid="{00ECD22F-1BE6-4560-B619-3EC29FDFE462}"/>
    <cellStyle name="20% - Accent3 22 10 3" xfId="40666" xr:uid="{5EE62B02-ED23-4693-93BC-A478DF884E2A}"/>
    <cellStyle name="20% - Accent3 22 11" xfId="9599" xr:uid="{7EEE9431-D928-4540-A9EA-B3F494CE577B}"/>
    <cellStyle name="20% - Accent3 22 11 2" xfId="37241" xr:uid="{28CF5BD5-9CE9-45C3-915D-02AB4BE94489}"/>
    <cellStyle name="20% - Accent3 22 11 3" xfId="40667" xr:uid="{76FE0476-A3E6-4AD2-A443-801A3ED82DE7}"/>
    <cellStyle name="20% - Accent3 22 12" xfId="9600" xr:uid="{C0D659C6-4624-4316-AF20-EE1D5B39E7B6}"/>
    <cellStyle name="20% - Accent3 22 12 2" xfId="37242" xr:uid="{E06B6C39-CE1E-414D-86B4-3A4C8BCBF0DB}"/>
    <cellStyle name="20% - Accent3 22 12 3" xfId="40668" xr:uid="{7E8943FC-9DD2-4E92-A2E6-8EA71C17CEFD}"/>
    <cellStyle name="20% - Accent3 22 13" xfId="9601" xr:uid="{EEC3B683-5AAF-4C10-BC78-046379EBB31F}"/>
    <cellStyle name="20% - Accent3 22 13 2" xfId="37243" xr:uid="{BDF4FEB8-7155-4FFC-A7FF-41BCC638CF5D}"/>
    <cellStyle name="20% - Accent3 22 13 3" xfId="40669" xr:uid="{0D8B6701-257A-4A8B-9DD5-FE62D773BDE5}"/>
    <cellStyle name="20% - Accent3 22 14" xfId="9602" xr:uid="{78FD75FC-8A01-41AD-8CDE-F42458740636}"/>
    <cellStyle name="20% - Accent3 22 14 2" xfId="37244" xr:uid="{47DCFF21-73B5-4454-860B-98760B413CF8}"/>
    <cellStyle name="20% - Accent3 22 14 3" xfId="40670" xr:uid="{58864016-CE29-4F99-919D-F4352F1EC656}"/>
    <cellStyle name="20% - Accent3 22 15" xfId="37239" xr:uid="{2CAA5891-C107-4BA5-A130-BB0DE38BCE08}"/>
    <cellStyle name="20% - Accent3 22 16" xfId="40665" xr:uid="{6155CA3E-9E22-4846-A6C9-C6725B006245}"/>
    <cellStyle name="20% - Accent3 22 17" xfId="9597" xr:uid="{1814F6BE-340A-4F8D-9717-031B89E6C1E6}"/>
    <cellStyle name="20% - Accent3 22 2" xfId="9603" xr:uid="{472B1DFA-FAD3-4148-85E4-5907B0FE6052}"/>
    <cellStyle name="20% - Accent3 22 2 10" xfId="40671" xr:uid="{E946A9E8-B2B4-4709-83D0-97746D416217}"/>
    <cellStyle name="20% - Accent3 22 2 2" xfId="9604" xr:uid="{D29F1A47-894D-42B9-89B5-2FAA7AC7DB52}"/>
    <cellStyle name="20% - Accent3 22 2 2 2" xfId="9605" xr:uid="{8F8A95BC-27C6-443A-843E-5758D6E7F426}"/>
    <cellStyle name="20% - Accent3 22 2 2 2 2" xfId="9606" xr:uid="{1E229896-99D0-4ECF-84D0-393329C1DBA4}"/>
    <cellStyle name="20% - Accent3 22 2 2 2 2 2" xfId="37248" xr:uid="{33A4B021-911A-4335-80CC-91C7EDF21A03}"/>
    <cellStyle name="20% - Accent3 22 2 2 2 2 3" xfId="40674" xr:uid="{A8597ABE-8A07-4AC4-8A56-43002A37677F}"/>
    <cellStyle name="20% - Accent3 22 2 2 2 3" xfId="9607" xr:uid="{20589532-B1AB-4012-BF85-A77F0153084F}"/>
    <cellStyle name="20% - Accent3 22 2 2 2 3 2" xfId="37249" xr:uid="{B6C21551-3E0A-407D-BF16-F782EDC0D422}"/>
    <cellStyle name="20% - Accent3 22 2 2 2 3 3" xfId="40675" xr:uid="{30E8F70B-FE11-4AE3-9C6D-A3E4057819C2}"/>
    <cellStyle name="20% - Accent3 22 2 2 2 4" xfId="9608" xr:uid="{C3C4C86E-1A04-4A63-B835-01816D09B7F8}"/>
    <cellStyle name="20% - Accent3 22 2 2 2 4 2" xfId="37250" xr:uid="{8F99EB5C-B3DE-4F46-BA10-13BAECD48B6F}"/>
    <cellStyle name="20% - Accent3 22 2 2 2 4 3" xfId="40676" xr:uid="{CCCEC0E3-FDFC-4E2B-892C-04FF036F9992}"/>
    <cellStyle name="20% - Accent3 22 2 2 2 5" xfId="9609" xr:uid="{C76D82BC-83B4-4A40-AAC0-0BF67A26263F}"/>
    <cellStyle name="20% - Accent3 22 2 2 2 5 2" xfId="37251" xr:uid="{833353A1-D3ED-4C61-926C-A351FBD64E4D}"/>
    <cellStyle name="20% - Accent3 22 2 2 2 5 3" xfId="40677" xr:uid="{1997AAFB-2393-4940-9836-D900EC459EA2}"/>
    <cellStyle name="20% - Accent3 22 2 2 2 6" xfId="37247" xr:uid="{F9E5AE0B-BDCE-4743-B04F-8BCBA9236E4D}"/>
    <cellStyle name="20% - Accent3 22 2 2 2 7" xfId="40673" xr:uid="{6ACA3741-97F9-4ED4-8334-2FB40E459D68}"/>
    <cellStyle name="20% - Accent3 22 2 2 3" xfId="9610" xr:uid="{E29E34C0-D669-44D3-B02C-C17F236C2FA6}"/>
    <cellStyle name="20% - Accent3 22 2 2 3 2" xfId="37252" xr:uid="{7D9E0169-FCC7-4FA1-BAF2-6488E4300439}"/>
    <cellStyle name="20% - Accent3 22 2 2 3 3" xfId="40678" xr:uid="{F7FE7FA5-1263-459F-94B2-C3A0FA8EAA82}"/>
    <cellStyle name="20% - Accent3 22 2 2 4" xfId="9611" xr:uid="{EF736109-D33E-47B4-895B-DE429F2C9043}"/>
    <cellStyle name="20% - Accent3 22 2 2 4 2" xfId="37253" xr:uid="{22A91988-E926-496A-9BA9-98D58AF6C6D4}"/>
    <cellStyle name="20% - Accent3 22 2 2 4 3" xfId="40679" xr:uid="{62979C25-34E9-4DE3-9433-BB9AA6ADD6F4}"/>
    <cellStyle name="20% - Accent3 22 2 2 5" xfId="9612" xr:uid="{FEDC85F0-CC7C-44B0-BF4A-9945844A9711}"/>
    <cellStyle name="20% - Accent3 22 2 2 5 2" xfId="37254" xr:uid="{EB213D54-BDB1-4A9A-95DB-114B71DE2A9A}"/>
    <cellStyle name="20% - Accent3 22 2 2 5 3" xfId="40680" xr:uid="{47824BAF-39C8-4EE5-8CE9-4965054C684B}"/>
    <cellStyle name="20% - Accent3 22 2 2 6" xfId="9613" xr:uid="{73EE4C6D-4DE3-485D-9C5A-FED74ECE8E2C}"/>
    <cellStyle name="20% - Accent3 22 2 2 6 2" xfId="37255" xr:uid="{97E7D084-598D-4B60-B316-91378A501734}"/>
    <cellStyle name="20% - Accent3 22 2 2 6 3" xfId="40681" xr:uid="{3F09C491-89E8-48B7-94EE-371B72B17911}"/>
    <cellStyle name="20% - Accent3 22 2 2 7" xfId="37246" xr:uid="{B66CB77F-1325-402C-9631-3B92E370679B}"/>
    <cellStyle name="20% - Accent3 22 2 2 8" xfId="40672" xr:uid="{4CCB08BC-05D8-41E3-AC81-477F6E0EFF6E}"/>
    <cellStyle name="20% - Accent3 22 2 3" xfId="9614" xr:uid="{701F3F25-0C1C-4247-A231-95754535591D}"/>
    <cellStyle name="20% - Accent3 22 2 3 2" xfId="9615" xr:uid="{FE7A4A3B-2A42-4BD3-BA10-F03FEDC0DFF4}"/>
    <cellStyle name="20% - Accent3 22 2 3 2 2" xfId="9616" xr:uid="{46349939-8627-4C88-A465-4F62E9210FCC}"/>
    <cellStyle name="20% - Accent3 22 2 3 2 2 2" xfId="37258" xr:uid="{1C5E143D-8348-4268-972B-2D19F0F91B7E}"/>
    <cellStyle name="20% - Accent3 22 2 3 2 2 3" xfId="40684" xr:uid="{04AA544F-C444-403D-8A69-CE763599D7D3}"/>
    <cellStyle name="20% - Accent3 22 2 3 2 3" xfId="9617" xr:uid="{3D6BAA24-53A4-46BD-AE57-0C9653C718EA}"/>
    <cellStyle name="20% - Accent3 22 2 3 2 3 2" xfId="37259" xr:uid="{4A79F402-BADC-477E-BA30-D190701A731C}"/>
    <cellStyle name="20% - Accent3 22 2 3 2 3 3" xfId="40685" xr:uid="{F1D05B8D-D9E6-4E3B-BF6C-F990079D26A9}"/>
    <cellStyle name="20% - Accent3 22 2 3 2 4" xfId="37257" xr:uid="{989DA677-FD3C-48BB-8CCD-27FCCE9D6D66}"/>
    <cellStyle name="20% - Accent3 22 2 3 2 5" xfId="40683" xr:uid="{876FB5BD-97F9-4D05-B82D-83B54DFF2581}"/>
    <cellStyle name="20% - Accent3 22 2 3 3" xfId="9618" xr:uid="{8BC4E621-4531-4C89-9698-B37D4268613A}"/>
    <cellStyle name="20% - Accent3 22 2 3 3 2" xfId="37260" xr:uid="{11B82D5D-51C7-4618-9A85-F60141DB3956}"/>
    <cellStyle name="20% - Accent3 22 2 3 3 3" xfId="40686" xr:uid="{42DF5BAE-D9FC-4941-8B50-B7A450DDF589}"/>
    <cellStyle name="20% - Accent3 22 2 3 4" xfId="9619" xr:uid="{6F5C6084-E252-49AF-BCDD-EC7C770C3606}"/>
    <cellStyle name="20% - Accent3 22 2 3 4 2" xfId="37261" xr:uid="{5A54973B-4A21-4747-88FA-99157C146741}"/>
    <cellStyle name="20% - Accent3 22 2 3 4 3" xfId="40687" xr:uid="{8147F1F7-2BD4-48D1-88E6-2ACD7E4C3F7E}"/>
    <cellStyle name="20% - Accent3 22 2 3 5" xfId="9620" xr:uid="{E3F83470-1461-4717-836E-93B7FD7679FE}"/>
    <cellStyle name="20% - Accent3 22 2 3 5 2" xfId="37262" xr:uid="{4CAC4423-1762-437C-A811-40DDF56C52B9}"/>
    <cellStyle name="20% - Accent3 22 2 3 5 3" xfId="40688" xr:uid="{E6FEE8D4-B31A-4F3C-B629-7B9FD05A3304}"/>
    <cellStyle name="20% - Accent3 22 2 3 6" xfId="9621" xr:uid="{B83ADE9C-9266-40EA-B416-3129E1FA4499}"/>
    <cellStyle name="20% - Accent3 22 2 3 6 2" xfId="37263" xr:uid="{F13D6ABC-D43D-4BDC-BA98-1BB9FD900FA3}"/>
    <cellStyle name="20% - Accent3 22 2 3 6 3" xfId="40689" xr:uid="{64B334C5-BFD8-4F1A-9B96-23F64BFE4F01}"/>
    <cellStyle name="20% - Accent3 22 2 3 7" xfId="37256" xr:uid="{8F401DA9-0271-440D-BFCE-57BA4E73418E}"/>
    <cellStyle name="20% - Accent3 22 2 3 8" xfId="40682" xr:uid="{D1D0A814-5EA4-432E-BDF9-E59D9F49FE9D}"/>
    <cellStyle name="20% - Accent3 22 2 4" xfId="9622" xr:uid="{28819F13-67B5-47AF-A587-0CB6D78D5476}"/>
    <cellStyle name="20% - Accent3 22 2 4 2" xfId="9623" xr:uid="{77AD8C75-45CF-40F8-BEC2-2B8D327DE254}"/>
    <cellStyle name="20% - Accent3 22 2 4 2 2" xfId="37265" xr:uid="{CAC453FD-0E85-49A3-B133-C1A04640830B}"/>
    <cellStyle name="20% - Accent3 22 2 4 2 3" xfId="40691" xr:uid="{B6EA10EC-0959-462D-93BB-6BF4E330F0E9}"/>
    <cellStyle name="20% - Accent3 22 2 4 3" xfId="9624" xr:uid="{FE9876E1-D75C-4181-90FC-80107B61EE4B}"/>
    <cellStyle name="20% - Accent3 22 2 4 3 2" xfId="37266" xr:uid="{8D46B9A5-28C2-4BCD-B179-48CE11EC8C3C}"/>
    <cellStyle name="20% - Accent3 22 2 4 3 3" xfId="40692" xr:uid="{EF68EAE9-2F62-440E-A2C9-3B809827E822}"/>
    <cellStyle name="20% - Accent3 22 2 4 4" xfId="37264" xr:uid="{B3B9B9EE-A994-4732-A555-B5B1CDB35515}"/>
    <cellStyle name="20% - Accent3 22 2 4 5" xfId="40690" xr:uid="{6C82CAB4-A438-4738-BB57-650E01E407E7}"/>
    <cellStyle name="20% - Accent3 22 2 5" xfId="9625" xr:uid="{45948129-232B-43B2-9C12-40548E1EA8A8}"/>
    <cellStyle name="20% - Accent3 22 2 5 2" xfId="37267" xr:uid="{9B8E9BFE-F610-415A-BD4A-0D2D975CB8BB}"/>
    <cellStyle name="20% - Accent3 22 2 5 3" xfId="40693" xr:uid="{C52C0301-D956-4682-B50C-B0EBB519093C}"/>
    <cellStyle name="20% - Accent3 22 2 6" xfId="9626" xr:uid="{B3B768C6-37E1-48FE-815A-A2AB908490A7}"/>
    <cellStyle name="20% - Accent3 22 2 6 2" xfId="37268" xr:uid="{1A127395-FEB3-4062-BB7C-91552BB78F2D}"/>
    <cellStyle name="20% - Accent3 22 2 6 3" xfId="40694" xr:uid="{6F47ECBF-4C73-4189-9D6D-E52A00B0F39F}"/>
    <cellStyle name="20% - Accent3 22 2 7" xfId="9627" xr:uid="{D011AA0B-C84B-405A-9183-6CAF10CEBB1A}"/>
    <cellStyle name="20% - Accent3 22 2 7 2" xfId="37269" xr:uid="{AD22ADC5-E1E5-4B9B-A97A-9D5F27EF2D60}"/>
    <cellStyle name="20% - Accent3 22 2 7 3" xfId="40695" xr:uid="{DD0099E8-0F35-402B-8DEE-356F307F92BF}"/>
    <cellStyle name="20% - Accent3 22 2 8" xfId="9628" xr:uid="{F3831A23-D113-4D52-A8D0-5E7004AF6469}"/>
    <cellStyle name="20% - Accent3 22 2 8 2" xfId="37270" xr:uid="{9A41AE0C-4EC7-4C27-AD72-C7451E9ADB3A}"/>
    <cellStyle name="20% - Accent3 22 2 8 3" xfId="40696" xr:uid="{3B616A7D-EEDB-4303-9F71-2EB28E44B19A}"/>
    <cellStyle name="20% - Accent3 22 2 9" xfId="37245" xr:uid="{2FC92742-2F7D-4DDB-AE00-F89D392506AA}"/>
    <cellStyle name="20% - Accent3 22 3" xfId="9629" xr:uid="{FBCC9550-9A89-4FEA-A4EE-E755DC94F2D4}"/>
    <cellStyle name="20% - Accent3 22 3 2" xfId="9630" xr:uid="{5C550D5B-816C-40AD-A934-B19BB354AA58}"/>
    <cellStyle name="20% - Accent3 22 3 2 2" xfId="9631" xr:uid="{93194373-40D4-49D1-A4C5-C5F400FBE41E}"/>
    <cellStyle name="20% - Accent3 22 3 2 2 2" xfId="9632" xr:uid="{A64A7547-01B6-436D-A7F5-8E285DC951D0}"/>
    <cellStyle name="20% - Accent3 22 3 2 2 2 2" xfId="37273" xr:uid="{F649A5E5-85CB-4E7A-BEFF-F244AF4A6036}"/>
    <cellStyle name="20% - Accent3 22 3 2 2 2 3" xfId="40699" xr:uid="{137EB2C6-031D-4823-A756-E9DB476F1474}"/>
    <cellStyle name="20% - Accent3 22 3 2 2 3" xfId="9633" xr:uid="{E0B41C8A-F205-4B89-8E81-C366280451C5}"/>
    <cellStyle name="20% - Accent3 22 3 2 2 3 2" xfId="37274" xr:uid="{BE84D8FA-7B92-4C0B-A9B3-FF6863A4CBDB}"/>
    <cellStyle name="20% - Accent3 22 3 2 2 3 3" xfId="40700" xr:uid="{593917F4-20BD-4642-891F-9F4C5282952A}"/>
    <cellStyle name="20% - Accent3 22 3 2 2 4" xfId="37272" xr:uid="{636244DD-2C49-4587-98E6-7CFE31A6E7E7}"/>
    <cellStyle name="20% - Accent3 22 3 2 2 5" xfId="40698" xr:uid="{C02D5724-3C96-48FB-B97B-6095B6575FA6}"/>
    <cellStyle name="20% - Accent3 22 3 2 3" xfId="9634" xr:uid="{5F4FFEE8-8AF6-4E74-84C2-C7FCD73AEB17}"/>
    <cellStyle name="20% - Accent3 22 3 2 3 2" xfId="37275" xr:uid="{458B4177-9D99-4691-918F-EDA35442DCD3}"/>
    <cellStyle name="20% - Accent3 22 3 2 3 3" xfId="40701" xr:uid="{AF4E0A35-B324-4657-8188-31DF76B9E21D}"/>
    <cellStyle name="20% - Accent3 22 3 2 4" xfId="9635" xr:uid="{292F49D9-A4F2-40E2-84D6-8FCFF83E4485}"/>
    <cellStyle name="20% - Accent3 22 3 2 4 2" xfId="37276" xr:uid="{2CEB9E00-70A8-4D6B-A8C8-E325F9663227}"/>
    <cellStyle name="20% - Accent3 22 3 2 4 3" xfId="40702" xr:uid="{B1EEB4A1-5102-4AE5-9DA5-3B2404A7C2BB}"/>
    <cellStyle name="20% - Accent3 22 3 2 5" xfId="37271" xr:uid="{64C06DC6-E7DF-416F-95BA-5556199A5657}"/>
    <cellStyle name="20% - Accent3 22 3 2 6" xfId="40697" xr:uid="{A70DC62E-BD58-469C-ADBF-75137330BC24}"/>
    <cellStyle name="20% - Accent3 22 3 3" xfId="9636" xr:uid="{CC2995F9-854B-4BAA-9D52-9AD8E1B47B22}"/>
    <cellStyle name="20% - Accent3 22 3 3 2" xfId="9637" xr:uid="{E8685F98-6990-44A7-B732-9F75DBCD47A0}"/>
    <cellStyle name="20% - Accent3 22 3 3 2 2" xfId="9638" xr:uid="{04E2487A-D403-400C-82B5-9679A52CABC0}"/>
    <cellStyle name="20% - Accent3 22 3 3 2 2 2" xfId="37279" xr:uid="{AAC1A761-D046-4456-AF9F-62F9992D43AD}"/>
    <cellStyle name="20% - Accent3 22 3 3 2 2 3" xfId="40705" xr:uid="{E1DEB164-6A2B-49E8-931E-D78FA2CCD74A}"/>
    <cellStyle name="20% - Accent3 22 3 3 2 3" xfId="9639" xr:uid="{BF68C734-23BB-4B4E-9EE8-D7A41929FEFF}"/>
    <cellStyle name="20% - Accent3 22 3 3 2 3 2" xfId="37280" xr:uid="{61518053-DD5F-4115-A152-961CD4737AE3}"/>
    <cellStyle name="20% - Accent3 22 3 3 2 3 3" xfId="40706" xr:uid="{9CBC4CD6-F07F-4F10-B140-912306E487A4}"/>
    <cellStyle name="20% - Accent3 22 3 3 2 4" xfId="37278" xr:uid="{912A4342-90FF-431D-91D2-79570C2E5148}"/>
    <cellStyle name="20% - Accent3 22 3 3 2 5" xfId="40704" xr:uid="{6E20F8EE-CB49-4CFE-A6A5-39C0F464DE3A}"/>
    <cellStyle name="20% - Accent3 22 3 3 3" xfId="9640" xr:uid="{2901FC72-21D8-4330-BB1A-0FC033E19630}"/>
    <cellStyle name="20% - Accent3 22 3 3 3 2" xfId="37281" xr:uid="{B4565F69-6251-4AE3-8380-ABF46FDB601B}"/>
    <cellStyle name="20% - Accent3 22 3 3 3 3" xfId="40707" xr:uid="{75DA4E0E-5989-4B32-B8DB-0011ABAB6133}"/>
    <cellStyle name="20% - Accent3 22 3 3 4" xfId="9641" xr:uid="{73A4F2B7-9DD0-4589-B160-3B6EE6670B30}"/>
    <cellStyle name="20% - Accent3 22 3 3 4 2" xfId="37282" xr:uid="{BCD68EA7-3CBB-4F26-A8E2-A70896A531B0}"/>
    <cellStyle name="20% - Accent3 22 3 3 4 3" xfId="40708" xr:uid="{0114169B-129F-463B-80EB-1CDA8C4DA77E}"/>
    <cellStyle name="20% - Accent3 22 3 3 5" xfId="37277" xr:uid="{C178A3EE-F8F6-4BA7-ABD8-D164791DE27F}"/>
    <cellStyle name="20% - Accent3 22 3 3 6" xfId="40703" xr:uid="{5DACF005-366C-4EED-9DE8-DE084C34D9D1}"/>
    <cellStyle name="20% - Accent3 22 3 4" xfId="9642" xr:uid="{833D2827-3CD6-4FAE-949C-8798F6190014}"/>
    <cellStyle name="20% - Accent3 22 3 4 2" xfId="9643" xr:uid="{51C3573D-4F18-48BE-ADAA-C0EFCCF98B70}"/>
    <cellStyle name="20% - Accent3 22 3 4 2 2" xfId="37284" xr:uid="{22279977-1709-4EB8-B8A6-D4DB03197880}"/>
    <cellStyle name="20% - Accent3 22 3 4 2 3" xfId="40710" xr:uid="{2A3CF6AC-9284-45C9-AC29-0A85955397C7}"/>
    <cellStyle name="20% - Accent3 22 3 4 3" xfId="9644" xr:uid="{5EFB69C2-61FC-41FE-9A69-315674C8C1AF}"/>
    <cellStyle name="20% - Accent3 22 3 4 3 2" xfId="37285" xr:uid="{FA238364-B1E5-47FF-AC7A-2248C741A1AC}"/>
    <cellStyle name="20% - Accent3 22 3 4 3 3" xfId="40711" xr:uid="{E47037A6-0114-41C8-928C-15A1833E3D6A}"/>
    <cellStyle name="20% - Accent3 22 3 4 4" xfId="37283" xr:uid="{396B730F-1FA2-4D8D-B89F-B4B378E81422}"/>
    <cellStyle name="20% - Accent3 22 3 4 5" xfId="40709" xr:uid="{74F2D451-57E6-49CE-961A-F5791F25D518}"/>
    <cellStyle name="20% - Accent3 22 4" xfId="9645" xr:uid="{E29847D5-784C-445A-B893-7ED4D0DB858B}"/>
    <cellStyle name="20% - Accent3 22 4 10" xfId="40712" xr:uid="{40B0AF24-FE68-46EB-A474-C93D4FFB818C}"/>
    <cellStyle name="20% - Accent3 22 4 2" xfId="9646" xr:uid="{912D365A-BEAB-42DE-A502-AC51F0541678}"/>
    <cellStyle name="20% - Accent3 22 4 2 2" xfId="9647" xr:uid="{8F60471F-39B9-4403-915F-D017C8DA3A72}"/>
    <cellStyle name="20% - Accent3 22 4 2 2 2" xfId="9648" xr:uid="{93A23E7C-BC91-4909-A08C-C11FF9721DCD}"/>
    <cellStyle name="20% - Accent3 22 4 2 2 2 2" xfId="37289" xr:uid="{457054ED-A4F9-4E41-8875-E0DEC71107C0}"/>
    <cellStyle name="20% - Accent3 22 4 2 2 2 3" xfId="40715" xr:uid="{6719FDC2-358F-4E35-ACBD-4D4A549257E1}"/>
    <cellStyle name="20% - Accent3 22 4 2 2 3" xfId="9649" xr:uid="{CDBFADD1-864F-47CB-9C7F-AF003DFC1E92}"/>
    <cellStyle name="20% - Accent3 22 4 2 2 3 2" xfId="37290" xr:uid="{EF738030-508E-40A9-8A19-C6161907664F}"/>
    <cellStyle name="20% - Accent3 22 4 2 2 3 3" xfId="40716" xr:uid="{2F92F6E1-B24D-486E-BC72-1CD85C4CDCD4}"/>
    <cellStyle name="20% - Accent3 22 4 2 2 4" xfId="37288" xr:uid="{1F084A33-6D10-4427-A89F-7F0AD497DE7C}"/>
    <cellStyle name="20% - Accent3 22 4 2 2 5" xfId="40714" xr:uid="{4B87AAF8-CA51-47CC-ABC4-5CE2E18DBADD}"/>
    <cellStyle name="20% - Accent3 22 4 2 3" xfId="9650" xr:uid="{A00665B0-18EC-4C72-BFA7-ADE6E73C67DB}"/>
    <cellStyle name="20% - Accent3 22 4 2 3 2" xfId="37291" xr:uid="{73AEDB1E-3EFF-4766-AB5E-A32DF4190CAF}"/>
    <cellStyle name="20% - Accent3 22 4 2 3 3" xfId="40717" xr:uid="{54A94A59-30AF-47CB-B8D6-EA07CC8B13DE}"/>
    <cellStyle name="20% - Accent3 22 4 2 4" xfId="9651" xr:uid="{DA10B7D3-F9C0-425A-A81B-51EC2E5A5526}"/>
    <cellStyle name="20% - Accent3 22 4 2 4 2" xfId="37292" xr:uid="{0BA54517-F3FA-45FF-BAD5-6454E8256410}"/>
    <cellStyle name="20% - Accent3 22 4 2 4 3" xfId="40718" xr:uid="{87DD7C66-5AE8-465F-901C-090480860E0A}"/>
    <cellStyle name="20% - Accent3 22 4 2 5" xfId="9652" xr:uid="{8E5CB2DC-22C8-46B3-95D7-71E7CD6B3F2D}"/>
    <cellStyle name="20% - Accent3 22 4 2 5 2" xfId="37293" xr:uid="{A64931C4-72DB-4430-B01F-726EEE8AAE7A}"/>
    <cellStyle name="20% - Accent3 22 4 2 5 3" xfId="40719" xr:uid="{041E562C-670E-4A95-BCA5-9C2DC3B29BBA}"/>
    <cellStyle name="20% - Accent3 22 4 2 6" xfId="9653" xr:uid="{8FE8515C-726C-4F65-BA2A-927600D727A4}"/>
    <cellStyle name="20% - Accent3 22 4 2 6 2" xfId="37294" xr:uid="{D819C5A8-8F2E-4E51-9864-634B37F6BB3C}"/>
    <cellStyle name="20% - Accent3 22 4 2 6 3" xfId="40720" xr:uid="{FAAD7D2C-CD51-402A-A386-59D1E34ED905}"/>
    <cellStyle name="20% - Accent3 22 4 2 7" xfId="37287" xr:uid="{5A875B60-51B9-4834-A745-EBCDF72610D7}"/>
    <cellStyle name="20% - Accent3 22 4 2 8" xfId="40713" xr:uid="{20D5F6F7-332F-4F90-A51D-FF62DBFC62A8}"/>
    <cellStyle name="20% - Accent3 22 4 3" xfId="9654" xr:uid="{AFD03A68-3EAF-4A55-9730-3E8206E74645}"/>
    <cellStyle name="20% - Accent3 22 4 3 2" xfId="9655" xr:uid="{82C45DDE-FAA6-49D1-9AB5-AFE2A128D4DD}"/>
    <cellStyle name="20% - Accent3 22 4 3 2 2" xfId="9656" xr:uid="{50F920C6-282A-4F6C-80D3-F10B7ECC942B}"/>
    <cellStyle name="20% - Accent3 22 4 3 2 2 2" xfId="37297" xr:uid="{6EE25627-03A1-4DAC-B986-50BC023A7A7B}"/>
    <cellStyle name="20% - Accent3 22 4 3 2 2 3" xfId="40723" xr:uid="{D210A759-F6F2-4F80-AD76-1E1F87870A58}"/>
    <cellStyle name="20% - Accent3 22 4 3 2 3" xfId="9657" xr:uid="{B9B9169A-F5B1-4196-A752-290BC708A8C9}"/>
    <cellStyle name="20% - Accent3 22 4 3 2 3 2" xfId="37298" xr:uid="{8460CD14-F46E-499F-B3F3-2A9E65EB05B6}"/>
    <cellStyle name="20% - Accent3 22 4 3 2 3 3" xfId="40724" xr:uid="{A1E5FFCA-D5AA-42B0-8BA9-631512F865B4}"/>
    <cellStyle name="20% - Accent3 22 4 3 2 4" xfId="37296" xr:uid="{B1BB823C-E924-4167-8365-0780EBDEC9A0}"/>
    <cellStyle name="20% - Accent3 22 4 3 2 5" xfId="40722" xr:uid="{D251E645-E255-41F9-95A5-7E029DD60C83}"/>
    <cellStyle name="20% - Accent3 22 4 3 3" xfId="9658" xr:uid="{27633428-3DA0-41C5-A494-B89052554CAE}"/>
    <cellStyle name="20% - Accent3 22 4 3 3 2" xfId="37299" xr:uid="{FAEC7E1C-D364-474B-9B9B-2AD9986DD28E}"/>
    <cellStyle name="20% - Accent3 22 4 3 3 3" xfId="40725" xr:uid="{1ACDBD76-4C03-4346-9015-330638F5C387}"/>
    <cellStyle name="20% - Accent3 22 4 3 4" xfId="9659" xr:uid="{13886AB8-D5A3-439E-A5D8-EE87755A8F34}"/>
    <cellStyle name="20% - Accent3 22 4 3 4 2" xfId="37300" xr:uid="{27BD3256-261E-4F3F-8138-FEE776D06363}"/>
    <cellStyle name="20% - Accent3 22 4 3 4 3" xfId="40726" xr:uid="{07D1EFAE-9F08-4031-9334-644C11CF80A7}"/>
    <cellStyle name="20% - Accent3 22 4 3 5" xfId="37295" xr:uid="{5D383E2E-EEA7-47AC-83B1-AC57961BCA14}"/>
    <cellStyle name="20% - Accent3 22 4 3 6" xfId="40721" xr:uid="{CDBCFB3C-D4B5-426B-90EA-BA7B2B56B47D}"/>
    <cellStyle name="20% - Accent3 22 4 4" xfId="9660" xr:uid="{CE1EFD71-F3FD-4596-B7C9-BB751224652A}"/>
    <cellStyle name="20% - Accent3 22 4 4 2" xfId="9661" xr:uid="{C60328ED-47C5-4A6F-9A33-4EFCF5ADECDD}"/>
    <cellStyle name="20% - Accent3 22 4 4 2 2" xfId="37302" xr:uid="{7E1836C0-3138-4562-A270-F18467FFF9A7}"/>
    <cellStyle name="20% - Accent3 22 4 4 2 3" xfId="40728" xr:uid="{49497615-0C8A-40B6-A7CB-A0C547B3A0AB}"/>
    <cellStyle name="20% - Accent3 22 4 4 3" xfId="9662" xr:uid="{DD50CA26-7859-4F9D-861F-453148C3CBE0}"/>
    <cellStyle name="20% - Accent3 22 4 4 3 2" xfId="37303" xr:uid="{CE005CA7-C591-4ADE-AB4B-85922C8E9803}"/>
    <cellStyle name="20% - Accent3 22 4 4 3 3" xfId="40729" xr:uid="{4FF2CB45-032F-4098-8A19-1E12DA020332}"/>
    <cellStyle name="20% - Accent3 22 4 4 4" xfId="37301" xr:uid="{3472A6EF-1BCB-4603-977F-83957CF8B3E7}"/>
    <cellStyle name="20% - Accent3 22 4 4 5" xfId="40727" xr:uid="{3089B215-0158-4AC2-B71F-4815752651D8}"/>
    <cellStyle name="20% - Accent3 22 4 5" xfId="9663" xr:uid="{2A3CC217-9D4F-4246-98C4-60DC9CC44E7B}"/>
    <cellStyle name="20% - Accent3 22 4 5 2" xfId="37304" xr:uid="{0A729DBC-CB23-49E8-87FE-2794DA236E5E}"/>
    <cellStyle name="20% - Accent3 22 4 5 3" xfId="40730" xr:uid="{8E12D908-DAF6-4AA3-BF9F-DDEF84A2E9D9}"/>
    <cellStyle name="20% - Accent3 22 4 6" xfId="9664" xr:uid="{C7AE7031-FF7C-4C55-A996-7721CC587799}"/>
    <cellStyle name="20% - Accent3 22 4 6 2" xfId="37305" xr:uid="{026568AD-7DFD-4BA4-BBD3-15D08814CE32}"/>
    <cellStyle name="20% - Accent3 22 4 6 3" xfId="40731" xr:uid="{261B6DC9-3F77-41CE-A9F8-1F153ADC8681}"/>
    <cellStyle name="20% - Accent3 22 4 7" xfId="9665" xr:uid="{E1B08E7A-EF7A-40A2-B982-43B8E65D6CA4}"/>
    <cellStyle name="20% - Accent3 22 4 7 2" xfId="37306" xr:uid="{5E6A82D0-9A56-4911-A91F-2A1DB1969A1E}"/>
    <cellStyle name="20% - Accent3 22 4 7 3" xfId="40732" xr:uid="{6CB63563-10BC-4CB0-9FD7-285A138C668A}"/>
    <cellStyle name="20% - Accent3 22 4 8" xfId="9666" xr:uid="{DE716124-81E5-44F8-9C0C-7A81D9F7C4F8}"/>
    <cellStyle name="20% - Accent3 22 4 8 2" xfId="37307" xr:uid="{14680D6D-6F29-413F-9C6E-3578DD4D68AE}"/>
    <cellStyle name="20% - Accent3 22 4 8 3" xfId="40733" xr:uid="{924CC98D-8668-4F8C-84DD-B25D6804182F}"/>
    <cellStyle name="20% - Accent3 22 4 9" xfId="37286" xr:uid="{F6330D03-5935-44A6-86F8-ADBBE0FC21CB}"/>
    <cellStyle name="20% - Accent3 22 5" xfId="9667" xr:uid="{13B0E158-54F9-4637-9566-3ACD34733D12}"/>
    <cellStyle name="20% - Accent3 22 5 10" xfId="40734" xr:uid="{29E9DF93-BDF5-48C5-9EC9-BE9420CB4162}"/>
    <cellStyle name="20% - Accent3 22 5 2" xfId="9668" xr:uid="{1F524F0D-0286-44BC-8925-982ADB5B3F6A}"/>
    <cellStyle name="20% - Accent3 22 5 2 2" xfId="9669" xr:uid="{A40CB130-0016-4D4E-A23D-561A9A0795B4}"/>
    <cellStyle name="20% - Accent3 22 5 2 2 2" xfId="9670" xr:uid="{EA84220E-BDAD-44CD-A56B-25477F0D64BD}"/>
    <cellStyle name="20% - Accent3 22 5 2 2 2 2" xfId="37311" xr:uid="{BF8B5FB6-CC64-4A60-967A-6FD14760649F}"/>
    <cellStyle name="20% - Accent3 22 5 2 2 2 3" xfId="40737" xr:uid="{99B08A7B-50D7-4E27-91E3-7A17A0F36706}"/>
    <cellStyle name="20% - Accent3 22 5 2 2 3" xfId="9671" xr:uid="{4B74BBF7-5230-4C91-BF78-56C8FAC83106}"/>
    <cellStyle name="20% - Accent3 22 5 2 2 3 2" xfId="37312" xr:uid="{9CAD7CF2-F8A0-484B-86A1-40AC2C7CD43D}"/>
    <cellStyle name="20% - Accent3 22 5 2 2 3 3" xfId="40738" xr:uid="{0291A240-AE73-4D06-923A-DD1988F17CD0}"/>
    <cellStyle name="20% - Accent3 22 5 2 2 4" xfId="37310" xr:uid="{ABBBAABC-3976-4FFB-AEA3-67F53896B3E7}"/>
    <cellStyle name="20% - Accent3 22 5 2 2 5" xfId="40736" xr:uid="{FD9DD331-05A0-4491-948E-BE2F50590544}"/>
    <cellStyle name="20% - Accent3 22 5 2 3" xfId="9672" xr:uid="{2B3B5C7F-FD02-4A33-86F9-19DB7B2BCE6C}"/>
    <cellStyle name="20% - Accent3 22 5 2 3 2" xfId="37313" xr:uid="{D5DDD128-6F3F-4E69-8F22-ADF9A1C5E031}"/>
    <cellStyle name="20% - Accent3 22 5 2 3 3" xfId="40739" xr:uid="{9563775C-E397-47BE-8679-57D5341F40D4}"/>
    <cellStyle name="20% - Accent3 22 5 2 4" xfId="9673" xr:uid="{1F6DC0F4-DB6A-45E6-9006-9825442A1E6E}"/>
    <cellStyle name="20% - Accent3 22 5 2 4 2" xfId="37314" xr:uid="{328AF58F-C573-4E06-9AFD-0365AD7273D7}"/>
    <cellStyle name="20% - Accent3 22 5 2 4 3" xfId="40740" xr:uid="{AF0620AE-E1EB-4074-83CC-C245254BC853}"/>
    <cellStyle name="20% - Accent3 22 5 2 5" xfId="37309" xr:uid="{BF5C6A9A-7154-40D2-A31D-F3A215C2681A}"/>
    <cellStyle name="20% - Accent3 22 5 2 6" xfId="40735" xr:uid="{72BAF6A6-04B1-4C11-B4A7-ED8A828AC8D6}"/>
    <cellStyle name="20% - Accent3 22 5 3" xfId="9674" xr:uid="{06301D4A-1687-4A66-B14F-BAD1AECE67A4}"/>
    <cellStyle name="20% - Accent3 22 5 3 2" xfId="9675" xr:uid="{90654F8F-4541-4D69-9A1C-4BDF4F77EE90}"/>
    <cellStyle name="20% - Accent3 22 5 3 2 2" xfId="9676" xr:uid="{F66E5D97-8022-46A7-A8FD-4645A2C9D2CD}"/>
    <cellStyle name="20% - Accent3 22 5 3 2 2 2" xfId="37317" xr:uid="{B34FE51B-13E2-484E-905D-2FA33A9301E2}"/>
    <cellStyle name="20% - Accent3 22 5 3 2 2 3" xfId="40743" xr:uid="{172933D4-5128-4578-9ECC-3DF49DDDB863}"/>
    <cellStyle name="20% - Accent3 22 5 3 2 3" xfId="9677" xr:uid="{463E38E5-29A0-4EFC-8260-36E15307A3F2}"/>
    <cellStyle name="20% - Accent3 22 5 3 2 3 2" xfId="37318" xr:uid="{372FECD7-65CC-4BA1-B522-FFC67D59D714}"/>
    <cellStyle name="20% - Accent3 22 5 3 2 3 3" xfId="40744" xr:uid="{5FF18C5B-6300-420F-8056-89601A1E0EF5}"/>
    <cellStyle name="20% - Accent3 22 5 3 2 4" xfId="37316" xr:uid="{8167330C-89FA-43E1-A585-ED293DCBBECB}"/>
    <cellStyle name="20% - Accent3 22 5 3 2 5" xfId="40742" xr:uid="{7F7A4C08-D31C-434E-9923-779B0E92C251}"/>
    <cellStyle name="20% - Accent3 22 5 3 3" xfId="9678" xr:uid="{66751DC1-B7CC-40C3-AA13-BA8E7DB21A3C}"/>
    <cellStyle name="20% - Accent3 22 5 3 3 2" xfId="37319" xr:uid="{63796DB0-DA89-4DAB-976A-21190F6B5E38}"/>
    <cellStyle name="20% - Accent3 22 5 3 3 3" xfId="40745" xr:uid="{E038F2E6-E22A-48E8-A4DC-CF46D3A1BDEC}"/>
    <cellStyle name="20% - Accent3 22 5 3 4" xfId="9679" xr:uid="{A32A192C-EB53-42D8-A64F-140119DBFD15}"/>
    <cellStyle name="20% - Accent3 22 5 3 4 2" xfId="37320" xr:uid="{57A1FAA3-9BA4-4880-9CF4-FA7C07F12E3D}"/>
    <cellStyle name="20% - Accent3 22 5 3 4 3" xfId="40746" xr:uid="{307CEE0B-F343-47B8-967A-6EB0848DAC3A}"/>
    <cellStyle name="20% - Accent3 22 5 3 5" xfId="37315" xr:uid="{DF739127-401C-442E-9674-601B36255FE4}"/>
    <cellStyle name="20% - Accent3 22 5 3 6" xfId="40741" xr:uid="{8FE014DF-4B05-4984-8640-C9DBB4556804}"/>
    <cellStyle name="20% - Accent3 22 5 4" xfId="9680" xr:uid="{E2F56E7C-2F16-437C-80C0-6F75FB4CDFD3}"/>
    <cellStyle name="20% - Accent3 22 5 4 2" xfId="9681" xr:uid="{E4D53D17-6CC1-422F-8C54-0D3667C51D65}"/>
    <cellStyle name="20% - Accent3 22 5 4 2 2" xfId="37322" xr:uid="{21AE4C85-F622-497B-B2AB-1B37DC74CC3C}"/>
    <cellStyle name="20% - Accent3 22 5 4 2 3" xfId="40748" xr:uid="{7DDC12EA-12B9-45BE-AAAE-53F6B79D77AC}"/>
    <cellStyle name="20% - Accent3 22 5 4 3" xfId="9682" xr:uid="{ED597CFD-4D1A-45F7-A60C-31CE0F20A569}"/>
    <cellStyle name="20% - Accent3 22 5 4 3 2" xfId="37323" xr:uid="{8918BCE0-6B56-40A6-9A3A-A8A142AB6D97}"/>
    <cellStyle name="20% - Accent3 22 5 4 3 3" xfId="40749" xr:uid="{7EB96590-7C70-47B6-AE18-18C7CC50CB51}"/>
    <cellStyle name="20% - Accent3 22 5 4 4" xfId="37321" xr:uid="{0408C208-5383-4F13-B09B-B1630F8B6F35}"/>
    <cellStyle name="20% - Accent3 22 5 4 5" xfId="40747" xr:uid="{29494FE7-1B65-4CB9-950D-C11B6D7EC6E8}"/>
    <cellStyle name="20% - Accent3 22 5 5" xfId="9683" xr:uid="{5CBFDAFC-EDE1-4BB7-AE3E-5DDC5F0373B4}"/>
    <cellStyle name="20% - Accent3 22 5 5 2" xfId="37324" xr:uid="{D1A26FF5-F15E-4E55-AC01-8EABE7A162DD}"/>
    <cellStyle name="20% - Accent3 22 5 5 3" xfId="40750" xr:uid="{5AA15184-0C96-44F9-ABAC-5216E5F8F5F4}"/>
    <cellStyle name="20% - Accent3 22 5 6" xfId="9684" xr:uid="{09B84F75-07B7-46F5-8DF1-F0F178988018}"/>
    <cellStyle name="20% - Accent3 22 5 6 2" xfId="37325" xr:uid="{0073A4F5-B551-4FA2-9616-DDB519BFE383}"/>
    <cellStyle name="20% - Accent3 22 5 6 3" xfId="40751" xr:uid="{02F01BCC-2737-4413-9E18-3B2AE8A278C6}"/>
    <cellStyle name="20% - Accent3 22 5 7" xfId="9685" xr:uid="{39478E10-A0BD-4BA8-9C54-B9EA402840B4}"/>
    <cellStyle name="20% - Accent3 22 5 7 2" xfId="37326" xr:uid="{99ED8922-D1FF-45A9-A944-1F68BE3CFC44}"/>
    <cellStyle name="20% - Accent3 22 5 7 3" xfId="40752" xr:uid="{CB2E79FB-E231-49C0-BFB9-28819D2D27A3}"/>
    <cellStyle name="20% - Accent3 22 5 8" xfId="9686" xr:uid="{EDBE06C4-1927-4AD8-AE90-040A85DFEA72}"/>
    <cellStyle name="20% - Accent3 22 5 8 2" xfId="37327" xr:uid="{EEC37487-34D5-4436-B337-D2CF673311EB}"/>
    <cellStyle name="20% - Accent3 22 5 8 3" xfId="40753" xr:uid="{F6093F9D-2ABC-4A8C-B674-8720DD1A2008}"/>
    <cellStyle name="20% - Accent3 22 5 9" xfId="37308" xr:uid="{115C011D-0DD7-4F19-8937-BD439AE2C6AE}"/>
    <cellStyle name="20% - Accent3 22 6" xfId="9687" xr:uid="{3324FD47-FFB8-46CD-AE35-ABA5EB5D5DC9}"/>
    <cellStyle name="20% - Accent3 22 6 2" xfId="9688" xr:uid="{45A300A9-6E16-463F-897F-49AD87D798D5}"/>
    <cellStyle name="20% - Accent3 22 6 2 2" xfId="9689" xr:uid="{1F4AA01C-90AC-46AD-8CF8-71CF20CC51B8}"/>
    <cellStyle name="20% - Accent3 22 6 2 2 2" xfId="9690" xr:uid="{B449A8C2-D216-4CE8-BF77-9D08C714ED8E}"/>
    <cellStyle name="20% - Accent3 22 6 2 2 2 2" xfId="37331" xr:uid="{1BA4A28A-1740-4890-9E27-52A86EC3E915}"/>
    <cellStyle name="20% - Accent3 22 6 2 2 2 3" xfId="40757" xr:uid="{F26ACE6B-C00B-4394-891A-73DFDF34D1D1}"/>
    <cellStyle name="20% - Accent3 22 6 2 2 3" xfId="9691" xr:uid="{E4E71C6D-267A-4B54-9FBF-3A334BE23C8A}"/>
    <cellStyle name="20% - Accent3 22 6 2 2 3 2" xfId="37332" xr:uid="{40D37374-2469-46C1-B8A0-CE02030EB9F8}"/>
    <cellStyle name="20% - Accent3 22 6 2 2 3 3" xfId="40758" xr:uid="{12C1BE97-5A85-4480-9C9E-DF74692E8017}"/>
    <cellStyle name="20% - Accent3 22 6 2 2 4" xfId="37330" xr:uid="{859D36AA-1C16-4153-A58D-F01B9AF8163E}"/>
    <cellStyle name="20% - Accent3 22 6 2 2 5" xfId="40756" xr:uid="{48860CE1-4484-45BA-9EDE-B7F83B96F906}"/>
    <cellStyle name="20% - Accent3 22 6 2 3" xfId="9692" xr:uid="{ED18684C-3FA4-4287-9F01-FB9C53EEB8D9}"/>
    <cellStyle name="20% - Accent3 22 6 2 3 2" xfId="37333" xr:uid="{022F4B86-966F-4716-9DE6-8C980BCDC8FA}"/>
    <cellStyle name="20% - Accent3 22 6 2 3 3" xfId="40759" xr:uid="{DC49DFAB-7714-4222-B489-45D8740A9A2A}"/>
    <cellStyle name="20% - Accent3 22 6 2 4" xfId="9693" xr:uid="{1B50020B-8D58-4EBB-8ECA-A2621B60C38F}"/>
    <cellStyle name="20% - Accent3 22 6 2 4 2" xfId="37334" xr:uid="{B362AAFD-E8D5-407B-99F3-07C469E97F52}"/>
    <cellStyle name="20% - Accent3 22 6 2 4 3" xfId="40760" xr:uid="{97917E47-840A-4F83-A53C-A1A124E77C98}"/>
    <cellStyle name="20% - Accent3 22 6 2 5" xfId="37329" xr:uid="{03D73135-6F85-4F7B-B656-1779660934C5}"/>
    <cellStyle name="20% - Accent3 22 6 2 6" xfId="40755" xr:uid="{91F70C11-25EB-4EFD-8C32-2A0063E34375}"/>
    <cellStyle name="20% - Accent3 22 6 3" xfId="9694" xr:uid="{85CB7A58-17C8-4EDC-8711-18C50BB317FD}"/>
    <cellStyle name="20% - Accent3 22 6 3 2" xfId="9695" xr:uid="{02F10484-20BA-4932-9C71-BC13B92DCD04}"/>
    <cellStyle name="20% - Accent3 22 6 3 2 2" xfId="37336" xr:uid="{44EE11F9-2FE8-4FF1-A732-412FAEF76787}"/>
    <cellStyle name="20% - Accent3 22 6 3 2 3" xfId="40762" xr:uid="{8AE1BDE7-D6E6-46C1-AD05-71CCBE900E02}"/>
    <cellStyle name="20% - Accent3 22 6 3 3" xfId="9696" xr:uid="{5E77BEF4-E583-4926-8968-FC2B2ED90ABA}"/>
    <cellStyle name="20% - Accent3 22 6 3 3 2" xfId="37337" xr:uid="{384A41CC-63BC-4A18-9C1A-C95A4D04715A}"/>
    <cellStyle name="20% - Accent3 22 6 3 3 3" xfId="40763" xr:uid="{10B040B0-ECBC-4AFB-9FA2-E80EAF39B07D}"/>
    <cellStyle name="20% - Accent3 22 6 3 4" xfId="37335" xr:uid="{B9C6E6AC-DD87-4247-AD39-03FDB7643EC0}"/>
    <cellStyle name="20% - Accent3 22 6 3 5" xfId="40761" xr:uid="{AD9D673B-690B-4B02-A0A0-86511223879C}"/>
    <cellStyle name="20% - Accent3 22 6 4" xfId="9697" xr:uid="{317E89A7-28D5-4418-883E-A2FC5E76A984}"/>
    <cellStyle name="20% - Accent3 22 6 4 2" xfId="37338" xr:uid="{B0A4417E-9F42-4708-A35E-090EEBEFC6B2}"/>
    <cellStyle name="20% - Accent3 22 6 4 3" xfId="40764" xr:uid="{8697896A-D0D6-4711-A64D-6F5B8265DDE9}"/>
    <cellStyle name="20% - Accent3 22 6 5" xfId="9698" xr:uid="{E3C37B43-9DE6-493C-9074-D3E5EC84D883}"/>
    <cellStyle name="20% - Accent3 22 6 5 2" xfId="37339" xr:uid="{AE16BDAE-C95B-41A6-ADF3-EEB59A9EA725}"/>
    <cellStyle name="20% - Accent3 22 6 5 3" xfId="40765" xr:uid="{765CE181-28D1-4C42-84DD-4C77F4E4B8A5}"/>
    <cellStyle name="20% - Accent3 22 6 6" xfId="9699" xr:uid="{16546E0C-797D-4493-B254-8D13F0548399}"/>
    <cellStyle name="20% - Accent3 22 6 6 2" xfId="37340" xr:uid="{4A8D9643-F347-4D07-968E-AF6F86E19676}"/>
    <cellStyle name="20% - Accent3 22 6 6 3" xfId="40766" xr:uid="{7E83BF7C-7625-4DC1-BC0D-F1BBB2D70413}"/>
    <cellStyle name="20% - Accent3 22 6 7" xfId="37328" xr:uid="{1A4386BF-4862-4A47-AAA6-CDED918042A9}"/>
    <cellStyle name="20% - Accent3 22 6 8" xfId="40754" xr:uid="{946B6CFD-99B3-4667-B332-2CA05F776855}"/>
    <cellStyle name="20% - Accent3 22 7" xfId="9700" xr:uid="{E51EEE5B-2F70-45CE-8B2F-7866CB3C052A}"/>
    <cellStyle name="20% - Accent3 22 7 2" xfId="9701" xr:uid="{D7427ACC-5161-4F07-BBBB-BB8DE0D59B33}"/>
    <cellStyle name="20% - Accent3 22 7 2 2" xfId="9702" xr:uid="{9D8759FE-4F60-4892-8A74-8F30D51718BA}"/>
    <cellStyle name="20% - Accent3 22 7 2 2 2" xfId="37343" xr:uid="{2130BF65-18D1-46F4-9813-DD5E0827A2A5}"/>
    <cellStyle name="20% - Accent3 22 7 2 2 3" xfId="40769" xr:uid="{0616B4ED-40A8-447B-9A66-82D2D51DB533}"/>
    <cellStyle name="20% - Accent3 22 7 2 3" xfId="9703" xr:uid="{767B6884-612E-45E7-9108-F7E7054F446C}"/>
    <cellStyle name="20% - Accent3 22 7 2 3 2" xfId="37344" xr:uid="{DB0E73A4-F560-4220-8E90-F586C71FABD0}"/>
    <cellStyle name="20% - Accent3 22 7 2 3 3" xfId="40770" xr:uid="{52028915-4964-42FF-AE14-408A4D531DB7}"/>
    <cellStyle name="20% - Accent3 22 7 2 4" xfId="37342" xr:uid="{ED7405A6-2AA5-4FBE-929E-7375EE38A637}"/>
    <cellStyle name="20% - Accent3 22 7 2 5" xfId="40768" xr:uid="{E10034CA-38C4-40FA-99BC-F61F3C6BDCEE}"/>
    <cellStyle name="20% - Accent3 22 7 3" xfId="9704" xr:uid="{EEBE4C85-0ADF-433F-9594-5C8B07A1310E}"/>
    <cellStyle name="20% - Accent3 22 7 3 2" xfId="37345" xr:uid="{07D413C5-BE74-477C-8AAA-F5D523E88DFF}"/>
    <cellStyle name="20% - Accent3 22 7 3 3" xfId="40771" xr:uid="{CDD7A94F-AB04-4585-845A-AD11CC5895F8}"/>
    <cellStyle name="20% - Accent3 22 7 4" xfId="9705" xr:uid="{6729C67D-2A9A-48BD-B8A7-9FFAF2E1EB43}"/>
    <cellStyle name="20% - Accent3 22 7 4 2" xfId="37346" xr:uid="{795F722E-820B-4C92-8D66-349C7C42F016}"/>
    <cellStyle name="20% - Accent3 22 7 4 3" xfId="40772" xr:uid="{FEDB1063-944E-4318-B993-C5F1C124A6D5}"/>
    <cellStyle name="20% - Accent3 22 7 5" xfId="37341" xr:uid="{C4E91826-B65E-4820-BC9E-1391FAA04FDC}"/>
    <cellStyle name="20% - Accent3 22 7 6" xfId="40767" xr:uid="{56C609C8-0817-407A-80CF-806549341C12}"/>
    <cellStyle name="20% - Accent3 22 8" xfId="9706" xr:uid="{BECDE932-37D8-435A-81DB-EFA5F536000F}"/>
    <cellStyle name="20% - Accent3 22 8 2" xfId="9707" xr:uid="{0B71C3C0-5EF9-46D7-BE8C-D162ED8F321C}"/>
    <cellStyle name="20% - Accent3 22 8 2 2" xfId="9708" xr:uid="{785AFE25-B0D1-45F9-9EBF-96A535D89D7E}"/>
    <cellStyle name="20% - Accent3 22 8 2 2 2" xfId="37349" xr:uid="{A7F4C66E-AABE-4FCC-B6B6-A7E4593A7BF4}"/>
    <cellStyle name="20% - Accent3 22 8 2 2 3" xfId="40775" xr:uid="{4EDABB39-880E-4C56-B121-7DC485CCC742}"/>
    <cellStyle name="20% - Accent3 22 8 2 3" xfId="9709" xr:uid="{B8CE2093-EB0D-4EC5-8C78-7F9088FC5A53}"/>
    <cellStyle name="20% - Accent3 22 8 2 3 2" xfId="37350" xr:uid="{684CF445-C73A-46AB-9DE2-F918E72EBDDE}"/>
    <cellStyle name="20% - Accent3 22 8 2 3 3" xfId="40776" xr:uid="{4EBBCDD2-DD15-4887-AE6B-C8B1E5DFEC73}"/>
    <cellStyle name="20% - Accent3 22 8 2 4" xfId="37348" xr:uid="{5ACD313B-3B37-43EA-8369-E84EC3491AF7}"/>
    <cellStyle name="20% - Accent3 22 8 2 5" xfId="40774" xr:uid="{86689049-E15E-4C87-B09D-E8220EE3B9D9}"/>
    <cellStyle name="20% - Accent3 22 8 3" xfId="9710" xr:uid="{2015F9FC-9B48-4E72-81E4-EDBF01934E73}"/>
    <cellStyle name="20% - Accent3 22 8 3 2" xfId="37351" xr:uid="{38E28872-1FC7-43C2-8672-F2AED7B91018}"/>
    <cellStyle name="20% - Accent3 22 8 3 3" xfId="40777" xr:uid="{3128E862-7679-4BF6-9AB8-3D17CECEA0FC}"/>
    <cellStyle name="20% - Accent3 22 8 4" xfId="9711" xr:uid="{25EBC344-F917-4936-8A79-0D479C275982}"/>
    <cellStyle name="20% - Accent3 22 8 4 2" xfId="37352" xr:uid="{6596FAC9-0617-4EBA-A400-E7A183B5D95E}"/>
    <cellStyle name="20% - Accent3 22 8 4 3" xfId="40778" xr:uid="{866E310C-EB71-45F5-948B-2A4859E344D5}"/>
    <cellStyle name="20% - Accent3 22 8 5" xfId="37347" xr:uid="{DDC250D5-B75F-400F-AC7E-31DC0FE64A04}"/>
    <cellStyle name="20% - Accent3 22 8 6" xfId="40773" xr:uid="{2FB269FC-9FEB-4D1C-8385-F2E7417481F6}"/>
    <cellStyle name="20% - Accent3 22 9" xfId="9712" xr:uid="{4D12BD5A-BC0E-417A-A54E-A42AA6918B41}"/>
    <cellStyle name="20% - Accent3 22 9 2" xfId="9713" xr:uid="{D0E8C383-F255-4A4F-853B-FD8B45EC54F1}"/>
    <cellStyle name="20% - Accent3 22 9 2 2" xfId="37354" xr:uid="{3F72CE4F-0D47-4EF1-BBA5-5352742029A6}"/>
    <cellStyle name="20% - Accent3 22 9 2 3" xfId="40780" xr:uid="{87E91FC4-1484-4D45-B378-D3A433C89908}"/>
    <cellStyle name="20% - Accent3 22 9 3" xfId="9714" xr:uid="{7754920C-C8A3-4066-B0DC-15DA8FCB72B3}"/>
    <cellStyle name="20% - Accent3 22 9 3 2" xfId="37355" xr:uid="{90EFC1E6-AFEA-4ACA-869B-BA04655C6B51}"/>
    <cellStyle name="20% - Accent3 22 9 3 3" xfId="40781" xr:uid="{AB00AFFC-1DD7-4FEE-8171-795C20F200ED}"/>
    <cellStyle name="20% - Accent3 22 9 4" xfId="37353" xr:uid="{CF3D0DB5-2005-40A3-A105-ECC327A212E7}"/>
    <cellStyle name="20% - Accent3 22 9 5" xfId="40779" xr:uid="{24DDD6E4-6ACA-4363-8328-D83AEAB6C532}"/>
    <cellStyle name="20% - Accent3 23" xfId="1856" xr:uid="{00000000-0005-0000-0000-0000D2000000}"/>
    <cellStyle name="20% - Accent3 23 10" xfId="9716" xr:uid="{3EC80660-D6C8-4BE9-85EE-2B05177C9DB2}"/>
    <cellStyle name="20% - Accent3 23 10 2" xfId="37357" xr:uid="{C2CFD237-2230-4A76-9A53-09FA75B7EC76}"/>
    <cellStyle name="20% - Accent3 23 10 3" xfId="40783" xr:uid="{607BE7B9-98F5-4536-A352-EE62F357EC42}"/>
    <cellStyle name="20% - Accent3 23 11" xfId="9717" xr:uid="{B69BC25F-71DC-4DF4-AEC4-7877C4158FAB}"/>
    <cellStyle name="20% - Accent3 23 11 2" xfId="37358" xr:uid="{CEAFA9AD-FC66-45AD-B693-28BA206315E6}"/>
    <cellStyle name="20% - Accent3 23 11 3" xfId="40784" xr:uid="{B3B01F71-70ED-45D4-9BB9-1350F8C941BE}"/>
    <cellStyle name="20% - Accent3 23 12" xfId="9718" xr:uid="{4C8EF8A6-81E1-4158-B6A9-D4B1183B97C0}"/>
    <cellStyle name="20% - Accent3 23 12 2" xfId="37359" xr:uid="{0B8A1FD2-542C-44F5-B4FD-F0DCA9C89234}"/>
    <cellStyle name="20% - Accent3 23 12 3" xfId="40785" xr:uid="{64F451FF-95DE-4E07-861F-4E4D6BC16E6B}"/>
    <cellStyle name="20% - Accent3 23 13" xfId="9719" xr:uid="{197D3F02-62C8-4C05-B63C-5E35F05BBE00}"/>
    <cellStyle name="20% - Accent3 23 13 2" xfId="37360" xr:uid="{FA51A3FA-072F-404D-B6C6-B47A4B20823A}"/>
    <cellStyle name="20% - Accent3 23 13 3" xfId="40786" xr:uid="{0BFCA482-B51F-4F5C-9DD9-04EA33475660}"/>
    <cellStyle name="20% - Accent3 23 14" xfId="37356" xr:uid="{AF747BB5-04F9-498A-9406-1F194F5BEB4A}"/>
    <cellStyle name="20% - Accent3 23 15" xfId="40782" xr:uid="{54A44EBB-E564-4BB0-9186-6805FBD4285E}"/>
    <cellStyle name="20% - Accent3 23 16" xfId="9715" xr:uid="{A3DB8925-86B7-4A52-9D4D-CBC544B52272}"/>
    <cellStyle name="20% - Accent3 23 2" xfId="9720" xr:uid="{FF6A9028-6131-4FEB-9768-84DCE4CEFDA5}"/>
    <cellStyle name="20% - Accent3 23 2 10" xfId="40787" xr:uid="{408DD1F4-A520-4597-B9A5-EFE108F19779}"/>
    <cellStyle name="20% - Accent3 23 2 2" xfId="9721" xr:uid="{8923FC3C-1B6D-4D06-8985-16BC5EB71733}"/>
    <cellStyle name="20% - Accent3 23 2 2 2" xfId="9722" xr:uid="{6C04C8BD-FCB9-468B-B2DA-6C668C693114}"/>
    <cellStyle name="20% - Accent3 23 2 2 2 2" xfId="9723" xr:uid="{5E07B6FE-8EA0-438D-A73B-4AA8E62BF7F2}"/>
    <cellStyle name="20% - Accent3 23 2 2 2 2 2" xfId="37364" xr:uid="{B85410FB-F5C7-4D0A-A774-19563854A409}"/>
    <cellStyle name="20% - Accent3 23 2 2 2 2 3" xfId="40790" xr:uid="{05835435-746C-4E88-9B11-6B3813E37D31}"/>
    <cellStyle name="20% - Accent3 23 2 2 2 3" xfId="9724" xr:uid="{760F2C47-EDF4-48A5-B52A-097659A6747D}"/>
    <cellStyle name="20% - Accent3 23 2 2 2 3 2" xfId="37365" xr:uid="{C6F24D0F-116F-4A76-9887-4F452F116089}"/>
    <cellStyle name="20% - Accent3 23 2 2 2 3 3" xfId="40791" xr:uid="{64A61052-FAA4-428B-84E2-C61CBE13ADDD}"/>
    <cellStyle name="20% - Accent3 23 2 2 2 4" xfId="9725" xr:uid="{A9E9064E-6072-4AE9-9E71-D0386B4DD481}"/>
    <cellStyle name="20% - Accent3 23 2 2 2 4 2" xfId="37366" xr:uid="{ADA98EE8-E4A8-4415-8662-FFDFF32C3DCC}"/>
    <cellStyle name="20% - Accent3 23 2 2 2 4 3" xfId="40792" xr:uid="{335D858F-415A-4046-9AD8-5E65BB03E4D3}"/>
    <cellStyle name="20% - Accent3 23 2 2 2 5" xfId="9726" xr:uid="{30590B2A-6269-4724-84C5-5F714FC59976}"/>
    <cellStyle name="20% - Accent3 23 2 2 2 5 2" xfId="37367" xr:uid="{479266CA-BB4D-41F4-A6F5-3FB3CD070EA6}"/>
    <cellStyle name="20% - Accent3 23 2 2 2 5 3" xfId="40793" xr:uid="{69A9B009-EAA6-4312-B081-1789773FE2F8}"/>
    <cellStyle name="20% - Accent3 23 2 2 2 6" xfId="37363" xr:uid="{E2D43440-6D3B-425E-B178-D65AC5E03CC9}"/>
    <cellStyle name="20% - Accent3 23 2 2 2 7" xfId="40789" xr:uid="{8C1E16C9-E4B1-459D-AD94-159EDB224828}"/>
    <cellStyle name="20% - Accent3 23 2 2 3" xfId="9727" xr:uid="{FB183600-9874-48DD-9977-273038A0424D}"/>
    <cellStyle name="20% - Accent3 23 2 2 3 2" xfId="37368" xr:uid="{DAC07183-FDD3-4FEF-9232-26CC4B4E7F4A}"/>
    <cellStyle name="20% - Accent3 23 2 2 3 3" xfId="40794" xr:uid="{2F5596B7-7468-4F9B-92DB-49DE06D62B90}"/>
    <cellStyle name="20% - Accent3 23 2 2 4" xfId="9728" xr:uid="{008A5A0F-077E-49D5-9596-46E4C8F31A91}"/>
    <cellStyle name="20% - Accent3 23 2 2 4 2" xfId="37369" xr:uid="{A8DAA292-5B54-4D5A-895D-2A64114FA92B}"/>
    <cellStyle name="20% - Accent3 23 2 2 4 3" xfId="40795" xr:uid="{60012C64-03C1-4D64-A396-D6228CB7F933}"/>
    <cellStyle name="20% - Accent3 23 2 2 5" xfId="9729" xr:uid="{6184D250-2119-486B-B60E-7BB1DA96D812}"/>
    <cellStyle name="20% - Accent3 23 2 2 5 2" xfId="37370" xr:uid="{EA0D5DCD-EE2B-4174-8845-E83B40ECF786}"/>
    <cellStyle name="20% - Accent3 23 2 2 5 3" xfId="40796" xr:uid="{69B25A12-2946-4385-AB0C-408BBC22CC5D}"/>
    <cellStyle name="20% - Accent3 23 2 2 6" xfId="9730" xr:uid="{C321DA72-C9A4-46B3-9323-0EE212C9FF26}"/>
    <cellStyle name="20% - Accent3 23 2 2 6 2" xfId="37371" xr:uid="{3961F885-8370-4B18-9792-F01D51BC72BD}"/>
    <cellStyle name="20% - Accent3 23 2 2 6 3" xfId="40797" xr:uid="{7A89AB73-488F-4AF8-8809-B0482A997866}"/>
    <cellStyle name="20% - Accent3 23 2 2 7" xfId="37362" xr:uid="{6C8C78D3-A6C6-4498-8606-FFB3C27D8205}"/>
    <cellStyle name="20% - Accent3 23 2 2 8" xfId="40788" xr:uid="{69BA31B3-C975-4067-A7B6-3B9BB4E7CE60}"/>
    <cellStyle name="20% - Accent3 23 2 3" xfId="9731" xr:uid="{856257E6-CC7D-418E-A560-3352BC959E1C}"/>
    <cellStyle name="20% - Accent3 23 2 3 2" xfId="9732" xr:uid="{1EB30C22-630B-42BB-9783-A5175F7C8210}"/>
    <cellStyle name="20% - Accent3 23 2 3 2 2" xfId="9733" xr:uid="{E46BF291-5319-4DFD-B4DB-5C499D8EE6AC}"/>
    <cellStyle name="20% - Accent3 23 2 3 2 2 2" xfId="37374" xr:uid="{CD278D59-55A0-40F9-A511-3D88C8FE406F}"/>
    <cellStyle name="20% - Accent3 23 2 3 2 2 3" xfId="40800" xr:uid="{A6CECA58-E286-4624-83F6-D4931F932B2F}"/>
    <cellStyle name="20% - Accent3 23 2 3 2 3" xfId="9734" xr:uid="{3F136770-3876-47D3-A09F-CB502D1D6B40}"/>
    <cellStyle name="20% - Accent3 23 2 3 2 3 2" xfId="37375" xr:uid="{613ECCFB-9C87-405B-BCF7-A18EB8926615}"/>
    <cellStyle name="20% - Accent3 23 2 3 2 3 3" xfId="40801" xr:uid="{A6546CF0-BF5A-4F10-A75E-64F015426AF2}"/>
    <cellStyle name="20% - Accent3 23 2 3 2 4" xfId="37373" xr:uid="{ADF18A02-A913-4697-81A3-0E1BE91295CC}"/>
    <cellStyle name="20% - Accent3 23 2 3 2 5" xfId="40799" xr:uid="{9FC1B56E-D450-46D2-A171-CC7AC684477F}"/>
    <cellStyle name="20% - Accent3 23 2 3 3" xfId="9735" xr:uid="{9F24677D-F896-47CF-9EC2-B6A8BD61BDE6}"/>
    <cellStyle name="20% - Accent3 23 2 3 3 2" xfId="37376" xr:uid="{A4E573DB-2DCC-4F57-98C6-660FF994794C}"/>
    <cellStyle name="20% - Accent3 23 2 3 3 3" xfId="40802" xr:uid="{D7369DFA-F875-48EB-A4BD-66904B872FE8}"/>
    <cellStyle name="20% - Accent3 23 2 3 4" xfId="9736" xr:uid="{573F989D-50DB-41EE-82A4-16B7250C111D}"/>
    <cellStyle name="20% - Accent3 23 2 3 4 2" xfId="37377" xr:uid="{1B79C91F-793E-4B89-99F2-541992163F6F}"/>
    <cellStyle name="20% - Accent3 23 2 3 4 3" xfId="40803" xr:uid="{D0321B02-AE25-4DF4-884D-C45BDEDA6F65}"/>
    <cellStyle name="20% - Accent3 23 2 3 5" xfId="9737" xr:uid="{A32554B7-8EEE-44DB-9EE5-3E7DE15F63C1}"/>
    <cellStyle name="20% - Accent3 23 2 3 5 2" xfId="37378" xr:uid="{936572D1-7E53-4818-9161-4EDEBD771416}"/>
    <cellStyle name="20% - Accent3 23 2 3 5 3" xfId="40804" xr:uid="{137FA317-9722-4E6D-9026-14F4FC626793}"/>
    <cellStyle name="20% - Accent3 23 2 3 6" xfId="9738" xr:uid="{F39884C0-66EA-41AD-903D-CE98C41652DB}"/>
    <cellStyle name="20% - Accent3 23 2 3 6 2" xfId="37379" xr:uid="{901C5C33-9A8B-4258-88A3-158282E2B828}"/>
    <cellStyle name="20% - Accent3 23 2 3 6 3" xfId="40805" xr:uid="{D2231C1E-8CC0-4FEF-A1DD-E267B562520D}"/>
    <cellStyle name="20% - Accent3 23 2 3 7" xfId="37372" xr:uid="{E52E4D7A-FCB2-4F8A-9B1B-E72C434C25E0}"/>
    <cellStyle name="20% - Accent3 23 2 3 8" xfId="40798" xr:uid="{F29638E6-2366-41A7-BB51-53D46EC425F5}"/>
    <cellStyle name="20% - Accent3 23 2 4" xfId="9739" xr:uid="{B05EE3CD-9A1B-40A4-B38A-F4C09CA96611}"/>
    <cellStyle name="20% - Accent3 23 2 4 2" xfId="9740" xr:uid="{268AD6F7-1A48-490A-9842-03DFD3E42014}"/>
    <cellStyle name="20% - Accent3 23 2 4 2 2" xfId="37381" xr:uid="{82DB9AA2-37CA-4FD4-A08F-8D2DB4D47062}"/>
    <cellStyle name="20% - Accent3 23 2 4 2 3" xfId="40807" xr:uid="{0133AB85-A674-4085-B47E-3F5598557A84}"/>
    <cellStyle name="20% - Accent3 23 2 4 3" xfId="9741" xr:uid="{22977466-C748-48DF-A81D-8D7BB3C28F7F}"/>
    <cellStyle name="20% - Accent3 23 2 4 3 2" xfId="37382" xr:uid="{199AACE0-6221-4C23-AC26-45CF72A8A284}"/>
    <cellStyle name="20% - Accent3 23 2 4 3 3" xfId="40808" xr:uid="{4A55E399-6C72-441D-B303-9F866463401E}"/>
    <cellStyle name="20% - Accent3 23 2 4 4" xfId="37380" xr:uid="{A6B73F66-631D-4B04-8A22-839D7DA77993}"/>
    <cellStyle name="20% - Accent3 23 2 4 5" xfId="40806" xr:uid="{7D2545DF-490E-438C-9399-41C99EEFA128}"/>
    <cellStyle name="20% - Accent3 23 2 5" xfId="9742" xr:uid="{149265D3-3218-4FC9-B835-A8BE61B920E8}"/>
    <cellStyle name="20% - Accent3 23 2 5 2" xfId="37383" xr:uid="{ED438859-721F-47F4-8959-2B76616E8183}"/>
    <cellStyle name="20% - Accent3 23 2 5 3" xfId="40809" xr:uid="{D611A483-EEFE-4666-A195-205381A88B7B}"/>
    <cellStyle name="20% - Accent3 23 2 6" xfId="9743" xr:uid="{C4B1B773-17BB-4710-B812-9BC63A7BDCDD}"/>
    <cellStyle name="20% - Accent3 23 2 6 2" xfId="37384" xr:uid="{4355EAC8-8C22-4BB9-8181-89E648C46163}"/>
    <cellStyle name="20% - Accent3 23 2 6 3" xfId="40810" xr:uid="{0E35BA60-4F42-4D46-86AE-CB80DCF7855C}"/>
    <cellStyle name="20% - Accent3 23 2 7" xfId="9744" xr:uid="{A149B47C-0931-4AF1-AD78-1709F493464D}"/>
    <cellStyle name="20% - Accent3 23 2 7 2" xfId="37385" xr:uid="{9D49AB54-460D-41FE-AE13-CFA500869643}"/>
    <cellStyle name="20% - Accent3 23 2 7 3" xfId="40811" xr:uid="{70DBDAA3-50E2-4A8B-88FB-3D5783E70875}"/>
    <cellStyle name="20% - Accent3 23 2 8" xfId="9745" xr:uid="{A6035E9A-B084-4057-83B0-0B898F595776}"/>
    <cellStyle name="20% - Accent3 23 2 8 2" xfId="37386" xr:uid="{523EC1AF-04D4-45CE-8E2B-4062EEBE0637}"/>
    <cellStyle name="20% - Accent3 23 2 8 3" xfId="40812" xr:uid="{61075437-3E45-47C7-A1A2-AEA6C6EBE9FC}"/>
    <cellStyle name="20% - Accent3 23 2 9" xfId="37361" xr:uid="{CE0F7B11-1D2A-4056-932C-C122526B7ABB}"/>
    <cellStyle name="20% - Accent3 23 3" xfId="9746" xr:uid="{0F5ADD8D-0418-4389-AD78-9C5C68B39853}"/>
    <cellStyle name="20% - Accent3 23 3 2" xfId="9747" xr:uid="{6BB220DB-E13D-4AD1-BB1A-4E1587C6D016}"/>
    <cellStyle name="20% - Accent3 23 3 2 2" xfId="9748" xr:uid="{8A1CA1F5-CA05-4A9B-A1B4-F9F4891F374A}"/>
    <cellStyle name="20% - Accent3 23 3 2 2 2" xfId="9749" xr:uid="{BB17DF65-7F0F-4637-BEE3-61EAEAD746A8}"/>
    <cellStyle name="20% - Accent3 23 3 2 2 2 2" xfId="37389" xr:uid="{2748A1A6-5840-424A-9F18-D3CDE09F39E5}"/>
    <cellStyle name="20% - Accent3 23 3 2 2 2 3" xfId="40815" xr:uid="{BB9D13E1-5FDC-4CA7-A2E5-24AA8FA4143C}"/>
    <cellStyle name="20% - Accent3 23 3 2 2 3" xfId="9750" xr:uid="{1E96A74F-742D-4D8D-BEEB-CCE7118940F3}"/>
    <cellStyle name="20% - Accent3 23 3 2 2 3 2" xfId="37390" xr:uid="{7A2BA38C-31FD-43BA-92AE-8839EAFD78AC}"/>
    <cellStyle name="20% - Accent3 23 3 2 2 3 3" xfId="40816" xr:uid="{9EAA9567-6E56-423A-8178-FB67C5644166}"/>
    <cellStyle name="20% - Accent3 23 3 2 2 4" xfId="37388" xr:uid="{AF3C5DA0-1FC3-4689-A12A-86BFCB2F9ECC}"/>
    <cellStyle name="20% - Accent3 23 3 2 2 5" xfId="40814" xr:uid="{81A58322-1384-47A2-9E5D-B621C54DE347}"/>
    <cellStyle name="20% - Accent3 23 3 2 3" xfId="9751" xr:uid="{F3AFB9B9-A6E5-4ACA-8575-9B34219846AA}"/>
    <cellStyle name="20% - Accent3 23 3 2 3 2" xfId="37391" xr:uid="{DD8274E8-8191-420E-8D7B-19D09DF55634}"/>
    <cellStyle name="20% - Accent3 23 3 2 3 3" xfId="40817" xr:uid="{20BD09D5-7131-4668-8181-DC40DF08BD3A}"/>
    <cellStyle name="20% - Accent3 23 3 2 4" xfId="9752" xr:uid="{38ABC985-1245-4E87-8E83-A652189DBF6E}"/>
    <cellStyle name="20% - Accent3 23 3 2 4 2" xfId="37392" xr:uid="{D5008750-8BB8-4824-8542-67E26016815F}"/>
    <cellStyle name="20% - Accent3 23 3 2 4 3" xfId="40818" xr:uid="{5650BA58-0439-41F9-A09B-9FF5F4BC3447}"/>
    <cellStyle name="20% - Accent3 23 3 2 5" xfId="37387" xr:uid="{3859AA3C-4303-4066-9BC8-40060951083F}"/>
    <cellStyle name="20% - Accent3 23 3 2 6" xfId="40813" xr:uid="{4EE8965E-FA4B-4367-94D7-5665A2DB7F56}"/>
    <cellStyle name="20% - Accent3 23 3 3" xfId="9753" xr:uid="{3C6F853F-AA83-4108-99AD-8BEEDA04AC39}"/>
    <cellStyle name="20% - Accent3 23 3 3 2" xfId="9754" xr:uid="{BBF6B194-7FA7-4264-8F75-CDE1C97C7C41}"/>
    <cellStyle name="20% - Accent3 23 3 3 2 2" xfId="9755" xr:uid="{E4CD43E2-B312-4212-AFA6-EA9A217CA819}"/>
    <cellStyle name="20% - Accent3 23 3 3 2 2 2" xfId="37395" xr:uid="{B65F7EDC-CB30-4A6F-AF4E-F845AF449E8C}"/>
    <cellStyle name="20% - Accent3 23 3 3 2 2 3" xfId="40821" xr:uid="{1B813D7D-6C8B-43CC-88C5-1597C585362E}"/>
    <cellStyle name="20% - Accent3 23 3 3 2 3" xfId="9756" xr:uid="{5D914EAE-A913-4520-95D7-B0117090550B}"/>
    <cellStyle name="20% - Accent3 23 3 3 2 3 2" xfId="37396" xr:uid="{F1CD5284-5F38-46B6-B747-A850DBDF5B05}"/>
    <cellStyle name="20% - Accent3 23 3 3 2 3 3" xfId="40822" xr:uid="{8C35D7D6-A708-45BF-9E54-B85E19FC9932}"/>
    <cellStyle name="20% - Accent3 23 3 3 2 4" xfId="37394" xr:uid="{16D92476-8961-4839-94E5-6F96304F11CC}"/>
    <cellStyle name="20% - Accent3 23 3 3 2 5" xfId="40820" xr:uid="{38212122-F456-4D8C-8735-0780CF31A9EE}"/>
    <cellStyle name="20% - Accent3 23 3 3 3" xfId="9757" xr:uid="{BDF468DD-72CF-4950-9813-A701B8D80C44}"/>
    <cellStyle name="20% - Accent3 23 3 3 3 2" xfId="37397" xr:uid="{D7E45DD0-F2A1-439E-AF2C-51B88F9B7BA4}"/>
    <cellStyle name="20% - Accent3 23 3 3 3 3" xfId="40823" xr:uid="{2BA80A18-11AE-446A-8E5F-7E0E45CF395F}"/>
    <cellStyle name="20% - Accent3 23 3 3 4" xfId="9758" xr:uid="{512ED14F-2912-466D-AFED-509487E0443A}"/>
    <cellStyle name="20% - Accent3 23 3 3 4 2" xfId="37398" xr:uid="{123E7F1F-2D96-47E5-974A-497DBF64BC61}"/>
    <cellStyle name="20% - Accent3 23 3 3 4 3" xfId="40824" xr:uid="{D5EE3DB9-BFE5-43AF-A0A6-4DB92386C973}"/>
    <cellStyle name="20% - Accent3 23 3 3 5" xfId="37393" xr:uid="{33EFA5BE-4569-4D3D-B118-3E4D3C54494E}"/>
    <cellStyle name="20% - Accent3 23 3 3 6" xfId="40819" xr:uid="{298535D8-6CB9-41F4-911D-B5C50DFE698B}"/>
    <cellStyle name="20% - Accent3 23 3 4" xfId="9759" xr:uid="{5CC5D32B-C37B-4A2D-8974-10598697BA28}"/>
    <cellStyle name="20% - Accent3 23 3 4 2" xfId="9760" xr:uid="{54D354C6-3078-4C53-A0FA-396373A2C667}"/>
    <cellStyle name="20% - Accent3 23 3 4 2 2" xfId="37400" xr:uid="{A3841AC3-D18A-4375-BE25-CCA10D777BE8}"/>
    <cellStyle name="20% - Accent3 23 3 4 2 3" xfId="40826" xr:uid="{92B9A69C-C0D6-4B9A-86B9-26567EFFF89B}"/>
    <cellStyle name="20% - Accent3 23 3 4 3" xfId="9761" xr:uid="{F82A018D-65E7-4A54-A7E0-758EE9C9BA7E}"/>
    <cellStyle name="20% - Accent3 23 3 4 3 2" xfId="37401" xr:uid="{9A3CF49A-C01C-4A3D-9FAC-C74A709DAFDE}"/>
    <cellStyle name="20% - Accent3 23 3 4 3 3" xfId="40827" xr:uid="{682AE1B0-D7B0-48AD-B8CD-0FCDBE14084B}"/>
    <cellStyle name="20% - Accent3 23 3 4 4" xfId="37399" xr:uid="{F0B40926-C295-480B-BCA4-9F1E0E70B2CC}"/>
    <cellStyle name="20% - Accent3 23 3 4 5" xfId="40825" xr:uid="{8163F545-973D-429D-918E-E51C07683365}"/>
    <cellStyle name="20% - Accent3 23 4" xfId="9762" xr:uid="{10F4215F-2B3A-4786-B105-83F07FEDE286}"/>
    <cellStyle name="20% - Accent3 23 4 2" xfId="9763" xr:uid="{080D1B9A-8FE6-4C54-BE73-007636640A1D}"/>
    <cellStyle name="20% - Accent3 23 4 2 2" xfId="9764" xr:uid="{ADB52A74-A1E6-49C5-8AEC-713F0864B091}"/>
    <cellStyle name="20% - Accent3 23 4 2 2 2" xfId="9765" xr:uid="{8A2C311E-B0E1-461F-8E64-6D3C4E5DE01D}"/>
    <cellStyle name="20% - Accent3 23 4 2 2 2 2" xfId="37404" xr:uid="{0394E1BE-F977-4E1E-84CD-3058670868D9}"/>
    <cellStyle name="20% - Accent3 23 4 2 2 2 3" xfId="40830" xr:uid="{679E65B2-BDFD-4BB3-A905-E067C65D7069}"/>
    <cellStyle name="20% - Accent3 23 4 2 2 3" xfId="9766" xr:uid="{67917BF1-199D-4ECF-B198-533F5E81B8DB}"/>
    <cellStyle name="20% - Accent3 23 4 2 2 3 2" xfId="37405" xr:uid="{6AF5EE39-28B0-455B-A4DB-8C49BCEE3F1F}"/>
    <cellStyle name="20% - Accent3 23 4 2 2 3 3" xfId="40831" xr:uid="{2F81DB7E-919A-4F26-B596-A4A3C4207E3C}"/>
    <cellStyle name="20% - Accent3 23 4 2 2 4" xfId="37403" xr:uid="{881B31F3-59C5-47ED-8744-6D4E22572D3A}"/>
    <cellStyle name="20% - Accent3 23 4 2 2 5" xfId="40829" xr:uid="{80A85391-6784-41FA-9DE0-FEB0AFBEB10C}"/>
    <cellStyle name="20% - Accent3 23 4 2 3" xfId="9767" xr:uid="{A6226163-7564-4F69-88B0-84114E28C26D}"/>
    <cellStyle name="20% - Accent3 23 4 2 3 2" xfId="37406" xr:uid="{92509DC2-53D8-4862-AFA0-9BFA8F9378F5}"/>
    <cellStyle name="20% - Accent3 23 4 2 3 3" xfId="40832" xr:uid="{689A1B02-3DF2-4208-9A1A-621EA09892AE}"/>
    <cellStyle name="20% - Accent3 23 4 2 4" xfId="9768" xr:uid="{38F151B9-7A58-4F1E-963A-A6E80D5EA824}"/>
    <cellStyle name="20% - Accent3 23 4 2 4 2" xfId="37407" xr:uid="{BEE7C078-4FE9-4284-AD4D-F2EE5C5478B1}"/>
    <cellStyle name="20% - Accent3 23 4 2 4 3" xfId="40833" xr:uid="{7A07FA1B-7568-4C2D-8181-978FEBE5FA06}"/>
    <cellStyle name="20% - Accent3 23 4 2 5" xfId="37402" xr:uid="{6E4A74D5-27D5-402F-BE8E-DDAE8DB4EFAB}"/>
    <cellStyle name="20% - Accent3 23 4 2 6" xfId="40828" xr:uid="{972E1880-C3D6-4B4B-8C2E-F1F479C1F3A8}"/>
    <cellStyle name="20% - Accent3 23 4 3" xfId="9769" xr:uid="{EADBF695-4F43-4D3B-BA20-E7245D6C3C82}"/>
    <cellStyle name="20% - Accent3 23 4 3 2" xfId="9770" xr:uid="{B67013F7-0F30-410F-9EC4-044627FA567B}"/>
    <cellStyle name="20% - Accent3 23 4 3 2 2" xfId="9771" xr:uid="{B55C0208-A2BB-4DEC-B7A0-2D323E426EC9}"/>
    <cellStyle name="20% - Accent3 23 4 3 2 2 2" xfId="37410" xr:uid="{8408B37A-0EBB-48C1-9E2B-826DF6CB34D4}"/>
    <cellStyle name="20% - Accent3 23 4 3 2 2 3" xfId="40836" xr:uid="{E6DB4D41-6161-4E91-AA68-617D8F966299}"/>
    <cellStyle name="20% - Accent3 23 4 3 2 3" xfId="9772" xr:uid="{56C068B6-2DFF-47AF-AF70-3F518D5F110B}"/>
    <cellStyle name="20% - Accent3 23 4 3 2 3 2" xfId="37411" xr:uid="{80DA9F11-E8DD-45DD-8348-B0A3FECE64C1}"/>
    <cellStyle name="20% - Accent3 23 4 3 2 3 3" xfId="40837" xr:uid="{2C245305-18F3-4D1B-822A-FF4BBA3E7145}"/>
    <cellStyle name="20% - Accent3 23 4 3 2 4" xfId="37409" xr:uid="{B95B4D04-98D8-4C48-A488-E115EF1C8EE2}"/>
    <cellStyle name="20% - Accent3 23 4 3 2 5" xfId="40835" xr:uid="{C9A0022F-636C-46B8-9EED-5A1467E368DB}"/>
    <cellStyle name="20% - Accent3 23 4 3 3" xfId="9773" xr:uid="{2BBABA49-009F-4D72-ABFF-D72CABF50308}"/>
    <cellStyle name="20% - Accent3 23 4 3 3 2" xfId="37412" xr:uid="{9028F33D-19FA-4350-996C-5D9F83437C57}"/>
    <cellStyle name="20% - Accent3 23 4 3 3 3" xfId="40838" xr:uid="{F7811E84-B15A-469C-AB8F-A4F7F32B66E1}"/>
    <cellStyle name="20% - Accent3 23 4 3 4" xfId="9774" xr:uid="{B660555B-FE6F-4837-95F0-E619ACD9C1FE}"/>
    <cellStyle name="20% - Accent3 23 4 3 4 2" xfId="37413" xr:uid="{FC49628A-9425-4797-8E88-B1D3EAD09804}"/>
    <cellStyle name="20% - Accent3 23 4 3 4 3" xfId="40839" xr:uid="{52EEC2F8-92E0-474D-A360-E682AD25A770}"/>
    <cellStyle name="20% - Accent3 23 4 3 5" xfId="37408" xr:uid="{FB0E773F-2132-480F-AFF8-BE3884C18543}"/>
    <cellStyle name="20% - Accent3 23 4 3 6" xfId="40834" xr:uid="{431C6DE7-9233-4B83-980A-6AA3AA24B2D2}"/>
    <cellStyle name="20% - Accent3 23 4 4" xfId="9775" xr:uid="{2B72A466-DCD4-4776-ADE9-D7B3D3E67167}"/>
    <cellStyle name="20% - Accent3 23 4 4 2" xfId="9776" xr:uid="{C403791E-C53E-4A46-B5B1-ABCE997E9C70}"/>
    <cellStyle name="20% - Accent3 23 4 4 2 2" xfId="37415" xr:uid="{3407EDBC-2113-49D3-9300-B87F74D8D296}"/>
    <cellStyle name="20% - Accent3 23 4 4 2 3" xfId="40841" xr:uid="{BBC4782E-1F26-4780-8D68-2F0A1ECC74EE}"/>
    <cellStyle name="20% - Accent3 23 4 4 3" xfId="9777" xr:uid="{B3A0F380-B10A-46E1-8653-AFC7B2C2B0F1}"/>
    <cellStyle name="20% - Accent3 23 4 4 3 2" xfId="37416" xr:uid="{894DA972-057D-42D6-B320-691EA9B843D1}"/>
    <cellStyle name="20% - Accent3 23 4 4 3 3" xfId="40842" xr:uid="{A75E3213-2710-4B30-80E0-CEB082F3658F}"/>
    <cellStyle name="20% - Accent3 23 4 4 4" xfId="37414" xr:uid="{54D43F54-4388-412D-AA33-9648B679FB27}"/>
    <cellStyle name="20% - Accent3 23 4 4 5" xfId="40840" xr:uid="{1376A115-8F06-4598-967E-3B0FD89019CE}"/>
    <cellStyle name="20% - Accent3 23 5" xfId="9778" xr:uid="{CA6333E3-CD40-4310-B444-5458AE8311E7}"/>
    <cellStyle name="20% - Accent3 23 5 2" xfId="9779" xr:uid="{F2D3B621-EC7D-4E82-88CE-E21167CF7A00}"/>
    <cellStyle name="20% - Accent3 23 5 2 2" xfId="9780" xr:uid="{985C4454-6CCA-46A1-A77E-405041038FA8}"/>
    <cellStyle name="20% - Accent3 23 5 2 2 2" xfId="9781" xr:uid="{DCB26D5C-4101-4BE9-80BD-409D08FE740C}"/>
    <cellStyle name="20% - Accent3 23 5 2 2 2 2" xfId="37420" xr:uid="{20884381-09D6-42CA-AF84-43C430388442}"/>
    <cellStyle name="20% - Accent3 23 5 2 2 2 3" xfId="40846" xr:uid="{F30477E7-AF67-4E63-BBE9-33B5BA161129}"/>
    <cellStyle name="20% - Accent3 23 5 2 2 3" xfId="9782" xr:uid="{93193A09-EB84-4992-BBE1-13529A056085}"/>
    <cellStyle name="20% - Accent3 23 5 2 2 3 2" xfId="37421" xr:uid="{CD4C02E8-3499-4850-A63A-1EAA8CEF6B69}"/>
    <cellStyle name="20% - Accent3 23 5 2 2 3 3" xfId="40847" xr:uid="{F9DE627F-655B-4099-A688-AC078A79AF67}"/>
    <cellStyle name="20% - Accent3 23 5 2 2 4" xfId="37419" xr:uid="{38110923-4EE2-498A-830B-0E3C45865F2C}"/>
    <cellStyle name="20% - Accent3 23 5 2 2 5" xfId="40845" xr:uid="{EDE021F2-E26E-46B7-B2CE-AE5A3BEAD606}"/>
    <cellStyle name="20% - Accent3 23 5 2 3" xfId="9783" xr:uid="{FC1D7C84-7A1F-4772-9330-6B37E5107884}"/>
    <cellStyle name="20% - Accent3 23 5 2 3 2" xfId="37422" xr:uid="{625EB508-2F4E-4CF0-9CCB-0A98FD248D64}"/>
    <cellStyle name="20% - Accent3 23 5 2 3 3" xfId="40848" xr:uid="{3BFECEEC-C87D-4E08-92E0-9132D31D7DB0}"/>
    <cellStyle name="20% - Accent3 23 5 2 4" xfId="9784" xr:uid="{BFD2DDA1-6A3A-422B-B5B5-98226FC4E8DB}"/>
    <cellStyle name="20% - Accent3 23 5 2 4 2" xfId="37423" xr:uid="{567BDF54-696F-4C38-8CE7-F20EBA342C01}"/>
    <cellStyle name="20% - Accent3 23 5 2 4 3" xfId="40849" xr:uid="{0CBF3BB3-0BC6-4A77-84B8-B827755343D2}"/>
    <cellStyle name="20% - Accent3 23 5 2 5" xfId="9785" xr:uid="{DDD5F8DE-CD66-4AD1-8B50-46110F982EAB}"/>
    <cellStyle name="20% - Accent3 23 5 2 5 2" xfId="37424" xr:uid="{03B20CD3-ABF6-40D6-8550-A4706753A357}"/>
    <cellStyle name="20% - Accent3 23 5 2 5 3" xfId="40850" xr:uid="{641C64B1-826A-48A4-9808-89F52A5C3FA5}"/>
    <cellStyle name="20% - Accent3 23 5 2 6" xfId="9786" xr:uid="{99FCA63B-6A5D-4B62-B8E3-DB02EB4DFC44}"/>
    <cellStyle name="20% - Accent3 23 5 2 6 2" xfId="37425" xr:uid="{5599E743-92C4-4C8D-8789-600F694EB184}"/>
    <cellStyle name="20% - Accent3 23 5 2 6 3" xfId="40851" xr:uid="{ED7163A7-4DFF-4D62-8AED-4A8CB775BB5B}"/>
    <cellStyle name="20% - Accent3 23 5 2 7" xfId="37418" xr:uid="{A242E310-6A90-4B6A-AD82-0802C28F7CF5}"/>
    <cellStyle name="20% - Accent3 23 5 2 8" xfId="40844" xr:uid="{C170F1D6-B998-44D7-8E8D-31A5E5CD57AE}"/>
    <cellStyle name="20% - Accent3 23 5 3" xfId="9787" xr:uid="{CCDACB05-1156-48AF-9D3C-F01D5A53582E}"/>
    <cellStyle name="20% - Accent3 23 5 3 2" xfId="9788" xr:uid="{8CB8A6FA-2684-4F88-BF8C-3C973530447B}"/>
    <cellStyle name="20% - Accent3 23 5 3 2 2" xfId="37427" xr:uid="{D5BC6B8B-3D3E-4585-90A9-2DF791E7255D}"/>
    <cellStyle name="20% - Accent3 23 5 3 2 3" xfId="40853" xr:uid="{3DDDFA75-80BB-4591-B84B-94469B71C9B8}"/>
    <cellStyle name="20% - Accent3 23 5 3 3" xfId="9789" xr:uid="{FFA81F6B-369E-42AE-B3C7-7ED39F72D83D}"/>
    <cellStyle name="20% - Accent3 23 5 3 3 2" xfId="37428" xr:uid="{C002361D-5E2A-4E35-AF68-E42071E18F5C}"/>
    <cellStyle name="20% - Accent3 23 5 3 3 3" xfId="40854" xr:uid="{4413118B-AA98-475B-B427-E17209F3469C}"/>
    <cellStyle name="20% - Accent3 23 5 3 4" xfId="37426" xr:uid="{788B52B4-190F-432B-8C2D-CB1CCD5ACEDF}"/>
    <cellStyle name="20% - Accent3 23 5 3 5" xfId="40852" xr:uid="{27F11847-57C8-4D9B-8D3A-21BEF7116319}"/>
    <cellStyle name="20% - Accent3 23 5 4" xfId="9790" xr:uid="{8AB4ACA9-85C3-4981-968E-B6517ED12BA4}"/>
    <cellStyle name="20% - Accent3 23 5 4 2" xfId="37429" xr:uid="{47796CAF-4CDB-47CC-9D80-305A49C5E526}"/>
    <cellStyle name="20% - Accent3 23 5 4 3" xfId="40855" xr:uid="{5BCB5DC6-D02E-43BA-84D2-41C4A58585D5}"/>
    <cellStyle name="20% - Accent3 23 5 5" xfId="9791" xr:uid="{AD84B44B-C55D-4152-82A5-03F097037590}"/>
    <cellStyle name="20% - Accent3 23 5 5 2" xfId="37430" xr:uid="{5ABEFC70-A8B3-42A7-963E-6663A3C6C8E5}"/>
    <cellStyle name="20% - Accent3 23 5 5 3" xfId="40856" xr:uid="{CB2BA892-AAE9-4210-BBE1-EB1B1B2C106E}"/>
    <cellStyle name="20% - Accent3 23 5 6" xfId="9792" xr:uid="{AA8A85E2-F1DF-42DE-9FF4-62FCA4C665AF}"/>
    <cellStyle name="20% - Accent3 23 5 6 2" xfId="37431" xr:uid="{4FBF6BB8-B7D5-47EE-B736-939EA92AD59F}"/>
    <cellStyle name="20% - Accent3 23 5 6 3" xfId="40857" xr:uid="{9601EDE2-EB03-476E-8788-F9F11BED92DE}"/>
    <cellStyle name="20% - Accent3 23 5 7" xfId="9793" xr:uid="{B99EC004-B966-4113-BCE2-26E0E744094C}"/>
    <cellStyle name="20% - Accent3 23 5 7 2" xfId="37432" xr:uid="{5D2126F8-8D3D-4445-964B-AC15B86771E9}"/>
    <cellStyle name="20% - Accent3 23 5 7 3" xfId="40858" xr:uid="{C4EEA588-C1DF-4950-A575-3BB819EDDC1B}"/>
    <cellStyle name="20% - Accent3 23 5 8" xfId="37417" xr:uid="{0D6F8B3E-640A-4DDA-BC8D-520DF0BA0DB4}"/>
    <cellStyle name="20% - Accent3 23 5 9" xfId="40843" xr:uid="{27CC516A-1E2F-490F-AD30-CBFA05F0CF04}"/>
    <cellStyle name="20% - Accent3 23 6" xfId="9794" xr:uid="{8D636E7C-F5B0-4D58-93FD-73079F98144D}"/>
    <cellStyle name="20% - Accent3 23 6 2" xfId="9795" xr:uid="{5A9E3258-4130-4CF6-BC57-F9C36455B160}"/>
    <cellStyle name="20% - Accent3 23 6 2 2" xfId="9796" xr:uid="{E3EAEFB2-BA9F-4F7E-BE87-A4EA4AE5EF1F}"/>
    <cellStyle name="20% - Accent3 23 6 2 2 2" xfId="37435" xr:uid="{6D5E6762-1AC2-4B25-84AC-214CB4CC4627}"/>
    <cellStyle name="20% - Accent3 23 6 2 2 3" xfId="40861" xr:uid="{A3D702BF-4128-4089-9AF1-235AEB70D3F9}"/>
    <cellStyle name="20% - Accent3 23 6 2 3" xfId="9797" xr:uid="{35DDC0D3-7C71-44D1-8935-B0009175588F}"/>
    <cellStyle name="20% - Accent3 23 6 2 3 2" xfId="37436" xr:uid="{A168505A-0534-433D-AD40-DFA1A9B8744A}"/>
    <cellStyle name="20% - Accent3 23 6 2 3 3" xfId="40862" xr:uid="{5D69D4C9-D3BB-440F-965D-73275EED678F}"/>
    <cellStyle name="20% - Accent3 23 6 2 4" xfId="37434" xr:uid="{3C597D12-5E05-4705-9611-5324EDC33D88}"/>
    <cellStyle name="20% - Accent3 23 6 2 5" xfId="40860" xr:uid="{B1599A48-BD39-4E95-BE90-DADDEFB80E24}"/>
    <cellStyle name="20% - Accent3 23 6 3" xfId="9798" xr:uid="{FDF9F0F3-49B2-4CB7-B658-C17CE2F8B0A6}"/>
    <cellStyle name="20% - Accent3 23 6 3 2" xfId="37437" xr:uid="{DDDF392B-8970-4AFE-805A-0A743D2CC1B1}"/>
    <cellStyle name="20% - Accent3 23 6 3 3" xfId="40863" xr:uid="{4D960407-64B7-4B6A-8609-63172514B8D7}"/>
    <cellStyle name="20% - Accent3 23 6 4" xfId="9799" xr:uid="{26CDFDB6-7F0B-4C1C-A474-C6F2B4D7C168}"/>
    <cellStyle name="20% - Accent3 23 6 4 2" xfId="37438" xr:uid="{F5DA9080-AA92-443B-BB3C-1AE1D594EFB0}"/>
    <cellStyle name="20% - Accent3 23 6 4 3" xfId="40864" xr:uid="{4BD9B88E-91E9-4F19-A253-5C1B4830F643}"/>
    <cellStyle name="20% - Accent3 23 6 5" xfId="9800" xr:uid="{05BC7BA1-22DF-4247-BB76-CC37BF2D2D91}"/>
    <cellStyle name="20% - Accent3 23 6 5 2" xfId="37439" xr:uid="{F63696D6-E823-490C-AD0C-15B46988FF25}"/>
    <cellStyle name="20% - Accent3 23 6 5 3" xfId="40865" xr:uid="{31152039-CA93-4A01-A257-07A99424B079}"/>
    <cellStyle name="20% - Accent3 23 6 6" xfId="9801" xr:uid="{FFD0C84F-0E8B-4032-9F05-7A096917C076}"/>
    <cellStyle name="20% - Accent3 23 6 6 2" xfId="37440" xr:uid="{D01C2283-5655-457E-A5D3-DA27E30329E4}"/>
    <cellStyle name="20% - Accent3 23 6 6 3" xfId="40866" xr:uid="{2BCB06E8-4A71-4459-8745-5A6248E19AFB}"/>
    <cellStyle name="20% - Accent3 23 6 7" xfId="37433" xr:uid="{DFF24B57-458D-433A-BE3B-76780B216D17}"/>
    <cellStyle name="20% - Accent3 23 6 8" xfId="40859" xr:uid="{DAB6255F-87A8-4022-8FEF-D167EB9B1639}"/>
    <cellStyle name="20% - Accent3 23 7" xfId="9802" xr:uid="{E151F51D-297C-4ABC-8214-D3513F4669C0}"/>
    <cellStyle name="20% - Accent3 23 7 2" xfId="9803" xr:uid="{36A039E8-AF89-401E-82D8-451FEC45EA33}"/>
    <cellStyle name="20% - Accent3 23 7 2 2" xfId="9804" xr:uid="{F2599D3B-5F97-4371-8E30-E4F830E5000A}"/>
    <cellStyle name="20% - Accent3 23 7 2 2 2" xfId="37443" xr:uid="{79A57AAF-676F-4C6A-9F4B-6F41C4721537}"/>
    <cellStyle name="20% - Accent3 23 7 2 2 3" xfId="40869" xr:uid="{3640715B-2BEB-4D50-8B0C-F38B6D2F0451}"/>
    <cellStyle name="20% - Accent3 23 7 2 3" xfId="9805" xr:uid="{E29FA74C-6978-44D3-9645-1D7759779B4D}"/>
    <cellStyle name="20% - Accent3 23 7 2 3 2" xfId="37444" xr:uid="{263867EE-3798-423C-856F-CF3D87F5E418}"/>
    <cellStyle name="20% - Accent3 23 7 2 3 3" xfId="40870" xr:uid="{F2BEF670-1FB6-40DE-859D-CE3A69AD155C}"/>
    <cellStyle name="20% - Accent3 23 7 2 4" xfId="37442" xr:uid="{9A9D82F2-5447-4B4F-9A68-197413017F99}"/>
    <cellStyle name="20% - Accent3 23 7 2 5" xfId="40868" xr:uid="{615E126A-118E-413E-AE0A-4747EB010895}"/>
    <cellStyle name="20% - Accent3 23 7 3" xfId="9806" xr:uid="{161CA25C-D869-4C0C-93FB-DB0C8A0D8B26}"/>
    <cellStyle name="20% - Accent3 23 7 3 2" xfId="37445" xr:uid="{F0594965-CE3F-447A-9810-1C66453BB426}"/>
    <cellStyle name="20% - Accent3 23 7 3 3" xfId="40871" xr:uid="{97FF6FD9-E53B-41AD-99CB-D51E5257F41B}"/>
    <cellStyle name="20% - Accent3 23 7 4" xfId="9807" xr:uid="{8F86DE14-C135-46FD-A442-F5B3A43790D7}"/>
    <cellStyle name="20% - Accent3 23 7 4 2" xfId="37446" xr:uid="{F64D7246-334B-4425-AC0A-940F8B5EC3F5}"/>
    <cellStyle name="20% - Accent3 23 7 4 3" xfId="40872" xr:uid="{63B5E93A-154D-489D-B070-8BCBFFF09C9D}"/>
    <cellStyle name="20% - Accent3 23 7 5" xfId="9808" xr:uid="{41089DB2-6649-40CE-A74A-1598327D198B}"/>
    <cellStyle name="20% - Accent3 23 7 5 2" xfId="37447" xr:uid="{FEF38D4A-CB25-4AC4-A445-ABFE47B3AA35}"/>
    <cellStyle name="20% - Accent3 23 7 5 3" xfId="40873" xr:uid="{2F55E3B2-14F2-4D96-9463-368638A142C8}"/>
    <cellStyle name="20% - Accent3 23 7 6" xfId="37441" xr:uid="{D7BC540B-C6E0-4B9B-809B-4CF92F605C56}"/>
    <cellStyle name="20% - Accent3 23 7 7" xfId="40867" xr:uid="{23855B6B-40A8-405B-B2CC-7350A31FAE10}"/>
    <cellStyle name="20% - Accent3 23 8" xfId="9809" xr:uid="{E9E05ECA-FC05-4CB9-B088-76FE309906EC}"/>
    <cellStyle name="20% - Accent3 23 8 2" xfId="9810" xr:uid="{953D2AD6-ABD1-4DBF-BE3E-B2B6FED6AA9B}"/>
    <cellStyle name="20% - Accent3 23 8 2 2" xfId="37449" xr:uid="{E75CAB46-E088-45C3-A62E-D906D2549952}"/>
    <cellStyle name="20% - Accent3 23 8 2 3" xfId="40875" xr:uid="{AC2EAACD-BFBF-4A07-832A-528DFC2092ED}"/>
    <cellStyle name="20% - Accent3 23 8 3" xfId="9811" xr:uid="{21F2249A-0380-49F8-801F-9202BB1D151E}"/>
    <cellStyle name="20% - Accent3 23 8 3 2" xfId="37450" xr:uid="{9940514A-F925-49EC-B460-66D071BE0F70}"/>
    <cellStyle name="20% - Accent3 23 8 3 3" xfId="40876" xr:uid="{DC78906F-C4B2-4DDA-947C-F536C80600C9}"/>
    <cellStyle name="20% - Accent3 23 8 4" xfId="37448" xr:uid="{0BA29350-7E91-4BE2-AF3C-9992485B38A8}"/>
    <cellStyle name="20% - Accent3 23 8 5" xfId="40874" xr:uid="{F3EB9B04-D783-48C0-982B-75A6669F4808}"/>
    <cellStyle name="20% - Accent3 23 9" xfId="9812" xr:uid="{9029C7FF-F564-4842-A7C8-8355B3460B91}"/>
    <cellStyle name="20% - Accent3 23 9 2" xfId="37451" xr:uid="{DFB58A61-5E61-4E51-B9BA-F2BB226A4068}"/>
    <cellStyle name="20% - Accent3 23 9 3" xfId="40877" xr:uid="{31F104B1-32BF-4B2F-B054-49511D748D58}"/>
    <cellStyle name="20% - Accent3 24" xfId="1857" xr:uid="{00000000-0005-0000-0000-0000D3000000}"/>
    <cellStyle name="20% - Accent3 24 10" xfId="9814" xr:uid="{098DA83E-47B7-4F5F-A4FE-1226F45DD0BC}"/>
    <cellStyle name="20% - Accent3 24 10 2" xfId="37453" xr:uid="{978926C0-2B43-4E7E-899F-40F2EAFF4AD9}"/>
    <cellStyle name="20% - Accent3 24 10 3" xfId="40879" xr:uid="{EF01C9C1-89CD-4091-AAEB-2CF8CC2912F9}"/>
    <cellStyle name="20% - Accent3 24 11" xfId="9815" xr:uid="{33B8E904-6684-4655-AB03-B38E5EF81BA3}"/>
    <cellStyle name="20% - Accent3 24 11 2" xfId="37454" xr:uid="{661133AC-ED8E-4567-B0AA-F5EEDC30E8C2}"/>
    <cellStyle name="20% - Accent3 24 11 3" xfId="40880" xr:uid="{C6B0F3A0-1A5E-46DD-B02C-F81B76B742D5}"/>
    <cellStyle name="20% - Accent3 24 12" xfId="9816" xr:uid="{83867CC8-5F96-4116-BFBC-1B79884F3160}"/>
    <cellStyle name="20% - Accent3 24 12 2" xfId="37455" xr:uid="{1D567FD3-A92B-4B82-AD9D-D97DEE059D7A}"/>
    <cellStyle name="20% - Accent3 24 12 3" xfId="40881" xr:uid="{5FDDB632-1DDC-4493-B892-B29F2CF98476}"/>
    <cellStyle name="20% - Accent3 24 13" xfId="37452" xr:uid="{3F77C1A1-19E2-4E4C-A2D9-61CD5B7D4D8D}"/>
    <cellStyle name="20% - Accent3 24 14" xfId="40878" xr:uid="{9202D70C-B0A7-4266-99FD-95E93C4886C7}"/>
    <cellStyle name="20% - Accent3 24 15" xfId="9813" xr:uid="{E86324BA-AAC0-4700-B2DC-0EDB35938468}"/>
    <cellStyle name="20% - Accent3 24 2" xfId="9817" xr:uid="{2DA4C485-E11C-421E-BA06-C133B22E7266}"/>
    <cellStyle name="20% - Accent3 24 2 2" xfId="9818" xr:uid="{6D806BA5-E27E-4586-BE80-B5DED7EC030E}"/>
    <cellStyle name="20% - Accent3 24 2 2 2" xfId="9819" xr:uid="{CB354236-41B7-4EAA-8CB6-59A152B08738}"/>
    <cellStyle name="20% - Accent3 24 2 2 2 2" xfId="37457" xr:uid="{9EABDA7E-0ED6-4CD1-A3EA-92A2F7563F88}"/>
    <cellStyle name="20% - Accent3 24 2 2 2 3" xfId="40883" xr:uid="{81EB4EBC-9554-4113-83F7-979E6860A26C}"/>
    <cellStyle name="20% - Accent3 24 2 2 3" xfId="9820" xr:uid="{69F0BEF3-1B37-47BC-B114-4C8607191CE8}"/>
    <cellStyle name="20% - Accent3 24 2 2 3 2" xfId="37458" xr:uid="{F89F9620-A9DA-47FA-97CE-BAB24473670B}"/>
    <cellStyle name="20% - Accent3 24 2 2 3 3" xfId="40884" xr:uid="{40A83C4F-D16C-4B33-8288-2B0505931868}"/>
    <cellStyle name="20% - Accent3 24 2 2 4" xfId="37456" xr:uid="{A6F2D16C-5FBE-46E1-8322-E4D1C0AE50B5}"/>
    <cellStyle name="20% - Accent3 24 2 2 5" xfId="40882" xr:uid="{056F740C-8051-40E2-993D-AB5FC3C9E557}"/>
    <cellStyle name="20% - Accent3 24 3" xfId="9821" xr:uid="{4E16B1D8-A857-41E3-B83D-DD3AA3C4C453}"/>
    <cellStyle name="20% - Accent3 24 3 2" xfId="9822" xr:uid="{FFF63FA8-7014-49AF-8E8E-1F7A58B14EA2}"/>
    <cellStyle name="20% - Accent3 24 3 2 2" xfId="9823" xr:uid="{F9CBC579-733F-4239-A20F-7A784FDB0752}"/>
    <cellStyle name="20% - Accent3 24 3 2 2 2" xfId="37460" xr:uid="{0835E911-66BB-4600-9F79-101A89029056}"/>
    <cellStyle name="20% - Accent3 24 3 2 2 3" xfId="40886" xr:uid="{88405D0D-DA1F-4A59-AF90-ED728569E5E9}"/>
    <cellStyle name="20% - Accent3 24 3 2 3" xfId="9824" xr:uid="{46762F1A-2112-473E-8393-2A8C3858D21D}"/>
    <cellStyle name="20% - Accent3 24 3 2 3 2" xfId="37461" xr:uid="{2AA589A9-4E44-46DD-A1CE-EBD754A5DE32}"/>
    <cellStyle name="20% - Accent3 24 3 2 3 3" xfId="40887" xr:uid="{0A13D23B-6BB9-48ED-A50F-C04CEA850796}"/>
    <cellStyle name="20% - Accent3 24 3 2 4" xfId="37459" xr:uid="{0381E124-334B-415A-980C-5D4D422CBBEF}"/>
    <cellStyle name="20% - Accent3 24 3 2 5" xfId="40885" xr:uid="{90B660A1-1791-4871-B434-8217E8E7EF4C}"/>
    <cellStyle name="20% - Accent3 24 4" xfId="9825" xr:uid="{2D916E69-28AE-4CF9-9C79-CC646E929095}"/>
    <cellStyle name="20% - Accent3 24 5" xfId="9826" xr:uid="{D09A216C-E2C8-416B-8EAD-8C6A0DD10481}"/>
    <cellStyle name="20% - Accent3 24 6" xfId="9827" xr:uid="{DDC2CD0A-8BB1-4CE9-AE3D-07E1A597C5BF}"/>
    <cellStyle name="20% - Accent3 24 7" xfId="9828" xr:uid="{E86D0179-75A2-427A-BA8F-1623419D66FA}"/>
    <cellStyle name="20% - Accent3 24 7 2" xfId="9829" xr:uid="{C3E9DA58-F99D-439B-A857-3F09E9183C93}"/>
    <cellStyle name="20% - Accent3 24 7 2 2" xfId="9830" xr:uid="{F7EFF6CC-0342-487B-96FD-BA740A636926}"/>
    <cellStyle name="20% - Accent3 24 7 2 2 2" xfId="37464" xr:uid="{7AD3E784-FC04-4B2C-A6ED-1DC6967C7BB7}"/>
    <cellStyle name="20% - Accent3 24 7 2 2 3" xfId="40890" xr:uid="{E4CA49CF-1F3A-484D-8618-6184DEF26838}"/>
    <cellStyle name="20% - Accent3 24 7 2 3" xfId="9831" xr:uid="{28EC3881-B522-4FB0-AE61-DEA8506A2E4D}"/>
    <cellStyle name="20% - Accent3 24 7 2 3 2" xfId="37465" xr:uid="{72B71F0B-B435-415F-9B84-0302C62C759D}"/>
    <cellStyle name="20% - Accent3 24 7 2 3 3" xfId="40891" xr:uid="{30990596-AC91-43DF-9A2F-A9F5DF3BEE34}"/>
    <cellStyle name="20% - Accent3 24 7 2 4" xfId="37463" xr:uid="{799F5D8C-C833-4308-9A9B-AFF98F358CCC}"/>
    <cellStyle name="20% - Accent3 24 7 2 5" xfId="40889" xr:uid="{4B3D663E-B2F8-4DDB-8C85-2344189C6BAD}"/>
    <cellStyle name="20% - Accent3 24 7 3" xfId="9832" xr:uid="{72EA0AB1-62B1-4909-B832-B76AA9569325}"/>
    <cellStyle name="20% - Accent3 24 7 3 2" xfId="37466" xr:uid="{55F6AA2F-0348-4FC6-B13E-092B25F5DFF5}"/>
    <cellStyle name="20% - Accent3 24 7 3 3" xfId="40892" xr:uid="{2FBB60D1-080C-4581-9BE8-58F176DF08F7}"/>
    <cellStyle name="20% - Accent3 24 7 4" xfId="9833" xr:uid="{8EEDE9B1-EB54-41FF-ACE2-08388989133C}"/>
    <cellStyle name="20% - Accent3 24 7 4 2" xfId="37467" xr:uid="{95ADB504-A0C2-49B2-A8A0-0054B9767592}"/>
    <cellStyle name="20% - Accent3 24 7 4 3" xfId="40893" xr:uid="{87C9BF40-2791-485E-81E4-23AD317DB737}"/>
    <cellStyle name="20% - Accent3 24 7 5" xfId="9834" xr:uid="{3D204120-D54C-49F3-B83B-8AC5DF5B2BC9}"/>
    <cellStyle name="20% - Accent3 24 7 5 2" xfId="37468" xr:uid="{D6B66D10-B87F-418E-AB0C-0B0D33477BD5}"/>
    <cellStyle name="20% - Accent3 24 7 5 3" xfId="40894" xr:uid="{B391EB04-6C0B-4144-9EA9-EDAFE38CCF2C}"/>
    <cellStyle name="20% - Accent3 24 7 6" xfId="37462" xr:uid="{FF4D0687-891F-4F43-8C07-1356EEFF7DDF}"/>
    <cellStyle name="20% - Accent3 24 7 7" xfId="40888" xr:uid="{1305E1CC-6A56-4BB0-A40B-4AF092DD886F}"/>
    <cellStyle name="20% - Accent3 24 8" xfId="9835" xr:uid="{A2883712-B4EE-48E4-BE2C-54060880C81A}"/>
    <cellStyle name="20% - Accent3 24 8 2" xfId="9836" xr:uid="{3E64F266-4A2B-4E5C-8118-CC5A3DA9720E}"/>
    <cellStyle name="20% - Accent3 24 8 2 2" xfId="37470" xr:uid="{4BFF415B-DB6D-4D07-A181-4A75B7ECBC36}"/>
    <cellStyle name="20% - Accent3 24 8 2 3" xfId="40896" xr:uid="{559E2544-E41A-4341-83B5-8994577DC011}"/>
    <cellStyle name="20% - Accent3 24 8 3" xfId="9837" xr:uid="{4009A4CA-FC0E-4364-B6CF-3E3039E440D4}"/>
    <cellStyle name="20% - Accent3 24 8 3 2" xfId="37471" xr:uid="{85A026B4-9388-4F4A-8493-B0C833D3591B}"/>
    <cellStyle name="20% - Accent3 24 8 3 3" xfId="40897" xr:uid="{AD4B6095-DABE-428A-AB1C-EA13A03627B8}"/>
    <cellStyle name="20% - Accent3 24 8 4" xfId="9838" xr:uid="{9F014443-1E78-4601-BAB5-483D0C4C3495}"/>
    <cellStyle name="20% - Accent3 24 8 4 2" xfId="37472" xr:uid="{7F5522F0-6BF7-4FEE-9D8B-D90934A66DFC}"/>
    <cellStyle name="20% - Accent3 24 8 4 3" xfId="40898" xr:uid="{6EC7EFEE-DFA3-473A-8761-3AABD05AE11C}"/>
    <cellStyle name="20% - Accent3 24 8 5" xfId="9839" xr:uid="{7CE670E5-0EEB-4143-9248-1C86845BE22A}"/>
    <cellStyle name="20% - Accent3 24 8 5 2" xfId="37473" xr:uid="{14A34128-AB48-4841-907F-BDDC74A2D4E4}"/>
    <cellStyle name="20% - Accent3 24 8 5 3" xfId="40899" xr:uid="{FE7C66C3-5083-41E2-9634-6F7D6E9675D5}"/>
    <cellStyle name="20% - Accent3 24 8 6" xfId="37469" xr:uid="{CBDC1DF4-67B5-425C-BF98-FD91A7858E1F}"/>
    <cellStyle name="20% - Accent3 24 8 7" xfId="40895" xr:uid="{C7EB5E33-2768-4427-B199-16AC843BFC4C}"/>
    <cellStyle name="20% - Accent3 24 9" xfId="9840" xr:uid="{DAD4AE30-9ED0-4BF3-9539-F460BAF2EA4F}"/>
    <cellStyle name="20% - Accent3 24 9 2" xfId="37474" xr:uid="{25158F32-BEA7-4E88-BB8D-54C82CBA5889}"/>
    <cellStyle name="20% - Accent3 24 9 3" xfId="40900" xr:uid="{41588D02-2F48-4177-8666-9DA6BF5CC821}"/>
    <cellStyle name="20% - Accent3 25" xfId="1858" xr:uid="{00000000-0005-0000-0000-0000D4000000}"/>
    <cellStyle name="20% - Accent3 25 10" xfId="40901" xr:uid="{0CDB1715-5638-4004-AAE4-CF0AB0EF326B}"/>
    <cellStyle name="20% - Accent3 25 11" xfId="9841" xr:uid="{BF567B81-62C4-43CE-8C4D-08950548ACDA}"/>
    <cellStyle name="20% - Accent3 25 2" xfId="9842" xr:uid="{153B8A71-4558-4624-81B2-D16CED4F469E}"/>
    <cellStyle name="20% - Accent3 25 2 2" xfId="9843" xr:uid="{2C8DF4D4-6118-4A40-B9CC-6FDF13776A05}"/>
    <cellStyle name="20% - Accent3 25 2 2 2" xfId="9844" xr:uid="{4BFEE3B9-BE8A-4BAA-AB0D-504BD04F987E}"/>
    <cellStyle name="20% - Accent3 25 2 2 2 2" xfId="37477" xr:uid="{F113B2DC-D0A4-4CA2-A300-5B33609E20D4}"/>
    <cellStyle name="20% - Accent3 25 2 2 2 3" xfId="40903" xr:uid="{F9AA0D4C-AB3B-4862-82FA-41EF79D3E5DB}"/>
    <cellStyle name="20% - Accent3 25 2 2 3" xfId="9845" xr:uid="{C34FEC75-7592-4704-A3F5-237E5AEF1CDA}"/>
    <cellStyle name="20% - Accent3 25 2 2 3 2" xfId="37478" xr:uid="{1D26CE08-A42B-4D3A-ADD2-C06DA4DE8EA6}"/>
    <cellStyle name="20% - Accent3 25 2 2 3 3" xfId="40904" xr:uid="{471A6928-EBB1-4CC9-9DBF-503E4F1BCD11}"/>
    <cellStyle name="20% - Accent3 25 2 2 4" xfId="37476" xr:uid="{F8E6A9D0-1B32-45EC-88E5-2591B1B1A6A8}"/>
    <cellStyle name="20% - Accent3 25 2 2 5" xfId="40902" xr:uid="{B5523355-03A1-4BE5-B3DA-E5ED52BEECEC}"/>
    <cellStyle name="20% - Accent3 25 3" xfId="9846" xr:uid="{AD81C194-7EEC-42EA-A912-BDEB21B53B95}"/>
    <cellStyle name="20% - Accent3 25 3 2" xfId="9847" xr:uid="{4031E9F4-5D7A-4570-9B05-94288AA89300}"/>
    <cellStyle name="20% - Accent3 25 3 2 2" xfId="9848" xr:uid="{C6F4A4AD-E4C2-49DE-9767-D9DE9A634DE3}"/>
    <cellStyle name="20% - Accent3 25 3 2 2 2" xfId="37481" xr:uid="{A7F7D721-9B1A-4160-B4A2-733D32D51899}"/>
    <cellStyle name="20% - Accent3 25 3 2 2 3" xfId="40907" xr:uid="{9195719C-3344-430E-B5A2-CA4D8363665B}"/>
    <cellStyle name="20% - Accent3 25 3 2 3" xfId="9849" xr:uid="{D65B3CBF-08EA-43C7-A7D1-AA43E9BA10E6}"/>
    <cellStyle name="20% - Accent3 25 3 2 3 2" xfId="37482" xr:uid="{38293175-C936-4207-A009-CBE426606C9F}"/>
    <cellStyle name="20% - Accent3 25 3 2 3 3" xfId="40908" xr:uid="{C7F3A56B-B36F-4F27-8ADD-D707B07DAC3C}"/>
    <cellStyle name="20% - Accent3 25 3 2 4" xfId="9850" xr:uid="{2C125760-B45F-4E6C-ABDB-91843E43A264}"/>
    <cellStyle name="20% - Accent3 25 3 2 4 2" xfId="37483" xr:uid="{5CCBC670-3F0A-4BB2-B511-0AF1F3ED26FB}"/>
    <cellStyle name="20% - Accent3 25 3 2 4 3" xfId="40909" xr:uid="{B9672A62-3B23-4ADB-96F1-22A534741943}"/>
    <cellStyle name="20% - Accent3 25 3 2 5" xfId="9851" xr:uid="{BC13CA52-FDB2-4151-A22B-66699CA8A259}"/>
    <cellStyle name="20% - Accent3 25 3 2 5 2" xfId="37484" xr:uid="{F15A4A3A-1FD2-4165-8DFD-919615459F5F}"/>
    <cellStyle name="20% - Accent3 25 3 2 5 3" xfId="40910" xr:uid="{64FA8898-7460-4754-8899-D930C88D9E8D}"/>
    <cellStyle name="20% - Accent3 25 3 2 6" xfId="37480" xr:uid="{4F17B566-3D02-4080-B067-F9229EF9B505}"/>
    <cellStyle name="20% - Accent3 25 3 2 7" xfId="40906" xr:uid="{8D8BC1C8-574D-4C39-9599-9DC437B90599}"/>
    <cellStyle name="20% - Accent3 25 3 3" xfId="9852" xr:uid="{B8C02AC7-0B5A-49C6-A731-24FDE6BCAD0A}"/>
    <cellStyle name="20% - Accent3 25 3 3 2" xfId="37485" xr:uid="{C0BCD1FC-7808-4398-AB6B-0121F41F4B36}"/>
    <cellStyle name="20% - Accent3 25 3 3 3" xfId="40911" xr:uid="{DFF939D0-B72D-4B83-B507-D73FEFFCA5F4}"/>
    <cellStyle name="20% - Accent3 25 3 4" xfId="9853" xr:uid="{21218E88-A451-4322-8308-DADA43B9CF45}"/>
    <cellStyle name="20% - Accent3 25 3 4 2" xfId="37486" xr:uid="{3D9223A0-FF7A-458D-A181-1455554EEE6E}"/>
    <cellStyle name="20% - Accent3 25 3 4 3" xfId="40912" xr:uid="{1BAC3BF6-551D-4A76-AF92-760DE523E879}"/>
    <cellStyle name="20% - Accent3 25 3 5" xfId="9854" xr:uid="{A5FCB8EA-93A0-4B82-9969-04032E497453}"/>
    <cellStyle name="20% - Accent3 25 3 5 2" xfId="37487" xr:uid="{C2AEE512-7E7F-4AE4-A1A4-8CBE5EC5172D}"/>
    <cellStyle name="20% - Accent3 25 3 5 3" xfId="40913" xr:uid="{0D2FD9FF-B8F4-43BE-A5FC-4A06CB042D4A}"/>
    <cellStyle name="20% - Accent3 25 3 6" xfId="9855" xr:uid="{1449F319-3A8D-4EE8-ABF0-483332C61AC9}"/>
    <cellStyle name="20% - Accent3 25 3 6 2" xfId="37488" xr:uid="{2AFB8C59-20F7-44B9-A076-43B0F6552137}"/>
    <cellStyle name="20% - Accent3 25 3 6 3" xfId="40914" xr:uid="{7820B205-384F-45CB-A62E-C0401207877C}"/>
    <cellStyle name="20% - Accent3 25 3 7" xfId="37479" xr:uid="{A03C6605-513C-4CD7-A49A-884C4CDC212A}"/>
    <cellStyle name="20% - Accent3 25 3 8" xfId="40905" xr:uid="{B4EAB134-BA92-4D5B-8ED2-F5BD20696953}"/>
    <cellStyle name="20% - Accent3 25 4" xfId="9856" xr:uid="{130348CA-0939-43CB-8FB7-D8D14FFA7506}"/>
    <cellStyle name="20% - Accent3 25 4 2" xfId="9857" xr:uid="{15B9AA19-F23B-448F-AA3E-A6F1821D740C}"/>
    <cellStyle name="20% - Accent3 25 4 2 2" xfId="37490" xr:uid="{D14748E1-9B87-44EA-BD28-65BC121F1712}"/>
    <cellStyle name="20% - Accent3 25 4 2 3" xfId="40916" xr:uid="{4916743B-D39F-45C7-AC59-907C3DCD95CE}"/>
    <cellStyle name="20% - Accent3 25 4 3" xfId="9858" xr:uid="{80CAE79C-18D5-4C91-8DAB-4CECA29CCF01}"/>
    <cellStyle name="20% - Accent3 25 4 3 2" xfId="37491" xr:uid="{6A0C0C88-96C8-49B7-BEDF-1FB3FE2F1568}"/>
    <cellStyle name="20% - Accent3 25 4 3 3" xfId="40917" xr:uid="{56EBFA95-89FC-497F-A742-AA7D5FF35EF7}"/>
    <cellStyle name="20% - Accent3 25 4 4" xfId="9859" xr:uid="{DA12A73F-0A0E-48B0-93BF-61B25F190F84}"/>
    <cellStyle name="20% - Accent3 25 4 4 2" xfId="37492" xr:uid="{40784668-42A0-4D3A-B5F4-42FB4326D5B8}"/>
    <cellStyle name="20% - Accent3 25 4 4 3" xfId="40918" xr:uid="{93D9025F-158E-404C-8654-8BE6940CBC17}"/>
    <cellStyle name="20% - Accent3 25 4 5" xfId="9860" xr:uid="{FF24D1D1-DE9A-41C5-83C6-79D4FFA545D2}"/>
    <cellStyle name="20% - Accent3 25 4 5 2" xfId="37493" xr:uid="{B4C8C1B4-0D51-4B5B-9A9D-6C930FB78F9F}"/>
    <cellStyle name="20% - Accent3 25 4 5 3" xfId="40919" xr:uid="{5EC82714-0E6C-498A-A04A-7081873BC3A5}"/>
    <cellStyle name="20% - Accent3 25 4 6" xfId="37489" xr:uid="{BE433E55-A7EF-4DA4-9381-0A4D5657DC42}"/>
    <cellStyle name="20% - Accent3 25 4 7" xfId="40915" xr:uid="{DA506064-AAD5-41CB-8152-3FF54223DDAA}"/>
    <cellStyle name="20% - Accent3 25 5" xfId="9861" xr:uid="{031E0BE5-EC8A-40E9-95A7-52C1D5D61FB1}"/>
    <cellStyle name="20% - Accent3 25 5 2" xfId="37494" xr:uid="{EB5B9241-F4BF-4E48-9506-892EBF97FD4C}"/>
    <cellStyle name="20% - Accent3 25 5 3" xfId="40920" xr:uid="{CD83CB28-17FF-4A82-B36E-2AC3B8FE482A}"/>
    <cellStyle name="20% - Accent3 25 6" xfId="9862" xr:uid="{FE67964B-3469-4C2A-999A-D6EE88FCC979}"/>
    <cellStyle name="20% - Accent3 25 6 2" xfId="37495" xr:uid="{37F70528-DE27-4070-8694-F33C3591FD06}"/>
    <cellStyle name="20% - Accent3 25 6 3" xfId="40921" xr:uid="{62466350-29C6-42F6-91AA-BBEBD1FCF0E9}"/>
    <cellStyle name="20% - Accent3 25 7" xfId="9863" xr:uid="{40AF04AE-98EC-4666-926E-6F6CC5EEDB38}"/>
    <cellStyle name="20% - Accent3 25 7 2" xfId="37496" xr:uid="{EB7720A0-2A40-4A73-8E53-EEB75FAAE934}"/>
    <cellStyle name="20% - Accent3 25 7 3" xfId="40922" xr:uid="{3C2ACEA7-2F5F-4598-8474-FFCD5F456B59}"/>
    <cellStyle name="20% - Accent3 25 8" xfId="9864" xr:uid="{C50D4CD2-6639-4071-ADE3-AD75C82C62EC}"/>
    <cellStyle name="20% - Accent3 25 8 2" xfId="37497" xr:uid="{623BC10E-9EE1-4870-AAFC-09456DBEC526}"/>
    <cellStyle name="20% - Accent3 25 8 3" xfId="40923" xr:uid="{5F8E99F4-11DF-46BD-95E9-D1DC82C0D39F}"/>
    <cellStyle name="20% - Accent3 25 9" xfId="37475" xr:uid="{3EAD276F-345E-4660-8534-B7BA1C790AD5}"/>
    <cellStyle name="20% - Accent3 26" xfId="1859" xr:uid="{00000000-0005-0000-0000-0000D5000000}"/>
    <cellStyle name="20% - Accent3 26 10" xfId="40924" xr:uid="{7EE4A2CE-C86F-4F25-A852-EEB69E5D022A}"/>
    <cellStyle name="20% - Accent3 26 11" xfId="9865" xr:uid="{D5143CBD-D289-4CD6-8C6D-4BC6A0195165}"/>
    <cellStyle name="20% - Accent3 26 2" xfId="9866" xr:uid="{BBD866C2-BC8C-40AA-8E61-0ED3A7E9CC51}"/>
    <cellStyle name="20% - Accent3 26 2 2" xfId="9867" xr:uid="{01FCD4C8-C7B3-4B31-BCC7-F18029E61E8D}"/>
    <cellStyle name="20% - Accent3 26 2 2 2" xfId="9868" xr:uid="{23895C48-CD23-4884-A3AD-08AF152167C5}"/>
    <cellStyle name="20% - Accent3 26 2 2 2 2" xfId="37500" xr:uid="{F052CFEE-4F5C-4B20-93F3-F94825BB62F1}"/>
    <cellStyle name="20% - Accent3 26 2 2 2 3" xfId="40926" xr:uid="{2803B50C-5F40-4A26-A164-EEB2D6307EC4}"/>
    <cellStyle name="20% - Accent3 26 2 2 3" xfId="9869" xr:uid="{45F734C6-29A7-415A-9FB5-F9AEC4F67944}"/>
    <cellStyle name="20% - Accent3 26 2 2 3 2" xfId="37501" xr:uid="{B138ED27-C4DC-48D2-8909-20A74B4A81DC}"/>
    <cellStyle name="20% - Accent3 26 2 2 3 3" xfId="40927" xr:uid="{94E788CF-7334-428F-BF26-F907530A6657}"/>
    <cellStyle name="20% - Accent3 26 2 2 4" xfId="37499" xr:uid="{15E679F9-23F0-4BAA-8070-C61AE3085C6D}"/>
    <cellStyle name="20% - Accent3 26 2 2 5" xfId="40925" xr:uid="{D4C18C56-69C0-494E-B121-781D4F7FC633}"/>
    <cellStyle name="20% - Accent3 26 3" xfId="9870" xr:uid="{23A94CCC-5DFF-4AE7-97A5-397073AE1CF4}"/>
    <cellStyle name="20% - Accent3 26 3 2" xfId="9871" xr:uid="{3CC4E9B1-86CB-444A-93A0-51D4D829C14E}"/>
    <cellStyle name="20% - Accent3 26 3 2 2" xfId="9872" xr:uid="{AB6DE238-FE0F-4978-8E06-4F8BFACF132D}"/>
    <cellStyle name="20% - Accent3 26 3 2 2 2" xfId="37504" xr:uid="{7F1B5ACA-DEC5-4ADA-83B2-1A0D5565C8C9}"/>
    <cellStyle name="20% - Accent3 26 3 2 2 3" xfId="40930" xr:uid="{5D3A3E72-621A-462F-BCA0-FFBB32A0C109}"/>
    <cellStyle name="20% - Accent3 26 3 2 3" xfId="9873" xr:uid="{53887740-4CFE-4CE5-B50E-AE3510F84AAF}"/>
    <cellStyle name="20% - Accent3 26 3 2 3 2" xfId="37505" xr:uid="{4B874726-B97D-4539-8E8E-D89D64C80093}"/>
    <cellStyle name="20% - Accent3 26 3 2 3 3" xfId="40931" xr:uid="{067E1242-B35F-457F-92B2-210F57C48C91}"/>
    <cellStyle name="20% - Accent3 26 3 2 4" xfId="9874" xr:uid="{1538617F-B924-48E0-8C31-B45071552B73}"/>
    <cellStyle name="20% - Accent3 26 3 2 4 2" xfId="37506" xr:uid="{44A2F706-1351-4471-BF75-14409FB1C3FF}"/>
    <cellStyle name="20% - Accent3 26 3 2 4 3" xfId="40932" xr:uid="{84BC8744-4F66-47E5-B87F-AE0942DA66B1}"/>
    <cellStyle name="20% - Accent3 26 3 2 5" xfId="9875" xr:uid="{B2959110-A9D9-48BD-BB00-DD13B6654CF0}"/>
    <cellStyle name="20% - Accent3 26 3 2 5 2" xfId="37507" xr:uid="{BAA5B8BE-B6DF-4AB3-B737-8795A44ED4CA}"/>
    <cellStyle name="20% - Accent3 26 3 2 5 3" xfId="40933" xr:uid="{F0308DA9-6C09-4D94-86CC-B6D1BC26B80C}"/>
    <cellStyle name="20% - Accent3 26 3 2 6" xfId="37503" xr:uid="{6E5D601D-4402-45D7-9BFF-BA0DD20A7C3D}"/>
    <cellStyle name="20% - Accent3 26 3 2 7" xfId="40929" xr:uid="{9B17539F-E6E6-4CE2-B961-0172D6CD1157}"/>
    <cellStyle name="20% - Accent3 26 3 3" xfId="9876" xr:uid="{923B6F65-F43D-4F52-8E20-888159997A8A}"/>
    <cellStyle name="20% - Accent3 26 3 3 2" xfId="37508" xr:uid="{A244035B-5537-4265-901F-917E589CA213}"/>
    <cellStyle name="20% - Accent3 26 3 3 3" xfId="40934" xr:uid="{F86C2C39-17A5-4950-99FF-627797C8F1E6}"/>
    <cellStyle name="20% - Accent3 26 3 4" xfId="9877" xr:uid="{2AB39F27-21FF-40FB-BAA9-6E3102AE0BC9}"/>
    <cellStyle name="20% - Accent3 26 3 4 2" xfId="37509" xr:uid="{B62AF7B0-D8BF-45CB-AA06-8C96A81467D9}"/>
    <cellStyle name="20% - Accent3 26 3 4 3" xfId="40935" xr:uid="{784D6FE1-10C3-449C-BE78-634DEDA4E6DE}"/>
    <cellStyle name="20% - Accent3 26 3 5" xfId="9878" xr:uid="{13D2C76F-A214-4880-87DD-C92AE05612CE}"/>
    <cellStyle name="20% - Accent3 26 3 5 2" xfId="37510" xr:uid="{89C1BD75-E563-4565-A678-8C50907FDB5A}"/>
    <cellStyle name="20% - Accent3 26 3 5 3" xfId="40936" xr:uid="{3258715B-E857-4A82-ACFE-5485AAAFD4D0}"/>
    <cellStyle name="20% - Accent3 26 3 6" xfId="9879" xr:uid="{8D3CE1DA-BF93-44D0-B589-B7BCC5C10917}"/>
    <cellStyle name="20% - Accent3 26 3 6 2" xfId="37511" xr:uid="{47C45C65-8EEF-4404-966E-5E05CDB983D9}"/>
    <cellStyle name="20% - Accent3 26 3 6 3" xfId="40937" xr:uid="{E7E24D87-C9D5-4F3D-8437-A8CA511C6CB2}"/>
    <cellStyle name="20% - Accent3 26 3 7" xfId="37502" xr:uid="{FB0354FF-8F18-460A-B582-E62DC00ACCAF}"/>
    <cellStyle name="20% - Accent3 26 3 8" xfId="40928" xr:uid="{E27F284B-B8B1-472E-A6B0-A528C049C03B}"/>
    <cellStyle name="20% - Accent3 26 4" xfId="9880" xr:uid="{BE66D4C9-0982-4390-A0AA-F3E56576727B}"/>
    <cellStyle name="20% - Accent3 26 4 2" xfId="9881" xr:uid="{99BCCFA7-A3B5-484B-8948-0EDE35296A72}"/>
    <cellStyle name="20% - Accent3 26 4 2 2" xfId="37513" xr:uid="{B7DFFABA-6D6B-4AD6-A39A-BB37BE53E0ED}"/>
    <cellStyle name="20% - Accent3 26 4 2 3" xfId="40939" xr:uid="{DD682A4F-43C2-4E1F-9D59-5209203BBC52}"/>
    <cellStyle name="20% - Accent3 26 4 3" xfId="9882" xr:uid="{31E07DAC-41D9-479B-B220-DA93E52BA79F}"/>
    <cellStyle name="20% - Accent3 26 4 3 2" xfId="37514" xr:uid="{E36A0C95-5120-4632-946C-35F456F5FAD1}"/>
    <cellStyle name="20% - Accent3 26 4 3 3" xfId="40940" xr:uid="{91506735-3A29-481F-8538-29C757CF1695}"/>
    <cellStyle name="20% - Accent3 26 4 4" xfId="9883" xr:uid="{E204756F-1C44-4217-8AB8-4C719BAC2F75}"/>
    <cellStyle name="20% - Accent3 26 4 4 2" xfId="37515" xr:uid="{74A3E63A-1DB8-47D5-B3F3-5CC867D9A139}"/>
    <cellStyle name="20% - Accent3 26 4 4 3" xfId="40941" xr:uid="{5CE2BD7F-E95A-44E2-802A-8DEBEE2493FF}"/>
    <cellStyle name="20% - Accent3 26 4 5" xfId="9884" xr:uid="{C91E5DD4-9E48-4E0B-B084-937C57E70727}"/>
    <cellStyle name="20% - Accent3 26 4 5 2" xfId="37516" xr:uid="{719F36C4-58FB-498F-85AA-04156663D5C1}"/>
    <cellStyle name="20% - Accent3 26 4 5 3" xfId="40942" xr:uid="{62B58432-5A5D-4EF4-9AD0-190FE8AD669F}"/>
    <cellStyle name="20% - Accent3 26 4 6" xfId="37512" xr:uid="{FE7261F0-0EA2-49A4-A0EB-3B3006025934}"/>
    <cellStyle name="20% - Accent3 26 4 7" xfId="40938" xr:uid="{2D2AC977-C069-48E5-9096-D49A9718AEA8}"/>
    <cellStyle name="20% - Accent3 26 5" xfId="9885" xr:uid="{8C086B8D-30DE-45E8-A4C1-8849677CC45C}"/>
    <cellStyle name="20% - Accent3 26 5 2" xfId="37517" xr:uid="{43C2AE33-D6E0-4F5A-98FE-E805A66B3D1A}"/>
    <cellStyle name="20% - Accent3 26 5 3" xfId="40943" xr:uid="{E714B824-A1FB-4174-AE43-CC0D3BAE2B6B}"/>
    <cellStyle name="20% - Accent3 26 6" xfId="9886" xr:uid="{6573E8CA-3014-44B9-9685-1BA008515425}"/>
    <cellStyle name="20% - Accent3 26 6 2" xfId="37518" xr:uid="{41F5817D-FC49-4F13-953E-0779B9AAF7E4}"/>
    <cellStyle name="20% - Accent3 26 6 3" xfId="40944" xr:uid="{8DF506DD-6530-4854-B3AD-A92EAF7CD038}"/>
    <cellStyle name="20% - Accent3 26 7" xfId="9887" xr:uid="{5592258C-1869-4B21-933C-8D28FDBB5CC7}"/>
    <cellStyle name="20% - Accent3 26 7 2" xfId="37519" xr:uid="{4F4C47A3-18CA-4E1B-B85F-77766A0372A3}"/>
    <cellStyle name="20% - Accent3 26 7 3" xfId="40945" xr:uid="{AA398DCD-0016-4253-B978-F86769A10413}"/>
    <cellStyle name="20% - Accent3 26 8" xfId="9888" xr:uid="{99C6531F-A055-41D8-BD6B-2317CD3A0511}"/>
    <cellStyle name="20% - Accent3 26 8 2" xfId="37520" xr:uid="{A6D51E1A-E1D2-49AD-B50F-137F4B967741}"/>
    <cellStyle name="20% - Accent3 26 8 3" xfId="40946" xr:uid="{47BFFCEC-E7C4-4698-8597-0D93EBF51289}"/>
    <cellStyle name="20% - Accent3 26 9" xfId="37498" xr:uid="{F95451CE-81AF-46C3-8799-7820CE3364AC}"/>
    <cellStyle name="20% - Accent3 27" xfId="1860" xr:uid="{00000000-0005-0000-0000-0000D6000000}"/>
    <cellStyle name="20% - Accent3 27 10" xfId="40947" xr:uid="{91E8014F-15F2-4341-8CC8-89FEA72EA55C}"/>
    <cellStyle name="20% - Accent3 27 11" xfId="9889" xr:uid="{71B98A0C-2096-474E-BF1D-A37BCF9F00AC}"/>
    <cellStyle name="20% - Accent3 27 2" xfId="9890" xr:uid="{6E35BB09-CB61-4623-919E-E77933CBE762}"/>
    <cellStyle name="20% - Accent3 27 2 2" xfId="9891" xr:uid="{9D699A40-6F60-468E-88CC-A2EB692DA353}"/>
    <cellStyle name="20% - Accent3 27 2 2 2" xfId="9892" xr:uid="{C0D6B11F-F006-4D75-9ACE-8685E5443556}"/>
    <cellStyle name="20% - Accent3 27 2 2 2 2" xfId="37523" xr:uid="{8484C49A-68A2-425D-A2E4-DCEFFAFA7F38}"/>
    <cellStyle name="20% - Accent3 27 2 2 2 3" xfId="40949" xr:uid="{2FAF86DF-199A-440C-97FB-97EEE695CE92}"/>
    <cellStyle name="20% - Accent3 27 2 2 3" xfId="9893" xr:uid="{8A24E84D-6313-4682-BD5D-395F308EAD35}"/>
    <cellStyle name="20% - Accent3 27 2 2 3 2" xfId="37524" xr:uid="{D5FB78A5-53A9-49D1-9368-E5366412606E}"/>
    <cellStyle name="20% - Accent3 27 2 2 3 3" xfId="40950" xr:uid="{593F2A85-AF62-4AC2-8BC3-95CAE91318AA}"/>
    <cellStyle name="20% - Accent3 27 2 2 4" xfId="37522" xr:uid="{CF3485D6-6D32-4454-B51E-FD8ADB9FBEFF}"/>
    <cellStyle name="20% - Accent3 27 2 2 5" xfId="40948" xr:uid="{6AEDF10B-E636-420D-8A77-23D2787CFB25}"/>
    <cellStyle name="20% - Accent3 27 3" xfId="9894" xr:uid="{2BF8C306-C31A-4D55-8A61-8033C230FDA2}"/>
    <cellStyle name="20% - Accent3 27 3 2" xfId="9895" xr:uid="{1AEEEFC7-9460-4BA9-81A9-B9A23C4FF75D}"/>
    <cellStyle name="20% - Accent3 27 3 2 2" xfId="9896" xr:uid="{ADEE29E7-7B30-4701-891B-61439A217A13}"/>
    <cellStyle name="20% - Accent3 27 3 2 2 2" xfId="37527" xr:uid="{0DD3866F-0CA4-45AA-8F2B-5DC208273A00}"/>
    <cellStyle name="20% - Accent3 27 3 2 2 3" xfId="40953" xr:uid="{18117894-5666-4A51-A92E-2188507E8EF3}"/>
    <cellStyle name="20% - Accent3 27 3 2 3" xfId="9897" xr:uid="{359385FF-F6E4-40D2-B059-271226C77E3C}"/>
    <cellStyle name="20% - Accent3 27 3 2 3 2" xfId="37528" xr:uid="{8A5B7C64-12DD-4700-800E-63E5520A4FEF}"/>
    <cellStyle name="20% - Accent3 27 3 2 3 3" xfId="40954" xr:uid="{4742FB7E-7CCE-4B3F-822B-A977A93C07A2}"/>
    <cellStyle name="20% - Accent3 27 3 2 4" xfId="9898" xr:uid="{1BD2F688-CA4B-48A7-B52C-579C710DA11E}"/>
    <cellStyle name="20% - Accent3 27 3 2 4 2" xfId="37529" xr:uid="{BCDE7846-D3D3-4796-B310-AD8F378D68FE}"/>
    <cellStyle name="20% - Accent3 27 3 2 4 3" xfId="40955" xr:uid="{6264E35C-D40E-4003-A7BB-D8E1A8999DF7}"/>
    <cellStyle name="20% - Accent3 27 3 2 5" xfId="9899" xr:uid="{E6BC21EA-6E4A-4F2F-9865-BB613A9614B7}"/>
    <cellStyle name="20% - Accent3 27 3 2 5 2" xfId="37530" xr:uid="{E09E2401-189D-4B3C-A09B-61F3FD226A2D}"/>
    <cellStyle name="20% - Accent3 27 3 2 5 3" xfId="40956" xr:uid="{D048DF1B-6F92-4F76-9932-CC6B25194EA6}"/>
    <cellStyle name="20% - Accent3 27 3 2 6" xfId="37526" xr:uid="{C446847C-7E9D-4760-B223-33ABFE6CCBBC}"/>
    <cellStyle name="20% - Accent3 27 3 2 7" xfId="40952" xr:uid="{3C54150E-2773-42DC-8D7B-7CAE97709767}"/>
    <cellStyle name="20% - Accent3 27 3 3" xfId="9900" xr:uid="{FF951D7A-249E-4E92-A2C2-CD774168EA96}"/>
    <cellStyle name="20% - Accent3 27 3 3 2" xfId="37531" xr:uid="{0BFD4CD2-F6B9-4F68-8618-30B4BC93A342}"/>
    <cellStyle name="20% - Accent3 27 3 3 3" xfId="40957" xr:uid="{1ECC67F3-52BE-4558-94D4-4C864D3B09B3}"/>
    <cellStyle name="20% - Accent3 27 3 4" xfId="9901" xr:uid="{47404902-C7DA-474A-8A3B-B5DCCF701CE2}"/>
    <cellStyle name="20% - Accent3 27 3 4 2" xfId="37532" xr:uid="{D0FBEB90-B44D-45EA-AD50-60515C24ABEB}"/>
    <cellStyle name="20% - Accent3 27 3 4 3" xfId="40958" xr:uid="{BF6FBB46-2671-4CD4-9ADB-8C4A4478808D}"/>
    <cellStyle name="20% - Accent3 27 3 5" xfId="9902" xr:uid="{91C73AA0-78DE-4EDD-8BCC-24457C500243}"/>
    <cellStyle name="20% - Accent3 27 3 5 2" xfId="37533" xr:uid="{58EB213B-F087-449E-9369-682C193E8FB8}"/>
    <cellStyle name="20% - Accent3 27 3 5 3" xfId="40959" xr:uid="{0E76B742-F390-4FEA-A5CD-AB99E5F17FC1}"/>
    <cellStyle name="20% - Accent3 27 3 6" xfId="9903" xr:uid="{E299EE8D-1D04-4BE2-817A-DBA40C349537}"/>
    <cellStyle name="20% - Accent3 27 3 6 2" xfId="37534" xr:uid="{4D6AAB67-78FE-4EF9-A4B9-0159736B6909}"/>
    <cellStyle name="20% - Accent3 27 3 6 3" xfId="40960" xr:uid="{2F113719-ED85-4C0A-8D94-870843389A8D}"/>
    <cellStyle name="20% - Accent3 27 3 7" xfId="37525" xr:uid="{79BCF52A-DFAB-4C54-84A3-C2E131DB2808}"/>
    <cellStyle name="20% - Accent3 27 3 8" xfId="40951" xr:uid="{EA9FFC49-3F3D-41A8-8838-1EC42823A144}"/>
    <cellStyle name="20% - Accent3 27 4" xfId="9904" xr:uid="{52C41499-EF5A-4072-8D4E-9E7CF7A66186}"/>
    <cellStyle name="20% - Accent3 27 4 2" xfId="9905" xr:uid="{EBB341A9-CBD6-4ACD-AB99-2E2BE477D84E}"/>
    <cellStyle name="20% - Accent3 27 4 2 2" xfId="37536" xr:uid="{78AF271E-5BCD-4BBC-9196-3B063D04B504}"/>
    <cellStyle name="20% - Accent3 27 4 2 3" xfId="40962" xr:uid="{706C444D-C03E-4AC4-BD8F-9896267907A8}"/>
    <cellStyle name="20% - Accent3 27 4 3" xfId="9906" xr:uid="{0A9DA156-9F1A-4216-BA3A-B4D216F76BF2}"/>
    <cellStyle name="20% - Accent3 27 4 3 2" xfId="37537" xr:uid="{24292739-61EE-4FA2-B6C8-AF9F35CCE53A}"/>
    <cellStyle name="20% - Accent3 27 4 3 3" xfId="40963" xr:uid="{6028400B-7682-4BAB-861F-7F1D8AFEB4C1}"/>
    <cellStyle name="20% - Accent3 27 4 4" xfId="9907" xr:uid="{3C2DD382-3E31-4B3D-B6D2-8AEEEA6B0324}"/>
    <cellStyle name="20% - Accent3 27 4 4 2" xfId="37538" xr:uid="{D8DA2B30-7ACD-4E2A-A302-3432A864FB7B}"/>
    <cellStyle name="20% - Accent3 27 4 4 3" xfId="40964" xr:uid="{758E6415-995A-4C3C-9E46-6B1230B8CD03}"/>
    <cellStyle name="20% - Accent3 27 4 5" xfId="9908" xr:uid="{FC1A8543-15AF-4678-ABD0-087270E5954B}"/>
    <cellStyle name="20% - Accent3 27 4 5 2" xfId="37539" xr:uid="{5D485621-86B7-4E1D-B21A-9BBEFE791133}"/>
    <cellStyle name="20% - Accent3 27 4 5 3" xfId="40965" xr:uid="{527AD7E4-5C7F-4F18-ACC7-0E5961D87EA4}"/>
    <cellStyle name="20% - Accent3 27 4 6" xfId="37535" xr:uid="{0C63A672-15E7-4111-B208-8057A7252EEC}"/>
    <cellStyle name="20% - Accent3 27 4 7" xfId="40961" xr:uid="{859A9785-A157-4AB3-A446-1014A660F7E0}"/>
    <cellStyle name="20% - Accent3 27 5" xfId="9909" xr:uid="{CD65E87A-7C7B-43C9-82A4-A3ADBAF6E424}"/>
    <cellStyle name="20% - Accent3 27 5 2" xfId="37540" xr:uid="{FE7C6829-8AAB-4366-8036-2032AE3743F1}"/>
    <cellStyle name="20% - Accent3 27 5 3" xfId="40966" xr:uid="{01DE2F8D-DE8E-4F9A-AED5-982C9EDA9AF2}"/>
    <cellStyle name="20% - Accent3 27 6" xfId="9910" xr:uid="{C7A2246A-DFB0-4A64-9D1F-4A83A956D793}"/>
    <cellStyle name="20% - Accent3 27 6 2" xfId="37541" xr:uid="{8DE8E7EA-9154-4F58-8623-959A7F690E47}"/>
    <cellStyle name="20% - Accent3 27 6 3" xfId="40967" xr:uid="{340EF7B7-8A04-4D06-B955-3D646E74FFDF}"/>
    <cellStyle name="20% - Accent3 27 7" xfId="9911" xr:uid="{4A688C11-1E79-4B4A-9DC2-BC756FE5734F}"/>
    <cellStyle name="20% - Accent3 27 7 2" xfId="37542" xr:uid="{29ACE3A4-70C5-4F69-9660-DC57E0728DBC}"/>
    <cellStyle name="20% - Accent3 27 7 3" xfId="40968" xr:uid="{B6BEE732-9E2A-4E04-8F27-0F551DB7702F}"/>
    <cellStyle name="20% - Accent3 27 8" xfId="9912" xr:uid="{549FA18D-6382-4D3F-8F78-0F34B46AD6E5}"/>
    <cellStyle name="20% - Accent3 27 8 2" xfId="37543" xr:uid="{2B803981-7A53-45E8-8C57-244A06B0B3CB}"/>
    <cellStyle name="20% - Accent3 27 8 3" xfId="40969" xr:uid="{9E464D2C-CB6D-484A-9FDE-4F452B87F8B2}"/>
    <cellStyle name="20% - Accent3 27 9" xfId="37521" xr:uid="{2862036B-D7B9-4908-B233-8CF4D25E7E3C}"/>
    <cellStyle name="20% - Accent3 28" xfId="1861" xr:uid="{00000000-0005-0000-0000-0000D7000000}"/>
    <cellStyle name="20% - Accent3 28 2" xfId="9913" xr:uid="{03B9EFDC-C2AA-4F81-BF3A-39DE3B77FC5F}"/>
    <cellStyle name="20% - Accent3 29" xfId="1862" xr:uid="{00000000-0005-0000-0000-0000D8000000}"/>
    <cellStyle name="20% - Accent3 29 2" xfId="9914" xr:uid="{82A22F9F-F128-4127-A196-4E2631A2CEE1}"/>
    <cellStyle name="20% - Accent3 3" xfId="68" xr:uid="{00000000-0005-0000-0000-0000D9000000}"/>
    <cellStyle name="20% - Accent3 3 2" xfId="1863" xr:uid="{00000000-0005-0000-0000-0000DA000000}"/>
    <cellStyle name="20% - Accent3 3 2 2" xfId="43448" xr:uid="{008B705A-B3C0-4F77-97D8-C061515048A9}"/>
    <cellStyle name="20% - Accent3 3 3" xfId="1864" xr:uid="{00000000-0005-0000-0000-0000DB000000}"/>
    <cellStyle name="20% - Accent3 3 4" xfId="9915" xr:uid="{D657F4EF-CAFE-414E-94E0-DD9695E59327}"/>
    <cellStyle name="20% - Accent3 3_3_k" xfId="1865" xr:uid="{00000000-0005-0000-0000-0000DC000000}"/>
    <cellStyle name="20% - Accent3 30" xfId="1866" xr:uid="{00000000-0005-0000-0000-0000DD000000}"/>
    <cellStyle name="20% - Accent3 30 2" xfId="9916" xr:uid="{D17AAF6B-0519-4743-BB3B-508DEA154483}"/>
    <cellStyle name="20% - Accent3 31" xfId="1867" xr:uid="{00000000-0005-0000-0000-0000DE000000}"/>
    <cellStyle name="20% - Accent3 31 2" xfId="9917" xr:uid="{C2880A6B-A020-41B4-8A8A-CA36C0B8FE79}"/>
    <cellStyle name="20% - Accent3 32" xfId="1868" xr:uid="{00000000-0005-0000-0000-0000DF000000}"/>
    <cellStyle name="20% - Accent3 32 2" xfId="9918" xr:uid="{180B715F-8F3A-4348-A251-4F5C977079BC}"/>
    <cellStyle name="20% - Accent3 33" xfId="1869" xr:uid="{00000000-0005-0000-0000-0000E0000000}"/>
    <cellStyle name="20% - Accent3 33 2" xfId="9919" xr:uid="{5848FE6E-5C28-47DD-9933-A24F68AB38AE}"/>
    <cellStyle name="20% - Accent3 34" xfId="1870" xr:uid="{00000000-0005-0000-0000-0000E1000000}"/>
    <cellStyle name="20% - Accent3 34 2" xfId="9920" xr:uid="{74AA6281-65F7-4D39-93F1-2E81EC7455A4}"/>
    <cellStyle name="20% - Accent3 35" xfId="1871" xr:uid="{00000000-0005-0000-0000-0000E2000000}"/>
    <cellStyle name="20% - Accent3 35 2" xfId="9921" xr:uid="{66B90753-F51F-4473-8270-7E8BBA18B433}"/>
    <cellStyle name="20% - Accent3 36" xfId="1872" xr:uid="{00000000-0005-0000-0000-0000E3000000}"/>
    <cellStyle name="20% - Accent3 37" xfId="1873" xr:uid="{00000000-0005-0000-0000-0000E4000000}"/>
    <cellStyle name="20% - Accent3 38" xfId="1874" xr:uid="{00000000-0005-0000-0000-0000E5000000}"/>
    <cellStyle name="20% - Accent3 39" xfId="1875" xr:uid="{00000000-0005-0000-0000-0000E6000000}"/>
    <cellStyle name="20% - Accent3 4" xfId="69" xr:uid="{00000000-0005-0000-0000-0000E7000000}"/>
    <cellStyle name="20% - Accent3 4 2" xfId="43449" xr:uid="{73D04A1D-E6B4-4C15-BCCD-D1F7FE24F0A1}"/>
    <cellStyle name="20% - Accent3 4 3" xfId="9922" xr:uid="{E3DA24AB-D1F6-4193-9203-969773A79466}"/>
    <cellStyle name="20% - Accent3 40" xfId="1876" xr:uid="{00000000-0005-0000-0000-0000E8000000}"/>
    <cellStyle name="20% - Accent3 41" xfId="1877" xr:uid="{00000000-0005-0000-0000-0000E9000000}"/>
    <cellStyle name="20% - Accent3 42" xfId="1878" xr:uid="{00000000-0005-0000-0000-0000EA000000}"/>
    <cellStyle name="20% - Accent3 43" xfId="1879" xr:uid="{00000000-0005-0000-0000-0000EB000000}"/>
    <cellStyle name="20% - Accent3 44" xfId="1880" xr:uid="{00000000-0005-0000-0000-0000EC000000}"/>
    <cellStyle name="20% - Accent3 45" xfId="1881" xr:uid="{00000000-0005-0000-0000-0000ED000000}"/>
    <cellStyle name="20% - Accent3 46" xfId="1882" xr:uid="{00000000-0005-0000-0000-0000EE000000}"/>
    <cellStyle name="20% - Accent3 47" xfId="1883" xr:uid="{00000000-0005-0000-0000-0000EF000000}"/>
    <cellStyle name="20% - Accent3 48" xfId="1884" xr:uid="{00000000-0005-0000-0000-0000F0000000}"/>
    <cellStyle name="20% - Accent3 49" xfId="1885" xr:uid="{00000000-0005-0000-0000-0000F1000000}"/>
    <cellStyle name="20% - Accent3 5" xfId="70" xr:uid="{00000000-0005-0000-0000-0000F2000000}"/>
    <cellStyle name="20% - Accent3 5 2" xfId="43450" xr:uid="{256102F7-A1AD-4439-9E01-FA05193E62A9}"/>
    <cellStyle name="20% - Accent3 5 3" xfId="9923" xr:uid="{44340B33-E2A1-422A-84B1-9967A1D8DEB6}"/>
    <cellStyle name="20% - Accent3 6" xfId="71" xr:uid="{00000000-0005-0000-0000-0000F3000000}"/>
    <cellStyle name="20% - Accent3 6 2" xfId="43451" xr:uid="{FBEDA21E-757A-49C4-A1F8-5FEAC592A3E2}"/>
    <cellStyle name="20% - Accent3 6 3" xfId="9924" xr:uid="{6006A4E2-7F67-4FC1-8B4D-5DD9015E8FBB}"/>
    <cellStyle name="20% - Accent3 7" xfId="72" xr:uid="{00000000-0005-0000-0000-0000F4000000}"/>
    <cellStyle name="20% - Accent3 7 2" xfId="43452" xr:uid="{0224FB42-4184-444C-BC53-EEE45B354DA0}"/>
    <cellStyle name="20% - Accent3 7 3" xfId="9925" xr:uid="{3D58FE8A-B69A-46B2-A140-89349C687F84}"/>
    <cellStyle name="20% - Accent3 8" xfId="73" xr:uid="{00000000-0005-0000-0000-0000F5000000}"/>
    <cellStyle name="20% - Accent3 8 2" xfId="1886" xr:uid="{00000000-0005-0000-0000-0000F6000000}"/>
    <cellStyle name="20% - Accent3 8 2 2" xfId="43453" xr:uid="{CE29BF94-5127-45E9-84B8-4789C7DE479A}"/>
    <cellStyle name="20% - Accent3 8 3" xfId="9926" xr:uid="{4FD16223-77CC-4DEA-87C9-CE37F5940AB1}"/>
    <cellStyle name="20% - Accent3 9" xfId="74" xr:uid="{00000000-0005-0000-0000-0000F7000000}"/>
    <cellStyle name="20% - Accent3 9 2" xfId="1887" xr:uid="{00000000-0005-0000-0000-0000F8000000}"/>
    <cellStyle name="20% - Accent3 9 2 2" xfId="43454" xr:uid="{C622AB23-AFF0-472B-BB20-005B552B2ECA}"/>
    <cellStyle name="20% - Accent3 9 3" xfId="9927" xr:uid="{678D2743-D9D8-40D4-879D-59729232C5CE}"/>
    <cellStyle name="20% - Accent4 10" xfId="75" xr:uid="{00000000-0005-0000-0000-0000F9000000}"/>
    <cellStyle name="20% - Accent4 10 2" xfId="1888" xr:uid="{00000000-0005-0000-0000-0000FA000000}"/>
    <cellStyle name="20% - Accent4 10 2 2" xfId="43455" xr:uid="{31021D64-A1C1-4C85-BA2D-C0728AEB2239}"/>
    <cellStyle name="20% - Accent4 10 3" xfId="9928" xr:uid="{6ED756FA-5A04-4FEE-A619-34C705146B4F}"/>
    <cellStyle name="20% - Accent4 11" xfId="76" xr:uid="{00000000-0005-0000-0000-0000FB000000}"/>
    <cellStyle name="20% - Accent4 11 2" xfId="1889" xr:uid="{00000000-0005-0000-0000-0000FC000000}"/>
    <cellStyle name="20% - Accent4 11 2 2" xfId="43456" xr:uid="{7E80D109-7BCC-4C56-9861-B2DC13FF3A0F}"/>
    <cellStyle name="20% - Accent4 11 3" xfId="9929" xr:uid="{3450E122-180D-4023-B00F-CD6295B0448E}"/>
    <cellStyle name="20% - Accent4 12" xfId="77" xr:uid="{00000000-0005-0000-0000-0000FD000000}"/>
    <cellStyle name="20% - Accent4 12 2" xfId="1890" xr:uid="{00000000-0005-0000-0000-0000FE000000}"/>
    <cellStyle name="20% - Accent4 12 2 2" xfId="43457" xr:uid="{44968D81-2570-488D-8704-C1F791D6998F}"/>
    <cellStyle name="20% - Accent4 12 3" xfId="9930" xr:uid="{8F34CFD1-51AE-4CCC-B35B-7835D3EB4C56}"/>
    <cellStyle name="20% - Accent4 13" xfId="78" xr:uid="{00000000-0005-0000-0000-0000FF000000}"/>
    <cellStyle name="20% - Accent4 13 2" xfId="1891" xr:uid="{00000000-0005-0000-0000-000000010000}"/>
    <cellStyle name="20% - Accent4 13 2 2" xfId="43458" xr:uid="{8DA9CF02-7AA5-44A3-A942-B631801206F4}"/>
    <cellStyle name="20% - Accent4 13 3" xfId="9931" xr:uid="{6C2FA3A0-0929-45E7-86FF-F31AB5B8C12C}"/>
    <cellStyle name="20% - Accent4 14" xfId="79" xr:uid="{00000000-0005-0000-0000-000001010000}"/>
    <cellStyle name="20% - Accent4 14 2" xfId="1892" xr:uid="{00000000-0005-0000-0000-000002010000}"/>
    <cellStyle name="20% - Accent4 14 2 2" xfId="43459" xr:uid="{5363BE0D-F9FC-479E-B003-EA9AD36B9350}"/>
    <cellStyle name="20% - Accent4 14 3" xfId="9932" xr:uid="{64C9498F-7FF3-47F7-88DD-D29C994CC4B1}"/>
    <cellStyle name="20% - Accent4 15" xfId="80" xr:uid="{00000000-0005-0000-0000-000003010000}"/>
    <cellStyle name="20% - Accent4 15 2" xfId="1893" xr:uid="{00000000-0005-0000-0000-000004010000}"/>
    <cellStyle name="20% - Accent4 15 2 2" xfId="43460" xr:uid="{E9656F9C-0C51-4603-9D77-88D68687FD38}"/>
    <cellStyle name="20% - Accent4 15 3" xfId="9933" xr:uid="{510C6796-12A3-4F7A-A393-450D3FA960D7}"/>
    <cellStyle name="20% - Accent4 16" xfId="81" xr:uid="{00000000-0005-0000-0000-000005010000}"/>
    <cellStyle name="20% - Accent4 16 2" xfId="1894" xr:uid="{00000000-0005-0000-0000-000006010000}"/>
    <cellStyle name="20% - Accent4 16 2 2" xfId="43461" xr:uid="{71BF03C0-DBD2-44D7-A0CC-EFB556F0CDCE}"/>
    <cellStyle name="20% - Accent4 16 3" xfId="9934" xr:uid="{7D76AEC5-3E57-489D-9B47-04E0B4D9342A}"/>
    <cellStyle name="20% - Accent4 17" xfId="82" xr:uid="{00000000-0005-0000-0000-000007010000}"/>
    <cellStyle name="20% - Accent4 17 2" xfId="1895" xr:uid="{00000000-0005-0000-0000-000008010000}"/>
    <cellStyle name="20% - Accent4 17 2 2" xfId="43462" xr:uid="{ACF1C8AF-105A-4BCA-9939-5C08ECE07478}"/>
    <cellStyle name="20% - Accent4 17 3" xfId="9935" xr:uid="{F93AA185-E0F4-4678-8EB3-C77644CC4213}"/>
    <cellStyle name="20% - Accent4 18" xfId="83" xr:uid="{00000000-0005-0000-0000-000009010000}"/>
    <cellStyle name="20% - Accent4 18 2" xfId="1896" xr:uid="{00000000-0005-0000-0000-00000A010000}"/>
    <cellStyle name="20% - Accent4 18 2 2" xfId="43463" xr:uid="{B79BE47B-94AE-4A55-BC1C-F5ABBB174F18}"/>
    <cellStyle name="20% - Accent4 18 3" xfId="9936" xr:uid="{F7F927CB-2FE9-4AAD-B262-18554516BFFE}"/>
    <cellStyle name="20% - Accent4 19" xfId="84" xr:uid="{00000000-0005-0000-0000-00000B010000}"/>
    <cellStyle name="20% - Accent4 19 2" xfId="1897" xr:uid="{00000000-0005-0000-0000-00000C010000}"/>
    <cellStyle name="20% - Accent4 19 2 2" xfId="43464" xr:uid="{C8D06221-4BD9-43C8-A019-959E08266715}"/>
    <cellStyle name="20% - Accent4 19 3" xfId="9937" xr:uid="{634E73FD-C153-4823-A421-51A3621240F6}"/>
    <cellStyle name="20% - Accent4 2" xfId="85" xr:uid="{00000000-0005-0000-0000-00000D010000}"/>
    <cellStyle name="20% - Accent4 2 10" xfId="1898" xr:uid="{00000000-0005-0000-0000-00000E010000}"/>
    <cellStyle name="20% - Accent4 2 10 2" xfId="9939" xr:uid="{950C61B3-C60C-4A90-AD74-C8284925B666}"/>
    <cellStyle name="20% - Accent4 2 11" xfId="1899" xr:uid="{00000000-0005-0000-0000-00000F010000}"/>
    <cellStyle name="20% - Accent4 2 11 2" xfId="9940" xr:uid="{B7204010-009C-4A4C-895D-ADCDFD0BDB01}"/>
    <cellStyle name="20% - Accent4 2 12" xfId="1900" xr:uid="{00000000-0005-0000-0000-000010010000}"/>
    <cellStyle name="20% - Accent4 2 12 2" xfId="9941" xr:uid="{DA82FBF0-C710-4850-8191-9273863920AA}"/>
    <cellStyle name="20% - Accent4 2 13" xfId="1901" xr:uid="{00000000-0005-0000-0000-000011010000}"/>
    <cellStyle name="20% - Accent4 2 13 2" xfId="9942" xr:uid="{DB85E286-B683-4263-9D75-3720500036E9}"/>
    <cellStyle name="20% - Accent4 2 14" xfId="1902" xr:uid="{00000000-0005-0000-0000-000012010000}"/>
    <cellStyle name="20% - Accent4 2 15" xfId="9938" xr:uid="{164ECBC0-4883-4E1E-A80D-1292B8D225F5}"/>
    <cellStyle name="20% - Accent4 2 2" xfId="86" xr:uid="{00000000-0005-0000-0000-000013010000}"/>
    <cellStyle name="20% - Accent4 2 2 2" xfId="1903" xr:uid="{00000000-0005-0000-0000-000014010000}"/>
    <cellStyle name="20% - Accent4 2 2 2 2" xfId="43465" xr:uid="{8D0948FA-50B1-48B2-9DF0-AEBFDCACAA58}"/>
    <cellStyle name="20% - Accent4 2 2 3" xfId="9943" xr:uid="{A4910962-06C7-4D82-B343-63005B4FE2F1}"/>
    <cellStyle name="20% - Accent4 2 3" xfId="87" xr:uid="{00000000-0005-0000-0000-000015010000}"/>
    <cellStyle name="20% - Accent4 2 3 2" xfId="1904" xr:uid="{00000000-0005-0000-0000-000016010000}"/>
    <cellStyle name="20% - Accent4 2 3 2 2" xfId="43466" xr:uid="{0A0AA23A-A1F6-445C-889E-2ACD771C8815}"/>
    <cellStyle name="20% - Accent4 2 3 3" xfId="9944" xr:uid="{34E728C1-5789-422B-84EA-B3A6B68BB33B}"/>
    <cellStyle name="20% - Accent4 2 4" xfId="88" xr:uid="{00000000-0005-0000-0000-000017010000}"/>
    <cellStyle name="20% - Accent4 2 4 2" xfId="43467" xr:uid="{286E6095-38A3-4096-BAC3-9F9C1822D837}"/>
    <cellStyle name="20% - Accent4 2 4 3" xfId="9945" xr:uid="{9614B88F-4B6D-4280-82C5-9F24636CD116}"/>
    <cellStyle name="20% - Accent4 2 5" xfId="89" xr:uid="{00000000-0005-0000-0000-000018010000}"/>
    <cellStyle name="20% - Accent4 2 5 2" xfId="1905" xr:uid="{00000000-0005-0000-0000-000019010000}"/>
    <cellStyle name="20% - Accent4 2 5 2 2" xfId="43468" xr:uid="{66BAD6F7-A06E-470E-B0F2-B7E3EF0ABE46}"/>
    <cellStyle name="20% - Accent4 2 5 3" xfId="9946" xr:uid="{B960BB7A-33B6-46A8-8B3B-EF76BE22D7B5}"/>
    <cellStyle name="20% - Accent4 2 6" xfId="90" xr:uid="{00000000-0005-0000-0000-00001A010000}"/>
    <cellStyle name="20% - Accent4 2 6 2" xfId="1906" xr:uid="{00000000-0005-0000-0000-00001B010000}"/>
    <cellStyle name="20% - Accent4 2 6 2 2" xfId="43469" xr:uid="{D9F815B6-E3C3-40F8-A3D1-C5515DDDA90F}"/>
    <cellStyle name="20% - Accent4 2 6 3" xfId="9947" xr:uid="{2D83301E-1209-470B-B787-9F3251BD55D9}"/>
    <cellStyle name="20% - Accent4 2 7" xfId="91" xr:uid="{00000000-0005-0000-0000-00001C010000}"/>
    <cellStyle name="20% - Accent4 2 7 2" xfId="1907" xr:uid="{00000000-0005-0000-0000-00001D010000}"/>
    <cellStyle name="20% - Accent4 2 7 2 2" xfId="43470" xr:uid="{44567267-BAEB-405A-BA04-BF478E7E317A}"/>
    <cellStyle name="20% - Accent4 2 7 3" xfId="9948" xr:uid="{F136FD03-F56D-49BA-8198-7125831AA170}"/>
    <cellStyle name="20% - Accent4 2 8" xfId="1908" xr:uid="{00000000-0005-0000-0000-00001E010000}"/>
    <cellStyle name="20% - Accent4 2 8 2" xfId="9949" xr:uid="{FA3F1283-20CB-4380-95F0-A6CB9E7DDF8E}"/>
    <cellStyle name="20% - Accent4 2 9" xfId="1909" xr:uid="{00000000-0005-0000-0000-00001F010000}"/>
    <cellStyle name="20% - Accent4 2 9 2" xfId="9950" xr:uid="{3A4A03A4-37E6-4728-9A69-197DEF071508}"/>
    <cellStyle name="20% - Accent4 2_2-2" xfId="1910" xr:uid="{00000000-0005-0000-0000-000020010000}"/>
    <cellStyle name="20% - Accent4 20" xfId="92" xr:uid="{00000000-0005-0000-0000-000021010000}"/>
    <cellStyle name="20% - Accent4 20 2" xfId="1911" xr:uid="{00000000-0005-0000-0000-000022010000}"/>
    <cellStyle name="20% - Accent4 20 2 2" xfId="43471" xr:uid="{4906B61C-7105-48CC-9CE9-F4B8CD0B7F42}"/>
    <cellStyle name="20% - Accent4 20 3" xfId="9951" xr:uid="{167A1F55-01B3-4923-9938-342AC8977AA6}"/>
    <cellStyle name="20% - Accent4 21" xfId="93" xr:uid="{00000000-0005-0000-0000-000023010000}"/>
    <cellStyle name="20% - Accent4 21 10" xfId="9953" xr:uid="{E6B19E78-ADB1-4DB3-86A6-6AB3DD7D130B}"/>
    <cellStyle name="20% - Accent4 21 11" xfId="9954" xr:uid="{95ACC149-68D7-497F-BA6A-6155CFDD29E9}"/>
    <cellStyle name="20% - Accent4 21 12" xfId="9955" xr:uid="{50CE628F-A9BC-4F13-AB8A-6807FC67F4FB}"/>
    <cellStyle name="20% - Accent4 21 13" xfId="9956" xr:uid="{D3965B04-A5EC-4ED6-A311-D04F2E558B46}"/>
    <cellStyle name="20% - Accent4 21 14" xfId="9957" xr:uid="{CB0892B5-29C5-49D2-B616-0D315E0E452B}"/>
    <cellStyle name="20% - Accent4 21 15" xfId="43472" xr:uid="{3666CFA9-9433-42E8-81B1-89F821A7F87D}"/>
    <cellStyle name="20% - Accent4 21 16" xfId="9952" xr:uid="{98942734-72CC-42F7-B7A1-75D40A69C9FA}"/>
    <cellStyle name="20% - Accent4 21 2" xfId="1912" xr:uid="{00000000-0005-0000-0000-000024010000}"/>
    <cellStyle name="20% - Accent4 21 2 2" xfId="9959" xr:uid="{19826C19-9553-4051-ACA3-572EF9B9E4FD}"/>
    <cellStyle name="20% - Accent4 21 2 3" xfId="9960" xr:uid="{232C3CF1-6C15-4D83-B4FF-3724E0228735}"/>
    <cellStyle name="20% - Accent4 21 2 3 2" xfId="9961" xr:uid="{C6C45387-DA8F-4A38-A2DA-B6CE99BD50E9}"/>
    <cellStyle name="20% - Accent4 21 2 4" xfId="9962" xr:uid="{F16BB9FE-123C-4B88-B407-A185BE9D47EC}"/>
    <cellStyle name="20% - Accent4 21 2 5" xfId="9963" xr:uid="{4727643E-8260-427E-BF96-40E449378C1C}"/>
    <cellStyle name="20% - Accent4 21 2 6" xfId="9958" xr:uid="{98B3D1EB-6A86-4489-897D-CD5258A2DECE}"/>
    <cellStyle name="20% - Accent4 21 3" xfId="9964" xr:uid="{E40178B8-3AB6-4EFD-BDC8-89753393F271}"/>
    <cellStyle name="20% - Accent4 21 4" xfId="9965" xr:uid="{1B570FAE-BDE0-4C21-909D-F9002F324239}"/>
    <cellStyle name="20% - Accent4 21 5" xfId="9966" xr:uid="{98AEB4D6-894C-4A20-9C50-8D99BFEB2C2F}"/>
    <cellStyle name="20% - Accent4 21 6" xfId="9967" xr:uid="{29F3EF50-98DB-4937-9853-B2CD83A06FE2}"/>
    <cellStyle name="20% - Accent4 21 7" xfId="9968" xr:uid="{92D8B372-41C7-4223-BBEE-31DA2D9554B2}"/>
    <cellStyle name="20% - Accent4 21 8" xfId="9969" xr:uid="{A9A56D49-08D3-4D08-A9C7-1BCA954E9654}"/>
    <cellStyle name="20% - Accent4 21 9" xfId="9970" xr:uid="{677F9BF2-625D-43B7-A999-A5143996888C}"/>
    <cellStyle name="20% - Accent4 22" xfId="94" xr:uid="{00000000-0005-0000-0000-000025010000}"/>
    <cellStyle name="20% - Accent4 22 10" xfId="9972" xr:uid="{54B3E5B9-FABA-4E2A-BF67-060841A9F772}"/>
    <cellStyle name="20% - Accent4 22 10 2" xfId="37545" xr:uid="{0E19B60F-2235-4EB5-8BE7-2D77ACE73E3F}"/>
    <cellStyle name="20% - Accent4 22 10 3" xfId="40971" xr:uid="{0861EFC5-9514-43DC-A639-968E2A2A4416}"/>
    <cellStyle name="20% - Accent4 22 11" xfId="9973" xr:uid="{EBB7D92B-922A-490B-B16F-A31FDA573D12}"/>
    <cellStyle name="20% - Accent4 22 11 2" xfId="37546" xr:uid="{4DB119EA-6ED4-47EE-85F7-4A4CC3D18E62}"/>
    <cellStyle name="20% - Accent4 22 11 3" xfId="40972" xr:uid="{3E194A50-BE7D-41E1-AA05-90A719B55A85}"/>
    <cellStyle name="20% - Accent4 22 12" xfId="9974" xr:uid="{09E9262F-370E-4CBA-980E-252B7BF1719E}"/>
    <cellStyle name="20% - Accent4 22 12 2" xfId="37547" xr:uid="{0004E13C-CFA0-40BC-9F35-DD6DEF6600C2}"/>
    <cellStyle name="20% - Accent4 22 12 3" xfId="40973" xr:uid="{C176D8BB-E8C3-43B0-B541-CE9A65E065F0}"/>
    <cellStyle name="20% - Accent4 22 13" xfId="9975" xr:uid="{9DDAB234-955C-417C-B09D-E3091D5CB8B4}"/>
    <cellStyle name="20% - Accent4 22 13 2" xfId="37548" xr:uid="{7222505F-7CFA-405D-BE1B-81A439EDC3A4}"/>
    <cellStyle name="20% - Accent4 22 13 3" xfId="40974" xr:uid="{BD12D5E9-9271-4365-BDFB-ED3B3D16C0BD}"/>
    <cellStyle name="20% - Accent4 22 14" xfId="9976" xr:uid="{5AAEDA59-4682-48E7-B353-8BAAD403CBC1}"/>
    <cellStyle name="20% - Accent4 22 14 2" xfId="37549" xr:uid="{154C2A3A-CE7E-4197-8376-92A87D8A0D32}"/>
    <cellStyle name="20% - Accent4 22 14 3" xfId="40975" xr:uid="{A8255A2C-235A-4873-8385-60C40D4E2302}"/>
    <cellStyle name="20% - Accent4 22 15" xfId="37544" xr:uid="{1F9DFF2C-0B59-44AF-89BB-3421C4261815}"/>
    <cellStyle name="20% - Accent4 22 16" xfId="40970" xr:uid="{ECF11995-E25E-4521-9E10-A461818A96A2}"/>
    <cellStyle name="20% - Accent4 22 17" xfId="43473" xr:uid="{0C671F99-F163-4392-8429-09347A3FE12F}"/>
    <cellStyle name="20% - Accent4 22 18" xfId="9971" xr:uid="{B987C2C5-9CEA-47D5-82A3-BE103ADCD796}"/>
    <cellStyle name="20% - Accent4 22 2" xfId="9977" xr:uid="{B1F0A9F6-B9E2-4FF8-877F-277DC0DFF326}"/>
    <cellStyle name="20% - Accent4 22 2 10" xfId="40976" xr:uid="{8E84B192-37F5-4987-BCA1-29C5438A2B85}"/>
    <cellStyle name="20% - Accent4 22 2 2" xfId="9978" xr:uid="{FA831F43-73AB-4A44-B652-CECE3BB2AFFE}"/>
    <cellStyle name="20% - Accent4 22 2 2 2" xfId="9979" xr:uid="{9A3B651A-D32E-4007-B368-BE368A6182C0}"/>
    <cellStyle name="20% - Accent4 22 2 2 2 2" xfId="9980" xr:uid="{EA5D6EF8-E31A-46EE-86F8-BB73E2FD1D00}"/>
    <cellStyle name="20% - Accent4 22 2 2 2 2 2" xfId="37553" xr:uid="{2D9A487D-5594-40B6-98B7-49A9DA0DDC65}"/>
    <cellStyle name="20% - Accent4 22 2 2 2 2 3" xfId="40979" xr:uid="{F148A2B8-ABD9-4735-90DD-72F252DF3AC6}"/>
    <cellStyle name="20% - Accent4 22 2 2 2 3" xfId="9981" xr:uid="{1CED301D-B93F-4908-B9A4-C8EF10C96A97}"/>
    <cellStyle name="20% - Accent4 22 2 2 2 3 2" xfId="37554" xr:uid="{717413A8-6BE3-46F2-958A-2F0DB7AB67AD}"/>
    <cellStyle name="20% - Accent4 22 2 2 2 3 3" xfId="40980" xr:uid="{4EEF3427-DF98-40C4-9185-108F92E01B90}"/>
    <cellStyle name="20% - Accent4 22 2 2 2 4" xfId="9982" xr:uid="{A910CCA1-A60A-472C-8EB1-458A60F4F3F3}"/>
    <cellStyle name="20% - Accent4 22 2 2 2 4 2" xfId="37555" xr:uid="{90860D26-1589-4BB6-9CCB-BC4AE934DD72}"/>
    <cellStyle name="20% - Accent4 22 2 2 2 4 3" xfId="40981" xr:uid="{05F609F7-FECD-4C9D-B5B5-815194DAEB27}"/>
    <cellStyle name="20% - Accent4 22 2 2 2 5" xfId="9983" xr:uid="{2ECF3B3F-63BF-4864-86D2-8F0ED997FE8F}"/>
    <cellStyle name="20% - Accent4 22 2 2 2 5 2" xfId="37556" xr:uid="{22794624-7E16-4A1A-900F-A2A99CA4C0EE}"/>
    <cellStyle name="20% - Accent4 22 2 2 2 5 3" xfId="40982" xr:uid="{D3F84621-FC21-4A29-B3F3-3D3E1816EB25}"/>
    <cellStyle name="20% - Accent4 22 2 2 2 6" xfId="37552" xr:uid="{775B6BF7-CA70-471F-AC07-F1BD045703F6}"/>
    <cellStyle name="20% - Accent4 22 2 2 2 7" xfId="40978" xr:uid="{BAD49493-05AE-4B07-B25E-140CC0AB74A0}"/>
    <cellStyle name="20% - Accent4 22 2 2 3" xfId="9984" xr:uid="{5886F218-8BDA-4A34-A112-A59FE62EDC85}"/>
    <cellStyle name="20% - Accent4 22 2 2 3 2" xfId="37557" xr:uid="{48C0A0D3-3A53-4F7F-ADA5-1EBF19C51958}"/>
    <cellStyle name="20% - Accent4 22 2 2 3 3" xfId="40983" xr:uid="{BE5E2739-EAE9-4C5D-838E-960C11F27AF9}"/>
    <cellStyle name="20% - Accent4 22 2 2 4" xfId="9985" xr:uid="{CF82F6F0-DB35-4A15-9AA3-629E8DFAC8CE}"/>
    <cellStyle name="20% - Accent4 22 2 2 4 2" xfId="37558" xr:uid="{4459F9AB-6849-45D9-904B-070FDECFE09E}"/>
    <cellStyle name="20% - Accent4 22 2 2 4 3" xfId="40984" xr:uid="{9E58C694-0E28-4B26-BB46-5FAD73DFD101}"/>
    <cellStyle name="20% - Accent4 22 2 2 5" xfId="9986" xr:uid="{ECF6C3AD-C4B3-48B7-A455-368C20210187}"/>
    <cellStyle name="20% - Accent4 22 2 2 5 2" xfId="37559" xr:uid="{53355536-DDE6-473B-8E8E-1D4D0448AD02}"/>
    <cellStyle name="20% - Accent4 22 2 2 5 3" xfId="40985" xr:uid="{B9F48418-5F3E-4B27-9D6F-444217EAB26A}"/>
    <cellStyle name="20% - Accent4 22 2 2 6" xfId="9987" xr:uid="{F16C283D-8B7F-413C-86EF-7C7BEA0E362F}"/>
    <cellStyle name="20% - Accent4 22 2 2 6 2" xfId="37560" xr:uid="{A6B79CE5-91FC-4339-A5F4-F794E8A6B820}"/>
    <cellStyle name="20% - Accent4 22 2 2 6 3" xfId="40986" xr:uid="{843646E4-7C85-4822-B758-E229BB89E089}"/>
    <cellStyle name="20% - Accent4 22 2 2 7" xfId="37551" xr:uid="{3435D704-1D77-4381-B2C9-FE3CBD766520}"/>
    <cellStyle name="20% - Accent4 22 2 2 8" xfId="40977" xr:uid="{531F0074-607D-4405-8D2E-DA8DEDB71567}"/>
    <cellStyle name="20% - Accent4 22 2 3" xfId="9988" xr:uid="{178147BC-0427-40DE-B73C-01B8E37CC603}"/>
    <cellStyle name="20% - Accent4 22 2 3 2" xfId="9989" xr:uid="{853C93B4-1ADE-4179-8F59-CF84403E427D}"/>
    <cellStyle name="20% - Accent4 22 2 3 2 2" xfId="9990" xr:uid="{5042E26D-0151-458A-B300-36E7EEC70802}"/>
    <cellStyle name="20% - Accent4 22 2 3 2 2 2" xfId="37563" xr:uid="{6070512C-7836-41DF-BC61-6128EA1F3798}"/>
    <cellStyle name="20% - Accent4 22 2 3 2 2 3" xfId="40989" xr:uid="{C9AD0A7C-1DC5-4042-ADEA-B32F7161CD45}"/>
    <cellStyle name="20% - Accent4 22 2 3 2 3" xfId="9991" xr:uid="{C02918E3-BA49-460B-9C5E-87E3A6F4EFAC}"/>
    <cellStyle name="20% - Accent4 22 2 3 2 3 2" xfId="37564" xr:uid="{2501F8C3-62C9-46AF-A335-C28265530E01}"/>
    <cellStyle name="20% - Accent4 22 2 3 2 3 3" xfId="40990" xr:uid="{550B9186-DDA8-418F-8E59-A67EFB3E849B}"/>
    <cellStyle name="20% - Accent4 22 2 3 2 4" xfId="37562" xr:uid="{7CDAA792-6542-49BA-9B13-57044C4098FB}"/>
    <cellStyle name="20% - Accent4 22 2 3 2 5" xfId="40988" xr:uid="{F5D46F93-75ED-4BDF-B209-62F4F069C570}"/>
    <cellStyle name="20% - Accent4 22 2 3 3" xfId="9992" xr:uid="{B5B6C00E-94D8-4B73-9497-1B74889B1BED}"/>
    <cellStyle name="20% - Accent4 22 2 3 3 2" xfId="37565" xr:uid="{E5627C56-84A3-40EB-9E54-8FA56808313E}"/>
    <cellStyle name="20% - Accent4 22 2 3 3 3" xfId="40991" xr:uid="{6889662E-48F2-4243-BB4F-27C4C666140E}"/>
    <cellStyle name="20% - Accent4 22 2 3 4" xfId="9993" xr:uid="{CCC17AE0-2785-4A07-B508-2875F80936F8}"/>
    <cellStyle name="20% - Accent4 22 2 3 4 2" xfId="37566" xr:uid="{2F636DE0-9A8D-4195-904C-E81999B54CBF}"/>
    <cellStyle name="20% - Accent4 22 2 3 4 3" xfId="40992" xr:uid="{39E967CC-FD7F-4C06-B591-524192E7D5E8}"/>
    <cellStyle name="20% - Accent4 22 2 3 5" xfId="9994" xr:uid="{B68F6B09-50E5-4BBF-97B3-9B62807D8535}"/>
    <cellStyle name="20% - Accent4 22 2 3 5 2" xfId="37567" xr:uid="{2B2645DF-93D3-494A-A75B-D943660EEAD8}"/>
    <cellStyle name="20% - Accent4 22 2 3 5 3" xfId="40993" xr:uid="{B845B29B-A677-4A51-A094-4B8B5BC2B974}"/>
    <cellStyle name="20% - Accent4 22 2 3 6" xfId="9995" xr:uid="{C5AD9CDC-3E24-4EC7-A5BD-1AD849A6A291}"/>
    <cellStyle name="20% - Accent4 22 2 3 6 2" xfId="37568" xr:uid="{7562045F-99F5-4F5D-9EFE-939E73F674DD}"/>
    <cellStyle name="20% - Accent4 22 2 3 6 3" xfId="40994" xr:uid="{9468CDDF-8796-4CE0-AFA4-0B4FFEEF2925}"/>
    <cellStyle name="20% - Accent4 22 2 3 7" xfId="37561" xr:uid="{5358576D-B384-4C67-AB6F-ED39B8989565}"/>
    <cellStyle name="20% - Accent4 22 2 3 8" xfId="40987" xr:uid="{B2DB8E23-A53B-482C-885C-A01910E8FDBC}"/>
    <cellStyle name="20% - Accent4 22 2 4" xfId="9996" xr:uid="{13CFBFFB-2836-4733-9779-66B04DF2E2E4}"/>
    <cellStyle name="20% - Accent4 22 2 4 2" xfId="9997" xr:uid="{265ADFC4-6BD1-478B-BB3F-B1BFE4564E3E}"/>
    <cellStyle name="20% - Accent4 22 2 4 2 2" xfId="37570" xr:uid="{96918BFF-39C0-4C68-B994-046973344C8D}"/>
    <cellStyle name="20% - Accent4 22 2 4 2 3" xfId="40996" xr:uid="{243C498D-C18A-41AF-AE06-D2324F344ABB}"/>
    <cellStyle name="20% - Accent4 22 2 4 3" xfId="9998" xr:uid="{2924DD79-FEA4-4EA9-AD29-6CD0DB1CB815}"/>
    <cellStyle name="20% - Accent4 22 2 4 3 2" xfId="37571" xr:uid="{AB66309E-885F-42BE-BFF0-F8675E4F987E}"/>
    <cellStyle name="20% - Accent4 22 2 4 3 3" xfId="40997" xr:uid="{F42C42AD-F6D0-474B-8BBB-5282C90ECB03}"/>
    <cellStyle name="20% - Accent4 22 2 4 4" xfId="37569" xr:uid="{6B971C6A-0BAB-4BB6-B8B3-1B4F217F34D9}"/>
    <cellStyle name="20% - Accent4 22 2 4 5" xfId="40995" xr:uid="{377B231A-1064-4853-A3FD-242A8ECEEECE}"/>
    <cellStyle name="20% - Accent4 22 2 5" xfId="9999" xr:uid="{15C8236E-7250-4870-B543-76B0CE2ED2A8}"/>
    <cellStyle name="20% - Accent4 22 2 5 2" xfId="37572" xr:uid="{F867BA60-8DDB-48DB-AFB4-C5088E4F881A}"/>
    <cellStyle name="20% - Accent4 22 2 5 3" xfId="40998" xr:uid="{F2A6F442-63E7-40EC-9BF8-ABF559FAAAAA}"/>
    <cellStyle name="20% - Accent4 22 2 6" xfId="10000" xr:uid="{E6899EDA-1524-454A-A21A-913541E26977}"/>
    <cellStyle name="20% - Accent4 22 2 6 2" xfId="37573" xr:uid="{47ABB377-7D6A-4ABE-8ADD-5F61A499D1C0}"/>
    <cellStyle name="20% - Accent4 22 2 6 3" xfId="40999" xr:uid="{4D7083E3-93A3-4F38-9A52-56CD77DE51BF}"/>
    <cellStyle name="20% - Accent4 22 2 7" xfId="10001" xr:uid="{9BB5EF09-0EC7-4FA9-AB09-0D840DE67E91}"/>
    <cellStyle name="20% - Accent4 22 2 7 2" xfId="37574" xr:uid="{078FE700-4877-4F3F-91BD-B65D6AA9C755}"/>
    <cellStyle name="20% - Accent4 22 2 7 3" xfId="41000" xr:uid="{2C737CB2-97D8-48D9-BEF0-0C50378A689A}"/>
    <cellStyle name="20% - Accent4 22 2 8" xfId="10002" xr:uid="{89D629D6-EF90-4855-8D6F-1D354052BFE0}"/>
    <cellStyle name="20% - Accent4 22 2 8 2" xfId="37575" xr:uid="{044B60CF-B2ED-42D7-BA2C-5FD33CB3BFFF}"/>
    <cellStyle name="20% - Accent4 22 2 8 3" xfId="41001" xr:uid="{4A92AFA1-1D4B-4F94-BC8E-99BDD900F7B2}"/>
    <cellStyle name="20% - Accent4 22 2 9" xfId="37550" xr:uid="{031BAFC3-C473-4543-A68E-1DFFDB6410E0}"/>
    <cellStyle name="20% - Accent4 22 3" xfId="10003" xr:uid="{DDFF845C-E7DE-4299-93AC-0AE8EA908D31}"/>
    <cellStyle name="20% - Accent4 22 3 2" xfId="10004" xr:uid="{302A4258-AC74-4D09-BDB8-B660A94DA106}"/>
    <cellStyle name="20% - Accent4 22 3 2 2" xfId="10005" xr:uid="{B4B5A2AA-9441-4376-8522-3CF8B0DB4A32}"/>
    <cellStyle name="20% - Accent4 22 3 2 2 2" xfId="10006" xr:uid="{A90EE884-6057-4CB0-80A2-791748264D9A}"/>
    <cellStyle name="20% - Accent4 22 3 2 2 2 2" xfId="37578" xr:uid="{F3E7DA44-92B0-4A50-9053-9DD95BA03CD9}"/>
    <cellStyle name="20% - Accent4 22 3 2 2 2 3" xfId="41004" xr:uid="{2C5CBCF9-8334-41D9-9C98-4518FD68090D}"/>
    <cellStyle name="20% - Accent4 22 3 2 2 3" xfId="10007" xr:uid="{E41F2F7D-8D47-49A5-81A0-63E3FB915501}"/>
    <cellStyle name="20% - Accent4 22 3 2 2 3 2" xfId="37579" xr:uid="{FE194E79-9C11-4C35-A755-1BB2C38F9D7C}"/>
    <cellStyle name="20% - Accent4 22 3 2 2 3 3" xfId="41005" xr:uid="{29326D10-DC8C-4689-A363-855448BC4FC8}"/>
    <cellStyle name="20% - Accent4 22 3 2 2 4" xfId="37577" xr:uid="{D4A5AFE3-A251-450A-A6EB-DF87BC959A5F}"/>
    <cellStyle name="20% - Accent4 22 3 2 2 5" xfId="41003" xr:uid="{C731D835-CF4E-415C-8FFE-BF015DD25A9D}"/>
    <cellStyle name="20% - Accent4 22 3 2 3" xfId="10008" xr:uid="{3D1BFAD0-2F62-4257-B48F-54B9CBB5468F}"/>
    <cellStyle name="20% - Accent4 22 3 2 3 2" xfId="37580" xr:uid="{989C10D5-99DB-4977-B699-DC419061CC6B}"/>
    <cellStyle name="20% - Accent4 22 3 2 3 3" xfId="41006" xr:uid="{5D327E59-BADA-43CA-8D80-BEC95EE926A5}"/>
    <cellStyle name="20% - Accent4 22 3 2 4" xfId="10009" xr:uid="{FEFBD7F8-3851-4CE4-AE00-E39255FF620E}"/>
    <cellStyle name="20% - Accent4 22 3 2 4 2" xfId="37581" xr:uid="{5101D0A8-77CC-46A9-929F-D0FA9D17D8AA}"/>
    <cellStyle name="20% - Accent4 22 3 2 4 3" xfId="41007" xr:uid="{0EEC55CD-1BB0-462A-8F3F-FF2002EF568E}"/>
    <cellStyle name="20% - Accent4 22 3 2 5" xfId="37576" xr:uid="{4C8D7E55-4F08-45E7-8372-06AD46CD3895}"/>
    <cellStyle name="20% - Accent4 22 3 2 6" xfId="41002" xr:uid="{D5D91F23-75EE-498E-86A3-AFAEC2441101}"/>
    <cellStyle name="20% - Accent4 22 3 3" xfId="10010" xr:uid="{C4F42B93-67D9-4443-84CD-3715C6031667}"/>
    <cellStyle name="20% - Accent4 22 3 3 2" xfId="10011" xr:uid="{71AECE2E-51CE-4DE7-91D1-E9EBA0DFAD25}"/>
    <cellStyle name="20% - Accent4 22 3 3 2 2" xfId="10012" xr:uid="{145A04CA-A7C1-4E90-8416-86C0C80B91CC}"/>
    <cellStyle name="20% - Accent4 22 3 3 2 2 2" xfId="37584" xr:uid="{23DE4988-348E-4514-B640-5CAD2571FC78}"/>
    <cellStyle name="20% - Accent4 22 3 3 2 2 3" xfId="41010" xr:uid="{C85430FA-2596-4718-BB04-84278B2073AF}"/>
    <cellStyle name="20% - Accent4 22 3 3 2 3" xfId="10013" xr:uid="{18C61DCF-D9E7-42F4-8FCA-8F52732A85BA}"/>
    <cellStyle name="20% - Accent4 22 3 3 2 3 2" xfId="37585" xr:uid="{67CDD022-4B23-47B7-A50C-36B6BF0072B4}"/>
    <cellStyle name="20% - Accent4 22 3 3 2 3 3" xfId="41011" xr:uid="{F2DC60BA-6E7B-4058-BE07-8F60ACCD6052}"/>
    <cellStyle name="20% - Accent4 22 3 3 2 4" xfId="37583" xr:uid="{DAD2E284-FA74-488D-BEED-B4C34C73F79E}"/>
    <cellStyle name="20% - Accent4 22 3 3 2 5" xfId="41009" xr:uid="{03C62793-0461-4399-84A3-CCF5FE09379B}"/>
    <cellStyle name="20% - Accent4 22 3 3 3" xfId="10014" xr:uid="{48CB9A2E-356F-42DF-8ED1-9A4F358E5655}"/>
    <cellStyle name="20% - Accent4 22 3 3 3 2" xfId="37586" xr:uid="{00FB4D32-D4F3-46DF-A366-3C3108FFC9E4}"/>
    <cellStyle name="20% - Accent4 22 3 3 3 3" xfId="41012" xr:uid="{F665E3D4-0BB7-453D-A908-4E8CBE0AC948}"/>
    <cellStyle name="20% - Accent4 22 3 3 4" xfId="10015" xr:uid="{2C29BB3F-2062-449B-A996-A4A536AFB8B6}"/>
    <cellStyle name="20% - Accent4 22 3 3 4 2" xfId="37587" xr:uid="{6669F5D4-4525-4A38-AB07-4FD1D64F9D7E}"/>
    <cellStyle name="20% - Accent4 22 3 3 4 3" xfId="41013" xr:uid="{FC8E99DE-0887-4789-9CD6-868161BC400B}"/>
    <cellStyle name="20% - Accent4 22 3 3 5" xfId="37582" xr:uid="{6CAF4716-1342-4A06-B55A-C014A018127D}"/>
    <cellStyle name="20% - Accent4 22 3 3 6" xfId="41008" xr:uid="{883E8CFE-08BC-4654-891A-4F8474A79EE1}"/>
    <cellStyle name="20% - Accent4 22 3 4" xfId="10016" xr:uid="{63EF6326-4EAE-4D35-BF90-440388367579}"/>
    <cellStyle name="20% - Accent4 22 3 4 2" xfId="10017" xr:uid="{1A43467B-A43C-469E-9D8B-9BB747348A51}"/>
    <cellStyle name="20% - Accent4 22 3 4 2 2" xfId="37589" xr:uid="{0087CD7E-BD8B-49A9-AF41-9877BD8772A8}"/>
    <cellStyle name="20% - Accent4 22 3 4 2 3" xfId="41015" xr:uid="{D1A91D2A-E6E7-4102-8F81-D8F87C7F15BC}"/>
    <cellStyle name="20% - Accent4 22 3 4 3" xfId="10018" xr:uid="{7E38D8AA-ED2B-4CFA-BA51-647481A8FFF3}"/>
    <cellStyle name="20% - Accent4 22 3 4 3 2" xfId="37590" xr:uid="{5F756B91-8728-4877-A011-51C72997ADBC}"/>
    <cellStyle name="20% - Accent4 22 3 4 3 3" xfId="41016" xr:uid="{0A39C378-6C82-40D3-A33B-A6ADC700655D}"/>
    <cellStyle name="20% - Accent4 22 3 4 4" xfId="37588" xr:uid="{01A74938-F5D4-4B64-B738-4A50268C9EC5}"/>
    <cellStyle name="20% - Accent4 22 3 4 5" xfId="41014" xr:uid="{6D29922A-6C05-4710-A28F-BA0A1E62AAB7}"/>
    <cellStyle name="20% - Accent4 22 4" xfId="10019" xr:uid="{ECCD239B-1B5A-47FB-9FCF-1AF9126EEC82}"/>
    <cellStyle name="20% - Accent4 22 4 10" xfId="41017" xr:uid="{8EC1E89E-DFB2-4E16-8127-A5BED8142E53}"/>
    <cellStyle name="20% - Accent4 22 4 2" xfId="10020" xr:uid="{CFCD2F80-FE32-420E-A42D-D9FBD9BE395C}"/>
    <cellStyle name="20% - Accent4 22 4 2 2" xfId="10021" xr:uid="{E90CCE7A-5295-43AE-B689-7A8AE9EF98E6}"/>
    <cellStyle name="20% - Accent4 22 4 2 2 2" xfId="10022" xr:uid="{E3B3CB91-A480-43B3-B7B5-C59A5A4F68FD}"/>
    <cellStyle name="20% - Accent4 22 4 2 2 2 2" xfId="37594" xr:uid="{9F106D94-A761-4B78-8345-70036491CB86}"/>
    <cellStyle name="20% - Accent4 22 4 2 2 2 3" xfId="41020" xr:uid="{40F45CE9-DA86-425C-884F-314E4FA800A8}"/>
    <cellStyle name="20% - Accent4 22 4 2 2 3" xfId="10023" xr:uid="{CB3EDA8F-9ADA-4140-8BC6-ECB372DC755F}"/>
    <cellStyle name="20% - Accent4 22 4 2 2 3 2" xfId="37595" xr:uid="{16F8F60B-8772-4EE9-85DA-6E494A236145}"/>
    <cellStyle name="20% - Accent4 22 4 2 2 3 3" xfId="41021" xr:uid="{A05D8564-208E-4FA2-BC8F-53E44AA969B6}"/>
    <cellStyle name="20% - Accent4 22 4 2 2 4" xfId="37593" xr:uid="{EC05BBD7-77E5-4CF9-84D0-77D4B2C1CC3F}"/>
    <cellStyle name="20% - Accent4 22 4 2 2 5" xfId="41019" xr:uid="{649181DD-1B05-4855-9AF5-52FF19073D3B}"/>
    <cellStyle name="20% - Accent4 22 4 2 3" xfId="10024" xr:uid="{3817702F-1D2B-4726-AF89-1B4FF73AB40F}"/>
    <cellStyle name="20% - Accent4 22 4 2 3 2" xfId="37596" xr:uid="{D613E0BD-59DD-4612-BEF5-42A9551AA194}"/>
    <cellStyle name="20% - Accent4 22 4 2 3 3" xfId="41022" xr:uid="{F7CE0713-3935-48E5-A015-E23B724E0781}"/>
    <cellStyle name="20% - Accent4 22 4 2 4" xfId="10025" xr:uid="{DBD95E16-E11C-4F9B-8194-102DCEF50F14}"/>
    <cellStyle name="20% - Accent4 22 4 2 4 2" xfId="37597" xr:uid="{2B7BAE56-D97E-46F1-8982-1CEC848DEF6B}"/>
    <cellStyle name="20% - Accent4 22 4 2 4 3" xfId="41023" xr:uid="{89F6682C-7EB7-45B0-9FA6-5A2C4922515A}"/>
    <cellStyle name="20% - Accent4 22 4 2 5" xfId="10026" xr:uid="{D8E0F11D-9181-465E-AFB7-26D243A0C135}"/>
    <cellStyle name="20% - Accent4 22 4 2 5 2" xfId="37598" xr:uid="{D00250BE-DF45-4B32-B52D-B4EB6914B877}"/>
    <cellStyle name="20% - Accent4 22 4 2 5 3" xfId="41024" xr:uid="{03DD1122-F3F6-4210-9487-61815687300E}"/>
    <cellStyle name="20% - Accent4 22 4 2 6" xfId="10027" xr:uid="{8E06809E-931C-47EA-A473-7F10D1C4A5D3}"/>
    <cellStyle name="20% - Accent4 22 4 2 6 2" xfId="37599" xr:uid="{54C64D9D-C3BE-4573-9BF7-2F7C5D5260D3}"/>
    <cellStyle name="20% - Accent4 22 4 2 6 3" xfId="41025" xr:uid="{0506E9C7-B43B-43D3-84AA-7AA66459CADF}"/>
    <cellStyle name="20% - Accent4 22 4 2 7" xfId="37592" xr:uid="{A6BA50AA-A6D0-43F8-8F7B-A605DD932554}"/>
    <cellStyle name="20% - Accent4 22 4 2 8" xfId="41018" xr:uid="{E9AABD59-B24E-4B49-9329-714A5AE7AB0A}"/>
    <cellStyle name="20% - Accent4 22 4 3" xfId="10028" xr:uid="{458FF68E-E765-4797-9298-F1E0CDD6CB17}"/>
    <cellStyle name="20% - Accent4 22 4 3 2" xfId="10029" xr:uid="{9D09C671-159D-4282-8533-3550559C1B68}"/>
    <cellStyle name="20% - Accent4 22 4 3 2 2" xfId="10030" xr:uid="{6464EE7A-6813-46C8-8394-BD23589871A9}"/>
    <cellStyle name="20% - Accent4 22 4 3 2 2 2" xfId="37602" xr:uid="{9E802A6B-9C0A-434F-9121-B98B81A4600F}"/>
    <cellStyle name="20% - Accent4 22 4 3 2 2 3" xfId="41028" xr:uid="{CF68382D-6FBA-4655-93EF-8E23E66D2A05}"/>
    <cellStyle name="20% - Accent4 22 4 3 2 3" xfId="10031" xr:uid="{8B5B1F93-780C-48EA-8A5C-CA27E4BE3F5A}"/>
    <cellStyle name="20% - Accent4 22 4 3 2 3 2" xfId="37603" xr:uid="{E0D5C5E7-2B96-4B55-9238-E463E0A31811}"/>
    <cellStyle name="20% - Accent4 22 4 3 2 3 3" xfId="41029" xr:uid="{D8F09E89-E685-4A50-A8D2-ADCB1C175A47}"/>
    <cellStyle name="20% - Accent4 22 4 3 2 4" xfId="37601" xr:uid="{DDF3E76B-6642-4094-8C8C-285279687615}"/>
    <cellStyle name="20% - Accent4 22 4 3 2 5" xfId="41027" xr:uid="{1E96751E-69BF-42F4-9168-35823BAE1279}"/>
    <cellStyle name="20% - Accent4 22 4 3 3" xfId="10032" xr:uid="{232A6569-4059-4143-9B95-85E1E78FA142}"/>
    <cellStyle name="20% - Accent4 22 4 3 3 2" xfId="37604" xr:uid="{AFADC0B0-4401-4234-BCFD-720986A64943}"/>
    <cellStyle name="20% - Accent4 22 4 3 3 3" xfId="41030" xr:uid="{C2E931C2-8A16-4663-A74B-5EFF759C9F0A}"/>
    <cellStyle name="20% - Accent4 22 4 3 4" xfId="10033" xr:uid="{BE8E8DDB-9E20-4368-8877-7970CE428F15}"/>
    <cellStyle name="20% - Accent4 22 4 3 4 2" xfId="37605" xr:uid="{5CB7CF03-F055-47B5-B027-2B642EA8E66D}"/>
    <cellStyle name="20% - Accent4 22 4 3 4 3" xfId="41031" xr:uid="{380108B3-386D-47E4-985D-B0E8C2B7C82F}"/>
    <cellStyle name="20% - Accent4 22 4 3 5" xfId="37600" xr:uid="{4F7798B0-DB40-4002-B743-FBE9681BB0B3}"/>
    <cellStyle name="20% - Accent4 22 4 3 6" xfId="41026" xr:uid="{554468FB-9BCB-49C3-B481-D8D847A671F3}"/>
    <cellStyle name="20% - Accent4 22 4 4" xfId="10034" xr:uid="{2A024345-D1CA-476E-961B-BF20153592A0}"/>
    <cellStyle name="20% - Accent4 22 4 4 2" xfId="10035" xr:uid="{E5647F8E-9A18-40B5-BEE5-786FC84524C4}"/>
    <cellStyle name="20% - Accent4 22 4 4 2 2" xfId="37607" xr:uid="{F0F0F6C8-EE94-4740-9BCE-B1AC991B332A}"/>
    <cellStyle name="20% - Accent4 22 4 4 2 3" xfId="41033" xr:uid="{DF138C0D-AB89-470B-AE64-865EBA3DF6D7}"/>
    <cellStyle name="20% - Accent4 22 4 4 3" xfId="10036" xr:uid="{D3D10C75-4D94-44D6-BE0A-321A262409B3}"/>
    <cellStyle name="20% - Accent4 22 4 4 3 2" xfId="37608" xr:uid="{1620E8E9-C320-4032-9154-3723AA2F8907}"/>
    <cellStyle name="20% - Accent4 22 4 4 3 3" xfId="41034" xr:uid="{A88552D1-04E5-44E9-BA5D-222E70FDF6D9}"/>
    <cellStyle name="20% - Accent4 22 4 4 4" xfId="37606" xr:uid="{B052AB9C-EC01-406B-ADC3-C391C747C92B}"/>
    <cellStyle name="20% - Accent4 22 4 4 5" xfId="41032" xr:uid="{5ED489DC-367F-4580-9CF6-FAA2A8C54417}"/>
    <cellStyle name="20% - Accent4 22 4 5" xfId="10037" xr:uid="{93BCABF9-898F-488E-9E91-97E5CED7537C}"/>
    <cellStyle name="20% - Accent4 22 4 5 2" xfId="37609" xr:uid="{CEAFAF29-0F2F-4353-AAAC-0E0F9FEE4AC6}"/>
    <cellStyle name="20% - Accent4 22 4 5 3" xfId="41035" xr:uid="{2E9CA0F5-122F-4D7C-BA08-6B164EFB2BC8}"/>
    <cellStyle name="20% - Accent4 22 4 6" xfId="10038" xr:uid="{B45257D5-678E-495F-BC2E-CEB80355807D}"/>
    <cellStyle name="20% - Accent4 22 4 6 2" xfId="37610" xr:uid="{3E439E10-DB56-4F1D-B7A5-B4E6388689FD}"/>
    <cellStyle name="20% - Accent4 22 4 6 3" xfId="41036" xr:uid="{1E4A9912-DABE-491D-BF80-8C05FE2E7E8A}"/>
    <cellStyle name="20% - Accent4 22 4 7" xfId="10039" xr:uid="{D3A4F66F-A78F-4892-9264-6B3CE7050A56}"/>
    <cellStyle name="20% - Accent4 22 4 7 2" xfId="37611" xr:uid="{BE072802-A74B-493B-AE48-1977B8CC09D3}"/>
    <cellStyle name="20% - Accent4 22 4 7 3" xfId="41037" xr:uid="{A7A2CE9A-4DD7-4B57-8EE9-1F6A3436C826}"/>
    <cellStyle name="20% - Accent4 22 4 8" xfId="10040" xr:uid="{D978F820-4448-4C0A-BDD4-FFCAA4B4A8E0}"/>
    <cellStyle name="20% - Accent4 22 4 8 2" xfId="37612" xr:uid="{AF66A3AF-44AD-4E0C-A612-49C238F95A36}"/>
    <cellStyle name="20% - Accent4 22 4 8 3" xfId="41038" xr:uid="{2BA2A5D9-CA0B-4164-B84D-6C5F871ECE4A}"/>
    <cellStyle name="20% - Accent4 22 4 9" xfId="37591" xr:uid="{9F808421-DA6A-48DB-A8FB-0EF82CCA84F6}"/>
    <cellStyle name="20% - Accent4 22 5" xfId="10041" xr:uid="{E1B1720B-20F0-4735-A91F-11CBF5FC5CBC}"/>
    <cellStyle name="20% - Accent4 22 5 10" xfId="41039" xr:uid="{4FBF0441-EE94-41C8-A38D-F752D7DF86C6}"/>
    <cellStyle name="20% - Accent4 22 5 2" xfId="10042" xr:uid="{00989ED2-9E8F-4B8A-A1F9-84FC59FD96C0}"/>
    <cellStyle name="20% - Accent4 22 5 2 2" xfId="10043" xr:uid="{8BE09416-E5AD-4A7D-92AC-DCBE08B28D14}"/>
    <cellStyle name="20% - Accent4 22 5 2 2 2" xfId="10044" xr:uid="{420579FC-5E72-4F07-9536-65189F6B352D}"/>
    <cellStyle name="20% - Accent4 22 5 2 2 2 2" xfId="37616" xr:uid="{D152233A-0395-471F-9FFC-1FEB1213A652}"/>
    <cellStyle name="20% - Accent4 22 5 2 2 2 3" xfId="41042" xr:uid="{B5320F30-428F-494A-8259-2E370BCEAFDF}"/>
    <cellStyle name="20% - Accent4 22 5 2 2 3" xfId="10045" xr:uid="{B654A860-3896-4336-ADD0-BF0E8872FEF7}"/>
    <cellStyle name="20% - Accent4 22 5 2 2 3 2" xfId="37617" xr:uid="{986BF7CA-E741-4A74-8C1C-97C7F5AE97E5}"/>
    <cellStyle name="20% - Accent4 22 5 2 2 3 3" xfId="41043" xr:uid="{7CEA51A5-1F62-43A9-B0E8-1528D30338FD}"/>
    <cellStyle name="20% - Accent4 22 5 2 2 4" xfId="37615" xr:uid="{FAE2B0FD-4D2A-4B38-B307-AC7A01D37D16}"/>
    <cellStyle name="20% - Accent4 22 5 2 2 5" xfId="41041" xr:uid="{F8D5D5CA-4C8B-4BD1-8CB5-4259EA9FC064}"/>
    <cellStyle name="20% - Accent4 22 5 2 3" xfId="10046" xr:uid="{ED43BBDD-F697-4B4F-A598-48416A659B57}"/>
    <cellStyle name="20% - Accent4 22 5 2 3 2" xfId="37618" xr:uid="{5D02AF53-EB1D-4890-8D51-393C8B6C9FDA}"/>
    <cellStyle name="20% - Accent4 22 5 2 3 3" xfId="41044" xr:uid="{50073984-60A1-4234-86FA-FD7DD0EFA44B}"/>
    <cellStyle name="20% - Accent4 22 5 2 4" xfId="10047" xr:uid="{08622D84-678A-429E-B0A2-626D17FE86A1}"/>
    <cellStyle name="20% - Accent4 22 5 2 4 2" xfId="37619" xr:uid="{C0E0031F-3DBF-4ACE-977E-F5620A86725A}"/>
    <cellStyle name="20% - Accent4 22 5 2 4 3" xfId="41045" xr:uid="{640AB286-5CE5-49D0-AEF8-B1C2A795C648}"/>
    <cellStyle name="20% - Accent4 22 5 2 5" xfId="37614" xr:uid="{EEBB1AC7-F917-4520-A0E4-7C2257049DCC}"/>
    <cellStyle name="20% - Accent4 22 5 2 6" xfId="41040" xr:uid="{B96A1822-66EE-47AC-99B8-C00040E3FB22}"/>
    <cellStyle name="20% - Accent4 22 5 3" xfId="10048" xr:uid="{19B3D323-CDA5-4B78-B64B-7E9421E5EB6F}"/>
    <cellStyle name="20% - Accent4 22 5 3 2" xfId="10049" xr:uid="{EB079D6B-E23B-4AF4-A4F5-80FC677FB652}"/>
    <cellStyle name="20% - Accent4 22 5 3 2 2" xfId="10050" xr:uid="{5075E01D-DBC5-4AA3-8BE1-8846618C4DEB}"/>
    <cellStyle name="20% - Accent4 22 5 3 2 2 2" xfId="37622" xr:uid="{846FEBB5-A90F-432C-B9C1-C8442E3B7BA2}"/>
    <cellStyle name="20% - Accent4 22 5 3 2 2 3" xfId="41048" xr:uid="{679B3113-A185-4556-92E0-F99F927BBC32}"/>
    <cellStyle name="20% - Accent4 22 5 3 2 3" xfId="10051" xr:uid="{869B567D-9C25-4517-86D9-93D9FA953A2F}"/>
    <cellStyle name="20% - Accent4 22 5 3 2 3 2" xfId="37623" xr:uid="{A620BEB7-3625-44AE-886F-410108309265}"/>
    <cellStyle name="20% - Accent4 22 5 3 2 3 3" xfId="41049" xr:uid="{93F96975-CA39-402C-B208-5861F3840D61}"/>
    <cellStyle name="20% - Accent4 22 5 3 2 4" xfId="37621" xr:uid="{381208A4-8F7D-4331-83B3-49DFC325B609}"/>
    <cellStyle name="20% - Accent4 22 5 3 2 5" xfId="41047" xr:uid="{02D58422-9039-43FB-93D3-77BDECC4AC89}"/>
    <cellStyle name="20% - Accent4 22 5 3 3" xfId="10052" xr:uid="{6ADB94F1-62E7-47EE-9E2D-D78F53C7E59A}"/>
    <cellStyle name="20% - Accent4 22 5 3 3 2" xfId="37624" xr:uid="{B0AC3E65-0A1B-44EF-8837-E2D132450538}"/>
    <cellStyle name="20% - Accent4 22 5 3 3 3" xfId="41050" xr:uid="{88105EDE-731F-4C7B-80D1-A43EAA0FF2A2}"/>
    <cellStyle name="20% - Accent4 22 5 3 4" xfId="10053" xr:uid="{E7562916-5501-46F6-A922-A2EFF282A5D7}"/>
    <cellStyle name="20% - Accent4 22 5 3 4 2" xfId="37625" xr:uid="{87A239B6-B3A7-4A0A-94F8-534E88946688}"/>
    <cellStyle name="20% - Accent4 22 5 3 4 3" xfId="41051" xr:uid="{F4F885E8-E21E-485E-B362-664BF1FEDB3B}"/>
    <cellStyle name="20% - Accent4 22 5 3 5" xfId="37620" xr:uid="{18B3599B-4B24-42AF-B287-BDBD61B95B22}"/>
    <cellStyle name="20% - Accent4 22 5 3 6" xfId="41046" xr:uid="{1F2E8A8C-989F-482F-A800-B61D9CFC163E}"/>
    <cellStyle name="20% - Accent4 22 5 4" xfId="10054" xr:uid="{91833BC6-62E3-40F1-BD61-169126AD5998}"/>
    <cellStyle name="20% - Accent4 22 5 4 2" xfId="10055" xr:uid="{6AC27DAB-35D3-4003-AB1F-831DF15ED37C}"/>
    <cellStyle name="20% - Accent4 22 5 4 2 2" xfId="37627" xr:uid="{0D02ECED-A0E3-4B66-861F-CB6077E540C0}"/>
    <cellStyle name="20% - Accent4 22 5 4 2 3" xfId="41053" xr:uid="{3977F330-B1C3-42F0-8A47-5ADDB9C298D1}"/>
    <cellStyle name="20% - Accent4 22 5 4 3" xfId="10056" xr:uid="{2B04BE4D-50FF-4E95-8B00-D01E610CA4FC}"/>
    <cellStyle name="20% - Accent4 22 5 4 3 2" xfId="37628" xr:uid="{B369CD8D-35E2-4E66-BA16-14CCA03313D3}"/>
    <cellStyle name="20% - Accent4 22 5 4 3 3" xfId="41054" xr:uid="{B73AC7EE-EB1C-4176-BDAE-923A5821FDA0}"/>
    <cellStyle name="20% - Accent4 22 5 4 4" xfId="37626" xr:uid="{5915067D-9CEE-4D70-BDC3-3BE86CCFB3CA}"/>
    <cellStyle name="20% - Accent4 22 5 4 5" xfId="41052" xr:uid="{D8E9EE4B-D855-4543-9A41-055AF45F3997}"/>
    <cellStyle name="20% - Accent4 22 5 5" xfId="10057" xr:uid="{7725FD09-2155-485A-89E7-EE0D8C193940}"/>
    <cellStyle name="20% - Accent4 22 5 5 2" xfId="37629" xr:uid="{D746248F-61A0-4B5F-968F-5F9DBEB51F0F}"/>
    <cellStyle name="20% - Accent4 22 5 5 3" xfId="41055" xr:uid="{FF66CB46-5568-4BCB-9DFF-88E3BEBDF6C3}"/>
    <cellStyle name="20% - Accent4 22 5 6" xfId="10058" xr:uid="{90867822-AA12-4139-B1B7-4701ED5EA701}"/>
    <cellStyle name="20% - Accent4 22 5 6 2" xfId="37630" xr:uid="{C8124B13-C9A0-4E10-9880-6E0567E16F5E}"/>
    <cellStyle name="20% - Accent4 22 5 6 3" xfId="41056" xr:uid="{E6CBCBDF-217B-4E7A-A09E-808664502B06}"/>
    <cellStyle name="20% - Accent4 22 5 7" xfId="10059" xr:uid="{4E892A85-004A-4C1F-B7B6-813D7BFCD45F}"/>
    <cellStyle name="20% - Accent4 22 5 7 2" xfId="37631" xr:uid="{CBD1B29D-F3AA-41C3-88DC-4E8BF3F4FAA5}"/>
    <cellStyle name="20% - Accent4 22 5 7 3" xfId="41057" xr:uid="{64E26474-7253-446A-8BDE-6C0650B02E1F}"/>
    <cellStyle name="20% - Accent4 22 5 8" xfId="10060" xr:uid="{9C0ED494-CD5A-4F7E-8A96-F0F73A96A03F}"/>
    <cellStyle name="20% - Accent4 22 5 8 2" xfId="37632" xr:uid="{62C8C06E-7E59-426D-8EEA-D70F0FB65E56}"/>
    <cellStyle name="20% - Accent4 22 5 8 3" xfId="41058" xr:uid="{DC1412C7-247D-468A-87B8-FB25697B5AFF}"/>
    <cellStyle name="20% - Accent4 22 5 9" xfId="37613" xr:uid="{D61BFB81-3029-44C7-8AF7-7B9DB514A1FA}"/>
    <cellStyle name="20% - Accent4 22 6" xfId="10061" xr:uid="{71BF3470-9EAC-4965-90C4-D10566F72ACB}"/>
    <cellStyle name="20% - Accent4 22 6 2" xfId="10062" xr:uid="{54CB287B-F658-4CF2-A21A-0B92FA25AD9E}"/>
    <cellStyle name="20% - Accent4 22 6 2 2" xfId="10063" xr:uid="{BF343A8F-FEE6-49E2-9F84-7DCF5769F932}"/>
    <cellStyle name="20% - Accent4 22 6 2 2 2" xfId="10064" xr:uid="{F547EF60-9CDD-44EA-9B8D-E05895963C4F}"/>
    <cellStyle name="20% - Accent4 22 6 2 2 2 2" xfId="37636" xr:uid="{4EB3C8DE-9F07-43BE-A024-545D46962A58}"/>
    <cellStyle name="20% - Accent4 22 6 2 2 2 3" xfId="41062" xr:uid="{B8920203-055C-4C01-939B-FDCA6C913C09}"/>
    <cellStyle name="20% - Accent4 22 6 2 2 3" xfId="10065" xr:uid="{37B3402B-1B2C-499D-B04D-2439B1A87D83}"/>
    <cellStyle name="20% - Accent4 22 6 2 2 3 2" xfId="37637" xr:uid="{6C9C8489-37DB-4D24-B443-D57F0AD49518}"/>
    <cellStyle name="20% - Accent4 22 6 2 2 3 3" xfId="41063" xr:uid="{93CE5E9A-64D3-404C-AF93-14DEF4429A70}"/>
    <cellStyle name="20% - Accent4 22 6 2 2 4" xfId="37635" xr:uid="{232E37CE-FA8A-4D96-9408-072FC0E5BBDE}"/>
    <cellStyle name="20% - Accent4 22 6 2 2 5" xfId="41061" xr:uid="{9CDD8CF0-F241-41BA-8DFB-926B416A8E0F}"/>
    <cellStyle name="20% - Accent4 22 6 2 3" xfId="10066" xr:uid="{B5C4196E-E019-43BC-B0BF-7762C1B56E47}"/>
    <cellStyle name="20% - Accent4 22 6 2 3 2" xfId="37638" xr:uid="{39E22C1A-0C0C-468E-BFC6-9CDAE890C445}"/>
    <cellStyle name="20% - Accent4 22 6 2 3 3" xfId="41064" xr:uid="{D487E24A-0836-48BC-B491-CB528F1E64F9}"/>
    <cellStyle name="20% - Accent4 22 6 2 4" xfId="10067" xr:uid="{1DC90C70-FB83-4033-8617-91D428517169}"/>
    <cellStyle name="20% - Accent4 22 6 2 4 2" xfId="37639" xr:uid="{30BAD749-3069-4944-9FC4-2B6D5B9AB61A}"/>
    <cellStyle name="20% - Accent4 22 6 2 4 3" xfId="41065" xr:uid="{09080F11-7FF8-488A-BABB-6C60BD0C4FDE}"/>
    <cellStyle name="20% - Accent4 22 6 2 5" xfId="37634" xr:uid="{448ADA67-0301-40CA-8112-27EB57525728}"/>
    <cellStyle name="20% - Accent4 22 6 2 6" xfId="41060" xr:uid="{AAF6358F-97D4-48FF-A7A2-5F9D08BD061C}"/>
    <cellStyle name="20% - Accent4 22 6 3" xfId="10068" xr:uid="{809BC331-F41B-49CC-8B24-F201AEE8EAED}"/>
    <cellStyle name="20% - Accent4 22 6 3 2" xfId="10069" xr:uid="{AB1FC3C9-4D16-4A47-954A-8FBD187E0DAA}"/>
    <cellStyle name="20% - Accent4 22 6 3 2 2" xfId="37641" xr:uid="{41E6B1B5-2217-47DF-9DE9-50B721908377}"/>
    <cellStyle name="20% - Accent4 22 6 3 2 3" xfId="41067" xr:uid="{AA909ABE-44BF-4CE7-B74A-3A6692364B31}"/>
    <cellStyle name="20% - Accent4 22 6 3 3" xfId="10070" xr:uid="{8C1678FE-3A0C-4DF8-9BA7-21FE0AEA8A4E}"/>
    <cellStyle name="20% - Accent4 22 6 3 3 2" xfId="37642" xr:uid="{E9F5165B-C2BF-4B77-9DEE-DD8C816A31E3}"/>
    <cellStyle name="20% - Accent4 22 6 3 3 3" xfId="41068" xr:uid="{DDF7D32C-C01C-4B1E-8A3D-C99D650A43B1}"/>
    <cellStyle name="20% - Accent4 22 6 3 4" xfId="37640" xr:uid="{8A2DC934-2A10-4D10-998D-D5272B08B878}"/>
    <cellStyle name="20% - Accent4 22 6 3 5" xfId="41066" xr:uid="{E495085C-16AC-4093-9247-63C61D2BBF1E}"/>
    <cellStyle name="20% - Accent4 22 6 4" xfId="10071" xr:uid="{BF1CA601-71D2-4F9B-8CB6-B92907DE0B65}"/>
    <cellStyle name="20% - Accent4 22 6 4 2" xfId="37643" xr:uid="{CA868A69-E119-4B1F-8CAB-42BECD1503DF}"/>
    <cellStyle name="20% - Accent4 22 6 4 3" xfId="41069" xr:uid="{5FC7C8D5-09EB-4421-B7C0-205D260773C7}"/>
    <cellStyle name="20% - Accent4 22 6 5" xfId="10072" xr:uid="{DE9710A8-54B8-42A8-BA6A-920EDDEBC72C}"/>
    <cellStyle name="20% - Accent4 22 6 5 2" xfId="37644" xr:uid="{5ED97FE8-173D-4487-8B89-1C02D76C25A2}"/>
    <cellStyle name="20% - Accent4 22 6 5 3" xfId="41070" xr:uid="{B5E7CC89-8334-4067-A4C4-B4A31652ADF3}"/>
    <cellStyle name="20% - Accent4 22 6 6" xfId="10073" xr:uid="{DC4795EE-1415-4908-A4D5-740D9EFF556B}"/>
    <cellStyle name="20% - Accent4 22 6 6 2" xfId="37645" xr:uid="{5880D06E-21E6-4180-A1B5-9C772479DDB3}"/>
    <cellStyle name="20% - Accent4 22 6 6 3" xfId="41071" xr:uid="{72637159-1EE5-4589-BAB4-4A611AA6BA17}"/>
    <cellStyle name="20% - Accent4 22 6 7" xfId="37633" xr:uid="{6367B1FD-0FF3-4B95-96C6-16184DF56C96}"/>
    <cellStyle name="20% - Accent4 22 6 8" xfId="41059" xr:uid="{F90AA41D-9E24-4FDD-B3AB-6D7643A1B196}"/>
    <cellStyle name="20% - Accent4 22 7" xfId="10074" xr:uid="{12B4B4D8-D6EC-4DBC-A1AF-BB007132D5EA}"/>
    <cellStyle name="20% - Accent4 22 7 2" xfId="10075" xr:uid="{31240F0A-D96D-4E00-B155-65324A144624}"/>
    <cellStyle name="20% - Accent4 22 7 2 2" xfId="10076" xr:uid="{05E9AD75-5E5C-4605-87ED-DA5601541BC0}"/>
    <cellStyle name="20% - Accent4 22 7 2 2 2" xfId="37648" xr:uid="{E0CE0DAF-3200-47B8-B4FE-E18441A8150D}"/>
    <cellStyle name="20% - Accent4 22 7 2 2 3" xfId="41074" xr:uid="{BBFD9CC5-B312-4537-B4CF-86C1B7B203C8}"/>
    <cellStyle name="20% - Accent4 22 7 2 3" xfId="10077" xr:uid="{4A97616E-B98D-421C-8B77-C81D5E0FC021}"/>
    <cellStyle name="20% - Accent4 22 7 2 3 2" xfId="37649" xr:uid="{98011038-2E9E-45FA-BF5F-993DB4C31306}"/>
    <cellStyle name="20% - Accent4 22 7 2 3 3" xfId="41075" xr:uid="{0CF212D3-A7E7-462F-8C45-85827B8225B4}"/>
    <cellStyle name="20% - Accent4 22 7 2 4" xfId="37647" xr:uid="{EA9368F7-5B8B-47BA-8319-7DF44E0CF584}"/>
    <cellStyle name="20% - Accent4 22 7 2 5" xfId="41073" xr:uid="{9513B083-BCC8-409C-8EA6-6DFC63221C33}"/>
    <cellStyle name="20% - Accent4 22 7 3" xfId="10078" xr:uid="{D2B87C24-23F0-443C-9CDB-026178B582FE}"/>
    <cellStyle name="20% - Accent4 22 7 3 2" xfId="37650" xr:uid="{C5F520C0-607D-48E0-A946-F77167665C29}"/>
    <cellStyle name="20% - Accent4 22 7 3 3" xfId="41076" xr:uid="{1583563F-08C0-4646-9014-3B0B0023F7C6}"/>
    <cellStyle name="20% - Accent4 22 7 4" xfId="10079" xr:uid="{94A895CC-B9A1-4CE9-AE6E-53D8B13CB769}"/>
    <cellStyle name="20% - Accent4 22 7 4 2" xfId="37651" xr:uid="{F6C05B27-7EE9-4DA5-B919-B4FA9242D39D}"/>
    <cellStyle name="20% - Accent4 22 7 4 3" xfId="41077" xr:uid="{C6F3C257-B19E-4CE1-A9B4-4E8340B37959}"/>
    <cellStyle name="20% - Accent4 22 7 5" xfId="37646" xr:uid="{EEEA49B9-3187-4E18-83B8-0F9FD105E995}"/>
    <cellStyle name="20% - Accent4 22 7 6" xfId="41072" xr:uid="{94E600D7-C6DD-416F-897A-82F9A0D53051}"/>
    <cellStyle name="20% - Accent4 22 8" xfId="10080" xr:uid="{5975712F-9F67-4AA6-8CCB-D4ADAE963EB6}"/>
    <cellStyle name="20% - Accent4 22 8 2" xfId="10081" xr:uid="{B9D47A59-FA76-46DE-BE16-B7A9CFF84431}"/>
    <cellStyle name="20% - Accent4 22 8 2 2" xfId="10082" xr:uid="{AF3DCB86-7A59-48EE-BD62-8D976EE80DAF}"/>
    <cellStyle name="20% - Accent4 22 8 2 2 2" xfId="37654" xr:uid="{404E7CB4-7C9F-40A3-8478-7165BEB71CF6}"/>
    <cellStyle name="20% - Accent4 22 8 2 2 3" xfId="41080" xr:uid="{9BF0E011-0B60-4647-963E-5E7541ABEF67}"/>
    <cellStyle name="20% - Accent4 22 8 2 3" xfId="10083" xr:uid="{95B714AC-4C98-49F5-A72E-DCD3CD1D0007}"/>
    <cellStyle name="20% - Accent4 22 8 2 3 2" xfId="37655" xr:uid="{88741FD5-A26E-4949-B720-97BC80AE617B}"/>
    <cellStyle name="20% - Accent4 22 8 2 3 3" xfId="41081" xr:uid="{FE672A7F-B244-49D7-8081-89B4988FE94E}"/>
    <cellStyle name="20% - Accent4 22 8 2 4" xfId="37653" xr:uid="{BB47E8B4-4D0D-4969-822A-5ACB62C66C41}"/>
    <cellStyle name="20% - Accent4 22 8 2 5" xfId="41079" xr:uid="{BF21A369-D3D3-4421-8B6E-9634C11C03D0}"/>
    <cellStyle name="20% - Accent4 22 8 3" xfId="10084" xr:uid="{D15178B3-E049-4143-A953-A2922CD1D7A2}"/>
    <cellStyle name="20% - Accent4 22 8 3 2" xfId="37656" xr:uid="{09935393-EC86-4B65-872D-107588892C49}"/>
    <cellStyle name="20% - Accent4 22 8 3 3" xfId="41082" xr:uid="{6E6CB993-3441-41DA-A5C7-F604418EE901}"/>
    <cellStyle name="20% - Accent4 22 8 4" xfId="10085" xr:uid="{6CF0271A-8F94-4611-B6E2-37C98B53313C}"/>
    <cellStyle name="20% - Accent4 22 8 4 2" xfId="37657" xr:uid="{D88F05FF-A578-43A2-B2C4-4B0FC6123240}"/>
    <cellStyle name="20% - Accent4 22 8 4 3" xfId="41083" xr:uid="{CB3D3EDE-9233-4281-B2E0-47FD68AF8AC4}"/>
    <cellStyle name="20% - Accent4 22 8 5" xfId="37652" xr:uid="{9956D309-295A-414F-8B2D-334E8C275772}"/>
    <cellStyle name="20% - Accent4 22 8 6" xfId="41078" xr:uid="{A592C59E-8856-4FE0-ACE2-38458233CB96}"/>
    <cellStyle name="20% - Accent4 22 9" xfId="10086" xr:uid="{8D489166-54F5-43C1-B19F-5698442FB3C9}"/>
    <cellStyle name="20% - Accent4 22 9 2" xfId="10087" xr:uid="{2492D98F-A315-4DC7-ABBA-343F596BB562}"/>
    <cellStyle name="20% - Accent4 22 9 2 2" xfId="37659" xr:uid="{098E7C2F-F8E0-4B1D-8CCF-8FFB2C1462FA}"/>
    <cellStyle name="20% - Accent4 22 9 2 3" xfId="41085" xr:uid="{8B5293C6-7FA2-4413-9254-A4440F9D4602}"/>
    <cellStyle name="20% - Accent4 22 9 3" xfId="10088" xr:uid="{A7C0CA47-EB01-4141-837C-F87A43B61A31}"/>
    <cellStyle name="20% - Accent4 22 9 3 2" xfId="37660" xr:uid="{D537BC1D-D8E5-43F8-849E-C2A341266491}"/>
    <cellStyle name="20% - Accent4 22 9 3 3" xfId="41086" xr:uid="{FE4B83C1-BCFB-406B-B476-E77CABA63F30}"/>
    <cellStyle name="20% - Accent4 22 9 4" xfId="37658" xr:uid="{23BE3FCD-2B43-46B0-953B-246963F904A1}"/>
    <cellStyle name="20% - Accent4 22 9 5" xfId="41084" xr:uid="{2D455FDE-E03A-4515-88F5-AB4197D5C854}"/>
    <cellStyle name="20% - Accent4 23" xfId="95" xr:uid="{00000000-0005-0000-0000-000026010000}"/>
    <cellStyle name="20% - Accent4 23 10" xfId="10090" xr:uid="{83442B6D-C6B0-40BD-9FB0-49FB8BB53ADA}"/>
    <cellStyle name="20% - Accent4 23 10 2" xfId="37662" xr:uid="{B65B533B-F47E-400B-8585-0BCE5620290A}"/>
    <cellStyle name="20% - Accent4 23 10 3" xfId="41088" xr:uid="{3E70058F-C35C-4E77-86C2-F34FF059CD3B}"/>
    <cellStyle name="20% - Accent4 23 11" xfId="10091" xr:uid="{24FB06CD-F9AD-41B3-A752-3D0C7DAFA905}"/>
    <cellStyle name="20% - Accent4 23 11 2" xfId="37663" xr:uid="{46EF1962-B6BD-4B56-96F6-786703FD5E8C}"/>
    <cellStyle name="20% - Accent4 23 11 3" xfId="41089" xr:uid="{CDDE32BA-7F7C-4F88-80B1-EF574093DE4F}"/>
    <cellStyle name="20% - Accent4 23 12" xfId="10092" xr:uid="{0E4AF326-7518-495E-94C3-A6E47ACB8803}"/>
    <cellStyle name="20% - Accent4 23 12 2" xfId="37664" xr:uid="{3D35BC31-6E8C-4E1A-8D99-AF421D10C5DF}"/>
    <cellStyle name="20% - Accent4 23 12 3" xfId="41090" xr:uid="{5C7A5AEA-1BD9-4672-848C-7A0A02B578C1}"/>
    <cellStyle name="20% - Accent4 23 13" xfId="10093" xr:uid="{34BE7013-5575-41BE-B9C1-545B88060321}"/>
    <cellStyle name="20% - Accent4 23 13 2" xfId="37665" xr:uid="{3CA42C4C-CDA6-4FFF-8F18-F821A4006D90}"/>
    <cellStyle name="20% - Accent4 23 13 3" xfId="41091" xr:uid="{0FB10190-ED74-4890-AD3A-AA9304284BFE}"/>
    <cellStyle name="20% - Accent4 23 14" xfId="37661" xr:uid="{1A1B61B2-E46C-4B37-8441-BDC2942321DD}"/>
    <cellStyle name="20% - Accent4 23 15" xfId="41087" xr:uid="{E5E7DD12-1D2B-41A2-8EBC-B0B6F0BF5C73}"/>
    <cellStyle name="20% - Accent4 23 16" xfId="10089" xr:uid="{4583C657-ACAE-43BA-9C2C-20C8B70F9228}"/>
    <cellStyle name="20% - Accent4 23 2" xfId="1913" xr:uid="{00000000-0005-0000-0000-000027010000}"/>
    <cellStyle name="20% - Accent4 23 2 10" xfId="41092" xr:uid="{2CB1A80F-5EBB-4565-8B5E-88696466C97E}"/>
    <cellStyle name="20% - Accent4 23 2 11" xfId="10094" xr:uid="{1E587395-C772-4236-B771-34560EF187C5}"/>
    <cellStyle name="20% - Accent4 23 2 2" xfId="10095" xr:uid="{F08AEDB4-12F1-4A78-8218-D56E788A193E}"/>
    <cellStyle name="20% - Accent4 23 2 2 2" xfId="10096" xr:uid="{8E4680A4-7F72-4A10-836F-8B81A1D9C202}"/>
    <cellStyle name="20% - Accent4 23 2 2 2 2" xfId="10097" xr:uid="{B24EF6B2-B7D4-49EC-ABE0-81F55C5A97D7}"/>
    <cellStyle name="20% - Accent4 23 2 2 2 2 2" xfId="37669" xr:uid="{F5211D3B-CF0A-4FDD-85B4-5ED299F383AA}"/>
    <cellStyle name="20% - Accent4 23 2 2 2 2 3" xfId="41095" xr:uid="{1BB23571-C5D1-4654-BE02-274D6B8425CA}"/>
    <cellStyle name="20% - Accent4 23 2 2 2 3" xfId="10098" xr:uid="{FEC0BE70-4E57-417B-9EF1-697ED1012D32}"/>
    <cellStyle name="20% - Accent4 23 2 2 2 3 2" xfId="37670" xr:uid="{7BEE9486-3CA5-47F0-8F68-FDEDE36971FA}"/>
    <cellStyle name="20% - Accent4 23 2 2 2 3 3" xfId="41096" xr:uid="{EBA5DADD-0D9E-4AC2-886F-250C049F3306}"/>
    <cellStyle name="20% - Accent4 23 2 2 2 4" xfId="10099" xr:uid="{780B72F4-66FF-4950-94C1-F7FBF6A570D9}"/>
    <cellStyle name="20% - Accent4 23 2 2 2 4 2" xfId="37671" xr:uid="{7A01D8BD-D920-4596-AE12-EED06AEA1772}"/>
    <cellStyle name="20% - Accent4 23 2 2 2 4 3" xfId="41097" xr:uid="{2A26C852-A73D-4972-A6E9-4F8E09BF1A1B}"/>
    <cellStyle name="20% - Accent4 23 2 2 2 5" xfId="10100" xr:uid="{0268CD7D-32C9-41CF-9D54-2106B9E6EDED}"/>
    <cellStyle name="20% - Accent4 23 2 2 2 5 2" xfId="37672" xr:uid="{B2BEE000-6B2A-4C11-85F2-AAF3C77C0AB5}"/>
    <cellStyle name="20% - Accent4 23 2 2 2 5 3" xfId="41098" xr:uid="{BA69271F-C3EB-43B6-A7EE-51BD9AEE68C1}"/>
    <cellStyle name="20% - Accent4 23 2 2 2 6" xfId="37668" xr:uid="{A61A3530-448A-4CD9-9017-12A9DA05B250}"/>
    <cellStyle name="20% - Accent4 23 2 2 2 7" xfId="41094" xr:uid="{4C032961-8FF3-4B92-9B0F-3821163E6541}"/>
    <cellStyle name="20% - Accent4 23 2 2 3" xfId="10101" xr:uid="{433BEBD3-ABC9-44D9-BBBE-749AD2C0C96B}"/>
    <cellStyle name="20% - Accent4 23 2 2 3 2" xfId="37673" xr:uid="{04C8907D-089E-498B-95BF-D29EDA8C4B46}"/>
    <cellStyle name="20% - Accent4 23 2 2 3 3" xfId="41099" xr:uid="{72064049-0E18-4ADC-9987-0194017D3ED7}"/>
    <cellStyle name="20% - Accent4 23 2 2 4" xfId="10102" xr:uid="{EDA86A0F-0A9A-4FB1-BF84-7CFBB01E4FCE}"/>
    <cellStyle name="20% - Accent4 23 2 2 4 2" xfId="37674" xr:uid="{5B5A44C9-8CC1-4AA7-973A-28BAA9DD6DAE}"/>
    <cellStyle name="20% - Accent4 23 2 2 4 3" xfId="41100" xr:uid="{64A1C500-6A8F-4B76-95A7-859A21C05AE7}"/>
    <cellStyle name="20% - Accent4 23 2 2 5" xfId="10103" xr:uid="{ABFA08F4-90D7-48DF-B2F2-584E6B4611D2}"/>
    <cellStyle name="20% - Accent4 23 2 2 5 2" xfId="37675" xr:uid="{A4044E3A-842F-4AEB-9401-CB17EB9ABB02}"/>
    <cellStyle name="20% - Accent4 23 2 2 5 3" xfId="41101" xr:uid="{4A80A775-5B0F-44A7-AA78-29E13F7FBF6B}"/>
    <cellStyle name="20% - Accent4 23 2 2 6" xfId="10104" xr:uid="{567307E2-575E-4C40-BB6E-B820EDCBD9CD}"/>
    <cellStyle name="20% - Accent4 23 2 2 6 2" xfId="37676" xr:uid="{E169D6DD-2FA2-4BD7-9CB6-CD3F992D1B5D}"/>
    <cellStyle name="20% - Accent4 23 2 2 6 3" xfId="41102" xr:uid="{2DE0007E-00C8-4767-8372-5B7ADE15442D}"/>
    <cellStyle name="20% - Accent4 23 2 2 7" xfId="37667" xr:uid="{F5BF8C56-8743-4B5F-A734-6FAED55B0550}"/>
    <cellStyle name="20% - Accent4 23 2 2 8" xfId="41093" xr:uid="{77492225-53BC-4C50-927B-13EBC012C726}"/>
    <cellStyle name="20% - Accent4 23 2 3" xfId="10105" xr:uid="{95E5D7BB-B083-4580-9698-B12C2740E58A}"/>
    <cellStyle name="20% - Accent4 23 2 3 2" xfId="10106" xr:uid="{ECEE23D6-00CC-40D1-BA1D-D4AD6CE5D497}"/>
    <cellStyle name="20% - Accent4 23 2 3 2 2" xfId="10107" xr:uid="{D048D358-725A-4B00-AAAA-3EF39888517C}"/>
    <cellStyle name="20% - Accent4 23 2 3 2 2 2" xfId="37679" xr:uid="{2C2DC6EF-D56A-456D-A453-0941AEB1BA49}"/>
    <cellStyle name="20% - Accent4 23 2 3 2 2 3" xfId="41105" xr:uid="{18B9B244-322C-4481-B675-434DBFC16134}"/>
    <cellStyle name="20% - Accent4 23 2 3 2 3" xfId="10108" xr:uid="{AE80A48D-C260-4AC3-8A52-D801A4A235B5}"/>
    <cellStyle name="20% - Accent4 23 2 3 2 3 2" xfId="37680" xr:uid="{C4875485-A61C-402C-8EA8-1084426553D1}"/>
    <cellStyle name="20% - Accent4 23 2 3 2 3 3" xfId="41106" xr:uid="{84F8B145-81D0-4318-9514-A30180D51E6E}"/>
    <cellStyle name="20% - Accent4 23 2 3 2 4" xfId="37678" xr:uid="{8FF2FE74-1000-4DB9-8BFB-23E1887B397A}"/>
    <cellStyle name="20% - Accent4 23 2 3 2 5" xfId="41104" xr:uid="{53E2B617-595C-4983-90D4-0B324243E269}"/>
    <cellStyle name="20% - Accent4 23 2 3 3" xfId="10109" xr:uid="{6379C8F5-4FA8-44DE-B77E-B0299F14E312}"/>
    <cellStyle name="20% - Accent4 23 2 3 3 2" xfId="37681" xr:uid="{6111E59B-96B8-4251-8B61-B80F244E26E9}"/>
    <cellStyle name="20% - Accent4 23 2 3 3 3" xfId="41107" xr:uid="{4555A56A-5F91-4225-9182-EDCFBB840CFA}"/>
    <cellStyle name="20% - Accent4 23 2 3 4" xfId="10110" xr:uid="{1D34CCE5-53BE-4536-83CF-0F9039E8B6C0}"/>
    <cellStyle name="20% - Accent4 23 2 3 4 2" xfId="37682" xr:uid="{2C759241-4E65-4D66-B75C-7A4AC377F65C}"/>
    <cellStyle name="20% - Accent4 23 2 3 4 3" xfId="41108" xr:uid="{D6F41952-0198-4A0C-B29A-275E77B7DCFD}"/>
    <cellStyle name="20% - Accent4 23 2 3 5" xfId="10111" xr:uid="{FDCC0F2C-BD47-4E00-9C7B-A227EBD5ECD5}"/>
    <cellStyle name="20% - Accent4 23 2 3 5 2" xfId="37683" xr:uid="{FDCBE3AC-9A49-4508-A0CB-71BA20EE2B98}"/>
    <cellStyle name="20% - Accent4 23 2 3 5 3" xfId="41109" xr:uid="{FF045780-3008-498D-91DB-69AFA1CF2D14}"/>
    <cellStyle name="20% - Accent4 23 2 3 6" xfId="10112" xr:uid="{FB48DB64-82F8-4F12-AC94-4F013987D473}"/>
    <cellStyle name="20% - Accent4 23 2 3 6 2" xfId="37684" xr:uid="{70DAD7CD-4AB9-4EF7-A402-419B8279E263}"/>
    <cellStyle name="20% - Accent4 23 2 3 6 3" xfId="41110" xr:uid="{F93E9687-BEB4-438A-899B-9D9D80A381C6}"/>
    <cellStyle name="20% - Accent4 23 2 3 7" xfId="37677" xr:uid="{9A8D3853-21AD-49AA-842F-E79449ECE9A6}"/>
    <cellStyle name="20% - Accent4 23 2 3 8" xfId="41103" xr:uid="{F55015E0-F51F-4472-BC33-17B158C3143C}"/>
    <cellStyle name="20% - Accent4 23 2 4" xfId="10113" xr:uid="{EF96E5B4-18BF-405C-AAC6-7C08FEF6B3BA}"/>
    <cellStyle name="20% - Accent4 23 2 4 2" xfId="10114" xr:uid="{EDDB3BA9-DB75-43F1-B140-8328A41A74CF}"/>
    <cellStyle name="20% - Accent4 23 2 4 2 2" xfId="37686" xr:uid="{AC42917E-D185-4A1E-A48F-85A159A8A6A3}"/>
    <cellStyle name="20% - Accent4 23 2 4 2 3" xfId="41112" xr:uid="{7F81A1D0-EBF8-4DDF-B1C0-2803B8227D8E}"/>
    <cellStyle name="20% - Accent4 23 2 4 3" xfId="10115" xr:uid="{5A2D04AF-EDB1-416A-895C-E9373B9E3D76}"/>
    <cellStyle name="20% - Accent4 23 2 4 3 2" xfId="37687" xr:uid="{F80655D2-2548-489C-9F88-5DF78BD74236}"/>
    <cellStyle name="20% - Accent4 23 2 4 3 3" xfId="41113" xr:uid="{88533330-3E51-4DB7-8379-68DD645D4418}"/>
    <cellStyle name="20% - Accent4 23 2 4 4" xfId="37685" xr:uid="{A6E3EDE1-70CC-4DB0-A54B-C68C145225D1}"/>
    <cellStyle name="20% - Accent4 23 2 4 5" xfId="41111" xr:uid="{C5A2976C-9D92-4461-83F5-5DDEC0F7F469}"/>
    <cellStyle name="20% - Accent4 23 2 5" xfId="10116" xr:uid="{8DFC778A-D7BB-40EC-A303-1A1A6141D383}"/>
    <cellStyle name="20% - Accent4 23 2 5 2" xfId="37688" xr:uid="{6D2F21BF-531B-4F7F-A772-E7CA2DE1AC02}"/>
    <cellStyle name="20% - Accent4 23 2 5 3" xfId="41114" xr:uid="{0DE70D33-56D6-4602-A175-C610DA28923B}"/>
    <cellStyle name="20% - Accent4 23 2 6" xfId="10117" xr:uid="{ED762F36-F70A-4502-A482-7116519FAE5E}"/>
    <cellStyle name="20% - Accent4 23 2 6 2" xfId="37689" xr:uid="{DA67C8C2-151F-4D81-B74D-14BE54BF736B}"/>
    <cellStyle name="20% - Accent4 23 2 6 3" xfId="41115" xr:uid="{53E95F65-CD13-4ABD-ACBA-C9038181260B}"/>
    <cellStyle name="20% - Accent4 23 2 7" xfId="10118" xr:uid="{0A02BFC2-1A2E-4F8E-838E-E870BEABAF13}"/>
    <cellStyle name="20% - Accent4 23 2 7 2" xfId="37690" xr:uid="{05A873CD-2315-4F6E-BFAB-1450881CA71D}"/>
    <cellStyle name="20% - Accent4 23 2 7 3" xfId="41116" xr:uid="{C40F1799-EE9A-490B-BDCF-785511B7C096}"/>
    <cellStyle name="20% - Accent4 23 2 8" xfId="10119" xr:uid="{9134A3CD-68B6-497A-A41F-F4006FB79138}"/>
    <cellStyle name="20% - Accent4 23 2 8 2" xfId="37691" xr:uid="{0CCC0070-1411-40D9-A84E-93CF46445D2E}"/>
    <cellStyle name="20% - Accent4 23 2 8 3" xfId="41117" xr:uid="{4A50EE68-1685-4842-A9AA-619766625C8A}"/>
    <cellStyle name="20% - Accent4 23 2 9" xfId="37666" xr:uid="{0F7E984A-71E0-4074-B848-D3C4061DD3B9}"/>
    <cellStyle name="20% - Accent4 23 3" xfId="10120" xr:uid="{42FE80AB-7A55-48A5-821E-2A5532C875BF}"/>
    <cellStyle name="20% - Accent4 23 3 2" xfId="10121" xr:uid="{82EE5704-43F3-41DF-AA69-47A83E7ED328}"/>
    <cellStyle name="20% - Accent4 23 3 2 2" xfId="10122" xr:uid="{C4E78D38-13F0-4D57-BFEC-2851A3F3DB04}"/>
    <cellStyle name="20% - Accent4 23 3 2 2 2" xfId="10123" xr:uid="{0430F583-0110-49EF-9EA6-8E2B860A17C5}"/>
    <cellStyle name="20% - Accent4 23 3 2 2 2 2" xfId="37694" xr:uid="{03F05A8D-EBE8-460F-A847-2F52901C0587}"/>
    <cellStyle name="20% - Accent4 23 3 2 2 2 3" xfId="41120" xr:uid="{29EF120B-CE0F-4ED7-A685-806110C795BD}"/>
    <cellStyle name="20% - Accent4 23 3 2 2 3" xfId="10124" xr:uid="{7CC008B2-6447-4DA3-8678-F3714807BE48}"/>
    <cellStyle name="20% - Accent4 23 3 2 2 3 2" xfId="37695" xr:uid="{3D8FDCA9-7EFF-40FD-8115-C3AA679FCEB4}"/>
    <cellStyle name="20% - Accent4 23 3 2 2 3 3" xfId="41121" xr:uid="{18FE183F-8507-4FBB-893E-94471EFD5A5F}"/>
    <cellStyle name="20% - Accent4 23 3 2 2 4" xfId="37693" xr:uid="{5028A8DD-7C5C-468B-8111-B956B620401A}"/>
    <cellStyle name="20% - Accent4 23 3 2 2 5" xfId="41119" xr:uid="{B930FF20-58FB-49D4-B11D-0B3F20031A4E}"/>
    <cellStyle name="20% - Accent4 23 3 2 3" xfId="10125" xr:uid="{946BCCF6-6A76-483E-BD8C-5980A0D67221}"/>
    <cellStyle name="20% - Accent4 23 3 2 3 2" xfId="37696" xr:uid="{1A0F5BB7-3B03-4E2C-AFB5-12833CDCFB21}"/>
    <cellStyle name="20% - Accent4 23 3 2 3 3" xfId="41122" xr:uid="{6F756F99-DF7A-43CB-8EFB-DB1021D61C74}"/>
    <cellStyle name="20% - Accent4 23 3 2 4" xfId="10126" xr:uid="{E366D5BC-299F-4049-B0AE-AF952D126F79}"/>
    <cellStyle name="20% - Accent4 23 3 2 4 2" xfId="37697" xr:uid="{66112443-4C8C-4D3B-BF57-A851FACA355B}"/>
    <cellStyle name="20% - Accent4 23 3 2 4 3" xfId="41123" xr:uid="{2C69CF75-8D42-42EC-8301-6E0AD7FB41D7}"/>
    <cellStyle name="20% - Accent4 23 3 2 5" xfId="37692" xr:uid="{2EAF1074-6006-4E76-9B86-BABE4BDB87FD}"/>
    <cellStyle name="20% - Accent4 23 3 2 6" xfId="41118" xr:uid="{3BB63C20-B905-4385-909F-0D399646A53C}"/>
    <cellStyle name="20% - Accent4 23 3 3" xfId="10127" xr:uid="{BDB43093-43F8-44FD-9E7D-95646D6EE882}"/>
    <cellStyle name="20% - Accent4 23 3 3 2" xfId="10128" xr:uid="{23AF5B37-0BBF-4945-8B02-F3F47984C1A3}"/>
    <cellStyle name="20% - Accent4 23 3 3 2 2" xfId="10129" xr:uid="{AAF0C58F-74B1-4CE4-976A-6EAA1057CF90}"/>
    <cellStyle name="20% - Accent4 23 3 3 2 2 2" xfId="37700" xr:uid="{1A110CC5-5DA5-41CA-A6A9-116AEFCBD264}"/>
    <cellStyle name="20% - Accent4 23 3 3 2 2 3" xfId="41126" xr:uid="{BC62D8F1-E373-452D-A76C-A8A232CE5C2E}"/>
    <cellStyle name="20% - Accent4 23 3 3 2 3" xfId="10130" xr:uid="{AF527282-1521-47E9-BC3C-FEDFD90FD86F}"/>
    <cellStyle name="20% - Accent4 23 3 3 2 3 2" xfId="37701" xr:uid="{4317F558-FB1D-42AA-B15A-C53B17E6E839}"/>
    <cellStyle name="20% - Accent4 23 3 3 2 3 3" xfId="41127" xr:uid="{569FFC93-E6F2-43A2-BAC3-8D9C58DDA5F2}"/>
    <cellStyle name="20% - Accent4 23 3 3 2 4" xfId="37699" xr:uid="{EBFB1F2B-2F6C-477D-BF19-3EB8E5FF13E4}"/>
    <cellStyle name="20% - Accent4 23 3 3 2 5" xfId="41125" xr:uid="{BA18D6B0-8EFA-42BB-B436-16BD08235693}"/>
    <cellStyle name="20% - Accent4 23 3 3 3" xfId="10131" xr:uid="{BDCF4458-7C75-4A83-B50C-E0650551F890}"/>
    <cellStyle name="20% - Accent4 23 3 3 3 2" xfId="37702" xr:uid="{A7943153-E936-4CAF-9A91-367ABE9CD690}"/>
    <cellStyle name="20% - Accent4 23 3 3 3 3" xfId="41128" xr:uid="{FCBF1AFD-E139-4D69-847C-D39C5C737891}"/>
    <cellStyle name="20% - Accent4 23 3 3 4" xfId="10132" xr:uid="{7F4D9012-6AF4-4CC3-82BE-99126693CD35}"/>
    <cellStyle name="20% - Accent4 23 3 3 4 2" xfId="37703" xr:uid="{16CAA50A-9AB9-4393-A91D-7DFB029FBFF6}"/>
    <cellStyle name="20% - Accent4 23 3 3 4 3" xfId="41129" xr:uid="{2A4A0487-296C-4CC3-9787-4A88D1DAAD06}"/>
    <cellStyle name="20% - Accent4 23 3 3 5" xfId="37698" xr:uid="{E7F00D17-E427-4282-A5C5-187AE9E2A772}"/>
    <cellStyle name="20% - Accent4 23 3 3 6" xfId="41124" xr:uid="{84B07879-1D6F-4137-A2A2-5079DAE3FBEC}"/>
    <cellStyle name="20% - Accent4 23 3 4" xfId="10133" xr:uid="{4EF6D41A-9DE8-4208-AFD6-737BF93CC084}"/>
    <cellStyle name="20% - Accent4 23 3 4 2" xfId="10134" xr:uid="{DF7D22D8-0883-4DC2-B6CF-776E1054D4A4}"/>
    <cellStyle name="20% - Accent4 23 3 4 2 2" xfId="37705" xr:uid="{E9FE9613-D1A0-4272-A091-67E82676F819}"/>
    <cellStyle name="20% - Accent4 23 3 4 2 3" xfId="41131" xr:uid="{E7A2DCA4-391C-4631-82AE-DFF9187B31A1}"/>
    <cellStyle name="20% - Accent4 23 3 4 3" xfId="10135" xr:uid="{6ECB7809-629F-4F2A-B5A0-8D89626909BA}"/>
    <cellStyle name="20% - Accent4 23 3 4 3 2" xfId="37706" xr:uid="{29BD73B8-3042-4DF8-9763-65F32F63C716}"/>
    <cellStyle name="20% - Accent4 23 3 4 3 3" xfId="41132" xr:uid="{B8C5E43B-7654-44A1-81D4-2B2048629511}"/>
    <cellStyle name="20% - Accent4 23 3 4 4" xfId="37704" xr:uid="{11957361-F09B-4953-8663-9725A331876A}"/>
    <cellStyle name="20% - Accent4 23 3 4 5" xfId="41130" xr:uid="{4B2C7484-B7A0-42C7-8DA8-B172558F7EB2}"/>
    <cellStyle name="20% - Accent4 23 4" xfId="10136" xr:uid="{3D374861-06F8-4F31-A3C8-E820D4BA19ED}"/>
    <cellStyle name="20% - Accent4 23 4 2" xfId="10137" xr:uid="{52C92207-C83F-4AEA-B97C-15907C72DF20}"/>
    <cellStyle name="20% - Accent4 23 4 2 2" xfId="10138" xr:uid="{84131EC6-8DB6-4004-9D62-07C699EDFAD2}"/>
    <cellStyle name="20% - Accent4 23 4 2 2 2" xfId="10139" xr:uid="{155D6690-961D-4323-B0DA-477C9EE08047}"/>
    <cellStyle name="20% - Accent4 23 4 2 2 2 2" xfId="37709" xr:uid="{341ECDBD-85FD-4DEA-BF9E-B07743B2CA0B}"/>
    <cellStyle name="20% - Accent4 23 4 2 2 2 3" xfId="41135" xr:uid="{45B00582-619A-42E5-B4E3-E2F117875638}"/>
    <cellStyle name="20% - Accent4 23 4 2 2 3" xfId="10140" xr:uid="{E8C60514-81EF-4B1D-ADBD-666EE00947A3}"/>
    <cellStyle name="20% - Accent4 23 4 2 2 3 2" xfId="37710" xr:uid="{F468BAEC-FFA1-4DCD-BE32-AA478AA1875F}"/>
    <cellStyle name="20% - Accent4 23 4 2 2 3 3" xfId="41136" xr:uid="{3D6995C8-88EF-43EF-ABEC-4673A5B5433E}"/>
    <cellStyle name="20% - Accent4 23 4 2 2 4" xfId="37708" xr:uid="{27DA7067-3960-4DB4-9931-66A82F42BCDD}"/>
    <cellStyle name="20% - Accent4 23 4 2 2 5" xfId="41134" xr:uid="{D970B21F-2F58-493A-9201-C8E6AE0DB5D6}"/>
    <cellStyle name="20% - Accent4 23 4 2 3" xfId="10141" xr:uid="{B4F9DAA4-C158-4F3F-974A-3012033D1600}"/>
    <cellStyle name="20% - Accent4 23 4 2 3 2" xfId="37711" xr:uid="{48FEBCEC-6853-420A-BFE0-082C25F6BBF9}"/>
    <cellStyle name="20% - Accent4 23 4 2 3 3" xfId="41137" xr:uid="{99728A8A-47A4-4D29-9CCB-56D58ABC4E9B}"/>
    <cellStyle name="20% - Accent4 23 4 2 4" xfId="10142" xr:uid="{06301D57-86B4-4AA2-A054-F0611172682C}"/>
    <cellStyle name="20% - Accent4 23 4 2 4 2" xfId="37712" xr:uid="{1745997C-D80A-4F88-844A-915D2DA90411}"/>
    <cellStyle name="20% - Accent4 23 4 2 4 3" xfId="41138" xr:uid="{3AAAA215-F179-4114-8E51-8991A4270A5C}"/>
    <cellStyle name="20% - Accent4 23 4 2 5" xfId="37707" xr:uid="{617B070F-252D-490F-94AC-AD22E59359DC}"/>
    <cellStyle name="20% - Accent4 23 4 2 6" xfId="41133" xr:uid="{451A09C1-094C-4DE8-9A6C-1BBDA5EE389A}"/>
    <cellStyle name="20% - Accent4 23 4 3" xfId="10143" xr:uid="{A732EBA9-A795-49D1-858F-9F8A63314677}"/>
    <cellStyle name="20% - Accent4 23 4 3 2" xfId="10144" xr:uid="{759AF608-A390-4781-AA7E-535DF11A08A9}"/>
    <cellStyle name="20% - Accent4 23 4 3 2 2" xfId="10145" xr:uid="{89D4DB6F-6F83-45C7-BDDE-D772E8A5DE55}"/>
    <cellStyle name="20% - Accent4 23 4 3 2 2 2" xfId="37715" xr:uid="{002DAF44-6AD7-4475-B905-8E727A2072C5}"/>
    <cellStyle name="20% - Accent4 23 4 3 2 2 3" xfId="41141" xr:uid="{100601B3-D0D8-499B-8D76-65732F03FEA9}"/>
    <cellStyle name="20% - Accent4 23 4 3 2 3" xfId="10146" xr:uid="{2BEF9841-811B-4178-B7C8-C731FF0C4F8B}"/>
    <cellStyle name="20% - Accent4 23 4 3 2 3 2" xfId="37716" xr:uid="{A98F7DF9-BE03-4A7D-A338-18A7496A6CF8}"/>
    <cellStyle name="20% - Accent4 23 4 3 2 3 3" xfId="41142" xr:uid="{2904D32A-B669-48F6-973A-ED6922C7AF6C}"/>
    <cellStyle name="20% - Accent4 23 4 3 2 4" xfId="37714" xr:uid="{F337DB9E-D2BD-453A-A036-ABF5F463AE03}"/>
    <cellStyle name="20% - Accent4 23 4 3 2 5" xfId="41140" xr:uid="{74BC3923-DF16-4DF8-A788-C9FBC94519D1}"/>
    <cellStyle name="20% - Accent4 23 4 3 3" xfId="10147" xr:uid="{EF8D4361-B859-4686-9EC3-6A77D21D942E}"/>
    <cellStyle name="20% - Accent4 23 4 3 3 2" xfId="37717" xr:uid="{33FF7868-5C16-48AF-82AA-F748C3081816}"/>
    <cellStyle name="20% - Accent4 23 4 3 3 3" xfId="41143" xr:uid="{71522EED-12C8-4A93-94B7-B68C76ED9945}"/>
    <cellStyle name="20% - Accent4 23 4 3 4" xfId="10148" xr:uid="{440020D7-E021-4FB7-87B2-D36C70F68DCB}"/>
    <cellStyle name="20% - Accent4 23 4 3 4 2" xfId="37718" xr:uid="{FF9328D4-701A-4DBB-8780-899B9C223824}"/>
    <cellStyle name="20% - Accent4 23 4 3 4 3" xfId="41144" xr:uid="{DA169B86-98E5-46A9-B200-8FA6ECDC590D}"/>
    <cellStyle name="20% - Accent4 23 4 3 5" xfId="37713" xr:uid="{EBABDA46-FD13-4CCC-8D46-9F7ABE34ED6E}"/>
    <cellStyle name="20% - Accent4 23 4 3 6" xfId="41139" xr:uid="{6036E816-2878-4AAB-A202-BA95B8B5CF0C}"/>
    <cellStyle name="20% - Accent4 23 4 4" xfId="10149" xr:uid="{BC805C1D-1DA1-4ABB-BE83-8CB33722D8FF}"/>
    <cellStyle name="20% - Accent4 23 4 4 2" xfId="10150" xr:uid="{95EEE818-3978-494F-A648-FF25BEBEC9A0}"/>
    <cellStyle name="20% - Accent4 23 4 4 2 2" xfId="37720" xr:uid="{E9450C91-5EBE-4D7A-9E5A-93429E0BC62C}"/>
    <cellStyle name="20% - Accent4 23 4 4 2 3" xfId="41146" xr:uid="{350E8595-3D71-4B88-8ED0-7415A1F1B5DE}"/>
    <cellStyle name="20% - Accent4 23 4 4 3" xfId="10151" xr:uid="{772C093B-7C6A-41F8-B7EB-2E0BEECE75B7}"/>
    <cellStyle name="20% - Accent4 23 4 4 3 2" xfId="37721" xr:uid="{C08CAB6A-1A83-4B9A-BCC6-2B8EBE5ABB5A}"/>
    <cellStyle name="20% - Accent4 23 4 4 3 3" xfId="41147" xr:uid="{7919DD47-CC08-4719-A71A-260A99C88CE6}"/>
    <cellStyle name="20% - Accent4 23 4 4 4" xfId="37719" xr:uid="{9C06AC4F-5BFD-48DF-A916-6A629481AB66}"/>
    <cellStyle name="20% - Accent4 23 4 4 5" xfId="41145" xr:uid="{12D4CEA6-F31B-482E-B652-270448F610B1}"/>
    <cellStyle name="20% - Accent4 23 5" xfId="10152" xr:uid="{1CB12272-0C94-43ED-B0BC-42CDC0A623EB}"/>
    <cellStyle name="20% - Accent4 23 5 2" xfId="10153" xr:uid="{87E8DB2A-113B-4BBD-86ED-C728C50A224C}"/>
    <cellStyle name="20% - Accent4 23 5 2 2" xfId="10154" xr:uid="{9EA385D4-0AE0-4DA2-80FB-38C30B41704F}"/>
    <cellStyle name="20% - Accent4 23 5 2 2 2" xfId="10155" xr:uid="{52C40809-160F-4CB7-933F-26F8DC25653F}"/>
    <cellStyle name="20% - Accent4 23 5 2 2 2 2" xfId="37725" xr:uid="{5CFA985F-31A8-4242-9FEF-70724DBE08D4}"/>
    <cellStyle name="20% - Accent4 23 5 2 2 2 3" xfId="41151" xr:uid="{75718430-2375-4973-AA15-262BB300B704}"/>
    <cellStyle name="20% - Accent4 23 5 2 2 3" xfId="10156" xr:uid="{6DA26C5E-42EE-467C-8C88-AB8CF299FDE6}"/>
    <cellStyle name="20% - Accent4 23 5 2 2 3 2" xfId="37726" xr:uid="{EB18531F-143F-427F-BD5D-32CF9563EFB3}"/>
    <cellStyle name="20% - Accent4 23 5 2 2 3 3" xfId="41152" xr:uid="{2E9FAC6D-348B-4FCD-B10B-400C3B19D9ED}"/>
    <cellStyle name="20% - Accent4 23 5 2 2 4" xfId="37724" xr:uid="{C07CB224-609C-4660-9BF9-14CF383132DD}"/>
    <cellStyle name="20% - Accent4 23 5 2 2 5" xfId="41150" xr:uid="{4C10C737-E77E-42F8-BAAC-AB0242666007}"/>
    <cellStyle name="20% - Accent4 23 5 2 3" xfId="10157" xr:uid="{E68F0AAD-F032-4D26-BFFF-EAA24C34B5BA}"/>
    <cellStyle name="20% - Accent4 23 5 2 3 2" xfId="37727" xr:uid="{64E00478-65DC-4AFD-A34A-C0B7EAFB31DC}"/>
    <cellStyle name="20% - Accent4 23 5 2 3 3" xfId="41153" xr:uid="{98A4DD44-31F1-480F-8BC4-5B3F746F4D7C}"/>
    <cellStyle name="20% - Accent4 23 5 2 4" xfId="10158" xr:uid="{6B040CF3-A25A-4A6A-9AA0-3FFC08FD822D}"/>
    <cellStyle name="20% - Accent4 23 5 2 4 2" xfId="37728" xr:uid="{5C46C26C-C126-4FA8-99A2-6736174B62CB}"/>
    <cellStyle name="20% - Accent4 23 5 2 4 3" xfId="41154" xr:uid="{2768ED59-6820-4267-951D-D48EEF2A2AC4}"/>
    <cellStyle name="20% - Accent4 23 5 2 5" xfId="10159" xr:uid="{2301A920-25B7-47EF-89B4-AF84BBF4C747}"/>
    <cellStyle name="20% - Accent4 23 5 2 5 2" xfId="37729" xr:uid="{4D1C6853-1978-43A0-B53D-FC6E09DFE355}"/>
    <cellStyle name="20% - Accent4 23 5 2 5 3" xfId="41155" xr:uid="{000242B4-8B43-4376-B965-FEB87672FAB3}"/>
    <cellStyle name="20% - Accent4 23 5 2 6" xfId="10160" xr:uid="{5B9256A5-300E-4372-85AF-7CB3A2A64A5E}"/>
    <cellStyle name="20% - Accent4 23 5 2 6 2" xfId="37730" xr:uid="{13F3E0D0-F31F-4623-8193-FD46A10CC7A2}"/>
    <cellStyle name="20% - Accent4 23 5 2 6 3" xfId="41156" xr:uid="{A6BE9B74-475D-4922-A4D0-BD2536BD5A30}"/>
    <cellStyle name="20% - Accent4 23 5 2 7" xfId="37723" xr:uid="{CF390ECE-748D-4250-BC80-BF2F91E8201A}"/>
    <cellStyle name="20% - Accent4 23 5 2 8" xfId="41149" xr:uid="{E00CF2EC-37EA-4AFB-A1EC-A2712B6B511B}"/>
    <cellStyle name="20% - Accent4 23 5 3" xfId="10161" xr:uid="{1635057B-F791-4436-A594-1E318BE574A8}"/>
    <cellStyle name="20% - Accent4 23 5 3 2" xfId="10162" xr:uid="{EECD952D-A9BA-4723-B6B6-CD2B25292124}"/>
    <cellStyle name="20% - Accent4 23 5 3 2 2" xfId="37732" xr:uid="{ABE3003D-722C-4365-941F-0BF6A6715D3A}"/>
    <cellStyle name="20% - Accent4 23 5 3 2 3" xfId="41158" xr:uid="{C89BB5C6-540F-489C-A3CA-27EACC590B89}"/>
    <cellStyle name="20% - Accent4 23 5 3 3" xfId="10163" xr:uid="{691FB15D-E3A7-4847-BBF1-CA4FC885341D}"/>
    <cellStyle name="20% - Accent4 23 5 3 3 2" xfId="37733" xr:uid="{8D47BFA9-68C1-47C3-A8D0-67B05CCB55CF}"/>
    <cellStyle name="20% - Accent4 23 5 3 3 3" xfId="41159" xr:uid="{ABCDD50A-84F9-4C7B-84D5-66EBFCAC121B}"/>
    <cellStyle name="20% - Accent4 23 5 3 4" xfId="37731" xr:uid="{B9A735A8-1E75-489C-8087-6ABD656CBD27}"/>
    <cellStyle name="20% - Accent4 23 5 3 5" xfId="41157" xr:uid="{FED44E0E-64B1-456E-8149-464950DD5E4F}"/>
    <cellStyle name="20% - Accent4 23 5 4" xfId="10164" xr:uid="{ABD4C38B-285F-484F-BAEF-54F7BD42BE06}"/>
    <cellStyle name="20% - Accent4 23 5 4 2" xfId="37734" xr:uid="{BCAFC1B5-1E33-4DDC-A7C9-58A2012765AE}"/>
    <cellStyle name="20% - Accent4 23 5 4 3" xfId="41160" xr:uid="{A62B55C6-21A5-408A-81A8-425AF04F517A}"/>
    <cellStyle name="20% - Accent4 23 5 5" xfId="10165" xr:uid="{5B764962-C722-4ECC-BD8E-392D98FF759B}"/>
    <cellStyle name="20% - Accent4 23 5 5 2" xfId="37735" xr:uid="{ED267A92-5DA0-41BF-85D3-4203F6CF44F1}"/>
    <cellStyle name="20% - Accent4 23 5 5 3" xfId="41161" xr:uid="{F27ADB9D-CD18-4C27-9C20-B3B1484ECDA9}"/>
    <cellStyle name="20% - Accent4 23 5 6" xfId="10166" xr:uid="{0F854D31-3840-4B9C-A14E-5267834D0BAC}"/>
    <cellStyle name="20% - Accent4 23 5 6 2" xfId="37736" xr:uid="{74FB0AD1-A1A6-4469-B638-1CEF82206B1F}"/>
    <cellStyle name="20% - Accent4 23 5 6 3" xfId="41162" xr:uid="{410D1613-5FC1-4A27-A134-C53B6298FD94}"/>
    <cellStyle name="20% - Accent4 23 5 7" xfId="10167" xr:uid="{9BC54761-C804-4BFB-AE33-E4BE5148CC71}"/>
    <cellStyle name="20% - Accent4 23 5 7 2" xfId="37737" xr:uid="{7AC42D97-5ACB-4078-BD0F-7EB71F06F711}"/>
    <cellStyle name="20% - Accent4 23 5 7 3" xfId="41163" xr:uid="{E03DE68F-2BD9-4E5D-9C2C-5C0D4806D815}"/>
    <cellStyle name="20% - Accent4 23 5 8" xfId="37722" xr:uid="{EE373A4E-839E-4FAB-91E5-A26B1441FF69}"/>
    <cellStyle name="20% - Accent4 23 5 9" xfId="41148" xr:uid="{0AFAD5B1-CCC2-4193-978C-A34118D7F10A}"/>
    <cellStyle name="20% - Accent4 23 6" xfId="10168" xr:uid="{55AA9B8C-1BA3-4F2C-B28D-2E3A2CD62C71}"/>
    <cellStyle name="20% - Accent4 23 6 2" xfId="10169" xr:uid="{7D54830F-F4FB-4D80-B9EC-E4C1E00B4F6A}"/>
    <cellStyle name="20% - Accent4 23 6 2 2" xfId="10170" xr:uid="{1413FDFC-E1DA-4F7C-BFA9-F25DA670077F}"/>
    <cellStyle name="20% - Accent4 23 6 2 2 2" xfId="37740" xr:uid="{3EE689DA-6932-40E0-8058-7E814740663F}"/>
    <cellStyle name="20% - Accent4 23 6 2 2 3" xfId="41166" xr:uid="{E8C03805-09CE-4A99-9FE1-2DA17E41B4F7}"/>
    <cellStyle name="20% - Accent4 23 6 2 3" xfId="10171" xr:uid="{FB2C4BFC-E905-4073-B88D-FD2D8D677256}"/>
    <cellStyle name="20% - Accent4 23 6 2 3 2" xfId="37741" xr:uid="{6C85794D-FB28-4EFD-8A4A-AC3A3C13BCF7}"/>
    <cellStyle name="20% - Accent4 23 6 2 3 3" xfId="41167" xr:uid="{EDE5E3EB-1DE9-46E6-9D1F-9FC244F9B8DD}"/>
    <cellStyle name="20% - Accent4 23 6 2 4" xfId="37739" xr:uid="{227F2188-8F51-4784-99F4-062FE329B0EF}"/>
    <cellStyle name="20% - Accent4 23 6 2 5" xfId="41165" xr:uid="{90ACC56D-1159-4677-97FD-EA86E5F2B965}"/>
    <cellStyle name="20% - Accent4 23 6 3" xfId="10172" xr:uid="{53E8E5BE-8FC2-4C77-A56E-70A1268E42F3}"/>
    <cellStyle name="20% - Accent4 23 6 3 2" xfId="37742" xr:uid="{8D52E011-4033-4F68-B4FC-45D006D0E4F2}"/>
    <cellStyle name="20% - Accent4 23 6 3 3" xfId="41168" xr:uid="{352ABFCD-0C04-4BFA-A549-A9CBE3DAED43}"/>
    <cellStyle name="20% - Accent4 23 6 4" xfId="10173" xr:uid="{C611D2DD-F81B-434B-85BD-21D76EE93C88}"/>
    <cellStyle name="20% - Accent4 23 6 4 2" xfId="37743" xr:uid="{01CA36F7-C421-4EFF-A883-73251677E80C}"/>
    <cellStyle name="20% - Accent4 23 6 4 3" xfId="41169" xr:uid="{4FA95207-E09C-441D-B517-1D7017257514}"/>
    <cellStyle name="20% - Accent4 23 6 5" xfId="10174" xr:uid="{6621B6DD-F6B0-4ADD-A939-F7E27675ECAB}"/>
    <cellStyle name="20% - Accent4 23 6 5 2" xfId="37744" xr:uid="{D2CA62A0-13CB-4B0D-82CA-F0A026268840}"/>
    <cellStyle name="20% - Accent4 23 6 5 3" xfId="41170" xr:uid="{E732A354-90EA-4A2A-B64B-5328DF672FE1}"/>
    <cellStyle name="20% - Accent4 23 6 6" xfId="10175" xr:uid="{F0EACD0C-48B2-4AAC-B144-57CE385635D6}"/>
    <cellStyle name="20% - Accent4 23 6 6 2" xfId="37745" xr:uid="{D939754C-69B7-41A4-A41A-6B4B0E70D20E}"/>
    <cellStyle name="20% - Accent4 23 6 6 3" xfId="41171" xr:uid="{369586D7-C9F8-4FCA-AD49-707C5204F158}"/>
    <cellStyle name="20% - Accent4 23 6 7" xfId="37738" xr:uid="{5ECD2C3B-6264-45DB-B42F-37EE6DEBF267}"/>
    <cellStyle name="20% - Accent4 23 6 8" xfId="41164" xr:uid="{9AD29BA3-2EF9-429C-8F07-8711ABDCE581}"/>
    <cellStyle name="20% - Accent4 23 7" xfId="10176" xr:uid="{FE255E5E-2060-487C-94B4-71CF44CC66EE}"/>
    <cellStyle name="20% - Accent4 23 7 2" xfId="10177" xr:uid="{5D3F7D93-1FFD-4053-8374-A3633C32ADFE}"/>
    <cellStyle name="20% - Accent4 23 7 2 2" xfId="10178" xr:uid="{885AE087-02F5-4C19-8291-8BA6D326A7CD}"/>
    <cellStyle name="20% - Accent4 23 7 2 2 2" xfId="37748" xr:uid="{99515D43-0E2C-4A21-ACB5-94335AFC1608}"/>
    <cellStyle name="20% - Accent4 23 7 2 2 3" xfId="41174" xr:uid="{D67001DF-0351-4B84-99C3-223D5A004610}"/>
    <cellStyle name="20% - Accent4 23 7 2 3" xfId="10179" xr:uid="{835E64EB-DB45-43E6-9EDF-975A2251DD28}"/>
    <cellStyle name="20% - Accent4 23 7 2 3 2" xfId="37749" xr:uid="{F287F669-40F3-4919-A917-BD459DFD3580}"/>
    <cellStyle name="20% - Accent4 23 7 2 3 3" xfId="41175" xr:uid="{EF521505-5516-4861-9D7A-AFB136366664}"/>
    <cellStyle name="20% - Accent4 23 7 2 4" xfId="37747" xr:uid="{6493E52A-30C3-4AD1-83B9-2E03CC367C6B}"/>
    <cellStyle name="20% - Accent4 23 7 2 5" xfId="41173" xr:uid="{AC12C6D6-C51E-4C93-A326-119E11627A98}"/>
    <cellStyle name="20% - Accent4 23 7 3" xfId="10180" xr:uid="{05628649-6D9C-40F1-8A02-0B70F5136403}"/>
    <cellStyle name="20% - Accent4 23 7 3 2" xfId="37750" xr:uid="{1FB8998E-4096-4EE8-8426-70642EC9086D}"/>
    <cellStyle name="20% - Accent4 23 7 3 3" xfId="41176" xr:uid="{022D23BB-FF4D-4F72-BCDE-81D1AF12F38F}"/>
    <cellStyle name="20% - Accent4 23 7 4" xfId="10181" xr:uid="{45A6BED6-79A2-410A-B47B-9DB087AF67AC}"/>
    <cellStyle name="20% - Accent4 23 7 4 2" xfId="37751" xr:uid="{617AC89D-EE93-45A7-99CC-7A2629F4B3CB}"/>
    <cellStyle name="20% - Accent4 23 7 4 3" xfId="41177" xr:uid="{898F1908-F37E-4EA1-ADFF-4F60F5750BED}"/>
    <cellStyle name="20% - Accent4 23 7 5" xfId="10182" xr:uid="{877E3AC5-6F48-418F-B750-9B08A32270A3}"/>
    <cellStyle name="20% - Accent4 23 7 5 2" xfId="37752" xr:uid="{52F3CFF1-3277-4841-A84D-3F74CB6767FA}"/>
    <cellStyle name="20% - Accent4 23 7 5 3" xfId="41178" xr:uid="{9965308D-63E9-4BFD-9863-76B3456A2647}"/>
    <cellStyle name="20% - Accent4 23 7 6" xfId="37746" xr:uid="{E8AD8BF1-24B6-4E2C-A424-0D080CD5DDC7}"/>
    <cellStyle name="20% - Accent4 23 7 7" xfId="41172" xr:uid="{59B03E26-38EE-4E0B-B829-B7EFC416FF42}"/>
    <cellStyle name="20% - Accent4 23 8" xfId="10183" xr:uid="{0775AD60-5BD9-4019-BF37-2DF8006A6271}"/>
    <cellStyle name="20% - Accent4 23 8 2" xfId="10184" xr:uid="{FD27664E-A4FE-4A94-8470-460984553009}"/>
    <cellStyle name="20% - Accent4 23 8 2 2" xfId="37754" xr:uid="{10D0D805-4723-40A7-939B-C9C94461F044}"/>
    <cellStyle name="20% - Accent4 23 8 2 3" xfId="41180" xr:uid="{DF0E9132-2AAD-4ED3-BECA-DC9ABD467B18}"/>
    <cellStyle name="20% - Accent4 23 8 3" xfId="10185" xr:uid="{FED25537-5E6B-4478-BBC6-C284B0E0D3E0}"/>
    <cellStyle name="20% - Accent4 23 8 3 2" xfId="37755" xr:uid="{CDE71043-2D4D-4DFB-AC41-C91697BF1D55}"/>
    <cellStyle name="20% - Accent4 23 8 3 3" xfId="41181" xr:uid="{BCA4473C-AF65-4C94-BF1C-1FD370726DD1}"/>
    <cellStyle name="20% - Accent4 23 8 4" xfId="37753" xr:uid="{8634BEF6-1A13-4B07-A109-D8BA5E45EC58}"/>
    <cellStyle name="20% - Accent4 23 8 5" xfId="41179" xr:uid="{577AD87C-112D-40C0-B82C-B1774D946743}"/>
    <cellStyle name="20% - Accent4 23 9" xfId="10186" xr:uid="{E9DB7C52-2335-4869-A5C8-D29A2004D54A}"/>
    <cellStyle name="20% - Accent4 23 9 2" xfId="37756" xr:uid="{7F7731CF-83AE-4F76-805A-E7DD3994FE2D}"/>
    <cellStyle name="20% - Accent4 23 9 3" xfId="41182" xr:uid="{366A47EE-4427-499E-93DF-BB4A04F188C1}"/>
    <cellStyle name="20% - Accent4 24" xfId="96" xr:uid="{00000000-0005-0000-0000-000028010000}"/>
    <cellStyle name="20% - Accent4 24 10" xfId="10188" xr:uid="{4D3A8704-C861-4E4C-B2B3-CB940914B31C}"/>
    <cellStyle name="20% - Accent4 24 10 2" xfId="37758" xr:uid="{2E2F06E8-4727-4DD6-B4F9-547677558D04}"/>
    <cellStyle name="20% - Accent4 24 10 3" xfId="41184" xr:uid="{187241CA-B1EC-405A-A303-AB7F2B49C9F8}"/>
    <cellStyle name="20% - Accent4 24 11" xfId="10189" xr:uid="{010235FB-85DB-45EE-AC9E-BF02B94908B1}"/>
    <cellStyle name="20% - Accent4 24 11 2" xfId="37759" xr:uid="{B7D8578A-9EF6-4F04-A8D0-D5F9B1BA840D}"/>
    <cellStyle name="20% - Accent4 24 11 3" xfId="41185" xr:uid="{AAB41BC7-37B7-4239-A200-B24DE772AFC9}"/>
    <cellStyle name="20% - Accent4 24 12" xfId="10190" xr:uid="{5D04939E-6CDB-4157-8783-E1DB137E3C76}"/>
    <cellStyle name="20% - Accent4 24 12 2" xfId="37760" xr:uid="{EE8CF070-5B09-4DD3-BB01-F66607EF4E33}"/>
    <cellStyle name="20% - Accent4 24 12 3" xfId="41186" xr:uid="{F58287FA-4D75-4449-9BDF-640850E7BA92}"/>
    <cellStyle name="20% - Accent4 24 13" xfId="37757" xr:uid="{518B5ED4-FF18-4C3B-8873-9ADE3A93D314}"/>
    <cellStyle name="20% - Accent4 24 14" xfId="41183" xr:uid="{BE42A785-8036-4E12-8859-F9C1C79F3FC9}"/>
    <cellStyle name="20% - Accent4 24 15" xfId="43474" xr:uid="{9ED54716-5AE6-4FC1-AC09-25D40B296A3E}"/>
    <cellStyle name="20% - Accent4 24 16" xfId="10187" xr:uid="{D96E6A27-602D-4A39-BAD4-37B92DEB7DFD}"/>
    <cellStyle name="20% - Accent4 24 2" xfId="1914" xr:uid="{00000000-0005-0000-0000-000029010000}"/>
    <cellStyle name="20% - Accent4 24 2 2" xfId="10192" xr:uid="{CC70C016-6131-47D9-8940-991E95170322}"/>
    <cellStyle name="20% - Accent4 24 2 2 2" xfId="10193" xr:uid="{43C098E0-C5AF-4597-A044-984FF2A4218E}"/>
    <cellStyle name="20% - Accent4 24 2 2 2 2" xfId="37762" xr:uid="{8BD2A6DD-531A-423B-83FF-4EF1E8480672}"/>
    <cellStyle name="20% - Accent4 24 2 2 2 3" xfId="41188" xr:uid="{64D10600-B652-43C3-A2B6-327E0F78679A}"/>
    <cellStyle name="20% - Accent4 24 2 2 3" xfId="10194" xr:uid="{3A2B443E-488B-4E1F-93DA-903E407304C0}"/>
    <cellStyle name="20% - Accent4 24 2 2 3 2" xfId="37763" xr:uid="{A5F1E2F2-DE7B-425B-9503-11C91661CD54}"/>
    <cellStyle name="20% - Accent4 24 2 2 3 3" xfId="41189" xr:uid="{15C59FD7-4A95-4D68-83A8-6E94DA953B7B}"/>
    <cellStyle name="20% - Accent4 24 2 2 4" xfId="37761" xr:uid="{225A53D8-6656-4404-9D34-7043096E465C}"/>
    <cellStyle name="20% - Accent4 24 2 2 5" xfId="41187" xr:uid="{D87CA049-03BC-4FB7-AA0F-AFC2EDA56D94}"/>
    <cellStyle name="20% - Accent4 24 2 3" xfId="10191" xr:uid="{0039B1F5-9F73-4BAD-97F6-BE56D91E7E57}"/>
    <cellStyle name="20% - Accent4 24 3" xfId="10195" xr:uid="{0FAD86FB-AF4A-401E-9C4F-3223D75AF78B}"/>
    <cellStyle name="20% - Accent4 24 3 2" xfId="10196" xr:uid="{E96E093E-F7F3-4C5B-8B55-F87C06A72428}"/>
    <cellStyle name="20% - Accent4 24 3 2 2" xfId="10197" xr:uid="{98B763BC-16AB-4B9A-A318-2E1E33A412F2}"/>
    <cellStyle name="20% - Accent4 24 3 2 2 2" xfId="37765" xr:uid="{3F02D9E9-AC89-44C5-83B5-260B11781AC2}"/>
    <cellStyle name="20% - Accent4 24 3 2 2 3" xfId="41191" xr:uid="{04FFD8D4-DFC6-4996-A298-34FF763E0452}"/>
    <cellStyle name="20% - Accent4 24 3 2 3" xfId="10198" xr:uid="{5A4A8B2F-3F4D-4A5F-A1EE-88390775A37C}"/>
    <cellStyle name="20% - Accent4 24 3 2 3 2" xfId="37766" xr:uid="{3B0B83D8-695D-44FE-8945-B4F2FC33A24F}"/>
    <cellStyle name="20% - Accent4 24 3 2 3 3" xfId="41192" xr:uid="{8961FB3F-3921-4771-9D4C-E335D36B4947}"/>
    <cellStyle name="20% - Accent4 24 3 2 4" xfId="37764" xr:uid="{843A5C2B-825C-496F-A3D5-8FB3E0577FCC}"/>
    <cellStyle name="20% - Accent4 24 3 2 5" xfId="41190" xr:uid="{9DF9785E-2B62-47AD-AA39-E35F57888268}"/>
    <cellStyle name="20% - Accent4 24 4" xfId="10199" xr:uid="{7F86717C-99E1-4209-A6CB-6AC76DBFB84F}"/>
    <cellStyle name="20% - Accent4 24 5" xfId="10200" xr:uid="{0440CF4B-8899-467D-AFE0-D08051915EA3}"/>
    <cellStyle name="20% - Accent4 24 6" xfId="10201" xr:uid="{CB144EE1-C219-4863-92A0-3E1E4056B178}"/>
    <cellStyle name="20% - Accent4 24 7" xfId="10202" xr:uid="{6C02FC26-F573-4227-9E90-6BD9158526F6}"/>
    <cellStyle name="20% - Accent4 24 7 2" xfId="10203" xr:uid="{869B1857-8AB0-44CD-8122-582AF27C5368}"/>
    <cellStyle name="20% - Accent4 24 7 2 2" xfId="10204" xr:uid="{6E35F1A1-077E-4FAC-8141-061C0CEFAE24}"/>
    <cellStyle name="20% - Accent4 24 7 2 2 2" xfId="37769" xr:uid="{5C9DD6B5-C354-46F0-ACEE-FCE1159F7C7B}"/>
    <cellStyle name="20% - Accent4 24 7 2 2 3" xfId="41195" xr:uid="{430A9752-AB03-4E6C-BAD5-76E9732597EB}"/>
    <cellStyle name="20% - Accent4 24 7 2 3" xfId="10205" xr:uid="{CDFDF687-6110-4E08-A6B7-574F96B80EF4}"/>
    <cellStyle name="20% - Accent4 24 7 2 3 2" xfId="37770" xr:uid="{09D9A8B7-A938-4467-9A5A-91696A8C8387}"/>
    <cellStyle name="20% - Accent4 24 7 2 3 3" xfId="41196" xr:uid="{E6EEA39C-5583-4898-AE6A-4BAEAD1DA90A}"/>
    <cellStyle name="20% - Accent4 24 7 2 4" xfId="37768" xr:uid="{C3C47541-140F-488A-B357-F55973D6495E}"/>
    <cellStyle name="20% - Accent4 24 7 2 5" xfId="41194" xr:uid="{13E4E0EB-7DD1-4824-B08D-83B7EE7DA87D}"/>
    <cellStyle name="20% - Accent4 24 7 3" xfId="10206" xr:uid="{D3971AA4-B112-4F68-8B4B-773EA5F61B7E}"/>
    <cellStyle name="20% - Accent4 24 7 3 2" xfId="37771" xr:uid="{4AA0725B-CE49-4754-914A-70CDB7EA448E}"/>
    <cellStyle name="20% - Accent4 24 7 3 3" xfId="41197" xr:uid="{738A7363-3C25-453D-8E3A-87137399DE27}"/>
    <cellStyle name="20% - Accent4 24 7 4" xfId="10207" xr:uid="{A7D91A8A-5447-4A28-AB81-4ADE1FD627B4}"/>
    <cellStyle name="20% - Accent4 24 7 4 2" xfId="37772" xr:uid="{C413B96F-6A88-4724-9A74-2C7A1801B113}"/>
    <cellStyle name="20% - Accent4 24 7 4 3" xfId="41198" xr:uid="{1ECECAB8-0B41-4DD4-8332-67F011B40F49}"/>
    <cellStyle name="20% - Accent4 24 7 5" xfId="10208" xr:uid="{21E9D483-1D13-448C-9903-2334A0BC1A62}"/>
    <cellStyle name="20% - Accent4 24 7 5 2" xfId="37773" xr:uid="{068CFF5B-88FF-44B4-9DB5-06CDEAB65348}"/>
    <cellStyle name="20% - Accent4 24 7 5 3" xfId="41199" xr:uid="{CC6C7FF8-80FB-4BAC-8117-283A9E43919B}"/>
    <cellStyle name="20% - Accent4 24 7 6" xfId="37767" xr:uid="{5F638945-A2AA-4704-9C87-A3276EA134C7}"/>
    <cellStyle name="20% - Accent4 24 7 7" xfId="41193" xr:uid="{12BD721B-F3F0-46DA-9401-7CC8F056968A}"/>
    <cellStyle name="20% - Accent4 24 8" xfId="10209" xr:uid="{D529D168-10E3-4342-8469-E438F46F8F2A}"/>
    <cellStyle name="20% - Accent4 24 8 2" xfId="10210" xr:uid="{BCBC5020-55B9-497B-B95C-87030BA5BA0A}"/>
    <cellStyle name="20% - Accent4 24 8 2 2" xfId="37775" xr:uid="{BFD9BCB4-1CF9-432C-B120-FD6D3E86667E}"/>
    <cellStyle name="20% - Accent4 24 8 2 3" xfId="41201" xr:uid="{8D42A2C4-3C75-4A31-8DE5-AC2654D4DAC1}"/>
    <cellStyle name="20% - Accent4 24 8 3" xfId="10211" xr:uid="{7BD6F656-2012-4E89-BED4-DB9C35A74574}"/>
    <cellStyle name="20% - Accent4 24 8 3 2" xfId="37776" xr:uid="{0A5964C1-2B4E-4F3A-975D-4272D7E6CAEC}"/>
    <cellStyle name="20% - Accent4 24 8 3 3" xfId="41202" xr:uid="{944CE340-8405-4DCA-BD6D-3B6F023E076A}"/>
    <cellStyle name="20% - Accent4 24 8 4" xfId="10212" xr:uid="{FE253AE9-7A90-4BFB-B769-9FFF573862E6}"/>
    <cellStyle name="20% - Accent4 24 8 4 2" xfId="37777" xr:uid="{615E9098-FF32-414D-AE96-866CF226F67F}"/>
    <cellStyle name="20% - Accent4 24 8 4 3" xfId="41203" xr:uid="{2FFC5ABD-B615-4055-AFA2-A60065A8B650}"/>
    <cellStyle name="20% - Accent4 24 8 5" xfId="10213" xr:uid="{2C87E5A2-094B-4B97-8A97-95F4B9A114D9}"/>
    <cellStyle name="20% - Accent4 24 8 5 2" xfId="37778" xr:uid="{2E1D7DCC-1E6E-4A5B-823E-5C6B2CEE833E}"/>
    <cellStyle name="20% - Accent4 24 8 5 3" xfId="41204" xr:uid="{5374EAD5-CA71-4541-93CA-B6A11B716856}"/>
    <cellStyle name="20% - Accent4 24 8 6" xfId="37774" xr:uid="{711F51E9-0049-41F4-BA33-EC739D77B3FD}"/>
    <cellStyle name="20% - Accent4 24 8 7" xfId="41200" xr:uid="{E7CDA384-661D-4D6E-B062-A4A738FDC98E}"/>
    <cellStyle name="20% - Accent4 24 9" xfId="10214" xr:uid="{15628287-31BA-42F9-8C8B-312947FA7042}"/>
    <cellStyle name="20% - Accent4 24 9 2" xfId="37779" xr:uid="{93C2DF2B-99AA-48A4-867B-09A855EBAFD4}"/>
    <cellStyle name="20% - Accent4 24 9 3" xfId="41205" xr:uid="{86596BF4-2D53-4CBB-A282-3EA5D32C1FE1}"/>
    <cellStyle name="20% - Accent4 25" xfId="97" xr:uid="{00000000-0005-0000-0000-00002A010000}"/>
    <cellStyle name="20% - Accent4 25 10" xfId="41206" xr:uid="{E422BD2D-48C5-4E02-8FB3-A15A3C5C7D81}"/>
    <cellStyle name="20% - Accent4 25 11" xfId="43475" xr:uid="{750C9E81-2BB5-459E-A721-52A153F79E3C}"/>
    <cellStyle name="20% - Accent4 25 12" xfId="10215" xr:uid="{B1BB0CD1-A69F-4FED-B952-F470E53A331E}"/>
    <cellStyle name="20% - Accent4 25 2" xfId="1915" xr:uid="{00000000-0005-0000-0000-00002B010000}"/>
    <cellStyle name="20% - Accent4 25 2 2" xfId="10217" xr:uid="{5AD597F9-9C97-4726-B280-7907C92206B2}"/>
    <cellStyle name="20% - Accent4 25 2 2 2" xfId="10218" xr:uid="{898500CA-2ED8-45D4-BBB3-2CF6C31D7AC2}"/>
    <cellStyle name="20% - Accent4 25 2 2 2 2" xfId="37782" xr:uid="{5FAABEC4-A171-47CE-B2EE-A64EF68C873D}"/>
    <cellStyle name="20% - Accent4 25 2 2 2 3" xfId="41208" xr:uid="{EF1994F9-92E4-428B-824E-21F5D391EF71}"/>
    <cellStyle name="20% - Accent4 25 2 2 3" xfId="10219" xr:uid="{1F3CC7DB-0314-4C93-A42B-E34850F841D1}"/>
    <cellStyle name="20% - Accent4 25 2 2 3 2" xfId="37783" xr:uid="{55F37647-B614-46FB-96D9-6C40F303DE96}"/>
    <cellStyle name="20% - Accent4 25 2 2 3 3" xfId="41209" xr:uid="{206F1B3A-0D1E-4730-AA4D-EF42AB049760}"/>
    <cellStyle name="20% - Accent4 25 2 2 4" xfId="37781" xr:uid="{8EAA2BB5-EB64-4938-915F-61A3A1D3F576}"/>
    <cellStyle name="20% - Accent4 25 2 2 5" xfId="41207" xr:uid="{1456C795-5FE6-4823-987D-25BAAE3C8E36}"/>
    <cellStyle name="20% - Accent4 25 2 3" xfId="10216" xr:uid="{07277223-5BA2-470C-ABDF-374FB19915CD}"/>
    <cellStyle name="20% - Accent4 25 3" xfId="10220" xr:uid="{0F1A8D22-9F9D-44C9-9E44-1BC35BFF3AD8}"/>
    <cellStyle name="20% - Accent4 25 3 2" xfId="10221" xr:uid="{D81032AF-E1E4-49E5-BD5E-D27F0A4234A2}"/>
    <cellStyle name="20% - Accent4 25 3 2 2" xfId="10222" xr:uid="{C506D25C-2AAF-4DB4-886E-271651BA2395}"/>
    <cellStyle name="20% - Accent4 25 3 2 2 2" xfId="37786" xr:uid="{16F54A44-658A-4DC1-96B6-70F0DDEF216C}"/>
    <cellStyle name="20% - Accent4 25 3 2 2 3" xfId="41212" xr:uid="{1C650EBA-4816-42CD-B2FD-9BDB48F51D6E}"/>
    <cellStyle name="20% - Accent4 25 3 2 3" xfId="10223" xr:uid="{B16F474F-2E95-48AA-9330-BBB58DF956D1}"/>
    <cellStyle name="20% - Accent4 25 3 2 3 2" xfId="37787" xr:uid="{B44A9FD8-C852-4FB2-A23E-BFE943105F59}"/>
    <cellStyle name="20% - Accent4 25 3 2 3 3" xfId="41213" xr:uid="{956CDA2F-8F92-4ECD-A3E0-BB508A6F7967}"/>
    <cellStyle name="20% - Accent4 25 3 2 4" xfId="10224" xr:uid="{5E9E470A-20DD-41F0-ACB3-EC33F892EA4B}"/>
    <cellStyle name="20% - Accent4 25 3 2 4 2" xfId="37788" xr:uid="{BAC6BBA3-7783-449E-A064-88F7E97E9627}"/>
    <cellStyle name="20% - Accent4 25 3 2 4 3" xfId="41214" xr:uid="{E419B085-D426-4E71-B4DF-23B7BBAAA10B}"/>
    <cellStyle name="20% - Accent4 25 3 2 5" xfId="10225" xr:uid="{EDBC6CE3-9C92-4510-8AD8-6A841E24C2C2}"/>
    <cellStyle name="20% - Accent4 25 3 2 5 2" xfId="37789" xr:uid="{1F0F5054-8F63-48A1-BFE8-256ED72D8FB1}"/>
    <cellStyle name="20% - Accent4 25 3 2 5 3" xfId="41215" xr:uid="{DF346CBD-F6A6-47AE-8CE4-0E4964B76B38}"/>
    <cellStyle name="20% - Accent4 25 3 2 6" xfId="37785" xr:uid="{4CB7AB9A-D416-4A45-B14B-292E10D7483B}"/>
    <cellStyle name="20% - Accent4 25 3 2 7" xfId="41211" xr:uid="{6DD7C1B0-2C96-40B9-9F04-74135C475230}"/>
    <cellStyle name="20% - Accent4 25 3 3" xfId="10226" xr:uid="{3488D22F-F64C-4ADC-8CD8-C3FCF3F5D37C}"/>
    <cellStyle name="20% - Accent4 25 3 3 2" xfId="37790" xr:uid="{EDF08BB3-FF37-405C-B118-17F6BDF6989D}"/>
    <cellStyle name="20% - Accent4 25 3 3 3" xfId="41216" xr:uid="{8723044D-B9B5-4DFF-97A5-A21688F0EE39}"/>
    <cellStyle name="20% - Accent4 25 3 4" xfId="10227" xr:uid="{C2F10386-6E6B-47C6-B71E-7BA30C958CE8}"/>
    <cellStyle name="20% - Accent4 25 3 4 2" xfId="37791" xr:uid="{847A7F46-D99F-47FA-9588-E217B8624401}"/>
    <cellStyle name="20% - Accent4 25 3 4 3" xfId="41217" xr:uid="{CFB03B63-9D1A-4BAB-A87C-5B2EF2899E28}"/>
    <cellStyle name="20% - Accent4 25 3 5" xfId="10228" xr:uid="{212A71C1-F6E9-42A0-9E5A-5753F20932EC}"/>
    <cellStyle name="20% - Accent4 25 3 5 2" xfId="37792" xr:uid="{BE0FAD3E-7C3F-42D6-B9E2-3F420FE61F72}"/>
    <cellStyle name="20% - Accent4 25 3 5 3" xfId="41218" xr:uid="{0B4B026B-DA04-4194-A76C-33637CC61BE1}"/>
    <cellStyle name="20% - Accent4 25 3 6" xfId="10229" xr:uid="{416806A9-275F-4E20-9CF4-304FCFA395F8}"/>
    <cellStyle name="20% - Accent4 25 3 6 2" xfId="37793" xr:uid="{97B185E4-16AB-42C9-919C-D40DF9815D36}"/>
    <cellStyle name="20% - Accent4 25 3 6 3" xfId="41219" xr:uid="{1BE235AA-894D-4C6F-A26D-78D04D88EB25}"/>
    <cellStyle name="20% - Accent4 25 3 7" xfId="37784" xr:uid="{5A8B141C-187A-47EF-8779-1A0FE7E882CE}"/>
    <cellStyle name="20% - Accent4 25 3 8" xfId="41210" xr:uid="{C2643C08-07C2-45DF-8BFB-AD525D6AA971}"/>
    <cellStyle name="20% - Accent4 25 4" xfId="10230" xr:uid="{1F9FFE40-8EF7-4B70-88E1-7EE2E2736349}"/>
    <cellStyle name="20% - Accent4 25 4 2" xfId="10231" xr:uid="{82491F62-5DD2-4455-BDA9-18D4794E8562}"/>
    <cellStyle name="20% - Accent4 25 4 2 2" xfId="37795" xr:uid="{40C548F6-2BC5-46CA-BF50-DAB707A3E420}"/>
    <cellStyle name="20% - Accent4 25 4 2 3" xfId="41221" xr:uid="{7EB5A8CE-16E8-42C6-9253-4D5795D0E3B4}"/>
    <cellStyle name="20% - Accent4 25 4 3" xfId="10232" xr:uid="{79157694-BEF6-4854-A96C-3B0623CCEE12}"/>
    <cellStyle name="20% - Accent4 25 4 3 2" xfId="37796" xr:uid="{547CAD37-062F-42BB-AB42-E4946E45EB9B}"/>
    <cellStyle name="20% - Accent4 25 4 3 3" xfId="41222" xr:uid="{A56AFE96-B07A-4491-BCD9-C63752CBFAFE}"/>
    <cellStyle name="20% - Accent4 25 4 4" xfId="10233" xr:uid="{1D931DA4-2350-406F-8B1C-C5C0A8FDB549}"/>
    <cellStyle name="20% - Accent4 25 4 4 2" xfId="37797" xr:uid="{55FBC094-7126-4D56-BFF4-65775ED5D52A}"/>
    <cellStyle name="20% - Accent4 25 4 4 3" xfId="41223" xr:uid="{E0294D74-01E0-4547-86EE-5FBC17C467D9}"/>
    <cellStyle name="20% - Accent4 25 4 5" xfId="10234" xr:uid="{95552602-354D-4D5E-9979-1146FFA2B9C9}"/>
    <cellStyle name="20% - Accent4 25 4 5 2" xfId="37798" xr:uid="{79DE3913-4A80-474B-809E-DDB8CBD697A1}"/>
    <cellStyle name="20% - Accent4 25 4 5 3" xfId="41224" xr:uid="{3916AE32-D30A-4446-97DC-80A8F2DCFA07}"/>
    <cellStyle name="20% - Accent4 25 4 6" xfId="37794" xr:uid="{B33BE22C-A9F3-4CD7-B3E8-5DCC58781D09}"/>
    <cellStyle name="20% - Accent4 25 4 7" xfId="41220" xr:uid="{3A4C15C2-FC88-4DC6-A4EB-E00C32A4A418}"/>
    <cellStyle name="20% - Accent4 25 5" xfId="10235" xr:uid="{5C686423-7495-4B0A-BE62-5FA2765A4DCA}"/>
    <cellStyle name="20% - Accent4 25 5 2" xfId="37799" xr:uid="{A6F9838E-C840-4BB5-A522-F7231A1F7AF9}"/>
    <cellStyle name="20% - Accent4 25 5 3" xfId="41225" xr:uid="{2B546599-76C5-4926-88BE-8D5EC231EB00}"/>
    <cellStyle name="20% - Accent4 25 6" xfId="10236" xr:uid="{6105DC93-1E92-4035-B89F-1A0D3481B3DE}"/>
    <cellStyle name="20% - Accent4 25 6 2" xfId="37800" xr:uid="{8DDF7C69-943C-40DD-A35B-9729A15B4AEC}"/>
    <cellStyle name="20% - Accent4 25 6 3" xfId="41226" xr:uid="{4D5DFC25-C8F3-4787-8442-EA7D096D9F52}"/>
    <cellStyle name="20% - Accent4 25 7" xfId="10237" xr:uid="{56CBB357-CEE9-4DBC-897C-A7D84B75A941}"/>
    <cellStyle name="20% - Accent4 25 7 2" xfId="37801" xr:uid="{6720287B-D5E9-4A56-82A0-F7144C76E33B}"/>
    <cellStyle name="20% - Accent4 25 7 3" xfId="41227" xr:uid="{484A81E0-28B5-4C4B-AEFB-D882E67789EC}"/>
    <cellStyle name="20% - Accent4 25 8" xfId="10238" xr:uid="{8836AC7A-8E74-4EA0-8FB1-1501E72D8AB2}"/>
    <cellStyle name="20% - Accent4 25 8 2" xfId="37802" xr:uid="{FE372764-80D8-45D8-B1FD-43F0477A1D29}"/>
    <cellStyle name="20% - Accent4 25 8 3" xfId="41228" xr:uid="{03ECECDC-6626-49E5-83F3-D4F3A9256A1B}"/>
    <cellStyle name="20% - Accent4 25 9" xfId="37780" xr:uid="{BF419A4D-E171-44D4-92CE-000FE7F5ADA8}"/>
    <cellStyle name="20% - Accent4 26" xfId="1916" xr:uid="{00000000-0005-0000-0000-00002C010000}"/>
    <cellStyle name="20% - Accent4 26 10" xfId="41229" xr:uid="{5441013B-F05A-4B2F-A588-A893CCFC7FF6}"/>
    <cellStyle name="20% - Accent4 26 11" xfId="10239" xr:uid="{0A6D6941-D410-4704-819A-5D298336DCA7}"/>
    <cellStyle name="20% - Accent4 26 2" xfId="10240" xr:uid="{E4A6F9ED-6109-4B51-9375-733DC4B938BC}"/>
    <cellStyle name="20% - Accent4 26 2 2" xfId="10241" xr:uid="{6BDF4644-D376-4219-9C33-76743E70CF39}"/>
    <cellStyle name="20% - Accent4 26 2 2 2" xfId="10242" xr:uid="{2A8CBA56-9420-4999-B2DB-BCC294009365}"/>
    <cellStyle name="20% - Accent4 26 2 2 2 2" xfId="37805" xr:uid="{1C6C2038-5721-461B-85D5-4C1D8FCDD2CD}"/>
    <cellStyle name="20% - Accent4 26 2 2 2 3" xfId="41231" xr:uid="{5CF3C457-3E0A-42D3-A70D-01EBD0A6A6FF}"/>
    <cellStyle name="20% - Accent4 26 2 2 3" xfId="10243" xr:uid="{0A440DB5-895D-42F6-AE56-1094BCAEE03B}"/>
    <cellStyle name="20% - Accent4 26 2 2 3 2" xfId="37806" xr:uid="{C4CCA736-30B6-4BFA-9C3F-67B52844BB26}"/>
    <cellStyle name="20% - Accent4 26 2 2 3 3" xfId="41232" xr:uid="{C5D32C64-CBDF-4AE7-877F-DC31E40B8167}"/>
    <cellStyle name="20% - Accent4 26 2 2 4" xfId="37804" xr:uid="{C9B194A7-9EDF-4529-B152-E5CFFB5F8340}"/>
    <cellStyle name="20% - Accent4 26 2 2 5" xfId="41230" xr:uid="{2F5AEDB3-C6C8-4D3F-9495-B6C83D057F3A}"/>
    <cellStyle name="20% - Accent4 26 3" xfId="10244" xr:uid="{4367EB00-85FB-4536-91ED-276F718ABD98}"/>
    <cellStyle name="20% - Accent4 26 3 2" xfId="10245" xr:uid="{BA6436F9-CAD8-411C-BADD-E155B52CDD93}"/>
    <cellStyle name="20% - Accent4 26 3 2 2" xfId="10246" xr:uid="{1A764C4E-D76F-4C99-81DF-B05DA2088D50}"/>
    <cellStyle name="20% - Accent4 26 3 2 2 2" xfId="37809" xr:uid="{0C14D807-2DD9-467E-A49C-AD2E0AAAB35E}"/>
    <cellStyle name="20% - Accent4 26 3 2 2 3" xfId="41235" xr:uid="{A6318120-89DC-4CB1-811E-30169DF76875}"/>
    <cellStyle name="20% - Accent4 26 3 2 3" xfId="10247" xr:uid="{D5E09BE7-70DD-417F-A01B-7C9BC2EB62C0}"/>
    <cellStyle name="20% - Accent4 26 3 2 3 2" xfId="37810" xr:uid="{DC352D4C-9EA4-462C-BAAE-D0AB134CCE63}"/>
    <cellStyle name="20% - Accent4 26 3 2 3 3" xfId="41236" xr:uid="{39C847D4-5A4A-4725-8A20-46C642FE74F0}"/>
    <cellStyle name="20% - Accent4 26 3 2 4" xfId="10248" xr:uid="{0C390A21-258A-457C-B963-38140391B3F7}"/>
    <cellStyle name="20% - Accent4 26 3 2 4 2" xfId="37811" xr:uid="{245ACB6C-488E-4386-B518-0A123D905F82}"/>
    <cellStyle name="20% - Accent4 26 3 2 4 3" xfId="41237" xr:uid="{7894EA57-D373-411B-9C67-902DBDA166C5}"/>
    <cellStyle name="20% - Accent4 26 3 2 5" xfId="10249" xr:uid="{3F26605B-2971-4E40-B1EC-A0CC0AEEF576}"/>
    <cellStyle name="20% - Accent4 26 3 2 5 2" xfId="37812" xr:uid="{5C7A31D2-836C-47CD-897F-43FC3F509DED}"/>
    <cellStyle name="20% - Accent4 26 3 2 5 3" xfId="41238" xr:uid="{61D114C5-F9D8-4308-B2E7-9B0700693198}"/>
    <cellStyle name="20% - Accent4 26 3 2 6" xfId="37808" xr:uid="{CD9796D6-4314-4A75-BC7F-B71F30D93265}"/>
    <cellStyle name="20% - Accent4 26 3 2 7" xfId="41234" xr:uid="{C6CAB12A-1DA0-4FDA-8E44-E9E7AD6C2293}"/>
    <cellStyle name="20% - Accent4 26 3 3" xfId="10250" xr:uid="{18DC2AA3-2F8B-4C0E-8EB4-8B2255B9EC1B}"/>
    <cellStyle name="20% - Accent4 26 3 3 2" xfId="37813" xr:uid="{72C93240-78E8-4F1E-9C8F-56D941B840F4}"/>
    <cellStyle name="20% - Accent4 26 3 3 3" xfId="41239" xr:uid="{69D4B59A-EF7B-4BBE-B2A4-1F1A355BB21A}"/>
    <cellStyle name="20% - Accent4 26 3 4" xfId="10251" xr:uid="{4D0E5F80-8849-41A2-B7AB-8BDB03B75227}"/>
    <cellStyle name="20% - Accent4 26 3 4 2" xfId="37814" xr:uid="{C77A0F6A-DBB4-4FBF-8364-ABD0FCA9C8BC}"/>
    <cellStyle name="20% - Accent4 26 3 4 3" xfId="41240" xr:uid="{2ED608F9-279B-4167-BCFB-B6A1B408923F}"/>
    <cellStyle name="20% - Accent4 26 3 5" xfId="10252" xr:uid="{41182A79-5BD1-4A5D-B52F-1D8F1F6C32E6}"/>
    <cellStyle name="20% - Accent4 26 3 5 2" xfId="37815" xr:uid="{19D60D0F-F509-4401-B055-0C3933A08000}"/>
    <cellStyle name="20% - Accent4 26 3 5 3" xfId="41241" xr:uid="{3102C2F4-D219-4912-8099-435DED00DC77}"/>
    <cellStyle name="20% - Accent4 26 3 6" xfId="10253" xr:uid="{461549FD-F206-44EE-9A1A-43AB532259F6}"/>
    <cellStyle name="20% - Accent4 26 3 6 2" xfId="37816" xr:uid="{718CF2DE-58C3-4360-82D9-F3E83D8C6F73}"/>
    <cellStyle name="20% - Accent4 26 3 6 3" xfId="41242" xr:uid="{8658A72A-A47B-4A6F-980D-C82D4E77A011}"/>
    <cellStyle name="20% - Accent4 26 3 7" xfId="37807" xr:uid="{7B58FA4D-6E9C-4834-AED8-22D89F01026A}"/>
    <cellStyle name="20% - Accent4 26 3 8" xfId="41233" xr:uid="{10E89A2F-562D-424D-BE55-FBBEE25AB069}"/>
    <cellStyle name="20% - Accent4 26 4" xfId="10254" xr:uid="{6B34679E-5115-48A3-9C2F-E4E43C7B9BE5}"/>
    <cellStyle name="20% - Accent4 26 4 2" xfId="10255" xr:uid="{A559916D-8E1D-4475-9AA0-48DA13A2FBEC}"/>
    <cellStyle name="20% - Accent4 26 4 2 2" xfId="37818" xr:uid="{A07642BC-A69D-4975-ADAE-369E85ACEFAC}"/>
    <cellStyle name="20% - Accent4 26 4 2 3" xfId="41244" xr:uid="{9B1E9BE5-17DE-4051-8B61-B43089C162F9}"/>
    <cellStyle name="20% - Accent4 26 4 3" xfId="10256" xr:uid="{80117C5C-DD32-4FEA-893E-89163B2B6DCF}"/>
    <cellStyle name="20% - Accent4 26 4 3 2" xfId="37819" xr:uid="{93C6C892-8CEB-43DC-9FEF-8E894A25F8CA}"/>
    <cellStyle name="20% - Accent4 26 4 3 3" xfId="41245" xr:uid="{5E6E2C81-27A6-4A14-951D-B953DF5931CA}"/>
    <cellStyle name="20% - Accent4 26 4 4" xfId="10257" xr:uid="{1B2DAD34-699E-45C0-8106-125B6DA18153}"/>
    <cellStyle name="20% - Accent4 26 4 4 2" xfId="37820" xr:uid="{F90EF23C-399B-4C54-860E-FCAD6BAB63D4}"/>
    <cellStyle name="20% - Accent4 26 4 4 3" xfId="41246" xr:uid="{499B4EA0-F5F0-43B3-A594-608CBB9BE33B}"/>
    <cellStyle name="20% - Accent4 26 4 5" xfId="10258" xr:uid="{1EE09DE3-1977-4D9A-818B-C87AC7586B6A}"/>
    <cellStyle name="20% - Accent4 26 4 5 2" xfId="37821" xr:uid="{121F361A-6F29-418C-978C-F4146DF739F5}"/>
    <cellStyle name="20% - Accent4 26 4 5 3" xfId="41247" xr:uid="{E4154C40-2EAE-4B48-A083-52C38467A9E3}"/>
    <cellStyle name="20% - Accent4 26 4 6" xfId="37817" xr:uid="{3876BFF2-7FA7-4E3E-9E71-4FC6C36AF530}"/>
    <cellStyle name="20% - Accent4 26 4 7" xfId="41243" xr:uid="{AAC9516B-FFC1-4268-A4E3-A80238C6CB6B}"/>
    <cellStyle name="20% - Accent4 26 5" xfId="10259" xr:uid="{D49A88A8-0AA8-4444-873A-632C7BF32083}"/>
    <cellStyle name="20% - Accent4 26 5 2" xfId="37822" xr:uid="{B924A587-48D8-44ED-8D84-11FA0914A338}"/>
    <cellStyle name="20% - Accent4 26 5 3" xfId="41248" xr:uid="{7FE364BF-A267-4610-B7D1-38D8346FEDC0}"/>
    <cellStyle name="20% - Accent4 26 6" xfId="10260" xr:uid="{128E4CAE-2538-49DE-9A13-23FE6451A5AC}"/>
    <cellStyle name="20% - Accent4 26 6 2" xfId="37823" xr:uid="{C7CA3A47-7880-4707-AF25-9E1A2EBE9608}"/>
    <cellStyle name="20% - Accent4 26 6 3" xfId="41249" xr:uid="{423BCF22-F687-4987-9136-B6FE7E5AAC35}"/>
    <cellStyle name="20% - Accent4 26 7" xfId="10261" xr:uid="{01908265-616F-49EC-9967-D2D260196F61}"/>
    <cellStyle name="20% - Accent4 26 7 2" xfId="37824" xr:uid="{907FBB88-0287-49AE-A169-C461600EE2D1}"/>
    <cellStyle name="20% - Accent4 26 7 3" xfId="41250" xr:uid="{ECFFC6DC-CF73-471A-9FE5-A3D3C9CAFBE2}"/>
    <cellStyle name="20% - Accent4 26 8" xfId="10262" xr:uid="{985790A6-ACB2-48BB-AD14-B49095C86B51}"/>
    <cellStyle name="20% - Accent4 26 8 2" xfId="37825" xr:uid="{E11BA98B-8B01-437E-81A0-38119149814E}"/>
    <cellStyle name="20% - Accent4 26 8 3" xfId="41251" xr:uid="{674D1CC9-718E-4129-B0E5-E0DCA35DEC05}"/>
    <cellStyle name="20% - Accent4 26 9" xfId="37803" xr:uid="{8A1F26C5-A3FA-43EC-8BFA-6375A136A794}"/>
    <cellStyle name="20% - Accent4 27" xfId="1917" xr:uid="{00000000-0005-0000-0000-00002D010000}"/>
    <cellStyle name="20% - Accent4 27 10" xfId="41252" xr:uid="{34B26CBF-DE17-44E8-BF97-3D0B1EFBF3A3}"/>
    <cellStyle name="20% - Accent4 27 11" xfId="10263" xr:uid="{0889A4FD-C3BB-4AE2-B616-155479E107DC}"/>
    <cellStyle name="20% - Accent4 27 2" xfId="10264" xr:uid="{3EC4522E-96F6-4CCB-9AF5-60B515A88FBA}"/>
    <cellStyle name="20% - Accent4 27 2 2" xfId="10265" xr:uid="{0685956E-46D5-422A-81FA-920EB4B33FF7}"/>
    <cellStyle name="20% - Accent4 27 2 2 2" xfId="10266" xr:uid="{39D57427-14AA-4950-91E4-16DE9C7BEC7D}"/>
    <cellStyle name="20% - Accent4 27 2 2 2 2" xfId="37828" xr:uid="{30001441-AC4F-4F3D-975A-C93C4082CFB7}"/>
    <cellStyle name="20% - Accent4 27 2 2 2 3" xfId="41254" xr:uid="{39BE0689-BBE9-41CA-953E-58BB37E462DE}"/>
    <cellStyle name="20% - Accent4 27 2 2 3" xfId="10267" xr:uid="{F33B3264-B82C-4FC8-942F-27D1D2FEEACA}"/>
    <cellStyle name="20% - Accent4 27 2 2 3 2" xfId="37829" xr:uid="{D5E563CF-6100-4AA4-AD57-3E896268D57C}"/>
    <cellStyle name="20% - Accent4 27 2 2 3 3" xfId="41255" xr:uid="{B84B301F-42BC-47E3-AC3E-D12E880C333D}"/>
    <cellStyle name="20% - Accent4 27 2 2 4" xfId="37827" xr:uid="{4CE928B9-3AC8-4989-811E-656FCAADECC2}"/>
    <cellStyle name="20% - Accent4 27 2 2 5" xfId="41253" xr:uid="{957AF4F6-3886-4930-9128-3A950DC2983B}"/>
    <cellStyle name="20% - Accent4 27 3" xfId="10268" xr:uid="{31B8F984-789D-4F4D-826D-99BA881592BD}"/>
    <cellStyle name="20% - Accent4 27 3 2" xfId="10269" xr:uid="{4D23E18B-622D-47C3-86EE-F5646BAFE75D}"/>
    <cellStyle name="20% - Accent4 27 3 2 2" xfId="10270" xr:uid="{7A8451FA-328D-437C-B0DA-294C0D550719}"/>
    <cellStyle name="20% - Accent4 27 3 2 2 2" xfId="37832" xr:uid="{31226176-BD09-4FBC-9FEC-141908BAA3B2}"/>
    <cellStyle name="20% - Accent4 27 3 2 2 3" xfId="41258" xr:uid="{802C7D89-5445-49C7-8D24-088E16C224F4}"/>
    <cellStyle name="20% - Accent4 27 3 2 3" xfId="10271" xr:uid="{B04C4D26-C585-427F-8C52-1C12AF9AF43F}"/>
    <cellStyle name="20% - Accent4 27 3 2 3 2" xfId="37833" xr:uid="{D21710C8-32F3-4CA9-8CE1-FE83AC18CA01}"/>
    <cellStyle name="20% - Accent4 27 3 2 3 3" xfId="41259" xr:uid="{F84B95C4-913C-4392-8B34-ABA0AD86365C}"/>
    <cellStyle name="20% - Accent4 27 3 2 4" xfId="10272" xr:uid="{60980B38-D734-41C4-A7E1-EB0F3BAA17C0}"/>
    <cellStyle name="20% - Accent4 27 3 2 4 2" xfId="37834" xr:uid="{5E2906CF-8A69-441C-B4F1-1839B5A40C3A}"/>
    <cellStyle name="20% - Accent4 27 3 2 4 3" xfId="41260" xr:uid="{6E388E7C-A4D5-4865-8D25-D4994683F7AC}"/>
    <cellStyle name="20% - Accent4 27 3 2 5" xfId="10273" xr:uid="{6E9DA8EB-7BED-4002-A86B-EAE545EE23F5}"/>
    <cellStyle name="20% - Accent4 27 3 2 5 2" xfId="37835" xr:uid="{0441A161-07E3-4FFD-AEDC-58380B83061A}"/>
    <cellStyle name="20% - Accent4 27 3 2 5 3" xfId="41261" xr:uid="{82FDDEE1-6311-4953-8A11-2E854BF19F5B}"/>
    <cellStyle name="20% - Accent4 27 3 2 6" xfId="37831" xr:uid="{62B9EEEA-BB67-42C6-9E32-3E88290B89E8}"/>
    <cellStyle name="20% - Accent4 27 3 2 7" xfId="41257" xr:uid="{B3E268EB-0C4B-4550-B3C9-1282915677BB}"/>
    <cellStyle name="20% - Accent4 27 3 3" xfId="10274" xr:uid="{F5FAD2CC-E211-4233-9C83-45FC115F5A18}"/>
    <cellStyle name="20% - Accent4 27 3 3 2" xfId="37836" xr:uid="{77E58EFF-C644-4899-8B8A-98EC61AFCAA4}"/>
    <cellStyle name="20% - Accent4 27 3 3 3" xfId="41262" xr:uid="{83E455EF-EE39-4674-AE6F-153DC3B4A432}"/>
    <cellStyle name="20% - Accent4 27 3 4" xfId="10275" xr:uid="{AFF4067B-CE2B-467B-99A7-9CF1FCA88EBA}"/>
    <cellStyle name="20% - Accent4 27 3 4 2" xfId="37837" xr:uid="{609014DA-1362-4C33-829B-201BD3B5B713}"/>
    <cellStyle name="20% - Accent4 27 3 4 3" xfId="41263" xr:uid="{7600B1C9-462B-43D3-9575-ECDE4BBEEC2F}"/>
    <cellStyle name="20% - Accent4 27 3 5" xfId="10276" xr:uid="{419BA9D4-384E-430F-9639-892B3C38F201}"/>
    <cellStyle name="20% - Accent4 27 3 5 2" xfId="37838" xr:uid="{E5BC17B1-7F60-4187-AD19-B18AD3714083}"/>
    <cellStyle name="20% - Accent4 27 3 5 3" xfId="41264" xr:uid="{E5A3E4A0-B589-46EA-9F0B-3283635F8ECD}"/>
    <cellStyle name="20% - Accent4 27 3 6" xfId="10277" xr:uid="{2CA0AAC4-3E81-4E7E-8A8D-D5A157803312}"/>
    <cellStyle name="20% - Accent4 27 3 6 2" xfId="37839" xr:uid="{C4922DC9-6AED-4B57-963A-EBC6206CF8D4}"/>
    <cellStyle name="20% - Accent4 27 3 6 3" xfId="41265" xr:uid="{DE9FC1DA-16CB-4E7E-B569-35F1CB21CB15}"/>
    <cellStyle name="20% - Accent4 27 3 7" xfId="37830" xr:uid="{CDD431B4-1EE6-47D8-AC27-F1F05292732D}"/>
    <cellStyle name="20% - Accent4 27 3 8" xfId="41256" xr:uid="{F511DD1D-0C0E-4A28-84F3-1D3E5587C4B3}"/>
    <cellStyle name="20% - Accent4 27 4" xfId="10278" xr:uid="{46DE9CCC-B397-4FCF-A08B-05798214B602}"/>
    <cellStyle name="20% - Accent4 27 4 2" xfId="10279" xr:uid="{2E841065-7A98-44BB-9D9C-08ED7C998E23}"/>
    <cellStyle name="20% - Accent4 27 4 2 2" xfId="37841" xr:uid="{24E0DAD1-2D4D-4400-8374-B1271FBF11BD}"/>
    <cellStyle name="20% - Accent4 27 4 2 3" xfId="41267" xr:uid="{A2B911F2-A6C0-431B-AE1D-BBCAA38C0141}"/>
    <cellStyle name="20% - Accent4 27 4 3" xfId="10280" xr:uid="{F906BEA3-D78D-497C-B7DF-60AEB00CE0BC}"/>
    <cellStyle name="20% - Accent4 27 4 3 2" xfId="37842" xr:uid="{44A46665-8109-4F05-B225-09AC53E4E2FF}"/>
    <cellStyle name="20% - Accent4 27 4 3 3" xfId="41268" xr:uid="{794160EC-CA34-42F3-8E97-E838249870C3}"/>
    <cellStyle name="20% - Accent4 27 4 4" xfId="10281" xr:uid="{7DCB1BEC-3184-4EBE-8522-0A21601589EA}"/>
    <cellStyle name="20% - Accent4 27 4 4 2" xfId="37843" xr:uid="{59D7F9CC-C2BB-4E78-91C7-9299E4214293}"/>
    <cellStyle name="20% - Accent4 27 4 4 3" xfId="41269" xr:uid="{5E7646D3-0BF9-4DA4-B127-001A30020071}"/>
    <cellStyle name="20% - Accent4 27 4 5" xfId="10282" xr:uid="{1F83526B-8675-4AEC-A966-41DAC4900CE0}"/>
    <cellStyle name="20% - Accent4 27 4 5 2" xfId="37844" xr:uid="{5A9C0E57-05B3-4869-9EF4-08309118FFAD}"/>
    <cellStyle name="20% - Accent4 27 4 5 3" xfId="41270" xr:uid="{D393C001-3878-456B-801E-E85DEC97253A}"/>
    <cellStyle name="20% - Accent4 27 4 6" xfId="37840" xr:uid="{26147752-8B18-4C10-A784-8DC2A80E7DB4}"/>
    <cellStyle name="20% - Accent4 27 4 7" xfId="41266" xr:uid="{FA0EC9A8-BEC0-45E4-B7C9-AC51E87D6935}"/>
    <cellStyle name="20% - Accent4 27 5" xfId="10283" xr:uid="{31018770-FA87-40C7-A1B4-5E3DDA324415}"/>
    <cellStyle name="20% - Accent4 27 5 2" xfId="37845" xr:uid="{061428E6-FCC2-4571-9518-9781F841F67B}"/>
    <cellStyle name="20% - Accent4 27 5 3" xfId="41271" xr:uid="{8E594C73-A5C0-475B-92C8-481E92699DC2}"/>
    <cellStyle name="20% - Accent4 27 6" xfId="10284" xr:uid="{3FF8DFB4-2BDB-43BF-B315-418443F252FD}"/>
    <cellStyle name="20% - Accent4 27 6 2" xfId="37846" xr:uid="{9838FC39-3FA8-4A6D-927B-D7229634CD6B}"/>
    <cellStyle name="20% - Accent4 27 6 3" xfId="41272" xr:uid="{1AE216E8-A24F-4B93-982A-6C7C77F6D085}"/>
    <cellStyle name="20% - Accent4 27 7" xfId="10285" xr:uid="{BF41F980-32E0-4CF7-A755-8C38F698620C}"/>
    <cellStyle name="20% - Accent4 27 7 2" xfId="37847" xr:uid="{6B327764-1454-41BA-BEAB-444D793B2723}"/>
    <cellStyle name="20% - Accent4 27 7 3" xfId="41273" xr:uid="{755AC36E-0DD9-4633-8B2F-A9225C5C12C8}"/>
    <cellStyle name="20% - Accent4 27 8" xfId="10286" xr:uid="{A79EE372-FEF2-450D-A9FA-EC194E802472}"/>
    <cellStyle name="20% - Accent4 27 8 2" xfId="37848" xr:uid="{9AB07CD8-0DA0-4D03-9FC7-73677872F45F}"/>
    <cellStyle name="20% - Accent4 27 8 3" xfId="41274" xr:uid="{4A65CDF0-5BE2-4206-9C38-9C281A73B120}"/>
    <cellStyle name="20% - Accent4 27 9" xfId="37826" xr:uid="{3D2EE3E3-4008-4C62-B433-5A7DDA0CAEC4}"/>
    <cellStyle name="20% - Accent4 28" xfId="1918" xr:uid="{00000000-0005-0000-0000-00002E010000}"/>
    <cellStyle name="20% - Accent4 28 2" xfId="10287" xr:uid="{E48B35E8-7CAD-4E5D-ABC8-AFFCCDC4A786}"/>
    <cellStyle name="20% - Accent4 29" xfId="1919" xr:uid="{00000000-0005-0000-0000-00002F010000}"/>
    <cellStyle name="20% - Accent4 29 2" xfId="10288" xr:uid="{3A550968-D15A-4F7D-8230-E355881BE23B}"/>
    <cellStyle name="20% - Accent4 3" xfId="98" xr:uid="{00000000-0005-0000-0000-000030010000}"/>
    <cellStyle name="20% - Accent4 3 2" xfId="99" xr:uid="{00000000-0005-0000-0000-000031010000}"/>
    <cellStyle name="20% - Accent4 3 2 2" xfId="1920" xr:uid="{00000000-0005-0000-0000-000032010000}"/>
    <cellStyle name="20% - Accent4 3 3" xfId="100" xr:uid="{00000000-0005-0000-0000-000033010000}"/>
    <cellStyle name="20% - Accent4 3 4" xfId="1921" xr:uid="{00000000-0005-0000-0000-000034010000}"/>
    <cellStyle name="20% - Accent4 3 4 2" xfId="43476" xr:uid="{4EF0F066-95E0-4F8B-9E3E-9BEBE473D3A3}"/>
    <cellStyle name="20% - Accent4 3 5" xfId="10289" xr:uid="{F4834980-3FAC-4301-81B6-CF1666A83622}"/>
    <cellStyle name="20% - Accent4 3_3_1" xfId="1922" xr:uid="{00000000-0005-0000-0000-000035010000}"/>
    <cellStyle name="20% - Accent4 30" xfId="1923" xr:uid="{00000000-0005-0000-0000-000036010000}"/>
    <cellStyle name="20% - Accent4 30 2" xfId="10290" xr:uid="{4D5B8377-7200-4B77-BC0E-B19F10DE54FD}"/>
    <cellStyle name="20% - Accent4 31" xfId="1924" xr:uid="{00000000-0005-0000-0000-000037010000}"/>
    <cellStyle name="20% - Accent4 31 2" xfId="10291" xr:uid="{76D190CB-0B44-4F5E-A022-03F8FBA45EF2}"/>
    <cellStyle name="20% - Accent4 32" xfId="1925" xr:uid="{00000000-0005-0000-0000-000038010000}"/>
    <cellStyle name="20% - Accent4 32 2" xfId="10292" xr:uid="{A6A7A6BC-6B35-47D0-A9CE-3EC6AF2088F9}"/>
    <cellStyle name="20% - Accent4 33" xfId="1926" xr:uid="{00000000-0005-0000-0000-000039010000}"/>
    <cellStyle name="20% - Accent4 33 2" xfId="10293" xr:uid="{EE3A63F6-F218-4986-B303-67F220684E13}"/>
    <cellStyle name="20% - Accent4 34" xfId="1927" xr:uid="{00000000-0005-0000-0000-00003A010000}"/>
    <cellStyle name="20% - Accent4 34 2" xfId="10294" xr:uid="{58972D1F-D671-4199-8E5D-FC0A3B361796}"/>
    <cellStyle name="20% - Accent4 35" xfId="1928" xr:uid="{00000000-0005-0000-0000-00003B010000}"/>
    <cellStyle name="20% - Accent4 35 2" xfId="10295" xr:uid="{59EF7D28-3BD1-4C63-8809-7265158E3D0D}"/>
    <cellStyle name="20% - Accent4 36" xfId="1929" xr:uid="{00000000-0005-0000-0000-00003C010000}"/>
    <cellStyle name="20% - Accent4 37" xfId="1930" xr:uid="{00000000-0005-0000-0000-00003D010000}"/>
    <cellStyle name="20% - Accent4 38" xfId="1931" xr:uid="{00000000-0005-0000-0000-00003E010000}"/>
    <cellStyle name="20% - Accent4 39" xfId="1932" xr:uid="{00000000-0005-0000-0000-00003F010000}"/>
    <cellStyle name="20% - Accent4 4" xfId="101" xr:uid="{00000000-0005-0000-0000-000040010000}"/>
    <cellStyle name="20% - Accent4 4 2" xfId="102" xr:uid="{00000000-0005-0000-0000-000041010000}"/>
    <cellStyle name="20% - Accent4 4 3" xfId="103" xr:uid="{00000000-0005-0000-0000-000042010000}"/>
    <cellStyle name="20% - Accent4 4 4" xfId="43477" xr:uid="{82EDFCBE-4B88-4558-A472-C10720642BDA}"/>
    <cellStyle name="20% - Accent4 4 5" xfId="10296" xr:uid="{825B0E8F-86AB-43DD-B1B7-2C9CD7C7780F}"/>
    <cellStyle name="20% - Accent4 40" xfId="1933" xr:uid="{00000000-0005-0000-0000-000043010000}"/>
    <cellStyle name="20% - Accent4 41" xfId="1934" xr:uid="{00000000-0005-0000-0000-000044010000}"/>
    <cellStyle name="20% - Accent4 42" xfId="1935" xr:uid="{00000000-0005-0000-0000-000045010000}"/>
    <cellStyle name="20% - Accent4 43" xfId="1936" xr:uid="{00000000-0005-0000-0000-000046010000}"/>
    <cellStyle name="20% - Accent4 44" xfId="1937" xr:uid="{00000000-0005-0000-0000-000047010000}"/>
    <cellStyle name="20% - Accent4 45" xfId="1938" xr:uid="{00000000-0005-0000-0000-000048010000}"/>
    <cellStyle name="20% - Accent4 46" xfId="1939" xr:uid="{00000000-0005-0000-0000-000049010000}"/>
    <cellStyle name="20% - Accent4 47" xfId="1940" xr:uid="{00000000-0005-0000-0000-00004A010000}"/>
    <cellStyle name="20% - Accent4 48" xfId="1941" xr:uid="{00000000-0005-0000-0000-00004B010000}"/>
    <cellStyle name="20% - Accent4 49" xfId="1942" xr:uid="{00000000-0005-0000-0000-00004C010000}"/>
    <cellStyle name="20% - Accent4 5" xfId="104" xr:uid="{00000000-0005-0000-0000-00004D010000}"/>
    <cellStyle name="20% - Accent4 5 2" xfId="105" xr:uid="{00000000-0005-0000-0000-00004E010000}"/>
    <cellStyle name="20% - Accent4 5 3" xfId="106" xr:uid="{00000000-0005-0000-0000-00004F010000}"/>
    <cellStyle name="20% - Accent4 5 4" xfId="43478" xr:uid="{6BD27AFC-5422-4556-94DF-8581786DADFB}"/>
    <cellStyle name="20% - Accent4 5 5" xfId="10297" xr:uid="{55411134-B2C4-4AA5-BDB6-B8D37BA00005}"/>
    <cellStyle name="20% - Accent4 6" xfId="107" xr:uid="{00000000-0005-0000-0000-000050010000}"/>
    <cellStyle name="20% - Accent4 6 2" xfId="108" xr:uid="{00000000-0005-0000-0000-000051010000}"/>
    <cellStyle name="20% - Accent4 6 3" xfId="109" xr:uid="{00000000-0005-0000-0000-000052010000}"/>
    <cellStyle name="20% - Accent4 6 4" xfId="43479" xr:uid="{4A6CFC38-299E-4497-84EE-2BEA8A9A426C}"/>
    <cellStyle name="20% - Accent4 6 5" xfId="10298" xr:uid="{F4C57749-75C6-469D-BC9A-C2B1EB844D99}"/>
    <cellStyle name="20% - Accent4 7" xfId="110" xr:uid="{00000000-0005-0000-0000-000053010000}"/>
    <cellStyle name="20% - Accent4 7 2" xfId="111" xr:uid="{00000000-0005-0000-0000-000054010000}"/>
    <cellStyle name="20% - Accent4 7 3" xfId="43480" xr:uid="{38E65EC7-9F09-4880-AC33-3F0B2C318C15}"/>
    <cellStyle name="20% - Accent4 7 4" xfId="10299" xr:uid="{748B1534-9CDC-4774-AAB3-802CD053F19B}"/>
    <cellStyle name="20% - Accent4 8" xfId="112" xr:uid="{00000000-0005-0000-0000-000055010000}"/>
    <cellStyle name="20% - Accent4 8 2" xfId="1943" xr:uid="{00000000-0005-0000-0000-000056010000}"/>
    <cellStyle name="20% - Accent4 8 2 2" xfId="43481" xr:uid="{8EDBD714-7028-4B04-842D-86AD26CDDE91}"/>
    <cellStyle name="20% - Accent4 8 3" xfId="10300" xr:uid="{347935B6-1403-4AE4-B5E8-3D706099A9EC}"/>
    <cellStyle name="20% - Accent4 9" xfId="113" xr:uid="{00000000-0005-0000-0000-000057010000}"/>
    <cellStyle name="20% - Accent4 9 2" xfId="1944" xr:uid="{00000000-0005-0000-0000-000058010000}"/>
    <cellStyle name="20% - Accent4 9 2 2" xfId="43482" xr:uid="{BF24F5A1-7BC2-4A20-AD3B-52F11E6EE71C}"/>
    <cellStyle name="20% - Accent4 9 3" xfId="10301" xr:uid="{B12405D7-3053-4519-8F4C-498B59B4B4E9}"/>
    <cellStyle name="20% - Accent5 10" xfId="114" xr:uid="{00000000-0005-0000-0000-000059010000}"/>
    <cellStyle name="20% - Accent5 10 2" xfId="1945" xr:uid="{00000000-0005-0000-0000-00005A010000}"/>
    <cellStyle name="20% - Accent5 10 2 2" xfId="43483" xr:uid="{532C278F-9D7E-40B8-92FE-516A9E3D4F10}"/>
    <cellStyle name="20% - Accent5 10 3" xfId="10302" xr:uid="{09D5CD66-74AB-41DD-BDF1-F89A5C7100E2}"/>
    <cellStyle name="20% - Accent5 11" xfId="115" xr:uid="{00000000-0005-0000-0000-00005B010000}"/>
    <cellStyle name="20% - Accent5 11 2" xfId="43484" xr:uid="{8EF139B7-268C-4410-8B2D-1968462CC3CA}"/>
    <cellStyle name="20% - Accent5 11 3" xfId="10303" xr:uid="{45D271B3-B0F4-403C-902C-EBB3A20DF99A}"/>
    <cellStyle name="20% - Accent5 12" xfId="116" xr:uid="{00000000-0005-0000-0000-00005C010000}"/>
    <cellStyle name="20% - Accent5 12 2" xfId="43485" xr:uid="{D71DB5AC-9994-4852-9BF6-559060F9F3EE}"/>
    <cellStyle name="20% - Accent5 12 3" xfId="10304" xr:uid="{2FC64699-184E-4C8C-8545-339382D907BF}"/>
    <cellStyle name="20% - Accent5 13" xfId="117" xr:uid="{00000000-0005-0000-0000-00005D010000}"/>
    <cellStyle name="20% - Accent5 13 2" xfId="43486" xr:uid="{93AB78E8-8445-48B2-AD84-955C47143F12}"/>
    <cellStyle name="20% - Accent5 13 3" xfId="10305" xr:uid="{F74CD3A1-A507-48CB-9723-C926D1802AF1}"/>
    <cellStyle name="20% - Accent5 14" xfId="118" xr:uid="{00000000-0005-0000-0000-00005E010000}"/>
    <cellStyle name="20% - Accent5 14 2" xfId="43487" xr:uid="{5C71CADA-1301-40A3-885C-6A0AE70CC92C}"/>
    <cellStyle name="20% - Accent5 14 3" xfId="10306" xr:uid="{24F4E4D0-2991-4267-B1C1-B050AF43E4B5}"/>
    <cellStyle name="20% - Accent5 15" xfId="119" xr:uid="{00000000-0005-0000-0000-00005F010000}"/>
    <cellStyle name="20% - Accent5 15 2" xfId="43488" xr:uid="{A1E32967-5A30-456D-8D9A-136077DE1A90}"/>
    <cellStyle name="20% - Accent5 15 3" xfId="10307" xr:uid="{B84880EF-8BB8-4539-80C2-A88FFFAECB8B}"/>
    <cellStyle name="20% - Accent5 16" xfId="120" xr:uid="{00000000-0005-0000-0000-000060010000}"/>
    <cellStyle name="20% - Accent5 16 2" xfId="43489" xr:uid="{A0F9AA7A-E8EB-47F0-B925-F280295D11E2}"/>
    <cellStyle name="20% - Accent5 16 3" xfId="10308" xr:uid="{F050B8B2-A45E-473B-8A6F-9D1989282F0C}"/>
    <cellStyle name="20% - Accent5 17" xfId="121" xr:uid="{00000000-0005-0000-0000-000061010000}"/>
    <cellStyle name="20% - Accent5 17 2" xfId="43490" xr:uid="{542D9963-E639-4EF2-AFB5-050E6DCAB336}"/>
    <cellStyle name="20% - Accent5 17 3" xfId="10309" xr:uid="{B706F841-A271-4698-85BB-C4F693B984ED}"/>
    <cellStyle name="20% - Accent5 18" xfId="122" xr:uid="{00000000-0005-0000-0000-000062010000}"/>
    <cellStyle name="20% - Accent5 18 2" xfId="43491" xr:uid="{216A93B1-A6C0-4054-8B68-097F3A7F78EA}"/>
    <cellStyle name="20% - Accent5 18 3" xfId="10310" xr:uid="{C43AE414-0BC9-4C1C-9593-795DC224BA55}"/>
    <cellStyle name="20% - Accent5 19" xfId="123" xr:uid="{00000000-0005-0000-0000-000063010000}"/>
    <cellStyle name="20% - Accent5 19 2" xfId="1946" xr:uid="{00000000-0005-0000-0000-000064010000}"/>
    <cellStyle name="20% - Accent5 19 2 2" xfId="43492" xr:uid="{5BE6E3B9-2750-435A-87E0-B401EA9D4DA8}"/>
    <cellStyle name="20% - Accent5 19 3" xfId="10311" xr:uid="{94087757-0E17-4A80-B045-1F8498F5B0AB}"/>
    <cellStyle name="20% - Accent5 2" xfId="124" xr:uid="{00000000-0005-0000-0000-000065010000}"/>
    <cellStyle name="20% - Accent5 2 10" xfId="1947" xr:uid="{00000000-0005-0000-0000-000066010000}"/>
    <cellStyle name="20% - Accent5 2 10 2" xfId="10313" xr:uid="{E06BBAEB-4D9D-49DE-9E12-A60FE3E34FD7}"/>
    <cellStyle name="20% - Accent5 2 11" xfId="1948" xr:uid="{00000000-0005-0000-0000-000067010000}"/>
    <cellStyle name="20% - Accent5 2 11 2" xfId="10314" xr:uid="{F811F8D7-25EF-4967-8333-D37EB5261838}"/>
    <cellStyle name="20% - Accent5 2 12" xfId="1949" xr:uid="{00000000-0005-0000-0000-000068010000}"/>
    <cellStyle name="20% - Accent5 2 12 2" xfId="10315" xr:uid="{2F7529D3-C8CF-4D3C-A470-07FEF3D1B0B5}"/>
    <cellStyle name="20% - Accent5 2 13" xfId="1950" xr:uid="{00000000-0005-0000-0000-000069010000}"/>
    <cellStyle name="20% - Accent5 2 13 2" xfId="10316" xr:uid="{3AC5BD8F-DEFD-4267-B352-D9E06D653EB9}"/>
    <cellStyle name="20% - Accent5 2 14" xfId="1951" xr:uid="{00000000-0005-0000-0000-00006A010000}"/>
    <cellStyle name="20% - Accent5 2 15" xfId="10312" xr:uid="{944162FF-9738-4A35-89DD-B4B5E9DDD8EA}"/>
    <cellStyle name="20% - Accent5 2 2" xfId="125" xr:uid="{00000000-0005-0000-0000-00006B010000}"/>
    <cellStyle name="20% - Accent5 2 2 2" xfId="1952" xr:uid="{00000000-0005-0000-0000-00006C010000}"/>
    <cellStyle name="20% - Accent5 2 2 2 2" xfId="43493" xr:uid="{F3AB83ED-B7B7-4D0E-A4E0-7CB3853CA068}"/>
    <cellStyle name="20% - Accent5 2 2 3" xfId="10317" xr:uid="{4962C354-45CF-4FA9-9600-7FF6378C1ED1}"/>
    <cellStyle name="20% - Accent5 2 3" xfId="126" xr:uid="{00000000-0005-0000-0000-00006D010000}"/>
    <cellStyle name="20% - Accent5 2 3 2" xfId="43494" xr:uid="{CDB5C26E-AAB4-438C-9789-A82C2505634C}"/>
    <cellStyle name="20% - Accent5 2 3 3" xfId="10318" xr:uid="{A0185A47-C8B4-4B62-A10D-9E8C2F7A5A9F}"/>
    <cellStyle name="20% - Accent5 2 4" xfId="127" xr:uid="{00000000-0005-0000-0000-00006E010000}"/>
    <cellStyle name="20% - Accent5 2 4 2" xfId="1953" xr:uid="{00000000-0005-0000-0000-00006F010000}"/>
    <cellStyle name="20% - Accent5 2 4 2 2" xfId="43495" xr:uid="{5DF34002-1788-4FCB-AFA6-7B33B741F298}"/>
    <cellStyle name="20% - Accent5 2 4 3" xfId="10319" xr:uid="{341D767C-732B-48F3-8B44-739EEB15A096}"/>
    <cellStyle name="20% - Accent5 2 5" xfId="1954" xr:uid="{00000000-0005-0000-0000-000070010000}"/>
    <cellStyle name="20% - Accent5 2 5 2" xfId="10320" xr:uid="{63EB2F33-A894-4055-95C0-330E7F446D6F}"/>
    <cellStyle name="20% - Accent5 2 6" xfId="1955" xr:uid="{00000000-0005-0000-0000-000071010000}"/>
    <cellStyle name="20% - Accent5 2 6 2" xfId="10321" xr:uid="{90C6467F-9F24-4F91-86B6-FC1E46627637}"/>
    <cellStyle name="20% - Accent5 2 7" xfId="1956" xr:uid="{00000000-0005-0000-0000-000072010000}"/>
    <cellStyle name="20% - Accent5 2 7 2" xfId="10322" xr:uid="{C28F40CC-856C-4B32-BD4D-76750EBBAD30}"/>
    <cellStyle name="20% - Accent5 2 8" xfId="1957" xr:uid="{00000000-0005-0000-0000-000073010000}"/>
    <cellStyle name="20% - Accent5 2 8 2" xfId="10323" xr:uid="{12763528-4B8B-4ED5-A499-F1E135BC649A}"/>
    <cellStyle name="20% - Accent5 2 9" xfId="1958" xr:uid="{00000000-0005-0000-0000-000074010000}"/>
    <cellStyle name="20% - Accent5 2 9 2" xfId="10324" xr:uid="{739FF5F4-E93D-4517-BA56-18DBB19F38ED}"/>
    <cellStyle name="20% - Accent5 2_2-2" xfId="1959" xr:uid="{00000000-0005-0000-0000-000075010000}"/>
    <cellStyle name="20% - Accent5 20" xfId="128" xr:uid="{00000000-0005-0000-0000-000076010000}"/>
    <cellStyle name="20% - Accent5 20 2" xfId="43496" xr:uid="{D4CB7157-ED1D-4BD6-B510-DC3592B5E492}"/>
    <cellStyle name="20% - Accent5 20 3" xfId="10325" xr:uid="{AA9C0957-BB60-445F-AC20-F0613553283C}"/>
    <cellStyle name="20% - Accent5 21" xfId="129" xr:uid="{00000000-0005-0000-0000-000077010000}"/>
    <cellStyle name="20% - Accent5 21 10" xfId="10327" xr:uid="{F80D8C49-FB83-4605-8786-2EC2D766211F}"/>
    <cellStyle name="20% - Accent5 21 11" xfId="10328" xr:uid="{2CA8B1E7-E35F-4651-AC5F-794AD1D82D60}"/>
    <cellStyle name="20% - Accent5 21 12" xfId="10329" xr:uid="{3E16457C-1305-4517-92C8-85A219CDB26C}"/>
    <cellStyle name="20% - Accent5 21 13" xfId="10330" xr:uid="{2DDB9487-F7C6-458D-9B5E-E28416664462}"/>
    <cellStyle name="20% - Accent5 21 14" xfId="10331" xr:uid="{41E645D2-6A8A-4A56-8D96-CD91BAD2859B}"/>
    <cellStyle name="20% - Accent5 21 15" xfId="43497" xr:uid="{23E1ABB9-2E6A-4B11-B9A7-9AAFEE6C2D82}"/>
    <cellStyle name="20% - Accent5 21 16" xfId="10326" xr:uid="{55384027-D534-4481-A0EF-084ECDAC0303}"/>
    <cellStyle name="20% - Accent5 21 2" xfId="1960" xr:uid="{00000000-0005-0000-0000-000078010000}"/>
    <cellStyle name="20% - Accent5 21 2 2" xfId="10333" xr:uid="{42BDA050-9CF1-4DA5-8C2F-79C7257A7A33}"/>
    <cellStyle name="20% - Accent5 21 2 3" xfId="10334" xr:uid="{B0CD91FD-B481-466F-AACE-A9447F27C49D}"/>
    <cellStyle name="20% - Accent5 21 2 3 2" xfId="10335" xr:uid="{67B6AEEA-7253-4CC2-AD2A-FD61FAEE3BCE}"/>
    <cellStyle name="20% - Accent5 21 2 4" xfId="10336" xr:uid="{F5FC275D-484B-4997-B9F9-A66BB833CE78}"/>
    <cellStyle name="20% - Accent5 21 2 5" xfId="10337" xr:uid="{734A5866-91F2-403C-869A-F6E6B287A6D2}"/>
    <cellStyle name="20% - Accent5 21 2 6" xfId="10332" xr:uid="{02217BEA-D8E3-411C-BC5D-0D195FACD0BE}"/>
    <cellStyle name="20% - Accent5 21 3" xfId="10338" xr:uid="{0CAD3CA4-08B0-4268-AD48-588E5E8CFBA3}"/>
    <cellStyle name="20% - Accent5 21 4" xfId="10339" xr:uid="{44561AB3-5A9F-436B-8504-B653F2A958F7}"/>
    <cellStyle name="20% - Accent5 21 5" xfId="10340" xr:uid="{BAA1185F-A8B7-4ACD-B7D6-64881A521555}"/>
    <cellStyle name="20% - Accent5 21 6" xfId="10341" xr:uid="{88F47023-39D4-40E3-8BCF-755E8B446906}"/>
    <cellStyle name="20% - Accent5 21 7" xfId="10342" xr:uid="{B199BE02-714F-4C41-AAEC-C83F317C6443}"/>
    <cellStyle name="20% - Accent5 21 8" xfId="10343" xr:uid="{B3EEFBFC-676A-464C-80E2-821E3A2025F0}"/>
    <cellStyle name="20% - Accent5 21 9" xfId="10344" xr:uid="{9B5B509E-A122-46C0-B46D-1D82DF0982F1}"/>
    <cellStyle name="20% - Accent5 22" xfId="130" xr:uid="{00000000-0005-0000-0000-000079010000}"/>
    <cellStyle name="20% - Accent5 22 10" xfId="10346" xr:uid="{53B6A663-8773-445E-A213-4C26DFC135AC}"/>
    <cellStyle name="20% - Accent5 22 10 2" xfId="37850" xr:uid="{048CC6D6-13DC-4623-A3D3-27C6E2011C8E}"/>
    <cellStyle name="20% - Accent5 22 10 3" xfId="41276" xr:uid="{8F3C4BDD-FAD4-4189-8DD5-BBDA0C56AACF}"/>
    <cellStyle name="20% - Accent5 22 11" xfId="10347" xr:uid="{27B7B454-045A-44A6-9FC2-1DD94C846136}"/>
    <cellStyle name="20% - Accent5 22 11 2" xfId="37851" xr:uid="{400C1768-7743-4453-B6D9-021B87E8C9F0}"/>
    <cellStyle name="20% - Accent5 22 11 3" xfId="41277" xr:uid="{A1EC143E-0C85-4770-9424-22773B9B210B}"/>
    <cellStyle name="20% - Accent5 22 12" xfId="10348" xr:uid="{73EF8E74-0BCE-46D5-BBC0-3F1BA456CB38}"/>
    <cellStyle name="20% - Accent5 22 12 2" xfId="37852" xr:uid="{01F94C48-BE2A-4B36-B374-969BEE22931F}"/>
    <cellStyle name="20% - Accent5 22 12 3" xfId="41278" xr:uid="{ABC3AD1A-406E-4573-BDC1-7130C9D8E731}"/>
    <cellStyle name="20% - Accent5 22 13" xfId="10349" xr:uid="{75801D41-C069-49A6-B83D-453484A32A31}"/>
    <cellStyle name="20% - Accent5 22 13 2" xfId="37853" xr:uid="{35489B2A-4A9B-4B3D-A03F-307892203F92}"/>
    <cellStyle name="20% - Accent5 22 13 3" xfId="41279" xr:uid="{FB7F8E89-3CD5-476E-BAD6-D723085E47BE}"/>
    <cellStyle name="20% - Accent5 22 14" xfId="10350" xr:uid="{B59F8480-6A18-4D44-B873-822328A2784B}"/>
    <cellStyle name="20% - Accent5 22 14 2" xfId="37854" xr:uid="{46B2DD52-1C92-4391-925B-D33F5D7382C2}"/>
    <cellStyle name="20% - Accent5 22 14 3" xfId="41280" xr:uid="{0EA8197B-C093-48F0-B9D8-AB28AB69D962}"/>
    <cellStyle name="20% - Accent5 22 15" xfId="37849" xr:uid="{987CA68B-9B67-46C0-ACB0-4E1CF3572CAC}"/>
    <cellStyle name="20% - Accent5 22 16" xfId="41275" xr:uid="{B0587A60-8618-4369-B666-5322861447C2}"/>
    <cellStyle name="20% - Accent5 22 17" xfId="43498" xr:uid="{A18701BC-165F-45C6-BE99-0BF06284FBE4}"/>
    <cellStyle name="20% - Accent5 22 18" xfId="10345" xr:uid="{D86E334F-7E20-4380-9945-2217FBE84449}"/>
    <cellStyle name="20% - Accent5 22 2" xfId="1961" xr:uid="{00000000-0005-0000-0000-00007A010000}"/>
    <cellStyle name="20% - Accent5 22 2 10" xfId="41281" xr:uid="{7DF511E9-023E-420B-B5FE-AC259F9F716A}"/>
    <cellStyle name="20% - Accent5 22 2 11" xfId="10351" xr:uid="{01E316C4-C4D7-4B98-B34D-789AD0157E61}"/>
    <cellStyle name="20% - Accent5 22 2 2" xfId="10352" xr:uid="{BBF6E7D2-3517-46FC-A014-8035586540BE}"/>
    <cellStyle name="20% - Accent5 22 2 2 2" xfId="10353" xr:uid="{D09A8855-2B07-49B8-B3F6-DD65F672A2D5}"/>
    <cellStyle name="20% - Accent5 22 2 2 2 2" xfId="10354" xr:uid="{DF52ADD9-D3C1-465C-9376-F7C9167078CE}"/>
    <cellStyle name="20% - Accent5 22 2 2 2 2 2" xfId="37858" xr:uid="{C5CBAD22-A7B7-46D2-9A13-35D87F6E19A1}"/>
    <cellStyle name="20% - Accent5 22 2 2 2 2 3" xfId="41284" xr:uid="{96F74499-57A8-46B1-877C-7E3F9FFF41B8}"/>
    <cellStyle name="20% - Accent5 22 2 2 2 3" xfId="10355" xr:uid="{B85709BD-7BBD-4AAC-A088-6468E7992466}"/>
    <cellStyle name="20% - Accent5 22 2 2 2 3 2" xfId="37859" xr:uid="{A0B88C02-7DDE-4C9F-9A3C-691197CFBD94}"/>
    <cellStyle name="20% - Accent5 22 2 2 2 3 3" xfId="41285" xr:uid="{F36DB4FA-44AC-4648-961B-690A1C121BF4}"/>
    <cellStyle name="20% - Accent5 22 2 2 2 4" xfId="10356" xr:uid="{96D79BF2-152B-4704-958E-FE52DE2EFF61}"/>
    <cellStyle name="20% - Accent5 22 2 2 2 4 2" xfId="37860" xr:uid="{3E917C66-4C0F-4111-A04C-13F76528CA68}"/>
    <cellStyle name="20% - Accent5 22 2 2 2 4 3" xfId="41286" xr:uid="{E46803A5-0E11-4CF5-8EDB-44A72ABF669D}"/>
    <cellStyle name="20% - Accent5 22 2 2 2 5" xfId="10357" xr:uid="{1CF1C769-0ED1-4854-8F1A-1C16C4A8DFA9}"/>
    <cellStyle name="20% - Accent5 22 2 2 2 5 2" xfId="37861" xr:uid="{6A1C89EF-2B1E-4825-B0B3-76158DE6A1A8}"/>
    <cellStyle name="20% - Accent5 22 2 2 2 5 3" xfId="41287" xr:uid="{40DEC4D7-5AE9-49CC-854A-CCC7F820210B}"/>
    <cellStyle name="20% - Accent5 22 2 2 2 6" xfId="37857" xr:uid="{6447F35B-34E6-425D-B6B5-E0CFED276A9A}"/>
    <cellStyle name="20% - Accent5 22 2 2 2 7" xfId="41283" xr:uid="{B5C05455-E528-4250-92C9-74A7EE5855E0}"/>
    <cellStyle name="20% - Accent5 22 2 2 3" xfId="10358" xr:uid="{B748CB3E-6EB4-4E88-95E8-F468F0E7E8AB}"/>
    <cellStyle name="20% - Accent5 22 2 2 3 2" xfId="37862" xr:uid="{4E937153-5685-469F-A68F-D2FE0293789A}"/>
    <cellStyle name="20% - Accent5 22 2 2 3 3" xfId="41288" xr:uid="{18DCFB36-EF25-4174-BE3C-94A756A41716}"/>
    <cellStyle name="20% - Accent5 22 2 2 4" xfId="10359" xr:uid="{8A50F611-8A00-402C-B5A6-7CE5CAE26D9D}"/>
    <cellStyle name="20% - Accent5 22 2 2 4 2" xfId="37863" xr:uid="{DF62810C-0EE3-408D-848D-065207B0AE8C}"/>
    <cellStyle name="20% - Accent5 22 2 2 4 3" xfId="41289" xr:uid="{DA9F2759-D286-4DB0-8F76-357D145C7378}"/>
    <cellStyle name="20% - Accent5 22 2 2 5" xfId="10360" xr:uid="{D1102B44-651F-42E3-8A7A-B277084D05C6}"/>
    <cellStyle name="20% - Accent5 22 2 2 5 2" xfId="37864" xr:uid="{EC5F6A20-F01F-44E6-B254-80D9ABD7187C}"/>
    <cellStyle name="20% - Accent5 22 2 2 5 3" xfId="41290" xr:uid="{440109E6-8B9A-4DBC-AB29-847CF78E249D}"/>
    <cellStyle name="20% - Accent5 22 2 2 6" xfId="10361" xr:uid="{F9022D53-9EAA-4394-AFCD-E000B226DF05}"/>
    <cellStyle name="20% - Accent5 22 2 2 6 2" xfId="37865" xr:uid="{7AFBD7F0-2156-4DB1-8049-3787D01235A8}"/>
    <cellStyle name="20% - Accent5 22 2 2 6 3" xfId="41291" xr:uid="{F2F190EE-EDA8-4434-85D3-259A1C0A9CB9}"/>
    <cellStyle name="20% - Accent5 22 2 2 7" xfId="37856" xr:uid="{55ADAEF6-FD34-424F-8105-0225AB206D19}"/>
    <cellStyle name="20% - Accent5 22 2 2 8" xfId="41282" xr:uid="{96DBBABF-F287-42CD-80E2-D181D8336EC0}"/>
    <cellStyle name="20% - Accent5 22 2 3" xfId="10362" xr:uid="{C3C9875F-E815-48D0-B5B2-0F1DC23FCE30}"/>
    <cellStyle name="20% - Accent5 22 2 3 2" xfId="10363" xr:uid="{0141BD6A-637D-4D77-8ADD-E5A66536559D}"/>
    <cellStyle name="20% - Accent5 22 2 3 2 2" xfId="10364" xr:uid="{8ACC1893-1C6E-45E9-81E9-78543FDF2B03}"/>
    <cellStyle name="20% - Accent5 22 2 3 2 2 2" xfId="37868" xr:uid="{C6BC7A30-4F63-4CC6-B38A-BB66E75199D8}"/>
    <cellStyle name="20% - Accent5 22 2 3 2 2 3" xfId="41294" xr:uid="{19DBE7D0-8E9D-4594-A757-AF1A3CB47A75}"/>
    <cellStyle name="20% - Accent5 22 2 3 2 3" xfId="10365" xr:uid="{94C0764C-3D8E-49CB-9450-2F47E559FCE9}"/>
    <cellStyle name="20% - Accent5 22 2 3 2 3 2" xfId="37869" xr:uid="{48D3650A-D4C2-49F0-9185-46416A7FB454}"/>
    <cellStyle name="20% - Accent5 22 2 3 2 3 3" xfId="41295" xr:uid="{1584186B-873F-4948-82B8-7915AA59A6C5}"/>
    <cellStyle name="20% - Accent5 22 2 3 2 4" xfId="37867" xr:uid="{4D6203D6-6548-4459-8D00-706642AF026D}"/>
    <cellStyle name="20% - Accent5 22 2 3 2 5" xfId="41293" xr:uid="{EEA8084B-B80A-48EB-A649-ADE1E91BDA59}"/>
    <cellStyle name="20% - Accent5 22 2 3 3" xfId="10366" xr:uid="{96211A51-F383-4DCF-9050-109FEE516F75}"/>
    <cellStyle name="20% - Accent5 22 2 3 3 2" xfId="37870" xr:uid="{C6AEA393-636B-44E7-8041-BB20A0C576BA}"/>
    <cellStyle name="20% - Accent5 22 2 3 3 3" xfId="41296" xr:uid="{04702C0D-CC40-4209-8840-9422616639D5}"/>
    <cellStyle name="20% - Accent5 22 2 3 4" xfId="10367" xr:uid="{C77E6284-8F67-4627-9A95-1F5ADF384C8E}"/>
    <cellStyle name="20% - Accent5 22 2 3 4 2" xfId="37871" xr:uid="{4D4B6BB4-03F2-472F-A3EA-8FCE05693EEC}"/>
    <cellStyle name="20% - Accent5 22 2 3 4 3" xfId="41297" xr:uid="{B9DEDFB2-837C-4A5B-A21A-DE17A2773B77}"/>
    <cellStyle name="20% - Accent5 22 2 3 5" xfId="10368" xr:uid="{9DF2ECB3-B41F-42F7-A2E4-8488B4CBA883}"/>
    <cellStyle name="20% - Accent5 22 2 3 5 2" xfId="37872" xr:uid="{40E5CC4E-ADCA-4DBF-AE70-FB6528329CE2}"/>
    <cellStyle name="20% - Accent5 22 2 3 5 3" xfId="41298" xr:uid="{4E7A376C-C6CF-4610-88AC-B86CF162DD82}"/>
    <cellStyle name="20% - Accent5 22 2 3 6" xfId="10369" xr:uid="{F0635D5F-F682-4611-BD30-01B7B23B09C9}"/>
    <cellStyle name="20% - Accent5 22 2 3 6 2" xfId="37873" xr:uid="{ACB1FE13-33BF-4ABC-8EE3-8288A1981A7D}"/>
    <cellStyle name="20% - Accent5 22 2 3 6 3" xfId="41299" xr:uid="{966C0D76-A508-4F31-A3BB-44879C1E7E8C}"/>
    <cellStyle name="20% - Accent5 22 2 3 7" xfId="37866" xr:uid="{ED62E5BB-F5AD-48BF-960B-59D8AAA419D1}"/>
    <cellStyle name="20% - Accent5 22 2 3 8" xfId="41292" xr:uid="{38C46948-2B7B-43A0-9D78-0A12EA010FC1}"/>
    <cellStyle name="20% - Accent5 22 2 4" xfId="10370" xr:uid="{75D6B0A8-A63F-4CEA-8EC9-D3A602B814DA}"/>
    <cellStyle name="20% - Accent5 22 2 4 2" xfId="10371" xr:uid="{CD37E937-E02D-4D3F-9215-7A0032E9629C}"/>
    <cellStyle name="20% - Accent5 22 2 4 2 2" xfId="37875" xr:uid="{63FF2AAE-2D3A-449B-98FC-203E9D7CEE78}"/>
    <cellStyle name="20% - Accent5 22 2 4 2 3" xfId="41301" xr:uid="{A31F8EA1-54D5-4FDF-AF55-3AF8D0F96714}"/>
    <cellStyle name="20% - Accent5 22 2 4 3" xfId="10372" xr:uid="{AA933D80-0EAF-4D58-9E2B-F8B5A72D40F2}"/>
    <cellStyle name="20% - Accent5 22 2 4 3 2" xfId="37876" xr:uid="{333491DB-FFD0-454A-B36C-CA496C15C025}"/>
    <cellStyle name="20% - Accent5 22 2 4 3 3" xfId="41302" xr:uid="{25DBF6F6-63E9-48CF-B814-ACD444938EF4}"/>
    <cellStyle name="20% - Accent5 22 2 4 4" xfId="37874" xr:uid="{47697DA4-27E8-42DF-98A4-91DBA78698A8}"/>
    <cellStyle name="20% - Accent5 22 2 4 5" xfId="41300" xr:uid="{3E4EAE7D-9A9A-4A03-850A-ADA1DCD6DBE6}"/>
    <cellStyle name="20% - Accent5 22 2 5" xfId="10373" xr:uid="{8864B0B7-1604-4CAA-83EC-5750BBD8B28A}"/>
    <cellStyle name="20% - Accent5 22 2 5 2" xfId="37877" xr:uid="{05F439B4-1D4A-4D65-9C24-1570B342E006}"/>
    <cellStyle name="20% - Accent5 22 2 5 3" xfId="41303" xr:uid="{28732618-CABC-41A7-80F9-BAC60BF270F4}"/>
    <cellStyle name="20% - Accent5 22 2 6" xfId="10374" xr:uid="{03F454A4-FCDD-46F2-9774-97FEB5BF89FB}"/>
    <cellStyle name="20% - Accent5 22 2 6 2" xfId="37878" xr:uid="{A987727D-108C-4660-BC3D-67575191A603}"/>
    <cellStyle name="20% - Accent5 22 2 6 3" xfId="41304" xr:uid="{C43D586C-7985-403D-82E9-20104BF91D62}"/>
    <cellStyle name="20% - Accent5 22 2 7" xfId="10375" xr:uid="{A1347690-A62D-4F8E-8A14-040A72AD124C}"/>
    <cellStyle name="20% - Accent5 22 2 7 2" xfId="37879" xr:uid="{81606087-DCEB-40D2-A66E-8AC39EA9739B}"/>
    <cellStyle name="20% - Accent5 22 2 7 3" xfId="41305" xr:uid="{4B729543-6B6C-43C2-8498-08CD2FF92003}"/>
    <cellStyle name="20% - Accent5 22 2 8" xfId="10376" xr:uid="{EE063765-A361-4F49-B699-E97BAA7D69DA}"/>
    <cellStyle name="20% - Accent5 22 2 8 2" xfId="37880" xr:uid="{C775B06E-DB67-464B-AF54-5E6FDAB96476}"/>
    <cellStyle name="20% - Accent5 22 2 8 3" xfId="41306" xr:uid="{34FB9705-3058-4D21-A5BB-5E45F8E2F310}"/>
    <cellStyle name="20% - Accent5 22 2 9" xfId="37855" xr:uid="{C34E16AD-327B-413D-93EF-50CBD8ADACED}"/>
    <cellStyle name="20% - Accent5 22 3" xfId="10377" xr:uid="{C7408FBD-DE4D-4C75-AD32-FB3BEFF52A53}"/>
    <cellStyle name="20% - Accent5 22 3 2" xfId="10378" xr:uid="{FC3BBC70-909F-4624-9074-15C17E0E7766}"/>
    <cellStyle name="20% - Accent5 22 3 2 2" xfId="10379" xr:uid="{09D1AB3B-890D-42CB-B0AA-B80233A407B6}"/>
    <cellStyle name="20% - Accent5 22 3 2 2 2" xfId="10380" xr:uid="{1C8E80EF-EFBA-4B58-BE59-346C3D92F666}"/>
    <cellStyle name="20% - Accent5 22 3 2 2 2 2" xfId="37883" xr:uid="{931501CC-F1A3-4A59-AC58-228C3E95FDC5}"/>
    <cellStyle name="20% - Accent5 22 3 2 2 2 3" xfId="41309" xr:uid="{F99F2526-7228-4C82-BD22-C8A783D34EF4}"/>
    <cellStyle name="20% - Accent5 22 3 2 2 3" xfId="10381" xr:uid="{58A0AFB4-D5D7-4AD6-A1E0-60D51DE006AA}"/>
    <cellStyle name="20% - Accent5 22 3 2 2 3 2" xfId="37884" xr:uid="{AFAD6C28-9977-446F-8AF1-B4764A071DE7}"/>
    <cellStyle name="20% - Accent5 22 3 2 2 3 3" xfId="41310" xr:uid="{94E8C177-3844-4D31-AE1A-A991B6033808}"/>
    <cellStyle name="20% - Accent5 22 3 2 2 4" xfId="37882" xr:uid="{ABAA44CC-BDD4-46EA-A780-09D326ADC1E1}"/>
    <cellStyle name="20% - Accent5 22 3 2 2 5" xfId="41308" xr:uid="{9867F339-42DF-48C0-A26A-3BEF892FFB96}"/>
    <cellStyle name="20% - Accent5 22 3 2 3" xfId="10382" xr:uid="{FA53EA4F-FB31-4A96-A37E-B3AA12466EC9}"/>
    <cellStyle name="20% - Accent5 22 3 2 3 2" xfId="37885" xr:uid="{9836ADFC-1392-40B6-8E2D-CB5A9134F040}"/>
    <cellStyle name="20% - Accent5 22 3 2 3 3" xfId="41311" xr:uid="{278B814E-92AD-441B-ACEE-DBB8F676BA04}"/>
    <cellStyle name="20% - Accent5 22 3 2 4" xfId="10383" xr:uid="{53479800-B4DD-473C-A8D7-3AE9229062B7}"/>
    <cellStyle name="20% - Accent5 22 3 2 4 2" xfId="37886" xr:uid="{77AB2D4F-E837-48C4-AD25-E6E1F5F16E29}"/>
    <cellStyle name="20% - Accent5 22 3 2 4 3" xfId="41312" xr:uid="{F8F507E6-6D06-4249-B9B3-13F97C5FE6C2}"/>
    <cellStyle name="20% - Accent5 22 3 2 5" xfId="37881" xr:uid="{1FA713E9-7297-42E0-B99F-8C7EC1CE6B9B}"/>
    <cellStyle name="20% - Accent5 22 3 2 6" xfId="41307" xr:uid="{3547567D-AC15-4568-8C9E-14C657B4FB19}"/>
    <cellStyle name="20% - Accent5 22 3 3" xfId="10384" xr:uid="{5AA43811-5EE0-47C7-B1F5-5898B7BEA0E8}"/>
    <cellStyle name="20% - Accent5 22 3 3 2" xfId="10385" xr:uid="{5AA68293-722F-43A5-907E-1DFDFEC5A193}"/>
    <cellStyle name="20% - Accent5 22 3 3 2 2" xfId="10386" xr:uid="{366072FA-495A-4E7B-A3A8-7006A8A5B642}"/>
    <cellStyle name="20% - Accent5 22 3 3 2 2 2" xfId="37889" xr:uid="{2054EDDA-131D-4D0C-B1CB-33E5087CA214}"/>
    <cellStyle name="20% - Accent5 22 3 3 2 2 3" xfId="41315" xr:uid="{446A573D-7703-4BF0-855F-EB98101540BD}"/>
    <cellStyle name="20% - Accent5 22 3 3 2 3" xfId="10387" xr:uid="{F637D234-6F07-4006-8C46-04B4F542E399}"/>
    <cellStyle name="20% - Accent5 22 3 3 2 3 2" xfId="37890" xr:uid="{1F8FB179-6AEB-4502-915F-79D5E5484812}"/>
    <cellStyle name="20% - Accent5 22 3 3 2 3 3" xfId="41316" xr:uid="{B5945F81-D658-48AC-BA1C-E252912C665A}"/>
    <cellStyle name="20% - Accent5 22 3 3 2 4" xfId="37888" xr:uid="{1C5438C1-3A71-4DCC-9FE1-AE13EA4485D8}"/>
    <cellStyle name="20% - Accent5 22 3 3 2 5" xfId="41314" xr:uid="{57022E33-42C4-4108-8D69-F0C62D020CE6}"/>
    <cellStyle name="20% - Accent5 22 3 3 3" xfId="10388" xr:uid="{9E5FD0BE-6E49-43A0-874B-A1207A5CC2ED}"/>
    <cellStyle name="20% - Accent5 22 3 3 3 2" xfId="37891" xr:uid="{696D9AB9-EB3A-4F4B-9DE0-AFFF6F565CC3}"/>
    <cellStyle name="20% - Accent5 22 3 3 3 3" xfId="41317" xr:uid="{0B8DE57D-0AC7-43A3-97A0-E4DC40F69412}"/>
    <cellStyle name="20% - Accent5 22 3 3 4" xfId="10389" xr:uid="{EC21545F-181B-48A8-89E8-2FCA525D6DA5}"/>
    <cellStyle name="20% - Accent5 22 3 3 4 2" xfId="37892" xr:uid="{45D7800C-1418-4D84-A572-CEB185634D87}"/>
    <cellStyle name="20% - Accent5 22 3 3 4 3" xfId="41318" xr:uid="{D909A36C-3EE4-420C-9119-FC53B4E4E6EE}"/>
    <cellStyle name="20% - Accent5 22 3 3 5" xfId="37887" xr:uid="{FC0C8DDE-FABA-4CC4-B92E-B49CF6D2EEF1}"/>
    <cellStyle name="20% - Accent5 22 3 3 6" xfId="41313" xr:uid="{7D47C327-B0DE-4169-A452-89FA2C6932E3}"/>
    <cellStyle name="20% - Accent5 22 3 4" xfId="10390" xr:uid="{AA3F6B9F-615F-4232-8A8C-8BD85720AA30}"/>
    <cellStyle name="20% - Accent5 22 3 4 2" xfId="10391" xr:uid="{A9CDEEBB-58AE-4359-A9BA-A55A21BED999}"/>
    <cellStyle name="20% - Accent5 22 3 4 2 2" xfId="37894" xr:uid="{7651461F-6147-40DB-8C71-99B1AEECCDC9}"/>
    <cellStyle name="20% - Accent5 22 3 4 2 3" xfId="41320" xr:uid="{CB71307A-B7EC-4AAC-A935-7DCFDA2B85F6}"/>
    <cellStyle name="20% - Accent5 22 3 4 3" xfId="10392" xr:uid="{050036D4-1E1C-4C30-B14E-5DD030EB1AAF}"/>
    <cellStyle name="20% - Accent5 22 3 4 3 2" xfId="37895" xr:uid="{221BFC2A-24D1-4E79-B707-5CE63B4E9538}"/>
    <cellStyle name="20% - Accent5 22 3 4 3 3" xfId="41321" xr:uid="{6E0688BF-14AF-4D05-AD7E-BF76E766318E}"/>
    <cellStyle name="20% - Accent5 22 3 4 4" xfId="37893" xr:uid="{0FD057B1-198E-463A-820F-D4BBB0D502D7}"/>
    <cellStyle name="20% - Accent5 22 3 4 5" xfId="41319" xr:uid="{E1E68807-DF04-4789-8D4B-79CDE2D61593}"/>
    <cellStyle name="20% - Accent5 22 4" xfId="10393" xr:uid="{FDB12DB7-3462-42D9-AA87-7556B5A18517}"/>
    <cellStyle name="20% - Accent5 22 4 10" xfId="41322" xr:uid="{70AA31A1-4595-4BC3-86F9-D2D6B92FE725}"/>
    <cellStyle name="20% - Accent5 22 4 2" xfId="10394" xr:uid="{FF34E927-95EF-42F7-A77F-3118811C0A40}"/>
    <cellStyle name="20% - Accent5 22 4 2 2" xfId="10395" xr:uid="{7E627C54-8069-4D6A-B81E-D0737E3AAA0E}"/>
    <cellStyle name="20% - Accent5 22 4 2 2 2" xfId="10396" xr:uid="{CFD904D1-5A81-4C3C-B44B-F39D54DBD888}"/>
    <cellStyle name="20% - Accent5 22 4 2 2 2 2" xfId="37899" xr:uid="{33EA3C68-10EA-43A8-AAF4-15E21E4E7DAF}"/>
    <cellStyle name="20% - Accent5 22 4 2 2 2 3" xfId="41325" xr:uid="{3F8440B6-AD45-4F30-A098-0A55725440D8}"/>
    <cellStyle name="20% - Accent5 22 4 2 2 3" xfId="10397" xr:uid="{A224F008-8D16-402E-BC82-F04DD8977CA1}"/>
    <cellStyle name="20% - Accent5 22 4 2 2 3 2" xfId="37900" xr:uid="{BC4495FC-FFEA-40D8-AD30-A4866A591019}"/>
    <cellStyle name="20% - Accent5 22 4 2 2 3 3" xfId="41326" xr:uid="{D0EADAE3-0F25-4382-B3C2-F39476A5EF22}"/>
    <cellStyle name="20% - Accent5 22 4 2 2 4" xfId="37898" xr:uid="{A5BD2B6D-BD17-4EBD-90D0-B71411A73011}"/>
    <cellStyle name="20% - Accent5 22 4 2 2 5" xfId="41324" xr:uid="{6D7E6C42-6E6B-4CDB-8B6A-C5600A4CF311}"/>
    <cellStyle name="20% - Accent5 22 4 2 3" xfId="10398" xr:uid="{7C0091D3-D188-4420-AEC9-99117A1162E1}"/>
    <cellStyle name="20% - Accent5 22 4 2 3 2" xfId="37901" xr:uid="{FFC95F61-EF08-4AD1-ACB6-0E5534BB5691}"/>
    <cellStyle name="20% - Accent5 22 4 2 3 3" xfId="41327" xr:uid="{EB2B9662-E10A-4D94-B348-1CAB7D8EDD4B}"/>
    <cellStyle name="20% - Accent5 22 4 2 4" xfId="10399" xr:uid="{5056D003-2A2A-4244-A3CA-CB012CE93CD5}"/>
    <cellStyle name="20% - Accent5 22 4 2 4 2" xfId="37902" xr:uid="{7B4A1089-E62F-4245-BC6D-521A52CF0793}"/>
    <cellStyle name="20% - Accent5 22 4 2 4 3" xfId="41328" xr:uid="{69ECD7C1-6CF8-441A-BE7C-AC6885FB62F7}"/>
    <cellStyle name="20% - Accent5 22 4 2 5" xfId="10400" xr:uid="{510F5601-E369-4779-8B7F-5D7D7539653A}"/>
    <cellStyle name="20% - Accent5 22 4 2 5 2" xfId="37903" xr:uid="{D6C190F7-EB87-4D84-9A06-827D8CCDB971}"/>
    <cellStyle name="20% - Accent5 22 4 2 5 3" xfId="41329" xr:uid="{866C5C99-86EA-4C39-A856-379CFFEDFCD8}"/>
    <cellStyle name="20% - Accent5 22 4 2 6" xfId="10401" xr:uid="{67C20142-3A07-44DF-AEF5-4CBBAF93E2B1}"/>
    <cellStyle name="20% - Accent5 22 4 2 6 2" xfId="37904" xr:uid="{9E14F613-0DD8-40CD-B86E-0C0CD73DD3D6}"/>
    <cellStyle name="20% - Accent5 22 4 2 6 3" xfId="41330" xr:uid="{63F5B416-36CE-436D-91DD-F5CEFE610CF7}"/>
    <cellStyle name="20% - Accent5 22 4 2 7" xfId="37897" xr:uid="{1971C38F-7273-4FA5-BCB7-B5DBE86EDAC1}"/>
    <cellStyle name="20% - Accent5 22 4 2 8" xfId="41323" xr:uid="{9F931769-344B-4EBA-B55D-E1B3F337612D}"/>
    <cellStyle name="20% - Accent5 22 4 3" xfId="10402" xr:uid="{2DC8BFED-378C-449F-B0E5-B5EF2223290C}"/>
    <cellStyle name="20% - Accent5 22 4 3 2" xfId="10403" xr:uid="{283CC1C3-5C0B-4516-A54D-D5814B704C54}"/>
    <cellStyle name="20% - Accent5 22 4 3 2 2" xfId="10404" xr:uid="{E1CF0A38-8F19-480F-8C36-6EAC2D723839}"/>
    <cellStyle name="20% - Accent5 22 4 3 2 2 2" xfId="37907" xr:uid="{15C6716B-FA47-4BFE-A1EF-EF1509ECF8C7}"/>
    <cellStyle name="20% - Accent5 22 4 3 2 2 3" xfId="41333" xr:uid="{5D85729E-E0E8-4AB3-A11C-5CCF7BCD6336}"/>
    <cellStyle name="20% - Accent5 22 4 3 2 3" xfId="10405" xr:uid="{3F113873-DB0D-4649-A754-678325DFA637}"/>
    <cellStyle name="20% - Accent5 22 4 3 2 3 2" xfId="37908" xr:uid="{7C1E921E-5668-4185-9271-F60E0F176D04}"/>
    <cellStyle name="20% - Accent5 22 4 3 2 3 3" xfId="41334" xr:uid="{12B45207-9196-4CBC-8141-72CF46152DFF}"/>
    <cellStyle name="20% - Accent5 22 4 3 2 4" xfId="37906" xr:uid="{1C19987E-2ADA-4BFD-B6AD-7BD9F5794594}"/>
    <cellStyle name="20% - Accent5 22 4 3 2 5" xfId="41332" xr:uid="{A18ED2A7-3646-423D-B530-CB75B6B42211}"/>
    <cellStyle name="20% - Accent5 22 4 3 3" xfId="10406" xr:uid="{60E78104-3D78-428F-B077-200CC0804E9B}"/>
    <cellStyle name="20% - Accent5 22 4 3 3 2" xfId="37909" xr:uid="{3256A7FC-0157-4E18-92A3-FF40723E978D}"/>
    <cellStyle name="20% - Accent5 22 4 3 3 3" xfId="41335" xr:uid="{2BA1A0F1-CF85-45E8-A868-CE6724C02559}"/>
    <cellStyle name="20% - Accent5 22 4 3 4" xfId="10407" xr:uid="{2A5FD0DE-B73F-4F7B-9E57-33A90BEBA2CC}"/>
    <cellStyle name="20% - Accent5 22 4 3 4 2" xfId="37910" xr:uid="{46B0A2FF-F7A9-4A73-BA8A-C10FD305C913}"/>
    <cellStyle name="20% - Accent5 22 4 3 4 3" xfId="41336" xr:uid="{55ED9D23-6484-470A-8BB3-BCEFA26E4914}"/>
    <cellStyle name="20% - Accent5 22 4 3 5" xfId="37905" xr:uid="{949641CE-BDA6-42A3-ADDA-1F4DF06C0E13}"/>
    <cellStyle name="20% - Accent5 22 4 3 6" xfId="41331" xr:uid="{69B82838-354E-4B5B-AA04-BCA4A67359E9}"/>
    <cellStyle name="20% - Accent5 22 4 4" xfId="10408" xr:uid="{440E07C7-3E41-4624-8B33-0073D5ABD5DE}"/>
    <cellStyle name="20% - Accent5 22 4 4 2" xfId="10409" xr:uid="{3AB30B92-B759-450B-A533-C98A302091FA}"/>
    <cellStyle name="20% - Accent5 22 4 4 2 2" xfId="37912" xr:uid="{53F7CDE1-4F62-49A9-AF99-3D41931CC4AF}"/>
    <cellStyle name="20% - Accent5 22 4 4 2 3" xfId="41338" xr:uid="{DF5A49F8-63C0-47E6-8B33-75E73BD56158}"/>
    <cellStyle name="20% - Accent5 22 4 4 3" xfId="10410" xr:uid="{6E85DA6B-5016-4B49-88AD-7AF9CEB03437}"/>
    <cellStyle name="20% - Accent5 22 4 4 3 2" xfId="37913" xr:uid="{7757FC93-30F7-40F2-ACCB-E2FCCC884823}"/>
    <cellStyle name="20% - Accent5 22 4 4 3 3" xfId="41339" xr:uid="{7A183F35-C38D-4094-9A90-00C35F8B3B0B}"/>
    <cellStyle name="20% - Accent5 22 4 4 4" xfId="37911" xr:uid="{C26D6EE6-4B29-46B0-A126-38C834010864}"/>
    <cellStyle name="20% - Accent5 22 4 4 5" xfId="41337" xr:uid="{08DD40EE-2EAB-4B51-8FF4-FEAFB5C2E868}"/>
    <cellStyle name="20% - Accent5 22 4 5" xfId="10411" xr:uid="{03DC25E7-524C-4676-BBE0-316A84D54572}"/>
    <cellStyle name="20% - Accent5 22 4 5 2" xfId="37914" xr:uid="{0D6A99F4-DE87-4280-93C0-06E2FDA5B6A4}"/>
    <cellStyle name="20% - Accent5 22 4 5 3" xfId="41340" xr:uid="{526EFBDC-D9AF-48EA-8524-FE4750F440FC}"/>
    <cellStyle name="20% - Accent5 22 4 6" xfId="10412" xr:uid="{19CBCECC-7E00-489D-90D1-3CF6B9AD34E1}"/>
    <cellStyle name="20% - Accent5 22 4 6 2" xfId="37915" xr:uid="{B675C5A3-546D-4917-8A75-F9FA8E7B784F}"/>
    <cellStyle name="20% - Accent5 22 4 6 3" xfId="41341" xr:uid="{70308E1A-B5A9-4DEA-9445-5BF9D74EEB18}"/>
    <cellStyle name="20% - Accent5 22 4 7" xfId="10413" xr:uid="{B2C7831F-9BB5-4369-8EDD-E09D05979485}"/>
    <cellStyle name="20% - Accent5 22 4 7 2" xfId="37916" xr:uid="{26041531-1E2A-4EB1-A6C9-9725CE5FC895}"/>
    <cellStyle name="20% - Accent5 22 4 7 3" xfId="41342" xr:uid="{1FB9B775-4D86-45C0-9CC6-E5B9D8F31F05}"/>
    <cellStyle name="20% - Accent5 22 4 8" xfId="10414" xr:uid="{4CC7CA34-4969-43FD-97B9-E6F2B24C23FF}"/>
    <cellStyle name="20% - Accent5 22 4 8 2" xfId="37917" xr:uid="{CCD0153C-532F-4CAB-9A16-BFA72963A1E2}"/>
    <cellStyle name="20% - Accent5 22 4 8 3" xfId="41343" xr:uid="{DD5CABD2-6E01-4092-AA60-12746691854A}"/>
    <cellStyle name="20% - Accent5 22 4 9" xfId="37896" xr:uid="{47CDC97B-E3B3-498C-B3A3-73C77CA2CAC2}"/>
    <cellStyle name="20% - Accent5 22 5" xfId="10415" xr:uid="{0F7D70BE-E5FF-4D95-9742-F3DFA1428596}"/>
    <cellStyle name="20% - Accent5 22 5 10" xfId="41344" xr:uid="{2F9C3C4B-6BAE-442F-9C6A-F0D62FCD19F2}"/>
    <cellStyle name="20% - Accent5 22 5 2" xfId="10416" xr:uid="{76DB6FFB-52EF-4EE1-A907-79DA67A4F928}"/>
    <cellStyle name="20% - Accent5 22 5 2 2" xfId="10417" xr:uid="{DAE7A1FE-9AB7-43A1-A340-A3029C94DBBD}"/>
    <cellStyle name="20% - Accent5 22 5 2 2 2" xfId="10418" xr:uid="{44B58417-9A11-44C7-B039-82F8C4BD074B}"/>
    <cellStyle name="20% - Accent5 22 5 2 2 2 2" xfId="37921" xr:uid="{45400B1D-C960-4EC9-8FC1-ED34C9199F94}"/>
    <cellStyle name="20% - Accent5 22 5 2 2 2 3" xfId="41347" xr:uid="{0189BEE6-5844-42F2-AD40-573B732A65D0}"/>
    <cellStyle name="20% - Accent5 22 5 2 2 3" xfId="10419" xr:uid="{7909DE59-19D2-4C26-A5AB-29FC5E52E62F}"/>
    <cellStyle name="20% - Accent5 22 5 2 2 3 2" xfId="37922" xr:uid="{05B1CC6D-2F1A-48DE-B572-750FDD97EB87}"/>
    <cellStyle name="20% - Accent5 22 5 2 2 3 3" xfId="41348" xr:uid="{9450DD4C-F8E4-4019-867B-712159B664A8}"/>
    <cellStyle name="20% - Accent5 22 5 2 2 4" xfId="37920" xr:uid="{A4B2BCDE-73AF-4F66-A52F-19B13D2ACE57}"/>
    <cellStyle name="20% - Accent5 22 5 2 2 5" xfId="41346" xr:uid="{2413730A-2F31-46F8-9399-022C03DB5503}"/>
    <cellStyle name="20% - Accent5 22 5 2 3" xfId="10420" xr:uid="{7919C419-4B37-417E-831A-9032A85E169E}"/>
    <cellStyle name="20% - Accent5 22 5 2 3 2" xfId="37923" xr:uid="{6BB63972-60A0-46A1-872B-BC17280A53A3}"/>
    <cellStyle name="20% - Accent5 22 5 2 3 3" xfId="41349" xr:uid="{3B8E678F-ABE6-45C6-9DA8-BA5C8915268E}"/>
    <cellStyle name="20% - Accent5 22 5 2 4" xfId="10421" xr:uid="{64393BF4-F804-433C-9449-D69D2785CBD8}"/>
    <cellStyle name="20% - Accent5 22 5 2 4 2" xfId="37924" xr:uid="{86838407-F1D4-42AB-98E2-0DE84ADE2E03}"/>
    <cellStyle name="20% - Accent5 22 5 2 4 3" xfId="41350" xr:uid="{C9C58D75-24F7-4683-864E-9B94DFDE524A}"/>
    <cellStyle name="20% - Accent5 22 5 2 5" xfId="37919" xr:uid="{EA127A6E-F632-40B4-B3A9-006E1E1A10A9}"/>
    <cellStyle name="20% - Accent5 22 5 2 6" xfId="41345" xr:uid="{A4BF35DB-9C88-4C97-8CE5-A47F7F2B4831}"/>
    <cellStyle name="20% - Accent5 22 5 3" xfId="10422" xr:uid="{2E71F845-A73E-4F12-97FC-FE0505EEC222}"/>
    <cellStyle name="20% - Accent5 22 5 3 2" xfId="10423" xr:uid="{6184AB09-84E9-45D8-ABE2-12B40CE2D94E}"/>
    <cellStyle name="20% - Accent5 22 5 3 2 2" xfId="10424" xr:uid="{A7B39766-688E-442A-BE16-A68EBC21A004}"/>
    <cellStyle name="20% - Accent5 22 5 3 2 2 2" xfId="37927" xr:uid="{3490A47A-C49C-4EE4-9F77-00D6F1108189}"/>
    <cellStyle name="20% - Accent5 22 5 3 2 2 3" xfId="41353" xr:uid="{419BEF61-DC9E-44E7-974E-51800C487541}"/>
    <cellStyle name="20% - Accent5 22 5 3 2 3" xfId="10425" xr:uid="{7932A0B4-6D3A-4EAD-9512-7F441F8532B6}"/>
    <cellStyle name="20% - Accent5 22 5 3 2 3 2" xfId="37928" xr:uid="{99A2C414-E324-4365-8971-6655292AA7AE}"/>
    <cellStyle name="20% - Accent5 22 5 3 2 3 3" xfId="41354" xr:uid="{D22F245C-086D-4780-9A78-BD6CE8150918}"/>
    <cellStyle name="20% - Accent5 22 5 3 2 4" xfId="37926" xr:uid="{B1918627-5D96-44CF-BA4E-30646EE5327B}"/>
    <cellStyle name="20% - Accent5 22 5 3 2 5" xfId="41352" xr:uid="{AD714457-8472-4A15-9EA4-DE2B0A4C5D43}"/>
    <cellStyle name="20% - Accent5 22 5 3 3" xfId="10426" xr:uid="{79A58AA5-B2B5-4FDE-A80C-5E88F93BA6D7}"/>
    <cellStyle name="20% - Accent5 22 5 3 3 2" xfId="37929" xr:uid="{6E9C5548-99BE-47A8-888C-858D96404E3C}"/>
    <cellStyle name="20% - Accent5 22 5 3 3 3" xfId="41355" xr:uid="{A6B29DD7-E9C8-40AB-A80E-AFD7917D9848}"/>
    <cellStyle name="20% - Accent5 22 5 3 4" xfId="10427" xr:uid="{7B5C64A6-2E6D-41E7-9E7F-15EA34D26A62}"/>
    <cellStyle name="20% - Accent5 22 5 3 4 2" xfId="37930" xr:uid="{17F89CCC-5C5E-4921-A248-4067C5389631}"/>
    <cellStyle name="20% - Accent5 22 5 3 4 3" xfId="41356" xr:uid="{9ED345FD-561E-40A5-AA59-2B875A3D0090}"/>
    <cellStyle name="20% - Accent5 22 5 3 5" xfId="37925" xr:uid="{1307D1E7-DBF6-4CA0-8258-2A8C179260D7}"/>
    <cellStyle name="20% - Accent5 22 5 3 6" xfId="41351" xr:uid="{4774FEAD-2BA2-41B7-8594-A68C00247C11}"/>
    <cellStyle name="20% - Accent5 22 5 4" xfId="10428" xr:uid="{2FD30F89-2448-41E3-8E72-9E9594FE4826}"/>
    <cellStyle name="20% - Accent5 22 5 4 2" xfId="10429" xr:uid="{8DE48497-88AA-4151-918F-B8652DF9134B}"/>
    <cellStyle name="20% - Accent5 22 5 4 2 2" xfId="37932" xr:uid="{7CB6A724-4B23-4AAA-8A12-222395EB6831}"/>
    <cellStyle name="20% - Accent5 22 5 4 2 3" xfId="41358" xr:uid="{F98F5CCA-0B0A-4B7F-8101-C61BE16FA2C0}"/>
    <cellStyle name="20% - Accent5 22 5 4 3" xfId="10430" xr:uid="{E736AC8C-30CB-49C6-B58C-9906841E0527}"/>
    <cellStyle name="20% - Accent5 22 5 4 3 2" xfId="37933" xr:uid="{A3149D8D-AEFF-4F1C-9A85-DBBE058635E7}"/>
    <cellStyle name="20% - Accent5 22 5 4 3 3" xfId="41359" xr:uid="{0120BAF8-45FF-41E2-B06E-A901A50DBD21}"/>
    <cellStyle name="20% - Accent5 22 5 4 4" xfId="37931" xr:uid="{27DF8CF2-9DE0-48C0-9F82-C6D2EE3077C6}"/>
    <cellStyle name="20% - Accent5 22 5 4 5" xfId="41357" xr:uid="{95F728FB-2081-4815-AF21-6A7A0CB83D05}"/>
    <cellStyle name="20% - Accent5 22 5 5" xfId="10431" xr:uid="{F36E7618-4268-4762-AD86-2F08C0318F3C}"/>
    <cellStyle name="20% - Accent5 22 5 5 2" xfId="37934" xr:uid="{0EFA18B5-FE26-4B31-A0AA-514C40D7E5F4}"/>
    <cellStyle name="20% - Accent5 22 5 5 3" xfId="41360" xr:uid="{74B4DB0C-A58A-4CA1-9583-9E0A56845388}"/>
    <cellStyle name="20% - Accent5 22 5 6" xfId="10432" xr:uid="{66C3FE37-354F-4855-8B15-99616B6BA7C9}"/>
    <cellStyle name="20% - Accent5 22 5 6 2" xfId="37935" xr:uid="{403362D7-F4CE-4836-BCEA-06785A4F66FC}"/>
    <cellStyle name="20% - Accent5 22 5 6 3" xfId="41361" xr:uid="{A864C631-77F4-41FA-BDF7-DA2BE2A9A550}"/>
    <cellStyle name="20% - Accent5 22 5 7" xfId="10433" xr:uid="{27E6C80D-6239-418C-839C-D98C9B71BEA7}"/>
    <cellStyle name="20% - Accent5 22 5 7 2" xfId="37936" xr:uid="{18E3130C-5DFE-4015-B2C3-FDD6834FC948}"/>
    <cellStyle name="20% - Accent5 22 5 7 3" xfId="41362" xr:uid="{CF42BB00-723E-4CF9-B3D5-5FC8EE0F8A57}"/>
    <cellStyle name="20% - Accent5 22 5 8" xfId="10434" xr:uid="{2AB749B6-4AD0-46CD-B0C6-E943FB1ACA94}"/>
    <cellStyle name="20% - Accent5 22 5 8 2" xfId="37937" xr:uid="{3FEF2503-8396-4F0B-BAC7-D41DA2835BB7}"/>
    <cellStyle name="20% - Accent5 22 5 8 3" xfId="41363" xr:uid="{FEC35830-4F16-445A-9D8A-C63E5E76C968}"/>
    <cellStyle name="20% - Accent5 22 5 9" xfId="37918" xr:uid="{32DC7EEA-F43A-4588-BA85-87FCA69A3F3C}"/>
    <cellStyle name="20% - Accent5 22 6" xfId="10435" xr:uid="{81E65E91-25DA-4E4A-B5CD-C6DB15C55FB2}"/>
    <cellStyle name="20% - Accent5 22 6 2" xfId="10436" xr:uid="{D5840962-CBE2-4C6C-AC50-C497516FD72D}"/>
    <cellStyle name="20% - Accent5 22 6 2 2" xfId="10437" xr:uid="{7B45BF06-07BB-40C0-905B-7E41738BB2FE}"/>
    <cellStyle name="20% - Accent5 22 6 2 2 2" xfId="10438" xr:uid="{502B4113-32FC-48DA-BF71-5C8593BD7D78}"/>
    <cellStyle name="20% - Accent5 22 6 2 2 2 2" xfId="37941" xr:uid="{5D6F4984-0ED5-448A-BE77-E1142B6CB8F5}"/>
    <cellStyle name="20% - Accent5 22 6 2 2 2 3" xfId="41367" xr:uid="{3E7C8399-0D23-452C-B0BE-6ACDB2CCD1FC}"/>
    <cellStyle name="20% - Accent5 22 6 2 2 3" xfId="10439" xr:uid="{BC54BACD-7F13-46F9-884E-F9B778C6B234}"/>
    <cellStyle name="20% - Accent5 22 6 2 2 3 2" xfId="37942" xr:uid="{F8681009-29A8-426E-BE29-75558A0DE498}"/>
    <cellStyle name="20% - Accent5 22 6 2 2 3 3" xfId="41368" xr:uid="{258727E1-31A9-4A20-943C-1C073D1D2B63}"/>
    <cellStyle name="20% - Accent5 22 6 2 2 4" xfId="37940" xr:uid="{06BADCD7-B9C4-454C-98FD-F0FBFA1F2410}"/>
    <cellStyle name="20% - Accent5 22 6 2 2 5" xfId="41366" xr:uid="{EEC2D002-8A0D-49D9-A16A-5FB743681680}"/>
    <cellStyle name="20% - Accent5 22 6 2 3" xfId="10440" xr:uid="{326B15A9-725C-4E8E-8405-A5C38CEFE3C8}"/>
    <cellStyle name="20% - Accent5 22 6 2 3 2" xfId="37943" xr:uid="{60B579C1-44CC-45DF-A208-DA3B089BA9A5}"/>
    <cellStyle name="20% - Accent5 22 6 2 3 3" xfId="41369" xr:uid="{57F51FA0-1204-4404-993F-F622DC4F6239}"/>
    <cellStyle name="20% - Accent5 22 6 2 4" xfId="10441" xr:uid="{7BA2734F-6A5C-41A6-B134-11A6D9CD3B35}"/>
    <cellStyle name="20% - Accent5 22 6 2 4 2" xfId="37944" xr:uid="{AE233DF3-BB32-4F61-B3BE-953F69FB34BB}"/>
    <cellStyle name="20% - Accent5 22 6 2 4 3" xfId="41370" xr:uid="{24C5F948-5742-4CBA-BF98-4191D52173E5}"/>
    <cellStyle name="20% - Accent5 22 6 2 5" xfId="37939" xr:uid="{896484A6-929D-41F7-B17A-67F55769D7E8}"/>
    <cellStyle name="20% - Accent5 22 6 2 6" xfId="41365" xr:uid="{4F3340DF-155F-4D3B-BDD5-362F6B6E0CFC}"/>
    <cellStyle name="20% - Accent5 22 6 3" xfId="10442" xr:uid="{F3260454-E4D4-4410-9EDC-646E467EAB19}"/>
    <cellStyle name="20% - Accent5 22 6 3 2" xfId="10443" xr:uid="{A68FD4F1-D817-4180-A959-9B0524123BA7}"/>
    <cellStyle name="20% - Accent5 22 6 3 2 2" xfId="37946" xr:uid="{FF24E0D7-F964-471D-B9FB-7A1D27B3C35B}"/>
    <cellStyle name="20% - Accent5 22 6 3 2 3" xfId="41372" xr:uid="{623FA7D4-A858-46DA-888E-045443D48D7C}"/>
    <cellStyle name="20% - Accent5 22 6 3 3" xfId="10444" xr:uid="{FB058F97-5B79-4AAD-A30E-6E01EFCBBFD2}"/>
    <cellStyle name="20% - Accent5 22 6 3 3 2" xfId="37947" xr:uid="{13EC0EBF-C74D-4EA3-BCB1-3FC1CF70FFCB}"/>
    <cellStyle name="20% - Accent5 22 6 3 3 3" xfId="41373" xr:uid="{63ADAB1C-4508-49A6-A877-8A1876AE454B}"/>
    <cellStyle name="20% - Accent5 22 6 3 4" xfId="37945" xr:uid="{11D3158F-2BB8-45BC-9843-847E8EE924D1}"/>
    <cellStyle name="20% - Accent5 22 6 3 5" xfId="41371" xr:uid="{32B810FE-1E6C-432F-A531-CE42E1D5963E}"/>
    <cellStyle name="20% - Accent5 22 6 4" xfId="10445" xr:uid="{799012F1-2E5B-4BC3-B2F1-4EB5AA8EC413}"/>
    <cellStyle name="20% - Accent5 22 6 4 2" xfId="37948" xr:uid="{0770AB6D-6DC0-483E-BB12-1D162FFE41C8}"/>
    <cellStyle name="20% - Accent5 22 6 4 3" xfId="41374" xr:uid="{01273AE6-3EE9-479B-9E6D-E4CA8ABC1FAE}"/>
    <cellStyle name="20% - Accent5 22 6 5" xfId="10446" xr:uid="{F2143C84-D357-4E49-9FCF-DFE160DCF1FA}"/>
    <cellStyle name="20% - Accent5 22 6 5 2" xfId="37949" xr:uid="{214F8A3D-840F-4FBB-B00A-9E204AF66AFB}"/>
    <cellStyle name="20% - Accent5 22 6 5 3" xfId="41375" xr:uid="{FEE4D48E-F92D-4BBA-9DB0-2997A5B147B2}"/>
    <cellStyle name="20% - Accent5 22 6 6" xfId="10447" xr:uid="{60E7DC8A-3863-443B-AE66-DAB163ADDB3E}"/>
    <cellStyle name="20% - Accent5 22 6 6 2" xfId="37950" xr:uid="{8C6A8EA8-D9F1-4423-BDE7-41BC328E0A8A}"/>
    <cellStyle name="20% - Accent5 22 6 6 3" xfId="41376" xr:uid="{1325D33C-F8EE-496F-8032-E2DD26E3210B}"/>
    <cellStyle name="20% - Accent5 22 6 7" xfId="37938" xr:uid="{3733B407-2AF1-4EA2-B4D2-9C2D9AB479CE}"/>
    <cellStyle name="20% - Accent5 22 6 8" xfId="41364" xr:uid="{A2C59DD5-A47E-4E1F-BA23-8B191F4E8D14}"/>
    <cellStyle name="20% - Accent5 22 7" xfId="10448" xr:uid="{5D938C43-D3E4-4A1B-A1F0-911600567E88}"/>
    <cellStyle name="20% - Accent5 22 7 2" xfId="10449" xr:uid="{1D54057D-B70C-4FE3-A0F8-A96EFEEF39CE}"/>
    <cellStyle name="20% - Accent5 22 7 2 2" xfId="10450" xr:uid="{D4640CFE-FAAC-4B7E-8F97-B936B1FD3944}"/>
    <cellStyle name="20% - Accent5 22 7 2 2 2" xfId="37953" xr:uid="{9D1E1616-A5F5-412F-987D-DD28C14BC14B}"/>
    <cellStyle name="20% - Accent5 22 7 2 2 3" xfId="41379" xr:uid="{1BA456E1-36E9-4E92-8408-C42223F800FE}"/>
    <cellStyle name="20% - Accent5 22 7 2 3" xfId="10451" xr:uid="{020ECBB5-0CF8-43FC-B9A8-7205309BCD29}"/>
    <cellStyle name="20% - Accent5 22 7 2 3 2" xfId="37954" xr:uid="{D9A8B229-36EE-4E84-BB0A-3B816B9A189A}"/>
    <cellStyle name="20% - Accent5 22 7 2 3 3" xfId="41380" xr:uid="{E5065B5E-98DA-465A-B184-D7F2C9FEEB21}"/>
    <cellStyle name="20% - Accent5 22 7 2 4" xfId="37952" xr:uid="{228838D3-A09D-40A3-BDE0-41096265881E}"/>
    <cellStyle name="20% - Accent5 22 7 2 5" xfId="41378" xr:uid="{D760B1BF-5F12-4074-9F71-2EABC93C72AC}"/>
    <cellStyle name="20% - Accent5 22 7 3" xfId="10452" xr:uid="{A81DAA55-126D-428A-9391-DFAF08FCFD48}"/>
    <cellStyle name="20% - Accent5 22 7 3 2" xfId="37955" xr:uid="{48BACA60-7CA3-4F61-96E6-FCF8FB4F3BA5}"/>
    <cellStyle name="20% - Accent5 22 7 3 3" xfId="41381" xr:uid="{43831601-A4EF-4A3F-9D46-1781811E820F}"/>
    <cellStyle name="20% - Accent5 22 7 4" xfId="10453" xr:uid="{6D166047-BEB2-498F-B294-BAF739E13FE8}"/>
    <cellStyle name="20% - Accent5 22 7 4 2" xfId="37956" xr:uid="{10B1F606-67D8-4CD1-8A8F-63446A145926}"/>
    <cellStyle name="20% - Accent5 22 7 4 3" xfId="41382" xr:uid="{9A4B8D03-DBB2-4E54-8617-684A302F9F52}"/>
    <cellStyle name="20% - Accent5 22 7 5" xfId="37951" xr:uid="{7C4310F8-B37D-4F29-B075-D47271B800C7}"/>
    <cellStyle name="20% - Accent5 22 7 6" xfId="41377" xr:uid="{2EAA05C4-E452-44E0-9B33-A2D56FB3FD54}"/>
    <cellStyle name="20% - Accent5 22 8" xfId="10454" xr:uid="{3DBAF830-0F65-428F-9A78-684B0E3E7B93}"/>
    <cellStyle name="20% - Accent5 22 8 2" xfId="10455" xr:uid="{9E2DCC96-71FF-4635-B6E6-D36D2D17DF59}"/>
    <cellStyle name="20% - Accent5 22 8 2 2" xfId="10456" xr:uid="{355F6606-7781-4582-8D31-3F5BBF9E7A0A}"/>
    <cellStyle name="20% - Accent5 22 8 2 2 2" xfId="37959" xr:uid="{36E09B74-9B7C-4C19-A420-0350D1A507FB}"/>
    <cellStyle name="20% - Accent5 22 8 2 2 3" xfId="41385" xr:uid="{6D94B129-79EB-4BEE-BD6A-5C4BB2011218}"/>
    <cellStyle name="20% - Accent5 22 8 2 3" xfId="10457" xr:uid="{EF718F1A-2D79-46C2-A687-AFA488EC5D5E}"/>
    <cellStyle name="20% - Accent5 22 8 2 3 2" xfId="37960" xr:uid="{67D694B0-F1C3-4BAE-BE5F-CB5C3EA9F503}"/>
    <cellStyle name="20% - Accent5 22 8 2 3 3" xfId="41386" xr:uid="{8897CD72-5C1C-4BC2-BD70-8BDF0033DEB5}"/>
    <cellStyle name="20% - Accent5 22 8 2 4" xfId="37958" xr:uid="{E03FECC5-A8D9-4A88-A69F-DF796FC55DEC}"/>
    <cellStyle name="20% - Accent5 22 8 2 5" xfId="41384" xr:uid="{BBE4E390-A0B9-4ADF-964F-67B0DB8FC7FB}"/>
    <cellStyle name="20% - Accent5 22 8 3" xfId="10458" xr:uid="{177DCBDF-7E23-41B3-B5F1-7293F0F6E0A7}"/>
    <cellStyle name="20% - Accent5 22 8 3 2" xfId="37961" xr:uid="{CB304852-DF99-4A7D-B519-5E3C84089886}"/>
    <cellStyle name="20% - Accent5 22 8 3 3" xfId="41387" xr:uid="{7C74523C-F5D1-456B-9A36-4963BB7C3F6A}"/>
    <cellStyle name="20% - Accent5 22 8 4" xfId="10459" xr:uid="{7055AADA-DDFA-412B-BB0C-322D64DD574F}"/>
    <cellStyle name="20% - Accent5 22 8 4 2" xfId="37962" xr:uid="{E4579178-19C3-4C83-8241-E5B56303830D}"/>
    <cellStyle name="20% - Accent5 22 8 4 3" xfId="41388" xr:uid="{7B04D5BE-3896-403E-9950-9ADACFBEB429}"/>
    <cellStyle name="20% - Accent5 22 8 5" xfId="37957" xr:uid="{4EF9F6EB-CC7C-4C95-B144-C7F94F018B30}"/>
    <cellStyle name="20% - Accent5 22 8 6" xfId="41383" xr:uid="{7C7B6698-D626-44E4-B3EA-534FF226A19A}"/>
    <cellStyle name="20% - Accent5 22 9" xfId="10460" xr:uid="{A796BD69-5844-4AD3-9334-A3CAA15039DF}"/>
    <cellStyle name="20% - Accent5 22 9 2" xfId="10461" xr:uid="{5D038D91-94ED-47B8-8954-738ECA6B652B}"/>
    <cellStyle name="20% - Accent5 22 9 2 2" xfId="37964" xr:uid="{873C0F5B-EFB0-4263-B3F8-5AF9D3854FE6}"/>
    <cellStyle name="20% - Accent5 22 9 2 3" xfId="41390" xr:uid="{DBE35AE6-4A55-4F7E-92BA-3321702BC6D6}"/>
    <cellStyle name="20% - Accent5 22 9 3" xfId="10462" xr:uid="{ED0918F2-3FC6-4305-A865-8BF8C7744A53}"/>
    <cellStyle name="20% - Accent5 22 9 3 2" xfId="37965" xr:uid="{802F6C50-F8AF-4148-9317-05BE79AA2A09}"/>
    <cellStyle name="20% - Accent5 22 9 3 3" xfId="41391" xr:uid="{409AB948-DF84-4601-9E06-14C0208988FB}"/>
    <cellStyle name="20% - Accent5 22 9 4" xfId="37963" xr:uid="{8EBB9FF6-9C1E-4789-9BDA-AAD8DD7B4250}"/>
    <cellStyle name="20% - Accent5 22 9 5" xfId="41389" xr:uid="{16614683-0AC6-4B49-B277-F504A3F6E1D3}"/>
    <cellStyle name="20% - Accent5 23" xfId="131" xr:uid="{00000000-0005-0000-0000-00007B010000}"/>
    <cellStyle name="20% - Accent5 23 10" xfId="10464" xr:uid="{2B4242FF-E227-42EB-99C4-CD642391AC88}"/>
    <cellStyle name="20% - Accent5 23 10 2" xfId="37967" xr:uid="{283A6DA5-86E8-4673-A007-21E54CBEA778}"/>
    <cellStyle name="20% - Accent5 23 10 3" xfId="41393" xr:uid="{5980E2BB-DA23-49C8-8363-A52E9DAAE3DE}"/>
    <cellStyle name="20% - Accent5 23 11" xfId="10465" xr:uid="{9C5A0A90-8BBA-483E-BEB1-3E4684AA17D1}"/>
    <cellStyle name="20% - Accent5 23 11 2" xfId="37968" xr:uid="{0AEAB17A-CBC8-441D-8E1D-E9DBCF341037}"/>
    <cellStyle name="20% - Accent5 23 11 3" xfId="41394" xr:uid="{BC68E602-6048-43F3-A1E3-8AA69D139F2C}"/>
    <cellStyle name="20% - Accent5 23 12" xfId="10466" xr:uid="{15210777-33C4-4D4E-BA9A-B6512784C9C0}"/>
    <cellStyle name="20% - Accent5 23 12 2" xfId="37969" xr:uid="{8F3803F1-9BF5-4763-A444-DBCDA0DC09F1}"/>
    <cellStyle name="20% - Accent5 23 12 3" xfId="41395" xr:uid="{CD217C0D-6B1A-4EE6-8695-7FDC52C76C2E}"/>
    <cellStyle name="20% - Accent5 23 13" xfId="10467" xr:uid="{076B445A-19A5-49FC-85FE-20EF948F9779}"/>
    <cellStyle name="20% - Accent5 23 13 2" xfId="37970" xr:uid="{23A16983-B305-46AE-B1EF-E35002543743}"/>
    <cellStyle name="20% - Accent5 23 13 3" xfId="41396" xr:uid="{3804EB79-CFB7-4C37-942C-90141CBAB539}"/>
    <cellStyle name="20% - Accent5 23 14" xfId="37966" xr:uid="{611832C3-1FE8-440F-9954-1FAEACB04A02}"/>
    <cellStyle name="20% - Accent5 23 15" xfId="41392" xr:uid="{E0928701-29ED-4062-9236-17BC20D041B0}"/>
    <cellStyle name="20% - Accent5 23 16" xfId="10463" xr:uid="{AC513F92-1EB0-4B0A-A4F5-4EB4B759A318}"/>
    <cellStyle name="20% - Accent5 23 2" xfId="1962" xr:uid="{00000000-0005-0000-0000-00007C010000}"/>
    <cellStyle name="20% - Accent5 23 2 10" xfId="41397" xr:uid="{F22EF2F5-58CC-440E-8A78-E22B16BEA6D4}"/>
    <cellStyle name="20% - Accent5 23 2 11" xfId="10468" xr:uid="{BFB5B8AB-5AD1-4D01-9F1E-D13413AAC5F6}"/>
    <cellStyle name="20% - Accent5 23 2 2" xfId="10469" xr:uid="{77B3E3FB-982E-486B-B8FA-E72AA23FEA2C}"/>
    <cellStyle name="20% - Accent5 23 2 2 2" xfId="10470" xr:uid="{73D0DFF0-EBAD-4928-AE7A-C0F813AD5668}"/>
    <cellStyle name="20% - Accent5 23 2 2 2 2" xfId="10471" xr:uid="{ABCC1437-D5B2-4A5A-96E4-0FA8682D875C}"/>
    <cellStyle name="20% - Accent5 23 2 2 2 2 2" xfId="37974" xr:uid="{35C37B13-2501-426C-845D-C2C0EE39939E}"/>
    <cellStyle name="20% - Accent5 23 2 2 2 2 3" xfId="41400" xr:uid="{4608FF20-6509-4147-A8E7-CF04DE3E0010}"/>
    <cellStyle name="20% - Accent5 23 2 2 2 3" xfId="10472" xr:uid="{BFE7490E-1B6A-4CEF-9573-3C4EA9EA2992}"/>
    <cellStyle name="20% - Accent5 23 2 2 2 3 2" xfId="37975" xr:uid="{A3A40072-61A2-4310-84B5-C391DBC703C1}"/>
    <cellStyle name="20% - Accent5 23 2 2 2 3 3" xfId="41401" xr:uid="{9358CE1F-40E2-4548-B15D-E8B6305D520B}"/>
    <cellStyle name="20% - Accent5 23 2 2 2 4" xfId="10473" xr:uid="{94E2384A-2BA3-4B5B-8A74-FBBC45D0A2A4}"/>
    <cellStyle name="20% - Accent5 23 2 2 2 4 2" xfId="37976" xr:uid="{EC7F5BAE-E01E-442B-865A-004F8424BC3A}"/>
    <cellStyle name="20% - Accent5 23 2 2 2 4 3" xfId="41402" xr:uid="{13D471C6-A41A-4A9B-B30A-ACFE7A02DC90}"/>
    <cellStyle name="20% - Accent5 23 2 2 2 5" xfId="10474" xr:uid="{9277C767-5609-4F52-9FE9-3B37291564DF}"/>
    <cellStyle name="20% - Accent5 23 2 2 2 5 2" xfId="37977" xr:uid="{E20723D5-48DE-49E2-B4B4-57421F7A69B2}"/>
    <cellStyle name="20% - Accent5 23 2 2 2 5 3" xfId="41403" xr:uid="{4DEB3BC4-3873-4B89-B4AB-12BC9CA03193}"/>
    <cellStyle name="20% - Accent5 23 2 2 2 6" xfId="37973" xr:uid="{D4DF361C-7D9E-4DF6-8392-02128068BD56}"/>
    <cellStyle name="20% - Accent5 23 2 2 2 7" xfId="41399" xr:uid="{65A4E0A0-7F21-4EC2-93C4-98C8D4D447A7}"/>
    <cellStyle name="20% - Accent5 23 2 2 3" xfId="10475" xr:uid="{82ABCBAF-1716-4843-BE4A-7D39BB318CF8}"/>
    <cellStyle name="20% - Accent5 23 2 2 3 2" xfId="37978" xr:uid="{7D3EFED9-5531-4493-B511-295855268605}"/>
    <cellStyle name="20% - Accent5 23 2 2 3 3" xfId="41404" xr:uid="{B8CBB3A5-F3B3-4AFB-B35D-503833CA861D}"/>
    <cellStyle name="20% - Accent5 23 2 2 4" xfId="10476" xr:uid="{4B3AE8C0-9AE0-490C-89DF-46F15ABA3E8F}"/>
    <cellStyle name="20% - Accent5 23 2 2 4 2" xfId="37979" xr:uid="{39950E3C-0C7B-4C1E-8200-0B70CF3FC002}"/>
    <cellStyle name="20% - Accent5 23 2 2 4 3" xfId="41405" xr:uid="{66372233-BFE9-4E84-AB79-626FDB9679B6}"/>
    <cellStyle name="20% - Accent5 23 2 2 5" xfId="10477" xr:uid="{7955BFD1-2236-4398-9AA2-E0B93C91CCD2}"/>
    <cellStyle name="20% - Accent5 23 2 2 5 2" xfId="37980" xr:uid="{D52C93CF-4F3F-43C1-95D7-296C64A7ACA5}"/>
    <cellStyle name="20% - Accent5 23 2 2 5 3" xfId="41406" xr:uid="{38876C63-1078-4754-8C04-F07ABA4B6C76}"/>
    <cellStyle name="20% - Accent5 23 2 2 6" xfId="10478" xr:uid="{F0FE39F2-DCC9-492D-BF5E-FDA9F1A9AA8C}"/>
    <cellStyle name="20% - Accent5 23 2 2 6 2" xfId="37981" xr:uid="{76C1F8CA-E451-4791-9C7E-B5F81BB594D3}"/>
    <cellStyle name="20% - Accent5 23 2 2 6 3" xfId="41407" xr:uid="{7DE968FB-92FD-44A0-B1FA-162BA6EE7DF6}"/>
    <cellStyle name="20% - Accent5 23 2 2 7" xfId="37972" xr:uid="{69A9BD0A-2BDC-4B84-9EE4-32EEFA971BF2}"/>
    <cellStyle name="20% - Accent5 23 2 2 8" xfId="41398" xr:uid="{F0EC2D3C-B87C-45D9-BBA1-01EB777CCE2D}"/>
    <cellStyle name="20% - Accent5 23 2 3" xfId="10479" xr:uid="{D32CBD78-D402-4716-B9CE-45EFE2B9940D}"/>
    <cellStyle name="20% - Accent5 23 2 3 2" xfId="10480" xr:uid="{645FEBFB-14D7-4873-BCD1-B31A1010351E}"/>
    <cellStyle name="20% - Accent5 23 2 3 2 2" xfId="10481" xr:uid="{A1D453B9-5DE4-4FD5-A19A-C921C80C43EA}"/>
    <cellStyle name="20% - Accent5 23 2 3 2 2 2" xfId="37984" xr:uid="{730B1DED-2DEB-476D-9047-72BCD22D9929}"/>
    <cellStyle name="20% - Accent5 23 2 3 2 2 3" xfId="41410" xr:uid="{ED3A127F-FAD1-4522-B03A-C9D07EA06826}"/>
    <cellStyle name="20% - Accent5 23 2 3 2 3" xfId="10482" xr:uid="{C21F2F8A-5C1E-48E1-A147-EBD1CF5C7F1C}"/>
    <cellStyle name="20% - Accent5 23 2 3 2 3 2" xfId="37985" xr:uid="{B70FF52C-0701-4A87-AFE7-36E52CC791F6}"/>
    <cellStyle name="20% - Accent5 23 2 3 2 3 3" xfId="41411" xr:uid="{D7C2B938-3FA5-4FD8-8918-84B3C2399086}"/>
    <cellStyle name="20% - Accent5 23 2 3 2 4" xfId="37983" xr:uid="{4C99BE89-5799-45E1-8FB6-3B82BB9D9AD9}"/>
    <cellStyle name="20% - Accent5 23 2 3 2 5" xfId="41409" xr:uid="{B1C57D64-7AF7-4DEC-9380-CF004A331E4B}"/>
    <cellStyle name="20% - Accent5 23 2 3 3" xfId="10483" xr:uid="{1A24DE4E-DC08-4F0E-B865-2E45D0017D37}"/>
    <cellStyle name="20% - Accent5 23 2 3 3 2" xfId="37986" xr:uid="{0981E9D6-7C7F-46F3-A3AF-BACDBC8ED83A}"/>
    <cellStyle name="20% - Accent5 23 2 3 3 3" xfId="41412" xr:uid="{AB4F2C9C-8C5D-4DB2-B5F8-1C438BE203CB}"/>
    <cellStyle name="20% - Accent5 23 2 3 4" xfId="10484" xr:uid="{918BE320-F5D2-407D-B4DB-2C1905603F9E}"/>
    <cellStyle name="20% - Accent5 23 2 3 4 2" xfId="37987" xr:uid="{6D15B66B-6F01-4B03-9B5A-FE14630C6019}"/>
    <cellStyle name="20% - Accent5 23 2 3 4 3" xfId="41413" xr:uid="{21B1B843-C8FA-4883-BCF8-DCC4AB2893B1}"/>
    <cellStyle name="20% - Accent5 23 2 3 5" xfId="10485" xr:uid="{C5E519AB-B7B5-41BE-ADE5-12265B563EB7}"/>
    <cellStyle name="20% - Accent5 23 2 3 5 2" xfId="37988" xr:uid="{2DC77379-A505-4118-8131-F4869B0D8646}"/>
    <cellStyle name="20% - Accent5 23 2 3 5 3" xfId="41414" xr:uid="{BE4FD92C-683D-4511-BC51-BD087F4C279B}"/>
    <cellStyle name="20% - Accent5 23 2 3 6" xfId="10486" xr:uid="{B621DBA6-8803-41B0-9111-C9B9E5999BE8}"/>
    <cellStyle name="20% - Accent5 23 2 3 6 2" xfId="37989" xr:uid="{20A934D1-CBB8-4044-B156-BDE0B548B89F}"/>
    <cellStyle name="20% - Accent5 23 2 3 6 3" xfId="41415" xr:uid="{2025705F-15C2-493D-9EDE-43E696188584}"/>
    <cellStyle name="20% - Accent5 23 2 3 7" xfId="37982" xr:uid="{DF7BFBF2-DCD8-43F2-8C95-63925ED7DEB0}"/>
    <cellStyle name="20% - Accent5 23 2 3 8" xfId="41408" xr:uid="{B5EAB0DC-01C5-4754-91F2-06E2E4F2EB16}"/>
    <cellStyle name="20% - Accent5 23 2 4" xfId="10487" xr:uid="{6919524C-BC4C-40DE-AD6F-D1CB7A0F6F8F}"/>
    <cellStyle name="20% - Accent5 23 2 4 2" xfId="10488" xr:uid="{FA79280D-D467-443D-B3D0-BB2868CA6DFF}"/>
    <cellStyle name="20% - Accent5 23 2 4 2 2" xfId="37991" xr:uid="{AE8DA54D-55EB-4CCB-B8C3-9F4B20529928}"/>
    <cellStyle name="20% - Accent5 23 2 4 2 3" xfId="41417" xr:uid="{0FDC4A79-EE67-442E-B85C-2D42080C6C35}"/>
    <cellStyle name="20% - Accent5 23 2 4 3" xfId="10489" xr:uid="{E51B1B6E-9E31-4F4E-8080-06BA3DEA9297}"/>
    <cellStyle name="20% - Accent5 23 2 4 3 2" xfId="37992" xr:uid="{233BA804-D17E-4F78-875B-CA8E62E1BD9D}"/>
    <cellStyle name="20% - Accent5 23 2 4 3 3" xfId="41418" xr:uid="{A4F0BAFD-8E73-4FFF-A800-8897FAD6FE31}"/>
    <cellStyle name="20% - Accent5 23 2 4 4" xfId="37990" xr:uid="{B4BD3698-6081-4BD1-A11C-E98BC2352042}"/>
    <cellStyle name="20% - Accent5 23 2 4 5" xfId="41416" xr:uid="{AD7C1630-A92C-4D25-BBA7-C994882A1C3E}"/>
    <cellStyle name="20% - Accent5 23 2 5" xfId="10490" xr:uid="{B16BDCB4-9168-4EA0-82AF-8282E1841141}"/>
    <cellStyle name="20% - Accent5 23 2 5 2" xfId="37993" xr:uid="{08731022-90E4-496B-95C0-68475C99DBFD}"/>
    <cellStyle name="20% - Accent5 23 2 5 3" xfId="41419" xr:uid="{99775457-8E0D-4CC5-AA14-35A0E9FC3BEB}"/>
    <cellStyle name="20% - Accent5 23 2 6" xfId="10491" xr:uid="{5D0DD12E-C07D-437A-AE69-8C93067C76E4}"/>
    <cellStyle name="20% - Accent5 23 2 6 2" xfId="37994" xr:uid="{193C03EF-4795-41CC-99A4-25FC390A2692}"/>
    <cellStyle name="20% - Accent5 23 2 6 3" xfId="41420" xr:uid="{4368D5FE-EE4C-4E15-8EC5-E54D8CE8153B}"/>
    <cellStyle name="20% - Accent5 23 2 7" xfId="10492" xr:uid="{CA6E0D10-B634-4B0C-91CF-6B76EF0B0A35}"/>
    <cellStyle name="20% - Accent5 23 2 7 2" xfId="37995" xr:uid="{56988DB5-567D-4C7F-9E1E-BBA3DDFED9CC}"/>
    <cellStyle name="20% - Accent5 23 2 7 3" xfId="41421" xr:uid="{EEA1D174-2AC6-4D6B-9797-FC7C3D4CFF53}"/>
    <cellStyle name="20% - Accent5 23 2 8" xfId="10493" xr:uid="{86A837AA-ADD5-4386-9683-A7E63D57DAAE}"/>
    <cellStyle name="20% - Accent5 23 2 8 2" xfId="37996" xr:uid="{9F969A62-EE6A-43E0-A860-78BB6DE2E18E}"/>
    <cellStyle name="20% - Accent5 23 2 8 3" xfId="41422" xr:uid="{121CB8FC-0B38-4379-9C4D-0F132671F082}"/>
    <cellStyle name="20% - Accent5 23 2 9" xfId="37971" xr:uid="{9B0D5BD2-9585-46AC-8194-B73D84920B91}"/>
    <cellStyle name="20% - Accent5 23 3" xfId="10494" xr:uid="{B9B7E6FE-C5CC-483C-9144-005231D058EE}"/>
    <cellStyle name="20% - Accent5 23 3 2" xfId="10495" xr:uid="{093725FA-0B9E-4AB6-AD0E-2F1BDE246426}"/>
    <cellStyle name="20% - Accent5 23 3 2 2" xfId="10496" xr:uid="{BECEB67C-C5BF-4B6C-AADE-CC1FC5808AD8}"/>
    <cellStyle name="20% - Accent5 23 3 2 2 2" xfId="10497" xr:uid="{22639FF1-1AAF-41E7-8106-9EF6F8CA4E03}"/>
    <cellStyle name="20% - Accent5 23 3 2 2 2 2" xfId="37999" xr:uid="{E8B4C4A5-2FBD-4BDD-9555-1BD771A4572E}"/>
    <cellStyle name="20% - Accent5 23 3 2 2 2 3" xfId="41425" xr:uid="{D7891D46-CF00-4399-BA53-BCFF9ECEDCC7}"/>
    <cellStyle name="20% - Accent5 23 3 2 2 3" xfId="10498" xr:uid="{AA355290-FFA8-4D85-A813-0EE2CB41169D}"/>
    <cellStyle name="20% - Accent5 23 3 2 2 3 2" xfId="38000" xr:uid="{C4516CFD-2CE7-41DC-9C5C-CC1BDB593109}"/>
    <cellStyle name="20% - Accent5 23 3 2 2 3 3" xfId="41426" xr:uid="{E953314B-0A4B-4C56-8982-A8BCA33A2B03}"/>
    <cellStyle name="20% - Accent5 23 3 2 2 4" xfId="37998" xr:uid="{37E9ED9D-617C-408D-B86B-1E0F1DAEFC0E}"/>
    <cellStyle name="20% - Accent5 23 3 2 2 5" xfId="41424" xr:uid="{08CC88DA-0C96-4221-8D2B-98D671A9C84D}"/>
    <cellStyle name="20% - Accent5 23 3 2 3" xfId="10499" xr:uid="{ACD7C58E-4821-4DC4-B2A4-53F08C66AB97}"/>
    <cellStyle name="20% - Accent5 23 3 2 3 2" xfId="38001" xr:uid="{486C85FD-D167-428F-B9C3-CE5F2F9228DB}"/>
    <cellStyle name="20% - Accent5 23 3 2 3 3" xfId="41427" xr:uid="{B143C99C-F138-4A09-8740-34E764E211FF}"/>
    <cellStyle name="20% - Accent5 23 3 2 4" xfId="10500" xr:uid="{EC9D8923-8FB9-4801-B866-12519524E04D}"/>
    <cellStyle name="20% - Accent5 23 3 2 4 2" xfId="38002" xr:uid="{76C11461-E06B-4C69-83DA-3B2D01BE45D2}"/>
    <cellStyle name="20% - Accent5 23 3 2 4 3" xfId="41428" xr:uid="{4692EA9C-5B0F-439E-889E-D34B06143541}"/>
    <cellStyle name="20% - Accent5 23 3 2 5" xfId="37997" xr:uid="{F2F991E6-3208-417E-97E7-2BD31D6A671C}"/>
    <cellStyle name="20% - Accent5 23 3 2 6" xfId="41423" xr:uid="{F6B32C2F-045B-4315-84D9-05F273F9E8CD}"/>
    <cellStyle name="20% - Accent5 23 3 3" xfId="10501" xr:uid="{4A5E7A3E-43FB-401F-B7F8-DD250674AE52}"/>
    <cellStyle name="20% - Accent5 23 3 3 2" xfId="10502" xr:uid="{C718438F-EB7B-44B6-AB81-A665D5E72E15}"/>
    <cellStyle name="20% - Accent5 23 3 3 2 2" xfId="10503" xr:uid="{F6261130-23BA-4533-AFBF-2D48340C6BEE}"/>
    <cellStyle name="20% - Accent5 23 3 3 2 2 2" xfId="38005" xr:uid="{83EFD7AA-D4EA-4E2B-9FE0-BD2306FF898D}"/>
    <cellStyle name="20% - Accent5 23 3 3 2 2 3" xfId="41431" xr:uid="{705637EB-F3B9-4F4B-A961-DA893E8819F1}"/>
    <cellStyle name="20% - Accent5 23 3 3 2 3" xfId="10504" xr:uid="{A2CB4E98-4720-43EF-A5BD-A5EF222BB8E8}"/>
    <cellStyle name="20% - Accent5 23 3 3 2 3 2" xfId="38006" xr:uid="{FAA3A83B-EFC5-4EC8-8A94-460FF2FBFC0A}"/>
    <cellStyle name="20% - Accent5 23 3 3 2 3 3" xfId="41432" xr:uid="{9721BF15-84A5-4F75-8E10-C434B77C2582}"/>
    <cellStyle name="20% - Accent5 23 3 3 2 4" xfId="38004" xr:uid="{E2D73841-E936-443B-8E7E-421B36BDE27B}"/>
    <cellStyle name="20% - Accent5 23 3 3 2 5" xfId="41430" xr:uid="{E757285C-F0BB-4630-9DC1-DAADFFAE8F7A}"/>
    <cellStyle name="20% - Accent5 23 3 3 3" xfId="10505" xr:uid="{C536EF4D-4FE8-4CE1-A61E-4233D6CDCA55}"/>
    <cellStyle name="20% - Accent5 23 3 3 3 2" xfId="38007" xr:uid="{3C06F19E-7875-4CE5-BCF7-83B5938AA4D0}"/>
    <cellStyle name="20% - Accent5 23 3 3 3 3" xfId="41433" xr:uid="{C81B92AB-FCAE-4E2D-A4ED-681F494DE1CC}"/>
    <cellStyle name="20% - Accent5 23 3 3 4" xfId="10506" xr:uid="{C6B09F2F-BC00-46BE-908B-C2706BD0E5BC}"/>
    <cellStyle name="20% - Accent5 23 3 3 4 2" xfId="38008" xr:uid="{6631A382-8140-4F89-AEF0-AF2496A55EFC}"/>
    <cellStyle name="20% - Accent5 23 3 3 4 3" xfId="41434" xr:uid="{A8724272-92F5-450D-A616-D7C18B46A72B}"/>
    <cellStyle name="20% - Accent5 23 3 3 5" xfId="38003" xr:uid="{EB0B9300-FADC-42CB-B982-B8E1B9997231}"/>
    <cellStyle name="20% - Accent5 23 3 3 6" xfId="41429" xr:uid="{98991021-EBBF-4D48-8E40-098F35A7261D}"/>
    <cellStyle name="20% - Accent5 23 3 4" xfId="10507" xr:uid="{8CC89BB5-C78E-4E49-80B2-985438F5421B}"/>
    <cellStyle name="20% - Accent5 23 3 4 2" xfId="10508" xr:uid="{8ECAA35D-BE86-4497-8918-2238E19A5445}"/>
    <cellStyle name="20% - Accent5 23 3 4 2 2" xfId="38010" xr:uid="{D804F2BD-E961-4977-8038-FD442BDC309D}"/>
    <cellStyle name="20% - Accent5 23 3 4 2 3" xfId="41436" xr:uid="{D37F661C-F288-4903-8D8B-A4EF822754D1}"/>
    <cellStyle name="20% - Accent5 23 3 4 3" xfId="10509" xr:uid="{0191156F-87B8-488A-BE9F-7E272613E863}"/>
    <cellStyle name="20% - Accent5 23 3 4 3 2" xfId="38011" xr:uid="{B3ACBE9B-B55F-4708-98DA-9183241829CE}"/>
    <cellStyle name="20% - Accent5 23 3 4 3 3" xfId="41437" xr:uid="{6D7AC750-0EE9-4BD3-901C-F7CE84FF7350}"/>
    <cellStyle name="20% - Accent5 23 3 4 4" xfId="38009" xr:uid="{C77ED37B-62F1-4508-82F9-79E2DD6AB616}"/>
    <cellStyle name="20% - Accent5 23 3 4 5" xfId="41435" xr:uid="{B2CAA6FD-B361-4E53-96CB-0F4F7DE6092D}"/>
    <cellStyle name="20% - Accent5 23 4" xfId="10510" xr:uid="{14F73B69-C455-4217-A9AD-4ADEDB2DAE70}"/>
    <cellStyle name="20% - Accent5 23 4 2" xfId="10511" xr:uid="{29227BC9-E448-4402-9FF0-170A2DEEA118}"/>
    <cellStyle name="20% - Accent5 23 4 2 2" xfId="10512" xr:uid="{FE38D52B-2A60-4E0F-A8F3-2900C0571B47}"/>
    <cellStyle name="20% - Accent5 23 4 2 2 2" xfId="10513" xr:uid="{78EC32CE-3992-4D91-A9F9-0A7E743ACA0E}"/>
    <cellStyle name="20% - Accent5 23 4 2 2 2 2" xfId="38014" xr:uid="{B99FE91B-A80C-41FE-851B-B2D5859F1262}"/>
    <cellStyle name="20% - Accent5 23 4 2 2 2 3" xfId="41440" xr:uid="{8AD55012-84A6-4CF3-8A46-EDB12A8F2F0C}"/>
    <cellStyle name="20% - Accent5 23 4 2 2 3" xfId="10514" xr:uid="{3DA8CC2A-904E-44B2-A132-3924AE7DFC9A}"/>
    <cellStyle name="20% - Accent5 23 4 2 2 3 2" xfId="38015" xr:uid="{16F38896-37DB-4DCC-92F7-B4DD47B56DA0}"/>
    <cellStyle name="20% - Accent5 23 4 2 2 3 3" xfId="41441" xr:uid="{FE067B7E-3FC1-440A-B0A5-F9125C023CB4}"/>
    <cellStyle name="20% - Accent5 23 4 2 2 4" xfId="38013" xr:uid="{3DA2A25E-A076-4264-8FE2-968AA3CF2BC2}"/>
    <cellStyle name="20% - Accent5 23 4 2 2 5" xfId="41439" xr:uid="{E3BE755C-6F8A-470C-B1CA-3626ED1EFDF8}"/>
    <cellStyle name="20% - Accent5 23 4 2 3" xfId="10515" xr:uid="{DB9F343B-3749-4B40-ABDE-1B89C12FBED4}"/>
    <cellStyle name="20% - Accent5 23 4 2 3 2" xfId="38016" xr:uid="{1C0666A1-E4B1-4E1C-A3F1-9F228039CA1A}"/>
    <cellStyle name="20% - Accent5 23 4 2 3 3" xfId="41442" xr:uid="{E4F8CC63-A45B-4078-99AF-92A068B19577}"/>
    <cellStyle name="20% - Accent5 23 4 2 4" xfId="10516" xr:uid="{A4921FC0-A9AF-437F-BA10-68E279EC2BDC}"/>
    <cellStyle name="20% - Accent5 23 4 2 4 2" xfId="38017" xr:uid="{C95582EA-EB9E-4930-ADC8-C5D6FAD9FB86}"/>
    <cellStyle name="20% - Accent5 23 4 2 4 3" xfId="41443" xr:uid="{2C941B2C-2687-4257-A6C8-3C44950DDE51}"/>
    <cellStyle name="20% - Accent5 23 4 2 5" xfId="38012" xr:uid="{6B5D4511-5E5F-48BD-BF5C-29750C322E24}"/>
    <cellStyle name="20% - Accent5 23 4 2 6" xfId="41438" xr:uid="{4BEC244B-4621-48A6-8A4D-CAA612549B17}"/>
    <cellStyle name="20% - Accent5 23 4 3" xfId="10517" xr:uid="{3D237CC8-BF14-4074-848A-D5E0ACF09EFA}"/>
    <cellStyle name="20% - Accent5 23 4 3 2" xfId="10518" xr:uid="{FA7D1ED5-9551-4452-9396-1B7D45ABEC94}"/>
    <cellStyle name="20% - Accent5 23 4 3 2 2" xfId="10519" xr:uid="{6271B3BF-7D4E-491F-89FE-F67F6E745011}"/>
    <cellStyle name="20% - Accent5 23 4 3 2 2 2" xfId="38020" xr:uid="{A2005BBA-74DF-45B5-A6D5-92275082DEC5}"/>
    <cellStyle name="20% - Accent5 23 4 3 2 2 3" xfId="41446" xr:uid="{F9853948-8710-4C99-AF4D-93FD243BC11C}"/>
    <cellStyle name="20% - Accent5 23 4 3 2 3" xfId="10520" xr:uid="{7FB060AB-D4CA-491D-A930-A11832F60CA7}"/>
    <cellStyle name="20% - Accent5 23 4 3 2 3 2" xfId="38021" xr:uid="{3B003C76-9006-497B-A2CB-0E41432C4254}"/>
    <cellStyle name="20% - Accent5 23 4 3 2 3 3" xfId="41447" xr:uid="{8841E149-9A38-40FA-8D7E-05A7FDE4E46A}"/>
    <cellStyle name="20% - Accent5 23 4 3 2 4" xfId="38019" xr:uid="{F63FC685-16B1-4F21-A431-29A5727C7364}"/>
    <cellStyle name="20% - Accent5 23 4 3 2 5" xfId="41445" xr:uid="{B1A964A4-DC4F-4FF6-B871-068E2453815D}"/>
    <cellStyle name="20% - Accent5 23 4 3 3" xfId="10521" xr:uid="{F25ED201-6153-42DB-B033-A4D4815EF8CA}"/>
    <cellStyle name="20% - Accent5 23 4 3 3 2" xfId="38022" xr:uid="{F85E9767-D84E-424D-9E6C-B1CAE6731416}"/>
    <cellStyle name="20% - Accent5 23 4 3 3 3" xfId="41448" xr:uid="{C96E546F-93AD-4181-8A41-AACD76499D3C}"/>
    <cellStyle name="20% - Accent5 23 4 3 4" xfId="10522" xr:uid="{C7054403-F5BF-4B76-B187-DB8B7E227808}"/>
    <cellStyle name="20% - Accent5 23 4 3 4 2" xfId="38023" xr:uid="{B852B7C3-82E2-4207-BDAC-58F5B2B88A8A}"/>
    <cellStyle name="20% - Accent5 23 4 3 4 3" xfId="41449" xr:uid="{93C6B2BF-2C04-4E70-B29C-0A89A27DA422}"/>
    <cellStyle name="20% - Accent5 23 4 3 5" xfId="38018" xr:uid="{267864CE-0BE0-4DD6-A8B8-8F433FF8EE9E}"/>
    <cellStyle name="20% - Accent5 23 4 3 6" xfId="41444" xr:uid="{5F15B026-B899-4DFA-8970-D4B400B799F8}"/>
    <cellStyle name="20% - Accent5 23 4 4" xfId="10523" xr:uid="{8C4EF383-D41E-4183-BC22-88F41D07871E}"/>
    <cellStyle name="20% - Accent5 23 4 4 2" xfId="10524" xr:uid="{238EFFDA-E881-49A6-A779-D575F1AA9FCC}"/>
    <cellStyle name="20% - Accent5 23 4 4 2 2" xfId="38025" xr:uid="{9289B167-F4F3-40D3-99DD-839BFCE9B858}"/>
    <cellStyle name="20% - Accent5 23 4 4 2 3" xfId="41451" xr:uid="{1FBFD50A-E33C-4541-9881-A872EF770C05}"/>
    <cellStyle name="20% - Accent5 23 4 4 3" xfId="10525" xr:uid="{81F24ADF-FA9F-4049-8431-5004AA6B0931}"/>
    <cellStyle name="20% - Accent5 23 4 4 3 2" xfId="38026" xr:uid="{D18BFDE8-5260-4DC6-8695-11FB40A2968E}"/>
    <cellStyle name="20% - Accent5 23 4 4 3 3" xfId="41452" xr:uid="{A56987D9-5D3D-4155-BB4B-1E872867F16E}"/>
    <cellStyle name="20% - Accent5 23 4 4 4" xfId="38024" xr:uid="{E9A49FF4-5776-4801-AC81-25275A2CCAEE}"/>
    <cellStyle name="20% - Accent5 23 4 4 5" xfId="41450" xr:uid="{9CCAF55E-991A-4EAD-8025-4EFF3809FDEF}"/>
    <cellStyle name="20% - Accent5 23 5" xfId="10526" xr:uid="{87B1A53B-6FD5-4431-9C36-41EC4868504E}"/>
    <cellStyle name="20% - Accent5 23 5 2" xfId="10527" xr:uid="{BB094609-747D-4370-8AB5-7D5009427D6C}"/>
    <cellStyle name="20% - Accent5 23 5 2 2" xfId="10528" xr:uid="{87E16FE7-B51C-4540-86C0-962D94A6CAF4}"/>
    <cellStyle name="20% - Accent5 23 5 2 2 2" xfId="10529" xr:uid="{86B988EE-6D41-43ED-971B-6D94F3C02542}"/>
    <cellStyle name="20% - Accent5 23 5 2 2 2 2" xfId="38030" xr:uid="{FDEDE5ED-A10D-49E3-A4F0-6C3492615C4F}"/>
    <cellStyle name="20% - Accent5 23 5 2 2 2 3" xfId="41456" xr:uid="{744808C0-3CC1-45D1-A434-3F120652142F}"/>
    <cellStyle name="20% - Accent5 23 5 2 2 3" xfId="10530" xr:uid="{6FECF063-95FD-4EA8-8FE9-B49F37134C8C}"/>
    <cellStyle name="20% - Accent5 23 5 2 2 3 2" xfId="38031" xr:uid="{8F50E515-082E-458A-B01F-CA0EA20FF756}"/>
    <cellStyle name="20% - Accent5 23 5 2 2 3 3" xfId="41457" xr:uid="{DDBD8D46-4032-45AA-BF04-FB7DBF1B86EC}"/>
    <cellStyle name="20% - Accent5 23 5 2 2 4" xfId="38029" xr:uid="{5EEC630A-DDEE-46D2-95C6-0AADFF77EC5A}"/>
    <cellStyle name="20% - Accent5 23 5 2 2 5" xfId="41455" xr:uid="{2411C03D-2C95-4B1B-AA70-B8A4785B054A}"/>
    <cellStyle name="20% - Accent5 23 5 2 3" xfId="10531" xr:uid="{444FFFED-7BCD-433D-A81D-D920945D39C1}"/>
    <cellStyle name="20% - Accent5 23 5 2 3 2" xfId="38032" xr:uid="{510EAF8F-8A2F-4273-829C-DAA74D3B0A4C}"/>
    <cellStyle name="20% - Accent5 23 5 2 3 3" xfId="41458" xr:uid="{BEB8940A-BB31-4FE3-9092-423BDDA3D48C}"/>
    <cellStyle name="20% - Accent5 23 5 2 4" xfId="10532" xr:uid="{E8EA4A38-3133-4425-8BFD-014FACDE2455}"/>
    <cellStyle name="20% - Accent5 23 5 2 4 2" xfId="38033" xr:uid="{FC83B12D-03D1-4781-9770-484BBE73B7D9}"/>
    <cellStyle name="20% - Accent5 23 5 2 4 3" xfId="41459" xr:uid="{19C6565C-97C9-4B0D-BDBF-4A471F83E028}"/>
    <cellStyle name="20% - Accent5 23 5 2 5" xfId="10533" xr:uid="{C591EB81-407C-4ABB-A8EE-071F17327E88}"/>
    <cellStyle name="20% - Accent5 23 5 2 5 2" xfId="38034" xr:uid="{5421AD62-2E17-4DAC-8EC0-0B4046497C99}"/>
    <cellStyle name="20% - Accent5 23 5 2 5 3" xfId="41460" xr:uid="{5AA3A72C-438C-4EEA-8E00-ABB3FA4C3368}"/>
    <cellStyle name="20% - Accent5 23 5 2 6" xfId="10534" xr:uid="{95D2CCB5-9B6C-4A0A-B899-59F054A0BC20}"/>
    <cellStyle name="20% - Accent5 23 5 2 6 2" xfId="38035" xr:uid="{D68B1B52-6D3C-40FA-A961-3F0920E49718}"/>
    <cellStyle name="20% - Accent5 23 5 2 6 3" xfId="41461" xr:uid="{C03B97E1-86D9-46F8-B23D-EA9129EB7B2E}"/>
    <cellStyle name="20% - Accent5 23 5 2 7" xfId="38028" xr:uid="{F4AEB1E4-19C0-4ABB-ADB9-D55180C941FF}"/>
    <cellStyle name="20% - Accent5 23 5 2 8" xfId="41454" xr:uid="{91D377D1-C0E2-47A4-A883-F5F908C434F1}"/>
    <cellStyle name="20% - Accent5 23 5 3" xfId="10535" xr:uid="{17085AC5-9FCD-4571-9052-554BACF758FE}"/>
    <cellStyle name="20% - Accent5 23 5 3 2" xfId="10536" xr:uid="{B4CD1427-5705-41BE-B16A-57D5A6875094}"/>
    <cellStyle name="20% - Accent5 23 5 3 2 2" xfId="38037" xr:uid="{AEAB7A2E-D324-4F26-8F3D-37C9936BDF91}"/>
    <cellStyle name="20% - Accent5 23 5 3 2 3" xfId="41463" xr:uid="{118DD69F-EB40-4C07-AA06-69BBFE869A74}"/>
    <cellStyle name="20% - Accent5 23 5 3 3" xfId="10537" xr:uid="{30078D89-3EEC-4915-9F56-C97588CA08D3}"/>
    <cellStyle name="20% - Accent5 23 5 3 3 2" xfId="38038" xr:uid="{84CCBEBF-C0EF-4803-AF6D-16D91598C370}"/>
    <cellStyle name="20% - Accent5 23 5 3 3 3" xfId="41464" xr:uid="{CF4CA0D2-04EB-4C99-8C7A-E8B990EDCC04}"/>
    <cellStyle name="20% - Accent5 23 5 3 4" xfId="38036" xr:uid="{C0971B51-A890-4497-B6A7-5E44D94698E8}"/>
    <cellStyle name="20% - Accent5 23 5 3 5" xfId="41462" xr:uid="{386ADFFC-9AE2-4B47-A7E4-BC1DAFD6E028}"/>
    <cellStyle name="20% - Accent5 23 5 4" xfId="10538" xr:uid="{404D01CF-8686-4D65-93F0-8BDF5FFBF8F0}"/>
    <cellStyle name="20% - Accent5 23 5 4 2" xfId="38039" xr:uid="{629B33E8-CBB7-4716-93F3-B5C4953BAC15}"/>
    <cellStyle name="20% - Accent5 23 5 4 3" xfId="41465" xr:uid="{709C5E72-C2FC-41EF-AB46-A834B8962C9C}"/>
    <cellStyle name="20% - Accent5 23 5 5" xfId="10539" xr:uid="{A1DA5837-CF12-43AB-B1E5-C4EA30AC95EE}"/>
    <cellStyle name="20% - Accent5 23 5 5 2" xfId="38040" xr:uid="{4EA32FC7-F49F-41A3-BEAE-7ADE0D953887}"/>
    <cellStyle name="20% - Accent5 23 5 5 3" xfId="41466" xr:uid="{6780909F-9406-40D8-9CF2-14C4512339B0}"/>
    <cellStyle name="20% - Accent5 23 5 6" xfId="10540" xr:uid="{14E3C595-009B-467D-99D2-22198300AB0E}"/>
    <cellStyle name="20% - Accent5 23 5 6 2" xfId="38041" xr:uid="{596402B9-12DF-4221-A82C-083EBAFAAC0E}"/>
    <cellStyle name="20% - Accent5 23 5 6 3" xfId="41467" xr:uid="{90ABB930-AEB3-470E-B035-8AAFC30AA71A}"/>
    <cellStyle name="20% - Accent5 23 5 7" xfId="10541" xr:uid="{00988EC8-FE22-44B3-9A94-3A883342F480}"/>
    <cellStyle name="20% - Accent5 23 5 7 2" xfId="38042" xr:uid="{4F798E8A-6B4F-4B33-9D1D-3D2C0B0593C8}"/>
    <cellStyle name="20% - Accent5 23 5 7 3" xfId="41468" xr:uid="{5BEA8974-33C8-4EE4-9D7B-6114FCABDA2D}"/>
    <cellStyle name="20% - Accent5 23 5 8" xfId="38027" xr:uid="{54B3F4DC-4E67-41FA-BA0C-FAF63A66FCD2}"/>
    <cellStyle name="20% - Accent5 23 5 9" xfId="41453" xr:uid="{634C117A-46EA-42FF-89EF-2050830FC1B1}"/>
    <cellStyle name="20% - Accent5 23 6" xfId="10542" xr:uid="{7B1F2287-7ECA-4725-A569-A74CE71F9C91}"/>
    <cellStyle name="20% - Accent5 23 6 2" xfId="10543" xr:uid="{A59910AC-3726-4A1D-864E-04A4BBB6B102}"/>
    <cellStyle name="20% - Accent5 23 6 2 2" xfId="10544" xr:uid="{D316C67D-6DDF-4959-AACC-567A7C2C34FB}"/>
    <cellStyle name="20% - Accent5 23 6 2 2 2" xfId="38045" xr:uid="{5B362A89-ED74-4331-BCC5-91E3AB85C808}"/>
    <cellStyle name="20% - Accent5 23 6 2 2 3" xfId="41471" xr:uid="{DBDD037C-CB25-4946-93D9-532E086834CD}"/>
    <cellStyle name="20% - Accent5 23 6 2 3" xfId="10545" xr:uid="{DFB84459-42D0-4AF8-B2B8-A04903FB5D7C}"/>
    <cellStyle name="20% - Accent5 23 6 2 3 2" xfId="38046" xr:uid="{4EB53003-BF94-4EE0-9477-560573DD0EAB}"/>
    <cellStyle name="20% - Accent5 23 6 2 3 3" xfId="41472" xr:uid="{8DA8181E-2D57-4C43-96E9-8122DF26BF51}"/>
    <cellStyle name="20% - Accent5 23 6 2 4" xfId="38044" xr:uid="{15856367-1337-4E60-9C7A-A4B5197F179D}"/>
    <cellStyle name="20% - Accent5 23 6 2 5" xfId="41470" xr:uid="{4E862FB5-59ED-465A-AD7D-EE4378FBBADD}"/>
    <cellStyle name="20% - Accent5 23 6 3" xfId="10546" xr:uid="{3180C2C4-7E6A-4807-BA6A-11620DEE59CA}"/>
    <cellStyle name="20% - Accent5 23 6 3 2" xfId="38047" xr:uid="{570FC144-64B1-43D3-BF71-9ECB6B6AB2CF}"/>
    <cellStyle name="20% - Accent5 23 6 3 3" xfId="41473" xr:uid="{E0F5C19A-2E2E-469F-8DE9-AF1B65C624C4}"/>
    <cellStyle name="20% - Accent5 23 6 4" xfId="10547" xr:uid="{996CCA18-1D5E-4316-AF2D-9AA14FB08058}"/>
    <cellStyle name="20% - Accent5 23 6 4 2" xfId="38048" xr:uid="{C851056F-D0DD-464A-AD1B-0A67BB04D5D1}"/>
    <cellStyle name="20% - Accent5 23 6 4 3" xfId="41474" xr:uid="{1D1913A7-ECB7-4913-BD63-49C167C78B9B}"/>
    <cellStyle name="20% - Accent5 23 6 5" xfId="10548" xr:uid="{95B871E8-3D76-42D1-AC2E-601D3814B04C}"/>
    <cellStyle name="20% - Accent5 23 6 5 2" xfId="38049" xr:uid="{BC8FA8ED-011A-421E-9FBB-4BCCF2DC8496}"/>
    <cellStyle name="20% - Accent5 23 6 5 3" xfId="41475" xr:uid="{4A5D2D00-197A-477D-8376-65F85ED305CA}"/>
    <cellStyle name="20% - Accent5 23 6 6" xfId="10549" xr:uid="{D8EC9D77-2944-4E3E-8174-CEE0E71F5CA6}"/>
    <cellStyle name="20% - Accent5 23 6 6 2" xfId="38050" xr:uid="{71B72EE9-031A-4831-A145-8894F10A8AFC}"/>
    <cellStyle name="20% - Accent5 23 6 6 3" xfId="41476" xr:uid="{6C93D445-195E-42E7-8187-95A7BFC140E3}"/>
    <cellStyle name="20% - Accent5 23 6 7" xfId="38043" xr:uid="{5BDEFCFF-A330-4306-844D-AEF4F7002A1F}"/>
    <cellStyle name="20% - Accent5 23 6 8" xfId="41469" xr:uid="{23C68F89-E768-4007-90D8-D6566D8B22E3}"/>
    <cellStyle name="20% - Accent5 23 7" xfId="10550" xr:uid="{28E92916-8E45-4C9B-B10D-8630EECBF38C}"/>
    <cellStyle name="20% - Accent5 23 7 2" xfId="10551" xr:uid="{CF65D9EE-53BF-4BCF-9D2C-70E3E56532FF}"/>
    <cellStyle name="20% - Accent5 23 7 2 2" xfId="10552" xr:uid="{1715C947-FC32-402D-BDFB-66FB01746A46}"/>
    <cellStyle name="20% - Accent5 23 7 2 2 2" xfId="38053" xr:uid="{48127F60-FAD9-4E86-8F38-390E6E9BDC77}"/>
    <cellStyle name="20% - Accent5 23 7 2 2 3" xfId="41479" xr:uid="{7832A7B1-6430-4A40-81A8-6871AE772C86}"/>
    <cellStyle name="20% - Accent5 23 7 2 3" xfId="10553" xr:uid="{6CDEE117-BCF4-439D-96D6-AF51787B7FEB}"/>
    <cellStyle name="20% - Accent5 23 7 2 3 2" xfId="38054" xr:uid="{8030B9AC-4D9D-46EB-9B49-AB409701DC61}"/>
    <cellStyle name="20% - Accent5 23 7 2 3 3" xfId="41480" xr:uid="{F370748B-A6E0-41F6-9DDC-DAA0D83721AE}"/>
    <cellStyle name="20% - Accent5 23 7 2 4" xfId="38052" xr:uid="{56E1654D-BF79-471B-A8E4-B2F7A7EF39F3}"/>
    <cellStyle name="20% - Accent5 23 7 2 5" xfId="41478" xr:uid="{DD84AB0B-8765-4887-A4A0-5FC54FB91E77}"/>
    <cellStyle name="20% - Accent5 23 7 3" xfId="10554" xr:uid="{19FAF6C6-53DF-4264-B4C7-820D63963BF3}"/>
    <cellStyle name="20% - Accent5 23 7 3 2" xfId="38055" xr:uid="{410F6F82-AAF5-4FAA-AFC4-658D32CD5EE3}"/>
    <cellStyle name="20% - Accent5 23 7 3 3" xfId="41481" xr:uid="{FE2D11B3-EEFF-44A1-BB72-FE342B373E3F}"/>
    <cellStyle name="20% - Accent5 23 7 4" xfId="10555" xr:uid="{DABD0B42-1AE6-4368-9A2A-8789BA81FBAD}"/>
    <cellStyle name="20% - Accent5 23 7 4 2" xfId="38056" xr:uid="{16040FDD-C233-42EB-9A2D-B058BF46E197}"/>
    <cellStyle name="20% - Accent5 23 7 4 3" xfId="41482" xr:uid="{64922A04-1ED1-4930-863C-7FD38768F9E7}"/>
    <cellStyle name="20% - Accent5 23 7 5" xfId="10556" xr:uid="{18898CA4-9DCA-4A85-B48A-97E51503BD60}"/>
    <cellStyle name="20% - Accent5 23 7 5 2" xfId="38057" xr:uid="{9419B258-7C34-4E4D-9D91-2D5F47752C1A}"/>
    <cellStyle name="20% - Accent5 23 7 5 3" xfId="41483" xr:uid="{C1753457-C706-4BFF-A722-6F95AA02BD4F}"/>
    <cellStyle name="20% - Accent5 23 7 6" xfId="38051" xr:uid="{522F906D-BD45-411D-972A-CD78A2295073}"/>
    <cellStyle name="20% - Accent5 23 7 7" xfId="41477" xr:uid="{9EF31F65-31A6-4183-BF9C-76E880E06C20}"/>
    <cellStyle name="20% - Accent5 23 8" xfId="10557" xr:uid="{25A78FA2-C4D2-4FC0-8167-1E160B6CC341}"/>
    <cellStyle name="20% - Accent5 23 8 2" xfId="10558" xr:uid="{8475555F-D14D-4E27-9FC8-5664E2E6033B}"/>
    <cellStyle name="20% - Accent5 23 8 2 2" xfId="38059" xr:uid="{DCFD1BB9-00D9-4633-85E5-5E28A155538F}"/>
    <cellStyle name="20% - Accent5 23 8 2 3" xfId="41485" xr:uid="{A1393942-F51A-4412-AF07-51FD1ABD765C}"/>
    <cellStyle name="20% - Accent5 23 8 3" xfId="10559" xr:uid="{6CB31C74-CBF7-4CF3-8AD7-C311B555B0A6}"/>
    <cellStyle name="20% - Accent5 23 8 3 2" xfId="38060" xr:uid="{E09C38FD-9F65-48A5-9DCD-946AC89A6B73}"/>
    <cellStyle name="20% - Accent5 23 8 3 3" xfId="41486" xr:uid="{DAFB4839-C8C1-483A-ACF7-EEFBB9CB7F44}"/>
    <cellStyle name="20% - Accent5 23 8 4" xfId="38058" xr:uid="{FFE1C6EC-F999-470B-9D00-288EE3DEEC73}"/>
    <cellStyle name="20% - Accent5 23 8 5" xfId="41484" xr:uid="{0FB6A96D-00E0-4F44-B7CD-ABC8278A17B0}"/>
    <cellStyle name="20% - Accent5 23 9" xfId="10560" xr:uid="{29FC5313-7B0D-4A1D-AB8B-5EF74C405641}"/>
    <cellStyle name="20% - Accent5 23 9 2" xfId="38061" xr:uid="{CD3107DD-5F7D-4945-AB9B-D094730A6DDB}"/>
    <cellStyle name="20% - Accent5 23 9 3" xfId="41487" xr:uid="{E884A559-B2EB-4A42-AA83-6AD469525EF6}"/>
    <cellStyle name="20% - Accent5 24" xfId="132" xr:uid="{00000000-0005-0000-0000-00007D010000}"/>
    <cellStyle name="20% - Accent5 24 10" xfId="10562" xr:uid="{54D7199C-C93B-4C34-9775-DF3326DE70D9}"/>
    <cellStyle name="20% - Accent5 24 10 2" xfId="38063" xr:uid="{C164D848-AD7D-49FB-BA25-B58EC476B229}"/>
    <cellStyle name="20% - Accent5 24 10 3" xfId="41489" xr:uid="{6CACE423-8DB6-4F80-B952-33A73464C8BC}"/>
    <cellStyle name="20% - Accent5 24 11" xfId="10563" xr:uid="{E77BACC0-FEEF-41C9-BC06-27F8F960740C}"/>
    <cellStyle name="20% - Accent5 24 11 2" xfId="38064" xr:uid="{D14BBA6F-8949-44E3-A153-98A55595C671}"/>
    <cellStyle name="20% - Accent5 24 11 3" xfId="41490" xr:uid="{359DE5B3-B014-4AB6-B083-DEF2E348E006}"/>
    <cellStyle name="20% - Accent5 24 12" xfId="10564" xr:uid="{657B0948-3C61-474B-AE92-5ADB447CDF9E}"/>
    <cellStyle name="20% - Accent5 24 12 2" xfId="38065" xr:uid="{AFBECEF4-4E5A-44B3-9037-77A8277C328E}"/>
    <cellStyle name="20% - Accent5 24 12 3" xfId="41491" xr:uid="{15F46D52-05A3-484C-BEA8-F3D1899FE62F}"/>
    <cellStyle name="20% - Accent5 24 13" xfId="38062" xr:uid="{770F8F44-BE70-4A23-8167-202F473851EC}"/>
    <cellStyle name="20% - Accent5 24 14" xfId="41488" xr:uid="{D0A7C1DD-8D84-420A-A0AB-6BA33BCE6DCD}"/>
    <cellStyle name="20% - Accent5 24 15" xfId="43499" xr:uid="{2B00E538-9D4A-4CA5-BA97-3FF25B288F62}"/>
    <cellStyle name="20% - Accent5 24 16" xfId="10561" xr:uid="{E7A55604-156A-45C6-A64F-9F1DEFB5B3FC}"/>
    <cellStyle name="20% - Accent5 24 2" xfId="1963" xr:uid="{00000000-0005-0000-0000-00007E010000}"/>
    <cellStyle name="20% - Accent5 24 2 2" xfId="10566" xr:uid="{E38BFCDD-7F0D-427F-AF58-7FD0E87CBA95}"/>
    <cellStyle name="20% - Accent5 24 2 2 2" xfId="10567" xr:uid="{29D38034-2533-428F-9882-294B0309F1EB}"/>
    <cellStyle name="20% - Accent5 24 2 2 2 2" xfId="38067" xr:uid="{25D0B3F3-ED6B-41BD-83D6-C5E23B5F7A1A}"/>
    <cellStyle name="20% - Accent5 24 2 2 2 3" xfId="41493" xr:uid="{187E630C-D2D1-4A23-BD48-79A8C3F434E4}"/>
    <cellStyle name="20% - Accent5 24 2 2 3" xfId="10568" xr:uid="{F3D66291-DA2E-4D00-B1C7-3A53BA48E177}"/>
    <cellStyle name="20% - Accent5 24 2 2 3 2" xfId="38068" xr:uid="{888E4C42-A1CC-4F69-B76D-2CE48E9ACBB4}"/>
    <cellStyle name="20% - Accent5 24 2 2 3 3" xfId="41494" xr:uid="{BE975104-5F27-43E8-A503-C13AD9F86F3D}"/>
    <cellStyle name="20% - Accent5 24 2 2 4" xfId="38066" xr:uid="{628B0C95-D796-4E84-8182-02AE91E3102A}"/>
    <cellStyle name="20% - Accent5 24 2 2 5" xfId="41492" xr:uid="{741CBD5B-46B3-4623-9172-8065E4EC9FDE}"/>
    <cellStyle name="20% - Accent5 24 2 3" xfId="10565" xr:uid="{3E2FF9BD-F800-4931-B60D-AAB98402D6D8}"/>
    <cellStyle name="20% - Accent5 24 3" xfId="10569" xr:uid="{D89972F5-CF6A-4CC4-ABA9-5751FF242398}"/>
    <cellStyle name="20% - Accent5 24 3 2" xfId="10570" xr:uid="{74DE0990-F207-47E9-BBED-4562A469F5F3}"/>
    <cellStyle name="20% - Accent5 24 3 2 2" xfId="10571" xr:uid="{F517CFE4-7247-41FE-B5BD-C5E1D4289C5C}"/>
    <cellStyle name="20% - Accent5 24 3 2 2 2" xfId="38070" xr:uid="{010E488A-3B1C-42CC-9716-B1A91BEA502B}"/>
    <cellStyle name="20% - Accent5 24 3 2 2 3" xfId="41496" xr:uid="{24B21C9B-7E50-468E-ADC7-AC965C546526}"/>
    <cellStyle name="20% - Accent5 24 3 2 3" xfId="10572" xr:uid="{FE1B585B-08EF-4E54-8B9D-9261168D3964}"/>
    <cellStyle name="20% - Accent5 24 3 2 3 2" xfId="38071" xr:uid="{DEE9532F-58C5-4CD9-B96A-20CC9058CAC9}"/>
    <cellStyle name="20% - Accent5 24 3 2 3 3" xfId="41497" xr:uid="{B5CFA794-13AF-458A-9412-1BEE0D66DA85}"/>
    <cellStyle name="20% - Accent5 24 3 2 4" xfId="38069" xr:uid="{D930F83F-E26D-4D18-A3FB-2BCEA238E9CF}"/>
    <cellStyle name="20% - Accent5 24 3 2 5" xfId="41495" xr:uid="{196FFAAB-8C5C-4833-B343-78C6271B0DC3}"/>
    <cellStyle name="20% - Accent5 24 4" xfId="10573" xr:uid="{BD0906D4-3FBD-4521-8BE5-6E2E272A694A}"/>
    <cellStyle name="20% - Accent5 24 5" xfId="10574" xr:uid="{BAD02F13-9C4B-4145-AD3E-EBA28C793CB3}"/>
    <cellStyle name="20% - Accent5 24 6" xfId="10575" xr:uid="{B3792155-8F4C-4412-A17C-6E733F96CB4F}"/>
    <cellStyle name="20% - Accent5 24 7" xfId="10576" xr:uid="{EA67EF3C-9D1C-4FD6-BA85-12248461A0BB}"/>
    <cellStyle name="20% - Accent5 24 7 2" xfId="10577" xr:uid="{F31A92F0-0114-4FAB-B5D2-43AEF85B9F63}"/>
    <cellStyle name="20% - Accent5 24 7 2 2" xfId="10578" xr:uid="{FD1404F5-BBF5-4C4E-AE08-68B971690448}"/>
    <cellStyle name="20% - Accent5 24 7 2 2 2" xfId="38074" xr:uid="{D5515480-0968-4E1F-9D13-68CDE00CFEBE}"/>
    <cellStyle name="20% - Accent5 24 7 2 2 3" xfId="41500" xr:uid="{DAED0C04-3971-43D5-B028-A67804A7D840}"/>
    <cellStyle name="20% - Accent5 24 7 2 3" xfId="10579" xr:uid="{3E6B55E7-AEA6-4CEF-84B0-DB621EE93B24}"/>
    <cellStyle name="20% - Accent5 24 7 2 3 2" xfId="38075" xr:uid="{AC97825F-647F-4C3F-9D43-DF1AA9AA479F}"/>
    <cellStyle name="20% - Accent5 24 7 2 3 3" xfId="41501" xr:uid="{C28928B1-F425-4AB1-8D8C-0644F05EF09A}"/>
    <cellStyle name="20% - Accent5 24 7 2 4" xfId="38073" xr:uid="{1E2A22F2-2A77-4959-AD42-4DCA0AEA0877}"/>
    <cellStyle name="20% - Accent5 24 7 2 5" xfId="41499" xr:uid="{75616936-F436-4F39-9CC5-5BCD3A17A3A7}"/>
    <cellStyle name="20% - Accent5 24 7 3" xfId="10580" xr:uid="{197B8F98-F289-4E02-8799-31ADB79BD618}"/>
    <cellStyle name="20% - Accent5 24 7 3 2" xfId="38076" xr:uid="{903FCC80-9BCF-4937-B34F-66115CA30105}"/>
    <cellStyle name="20% - Accent5 24 7 3 3" xfId="41502" xr:uid="{684D20AA-AEDD-4E4C-9363-7910B660598B}"/>
    <cellStyle name="20% - Accent5 24 7 4" xfId="10581" xr:uid="{CDF3E58C-F0D5-4A61-A353-92005D6EF220}"/>
    <cellStyle name="20% - Accent5 24 7 4 2" xfId="38077" xr:uid="{75626448-8FEF-4452-97A7-0AA965D3B14B}"/>
    <cellStyle name="20% - Accent5 24 7 4 3" xfId="41503" xr:uid="{F0755A59-3000-462B-99B8-3524C08A8585}"/>
    <cellStyle name="20% - Accent5 24 7 5" xfId="10582" xr:uid="{B9ED102D-F36B-4547-BAA8-C8A3A523CA11}"/>
    <cellStyle name="20% - Accent5 24 7 5 2" xfId="38078" xr:uid="{1DBA555C-EBF2-4229-8D6A-F4B0D64369A1}"/>
    <cellStyle name="20% - Accent5 24 7 5 3" xfId="41504" xr:uid="{28EDBE2E-DFA1-4B5F-8F39-E6F56CE6696B}"/>
    <cellStyle name="20% - Accent5 24 7 6" xfId="38072" xr:uid="{E75CB265-0217-43EF-93C4-6CC49A3E0A87}"/>
    <cellStyle name="20% - Accent5 24 7 7" xfId="41498" xr:uid="{2BBB3DC6-FA7E-4ADD-9C89-2C03FF53E8B6}"/>
    <cellStyle name="20% - Accent5 24 8" xfId="10583" xr:uid="{FD6CB321-89E9-4182-96F8-CBD5F884C25B}"/>
    <cellStyle name="20% - Accent5 24 8 2" xfId="10584" xr:uid="{4BF155A6-63CE-476B-8310-B0303F8270BD}"/>
    <cellStyle name="20% - Accent5 24 8 2 2" xfId="38080" xr:uid="{9FFEE7BD-FB12-4322-9B3E-1C8506A6D753}"/>
    <cellStyle name="20% - Accent5 24 8 2 3" xfId="41506" xr:uid="{9D46B5DF-98C0-4D65-AD5B-13B8A64E21F1}"/>
    <cellStyle name="20% - Accent5 24 8 3" xfId="10585" xr:uid="{931A8850-6FDE-4294-9303-67043FD740CD}"/>
    <cellStyle name="20% - Accent5 24 8 3 2" xfId="38081" xr:uid="{2556C6FE-EE1E-43ED-9903-23F669D4E858}"/>
    <cellStyle name="20% - Accent5 24 8 3 3" xfId="41507" xr:uid="{3FC98E2C-2EB7-429C-8B53-B3DB43A8B427}"/>
    <cellStyle name="20% - Accent5 24 8 4" xfId="10586" xr:uid="{9DB9BCE7-1BC4-4CB2-802E-CE9CDF347368}"/>
    <cellStyle name="20% - Accent5 24 8 4 2" xfId="38082" xr:uid="{14BDAF86-FBD8-47A8-9AC0-36FF8AFF9E72}"/>
    <cellStyle name="20% - Accent5 24 8 4 3" xfId="41508" xr:uid="{ABD106CD-FCE1-48F1-BB59-E1EFDF96939B}"/>
    <cellStyle name="20% - Accent5 24 8 5" xfId="10587" xr:uid="{DF0A3FEE-AA0E-4F16-914E-8E98299D0CD4}"/>
    <cellStyle name="20% - Accent5 24 8 5 2" xfId="38083" xr:uid="{CDD4F6A8-5A70-468D-A4F6-96F63567C303}"/>
    <cellStyle name="20% - Accent5 24 8 5 3" xfId="41509" xr:uid="{3C21D1F3-3DDF-4635-8F35-EFBFE3D845DE}"/>
    <cellStyle name="20% - Accent5 24 8 6" xfId="38079" xr:uid="{F1BBC69D-2B70-4774-A890-9558868724BC}"/>
    <cellStyle name="20% - Accent5 24 8 7" xfId="41505" xr:uid="{1F141B52-0EF9-4619-900E-1B7179BB204E}"/>
    <cellStyle name="20% - Accent5 24 9" xfId="10588" xr:uid="{ED0A3ECC-F443-4BE1-8395-481F8470C157}"/>
    <cellStyle name="20% - Accent5 24 9 2" xfId="38084" xr:uid="{6E598741-493A-42A4-A2B4-AD0B822BCC3F}"/>
    <cellStyle name="20% - Accent5 24 9 3" xfId="41510" xr:uid="{773B3A5A-5766-4471-80CA-FCD1021A1711}"/>
    <cellStyle name="20% - Accent5 25" xfId="133" xr:uid="{00000000-0005-0000-0000-00007F010000}"/>
    <cellStyle name="20% - Accent5 25 10" xfId="41511" xr:uid="{2FEB6391-AA5E-4166-83E0-D4A318129C2E}"/>
    <cellStyle name="20% - Accent5 25 11" xfId="43500" xr:uid="{B97F2930-25FB-4BD2-81EE-4C5015D70F64}"/>
    <cellStyle name="20% - Accent5 25 12" xfId="10589" xr:uid="{658FDDDF-7EDB-41C3-B956-57458FB1FEB8}"/>
    <cellStyle name="20% - Accent5 25 2" xfId="1964" xr:uid="{00000000-0005-0000-0000-000080010000}"/>
    <cellStyle name="20% - Accent5 25 2 2" xfId="10591" xr:uid="{6DF52967-9A38-47DC-9020-B9A7553EB52A}"/>
    <cellStyle name="20% - Accent5 25 2 2 2" xfId="10592" xr:uid="{A8866AAD-DEA9-4A3D-8D99-26F8B4AFB303}"/>
    <cellStyle name="20% - Accent5 25 2 2 2 2" xfId="38087" xr:uid="{EE574EED-B6CD-4DA4-9A14-78437423ABC2}"/>
    <cellStyle name="20% - Accent5 25 2 2 2 3" xfId="41513" xr:uid="{A1C619E1-3DF8-4D74-9BA8-C0EF05B3818D}"/>
    <cellStyle name="20% - Accent5 25 2 2 3" xfId="10593" xr:uid="{D4950B87-AE53-43E2-9AC1-99D32C513F0E}"/>
    <cellStyle name="20% - Accent5 25 2 2 3 2" xfId="38088" xr:uid="{8B6FD24D-81FB-4ED9-B61C-18C30487F8CE}"/>
    <cellStyle name="20% - Accent5 25 2 2 3 3" xfId="41514" xr:uid="{EEA1A334-02E2-4C2B-98DC-D54321417454}"/>
    <cellStyle name="20% - Accent5 25 2 2 4" xfId="38086" xr:uid="{1F066749-D74A-4A3C-9DB3-A3A953B67C17}"/>
    <cellStyle name="20% - Accent5 25 2 2 5" xfId="41512" xr:uid="{ADEA3BA8-2BD3-4380-AA8A-90DC3BEC78AD}"/>
    <cellStyle name="20% - Accent5 25 2 3" xfId="10590" xr:uid="{0EF7405E-956E-476E-BBB9-900BC4E5C069}"/>
    <cellStyle name="20% - Accent5 25 3" xfId="10594" xr:uid="{83EB9E6B-4C5F-4015-A69F-3F0A42FB4843}"/>
    <cellStyle name="20% - Accent5 25 3 2" xfId="10595" xr:uid="{4FA7AD02-6B93-4F1C-9AD4-85A38A641528}"/>
    <cellStyle name="20% - Accent5 25 3 2 2" xfId="10596" xr:uid="{A40FE1DD-2AD7-401D-BA60-1AB770756A02}"/>
    <cellStyle name="20% - Accent5 25 3 2 2 2" xfId="38091" xr:uid="{D45515C5-6116-482F-ADD8-62C220ABACF1}"/>
    <cellStyle name="20% - Accent5 25 3 2 2 3" xfId="41517" xr:uid="{DE84AAF4-4EF7-4A83-B83C-236F748D75FD}"/>
    <cellStyle name="20% - Accent5 25 3 2 3" xfId="10597" xr:uid="{40D18176-EF13-4C91-9106-D08289F59800}"/>
    <cellStyle name="20% - Accent5 25 3 2 3 2" xfId="38092" xr:uid="{438CFC2E-0DED-4DEC-A752-568C8582F58A}"/>
    <cellStyle name="20% - Accent5 25 3 2 3 3" xfId="41518" xr:uid="{2F9A4E7C-C02F-427E-85CB-BAECBD7AD58E}"/>
    <cellStyle name="20% - Accent5 25 3 2 4" xfId="10598" xr:uid="{8F44FBE0-B337-48FC-81AA-3E05F10F670B}"/>
    <cellStyle name="20% - Accent5 25 3 2 4 2" xfId="38093" xr:uid="{1F3E7B4A-CB2B-4996-ADF8-D947C45C7537}"/>
    <cellStyle name="20% - Accent5 25 3 2 4 3" xfId="41519" xr:uid="{4F4F68A9-42EF-4130-BD16-DC5B71166067}"/>
    <cellStyle name="20% - Accent5 25 3 2 5" xfId="10599" xr:uid="{C074B69B-8898-4CEA-B85C-CBB1EDAD443B}"/>
    <cellStyle name="20% - Accent5 25 3 2 5 2" xfId="38094" xr:uid="{A1BDC810-C5A4-47FC-810E-2AFED201F1DC}"/>
    <cellStyle name="20% - Accent5 25 3 2 5 3" xfId="41520" xr:uid="{A9FE0E99-3780-4FC5-94D2-A4C25CFD0F5F}"/>
    <cellStyle name="20% - Accent5 25 3 2 6" xfId="38090" xr:uid="{D85EFD20-B7D8-4555-B9B8-65288F9F8DB3}"/>
    <cellStyle name="20% - Accent5 25 3 2 7" xfId="41516" xr:uid="{AD3C666E-C07C-41BC-8C24-33735FB2C65C}"/>
    <cellStyle name="20% - Accent5 25 3 3" xfId="10600" xr:uid="{1DC5F90B-EA26-46E4-BEB0-8BFB4774E0E1}"/>
    <cellStyle name="20% - Accent5 25 3 3 2" xfId="38095" xr:uid="{BF82F2E5-BDC4-4958-A9CC-83B3336F1214}"/>
    <cellStyle name="20% - Accent5 25 3 3 3" xfId="41521" xr:uid="{96A155E7-0FA8-488F-BFFF-2F33FFF8FD82}"/>
    <cellStyle name="20% - Accent5 25 3 4" xfId="10601" xr:uid="{DC16398C-F5F5-48C7-AE33-2523096744CD}"/>
    <cellStyle name="20% - Accent5 25 3 4 2" xfId="38096" xr:uid="{80CFC055-A6A1-4E37-92E8-4487E7CEA8FA}"/>
    <cellStyle name="20% - Accent5 25 3 4 3" xfId="41522" xr:uid="{0FD1BF07-22EC-409B-9B76-D8E366811FF3}"/>
    <cellStyle name="20% - Accent5 25 3 5" xfId="10602" xr:uid="{AD061B17-B479-4729-8140-FE35688BFB37}"/>
    <cellStyle name="20% - Accent5 25 3 5 2" xfId="38097" xr:uid="{0C21CF58-362A-4041-941E-4174A1063B6F}"/>
    <cellStyle name="20% - Accent5 25 3 5 3" xfId="41523" xr:uid="{58DEAF31-DB12-4AE5-BC53-C78FF1C82E55}"/>
    <cellStyle name="20% - Accent5 25 3 6" xfId="10603" xr:uid="{4F80F303-1390-4BAC-A831-71D28B9BF426}"/>
    <cellStyle name="20% - Accent5 25 3 6 2" xfId="38098" xr:uid="{624C3AC5-56E2-44B1-866E-42988732218B}"/>
    <cellStyle name="20% - Accent5 25 3 6 3" xfId="41524" xr:uid="{C55B858C-1A2B-424B-BE93-375A1391B61E}"/>
    <cellStyle name="20% - Accent5 25 3 7" xfId="38089" xr:uid="{31B03070-15A7-430B-9B87-2873D39C33C0}"/>
    <cellStyle name="20% - Accent5 25 3 8" xfId="41515" xr:uid="{1C617E1D-6AD1-4DD3-8C82-171266E09C05}"/>
    <cellStyle name="20% - Accent5 25 4" xfId="10604" xr:uid="{2212EFF7-853A-47D6-A8E9-8B794420368A}"/>
    <cellStyle name="20% - Accent5 25 4 2" xfId="10605" xr:uid="{197BD4A4-EF77-4C71-AEF8-3FB5368723CF}"/>
    <cellStyle name="20% - Accent5 25 4 2 2" xfId="38100" xr:uid="{E8637D66-3BC8-4901-8558-A95C26D63D43}"/>
    <cellStyle name="20% - Accent5 25 4 2 3" xfId="41526" xr:uid="{6DF4CF40-6B00-48FD-BA79-0CD0539DEEB7}"/>
    <cellStyle name="20% - Accent5 25 4 3" xfId="10606" xr:uid="{61FD2BCA-D451-458B-B4B6-C1500624AC99}"/>
    <cellStyle name="20% - Accent5 25 4 3 2" xfId="38101" xr:uid="{76A161DB-9EFE-4807-B917-7F51C45A0458}"/>
    <cellStyle name="20% - Accent5 25 4 3 3" xfId="41527" xr:uid="{8A5BF8EA-F07C-4860-8CB7-8E220D804BA2}"/>
    <cellStyle name="20% - Accent5 25 4 4" xfId="10607" xr:uid="{1B0ACB41-4049-4068-AC1D-DC3974710F0C}"/>
    <cellStyle name="20% - Accent5 25 4 4 2" xfId="38102" xr:uid="{72824E3C-AEDD-4E27-AA0F-B341F22EC652}"/>
    <cellStyle name="20% - Accent5 25 4 4 3" xfId="41528" xr:uid="{042B6589-40E2-40AB-A2C8-DBF4D5F5AE31}"/>
    <cellStyle name="20% - Accent5 25 4 5" xfId="10608" xr:uid="{262025F4-B48C-45B4-8AAD-F0D5989CEDB6}"/>
    <cellStyle name="20% - Accent5 25 4 5 2" xfId="38103" xr:uid="{572A9ED2-D85D-46C6-AC75-0E709E025BDB}"/>
    <cellStyle name="20% - Accent5 25 4 5 3" xfId="41529" xr:uid="{A60417D7-01BA-4B61-9B75-84F4B9D7ECB8}"/>
    <cellStyle name="20% - Accent5 25 4 6" xfId="38099" xr:uid="{B553262D-F92C-4B11-BBBA-531033C34FFF}"/>
    <cellStyle name="20% - Accent5 25 4 7" xfId="41525" xr:uid="{403FEF07-FE15-4176-8AEB-A55B76264CEE}"/>
    <cellStyle name="20% - Accent5 25 5" xfId="10609" xr:uid="{8FF35016-EBAA-4BFD-B2E8-08BD14C7BC9D}"/>
    <cellStyle name="20% - Accent5 25 5 2" xfId="38104" xr:uid="{1265AC5E-FCFF-4C0F-A6AD-84C8163DA803}"/>
    <cellStyle name="20% - Accent5 25 5 3" xfId="41530" xr:uid="{194EFF42-210C-4592-9025-B4DC0E5DFD8C}"/>
    <cellStyle name="20% - Accent5 25 6" xfId="10610" xr:uid="{C53E6ABC-E86D-43A1-94AE-D7EF40E030A5}"/>
    <cellStyle name="20% - Accent5 25 6 2" xfId="38105" xr:uid="{BCCE8C96-52F3-434A-B3E8-268ABD5390E8}"/>
    <cellStyle name="20% - Accent5 25 6 3" xfId="41531" xr:uid="{3C2D622F-4D3A-403F-870C-BEF9F65A011E}"/>
    <cellStyle name="20% - Accent5 25 7" xfId="10611" xr:uid="{A45F51D0-C282-4212-82F4-173D68A48452}"/>
    <cellStyle name="20% - Accent5 25 7 2" xfId="38106" xr:uid="{9B027834-F708-4665-A8C9-78E032EEE916}"/>
    <cellStyle name="20% - Accent5 25 7 3" xfId="41532" xr:uid="{F426A8C5-6335-4DA8-8D2C-BC761658CA34}"/>
    <cellStyle name="20% - Accent5 25 8" xfId="10612" xr:uid="{9CD7C7A2-25D4-4654-A3F9-7FA423E46A1E}"/>
    <cellStyle name="20% - Accent5 25 8 2" xfId="38107" xr:uid="{06A64D75-BCA6-40C9-B556-365364267B1A}"/>
    <cellStyle name="20% - Accent5 25 8 3" xfId="41533" xr:uid="{25228F06-886B-43F5-9524-00C666D428CF}"/>
    <cellStyle name="20% - Accent5 25 9" xfId="38085" xr:uid="{E29FCC2F-2694-4E94-A506-16D670D56BB4}"/>
    <cellStyle name="20% - Accent5 26" xfId="1965" xr:uid="{00000000-0005-0000-0000-000081010000}"/>
    <cellStyle name="20% - Accent5 26 10" xfId="41534" xr:uid="{2D25C015-AC1A-4D56-9D3E-4510F8E2B312}"/>
    <cellStyle name="20% - Accent5 26 11" xfId="10613" xr:uid="{092CB98B-AEE7-4AFD-9F03-EBF8F13E1F94}"/>
    <cellStyle name="20% - Accent5 26 2" xfId="10614" xr:uid="{CB26F30A-07A5-46E3-B8F2-FBF13554F724}"/>
    <cellStyle name="20% - Accent5 26 2 2" xfId="10615" xr:uid="{491A959B-E9B7-421C-900C-49DA4A11DA38}"/>
    <cellStyle name="20% - Accent5 26 2 2 2" xfId="10616" xr:uid="{E5EA4122-8DB5-4041-986C-960DDC138F32}"/>
    <cellStyle name="20% - Accent5 26 2 2 2 2" xfId="38110" xr:uid="{31C69639-D85E-4CFB-B515-D0F214CACEA4}"/>
    <cellStyle name="20% - Accent5 26 2 2 2 3" xfId="41536" xr:uid="{6A73FB9D-63AB-4DB2-8AA5-EB4090234910}"/>
    <cellStyle name="20% - Accent5 26 2 2 3" xfId="10617" xr:uid="{1535BC87-E918-46A6-8D55-ED2A4C9E0A07}"/>
    <cellStyle name="20% - Accent5 26 2 2 3 2" xfId="38111" xr:uid="{BDF8F61D-734E-4631-A8BC-2F750CBC0DCA}"/>
    <cellStyle name="20% - Accent5 26 2 2 3 3" xfId="41537" xr:uid="{40DEF5C8-7070-4CBB-85C8-CC1741007642}"/>
    <cellStyle name="20% - Accent5 26 2 2 4" xfId="38109" xr:uid="{372EF091-C6ED-4E36-B1E0-CD2904883E92}"/>
    <cellStyle name="20% - Accent5 26 2 2 5" xfId="41535" xr:uid="{8C02B3DB-10EA-4912-AF84-404F9CBB96CD}"/>
    <cellStyle name="20% - Accent5 26 3" xfId="10618" xr:uid="{4BEE4874-08E8-49E7-AF9B-F6680F5B36D1}"/>
    <cellStyle name="20% - Accent5 26 3 2" xfId="10619" xr:uid="{687CB82C-E915-42A2-881A-D675BB2F4A03}"/>
    <cellStyle name="20% - Accent5 26 3 2 2" xfId="10620" xr:uid="{A5158C33-E54E-47D8-96F8-1A2A9FD39A3C}"/>
    <cellStyle name="20% - Accent5 26 3 2 2 2" xfId="38114" xr:uid="{8A1D9EBA-EC8E-483C-9472-4F73C82655B4}"/>
    <cellStyle name="20% - Accent5 26 3 2 2 3" xfId="41540" xr:uid="{5B48804F-9263-4565-81FA-CD38F92BF4B4}"/>
    <cellStyle name="20% - Accent5 26 3 2 3" xfId="10621" xr:uid="{9F68156F-E76E-4A83-8F03-AB8D86D0D87F}"/>
    <cellStyle name="20% - Accent5 26 3 2 3 2" xfId="38115" xr:uid="{EAA92FCE-51B0-4601-86AF-E8D48486D0D6}"/>
    <cellStyle name="20% - Accent5 26 3 2 3 3" xfId="41541" xr:uid="{49D9EF36-7D6F-4222-B8E2-6F0E9AE9119D}"/>
    <cellStyle name="20% - Accent5 26 3 2 4" xfId="10622" xr:uid="{090A5E15-1D15-4C54-B1FB-E61198A5CBF8}"/>
    <cellStyle name="20% - Accent5 26 3 2 4 2" xfId="38116" xr:uid="{B88C449E-ACD9-4984-B49C-D7D975753F4D}"/>
    <cellStyle name="20% - Accent5 26 3 2 4 3" xfId="41542" xr:uid="{C0AFC163-E687-4937-9C59-1550F565366F}"/>
    <cellStyle name="20% - Accent5 26 3 2 5" xfId="10623" xr:uid="{561C8882-5AD3-48CF-9A92-587310C06878}"/>
    <cellStyle name="20% - Accent5 26 3 2 5 2" xfId="38117" xr:uid="{7A4B2156-B3F0-4725-A69A-8D5AB13BDB34}"/>
    <cellStyle name="20% - Accent5 26 3 2 5 3" xfId="41543" xr:uid="{F6C7E0C4-ADDD-478E-9847-C0CD5018CA56}"/>
    <cellStyle name="20% - Accent5 26 3 2 6" xfId="38113" xr:uid="{A9C6D2D7-7AAE-437C-AF1A-4EB0B69F7787}"/>
    <cellStyle name="20% - Accent5 26 3 2 7" xfId="41539" xr:uid="{1E07EFE9-6616-459D-8A53-7DBC82382E9D}"/>
    <cellStyle name="20% - Accent5 26 3 3" xfId="10624" xr:uid="{FD3C93B6-6E96-467D-99C2-B4882573A215}"/>
    <cellStyle name="20% - Accent5 26 3 3 2" xfId="38118" xr:uid="{E0BECA1E-C2C5-4140-AF1C-324C896A0A85}"/>
    <cellStyle name="20% - Accent5 26 3 3 3" xfId="41544" xr:uid="{2F370C0C-2946-4B12-8689-F7110E2070A7}"/>
    <cellStyle name="20% - Accent5 26 3 4" xfId="10625" xr:uid="{C7B13A2C-E4F8-4830-A5D0-CBED582FD88F}"/>
    <cellStyle name="20% - Accent5 26 3 4 2" xfId="38119" xr:uid="{8B38F036-6F22-4195-B8B5-37B38A864E2B}"/>
    <cellStyle name="20% - Accent5 26 3 4 3" xfId="41545" xr:uid="{FDD49102-E847-445E-9308-D29E59A69553}"/>
    <cellStyle name="20% - Accent5 26 3 5" xfId="10626" xr:uid="{7DD13843-4ABD-4E26-872F-0CCECBB46495}"/>
    <cellStyle name="20% - Accent5 26 3 5 2" xfId="38120" xr:uid="{B55EA09C-54D4-483D-8F6E-4928EFD79A77}"/>
    <cellStyle name="20% - Accent5 26 3 5 3" xfId="41546" xr:uid="{E9AA8FDC-69AA-4BF7-A2E9-8862F8B308C4}"/>
    <cellStyle name="20% - Accent5 26 3 6" xfId="10627" xr:uid="{A2C88CD7-6755-4EB6-A7D0-F0C3F80F16F5}"/>
    <cellStyle name="20% - Accent5 26 3 6 2" xfId="38121" xr:uid="{26376677-408B-42D5-A4DD-813854F20656}"/>
    <cellStyle name="20% - Accent5 26 3 6 3" xfId="41547" xr:uid="{DAABA2CA-1412-4C8D-B792-433970CC4567}"/>
    <cellStyle name="20% - Accent5 26 3 7" xfId="38112" xr:uid="{70FFDF27-E9F4-45AB-A304-9BC68546B5A2}"/>
    <cellStyle name="20% - Accent5 26 3 8" xfId="41538" xr:uid="{041A4998-84E9-4A6B-B5B2-BCE231C83346}"/>
    <cellStyle name="20% - Accent5 26 4" xfId="10628" xr:uid="{4FF24813-4234-4FB0-B9CA-3C8611FB7C74}"/>
    <cellStyle name="20% - Accent5 26 4 2" xfId="10629" xr:uid="{F7F63D04-A8CE-44C7-8C18-BD4F467398DB}"/>
    <cellStyle name="20% - Accent5 26 4 2 2" xfId="38123" xr:uid="{40BCB1A2-F396-4E90-90C4-282FD393BB5D}"/>
    <cellStyle name="20% - Accent5 26 4 2 3" xfId="41549" xr:uid="{DD723F41-68AC-4C24-9904-7B1D0FD81528}"/>
    <cellStyle name="20% - Accent5 26 4 3" xfId="10630" xr:uid="{F3795882-4AE7-4A41-B851-997AC3FE8A49}"/>
    <cellStyle name="20% - Accent5 26 4 3 2" xfId="38124" xr:uid="{79D88542-EB07-40C1-95A9-39CDF256747D}"/>
    <cellStyle name="20% - Accent5 26 4 3 3" xfId="41550" xr:uid="{DF813438-70DE-4F42-992F-0D5B19C34F83}"/>
    <cellStyle name="20% - Accent5 26 4 4" xfId="10631" xr:uid="{1A1DC6B5-C27B-49CB-9A4E-60204E45C597}"/>
    <cellStyle name="20% - Accent5 26 4 4 2" xfId="38125" xr:uid="{8ECB7F22-09C9-4ACD-92FB-172D07A3ED58}"/>
    <cellStyle name="20% - Accent5 26 4 4 3" xfId="41551" xr:uid="{568D59D3-02DC-4911-A7CE-AA1D118E80BE}"/>
    <cellStyle name="20% - Accent5 26 4 5" xfId="10632" xr:uid="{19DA29DF-2448-45A9-957F-B280F7331AFE}"/>
    <cellStyle name="20% - Accent5 26 4 5 2" xfId="38126" xr:uid="{590CBA5C-69C6-4CD3-9D7B-07419B10E1B9}"/>
    <cellStyle name="20% - Accent5 26 4 5 3" xfId="41552" xr:uid="{6F4F504E-C653-4E71-B8F0-A80308308E23}"/>
    <cellStyle name="20% - Accent5 26 4 6" xfId="38122" xr:uid="{23C2BA34-69B3-403B-98A3-43DCAA5310CB}"/>
    <cellStyle name="20% - Accent5 26 4 7" xfId="41548" xr:uid="{0F29BE73-C5AA-49C6-9F86-05B611BEA057}"/>
    <cellStyle name="20% - Accent5 26 5" xfId="10633" xr:uid="{D7AC94D6-6F6D-470B-9916-6BF46C75E722}"/>
    <cellStyle name="20% - Accent5 26 5 2" xfId="38127" xr:uid="{CF5A6402-3A02-4578-876C-D4C371CC53BA}"/>
    <cellStyle name="20% - Accent5 26 5 3" xfId="41553" xr:uid="{0981F32D-48AC-428B-B513-A557DA31E129}"/>
    <cellStyle name="20% - Accent5 26 6" xfId="10634" xr:uid="{F0B3DEC2-920D-4217-9CF7-434D9717F640}"/>
    <cellStyle name="20% - Accent5 26 6 2" xfId="38128" xr:uid="{0D5FBB47-5ABB-470D-968A-38239C934EEC}"/>
    <cellStyle name="20% - Accent5 26 6 3" xfId="41554" xr:uid="{AD2D82FB-E44B-422C-A7F2-BB97B3FB2B57}"/>
    <cellStyle name="20% - Accent5 26 7" xfId="10635" xr:uid="{FC89E2F0-0CDF-4355-AD6E-4F6648FDF099}"/>
    <cellStyle name="20% - Accent5 26 7 2" xfId="38129" xr:uid="{54F0E7E4-8495-4696-B6C9-929AC6E3243F}"/>
    <cellStyle name="20% - Accent5 26 7 3" xfId="41555" xr:uid="{7AF2F025-05BD-420C-B70A-D00DE7C0BF39}"/>
    <cellStyle name="20% - Accent5 26 8" xfId="10636" xr:uid="{7A086DF6-7B32-421B-A169-CB0369A9F76E}"/>
    <cellStyle name="20% - Accent5 26 8 2" xfId="38130" xr:uid="{15574B66-22C6-4976-BBDB-1848948F7A1D}"/>
    <cellStyle name="20% - Accent5 26 8 3" xfId="41556" xr:uid="{43947C4C-0976-43F7-B338-B166DE82CB80}"/>
    <cellStyle name="20% - Accent5 26 9" xfId="38108" xr:uid="{2BE9CE04-2FEA-44E0-BB08-0B349AC41AE0}"/>
    <cellStyle name="20% - Accent5 27" xfId="1966" xr:uid="{00000000-0005-0000-0000-000082010000}"/>
    <cellStyle name="20% - Accent5 27 10" xfId="41557" xr:uid="{FC07AECA-3185-463F-8B48-311633FEAC21}"/>
    <cellStyle name="20% - Accent5 27 11" xfId="10637" xr:uid="{DDD08F51-4EFD-458B-B668-2353FED1F6C2}"/>
    <cellStyle name="20% - Accent5 27 2" xfId="10638" xr:uid="{3CCDED3C-88E5-49D2-8804-339650495241}"/>
    <cellStyle name="20% - Accent5 27 2 2" xfId="10639" xr:uid="{49929E6C-6592-4141-80EB-83035732E0A4}"/>
    <cellStyle name="20% - Accent5 27 2 2 2" xfId="10640" xr:uid="{AE855DC5-E892-4B5D-A0A8-D25BEC2538DF}"/>
    <cellStyle name="20% - Accent5 27 2 2 2 2" xfId="38133" xr:uid="{212B8F82-ED8E-4D34-90A4-E3AEAD0D6803}"/>
    <cellStyle name="20% - Accent5 27 2 2 2 3" xfId="41559" xr:uid="{2B00D44C-956A-48F8-AD58-666E3C033136}"/>
    <cellStyle name="20% - Accent5 27 2 2 3" xfId="10641" xr:uid="{AB9D7537-E841-452E-A1FC-888637042CB1}"/>
    <cellStyle name="20% - Accent5 27 2 2 3 2" xfId="38134" xr:uid="{39DBD1F8-E615-4E8E-9CC9-4476B6DF36A8}"/>
    <cellStyle name="20% - Accent5 27 2 2 3 3" xfId="41560" xr:uid="{39748247-A8AA-43CA-9E11-C7A32BFFD01B}"/>
    <cellStyle name="20% - Accent5 27 2 2 4" xfId="38132" xr:uid="{D8065650-F778-4C56-92BF-AE413D1CB165}"/>
    <cellStyle name="20% - Accent5 27 2 2 5" xfId="41558" xr:uid="{D4304E5B-D09E-4CEF-B235-D951AE87F691}"/>
    <cellStyle name="20% - Accent5 27 3" xfId="10642" xr:uid="{7130BD69-9CE1-4449-B26A-D19BB6F48527}"/>
    <cellStyle name="20% - Accent5 27 3 2" xfId="10643" xr:uid="{3AF2DD16-8C89-442D-89DE-DFCAE341FAD0}"/>
    <cellStyle name="20% - Accent5 27 3 2 2" xfId="10644" xr:uid="{62A49934-AA76-44F7-900D-81F2FDC875FF}"/>
    <cellStyle name="20% - Accent5 27 3 2 2 2" xfId="38137" xr:uid="{6CBC06B6-3D1A-45DC-87FD-19CFF11BBAF2}"/>
    <cellStyle name="20% - Accent5 27 3 2 2 3" xfId="41563" xr:uid="{669DD570-90C9-4978-AB68-A127686E5969}"/>
    <cellStyle name="20% - Accent5 27 3 2 3" xfId="10645" xr:uid="{80221C70-3065-4850-88F4-03311AA97F6F}"/>
    <cellStyle name="20% - Accent5 27 3 2 3 2" xfId="38138" xr:uid="{1EC5471A-93DB-40C2-A570-4903878C90B4}"/>
    <cellStyle name="20% - Accent5 27 3 2 3 3" xfId="41564" xr:uid="{A807B9E3-858A-4C41-ADC6-408055F9E8A7}"/>
    <cellStyle name="20% - Accent5 27 3 2 4" xfId="10646" xr:uid="{70C7CE98-DC09-409F-B407-38A5B2765190}"/>
    <cellStyle name="20% - Accent5 27 3 2 4 2" xfId="38139" xr:uid="{F221503F-6E0C-41A5-B239-6014F4C98209}"/>
    <cellStyle name="20% - Accent5 27 3 2 4 3" xfId="41565" xr:uid="{A5789CAB-3129-43D0-9FE5-393BF6DFBD9A}"/>
    <cellStyle name="20% - Accent5 27 3 2 5" xfId="10647" xr:uid="{CB4A9809-D254-48E1-8B15-2E4C10E50AD6}"/>
    <cellStyle name="20% - Accent5 27 3 2 5 2" xfId="38140" xr:uid="{B863B8B8-3DAC-41C3-8797-10F4CE3FDB41}"/>
    <cellStyle name="20% - Accent5 27 3 2 5 3" xfId="41566" xr:uid="{6407EF54-39F6-4D0F-AAC1-26FFA5E79CDC}"/>
    <cellStyle name="20% - Accent5 27 3 2 6" xfId="38136" xr:uid="{EC0CDD7D-FAAF-4CCD-845D-38BC07307377}"/>
    <cellStyle name="20% - Accent5 27 3 2 7" xfId="41562" xr:uid="{89B482AC-9F3A-474B-BDD7-62F4ADE2AF1B}"/>
    <cellStyle name="20% - Accent5 27 3 3" xfId="10648" xr:uid="{A2D8FDE4-E2B9-4B56-A0BE-C78F67E3571E}"/>
    <cellStyle name="20% - Accent5 27 3 3 2" xfId="38141" xr:uid="{2BF1F057-1D32-4677-842F-6B1EECB76D7A}"/>
    <cellStyle name="20% - Accent5 27 3 3 3" xfId="41567" xr:uid="{7D198D2D-93D8-4B5A-8654-1F4DB9F8D19B}"/>
    <cellStyle name="20% - Accent5 27 3 4" xfId="10649" xr:uid="{48476D4A-AE07-42F4-AD1F-34D707CA9E00}"/>
    <cellStyle name="20% - Accent5 27 3 4 2" xfId="38142" xr:uid="{2A93915D-FA25-4D51-A8AB-E64D80E18DB3}"/>
    <cellStyle name="20% - Accent5 27 3 4 3" xfId="41568" xr:uid="{7208AAE6-71F6-4438-9766-AE874D7B4EED}"/>
    <cellStyle name="20% - Accent5 27 3 5" xfId="10650" xr:uid="{BF17745E-259A-4A42-B9EF-47C47D4DD73D}"/>
    <cellStyle name="20% - Accent5 27 3 5 2" xfId="38143" xr:uid="{D37D6052-BE9D-4578-BB89-9C46C2E676B3}"/>
    <cellStyle name="20% - Accent5 27 3 5 3" xfId="41569" xr:uid="{B5560147-59A1-4A3D-8ABC-017E91963D89}"/>
    <cellStyle name="20% - Accent5 27 3 6" xfId="10651" xr:uid="{38F99B08-4AD5-47B8-B86B-9E5F0C79403B}"/>
    <cellStyle name="20% - Accent5 27 3 6 2" xfId="38144" xr:uid="{D71EA0F1-1043-417B-B609-393C41EF31BC}"/>
    <cellStyle name="20% - Accent5 27 3 6 3" xfId="41570" xr:uid="{5B6A9DDA-09CA-4DA2-A6CF-2707D2F8AB51}"/>
    <cellStyle name="20% - Accent5 27 3 7" xfId="38135" xr:uid="{BAFE31A7-5F7C-4CEB-9ED8-FC72AF015B52}"/>
    <cellStyle name="20% - Accent5 27 3 8" xfId="41561" xr:uid="{5091AD43-4371-4EEB-BBED-070951A49837}"/>
    <cellStyle name="20% - Accent5 27 4" xfId="10652" xr:uid="{DF5014B1-A774-4E5F-84CF-C851578B0138}"/>
    <cellStyle name="20% - Accent5 27 4 2" xfId="10653" xr:uid="{8898CF27-0C60-403A-A5FA-AF9DFA845076}"/>
    <cellStyle name="20% - Accent5 27 4 2 2" xfId="38146" xr:uid="{A6CAD35A-8E18-4161-BBC1-1DC5301A6BFC}"/>
    <cellStyle name="20% - Accent5 27 4 2 3" xfId="41572" xr:uid="{F6C8E690-9D40-45F7-BFC6-B07CD6A248CE}"/>
    <cellStyle name="20% - Accent5 27 4 3" xfId="10654" xr:uid="{D319C01D-F193-4B2E-9376-94B5160F3D57}"/>
    <cellStyle name="20% - Accent5 27 4 3 2" xfId="38147" xr:uid="{E66E0ECD-6E4C-4BD4-B3BC-7B491D9B8C63}"/>
    <cellStyle name="20% - Accent5 27 4 3 3" xfId="41573" xr:uid="{9B79DA22-BAB3-44D2-90D0-8EF92A0F27FC}"/>
    <cellStyle name="20% - Accent5 27 4 4" xfId="10655" xr:uid="{0198582F-0678-47E8-8A91-B04652C86A2B}"/>
    <cellStyle name="20% - Accent5 27 4 4 2" xfId="38148" xr:uid="{44EAEAD3-4AE8-4674-9CC0-E3DBFC31D8C1}"/>
    <cellStyle name="20% - Accent5 27 4 4 3" xfId="41574" xr:uid="{0AABB065-7371-433B-B261-E9BC8C1C88CE}"/>
    <cellStyle name="20% - Accent5 27 4 5" xfId="10656" xr:uid="{14A4B585-BAD9-4E02-BCCA-13EBAA32BD99}"/>
    <cellStyle name="20% - Accent5 27 4 5 2" xfId="38149" xr:uid="{3FC78FCB-CE33-4D3C-86C7-8183C4BA6F62}"/>
    <cellStyle name="20% - Accent5 27 4 5 3" xfId="41575" xr:uid="{E0871F5D-7F63-4129-81E1-7CA9B3D8EE25}"/>
    <cellStyle name="20% - Accent5 27 4 6" xfId="38145" xr:uid="{D15AF868-C5B9-4EC2-B314-9C6CA646D185}"/>
    <cellStyle name="20% - Accent5 27 4 7" xfId="41571" xr:uid="{A1BF1165-E225-4B67-A359-98C725659418}"/>
    <cellStyle name="20% - Accent5 27 5" xfId="10657" xr:uid="{0C57910C-97E0-469E-B41C-298C628DC1EF}"/>
    <cellStyle name="20% - Accent5 27 5 2" xfId="38150" xr:uid="{3967D3E8-AEB6-4476-AF89-2B8091D3E349}"/>
    <cellStyle name="20% - Accent5 27 5 3" xfId="41576" xr:uid="{CA413697-46D6-4ED5-BCEC-068E23D21BC6}"/>
    <cellStyle name="20% - Accent5 27 6" xfId="10658" xr:uid="{99D1B7C5-C40B-4092-AEE9-FB0475B5502E}"/>
    <cellStyle name="20% - Accent5 27 6 2" xfId="38151" xr:uid="{B3DB7992-3944-4A26-A3D2-8533AC50EE6A}"/>
    <cellStyle name="20% - Accent5 27 6 3" xfId="41577" xr:uid="{13706F8A-CBD8-4DA4-B7DC-5F525CB2543F}"/>
    <cellStyle name="20% - Accent5 27 7" xfId="10659" xr:uid="{ECD7614D-7F6D-4C89-9E58-2F67ABBAECDC}"/>
    <cellStyle name="20% - Accent5 27 7 2" xfId="38152" xr:uid="{7D0F045A-5A4A-4956-8187-0B28DC0A78FE}"/>
    <cellStyle name="20% - Accent5 27 7 3" xfId="41578" xr:uid="{D8896D62-CDCF-4708-B2FC-9ED1C8D0A23B}"/>
    <cellStyle name="20% - Accent5 27 8" xfId="10660" xr:uid="{FB93BC37-519F-4845-AEA2-81C14DB3E736}"/>
    <cellStyle name="20% - Accent5 27 8 2" xfId="38153" xr:uid="{D4364A36-92A9-4FB3-8EA0-A1676CEDEFE3}"/>
    <cellStyle name="20% - Accent5 27 8 3" xfId="41579" xr:uid="{4685A879-A6B7-453F-8646-FAF278388EF0}"/>
    <cellStyle name="20% - Accent5 27 9" xfId="38131" xr:uid="{C42A0361-7304-489F-A96A-9B661A82835A}"/>
    <cellStyle name="20% - Accent5 28" xfId="1967" xr:uid="{00000000-0005-0000-0000-000083010000}"/>
    <cellStyle name="20% - Accent5 28 2" xfId="10661" xr:uid="{6A93B075-016E-4C2E-8FDD-A3A88193950D}"/>
    <cellStyle name="20% - Accent5 29" xfId="1968" xr:uid="{00000000-0005-0000-0000-000084010000}"/>
    <cellStyle name="20% - Accent5 29 2" xfId="10662" xr:uid="{78621AF0-2A66-4ED7-96EE-D06FAE77662E}"/>
    <cellStyle name="20% - Accent5 3" xfId="134" xr:uid="{00000000-0005-0000-0000-000085010000}"/>
    <cellStyle name="20% - Accent5 3 2" xfId="135" xr:uid="{00000000-0005-0000-0000-000086010000}"/>
    <cellStyle name="20% - Accent5 3 2 2" xfId="1969" xr:uid="{00000000-0005-0000-0000-000087010000}"/>
    <cellStyle name="20% - Accent5 3 3" xfId="136" xr:uid="{00000000-0005-0000-0000-000088010000}"/>
    <cellStyle name="20% - Accent5 3 4" xfId="1970" xr:uid="{00000000-0005-0000-0000-000089010000}"/>
    <cellStyle name="20% - Accent5 3 4 2" xfId="43501" xr:uid="{B7F28100-6997-48C5-965B-B7C5E981F8C1}"/>
    <cellStyle name="20% - Accent5 3 5" xfId="10663" xr:uid="{61C2F37B-EC9A-406D-84D7-DFE87B6CFA02}"/>
    <cellStyle name="20% - Accent5 3_3_k" xfId="1971" xr:uid="{00000000-0005-0000-0000-00008A010000}"/>
    <cellStyle name="20% - Accent5 30" xfId="1972" xr:uid="{00000000-0005-0000-0000-00008B010000}"/>
    <cellStyle name="20% - Accent5 30 2" xfId="10664" xr:uid="{E4D916B3-186F-44DF-BED5-472EB7E96932}"/>
    <cellStyle name="20% - Accent5 31" xfId="1973" xr:uid="{00000000-0005-0000-0000-00008C010000}"/>
    <cellStyle name="20% - Accent5 31 2" xfId="10665" xr:uid="{6A0F2618-41CD-4449-A329-B5966E711344}"/>
    <cellStyle name="20% - Accent5 32" xfId="1974" xr:uid="{00000000-0005-0000-0000-00008D010000}"/>
    <cellStyle name="20% - Accent5 32 2" xfId="10666" xr:uid="{AD35365D-05A2-4A2E-9A1B-EF40EDAE69BB}"/>
    <cellStyle name="20% - Accent5 33" xfId="1975" xr:uid="{00000000-0005-0000-0000-00008E010000}"/>
    <cellStyle name="20% - Accent5 33 2" xfId="10667" xr:uid="{6569D215-CD35-448F-9ACB-5CF1247B68DC}"/>
    <cellStyle name="20% - Accent5 34" xfId="1976" xr:uid="{00000000-0005-0000-0000-00008F010000}"/>
    <cellStyle name="20% - Accent5 34 2" xfId="10668" xr:uid="{5BA4D492-5264-426E-BA83-E25AEDA1E3BC}"/>
    <cellStyle name="20% - Accent5 35" xfId="1977" xr:uid="{00000000-0005-0000-0000-000090010000}"/>
    <cellStyle name="20% - Accent5 35 2" xfId="10669" xr:uid="{3DB2CB67-6896-4497-8383-94D1D69D18B8}"/>
    <cellStyle name="20% - Accent5 36" xfId="1978" xr:uid="{00000000-0005-0000-0000-000091010000}"/>
    <cellStyle name="20% - Accent5 37" xfId="1979" xr:uid="{00000000-0005-0000-0000-000092010000}"/>
    <cellStyle name="20% - Accent5 38" xfId="1980" xr:uid="{00000000-0005-0000-0000-000093010000}"/>
    <cellStyle name="20% - Accent5 39" xfId="1981" xr:uid="{00000000-0005-0000-0000-000094010000}"/>
    <cellStyle name="20% - Accent5 4" xfId="137" xr:uid="{00000000-0005-0000-0000-000095010000}"/>
    <cellStyle name="20% - Accent5 4 2" xfId="138" xr:uid="{00000000-0005-0000-0000-000096010000}"/>
    <cellStyle name="20% - Accent5 4 3" xfId="139" xr:uid="{00000000-0005-0000-0000-000097010000}"/>
    <cellStyle name="20% - Accent5 4 4" xfId="43502" xr:uid="{F33B7542-46D4-47F0-B7ED-90C2234B0C0C}"/>
    <cellStyle name="20% - Accent5 4 5" xfId="10670" xr:uid="{55ADEF14-45BF-44A9-866D-C033D7F79D0E}"/>
    <cellStyle name="20% - Accent5 40" xfId="1982" xr:uid="{00000000-0005-0000-0000-000098010000}"/>
    <cellStyle name="20% - Accent5 41" xfId="1983" xr:uid="{00000000-0005-0000-0000-000099010000}"/>
    <cellStyle name="20% - Accent5 42" xfId="1984" xr:uid="{00000000-0005-0000-0000-00009A010000}"/>
    <cellStyle name="20% - Accent5 43" xfId="1985" xr:uid="{00000000-0005-0000-0000-00009B010000}"/>
    <cellStyle name="20% - Accent5 44" xfId="1986" xr:uid="{00000000-0005-0000-0000-00009C010000}"/>
    <cellStyle name="20% - Accent5 45" xfId="1987" xr:uid="{00000000-0005-0000-0000-00009D010000}"/>
    <cellStyle name="20% - Accent5 46" xfId="1988" xr:uid="{00000000-0005-0000-0000-00009E010000}"/>
    <cellStyle name="20% - Accent5 47" xfId="1989" xr:uid="{00000000-0005-0000-0000-00009F010000}"/>
    <cellStyle name="20% - Accent5 48" xfId="1990" xr:uid="{00000000-0005-0000-0000-0000A0010000}"/>
    <cellStyle name="20% - Accent5 49" xfId="1991" xr:uid="{00000000-0005-0000-0000-0000A1010000}"/>
    <cellStyle name="20% - Accent5 5" xfId="140" xr:uid="{00000000-0005-0000-0000-0000A2010000}"/>
    <cellStyle name="20% - Accent5 5 2" xfId="141" xr:uid="{00000000-0005-0000-0000-0000A3010000}"/>
    <cellStyle name="20% - Accent5 5 3" xfId="142" xr:uid="{00000000-0005-0000-0000-0000A4010000}"/>
    <cellStyle name="20% - Accent5 5 4" xfId="43503" xr:uid="{8E85E950-9EB0-483D-A649-DB4E8AA44A60}"/>
    <cellStyle name="20% - Accent5 5 5" xfId="10671" xr:uid="{F1F233B7-B0C9-4CCB-A12C-4FBBAE9B4EA9}"/>
    <cellStyle name="20% - Accent5 6" xfId="143" xr:uid="{00000000-0005-0000-0000-0000A5010000}"/>
    <cellStyle name="20% - Accent5 6 2" xfId="144" xr:uid="{00000000-0005-0000-0000-0000A6010000}"/>
    <cellStyle name="20% - Accent5 6 3" xfId="145" xr:uid="{00000000-0005-0000-0000-0000A7010000}"/>
    <cellStyle name="20% - Accent5 6 4" xfId="43504" xr:uid="{4BE12F04-8579-4B68-B906-780ABD6F7634}"/>
    <cellStyle name="20% - Accent5 6 5" xfId="10672" xr:uid="{AE6E3EEA-0FE8-4199-B924-EFF20E178E1E}"/>
    <cellStyle name="20% - Accent5 7" xfId="146" xr:uid="{00000000-0005-0000-0000-0000A8010000}"/>
    <cellStyle name="20% - Accent5 7 2" xfId="147" xr:uid="{00000000-0005-0000-0000-0000A9010000}"/>
    <cellStyle name="20% - Accent5 7 3" xfId="43505" xr:uid="{812198E5-F1D8-4FDC-A8BE-B462532F94E4}"/>
    <cellStyle name="20% - Accent5 7 4" xfId="10673" xr:uid="{A0E0FC99-4232-4B0F-9918-64AE603BA095}"/>
    <cellStyle name="20% - Accent5 8" xfId="148" xr:uid="{00000000-0005-0000-0000-0000AA010000}"/>
    <cellStyle name="20% - Accent5 8 2" xfId="1992" xr:uid="{00000000-0005-0000-0000-0000AB010000}"/>
    <cellStyle name="20% - Accent5 8 2 2" xfId="43506" xr:uid="{A339688C-8589-485C-B62F-CDDA6378CF50}"/>
    <cellStyle name="20% - Accent5 8 3" xfId="10674" xr:uid="{E2EACE53-944A-474D-B9D7-8306FDCAEC56}"/>
    <cellStyle name="20% - Accent5 9" xfId="149" xr:uid="{00000000-0005-0000-0000-0000AC010000}"/>
    <cellStyle name="20% - Accent5 9 2" xfId="1993" xr:uid="{00000000-0005-0000-0000-0000AD010000}"/>
    <cellStyle name="20% - Accent5 9 2 2" xfId="43507" xr:uid="{C79C10A5-650C-48DD-BE7C-31CDB18924AF}"/>
    <cellStyle name="20% - Accent5 9 3" xfId="10675" xr:uid="{233EDD9E-F7C9-483A-98CF-391AC0D5C815}"/>
    <cellStyle name="20% - Accent6 10" xfId="150" xr:uid="{00000000-0005-0000-0000-0000AE010000}"/>
    <cellStyle name="20% - Accent6 10 2" xfId="1994" xr:uid="{00000000-0005-0000-0000-0000AF010000}"/>
    <cellStyle name="20% - Accent6 10 2 2" xfId="43508" xr:uid="{57C2E1A2-8414-42EE-9B63-028735980FA9}"/>
    <cellStyle name="20% - Accent6 10 3" xfId="10676" xr:uid="{07B93AEB-A04A-4CCA-B53C-8B30E89C545F}"/>
    <cellStyle name="20% - Accent6 11" xfId="151" xr:uid="{00000000-0005-0000-0000-0000B0010000}"/>
    <cellStyle name="20% - Accent6 11 2" xfId="43509" xr:uid="{B7FD8EE4-4A44-4E96-8C1E-E6DA29F610E0}"/>
    <cellStyle name="20% - Accent6 11 3" xfId="10677" xr:uid="{6E351BA7-1E52-4AEA-99E4-349A7936DFC8}"/>
    <cellStyle name="20% - Accent6 12" xfId="152" xr:uid="{00000000-0005-0000-0000-0000B1010000}"/>
    <cellStyle name="20% - Accent6 12 2" xfId="43510" xr:uid="{B3BF802F-E277-4550-9B40-775E73F3BA61}"/>
    <cellStyle name="20% - Accent6 12 3" xfId="10678" xr:uid="{5B84B9A6-37E0-4F4D-B56A-A0F78C1C5772}"/>
    <cellStyle name="20% - Accent6 13" xfId="153" xr:uid="{00000000-0005-0000-0000-0000B2010000}"/>
    <cellStyle name="20% - Accent6 13 2" xfId="43511" xr:uid="{F8ADF400-3405-4DDD-A7AB-6622F10CAF71}"/>
    <cellStyle name="20% - Accent6 13 3" xfId="10679" xr:uid="{3F882DDD-FC6B-491D-84D1-6D17E0EC9D8F}"/>
    <cellStyle name="20% - Accent6 14" xfId="154" xr:uid="{00000000-0005-0000-0000-0000B3010000}"/>
    <cellStyle name="20% - Accent6 14 2" xfId="43512" xr:uid="{D8E434E3-822D-480C-8BA9-D9FB7C5263A3}"/>
    <cellStyle name="20% - Accent6 14 3" xfId="10680" xr:uid="{D1CDE3AA-8060-47B2-B0DB-C94CBBFFFF3F}"/>
    <cellStyle name="20% - Accent6 15" xfId="155" xr:uid="{00000000-0005-0000-0000-0000B4010000}"/>
    <cellStyle name="20% - Accent6 15 2" xfId="43513" xr:uid="{32925DDD-E616-44DF-95B3-D43316F26383}"/>
    <cellStyle name="20% - Accent6 15 3" xfId="10681" xr:uid="{90F536D9-7B54-4A09-9D68-6ADEA6B03D0A}"/>
    <cellStyle name="20% - Accent6 16" xfId="156" xr:uid="{00000000-0005-0000-0000-0000B5010000}"/>
    <cellStyle name="20% - Accent6 16 2" xfId="43514" xr:uid="{631C21CC-8604-4511-8EA9-DD0B3EF1C391}"/>
    <cellStyle name="20% - Accent6 16 3" xfId="10682" xr:uid="{70D27E3B-383E-42EB-A64B-6E2DCFBB32E3}"/>
    <cellStyle name="20% - Accent6 17" xfId="157" xr:uid="{00000000-0005-0000-0000-0000B6010000}"/>
    <cellStyle name="20% - Accent6 17 2" xfId="43515" xr:uid="{ED8E6F36-6CFC-480D-97DF-41BD7A6A709F}"/>
    <cellStyle name="20% - Accent6 17 3" xfId="10683" xr:uid="{AE3E8FDB-094D-426A-8879-DAA0CA23573C}"/>
    <cellStyle name="20% - Accent6 18" xfId="158" xr:uid="{00000000-0005-0000-0000-0000B7010000}"/>
    <cellStyle name="20% - Accent6 18 2" xfId="43516" xr:uid="{6CAAA275-0367-408B-AF6A-D3F4D6ABDB0F}"/>
    <cellStyle name="20% - Accent6 18 3" xfId="10684" xr:uid="{BC570A67-0D78-40CC-B828-915AE5C096AD}"/>
    <cellStyle name="20% - Accent6 19" xfId="159" xr:uid="{00000000-0005-0000-0000-0000B8010000}"/>
    <cellStyle name="20% - Accent6 19 2" xfId="1995" xr:uid="{00000000-0005-0000-0000-0000B9010000}"/>
    <cellStyle name="20% - Accent6 19 2 2" xfId="43517" xr:uid="{6687F202-612D-4D6A-9EBC-1F33F6622CF6}"/>
    <cellStyle name="20% - Accent6 19 3" xfId="10685" xr:uid="{70A21D29-9778-45C9-B413-08FE829E4AE4}"/>
    <cellStyle name="20% - Accent6 2" xfId="160" xr:uid="{00000000-0005-0000-0000-0000BA010000}"/>
    <cellStyle name="20% - Accent6 2 10" xfId="1996" xr:uid="{00000000-0005-0000-0000-0000BB010000}"/>
    <cellStyle name="20% - Accent6 2 10 2" xfId="10687" xr:uid="{08C7F345-951C-4DA4-B5F1-FD0F51CC4907}"/>
    <cellStyle name="20% - Accent6 2 11" xfId="1997" xr:uid="{00000000-0005-0000-0000-0000BC010000}"/>
    <cellStyle name="20% - Accent6 2 11 2" xfId="10688" xr:uid="{03F52ECB-3A42-475E-9C04-CF956923DD81}"/>
    <cellStyle name="20% - Accent6 2 12" xfId="1998" xr:uid="{00000000-0005-0000-0000-0000BD010000}"/>
    <cellStyle name="20% - Accent6 2 12 2" xfId="10689" xr:uid="{56026184-4E6E-4E56-AC8C-937B213428A3}"/>
    <cellStyle name="20% - Accent6 2 13" xfId="1999" xr:uid="{00000000-0005-0000-0000-0000BE010000}"/>
    <cellStyle name="20% - Accent6 2 13 2" xfId="10690" xr:uid="{CCF9C5D0-DF87-4DFA-9720-D65E6D7CF93C}"/>
    <cellStyle name="20% - Accent6 2 14" xfId="2000" xr:uid="{00000000-0005-0000-0000-0000BF010000}"/>
    <cellStyle name="20% - Accent6 2 15" xfId="10686" xr:uid="{DE0BB3D9-B754-4201-908E-AD795FBF95CA}"/>
    <cellStyle name="20% - Accent6 2 2" xfId="161" xr:uid="{00000000-0005-0000-0000-0000C0010000}"/>
    <cellStyle name="20% - Accent6 2 2 2" xfId="2001" xr:uid="{00000000-0005-0000-0000-0000C1010000}"/>
    <cellStyle name="20% - Accent6 2 2 2 2" xfId="43518" xr:uid="{ED97BBE2-9F34-4B87-86ED-4F116AE2F7E3}"/>
    <cellStyle name="20% - Accent6 2 2 3" xfId="10691" xr:uid="{70D5E1B0-7C90-4413-B2B5-286AF5DDE8FE}"/>
    <cellStyle name="20% - Accent6 2 3" xfId="162" xr:uid="{00000000-0005-0000-0000-0000C2010000}"/>
    <cellStyle name="20% - Accent6 2 3 2" xfId="43519" xr:uid="{C931A21F-37A3-422E-B8A2-5D44312708EF}"/>
    <cellStyle name="20% - Accent6 2 3 3" xfId="10692" xr:uid="{2F1CC6F4-2515-4334-941D-E2AE2BD293E8}"/>
    <cellStyle name="20% - Accent6 2 4" xfId="163" xr:uid="{00000000-0005-0000-0000-0000C3010000}"/>
    <cellStyle name="20% - Accent6 2 4 2" xfId="2002" xr:uid="{00000000-0005-0000-0000-0000C4010000}"/>
    <cellStyle name="20% - Accent6 2 4 2 2" xfId="43520" xr:uid="{051D0D02-3DB9-490B-AD41-DF1356733DBC}"/>
    <cellStyle name="20% - Accent6 2 4 3" xfId="10693" xr:uid="{63F85932-40AB-4064-B4F1-1D09EC73A47C}"/>
    <cellStyle name="20% - Accent6 2 5" xfId="2003" xr:uid="{00000000-0005-0000-0000-0000C5010000}"/>
    <cellStyle name="20% - Accent6 2 5 2" xfId="10694" xr:uid="{EF344470-7AC8-45FF-9876-956DFF030D65}"/>
    <cellStyle name="20% - Accent6 2 6" xfId="2004" xr:uid="{00000000-0005-0000-0000-0000C6010000}"/>
    <cellStyle name="20% - Accent6 2 6 2" xfId="10695" xr:uid="{F4670EF1-EB54-44F1-ACE0-99F977B6B00B}"/>
    <cellStyle name="20% - Accent6 2 7" xfId="2005" xr:uid="{00000000-0005-0000-0000-0000C7010000}"/>
    <cellStyle name="20% - Accent6 2 7 2" xfId="10696" xr:uid="{CF2CD024-3451-41A2-8544-1D91D42BE46C}"/>
    <cellStyle name="20% - Accent6 2 8" xfId="2006" xr:uid="{00000000-0005-0000-0000-0000C8010000}"/>
    <cellStyle name="20% - Accent6 2 8 2" xfId="10697" xr:uid="{7B5144DA-56ED-4507-83D8-691CA5F8CF01}"/>
    <cellStyle name="20% - Accent6 2 9" xfId="2007" xr:uid="{00000000-0005-0000-0000-0000C9010000}"/>
    <cellStyle name="20% - Accent6 2 9 2" xfId="10698" xr:uid="{44280B54-6E05-4F3D-8F8A-3B627C013BD6}"/>
    <cellStyle name="20% - Accent6 2_2-2" xfId="2008" xr:uid="{00000000-0005-0000-0000-0000CA010000}"/>
    <cellStyle name="20% - Accent6 20" xfId="164" xr:uid="{00000000-0005-0000-0000-0000CB010000}"/>
    <cellStyle name="20% - Accent6 20 2" xfId="43521" xr:uid="{078123FA-1B14-42A0-BDE4-CA1295B11AEE}"/>
    <cellStyle name="20% - Accent6 20 3" xfId="10699" xr:uid="{B595F812-1894-4527-9686-220FACF306F8}"/>
    <cellStyle name="20% - Accent6 21" xfId="165" xr:uid="{00000000-0005-0000-0000-0000CC010000}"/>
    <cellStyle name="20% - Accent6 21 10" xfId="10701" xr:uid="{E2B3FD18-D714-40AB-B542-411B323E19DF}"/>
    <cellStyle name="20% - Accent6 21 11" xfId="10702" xr:uid="{FC61C958-6208-486F-9193-F152799682FB}"/>
    <cellStyle name="20% - Accent6 21 12" xfId="10703" xr:uid="{002769D9-47A8-456B-AC53-C27B8E2DE27A}"/>
    <cellStyle name="20% - Accent6 21 13" xfId="10704" xr:uid="{93FAF5DA-38B5-4177-9F6D-A222D53D1F1E}"/>
    <cellStyle name="20% - Accent6 21 14" xfId="10705" xr:uid="{945DA572-9FA5-493D-9188-3919276891E9}"/>
    <cellStyle name="20% - Accent6 21 15" xfId="43522" xr:uid="{5FFE5736-ACBB-4D0B-8A1B-3637D01D9911}"/>
    <cellStyle name="20% - Accent6 21 16" xfId="10700" xr:uid="{9C215186-D320-4E63-B81C-FD83E5DE529C}"/>
    <cellStyle name="20% - Accent6 21 2" xfId="2009" xr:uid="{00000000-0005-0000-0000-0000CD010000}"/>
    <cellStyle name="20% - Accent6 21 2 2" xfId="10707" xr:uid="{0C3BE8A0-54C9-4F01-930F-B288D90B7018}"/>
    <cellStyle name="20% - Accent6 21 2 3" xfId="10708" xr:uid="{E0978144-D8FB-40B1-8621-168E55D44FC3}"/>
    <cellStyle name="20% - Accent6 21 2 3 2" xfId="10709" xr:uid="{211A3206-B2D7-4A05-99E4-A4737EB080C7}"/>
    <cellStyle name="20% - Accent6 21 2 4" xfId="10710" xr:uid="{53C2AB19-87FC-4E16-8A4F-2F68EB99E8ED}"/>
    <cellStyle name="20% - Accent6 21 2 5" xfId="10711" xr:uid="{92822B48-6777-4CB2-81CD-303F782B792C}"/>
    <cellStyle name="20% - Accent6 21 2 6" xfId="10706" xr:uid="{9DBAC07F-CE1F-48CD-A036-463D4A026597}"/>
    <cellStyle name="20% - Accent6 21 3" xfId="10712" xr:uid="{EF9C16F2-164D-451B-8174-64876ADD0CB4}"/>
    <cellStyle name="20% - Accent6 21 4" xfId="10713" xr:uid="{93011E3C-03A9-46A9-BD8B-BE64F87DDAD7}"/>
    <cellStyle name="20% - Accent6 21 5" xfId="10714" xr:uid="{2012FF72-CC38-45C7-A71D-2EA3E1FD8842}"/>
    <cellStyle name="20% - Accent6 21 6" xfId="10715" xr:uid="{1F1A0352-9271-4F63-B673-1BE96ACB7033}"/>
    <cellStyle name="20% - Accent6 21 7" xfId="10716" xr:uid="{9BD58B60-D3C3-4CB7-A3EF-002C46E73E15}"/>
    <cellStyle name="20% - Accent6 21 8" xfId="10717" xr:uid="{024FF5A5-AC9F-40EB-A8AD-523C4955A8A8}"/>
    <cellStyle name="20% - Accent6 21 9" xfId="10718" xr:uid="{00371BE0-D1F4-4F63-92A3-299DF9E0E6A4}"/>
    <cellStyle name="20% - Accent6 22" xfId="166" xr:uid="{00000000-0005-0000-0000-0000CE010000}"/>
    <cellStyle name="20% - Accent6 22 10" xfId="10720" xr:uid="{0D47E9FD-57DF-46A3-985A-18386E9C7F1F}"/>
    <cellStyle name="20% - Accent6 22 10 2" xfId="38155" xr:uid="{E04E2E53-6324-4A3B-9B3E-B6E71C0C077E}"/>
    <cellStyle name="20% - Accent6 22 10 3" xfId="41581" xr:uid="{BE7E9145-75E9-49D0-9A90-9886AFE88A35}"/>
    <cellStyle name="20% - Accent6 22 11" xfId="10721" xr:uid="{B4294FCD-31CC-4A6C-AA36-8FB4716AEC21}"/>
    <cellStyle name="20% - Accent6 22 11 2" xfId="38156" xr:uid="{4D772367-89EA-4065-9806-0BC7E7753C77}"/>
    <cellStyle name="20% - Accent6 22 11 3" xfId="41582" xr:uid="{419F52AD-29E9-4A89-B5F8-A75421AE7DE6}"/>
    <cellStyle name="20% - Accent6 22 12" xfId="10722" xr:uid="{FE0CA3CB-BC9C-4C58-86EA-5C7A918F671E}"/>
    <cellStyle name="20% - Accent6 22 12 2" xfId="38157" xr:uid="{2001A492-3F73-4280-B99C-9386B9AF32D5}"/>
    <cellStyle name="20% - Accent6 22 12 3" xfId="41583" xr:uid="{CB931FB9-7311-4EFF-A7A4-F17463371164}"/>
    <cellStyle name="20% - Accent6 22 13" xfId="10723" xr:uid="{803009A9-0F16-406A-B9E8-817DE6711DF0}"/>
    <cellStyle name="20% - Accent6 22 13 2" xfId="38158" xr:uid="{55713727-B8C0-4F28-AC91-B1A97520DB3D}"/>
    <cellStyle name="20% - Accent6 22 13 3" xfId="41584" xr:uid="{013DB2AB-433F-490C-99EE-8087CC4A8CA6}"/>
    <cellStyle name="20% - Accent6 22 14" xfId="10724" xr:uid="{4BE092AD-A24E-4F28-A8D9-DEBDAFE81AAE}"/>
    <cellStyle name="20% - Accent6 22 14 2" xfId="38159" xr:uid="{44CC970F-F75A-48D1-BFB1-38D912AC7734}"/>
    <cellStyle name="20% - Accent6 22 14 3" xfId="41585" xr:uid="{26C998CB-6A76-46F3-9A72-646517BB6DAF}"/>
    <cellStyle name="20% - Accent6 22 15" xfId="38154" xr:uid="{0A44E5B1-430A-48F4-BE5A-4CFFE412098E}"/>
    <cellStyle name="20% - Accent6 22 16" xfId="41580" xr:uid="{F5CFB5F5-E1F6-437A-9D4D-1F2977D35BF8}"/>
    <cellStyle name="20% - Accent6 22 17" xfId="43523" xr:uid="{9A2BAC7E-8721-43F5-BF3E-7A64E4E25C8C}"/>
    <cellStyle name="20% - Accent6 22 18" xfId="10719" xr:uid="{8840C2A2-9769-4466-A9AD-45A8D1F81119}"/>
    <cellStyle name="20% - Accent6 22 2" xfId="2010" xr:uid="{00000000-0005-0000-0000-0000CF010000}"/>
    <cellStyle name="20% - Accent6 22 2 10" xfId="41586" xr:uid="{27675DFE-6A5F-4024-9946-A6821B5EDC16}"/>
    <cellStyle name="20% - Accent6 22 2 11" xfId="10725" xr:uid="{90164EFE-5949-414B-838C-0BADACB304C7}"/>
    <cellStyle name="20% - Accent6 22 2 2" xfId="10726" xr:uid="{FB6FF025-E841-4499-9BD5-79C206441DA7}"/>
    <cellStyle name="20% - Accent6 22 2 2 2" xfId="10727" xr:uid="{0A9D0135-BF7A-4C21-8799-15B350266C98}"/>
    <cellStyle name="20% - Accent6 22 2 2 2 2" xfId="10728" xr:uid="{EFF18182-4C38-4FF7-9A16-542CDE3D6903}"/>
    <cellStyle name="20% - Accent6 22 2 2 2 2 2" xfId="38163" xr:uid="{9B649B00-D005-4F1D-BD74-E78D021634B2}"/>
    <cellStyle name="20% - Accent6 22 2 2 2 2 3" xfId="41589" xr:uid="{4649A1B7-BD27-40C5-9804-8FE9ED9B619F}"/>
    <cellStyle name="20% - Accent6 22 2 2 2 3" xfId="10729" xr:uid="{CC040BC4-B4CE-4163-AEDC-1D4E8C4EDA30}"/>
    <cellStyle name="20% - Accent6 22 2 2 2 3 2" xfId="38164" xr:uid="{43A56F49-CEFF-49B0-9864-2B2C7844D3F1}"/>
    <cellStyle name="20% - Accent6 22 2 2 2 3 3" xfId="41590" xr:uid="{D5D1BD1A-655B-4AE1-B6D6-524567FF8E03}"/>
    <cellStyle name="20% - Accent6 22 2 2 2 4" xfId="10730" xr:uid="{DC814A8B-2159-413E-A81A-568E9F9898EA}"/>
    <cellStyle name="20% - Accent6 22 2 2 2 4 2" xfId="38165" xr:uid="{6D9EF0DE-5853-454D-962F-54C67E528E86}"/>
    <cellStyle name="20% - Accent6 22 2 2 2 4 3" xfId="41591" xr:uid="{3277C17C-F3EA-4122-834E-B2D080A057A1}"/>
    <cellStyle name="20% - Accent6 22 2 2 2 5" xfId="10731" xr:uid="{A57D68A0-FAF2-427E-B255-F1AA3E2D98DF}"/>
    <cellStyle name="20% - Accent6 22 2 2 2 5 2" xfId="38166" xr:uid="{CA043A33-CF1A-4494-AC1F-6E609C8518C9}"/>
    <cellStyle name="20% - Accent6 22 2 2 2 5 3" xfId="41592" xr:uid="{861DC820-D33B-496C-AEE8-356A6C5B217B}"/>
    <cellStyle name="20% - Accent6 22 2 2 2 6" xfId="38162" xr:uid="{DBFBB6A0-4613-4106-8584-F18D7507F44B}"/>
    <cellStyle name="20% - Accent6 22 2 2 2 7" xfId="41588" xr:uid="{312CD0C6-F4E7-4F57-BF17-D58EBC5A4950}"/>
    <cellStyle name="20% - Accent6 22 2 2 3" xfId="10732" xr:uid="{ABABF4C7-EFA7-4E6C-959A-93D28F2AC596}"/>
    <cellStyle name="20% - Accent6 22 2 2 3 2" xfId="38167" xr:uid="{42CF0954-6F3C-4F09-A25F-1124F6908A8F}"/>
    <cellStyle name="20% - Accent6 22 2 2 3 3" xfId="41593" xr:uid="{16872695-9BD0-42DC-8175-A3D717A55670}"/>
    <cellStyle name="20% - Accent6 22 2 2 4" xfId="10733" xr:uid="{A1429257-0F87-405A-868A-D4919B1A3203}"/>
    <cellStyle name="20% - Accent6 22 2 2 4 2" xfId="38168" xr:uid="{FE64FAC4-BC18-4444-9A6B-74DAF4B0E415}"/>
    <cellStyle name="20% - Accent6 22 2 2 4 3" xfId="41594" xr:uid="{4BCC4CCB-5570-48BE-835D-F702767D0A01}"/>
    <cellStyle name="20% - Accent6 22 2 2 5" xfId="10734" xr:uid="{D1A21D3C-628B-4E83-9DDB-4DAC2F9C6587}"/>
    <cellStyle name="20% - Accent6 22 2 2 5 2" xfId="38169" xr:uid="{D56C3A7A-7F9F-4622-AA5B-040059429413}"/>
    <cellStyle name="20% - Accent6 22 2 2 5 3" xfId="41595" xr:uid="{AFD27EFE-DA0E-4164-A54D-1164FCE558C0}"/>
    <cellStyle name="20% - Accent6 22 2 2 6" xfId="10735" xr:uid="{4BC6FFCF-38DB-4D19-B45C-1241FE8A9145}"/>
    <cellStyle name="20% - Accent6 22 2 2 6 2" xfId="38170" xr:uid="{82B9EF7F-99E1-48DD-9F26-704648196039}"/>
    <cellStyle name="20% - Accent6 22 2 2 6 3" xfId="41596" xr:uid="{CD401C01-D8E6-4961-BDCA-3E9D8878D7B4}"/>
    <cellStyle name="20% - Accent6 22 2 2 7" xfId="38161" xr:uid="{08BBFE3D-7068-4EE1-9104-7ABB52B59BDD}"/>
    <cellStyle name="20% - Accent6 22 2 2 8" xfId="41587" xr:uid="{D85EA287-13AC-463F-A869-8D74050D6723}"/>
    <cellStyle name="20% - Accent6 22 2 3" xfId="10736" xr:uid="{36B89143-A155-4D71-BB39-20E9191E902E}"/>
    <cellStyle name="20% - Accent6 22 2 3 2" xfId="10737" xr:uid="{4EF1BC43-7CCF-457E-8406-8928DA2A41EE}"/>
    <cellStyle name="20% - Accent6 22 2 3 2 2" xfId="10738" xr:uid="{690A8C10-F6EF-4449-ADEF-B89CA6DA88FE}"/>
    <cellStyle name="20% - Accent6 22 2 3 2 2 2" xfId="38173" xr:uid="{1A2D498E-5779-4552-8FC5-4248F76514BF}"/>
    <cellStyle name="20% - Accent6 22 2 3 2 2 3" xfId="41599" xr:uid="{FBD5C145-5E14-464F-B9DA-8133CB9510B6}"/>
    <cellStyle name="20% - Accent6 22 2 3 2 3" xfId="10739" xr:uid="{88B8C127-A74B-4548-A638-36B137899D69}"/>
    <cellStyle name="20% - Accent6 22 2 3 2 3 2" xfId="38174" xr:uid="{10D771EA-ED7D-40D8-AE89-750A21D8CF59}"/>
    <cellStyle name="20% - Accent6 22 2 3 2 3 3" xfId="41600" xr:uid="{E27D1205-31D4-452F-AB30-0ED38D8690C2}"/>
    <cellStyle name="20% - Accent6 22 2 3 2 4" xfId="38172" xr:uid="{2B943442-29C0-43BD-9384-23E2848E354F}"/>
    <cellStyle name="20% - Accent6 22 2 3 2 5" xfId="41598" xr:uid="{AA9E1C25-0039-4A37-B8A9-D56A8596E033}"/>
    <cellStyle name="20% - Accent6 22 2 3 3" xfId="10740" xr:uid="{CEEF653B-43D8-44F1-B25C-DFBF25DBC996}"/>
    <cellStyle name="20% - Accent6 22 2 3 3 2" xfId="38175" xr:uid="{423B240C-CA24-4A0F-A4FD-F4959C8EE375}"/>
    <cellStyle name="20% - Accent6 22 2 3 3 3" xfId="41601" xr:uid="{185226EB-3A78-4BA3-8A27-04569BC32851}"/>
    <cellStyle name="20% - Accent6 22 2 3 4" xfId="10741" xr:uid="{C1486E71-3BD3-47C6-AB03-48A074EB7AEF}"/>
    <cellStyle name="20% - Accent6 22 2 3 4 2" xfId="38176" xr:uid="{5BC2A3DA-FF07-45C9-A081-DE2FE545A357}"/>
    <cellStyle name="20% - Accent6 22 2 3 4 3" xfId="41602" xr:uid="{77970612-E163-4C23-97DE-68D628AC5577}"/>
    <cellStyle name="20% - Accent6 22 2 3 5" xfId="10742" xr:uid="{6068E1A7-C4C9-4CBF-9369-EF8EC95CFA75}"/>
    <cellStyle name="20% - Accent6 22 2 3 5 2" xfId="38177" xr:uid="{70BA8796-3D60-4DA5-8184-52B919554DE2}"/>
    <cellStyle name="20% - Accent6 22 2 3 5 3" xfId="41603" xr:uid="{A5A2F635-F98F-40C2-9711-1FBD79962AEF}"/>
    <cellStyle name="20% - Accent6 22 2 3 6" xfId="10743" xr:uid="{E275919C-FCB1-44F4-B054-BC1DD7BBBE9A}"/>
    <cellStyle name="20% - Accent6 22 2 3 6 2" xfId="38178" xr:uid="{5972A31C-43DD-4297-BE55-FC0D4799EE34}"/>
    <cellStyle name="20% - Accent6 22 2 3 6 3" xfId="41604" xr:uid="{213EA36E-E03D-4736-8740-333DA5CDF2D0}"/>
    <cellStyle name="20% - Accent6 22 2 3 7" xfId="38171" xr:uid="{7C3E21C3-B1A7-499C-8494-3EC33E585ACD}"/>
    <cellStyle name="20% - Accent6 22 2 3 8" xfId="41597" xr:uid="{935857DF-7F4D-468F-AEDB-75AD004942AB}"/>
    <cellStyle name="20% - Accent6 22 2 4" xfId="10744" xr:uid="{AC53CAD1-DE89-4A74-A504-234E438D9CAF}"/>
    <cellStyle name="20% - Accent6 22 2 4 2" xfId="10745" xr:uid="{E3CEC923-0EA3-45A5-B984-5D6BF49E2F90}"/>
    <cellStyle name="20% - Accent6 22 2 4 2 2" xfId="38180" xr:uid="{FDEC64CA-B525-4F78-8765-B26F09593376}"/>
    <cellStyle name="20% - Accent6 22 2 4 2 3" xfId="41606" xr:uid="{BD9C3E8F-4572-4480-B380-D28806AF6DB2}"/>
    <cellStyle name="20% - Accent6 22 2 4 3" xfId="10746" xr:uid="{A5A4745A-B81F-4113-8EFC-840311AFFB6A}"/>
    <cellStyle name="20% - Accent6 22 2 4 3 2" xfId="38181" xr:uid="{58516110-0846-4B96-A54A-D1BB318EEFE7}"/>
    <cellStyle name="20% - Accent6 22 2 4 3 3" xfId="41607" xr:uid="{177F8247-B573-4366-BC92-130DEE228DF1}"/>
    <cellStyle name="20% - Accent6 22 2 4 4" xfId="38179" xr:uid="{00FA2240-FF14-465E-ACA6-D4D8DE5C1152}"/>
    <cellStyle name="20% - Accent6 22 2 4 5" xfId="41605" xr:uid="{6AD2E869-9A97-44E9-AB48-05A5992FCA0E}"/>
    <cellStyle name="20% - Accent6 22 2 5" xfId="10747" xr:uid="{7CE55712-5530-472E-897B-77CF3DB17A42}"/>
    <cellStyle name="20% - Accent6 22 2 5 2" xfId="38182" xr:uid="{0AB1FAC5-38D3-4E35-A5CB-D6E62FBAF304}"/>
    <cellStyle name="20% - Accent6 22 2 5 3" xfId="41608" xr:uid="{8CF72902-63E2-402D-B743-90A255B20016}"/>
    <cellStyle name="20% - Accent6 22 2 6" xfId="10748" xr:uid="{72B35E38-E8C4-49E0-B835-1E8B8AC845D1}"/>
    <cellStyle name="20% - Accent6 22 2 6 2" xfId="38183" xr:uid="{663C29D9-6E11-4C91-B019-8C380A067FFA}"/>
    <cellStyle name="20% - Accent6 22 2 6 3" xfId="41609" xr:uid="{EEC95CD8-9059-4A1A-9528-4EB53FBA5587}"/>
    <cellStyle name="20% - Accent6 22 2 7" xfId="10749" xr:uid="{D671CA3C-B7CD-4DF1-B35B-CA854C3BA237}"/>
    <cellStyle name="20% - Accent6 22 2 7 2" xfId="38184" xr:uid="{B99D3D08-A69A-4D4F-A061-B7CCAB35257A}"/>
    <cellStyle name="20% - Accent6 22 2 7 3" xfId="41610" xr:uid="{1BEB8515-C550-4452-9ABD-261FA8B7A024}"/>
    <cellStyle name="20% - Accent6 22 2 8" xfId="10750" xr:uid="{40DA3DC5-AC85-41E1-8600-8EA212614775}"/>
    <cellStyle name="20% - Accent6 22 2 8 2" xfId="38185" xr:uid="{200CE15E-D868-4F60-A377-1C8D6F2B0411}"/>
    <cellStyle name="20% - Accent6 22 2 8 3" xfId="41611" xr:uid="{A3F25769-CA8C-4751-B488-43A258F19891}"/>
    <cellStyle name="20% - Accent6 22 2 9" xfId="38160" xr:uid="{72A617EB-6545-454B-8F34-AB647623B953}"/>
    <cellStyle name="20% - Accent6 22 3" xfId="10751" xr:uid="{3AB90357-04CB-4B62-910D-30C65DDAF467}"/>
    <cellStyle name="20% - Accent6 22 3 2" xfId="10752" xr:uid="{71575E93-55E9-495C-AFD4-8C28A99A19A1}"/>
    <cellStyle name="20% - Accent6 22 3 2 2" xfId="10753" xr:uid="{646B2097-574D-472A-B86F-B3C3B0704DAE}"/>
    <cellStyle name="20% - Accent6 22 3 2 2 2" xfId="10754" xr:uid="{817D2006-D6E3-4090-B3C3-135D568BECC1}"/>
    <cellStyle name="20% - Accent6 22 3 2 2 2 2" xfId="38188" xr:uid="{89A7F244-14ED-4E4A-9E00-45A631E0D7CA}"/>
    <cellStyle name="20% - Accent6 22 3 2 2 2 3" xfId="41614" xr:uid="{09627103-A272-4EF3-A1AC-C34B30511530}"/>
    <cellStyle name="20% - Accent6 22 3 2 2 3" xfId="10755" xr:uid="{4A7E9A63-BAC4-49BC-9C2E-4CE45F3B3302}"/>
    <cellStyle name="20% - Accent6 22 3 2 2 3 2" xfId="38189" xr:uid="{A5DDBA7E-FCFE-45DD-A481-2BF6AE23741A}"/>
    <cellStyle name="20% - Accent6 22 3 2 2 3 3" xfId="41615" xr:uid="{2648E975-3AAD-491F-8BA1-03567BBE1978}"/>
    <cellStyle name="20% - Accent6 22 3 2 2 4" xfId="38187" xr:uid="{B1CF7000-D480-4A8B-9E60-E617AE6DB1B2}"/>
    <cellStyle name="20% - Accent6 22 3 2 2 5" xfId="41613" xr:uid="{CB4BC9EE-2BD7-4BA9-9C68-59ECE95C33D1}"/>
    <cellStyle name="20% - Accent6 22 3 2 3" xfId="10756" xr:uid="{4D7A88BB-E049-4E7E-91BC-30649D1C04F9}"/>
    <cellStyle name="20% - Accent6 22 3 2 3 2" xfId="38190" xr:uid="{F59CC0F6-E071-415B-9C04-DFBCB69BB402}"/>
    <cellStyle name="20% - Accent6 22 3 2 3 3" xfId="41616" xr:uid="{84E9EFC2-5403-4A95-8897-54D87266E5DE}"/>
    <cellStyle name="20% - Accent6 22 3 2 4" xfId="10757" xr:uid="{A6BD4AF1-78C5-4074-915E-9400BCBE8CF9}"/>
    <cellStyle name="20% - Accent6 22 3 2 4 2" xfId="38191" xr:uid="{6189DCDB-60A1-40B2-958F-1C9C08A4A198}"/>
    <cellStyle name="20% - Accent6 22 3 2 4 3" xfId="41617" xr:uid="{B93F56CC-755D-4845-8C14-57C9E91CA814}"/>
    <cellStyle name="20% - Accent6 22 3 2 5" xfId="38186" xr:uid="{487540A1-D8D6-4E61-AED2-2C8C64844AD4}"/>
    <cellStyle name="20% - Accent6 22 3 2 6" xfId="41612" xr:uid="{28E0F371-05E8-4A2D-936C-E72DAEEBA1B4}"/>
    <cellStyle name="20% - Accent6 22 3 3" xfId="10758" xr:uid="{BAC610BA-DA9A-4063-9E6D-FC71907816C8}"/>
    <cellStyle name="20% - Accent6 22 3 3 2" xfId="10759" xr:uid="{9BC3AE61-C2FC-44A6-97FD-98DB7117C072}"/>
    <cellStyle name="20% - Accent6 22 3 3 2 2" xfId="10760" xr:uid="{A7AF0178-3681-4929-A1EA-999489A0DD79}"/>
    <cellStyle name="20% - Accent6 22 3 3 2 2 2" xfId="38194" xr:uid="{9BEB5740-E8B1-4311-8841-F668D035F9A2}"/>
    <cellStyle name="20% - Accent6 22 3 3 2 2 3" xfId="41620" xr:uid="{C3C1D29E-24FE-4D07-BEA9-1FE168804E23}"/>
    <cellStyle name="20% - Accent6 22 3 3 2 3" xfId="10761" xr:uid="{9C7BF653-2225-4233-A633-229FCA9BCC4D}"/>
    <cellStyle name="20% - Accent6 22 3 3 2 3 2" xfId="38195" xr:uid="{B19AA2E2-05EA-4D64-95D1-B72ED1CB78C6}"/>
    <cellStyle name="20% - Accent6 22 3 3 2 3 3" xfId="41621" xr:uid="{BB37CBA0-A509-4C3C-BE02-E875C0D8C845}"/>
    <cellStyle name="20% - Accent6 22 3 3 2 4" xfId="38193" xr:uid="{F742075E-4859-4CB8-93F5-EBCC155624A7}"/>
    <cellStyle name="20% - Accent6 22 3 3 2 5" xfId="41619" xr:uid="{F05907C1-4BE0-4234-AED3-799B62E81BB0}"/>
    <cellStyle name="20% - Accent6 22 3 3 3" xfId="10762" xr:uid="{99306C9F-5DA1-48C8-B408-E49B9C38021E}"/>
    <cellStyle name="20% - Accent6 22 3 3 3 2" xfId="38196" xr:uid="{00B5E8D0-B93E-4A94-998E-A2E4786D63AB}"/>
    <cellStyle name="20% - Accent6 22 3 3 3 3" xfId="41622" xr:uid="{D588CCA7-6103-45B7-B95B-FB83A951453C}"/>
    <cellStyle name="20% - Accent6 22 3 3 4" xfId="10763" xr:uid="{5E8485C3-D20A-44FD-951B-587C9098E3BC}"/>
    <cellStyle name="20% - Accent6 22 3 3 4 2" xfId="38197" xr:uid="{45AB0C2D-B452-4251-A02B-1D42C73BDA63}"/>
    <cellStyle name="20% - Accent6 22 3 3 4 3" xfId="41623" xr:uid="{185E1396-40E0-44FF-9637-3E0F76FDECBB}"/>
    <cellStyle name="20% - Accent6 22 3 3 5" xfId="38192" xr:uid="{0D312FF9-8F3A-429B-BB8E-8BD83F42BEB4}"/>
    <cellStyle name="20% - Accent6 22 3 3 6" xfId="41618" xr:uid="{1C9A2367-CE96-4750-A37D-751B98E93156}"/>
    <cellStyle name="20% - Accent6 22 3 4" xfId="10764" xr:uid="{EBA3199B-C824-484C-89EA-C79CD81A7909}"/>
    <cellStyle name="20% - Accent6 22 3 4 2" xfId="10765" xr:uid="{304CE2C2-215C-44F9-A1E7-D5BAC780F849}"/>
    <cellStyle name="20% - Accent6 22 3 4 2 2" xfId="38199" xr:uid="{8582C80E-D5AB-4B36-9B73-6EE1CF780418}"/>
    <cellStyle name="20% - Accent6 22 3 4 2 3" xfId="41625" xr:uid="{C8FCC49A-B796-4DF0-B95D-0D1E1E48F053}"/>
    <cellStyle name="20% - Accent6 22 3 4 3" xfId="10766" xr:uid="{6DEE7D34-54DB-4181-813B-1911D596C06D}"/>
    <cellStyle name="20% - Accent6 22 3 4 3 2" xfId="38200" xr:uid="{F166396B-FD46-4212-8583-97DE13D553FD}"/>
    <cellStyle name="20% - Accent6 22 3 4 3 3" xfId="41626" xr:uid="{EAA82A65-8D8C-444C-84C2-F1C59EE276DD}"/>
    <cellStyle name="20% - Accent6 22 3 4 4" xfId="38198" xr:uid="{8D68B5CF-22F5-426C-8995-68973CF11AF7}"/>
    <cellStyle name="20% - Accent6 22 3 4 5" xfId="41624" xr:uid="{3C9B29AA-4B76-41F9-887B-5A9D82152EB2}"/>
    <cellStyle name="20% - Accent6 22 4" xfId="10767" xr:uid="{718C7B38-52E1-4231-82AD-351911578090}"/>
    <cellStyle name="20% - Accent6 22 4 10" xfId="41627" xr:uid="{93CC2859-C114-4684-B31B-25009F22FB9A}"/>
    <cellStyle name="20% - Accent6 22 4 2" xfId="10768" xr:uid="{04B7B603-EA57-47DD-BDEC-64BD382E30A0}"/>
    <cellStyle name="20% - Accent6 22 4 2 2" xfId="10769" xr:uid="{5EED6F3D-228D-43EF-8229-FCA6A231D7BB}"/>
    <cellStyle name="20% - Accent6 22 4 2 2 2" xfId="10770" xr:uid="{4282CDDF-AD4E-4115-886E-9C55C34507FD}"/>
    <cellStyle name="20% - Accent6 22 4 2 2 2 2" xfId="38204" xr:uid="{4796D592-9B00-4265-8BF6-978382B1F23B}"/>
    <cellStyle name="20% - Accent6 22 4 2 2 2 3" xfId="41630" xr:uid="{8DA55E14-735A-4EA4-9C7D-545D0EF71909}"/>
    <cellStyle name="20% - Accent6 22 4 2 2 3" xfId="10771" xr:uid="{32BE1A7C-852C-4F10-957D-3CBB6EFEFE32}"/>
    <cellStyle name="20% - Accent6 22 4 2 2 3 2" xfId="38205" xr:uid="{C0E0B6A8-E0AA-433B-943B-E34E88C98F43}"/>
    <cellStyle name="20% - Accent6 22 4 2 2 3 3" xfId="41631" xr:uid="{F83B723E-0E62-4572-99E9-33CFDBB25017}"/>
    <cellStyle name="20% - Accent6 22 4 2 2 4" xfId="38203" xr:uid="{C82F6A92-FC8B-416E-A11C-C43BBE4B944B}"/>
    <cellStyle name="20% - Accent6 22 4 2 2 5" xfId="41629" xr:uid="{8EEBC495-F628-42B2-92B7-CFFC38AAD18E}"/>
    <cellStyle name="20% - Accent6 22 4 2 3" xfId="10772" xr:uid="{480CF988-1811-4B5F-B403-903D0AA29D68}"/>
    <cellStyle name="20% - Accent6 22 4 2 3 2" xfId="38206" xr:uid="{D3830046-2871-42F8-BD9D-C5AD1FD733BF}"/>
    <cellStyle name="20% - Accent6 22 4 2 3 3" xfId="41632" xr:uid="{504380FD-35E0-4197-9CBC-A9FB1511E85D}"/>
    <cellStyle name="20% - Accent6 22 4 2 4" xfId="10773" xr:uid="{BCA4B1E4-B59D-4EAF-8553-5D0325118A55}"/>
    <cellStyle name="20% - Accent6 22 4 2 4 2" xfId="38207" xr:uid="{C017F3AD-140C-4394-AB09-951272AD50B8}"/>
    <cellStyle name="20% - Accent6 22 4 2 4 3" xfId="41633" xr:uid="{E331EA8B-ACEF-4288-91AF-4D83CDDB6AE1}"/>
    <cellStyle name="20% - Accent6 22 4 2 5" xfId="10774" xr:uid="{81AC7678-7F2A-437E-A703-181671C2EE59}"/>
    <cellStyle name="20% - Accent6 22 4 2 5 2" xfId="38208" xr:uid="{CF279AE0-A7F6-4D3E-9F75-CF95144C2662}"/>
    <cellStyle name="20% - Accent6 22 4 2 5 3" xfId="41634" xr:uid="{6DBDDB09-8779-4197-9A21-83506B7966DA}"/>
    <cellStyle name="20% - Accent6 22 4 2 6" xfId="10775" xr:uid="{EC956653-EBE2-4157-97B3-77A021F71B8C}"/>
    <cellStyle name="20% - Accent6 22 4 2 6 2" xfId="38209" xr:uid="{09487CF4-ACED-4D67-9850-8990FE4CE563}"/>
    <cellStyle name="20% - Accent6 22 4 2 6 3" xfId="41635" xr:uid="{F43301D3-8189-4EDF-B12C-B69014EEBB7A}"/>
    <cellStyle name="20% - Accent6 22 4 2 7" xfId="38202" xr:uid="{9FAEDFF0-4EBD-453F-BD38-8D861752B8BE}"/>
    <cellStyle name="20% - Accent6 22 4 2 8" xfId="41628" xr:uid="{A76E6F44-60DD-4D79-9680-CB5887D53581}"/>
    <cellStyle name="20% - Accent6 22 4 3" xfId="10776" xr:uid="{0937E65D-913A-45C7-A172-B54D344B3CD8}"/>
    <cellStyle name="20% - Accent6 22 4 3 2" xfId="10777" xr:uid="{A4BF2FDB-C639-42A7-A1AC-63BF3953CFE3}"/>
    <cellStyle name="20% - Accent6 22 4 3 2 2" xfId="10778" xr:uid="{67E26689-BEB1-41EA-8297-ABC4293430D7}"/>
    <cellStyle name="20% - Accent6 22 4 3 2 2 2" xfId="38212" xr:uid="{4389AE21-D225-4B57-96DF-73B06532100E}"/>
    <cellStyle name="20% - Accent6 22 4 3 2 2 3" xfId="41638" xr:uid="{E5F3B703-2CFF-4941-9F86-49A4C34B206A}"/>
    <cellStyle name="20% - Accent6 22 4 3 2 3" xfId="10779" xr:uid="{53157AC4-80C8-4F15-BBAD-BF02B04F84DD}"/>
    <cellStyle name="20% - Accent6 22 4 3 2 3 2" xfId="38213" xr:uid="{A10E460F-5089-4F0D-8499-46AAC02F12AE}"/>
    <cellStyle name="20% - Accent6 22 4 3 2 3 3" xfId="41639" xr:uid="{EE2754D4-8998-44E8-B7B6-72BF2B2B06E4}"/>
    <cellStyle name="20% - Accent6 22 4 3 2 4" xfId="38211" xr:uid="{F59BEBD1-47C2-4C2B-9606-D8F14D8399C1}"/>
    <cellStyle name="20% - Accent6 22 4 3 2 5" xfId="41637" xr:uid="{9AFD41F5-DA5B-4F6C-9141-5616D68B96BE}"/>
    <cellStyle name="20% - Accent6 22 4 3 3" xfId="10780" xr:uid="{04CA3F6B-EB4F-429C-96F6-BB76A442B7E1}"/>
    <cellStyle name="20% - Accent6 22 4 3 3 2" xfId="38214" xr:uid="{87351E3F-591E-4581-82B6-33D923929BBE}"/>
    <cellStyle name="20% - Accent6 22 4 3 3 3" xfId="41640" xr:uid="{D4A41561-E638-41AF-9B31-9E4835DB9D77}"/>
    <cellStyle name="20% - Accent6 22 4 3 4" xfId="10781" xr:uid="{A2E0A087-1077-4165-8023-FD5DC9C00E19}"/>
    <cellStyle name="20% - Accent6 22 4 3 4 2" xfId="38215" xr:uid="{58857626-CF8C-4BC3-816A-5EAFF6F99D6B}"/>
    <cellStyle name="20% - Accent6 22 4 3 4 3" xfId="41641" xr:uid="{B9C2CC65-F86A-47B8-AA63-A51FBE545041}"/>
    <cellStyle name="20% - Accent6 22 4 3 5" xfId="38210" xr:uid="{D3B2B1DA-9DBC-412E-81E5-259E00A8B356}"/>
    <cellStyle name="20% - Accent6 22 4 3 6" xfId="41636" xr:uid="{6C6A64EC-2B4A-408D-8D6C-E28C1CF89980}"/>
    <cellStyle name="20% - Accent6 22 4 4" xfId="10782" xr:uid="{27D71A4B-CE1F-4619-B327-0F5D6FA7B6E6}"/>
    <cellStyle name="20% - Accent6 22 4 4 2" xfId="10783" xr:uid="{A65F5FCC-B071-4945-A1E8-879385375686}"/>
    <cellStyle name="20% - Accent6 22 4 4 2 2" xfId="38217" xr:uid="{54123E93-E0FC-4E83-9D48-E21B06EAADB8}"/>
    <cellStyle name="20% - Accent6 22 4 4 2 3" xfId="41643" xr:uid="{F85A111D-0B4E-44AC-BDC7-E6755A3E512A}"/>
    <cellStyle name="20% - Accent6 22 4 4 3" xfId="10784" xr:uid="{A4958767-E31A-4D6E-BDA8-BE587852C810}"/>
    <cellStyle name="20% - Accent6 22 4 4 3 2" xfId="38218" xr:uid="{A40BA265-5E7E-42D9-A947-91155F3ED2D4}"/>
    <cellStyle name="20% - Accent6 22 4 4 3 3" xfId="41644" xr:uid="{F72635BB-7810-48C0-A402-0D4F142EB23F}"/>
    <cellStyle name="20% - Accent6 22 4 4 4" xfId="38216" xr:uid="{6D025701-9141-4960-B7FF-CD1B8A4D3389}"/>
    <cellStyle name="20% - Accent6 22 4 4 5" xfId="41642" xr:uid="{7F50F783-2D25-4D43-AED8-693BA52859AE}"/>
    <cellStyle name="20% - Accent6 22 4 5" xfId="10785" xr:uid="{6DF95755-67AF-4E63-BA5E-F06F83EA3D7E}"/>
    <cellStyle name="20% - Accent6 22 4 5 2" xfId="38219" xr:uid="{032C423E-1744-4BF2-A0DE-A4F598CFA9FA}"/>
    <cellStyle name="20% - Accent6 22 4 5 3" xfId="41645" xr:uid="{577F1A8F-F5EE-4E26-8D42-E92A5DA5A4F7}"/>
    <cellStyle name="20% - Accent6 22 4 6" xfId="10786" xr:uid="{C199DBBD-355D-4E61-8CBA-7F9A41008E53}"/>
    <cellStyle name="20% - Accent6 22 4 6 2" xfId="38220" xr:uid="{C78E58FB-C0D6-4DBD-AE2C-66E937674E56}"/>
    <cellStyle name="20% - Accent6 22 4 6 3" xfId="41646" xr:uid="{D0C8DFED-DB0A-4791-AD69-A31DBAC4DE8D}"/>
    <cellStyle name="20% - Accent6 22 4 7" xfId="10787" xr:uid="{1208C867-D7E1-480B-BB2F-A21A373801CC}"/>
    <cellStyle name="20% - Accent6 22 4 7 2" xfId="38221" xr:uid="{CBCA1548-5045-47BF-A7A5-3C6A9B39CB68}"/>
    <cellStyle name="20% - Accent6 22 4 7 3" xfId="41647" xr:uid="{AFC17FBE-4B5F-4D7F-B240-46FD87BEE1C2}"/>
    <cellStyle name="20% - Accent6 22 4 8" xfId="10788" xr:uid="{4291B3AC-1477-4035-852E-23256AFFD3DC}"/>
    <cellStyle name="20% - Accent6 22 4 8 2" xfId="38222" xr:uid="{3448FE6E-AE40-4AE0-84CF-0885D30A972A}"/>
    <cellStyle name="20% - Accent6 22 4 8 3" xfId="41648" xr:uid="{B3B3CC95-28D5-46CA-9FC2-3040FF38DDF4}"/>
    <cellStyle name="20% - Accent6 22 4 9" xfId="38201" xr:uid="{82E8BC45-E862-4ACE-B851-7AB1A15C110E}"/>
    <cellStyle name="20% - Accent6 22 5" xfId="10789" xr:uid="{4874276D-6C8A-48A2-A4F4-D11ECC8979E2}"/>
    <cellStyle name="20% - Accent6 22 5 10" xfId="41649" xr:uid="{C639B880-7502-423E-9C31-7158505DF287}"/>
    <cellStyle name="20% - Accent6 22 5 2" xfId="10790" xr:uid="{FBE8A4ED-5AFF-45E2-B42C-6B1D44377116}"/>
    <cellStyle name="20% - Accent6 22 5 2 2" xfId="10791" xr:uid="{50EF65BE-5136-451D-9EAB-C7349F46BFDA}"/>
    <cellStyle name="20% - Accent6 22 5 2 2 2" xfId="10792" xr:uid="{F555DA4A-0850-4943-B774-FD12F133F765}"/>
    <cellStyle name="20% - Accent6 22 5 2 2 2 2" xfId="38226" xr:uid="{89FB0A40-17F4-4ECF-BE60-D13932FDCCA9}"/>
    <cellStyle name="20% - Accent6 22 5 2 2 2 3" xfId="41652" xr:uid="{8F63712C-5344-43F8-A42F-182E69EE051D}"/>
    <cellStyle name="20% - Accent6 22 5 2 2 3" xfId="10793" xr:uid="{8BBF517C-ED66-4A2A-B9DF-59B98A03B614}"/>
    <cellStyle name="20% - Accent6 22 5 2 2 3 2" xfId="38227" xr:uid="{39A7D9EB-529E-40F6-8DB2-BF9A07A4B516}"/>
    <cellStyle name="20% - Accent6 22 5 2 2 3 3" xfId="41653" xr:uid="{AEF2C736-D8A5-4992-82B1-4F1D59BAB150}"/>
    <cellStyle name="20% - Accent6 22 5 2 2 4" xfId="38225" xr:uid="{1E4CED15-3D9E-43E7-9BE3-0433DD99D678}"/>
    <cellStyle name="20% - Accent6 22 5 2 2 5" xfId="41651" xr:uid="{84F6FBB5-B509-41C1-9B2B-2A0B089E97E8}"/>
    <cellStyle name="20% - Accent6 22 5 2 3" xfId="10794" xr:uid="{0045A42A-22F1-416B-91F3-FAF914FC2F40}"/>
    <cellStyle name="20% - Accent6 22 5 2 3 2" xfId="38228" xr:uid="{59C89380-BC01-457D-BDB6-12F562BE0BD4}"/>
    <cellStyle name="20% - Accent6 22 5 2 3 3" xfId="41654" xr:uid="{E94A7019-FAA9-4824-B8AE-5C06B3D5DDAE}"/>
    <cellStyle name="20% - Accent6 22 5 2 4" xfId="10795" xr:uid="{0226A737-7C66-469E-8186-D6AC7D018E33}"/>
    <cellStyle name="20% - Accent6 22 5 2 4 2" xfId="38229" xr:uid="{6F1506EF-D222-4FD5-A8BD-67DDB8DF3487}"/>
    <cellStyle name="20% - Accent6 22 5 2 4 3" xfId="41655" xr:uid="{AC845742-098B-4844-93B5-802BDD1E2834}"/>
    <cellStyle name="20% - Accent6 22 5 2 5" xfId="38224" xr:uid="{20AB1D4E-6CD8-404E-BB3B-B4510687C84C}"/>
    <cellStyle name="20% - Accent6 22 5 2 6" xfId="41650" xr:uid="{500EE69E-26FF-464D-B659-1B8E8F2AE82F}"/>
    <cellStyle name="20% - Accent6 22 5 3" xfId="10796" xr:uid="{4CD11E7A-E751-4085-9310-7A9330D49707}"/>
    <cellStyle name="20% - Accent6 22 5 3 2" xfId="10797" xr:uid="{81F89211-31FC-45D8-B55E-A3B68D5DE9CA}"/>
    <cellStyle name="20% - Accent6 22 5 3 2 2" xfId="10798" xr:uid="{A08D95D8-BD8F-4F15-9A4D-73C6E437F3AD}"/>
    <cellStyle name="20% - Accent6 22 5 3 2 2 2" xfId="38232" xr:uid="{BDCC6E65-5976-453D-8712-6AEEEC4CA90A}"/>
    <cellStyle name="20% - Accent6 22 5 3 2 2 3" xfId="41658" xr:uid="{40FAEAC8-6162-4C63-BE37-5493E623271C}"/>
    <cellStyle name="20% - Accent6 22 5 3 2 3" xfId="10799" xr:uid="{EB5E8D75-48B2-4FE3-B692-809031B77BE0}"/>
    <cellStyle name="20% - Accent6 22 5 3 2 3 2" xfId="38233" xr:uid="{A60ED26B-F328-42CA-ADA1-802293668ACE}"/>
    <cellStyle name="20% - Accent6 22 5 3 2 3 3" xfId="41659" xr:uid="{9214B361-A0A7-4B02-BBFF-20C5D8EF8004}"/>
    <cellStyle name="20% - Accent6 22 5 3 2 4" xfId="38231" xr:uid="{17602EFE-64C0-47BE-B7AD-D152A13143DA}"/>
    <cellStyle name="20% - Accent6 22 5 3 2 5" xfId="41657" xr:uid="{5B69C778-136E-489A-A9B5-EB961478D693}"/>
    <cellStyle name="20% - Accent6 22 5 3 3" xfId="10800" xr:uid="{69DFE6B1-8996-44A7-A161-5E0765C1CC6A}"/>
    <cellStyle name="20% - Accent6 22 5 3 3 2" xfId="38234" xr:uid="{3BEB3FE7-F039-471F-B822-210B5C64613F}"/>
    <cellStyle name="20% - Accent6 22 5 3 3 3" xfId="41660" xr:uid="{412BC496-02FC-48ED-BBD3-B10A0513975B}"/>
    <cellStyle name="20% - Accent6 22 5 3 4" xfId="10801" xr:uid="{809B1D39-95F2-4909-BD52-5E3357D7FAB3}"/>
    <cellStyle name="20% - Accent6 22 5 3 4 2" xfId="38235" xr:uid="{F670A320-0AB1-4BEF-B3F9-184666AFF555}"/>
    <cellStyle name="20% - Accent6 22 5 3 4 3" xfId="41661" xr:uid="{401E3B2B-57C5-4C92-8CF5-B6D3DFA72D20}"/>
    <cellStyle name="20% - Accent6 22 5 3 5" xfId="38230" xr:uid="{5ECBD85B-845E-4100-A814-3DDB0F7C19A6}"/>
    <cellStyle name="20% - Accent6 22 5 3 6" xfId="41656" xr:uid="{BDA6AAB1-FDAC-40A5-9462-F498A25F8900}"/>
    <cellStyle name="20% - Accent6 22 5 4" xfId="10802" xr:uid="{BB7007E4-1D1A-4B55-A19B-AAFC6751F162}"/>
    <cellStyle name="20% - Accent6 22 5 4 2" xfId="10803" xr:uid="{DE4AE6F1-8DDB-4322-A331-1794B1DABE71}"/>
    <cellStyle name="20% - Accent6 22 5 4 2 2" xfId="38237" xr:uid="{EF83F2E3-EBFF-4EC6-9471-90AAB38BEC9B}"/>
    <cellStyle name="20% - Accent6 22 5 4 2 3" xfId="41663" xr:uid="{7873F1C1-DF6F-4E26-89C9-1B739A55C626}"/>
    <cellStyle name="20% - Accent6 22 5 4 3" xfId="10804" xr:uid="{184E8575-2DB0-42E3-9590-232FA1EAFC12}"/>
    <cellStyle name="20% - Accent6 22 5 4 3 2" xfId="38238" xr:uid="{FC1B0C4E-F5A5-44CF-A9FA-0FB2E4B74539}"/>
    <cellStyle name="20% - Accent6 22 5 4 3 3" xfId="41664" xr:uid="{45A8FBC7-F2E9-470B-ADBB-31E218EBB144}"/>
    <cellStyle name="20% - Accent6 22 5 4 4" xfId="38236" xr:uid="{C1163B74-011D-44DD-AE5A-08CBCDF7FC94}"/>
    <cellStyle name="20% - Accent6 22 5 4 5" xfId="41662" xr:uid="{4E42DE9A-8BE2-48F8-8F95-6D120F5E24CF}"/>
    <cellStyle name="20% - Accent6 22 5 5" xfId="10805" xr:uid="{9036678E-8456-431E-81C1-19B4B6123680}"/>
    <cellStyle name="20% - Accent6 22 5 5 2" xfId="38239" xr:uid="{F432A46C-012C-4D56-AEAB-A52CDCA165FC}"/>
    <cellStyle name="20% - Accent6 22 5 5 3" xfId="41665" xr:uid="{E3943C78-7B04-45F6-8DF5-AF95C21E7AD7}"/>
    <cellStyle name="20% - Accent6 22 5 6" xfId="10806" xr:uid="{0F3DAD55-5177-4165-949F-F631E0AEBF34}"/>
    <cellStyle name="20% - Accent6 22 5 6 2" xfId="38240" xr:uid="{948C5922-7B43-4696-B1A6-669CF5F15699}"/>
    <cellStyle name="20% - Accent6 22 5 6 3" xfId="41666" xr:uid="{0A41578B-2897-4167-9F4D-5EC670083E97}"/>
    <cellStyle name="20% - Accent6 22 5 7" xfId="10807" xr:uid="{5E58BCDA-640F-4E35-A09D-9CB6263676AF}"/>
    <cellStyle name="20% - Accent6 22 5 7 2" xfId="38241" xr:uid="{C6B64311-B83F-4DA1-A854-BB369F569072}"/>
    <cellStyle name="20% - Accent6 22 5 7 3" xfId="41667" xr:uid="{5EDB7CD2-6675-4861-8ACF-AD6265B14749}"/>
    <cellStyle name="20% - Accent6 22 5 8" xfId="10808" xr:uid="{E9CF118D-F4C1-4FF6-B9B6-AB98EE068864}"/>
    <cellStyle name="20% - Accent6 22 5 8 2" xfId="38242" xr:uid="{B6814681-4A0E-49BB-88DD-404D393FD434}"/>
    <cellStyle name="20% - Accent6 22 5 8 3" xfId="41668" xr:uid="{3604D6F6-9215-4246-8E3D-8DF76A51897B}"/>
    <cellStyle name="20% - Accent6 22 5 9" xfId="38223" xr:uid="{740941AB-4EC7-42EA-B474-86C5ADB36304}"/>
    <cellStyle name="20% - Accent6 22 6" xfId="10809" xr:uid="{25C4F20B-D479-40AC-8474-36F6CAE747FA}"/>
    <cellStyle name="20% - Accent6 22 6 2" xfId="10810" xr:uid="{39A4E4ED-D0BC-4267-B5D8-CA1D904C1A32}"/>
    <cellStyle name="20% - Accent6 22 6 2 2" xfId="10811" xr:uid="{7E55AEDF-4C02-4546-A6E7-DAED9DFB14BC}"/>
    <cellStyle name="20% - Accent6 22 6 2 2 2" xfId="10812" xr:uid="{557FB0C3-C701-48E3-B513-B34082866DB0}"/>
    <cellStyle name="20% - Accent6 22 6 2 2 2 2" xfId="38246" xr:uid="{2F7DBB21-A913-40EA-B39B-39311A6C6767}"/>
    <cellStyle name="20% - Accent6 22 6 2 2 2 3" xfId="41672" xr:uid="{FA7A7F5F-E96D-4BCC-89DC-B2239778B93B}"/>
    <cellStyle name="20% - Accent6 22 6 2 2 3" xfId="10813" xr:uid="{582F83A3-C5B2-48CA-AA84-929B2A4A45FA}"/>
    <cellStyle name="20% - Accent6 22 6 2 2 3 2" xfId="38247" xr:uid="{516AFF95-65A6-409C-8F64-FD8CA1B1B945}"/>
    <cellStyle name="20% - Accent6 22 6 2 2 3 3" xfId="41673" xr:uid="{9E998792-79B8-461F-857E-B24CA804F4C2}"/>
    <cellStyle name="20% - Accent6 22 6 2 2 4" xfId="38245" xr:uid="{F7F4DA0D-F658-4BE0-A1F4-A8487EA8BB3A}"/>
    <cellStyle name="20% - Accent6 22 6 2 2 5" xfId="41671" xr:uid="{F9E6D6BB-DB8D-410B-B418-24D724D346B9}"/>
    <cellStyle name="20% - Accent6 22 6 2 3" xfId="10814" xr:uid="{39900FC1-B609-48B7-938E-07E21555FC58}"/>
    <cellStyle name="20% - Accent6 22 6 2 3 2" xfId="38248" xr:uid="{4D9BB8D6-3C97-46ED-B9B5-459B4D48A6F0}"/>
    <cellStyle name="20% - Accent6 22 6 2 3 3" xfId="41674" xr:uid="{080F0F54-6305-4312-815B-F78DF797AD83}"/>
    <cellStyle name="20% - Accent6 22 6 2 4" xfId="10815" xr:uid="{FB4D816F-DA3B-45B2-A01D-4535492B35A0}"/>
    <cellStyle name="20% - Accent6 22 6 2 4 2" xfId="38249" xr:uid="{649B7A95-F35D-4B00-B7B5-6866AF0DAC88}"/>
    <cellStyle name="20% - Accent6 22 6 2 4 3" xfId="41675" xr:uid="{2CBFB43C-7290-451E-940D-93CCC77A2380}"/>
    <cellStyle name="20% - Accent6 22 6 2 5" xfId="38244" xr:uid="{739796A2-97F0-440E-9A17-A8ED4C34E135}"/>
    <cellStyle name="20% - Accent6 22 6 2 6" xfId="41670" xr:uid="{A8C997E4-603E-4931-921C-CF304CE1D0FB}"/>
    <cellStyle name="20% - Accent6 22 6 3" xfId="10816" xr:uid="{73E95CEF-7BD4-48FB-A451-E6BD0867B91A}"/>
    <cellStyle name="20% - Accent6 22 6 3 2" xfId="10817" xr:uid="{5F3AD9DF-6996-41B6-AB6E-48AFEAD1A99B}"/>
    <cellStyle name="20% - Accent6 22 6 3 2 2" xfId="38251" xr:uid="{FF0D8243-487E-473A-BBB6-92D2CFA8A186}"/>
    <cellStyle name="20% - Accent6 22 6 3 2 3" xfId="41677" xr:uid="{DD2EF573-8222-41EE-8249-50879F5E7542}"/>
    <cellStyle name="20% - Accent6 22 6 3 3" xfId="10818" xr:uid="{44A6C76C-7E7E-4FCB-81A4-BE76235CF31D}"/>
    <cellStyle name="20% - Accent6 22 6 3 3 2" xfId="38252" xr:uid="{4A4E1592-9274-476E-A1DE-4C079ED8B3C6}"/>
    <cellStyle name="20% - Accent6 22 6 3 3 3" xfId="41678" xr:uid="{7872CE98-9C08-4228-94FE-0EAAB5FA8362}"/>
    <cellStyle name="20% - Accent6 22 6 3 4" xfId="38250" xr:uid="{BFE99BA5-E1A6-433C-A7A1-EF407445D2BE}"/>
    <cellStyle name="20% - Accent6 22 6 3 5" xfId="41676" xr:uid="{59625866-0C85-46F2-9D95-1A636080D500}"/>
    <cellStyle name="20% - Accent6 22 6 4" xfId="10819" xr:uid="{E066FD14-2D73-4964-BA6E-AFAC645B2F41}"/>
    <cellStyle name="20% - Accent6 22 6 4 2" xfId="38253" xr:uid="{296B0A3C-752D-4FB2-A393-2BC4F1A96214}"/>
    <cellStyle name="20% - Accent6 22 6 4 3" xfId="41679" xr:uid="{876C2063-A38F-4DD5-9498-8C96BA76E418}"/>
    <cellStyle name="20% - Accent6 22 6 5" xfId="10820" xr:uid="{D3EFDCF5-ADCA-4256-AFFF-E7704C0DD828}"/>
    <cellStyle name="20% - Accent6 22 6 5 2" xfId="38254" xr:uid="{4E158B4E-B540-467A-8280-BD0714A25CDE}"/>
    <cellStyle name="20% - Accent6 22 6 5 3" xfId="41680" xr:uid="{23447FAA-1BA3-4242-80E2-2F8A9E2656BA}"/>
    <cellStyle name="20% - Accent6 22 6 6" xfId="10821" xr:uid="{000F4E0F-1704-4674-9020-4D9982B2CDF6}"/>
    <cellStyle name="20% - Accent6 22 6 6 2" xfId="38255" xr:uid="{A59F1D77-5C23-4E1F-867B-3D948EBF561C}"/>
    <cellStyle name="20% - Accent6 22 6 6 3" xfId="41681" xr:uid="{B4E6BC7C-42B1-491B-A4B9-E5449073E8A5}"/>
    <cellStyle name="20% - Accent6 22 6 7" xfId="38243" xr:uid="{A6E2FF5F-5943-40EB-976B-4CFFFE4201D5}"/>
    <cellStyle name="20% - Accent6 22 6 8" xfId="41669" xr:uid="{7F199C27-EC2A-4BA9-AE39-8000A41505F7}"/>
    <cellStyle name="20% - Accent6 22 7" xfId="10822" xr:uid="{FC870BE4-1479-47EF-A4A9-42DA351B6676}"/>
    <cellStyle name="20% - Accent6 22 7 2" xfId="10823" xr:uid="{250065F4-58B0-47A4-8C15-80E520CAF7E8}"/>
    <cellStyle name="20% - Accent6 22 7 2 2" xfId="10824" xr:uid="{04DE63FD-1E23-4F40-AD19-E29E491BAF6C}"/>
    <cellStyle name="20% - Accent6 22 7 2 2 2" xfId="38258" xr:uid="{A608FAA9-392B-46A1-A1EE-44FA068C4D91}"/>
    <cellStyle name="20% - Accent6 22 7 2 2 3" xfId="41684" xr:uid="{0F10B334-B70F-4ECA-9DC1-823BE11C16ED}"/>
    <cellStyle name="20% - Accent6 22 7 2 3" xfId="10825" xr:uid="{F13D8B2E-E7D4-400F-898C-C12A43978C90}"/>
    <cellStyle name="20% - Accent6 22 7 2 3 2" xfId="38259" xr:uid="{8364407C-2F51-47E4-8194-31F741815422}"/>
    <cellStyle name="20% - Accent6 22 7 2 3 3" xfId="41685" xr:uid="{B5E54579-7EAE-4891-B738-685DC32BA11F}"/>
    <cellStyle name="20% - Accent6 22 7 2 4" xfId="38257" xr:uid="{C934175B-0104-4800-957D-F4BF9933A85A}"/>
    <cellStyle name="20% - Accent6 22 7 2 5" xfId="41683" xr:uid="{636DC911-DCBE-4454-9177-F1DC446FF4D3}"/>
    <cellStyle name="20% - Accent6 22 7 3" xfId="10826" xr:uid="{D0A9EDD4-54EE-4432-985B-56D7312E50D7}"/>
    <cellStyle name="20% - Accent6 22 7 3 2" xfId="38260" xr:uid="{F234613D-4C87-4111-8180-422FFB24A670}"/>
    <cellStyle name="20% - Accent6 22 7 3 3" xfId="41686" xr:uid="{5C291497-00D2-4521-B44E-2229BE3E025F}"/>
    <cellStyle name="20% - Accent6 22 7 4" xfId="10827" xr:uid="{40836601-B6AB-402D-8981-9800C5BE3E68}"/>
    <cellStyle name="20% - Accent6 22 7 4 2" xfId="38261" xr:uid="{BAEBFDBC-A8B9-44C3-AA70-029062B63DBF}"/>
    <cellStyle name="20% - Accent6 22 7 4 3" xfId="41687" xr:uid="{F0FF33E4-73AA-45B8-B96E-32AE68F7CA43}"/>
    <cellStyle name="20% - Accent6 22 7 5" xfId="38256" xr:uid="{D91F24A4-4447-4FB7-8B13-A279ADA87E96}"/>
    <cellStyle name="20% - Accent6 22 7 6" xfId="41682" xr:uid="{833817AF-CEBC-4794-B9FF-4FB6A361A720}"/>
    <cellStyle name="20% - Accent6 22 8" xfId="10828" xr:uid="{5F7883C8-2D05-4CBB-A75C-A2AF370DE506}"/>
    <cellStyle name="20% - Accent6 22 8 2" xfId="10829" xr:uid="{E30308F6-4A01-4DF7-9BEA-3BA026B61939}"/>
    <cellStyle name="20% - Accent6 22 8 2 2" xfId="10830" xr:uid="{76288E9E-8BB8-45D4-B8EF-F1892597692C}"/>
    <cellStyle name="20% - Accent6 22 8 2 2 2" xfId="38264" xr:uid="{52A01C4C-75B4-4640-93EE-FE9446BD9BC8}"/>
    <cellStyle name="20% - Accent6 22 8 2 2 3" xfId="41690" xr:uid="{2574508F-679B-4D88-89C2-8FF795A9B1B7}"/>
    <cellStyle name="20% - Accent6 22 8 2 3" xfId="10831" xr:uid="{CA09119C-2FEC-473A-9FA4-D10891503EA4}"/>
    <cellStyle name="20% - Accent6 22 8 2 3 2" xfId="38265" xr:uid="{9175EFE5-494A-4CF9-94A2-72FF7228FAFC}"/>
    <cellStyle name="20% - Accent6 22 8 2 3 3" xfId="41691" xr:uid="{81AD60DD-7AA5-4E42-A7AB-381E88099F09}"/>
    <cellStyle name="20% - Accent6 22 8 2 4" xfId="38263" xr:uid="{726A87D6-3FA7-4A5B-B263-E94E14DF07B3}"/>
    <cellStyle name="20% - Accent6 22 8 2 5" xfId="41689" xr:uid="{63D10F38-3410-490D-9CE3-473CE803886C}"/>
    <cellStyle name="20% - Accent6 22 8 3" xfId="10832" xr:uid="{106DEA0C-BFAC-4D60-B8D5-C32603F3C9EB}"/>
    <cellStyle name="20% - Accent6 22 8 3 2" xfId="38266" xr:uid="{C5478A08-771A-4E29-A769-FA25B5FFAC2A}"/>
    <cellStyle name="20% - Accent6 22 8 3 3" xfId="41692" xr:uid="{913E4BFB-7F39-4021-8333-AFEFF76465AF}"/>
    <cellStyle name="20% - Accent6 22 8 4" xfId="10833" xr:uid="{EA25D215-EAD8-46DF-951A-D9958B53C45E}"/>
    <cellStyle name="20% - Accent6 22 8 4 2" xfId="38267" xr:uid="{91C037A0-1713-4DC7-9484-FFDCFA8BA084}"/>
    <cellStyle name="20% - Accent6 22 8 4 3" xfId="41693" xr:uid="{76650B2C-87FE-4155-A9F6-29621CF60C12}"/>
    <cellStyle name="20% - Accent6 22 8 5" xfId="38262" xr:uid="{D51C90AD-93A9-483F-BB9D-1D48CBAE9BF8}"/>
    <cellStyle name="20% - Accent6 22 8 6" xfId="41688" xr:uid="{2B74B85A-59F9-4639-9CEC-26A5DAD0C12A}"/>
    <cellStyle name="20% - Accent6 22 9" xfId="10834" xr:uid="{5E0E43CC-1EF8-400A-AEA7-CF62A3AA9390}"/>
    <cellStyle name="20% - Accent6 22 9 2" xfId="10835" xr:uid="{6A08ADD4-224D-4418-A363-71E438769444}"/>
    <cellStyle name="20% - Accent6 22 9 2 2" xfId="38269" xr:uid="{C6F9B0ED-6A7B-4179-8D24-6B68DF71246A}"/>
    <cellStyle name="20% - Accent6 22 9 2 3" xfId="41695" xr:uid="{C91D8044-547F-4B04-BA44-6C1B39C1C0DA}"/>
    <cellStyle name="20% - Accent6 22 9 3" xfId="10836" xr:uid="{01026C2D-71F2-4553-A1E1-8D74CCFAAEC3}"/>
    <cellStyle name="20% - Accent6 22 9 3 2" xfId="38270" xr:uid="{A88C3E06-A597-4796-8E02-E18D02B65D4E}"/>
    <cellStyle name="20% - Accent6 22 9 3 3" xfId="41696" xr:uid="{88B8F243-4CE3-414B-AF36-75EFC71346FD}"/>
    <cellStyle name="20% - Accent6 22 9 4" xfId="38268" xr:uid="{2275FE19-6B12-45D6-9998-1375DAB7B45D}"/>
    <cellStyle name="20% - Accent6 22 9 5" xfId="41694" xr:uid="{D69378FA-A4AE-441E-A273-4EAE4F09B30D}"/>
    <cellStyle name="20% - Accent6 23" xfId="167" xr:uid="{00000000-0005-0000-0000-0000D0010000}"/>
    <cellStyle name="20% - Accent6 23 10" xfId="10838" xr:uid="{D970D512-C34F-40EE-A7A7-AAAF75CF3ABD}"/>
    <cellStyle name="20% - Accent6 23 10 2" xfId="38272" xr:uid="{E632ED9C-AD10-43D9-B55E-94FED1978C32}"/>
    <cellStyle name="20% - Accent6 23 10 3" xfId="41698" xr:uid="{4EC51E13-995F-4DAB-AC40-CF5F6BFC5BCB}"/>
    <cellStyle name="20% - Accent6 23 11" xfId="10839" xr:uid="{BBCF8122-D151-4D81-A6B1-5CD6B2A8B2A4}"/>
    <cellStyle name="20% - Accent6 23 11 2" xfId="38273" xr:uid="{16C35D0E-FF75-4973-BCF9-B469C89D7C0E}"/>
    <cellStyle name="20% - Accent6 23 11 3" xfId="41699" xr:uid="{4F5CE225-F4A1-4464-B594-F8D3EB8EAD49}"/>
    <cellStyle name="20% - Accent6 23 12" xfId="10840" xr:uid="{076CCEC4-C801-4F27-8825-BF19E505C03D}"/>
    <cellStyle name="20% - Accent6 23 12 2" xfId="38274" xr:uid="{C10F3E9F-5D99-4D06-B2DD-CB623C437FE7}"/>
    <cellStyle name="20% - Accent6 23 12 3" xfId="41700" xr:uid="{04ABD2C2-6A90-48A4-8A46-EAA8CD130B17}"/>
    <cellStyle name="20% - Accent6 23 13" xfId="10841" xr:uid="{42D9194A-DD38-4668-A2DE-A2CE81C3F92A}"/>
    <cellStyle name="20% - Accent6 23 13 2" xfId="38275" xr:uid="{9CB02F61-D29A-42FA-B943-3B2626913668}"/>
    <cellStyle name="20% - Accent6 23 13 3" xfId="41701" xr:uid="{9AA9EDF4-D0E1-406B-BCC4-42FBFCBFB988}"/>
    <cellStyle name="20% - Accent6 23 14" xfId="38271" xr:uid="{33C52581-FA62-4E0C-BB12-C32D99F99CA6}"/>
    <cellStyle name="20% - Accent6 23 15" xfId="41697" xr:uid="{362DD0B7-14D7-4D44-A7D5-E2BFC6584DAE}"/>
    <cellStyle name="20% - Accent6 23 16" xfId="10837" xr:uid="{5B78BE26-98DD-43C7-A48B-FA10CD782E07}"/>
    <cellStyle name="20% - Accent6 23 2" xfId="2011" xr:uid="{00000000-0005-0000-0000-0000D1010000}"/>
    <cellStyle name="20% - Accent6 23 2 10" xfId="41702" xr:uid="{1536ACB6-08BB-4CB6-AA91-0D8DD150B410}"/>
    <cellStyle name="20% - Accent6 23 2 11" xfId="10842" xr:uid="{57749EC4-B3D5-4A86-9A38-EAEDCEBF9264}"/>
    <cellStyle name="20% - Accent6 23 2 2" xfId="10843" xr:uid="{6196D4FA-35DE-4E40-9AED-202D1901EEB6}"/>
    <cellStyle name="20% - Accent6 23 2 2 2" xfId="10844" xr:uid="{ADDB1A11-47E5-4557-A13D-2E91F6E66928}"/>
    <cellStyle name="20% - Accent6 23 2 2 2 2" xfId="10845" xr:uid="{C50E039B-3A5D-4700-BC01-8B2E9EFA3BB0}"/>
    <cellStyle name="20% - Accent6 23 2 2 2 2 2" xfId="38279" xr:uid="{238FED7E-C70A-45CC-8CE3-D95ACCD79EA4}"/>
    <cellStyle name="20% - Accent6 23 2 2 2 2 3" xfId="41705" xr:uid="{537D0849-E1EA-490F-9303-24CE054A3430}"/>
    <cellStyle name="20% - Accent6 23 2 2 2 3" xfId="10846" xr:uid="{0580F5BF-115B-40BA-B155-AE712E919A0D}"/>
    <cellStyle name="20% - Accent6 23 2 2 2 3 2" xfId="38280" xr:uid="{072AB146-4C29-4102-868E-3F1679ECAC0F}"/>
    <cellStyle name="20% - Accent6 23 2 2 2 3 3" xfId="41706" xr:uid="{49C3696E-CB7D-4AC2-A49E-E5E9F2DE8965}"/>
    <cellStyle name="20% - Accent6 23 2 2 2 4" xfId="10847" xr:uid="{FE097FD3-BF65-4E92-8762-1F0A66EC2699}"/>
    <cellStyle name="20% - Accent6 23 2 2 2 4 2" xfId="38281" xr:uid="{D1DD97C1-A51A-4E5A-9DEA-4DF0ABF6BA3A}"/>
    <cellStyle name="20% - Accent6 23 2 2 2 4 3" xfId="41707" xr:uid="{E3571188-BFB7-4C03-A25B-A106554E8413}"/>
    <cellStyle name="20% - Accent6 23 2 2 2 5" xfId="10848" xr:uid="{041E2306-3F05-45D1-ACFF-FB315E865E4B}"/>
    <cellStyle name="20% - Accent6 23 2 2 2 5 2" xfId="38282" xr:uid="{D92AE5B0-B51D-4D97-86D3-D32C8EB1DEFA}"/>
    <cellStyle name="20% - Accent6 23 2 2 2 5 3" xfId="41708" xr:uid="{B48754CD-4DA9-4D4C-9E1D-1537834D2A32}"/>
    <cellStyle name="20% - Accent6 23 2 2 2 6" xfId="38278" xr:uid="{F3623E19-C811-461B-8459-00FF56166D56}"/>
    <cellStyle name="20% - Accent6 23 2 2 2 7" xfId="41704" xr:uid="{D643C0BC-BDC2-4AEA-ADA9-B6D3FC8ECD6D}"/>
    <cellStyle name="20% - Accent6 23 2 2 3" xfId="10849" xr:uid="{0C8B22F6-7F46-4E83-9120-032723AEB4DD}"/>
    <cellStyle name="20% - Accent6 23 2 2 3 2" xfId="38283" xr:uid="{6CE8279D-19EB-4009-8094-0A66A0955F04}"/>
    <cellStyle name="20% - Accent6 23 2 2 3 3" xfId="41709" xr:uid="{05611E45-1690-47D9-B2DD-96BFB2986871}"/>
    <cellStyle name="20% - Accent6 23 2 2 4" xfId="10850" xr:uid="{544948A6-451F-4EE7-88EF-448A74332C4F}"/>
    <cellStyle name="20% - Accent6 23 2 2 4 2" xfId="38284" xr:uid="{AE9E3DE0-FBA3-4287-90D7-81810E1D8734}"/>
    <cellStyle name="20% - Accent6 23 2 2 4 3" xfId="41710" xr:uid="{D9EAB717-A894-46A0-9593-83AB685DFFBA}"/>
    <cellStyle name="20% - Accent6 23 2 2 5" xfId="10851" xr:uid="{4A33EB8A-5F2B-4876-A4BE-4BF15DA1FBB0}"/>
    <cellStyle name="20% - Accent6 23 2 2 5 2" xfId="38285" xr:uid="{4B2B9752-7FCE-4A9A-8AB8-6F798BA9D079}"/>
    <cellStyle name="20% - Accent6 23 2 2 5 3" xfId="41711" xr:uid="{E7D8C1F6-FBCB-4D56-8200-5C853F2D97F3}"/>
    <cellStyle name="20% - Accent6 23 2 2 6" xfId="10852" xr:uid="{84D1E5B6-57B1-49A8-97CB-81464A9812D0}"/>
    <cellStyle name="20% - Accent6 23 2 2 6 2" xfId="38286" xr:uid="{5870B900-A645-4382-8757-17557BBC042C}"/>
    <cellStyle name="20% - Accent6 23 2 2 6 3" xfId="41712" xr:uid="{637CD098-BC59-4F96-BAAA-C9A8C70D677A}"/>
    <cellStyle name="20% - Accent6 23 2 2 7" xfId="38277" xr:uid="{82CFA731-81C5-4DB8-848A-38559201C224}"/>
    <cellStyle name="20% - Accent6 23 2 2 8" xfId="41703" xr:uid="{17E048FC-CC8E-4E4E-95A9-24FFC3C9C08A}"/>
    <cellStyle name="20% - Accent6 23 2 3" xfId="10853" xr:uid="{060100A3-AC69-4999-B067-8C8C8F632AD7}"/>
    <cellStyle name="20% - Accent6 23 2 3 2" xfId="10854" xr:uid="{086A0EC0-0820-4070-8F1E-255A2D7B025D}"/>
    <cellStyle name="20% - Accent6 23 2 3 2 2" xfId="10855" xr:uid="{ABA7E15B-CC8A-4488-914B-F253D9EE71A4}"/>
    <cellStyle name="20% - Accent6 23 2 3 2 2 2" xfId="38289" xr:uid="{56187FC2-35B1-485F-909B-65BE6EABF78B}"/>
    <cellStyle name="20% - Accent6 23 2 3 2 2 3" xfId="41715" xr:uid="{80B46939-83C2-4F42-AC2D-E969283668DF}"/>
    <cellStyle name="20% - Accent6 23 2 3 2 3" xfId="10856" xr:uid="{E6182905-2DD2-48B7-968B-4729690ABEA1}"/>
    <cellStyle name="20% - Accent6 23 2 3 2 3 2" xfId="38290" xr:uid="{D136F0A0-2479-4C4B-90B4-1FA5A77FE74A}"/>
    <cellStyle name="20% - Accent6 23 2 3 2 3 3" xfId="41716" xr:uid="{536B1B76-1FBD-4674-AD7F-B3DE4E931B4A}"/>
    <cellStyle name="20% - Accent6 23 2 3 2 4" xfId="38288" xr:uid="{54FA2BBD-9DB7-4AD7-AAED-7734A1C702A5}"/>
    <cellStyle name="20% - Accent6 23 2 3 2 5" xfId="41714" xr:uid="{7833C358-9C4C-40AD-91E4-3BE6C2B9A246}"/>
    <cellStyle name="20% - Accent6 23 2 3 3" xfId="10857" xr:uid="{F344A53F-E79D-49FE-81C7-B04A53CD8B0E}"/>
    <cellStyle name="20% - Accent6 23 2 3 3 2" xfId="38291" xr:uid="{635FA5B4-A3EC-4FBA-A85E-7053FF84EE3F}"/>
    <cellStyle name="20% - Accent6 23 2 3 3 3" xfId="41717" xr:uid="{05930F12-9191-4E15-84DF-3065E11F4D64}"/>
    <cellStyle name="20% - Accent6 23 2 3 4" xfId="10858" xr:uid="{BD4223EA-2B26-417E-B43B-E74CEAD1284C}"/>
    <cellStyle name="20% - Accent6 23 2 3 4 2" xfId="38292" xr:uid="{16C847EB-2E35-41F1-8FFE-B1F2265250CE}"/>
    <cellStyle name="20% - Accent6 23 2 3 4 3" xfId="41718" xr:uid="{32ED1EC2-DAF9-4E98-87D1-99761A09836F}"/>
    <cellStyle name="20% - Accent6 23 2 3 5" xfId="10859" xr:uid="{37FEDF75-85AF-4C50-B510-993D7E7C3BD8}"/>
    <cellStyle name="20% - Accent6 23 2 3 5 2" xfId="38293" xr:uid="{96EA83D3-2CAC-49F9-938E-51C29066654F}"/>
    <cellStyle name="20% - Accent6 23 2 3 5 3" xfId="41719" xr:uid="{D2AA40AF-5940-4C50-AA98-958864658918}"/>
    <cellStyle name="20% - Accent6 23 2 3 6" xfId="10860" xr:uid="{55C775FC-0780-43FD-B744-73061642C792}"/>
    <cellStyle name="20% - Accent6 23 2 3 6 2" xfId="38294" xr:uid="{3E368AC4-CE09-428D-8233-782764911BFD}"/>
    <cellStyle name="20% - Accent6 23 2 3 6 3" xfId="41720" xr:uid="{BA054B67-3E7C-4DE2-A561-E3A1DDED5682}"/>
    <cellStyle name="20% - Accent6 23 2 3 7" xfId="38287" xr:uid="{2015E51B-955B-446E-9447-5DDB4BC32F45}"/>
    <cellStyle name="20% - Accent6 23 2 3 8" xfId="41713" xr:uid="{1C72C0A0-161B-41FA-B120-9578794C0809}"/>
    <cellStyle name="20% - Accent6 23 2 4" xfId="10861" xr:uid="{E7F89787-D987-4DE1-AFB7-DEDB8E56162D}"/>
    <cellStyle name="20% - Accent6 23 2 4 2" xfId="10862" xr:uid="{4D413FA3-0000-4C3F-856F-ED2DF4C361F9}"/>
    <cellStyle name="20% - Accent6 23 2 4 2 2" xfId="38296" xr:uid="{AA9F87B0-9FD5-41AE-9B75-CF020DCEE60C}"/>
    <cellStyle name="20% - Accent6 23 2 4 2 3" xfId="41722" xr:uid="{780DAB57-9742-4AC4-A33F-CD6EFB6E09E9}"/>
    <cellStyle name="20% - Accent6 23 2 4 3" xfId="10863" xr:uid="{CE30D818-B919-4FF9-BE86-BBB85DEA91F7}"/>
    <cellStyle name="20% - Accent6 23 2 4 3 2" xfId="38297" xr:uid="{17A86EF3-B585-4A43-A074-00B60A7AC645}"/>
    <cellStyle name="20% - Accent6 23 2 4 3 3" xfId="41723" xr:uid="{F72058B3-CBC1-43FA-BB10-EECBB04D7F9F}"/>
    <cellStyle name="20% - Accent6 23 2 4 4" xfId="38295" xr:uid="{3A03CDB3-F9C1-45C9-AEF0-91A30AEB1A09}"/>
    <cellStyle name="20% - Accent6 23 2 4 5" xfId="41721" xr:uid="{699A34C2-DBAF-4E0B-B88C-B96550352A27}"/>
    <cellStyle name="20% - Accent6 23 2 5" xfId="10864" xr:uid="{B9FD088F-13C2-4761-8F03-BFEAC022D60C}"/>
    <cellStyle name="20% - Accent6 23 2 5 2" xfId="38298" xr:uid="{1BF971F2-BBDC-43BD-9618-6ACEF339F044}"/>
    <cellStyle name="20% - Accent6 23 2 5 3" xfId="41724" xr:uid="{7B5AEA8F-92CD-4C2C-B266-8B5E7668B644}"/>
    <cellStyle name="20% - Accent6 23 2 6" xfId="10865" xr:uid="{699AE26A-BA87-477C-8E7A-85FFF6B5432C}"/>
    <cellStyle name="20% - Accent6 23 2 6 2" xfId="38299" xr:uid="{AD06FF88-C6B6-4BEF-AC60-0582A631FFB4}"/>
    <cellStyle name="20% - Accent6 23 2 6 3" xfId="41725" xr:uid="{4A1E7D29-09EB-494D-B989-05762FE53256}"/>
    <cellStyle name="20% - Accent6 23 2 7" xfId="10866" xr:uid="{371B2428-7521-4208-95D0-EF56C18D0F1D}"/>
    <cellStyle name="20% - Accent6 23 2 7 2" xfId="38300" xr:uid="{F5E1E97F-9139-4EFF-9595-835B24BDBE83}"/>
    <cellStyle name="20% - Accent6 23 2 7 3" xfId="41726" xr:uid="{1D41460E-1EB5-4512-B1A2-692A2217C3A9}"/>
    <cellStyle name="20% - Accent6 23 2 8" xfId="10867" xr:uid="{4EDA67A8-5B7B-47E4-8B2A-514C1CC751E9}"/>
    <cellStyle name="20% - Accent6 23 2 8 2" xfId="38301" xr:uid="{72BC6647-2A92-420B-831C-EB07E7D55D45}"/>
    <cellStyle name="20% - Accent6 23 2 8 3" xfId="41727" xr:uid="{5EC5352E-6878-430C-B7CE-11094FA9BF94}"/>
    <cellStyle name="20% - Accent6 23 2 9" xfId="38276" xr:uid="{8BDF94D6-AE90-4735-A702-2A5848480395}"/>
    <cellStyle name="20% - Accent6 23 3" xfId="10868" xr:uid="{967EB941-3FA7-4523-9683-361575605C7A}"/>
    <cellStyle name="20% - Accent6 23 3 2" xfId="10869" xr:uid="{A1AC6F23-FBCD-46AA-B9FE-1AD13A71819A}"/>
    <cellStyle name="20% - Accent6 23 3 2 2" xfId="10870" xr:uid="{81119B7E-6298-47FB-B45B-D334ACFED609}"/>
    <cellStyle name="20% - Accent6 23 3 2 2 2" xfId="10871" xr:uid="{87F76018-E488-4B2D-A698-7617F04E1B40}"/>
    <cellStyle name="20% - Accent6 23 3 2 2 2 2" xfId="38304" xr:uid="{21DB3D6E-18E2-4932-8B14-F6D70A51D0F7}"/>
    <cellStyle name="20% - Accent6 23 3 2 2 2 3" xfId="41730" xr:uid="{E7481BF6-CD6A-44F2-B2C0-A275FA56F0C8}"/>
    <cellStyle name="20% - Accent6 23 3 2 2 3" xfId="10872" xr:uid="{D5B90D0D-5B11-47D4-B644-DF16BCDD99D1}"/>
    <cellStyle name="20% - Accent6 23 3 2 2 3 2" xfId="38305" xr:uid="{0E49DA4B-8CC2-49EE-A029-36A0508F4802}"/>
    <cellStyle name="20% - Accent6 23 3 2 2 3 3" xfId="41731" xr:uid="{E7C5B12B-6C39-452A-BC9E-FEA6F9C3E59A}"/>
    <cellStyle name="20% - Accent6 23 3 2 2 4" xfId="38303" xr:uid="{D57EEDF5-93CA-4B0E-A8DD-DE98904EC9F9}"/>
    <cellStyle name="20% - Accent6 23 3 2 2 5" xfId="41729" xr:uid="{BBD552D7-93C1-42D4-A131-6A1FB8329BCA}"/>
    <cellStyle name="20% - Accent6 23 3 2 3" xfId="10873" xr:uid="{61ABAFA9-A906-471C-B182-56D8CD7F231B}"/>
    <cellStyle name="20% - Accent6 23 3 2 3 2" xfId="38306" xr:uid="{3F41485A-AE21-4AF4-8E36-AD974FE4E022}"/>
    <cellStyle name="20% - Accent6 23 3 2 3 3" xfId="41732" xr:uid="{D3BC797D-0ACA-487E-B5A6-988C407AD992}"/>
    <cellStyle name="20% - Accent6 23 3 2 4" xfId="10874" xr:uid="{45E0268E-123C-4E01-8B59-65DDAFDC245A}"/>
    <cellStyle name="20% - Accent6 23 3 2 4 2" xfId="38307" xr:uid="{3E12F611-A41D-4681-800E-9FB6BBA2CCC8}"/>
    <cellStyle name="20% - Accent6 23 3 2 4 3" xfId="41733" xr:uid="{176DA661-C28D-46DD-A8A2-B89949116C1E}"/>
    <cellStyle name="20% - Accent6 23 3 2 5" xfId="38302" xr:uid="{C32CD5DA-E4CF-4352-B4A5-54CEA84C89F4}"/>
    <cellStyle name="20% - Accent6 23 3 2 6" xfId="41728" xr:uid="{D1AC53B7-9CAE-40F6-8630-A8B8CA01EC4E}"/>
    <cellStyle name="20% - Accent6 23 3 3" xfId="10875" xr:uid="{6B159523-68CC-4B21-99BA-C7C2D346847B}"/>
    <cellStyle name="20% - Accent6 23 3 3 2" xfId="10876" xr:uid="{C75CFF55-0BAC-40BE-A12D-C0A0D2A88DCA}"/>
    <cellStyle name="20% - Accent6 23 3 3 2 2" xfId="10877" xr:uid="{BAEDC333-629B-492E-86AB-155264FCC0D7}"/>
    <cellStyle name="20% - Accent6 23 3 3 2 2 2" xfId="38310" xr:uid="{A0C73E94-DD36-4A28-92B3-30B473A148EF}"/>
    <cellStyle name="20% - Accent6 23 3 3 2 2 3" xfId="41736" xr:uid="{881BFE25-4F68-4553-A974-3BFD4B8AD1F2}"/>
    <cellStyle name="20% - Accent6 23 3 3 2 3" xfId="10878" xr:uid="{4CC9F0B3-0AFE-4151-9406-45F6EF13EECD}"/>
    <cellStyle name="20% - Accent6 23 3 3 2 3 2" xfId="38311" xr:uid="{82617D15-164B-4244-B43E-F37D77F985E7}"/>
    <cellStyle name="20% - Accent6 23 3 3 2 3 3" xfId="41737" xr:uid="{2DFC48C0-385C-4A19-9E36-ED8080C2777D}"/>
    <cellStyle name="20% - Accent6 23 3 3 2 4" xfId="38309" xr:uid="{67408798-3F9F-4FBB-AB9C-7FB56965D687}"/>
    <cellStyle name="20% - Accent6 23 3 3 2 5" xfId="41735" xr:uid="{E902281C-4AEB-491D-8E3C-4B279F6B5BB6}"/>
    <cellStyle name="20% - Accent6 23 3 3 3" xfId="10879" xr:uid="{E47E30B8-7731-490D-81BE-47216B5D9818}"/>
    <cellStyle name="20% - Accent6 23 3 3 3 2" xfId="38312" xr:uid="{D9F2B4ED-F78C-47E3-9D22-B4C70075DFF4}"/>
    <cellStyle name="20% - Accent6 23 3 3 3 3" xfId="41738" xr:uid="{03A39A0A-2219-40D0-A44E-76EF747C3C9C}"/>
    <cellStyle name="20% - Accent6 23 3 3 4" xfId="10880" xr:uid="{BDDAF7BD-03B1-49E7-B123-D16BB00CBB1B}"/>
    <cellStyle name="20% - Accent6 23 3 3 4 2" xfId="38313" xr:uid="{9EB8AAB7-C335-44C2-A670-B9D54D42C17F}"/>
    <cellStyle name="20% - Accent6 23 3 3 4 3" xfId="41739" xr:uid="{19CF41D1-DB6E-4C36-89A8-6F6271DE902B}"/>
    <cellStyle name="20% - Accent6 23 3 3 5" xfId="38308" xr:uid="{0214279F-41E2-45F6-9808-5BC479F7D2ED}"/>
    <cellStyle name="20% - Accent6 23 3 3 6" xfId="41734" xr:uid="{A622F7FC-9C3D-49EA-AFCD-1C2AFFF21B6D}"/>
    <cellStyle name="20% - Accent6 23 3 4" xfId="10881" xr:uid="{079AFF08-F62D-4DA3-84D7-0C5F3C6D7491}"/>
    <cellStyle name="20% - Accent6 23 3 4 2" xfId="10882" xr:uid="{EA9B09B3-6416-4B93-A33A-BC8365748B7F}"/>
    <cellStyle name="20% - Accent6 23 3 4 2 2" xfId="38315" xr:uid="{258B5480-4083-4C40-9557-9D69245BE291}"/>
    <cellStyle name="20% - Accent6 23 3 4 2 3" xfId="41741" xr:uid="{39784512-9336-415E-8FE8-02275FDEA3B4}"/>
    <cellStyle name="20% - Accent6 23 3 4 3" xfId="10883" xr:uid="{095A1EBB-2875-4C4E-B413-8C08239FD7A4}"/>
    <cellStyle name="20% - Accent6 23 3 4 3 2" xfId="38316" xr:uid="{71B82BCF-D8A4-41FB-BFAF-57124E85BCF1}"/>
    <cellStyle name="20% - Accent6 23 3 4 3 3" xfId="41742" xr:uid="{560713FD-0451-4EAF-B510-ABEBAFFFB5D8}"/>
    <cellStyle name="20% - Accent6 23 3 4 4" xfId="38314" xr:uid="{B72637EB-080B-46BF-9FFF-9BDD5E663321}"/>
    <cellStyle name="20% - Accent6 23 3 4 5" xfId="41740" xr:uid="{98F62E32-8073-4F79-8566-529047FA0810}"/>
    <cellStyle name="20% - Accent6 23 4" xfId="10884" xr:uid="{CEDF05CD-5C20-4809-B4B4-6CA4C4FAD7FC}"/>
    <cellStyle name="20% - Accent6 23 4 2" xfId="10885" xr:uid="{31F60986-3A83-421E-BBF9-A1263FF30601}"/>
    <cellStyle name="20% - Accent6 23 4 2 2" xfId="10886" xr:uid="{527472A6-C7D4-481B-8DF8-127402EB0836}"/>
    <cellStyle name="20% - Accent6 23 4 2 2 2" xfId="10887" xr:uid="{75430273-5BF2-4030-BF24-BAD86D7C01F6}"/>
    <cellStyle name="20% - Accent6 23 4 2 2 2 2" xfId="38319" xr:uid="{9FC67EE0-B5EB-4C07-B1AC-BF81AE02AA30}"/>
    <cellStyle name="20% - Accent6 23 4 2 2 2 3" xfId="41745" xr:uid="{AC571358-73E2-4F21-8B09-64C467B741C7}"/>
    <cellStyle name="20% - Accent6 23 4 2 2 3" xfId="10888" xr:uid="{F61524E7-6623-413E-8BA8-0EE2A9902B06}"/>
    <cellStyle name="20% - Accent6 23 4 2 2 3 2" xfId="38320" xr:uid="{A6BDD7B6-E379-4D9B-89B4-E8D269CA0E92}"/>
    <cellStyle name="20% - Accent6 23 4 2 2 3 3" xfId="41746" xr:uid="{2D2443EB-33A0-4306-B837-4DFAC7C5E656}"/>
    <cellStyle name="20% - Accent6 23 4 2 2 4" xfId="38318" xr:uid="{FE052322-DE03-4520-BE8B-EA66BA10AD3B}"/>
    <cellStyle name="20% - Accent6 23 4 2 2 5" xfId="41744" xr:uid="{9CBCBAF9-686B-441C-8198-6A53D44CCC34}"/>
    <cellStyle name="20% - Accent6 23 4 2 3" xfId="10889" xr:uid="{6BBE857E-DB82-41F6-A4D8-69CFD6FAF591}"/>
    <cellStyle name="20% - Accent6 23 4 2 3 2" xfId="38321" xr:uid="{523AAD33-06E9-46AB-B71D-8F9B9680A2BA}"/>
    <cellStyle name="20% - Accent6 23 4 2 3 3" xfId="41747" xr:uid="{8245DE7F-CAB2-46DF-912F-C15CDC167110}"/>
    <cellStyle name="20% - Accent6 23 4 2 4" xfId="10890" xr:uid="{29D5F71B-FE74-49FD-8DA3-EDD93CCF9115}"/>
    <cellStyle name="20% - Accent6 23 4 2 4 2" xfId="38322" xr:uid="{9963AB80-B0A8-4F9D-8879-F686FA1CB956}"/>
    <cellStyle name="20% - Accent6 23 4 2 4 3" xfId="41748" xr:uid="{D8A1D69D-159C-4A12-B0A5-ECF5201FC891}"/>
    <cellStyle name="20% - Accent6 23 4 2 5" xfId="38317" xr:uid="{B18ADFB5-B0D1-46C6-A917-311A7E5FBD78}"/>
    <cellStyle name="20% - Accent6 23 4 2 6" xfId="41743" xr:uid="{A12F8BEB-16CB-47B5-81DC-A60AAEE44E48}"/>
    <cellStyle name="20% - Accent6 23 4 3" xfId="10891" xr:uid="{D41FA67C-0717-418D-B76C-E196A24EC87E}"/>
    <cellStyle name="20% - Accent6 23 4 3 2" xfId="10892" xr:uid="{D21B287B-93FE-40C1-8A15-CA6629568B6D}"/>
    <cellStyle name="20% - Accent6 23 4 3 2 2" xfId="10893" xr:uid="{C5F6E94D-42BF-4E79-B3DA-0D60C5F0A1A7}"/>
    <cellStyle name="20% - Accent6 23 4 3 2 2 2" xfId="38325" xr:uid="{5EECD0B3-B3C5-48FF-882C-FC8908DA25B3}"/>
    <cellStyle name="20% - Accent6 23 4 3 2 2 3" xfId="41751" xr:uid="{D0603BC4-33EC-4C2D-AE92-F4D435DE7229}"/>
    <cellStyle name="20% - Accent6 23 4 3 2 3" xfId="10894" xr:uid="{F87C5516-7C04-4D8F-807E-320EF7A8A339}"/>
    <cellStyle name="20% - Accent6 23 4 3 2 3 2" xfId="38326" xr:uid="{3B67FA59-CAF1-48A4-9BEE-10772DFA513F}"/>
    <cellStyle name="20% - Accent6 23 4 3 2 3 3" xfId="41752" xr:uid="{533D9EFC-7789-47FE-A5FD-F4E0DFC448AC}"/>
    <cellStyle name="20% - Accent6 23 4 3 2 4" xfId="38324" xr:uid="{D8A3F9E0-A46B-40C1-9165-C0D9F6700DD6}"/>
    <cellStyle name="20% - Accent6 23 4 3 2 5" xfId="41750" xr:uid="{98D9DDC3-A30F-4E7F-BF76-C2BD6E3A6112}"/>
    <cellStyle name="20% - Accent6 23 4 3 3" xfId="10895" xr:uid="{809F729E-C233-40AA-9CD1-763CF0444BA8}"/>
    <cellStyle name="20% - Accent6 23 4 3 3 2" xfId="38327" xr:uid="{73146844-C5DE-4537-AAD3-BA036B89BB64}"/>
    <cellStyle name="20% - Accent6 23 4 3 3 3" xfId="41753" xr:uid="{1F409D22-64EB-4286-9FE6-4B84E75EF951}"/>
    <cellStyle name="20% - Accent6 23 4 3 4" xfId="10896" xr:uid="{D6E256A5-6C1D-49C9-B682-AAD76A87D13F}"/>
    <cellStyle name="20% - Accent6 23 4 3 4 2" xfId="38328" xr:uid="{E92CD414-FE14-4E8D-BD12-CEFE2126CCD6}"/>
    <cellStyle name="20% - Accent6 23 4 3 4 3" xfId="41754" xr:uid="{A431D896-8301-4AA7-9DCA-4710A762F530}"/>
    <cellStyle name="20% - Accent6 23 4 3 5" xfId="38323" xr:uid="{103D4D1D-C50C-42C7-BFDD-9E9C0B16873C}"/>
    <cellStyle name="20% - Accent6 23 4 3 6" xfId="41749" xr:uid="{BD1FC4A4-81DF-42A8-9FBF-37730A6D97BF}"/>
    <cellStyle name="20% - Accent6 23 4 4" xfId="10897" xr:uid="{AC6E83F7-91B0-45CE-A23B-2D9E7589286F}"/>
    <cellStyle name="20% - Accent6 23 4 4 2" xfId="10898" xr:uid="{D54542C7-CE8F-42FA-B11F-36CAF3AAE688}"/>
    <cellStyle name="20% - Accent6 23 4 4 2 2" xfId="38330" xr:uid="{BCF2612F-2E1F-499D-8896-097A9035C970}"/>
    <cellStyle name="20% - Accent6 23 4 4 2 3" xfId="41756" xr:uid="{DE9C35D0-5B0E-4A5A-9946-8FFDF68C91C7}"/>
    <cellStyle name="20% - Accent6 23 4 4 3" xfId="10899" xr:uid="{65270330-4241-466A-9575-44FD0470DC59}"/>
    <cellStyle name="20% - Accent6 23 4 4 3 2" xfId="38331" xr:uid="{3CA7143B-F7E3-4A76-AABF-908803FDF57F}"/>
    <cellStyle name="20% - Accent6 23 4 4 3 3" xfId="41757" xr:uid="{0B6758D9-6D5C-4C2C-ABE3-73AC74B15BFC}"/>
    <cellStyle name="20% - Accent6 23 4 4 4" xfId="38329" xr:uid="{D78F75C1-0147-46B7-9252-D0863FAFA1E4}"/>
    <cellStyle name="20% - Accent6 23 4 4 5" xfId="41755" xr:uid="{895A92F6-5EF4-485A-AB96-02BDAEBCC763}"/>
    <cellStyle name="20% - Accent6 23 5" xfId="10900" xr:uid="{717114AA-0899-445B-9275-785624E93144}"/>
    <cellStyle name="20% - Accent6 23 5 2" xfId="10901" xr:uid="{5FE74FD5-6942-4D46-BA53-BE55D8D523CD}"/>
    <cellStyle name="20% - Accent6 23 5 2 2" xfId="10902" xr:uid="{369B0B9A-E7D0-4E8D-ABF9-D6C4A9272C77}"/>
    <cellStyle name="20% - Accent6 23 5 2 2 2" xfId="10903" xr:uid="{D15B191A-3535-4299-BB33-108C69DAB42F}"/>
    <cellStyle name="20% - Accent6 23 5 2 2 2 2" xfId="38335" xr:uid="{C22C26A4-24F4-4C40-B174-F320F92BCFF5}"/>
    <cellStyle name="20% - Accent6 23 5 2 2 2 3" xfId="41761" xr:uid="{6183BCE1-91D0-47B1-9DC3-F3826E94E13E}"/>
    <cellStyle name="20% - Accent6 23 5 2 2 3" xfId="10904" xr:uid="{830BE715-5CBE-45C8-A11D-D799C33ABD53}"/>
    <cellStyle name="20% - Accent6 23 5 2 2 3 2" xfId="38336" xr:uid="{C07AC5A0-568F-4F56-84C3-1C0164174717}"/>
    <cellStyle name="20% - Accent6 23 5 2 2 3 3" xfId="41762" xr:uid="{50B5559A-3FF3-4B45-973E-24F40B042AB4}"/>
    <cellStyle name="20% - Accent6 23 5 2 2 4" xfId="38334" xr:uid="{A6CD60B2-BCB5-4555-8978-59B958F618AC}"/>
    <cellStyle name="20% - Accent6 23 5 2 2 5" xfId="41760" xr:uid="{5978B269-5184-42A8-82E3-7C780CAC551F}"/>
    <cellStyle name="20% - Accent6 23 5 2 3" xfId="10905" xr:uid="{C2D812BE-B8DC-4DC6-BA2A-E7EBE9A1DB96}"/>
    <cellStyle name="20% - Accent6 23 5 2 3 2" xfId="38337" xr:uid="{1F372417-C278-47A1-8883-65ECDA67EF81}"/>
    <cellStyle name="20% - Accent6 23 5 2 3 3" xfId="41763" xr:uid="{77947295-C53B-4A8E-9478-5A99E72022B7}"/>
    <cellStyle name="20% - Accent6 23 5 2 4" xfId="10906" xr:uid="{00DCC91A-D478-4E4B-87EE-14269236098A}"/>
    <cellStyle name="20% - Accent6 23 5 2 4 2" xfId="38338" xr:uid="{DCFDEA32-5F7C-4994-998C-3144B145485B}"/>
    <cellStyle name="20% - Accent6 23 5 2 4 3" xfId="41764" xr:uid="{F7742BFE-4174-4D92-87EC-54FEF3F435BD}"/>
    <cellStyle name="20% - Accent6 23 5 2 5" xfId="10907" xr:uid="{B79600C0-3D0A-485A-8F19-53F357597919}"/>
    <cellStyle name="20% - Accent6 23 5 2 5 2" xfId="38339" xr:uid="{198EEEA8-776A-4CB9-A1E4-F74EB49D4CBC}"/>
    <cellStyle name="20% - Accent6 23 5 2 5 3" xfId="41765" xr:uid="{67BE78EE-55BE-4D77-BBA3-00A1E6F4F8DE}"/>
    <cellStyle name="20% - Accent6 23 5 2 6" xfId="10908" xr:uid="{724A130C-2632-4C6E-8268-D268D030EFCC}"/>
    <cellStyle name="20% - Accent6 23 5 2 6 2" xfId="38340" xr:uid="{7625DF84-B389-4BC1-B278-85104A63597D}"/>
    <cellStyle name="20% - Accent6 23 5 2 6 3" xfId="41766" xr:uid="{E17CBE61-6D6B-42A5-8337-A29104261106}"/>
    <cellStyle name="20% - Accent6 23 5 2 7" xfId="38333" xr:uid="{A652B16A-3A27-4615-9CAF-5C4124ACEE2D}"/>
    <cellStyle name="20% - Accent6 23 5 2 8" xfId="41759" xr:uid="{6EFE29AA-26D9-49FC-B929-8DE5DD3C2CA7}"/>
    <cellStyle name="20% - Accent6 23 5 3" xfId="10909" xr:uid="{135DD0DC-437B-423B-A250-D385C21AAA3A}"/>
    <cellStyle name="20% - Accent6 23 5 3 2" xfId="10910" xr:uid="{8A41C718-A759-49E4-9657-32E47BD996FA}"/>
    <cellStyle name="20% - Accent6 23 5 3 2 2" xfId="38342" xr:uid="{0FC66FE6-4B86-4C93-A1F2-D838680A9405}"/>
    <cellStyle name="20% - Accent6 23 5 3 2 3" xfId="41768" xr:uid="{5B30852E-B123-4E02-9AF1-5626A55A6ED5}"/>
    <cellStyle name="20% - Accent6 23 5 3 3" xfId="10911" xr:uid="{7A4D8EBD-E9CA-4C63-BFDF-5B4A331C6488}"/>
    <cellStyle name="20% - Accent6 23 5 3 3 2" xfId="38343" xr:uid="{A363AE69-596B-4E55-82CF-15A30D44A4EE}"/>
    <cellStyle name="20% - Accent6 23 5 3 3 3" xfId="41769" xr:uid="{2533E186-7E8B-4A99-A4DA-F4C228D3ED1E}"/>
    <cellStyle name="20% - Accent6 23 5 3 4" xfId="38341" xr:uid="{08ED3E69-3756-442B-B080-E15FD3DD7523}"/>
    <cellStyle name="20% - Accent6 23 5 3 5" xfId="41767" xr:uid="{1F74213A-69E7-46D7-A9EE-3A77A2615698}"/>
    <cellStyle name="20% - Accent6 23 5 4" xfId="10912" xr:uid="{9A4FD6FD-EA44-41ED-B4CC-6FECAE344214}"/>
    <cellStyle name="20% - Accent6 23 5 4 2" xfId="38344" xr:uid="{6AD46A30-471D-4B4A-9746-B820F1366776}"/>
    <cellStyle name="20% - Accent6 23 5 4 3" xfId="41770" xr:uid="{9EFBD87D-95DF-408F-BDDE-AAAA6D906336}"/>
    <cellStyle name="20% - Accent6 23 5 5" xfId="10913" xr:uid="{9BB099C1-5B3E-45BA-B6FD-8C2CA1B89B04}"/>
    <cellStyle name="20% - Accent6 23 5 5 2" xfId="38345" xr:uid="{1455BF85-925C-435F-B30F-A5A57ED237DD}"/>
    <cellStyle name="20% - Accent6 23 5 5 3" xfId="41771" xr:uid="{9253B97E-FA91-4092-BFD5-B63AA394CDA9}"/>
    <cellStyle name="20% - Accent6 23 5 6" xfId="10914" xr:uid="{DF9F39FE-71E3-4DB3-ADA0-4A18733FFEBD}"/>
    <cellStyle name="20% - Accent6 23 5 6 2" xfId="38346" xr:uid="{35149588-AC39-4274-BC9D-F961868A914E}"/>
    <cellStyle name="20% - Accent6 23 5 6 3" xfId="41772" xr:uid="{9DCB944B-726B-4274-AEB4-81546AD920C5}"/>
    <cellStyle name="20% - Accent6 23 5 7" xfId="10915" xr:uid="{492F7A4F-C8AA-4738-BA09-579BD4491547}"/>
    <cellStyle name="20% - Accent6 23 5 7 2" xfId="38347" xr:uid="{4B935E33-BCE2-4448-95E7-7F9B1F457A77}"/>
    <cellStyle name="20% - Accent6 23 5 7 3" xfId="41773" xr:uid="{86CC8C41-32E9-4C90-9374-5B27546AAA73}"/>
    <cellStyle name="20% - Accent6 23 5 8" xfId="38332" xr:uid="{7787BFF5-EAFA-43BB-80D4-CCF9378B71DE}"/>
    <cellStyle name="20% - Accent6 23 5 9" xfId="41758" xr:uid="{28F8C12B-6DB5-45AE-970E-C4AFA59F4FAB}"/>
    <cellStyle name="20% - Accent6 23 6" xfId="10916" xr:uid="{685B73E3-4F3F-4C21-9B4F-FD772A146210}"/>
    <cellStyle name="20% - Accent6 23 6 2" xfId="10917" xr:uid="{4781E37F-6659-4E56-90C9-3D5913529378}"/>
    <cellStyle name="20% - Accent6 23 6 2 2" xfId="10918" xr:uid="{611EC161-E839-4389-828B-505E56C267F8}"/>
    <cellStyle name="20% - Accent6 23 6 2 2 2" xfId="38350" xr:uid="{FEEC0A4C-2AD0-4370-94E0-F18291D251E6}"/>
    <cellStyle name="20% - Accent6 23 6 2 2 3" xfId="41776" xr:uid="{0A68FFA5-D1B4-4C6C-9BC2-FF9F06AD6693}"/>
    <cellStyle name="20% - Accent6 23 6 2 3" xfId="10919" xr:uid="{435677A5-DC2C-421C-9FA9-63FA86FE2535}"/>
    <cellStyle name="20% - Accent6 23 6 2 3 2" xfId="38351" xr:uid="{33B51F69-53C0-4AA6-86D8-4F2DF3333CDF}"/>
    <cellStyle name="20% - Accent6 23 6 2 3 3" xfId="41777" xr:uid="{08638F70-196E-4F7A-B8B1-5C8D3C7CF91C}"/>
    <cellStyle name="20% - Accent6 23 6 2 4" xfId="38349" xr:uid="{EF5B6CE2-FF0A-48BF-8D9C-A5E4DEF48FAF}"/>
    <cellStyle name="20% - Accent6 23 6 2 5" xfId="41775" xr:uid="{534CD6E4-2422-493E-A594-229EDF64D730}"/>
    <cellStyle name="20% - Accent6 23 6 3" xfId="10920" xr:uid="{C5BBDCC1-0958-4708-96FC-F64FCB03B1F6}"/>
    <cellStyle name="20% - Accent6 23 6 3 2" xfId="38352" xr:uid="{AFB8EB5F-8367-4225-B313-DE838D921013}"/>
    <cellStyle name="20% - Accent6 23 6 3 3" xfId="41778" xr:uid="{50857038-A667-4539-BCF3-E569700953F6}"/>
    <cellStyle name="20% - Accent6 23 6 4" xfId="10921" xr:uid="{F0CFD585-96A0-4A2F-BE8D-7049F4AEEDD5}"/>
    <cellStyle name="20% - Accent6 23 6 4 2" xfId="38353" xr:uid="{1173799A-D2FB-4C14-BC19-2EF306D1BAFF}"/>
    <cellStyle name="20% - Accent6 23 6 4 3" xfId="41779" xr:uid="{289EF82A-E9C4-4341-95E2-E96D76EFCE58}"/>
    <cellStyle name="20% - Accent6 23 6 5" xfId="10922" xr:uid="{0BCB8095-847A-4CBF-B1A1-6A5AF54C998D}"/>
    <cellStyle name="20% - Accent6 23 6 5 2" xfId="38354" xr:uid="{39F9CAA5-D1F6-4D9B-8D8D-CB41063DFF5F}"/>
    <cellStyle name="20% - Accent6 23 6 5 3" xfId="41780" xr:uid="{CE0FCDD1-B5F9-4480-BF81-32DEBF174A1B}"/>
    <cellStyle name="20% - Accent6 23 6 6" xfId="10923" xr:uid="{05701212-9CB5-4D6C-B957-78E8663F8A2C}"/>
    <cellStyle name="20% - Accent6 23 6 6 2" xfId="38355" xr:uid="{17E6F7B3-FDC0-4A0E-855F-0DEBCF8888F5}"/>
    <cellStyle name="20% - Accent6 23 6 6 3" xfId="41781" xr:uid="{08F346B4-7609-40A4-BAB0-0C9029871E57}"/>
    <cellStyle name="20% - Accent6 23 6 7" xfId="38348" xr:uid="{4D7A3D8B-5AC4-42D1-BA55-2BE497A9A7F0}"/>
    <cellStyle name="20% - Accent6 23 6 8" xfId="41774" xr:uid="{92B54D8F-517A-41D3-926F-C6930CD8A997}"/>
    <cellStyle name="20% - Accent6 23 7" xfId="10924" xr:uid="{56678554-1549-408C-8328-A29299E6A369}"/>
    <cellStyle name="20% - Accent6 23 7 2" xfId="10925" xr:uid="{EB78EF83-0901-4BF3-91AF-1BC1F3C65AAF}"/>
    <cellStyle name="20% - Accent6 23 7 2 2" xfId="10926" xr:uid="{F02E05E1-EA5B-4DC2-8B0A-E35EC3AF682E}"/>
    <cellStyle name="20% - Accent6 23 7 2 2 2" xfId="38358" xr:uid="{6D6F8193-2371-4511-8509-BCB1F549C90C}"/>
    <cellStyle name="20% - Accent6 23 7 2 2 3" xfId="41784" xr:uid="{3BFFD665-D6CB-4FF5-BC60-18001CAC809A}"/>
    <cellStyle name="20% - Accent6 23 7 2 3" xfId="10927" xr:uid="{43BA072A-8A15-4FFC-AA05-28E8CD6B62B7}"/>
    <cellStyle name="20% - Accent6 23 7 2 3 2" xfId="38359" xr:uid="{78E833C3-435D-4617-949B-DD798D91DE10}"/>
    <cellStyle name="20% - Accent6 23 7 2 3 3" xfId="41785" xr:uid="{B7CDC686-606A-484A-9AAF-829135253F2B}"/>
    <cellStyle name="20% - Accent6 23 7 2 4" xfId="38357" xr:uid="{F23D69A8-E94B-4D26-B356-51FBDBE9F9A3}"/>
    <cellStyle name="20% - Accent6 23 7 2 5" xfId="41783" xr:uid="{FE228914-8C25-4E7E-BD0A-47BF888D8EF6}"/>
    <cellStyle name="20% - Accent6 23 7 3" xfId="10928" xr:uid="{D62BEECC-A269-4415-AD14-FE67CF96A8E0}"/>
    <cellStyle name="20% - Accent6 23 7 3 2" xfId="38360" xr:uid="{48F4F29B-AB3D-4721-B2CC-DB2712683EF8}"/>
    <cellStyle name="20% - Accent6 23 7 3 3" xfId="41786" xr:uid="{48B2203C-D1CD-4886-A8C3-CF1308ED0E32}"/>
    <cellStyle name="20% - Accent6 23 7 4" xfId="10929" xr:uid="{548F6CFF-0424-4B0D-B077-BC0FD92C198D}"/>
    <cellStyle name="20% - Accent6 23 7 4 2" xfId="38361" xr:uid="{471E0F52-2772-42E0-97B9-DDA7872501F3}"/>
    <cellStyle name="20% - Accent6 23 7 4 3" xfId="41787" xr:uid="{D227155F-1398-4B49-8E5C-91464CBC25E6}"/>
    <cellStyle name="20% - Accent6 23 7 5" xfId="10930" xr:uid="{D3877E8E-1F5C-4E3F-B0CC-849E6144B1B8}"/>
    <cellStyle name="20% - Accent6 23 7 5 2" xfId="38362" xr:uid="{BF48B186-A975-44B5-83A7-A1E1224EB00F}"/>
    <cellStyle name="20% - Accent6 23 7 5 3" xfId="41788" xr:uid="{56FC6CD8-CFF7-4B2C-BFCC-F74FD847CA98}"/>
    <cellStyle name="20% - Accent6 23 7 6" xfId="38356" xr:uid="{17C63E7E-7A15-4D60-9A2A-B70F943E0605}"/>
    <cellStyle name="20% - Accent6 23 7 7" xfId="41782" xr:uid="{56146A54-2B1A-4337-A41A-964B42D41C2A}"/>
    <cellStyle name="20% - Accent6 23 8" xfId="10931" xr:uid="{03119B13-9724-4296-9BC6-A939ADAEF3F7}"/>
    <cellStyle name="20% - Accent6 23 8 2" xfId="10932" xr:uid="{F4619F25-36EC-4593-9D59-75E2EACF5D4A}"/>
    <cellStyle name="20% - Accent6 23 8 2 2" xfId="38364" xr:uid="{0152E656-93A8-4905-A55B-EF177FAAD450}"/>
    <cellStyle name="20% - Accent6 23 8 2 3" xfId="41790" xr:uid="{8F4F0CD4-0ACF-4816-8D6E-FF7C267B55C3}"/>
    <cellStyle name="20% - Accent6 23 8 3" xfId="10933" xr:uid="{02EC3C11-8452-4965-A6E7-8FCE1EBC3251}"/>
    <cellStyle name="20% - Accent6 23 8 3 2" xfId="38365" xr:uid="{E94767BF-815E-4C94-8F56-0D814E2B75E2}"/>
    <cellStyle name="20% - Accent6 23 8 3 3" xfId="41791" xr:uid="{AEFE2B3B-B1E5-4EFB-8773-82E17BFFFBF6}"/>
    <cellStyle name="20% - Accent6 23 8 4" xfId="38363" xr:uid="{BFEFE579-E310-40B9-BE9A-8A19CFD81D25}"/>
    <cellStyle name="20% - Accent6 23 8 5" xfId="41789" xr:uid="{9DF28918-F97B-4CCE-BCD6-C1BFA89AD6BB}"/>
    <cellStyle name="20% - Accent6 23 9" xfId="10934" xr:uid="{53CFED31-8D84-49FE-8D17-BA7B65785331}"/>
    <cellStyle name="20% - Accent6 23 9 2" xfId="38366" xr:uid="{5884B381-CF45-4676-840E-3DA199C469D4}"/>
    <cellStyle name="20% - Accent6 23 9 3" xfId="41792" xr:uid="{2174ACAC-61BB-4A15-9A66-8F8A854B0A77}"/>
    <cellStyle name="20% - Accent6 24" xfId="168" xr:uid="{00000000-0005-0000-0000-0000D2010000}"/>
    <cellStyle name="20% - Accent6 24 10" xfId="10936" xr:uid="{33FC747F-7E7E-427A-BE02-D349A52DE9D0}"/>
    <cellStyle name="20% - Accent6 24 10 2" xfId="38368" xr:uid="{6A716639-6B6F-4F00-A0A8-8E6B250ED88A}"/>
    <cellStyle name="20% - Accent6 24 10 3" xfId="41794" xr:uid="{87C585C5-933A-4F4A-9CE8-E7F92AE5652F}"/>
    <cellStyle name="20% - Accent6 24 11" xfId="10937" xr:uid="{D63CBB93-F37B-488A-9CD7-9480EF7E3BA7}"/>
    <cellStyle name="20% - Accent6 24 11 2" xfId="38369" xr:uid="{345D7202-3312-44A3-90B3-CE49D7971850}"/>
    <cellStyle name="20% - Accent6 24 11 3" xfId="41795" xr:uid="{F0B5A02E-F9D2-48A6-94AD-0B804118D2CE}"/>
    <cellStyle name="20% - Accent6 24 12" xfId="10938" xr:uid="{353F8F89-487F-49BA-855E-D1A0249B0A3B}"/>
    <cellStyle name="20% - Accent6 24 12 2" xfId="38370" xr:uid="{41900312-B503-423D-A837-4445424E7D51}"/>
    <cellStyle name="20% - Accent6 24 12 3" xfId="41796" xr:uid="{12E8EF96-3987-4F51-A3CB-FB35B4C288A0}"/>
    <cellStyle name="20% - Accent6 24 13" xfId="38367" xr:uid="{22D8DBAA-D301-46EC-B50A-C8E981CB244A}"/>
    <cellStyle name="20% - Accent6 24 14" xfId="41793" xr:uid="{09A96701-75F6-49F8-8DE6-ABB4504B46E9}"/>
    <cellStyle name="20% - Accent6 24 15" xfId="43524" xr:uid="{2B5411D3-F052-4716-99D8-8AADB5556114}"/>
    <cellStyle name="20% - Accent6 24 16" xfId="10935" xr:uid="{E8FD4A53-4775-4C7F-92C2-106EE27AA831}"/>
    <cellStyle name="20% - Accent6 24 2" xfId="2012" xr:uid="{00000000-0005-0000-0000-0000D3010000}"/>
    <cellStyle name="20% - Accent6 24 2 2" xfId="10940" xr:uid="{03AB2649-A5E1-4C5B-BC34-A4E6879BB807}"/>
    <cellStyle name="20% - Accent6 24 2 2 2" xfId="10941" xr:uid="{696BF170-7BEB-47CE-AA33-E794796A9A8A}"/>
    <cellStyle name="20% - Accent6 24 2 2 2 2" xfId="38372" xr:uid="{A7E12F77-5B03-4B08-9616-77D152CD8B5F}"/>
    <cellStyle name="20% - Accent6 24 2 2 2 3" xfId="41798" xr:uid="{2C5D335E-908E-4FF3-887E-653EA7187306}"/>
    <cellStyle name="20% - Accent6 24 2 2 3" xfId="10942" xr:uid="{B809AA85-09E2-428D-B9D9-C9A5883B40C1}"/>
    <cellStyle name="20% - Accent6 24 2 2 3 2" xfId="38373" xr:uid="{B36FE669-616F-4AAE-8EC4-852154956607}"/>
    <cellStyle name="20% - Accent6 24 2 2 3 3" xfId="41799" xr:uid="{99282198-A007-4FCC-918D-9EA52ABFBD1F}"/>
    <cellStyle name="20% - Accent6 24 2 2 4" xfId="38371" xr:uid="{F3033293-D29B-403D-8B74-172C061254F3}"/>
    <cellStyle name="20% - Accent6 24 2 2 5" xfId="41797" xr:uid="{202B0902-4597-494D-99B0-DE5F1A61B057}"/>
    <cellStyle name="20% - Accent6 24 2 3" xfId="10939" xr:uid="{D6619527-6C8A-4136-B5EC-8C7105B63018}"/>
    <cellStyle name="20% - Accent6 24 3" xfId="10943" xr:uid="{6B5789B1-3907-4AC0-A4C8-0EE2D89520AB}"/>
    <cellStyle name="20% - Accent6 24 3 2" xfId="10944" xr:uid="{51D1A91D-DDE3-416E-A9F3-1FCA443ABBC4}"/>
    <cellStyle name="20% - Accent6 24 3 2 2" xfId="10945" xr:uid="{F7C69D67-6269-4853-A249-74C7632EB2AB}"/>
    <cellStyle name="20% - Accent6 24 3 2 2 2" xfId="38375" xr:uid="{B42A2A05-1AB1-48D2-9DF1-EB4010A8900B}"/>
    <cellStyle name="20% - Accent6 24 3 2 2 3" xfId="41801" xr:uid="{B7865199-7CFF-4217-B246-F1F3AADC7ED0}"/>
    <cellStyle name="20% - Accent6 24 3 2 3" xfId="10946" xr:uid="{9573D3B3-0FA2-401F-93C8-679EC7074C79}"/>
    <cellStyle name="20% - Accent6 24 3 2 3 2" xfId="38376" xr:uid="{5499DDB4-80D2-4EB7-AF4E-1700DC5FB1E8}"/>
    <cellStyle name="20% - Accent6 24 3 2 3 3" xfId="41802" xr:uid="{197B8094-80EA-41C4-98FD-FAEF47C88757}"/>
    <cellStyle name="20% - Accent6 24 3 2 4" xfId="38374" xr:uid="{630933A1-3993-48DA-B63B-A3807F681FAD}"/>
    <cellStyle name="20% - Accent6 24 3 2 5" xfId="41800" xr:uid="{3FA50E48-6055-449D-BFE9-6C375B1F5A49}"/>
    <cellStyle name="20% - Accent6 24 4" xfId="10947" xr:uid="{EC1C871F-1F88-4C42-AAEE-CD4BFFD445DA}"/>
    <cellStyle name="20% - Accent6 24 5" xfId="10948" xr:uid="{93823BB2-2F95-4ED8-BA0F-BE788A2C40E8}"/>
    <cellStyle name="20% - Accent6 24 6" xfId="10949" xr:uid="{98C75863-221D-4300-AEA1-2DA18C32AF9F}"/>
    <cellStyle name="20% - Accent6 24 7" xfId="10950" xr:uid="{1E154F27-8EEB-4B12-AABD-D9CDC1B6D846}"/>
    <cellStyle name="20% - Accent6 24 7 2" xfId="10951" xr:uid="{DB7D26CB-4982-4F31-A0EB-5CEC301AA3C9}"/>
    <cellStyle name="20% - Accent6 24 7 2 2" xfId="10952" xr:uid="{79F1722C-CB36-4EA0-A5EC-4D67EF918823}"/>
    <cellStyle name="20% - Accent6 24 7 2 2 2" xfId="38379" xr:uid="{D316316F-E127-4492-AECE-9E5ADBDC389B}"/>
    <cellStyle name="20% - Accent6 24 7 2 2 3" xfId="41805" xr:uid="{097D5F4E-2F8D-40FE-9324-6896770F5150}"/>
    <cellStyle name="20% - Accent6 24 7 2 3" xfId="10953" xr:uid="{A2F230EC-7D6E-4150-A488-255087512004}"/>
    <cellStyle name="20% - Accent6 24 7 2 3 2" xfId="38380" xr:uid="{8EEC0AA1-7586-4C62-8653-5F4A042633EE}"/>
    <cellStyle name="20% - Accent6 24 7 2 3 3" xfId="41806" xr:uid="{2C6DD87B-EF42-4345-BEBF-6142B2F21B59}"/>
    <cellStyle name="20% - Accent6 24 7 2 4" xfId="38378" xr:uid="{EA0F87BF-C9B8-41DE-8C76-C0A0CA71404A}"/>
    <cellStyle name="20% - Accent6 24 7 2 5" xfId="41804" xr:uid="{32F1D749-76D9-47D8-99AE-2AB4651A47CB}"/>
    <cellStyle name="20% - Accent6 24 7 3" xfId="10954" xr:uid="{C5A54982-798A-4B28-B313-9CBD55892792}"/>
    <cellStyle name="20% - Accent6 24 7 3 2" xfId="38381" xr:uid="{616A1680-7D62-48BB-A77D-BD47483EB420}"/>
    <cellStyle name="20% - Accent6 24 7 3 3" xfId="41807" xr:uid="{5DC72102-BD50-46CA-8002-ABD7B4B054F5}"/>
    <cellStyle name="20% - Accent6 24 7 4" xfId="10955" xr:uid="{18DEDCCD-AD9F-4580-B33C-7556C5F62777}"/>
    <cellStyle name="20% - Accent6 24 7 4 2" xfId="38382" xr:uid="{9D2DD8AD-EB42-4854-989F-70C34E427479}"/>
    <cellStyle name="20% - Accent6 24 7 4 3" xfId="41808" xr:uid="{599368A6-305A-4E4A-9F52-6042C18D7467}"/>
    <cellStyle name="20% - Accent6 24 7 5" xfId="10956" xr:uid="{05E7717B-B8CB-43B2-9DDA-2B5B7EC9E49A}"/>
    <cellStyle name="20% - Accent6 24 7 5 2" xfId="38383" xr:uid="{AFAF2B94-580F-478F-96FD-75AF141BD6BE}"/>
    <cellStyle name="20% - Accent6 24 7 5 3" xfId="41809" xr:uid="{64B57603-B5F8-4FED-8C58-874571741F09}"/>
    <cellStyle name="20% - Accent6 24 7 6" xfId="38377" xr:uid="{815A4B3C-63C7-404D-B8D1-9402C3C28C84}"/>
    <cellStyle name="20% - Accent6 24 7 7" xfId="41803" xr:uid="{926B9DB5-6358-4182-8C36-AB6EC126A8CA}"/>
    <cellStyle name="20% - Accent6 24 8" xfId="10957" xr:uid="{1B4615EA-D277-45AE-A342-E058CC42CDFF}"/>
    <cellStyle name="20% - Accent6 24 8 2" xfId="10958" xr:uid="{5860CFDC-A553-4E43-917C-3FC10C612674}"/>
    <cellStyle name="20% - Accent6 24 8 2 2" xfId="38385" xr:uid="{7F481E0B-C009-4F5D-884B-45E6A5DC4218}"/>
    <cellStyle name="20% - Accent6 24 8 2 3" xfId="41811" xr:uid="{EB2B51A6-A942-438A-9B02-8744B86DC6CA}"/>
    <cellStyle name="20% - Accent6 24 8 3" xfId="10959" xr:uid="{44CD4A22-0FDB-4C7D-A3DB-C0AAEE7FBC4A}"/>
    <cellStyle name="20% - Accent6 24 8 3 2" xfId="38386" xr:uid="{852B8F8C-D73B-4723-A846-A2984078C4BD}"/>
    <cellStyle name="20% - Accent6 24 8 3 3" xfId="41812" xr:uid="{7617C341-70ED-437E-A12F-6E415AA73799}"/>
    <cellStyle name="20% - Accent6 24 8 4" xfId="10960" xr:uid="{A91A5309-60D3-495F-88E4-196C2AEA4143}"/>
    <cellStyle name="20% - Accent6 24 8 4 2" xfId="38387" xr:uid="{E6ABEFCC-4E1F-423A-8675-BA8557C0D42A}"/>
    <cellStyle name="20% - Accent6 24 8 4 3" xfId="41813" xr:uid="{BF872A7C-8B0C-4D00-84AA-D6C9FABA4A06}"/>
    <cellStyle name="20% - Accent6 24 8 5" xfId="10961" xr:uid="{143A5399-E229-44E4-9C48-9A31AB10710D}"/>
    <cellStyle name="20% - Accent6 24 8 5 2" xfId="38388" xr:uid="{DA27A18B-055C-43B1-A887-49DE30776BFD}"/>
    <cellStyle name="20% - Accent6 24 8 5 3" xfId="41814" xr:uid="{384A6A5C-09B3-41F9-8791-D5F71B6F568C}"/>
    <cellStyle name="20% - Accent6 24 8 6" xfId="38384" xr:uid="{705C4129-D790-4325-AF3F-EC22EEC5E5F9}"/>
    <cellStyle name="20% - Accent6 24 8 7" xfId="41810" xr:uid="{0F3CDC68-D192-4F2F-AE68-9B8A77ECB3B0}"/>
    <cellStyle name="20% - Accent6 24 9" xfId="10962" xr:uid="{734311A8-C799-43CF-8437-11181D27D8C2}"/>
    <cellStyle name="20% - Accent6 24 9 2" xfId="38389" xr:uid="{49C11CAE-D430-4758-8387-EAA2B0B533F6}"/>
    <cellStyle name="20% - Accent6 24 9 3" xfId="41815" xr:uid="{2ACEE004-C222-4CE4-9F57-B7DB6413E9E0}"/>
    <cellStyle name="20% - Accent6 25" xfId="169" xr:uid="{00000000-0005-0000-0000-0000D4010000}"/>
    <cellStyle name="20% - Accent6 25 10" xfId="41816" xr:uid="{5DD60E3F-C93C-4BD4-9504-34B18C60F4DB}"/>
    <cellStyle name="20% - Accent6 25 11" xfId="43525" xr:uid="{A10309A2-CE66-458F-8089-02FC947DE74D}"/>
    <cellStyle name="20% - Accent6 25 12" xfId="10963" xr:uid="{B76DF1F8-9A3B-4653-B8DE-B9679BE4A1CE}"/>
    <cellStyle name="20% - Accent6 25 2" xfId="2013" xr:uid="{00000000-0005-0000-0000-0000D5010000}"/>
    <cellStyle name="20% - Accent6 25 2 2" xfId="10965" xr:uid="{50662A47-29A1-4E80-8FD5-3135504E3CD8}"/>
    <cellStyle name="20% - Accent6 25 2 2 2" xfId="10966" xr:uid="{10627A62-B840-4E16-B70F-0586027EFF29}"/>
    <cellStyle name="20% - Accent6 25 2 2 2 2" xfId="38392" xr:uid="{04AC462D-812F-4DEC-A2E1-F7E866DB02DD}"/>
    <cellStyle name="20% - Accent6 25 2 2 2 3" xfId="41818" xr:uid="{ABCA9CCE-5E8D-4AE3-8145-6CB83F326ACC}"/>
    <cellStyle name="20% - Accent6 25 2 2 3" xfId="10967" xr:uid="{9F14420F-2499-4BD2-A71E-7929953F1791}"/>
    <cellStyle name="20% - Accent6 25 2 2 3 2" xfId="38393" xr:uid="{CDC1F6A4-E749-4A01-8E78-9F7906F72113}"/>
    <cellStyle name="20% - Accent6 25 2 2 3 3" xfId="41819" xr:uid="{5CBA1B68-4204-49F9-AB55-D970CDBE6208}"/>
    <cellStyle name="20% - Accent6 25 2 2 4" xfId="38391" xr:uid="{56DA04DF-54CB-4289-AB1A-9C9442DCF84F}"/>
    <cellStyle name="20% - Accent6 25 2 2 5" xfId="41817" xr:uid="{F8BD78B0-3F59-497A-87BF-E5B73190EE5A}"/>
    <cellStyle name="20% - Accent6 25 2 3" xfId="10964" xr:uid="{9FDD3857-3F35-40F9-BEE5-6E44170557FC}"/>
    <cellStyle name="20% - Accent6 25 3" xfId="10968" xr:uid="{578B85BC-4CB7-494E-8B12-7B0F4136C1C2}"/>
    <cellStyle name="20% - Accent6 25 3 2" xfId="10969" xr:uid="{027C598F-54CB-4F78-8370-B4AC8132D687}"/>
    <cellStyle name="20% - Accent6 25 3 2 2" xfId="10970" xr:uid="{1E4347DB-E059-4B5D-99E1-E07C86FF0077}"/>
    <cellStyle name="20% - Accent6 25 3 2 2 2" xfId="38396" xr:uid="{B9452B71-D948-4329-BA5D-AC7F4236994C}"/>
    <cellStyle name="20% - Accent6 25 3 2 2 3" xfId="41822" xr:uid="{A5A5D4C5-85BF-45E2-A5CD-635A65346EFA}"/>
    <cellStyle name="20% - Accent6 25 3 2 3" xfId="10971" xr:uid="{41BB1F2A-045E-4478-A23B-9FCE98E65427}"/>
    <cellStyle name="20% - Accent6 25 3 2 3 2" xfId="38397" xr:uid="{6C9B0F5C-F958-4ABE-90ED-E8B4F1563E4C}"/>
    <cellStyle name="20% - Accent6 25 3 2 3 3" xfId="41823" xr:uid="{53BF7DDA-2470-480E-BBEC-16242BDD026E}"/>
    <cellStyle name="20% - Accent6 25 3 2 4" xfId="10972" xr:uid="{AA591AC2-F800-4EBF-B18E-53EC60B6ED3F}"/>
    <cellStyle name="20% - Accent6 25 3 2 4 2" xfId="38398" xr:uid="{290EEFDC-87BE-44A2-97F3-CEA5011E3EA5}"/>
    <cellStyle name="20% - Accent6 25 3 2 4 3" xfId="41824" xr:uid="{709882D4-B253-425B-A105-0EC006C25C12}"/>
    <cellStyle name="20% - Accent6 25 3 2 5" xfId="10973" xr:uid="{490E0403-E717-4475-AD85-D66E226E2E85}"/>
    <cellStyle name="20% - Accent6 25 3 2 5 2" xfId="38399" xr:uid="{6000F33A-5FE1-4256-872B-BC77DE02BB66}"/>
    <cellStyle name="20% - Accent6 25 3 2 5 3" xfId="41825" xr:uid="{0EDC6200-A378-4A4A-BF84-4E04609DEEFC}"/>
    <cellStyle name="20% - Accent6 25 3 2 6" xfId="38395" xr:uid="{1E01540F-66A8-4C6B-AB29-BF6C8664E8C9}"/>
    <cellStyle name="20% - Accent6 25 3 2 7" xfId="41821" xr:uid="{C4FCEDE6-F949-4643-B093-6C61423EF91E}"/>
    <cellStyle name="20% - Accent6 25 3 3" xfId="10974" xr:uid="{2F99E15D-6051-47DA-BA78-14E08505EE7B}"/>
    <cellStyle name="20% - Accent6 25 3 3 2" xfId="38400" xr:uid="{C9908E18-51C9-43AB-A3ED-F13DBA74DDED}"/>
    <cellStyle name="20% - Accent6 25 3 3 3" xfId="41826" xr:uid="{C90CFAD5-C3F4-4E47-B56C-DAF1003226C1}"/>
    <cellStyle name="20% - Accent6 25 3 4" xfId="10975" xr:uid="{B786E964-1F2F-4585-96FF-6E2412B2C03D}"/>
    <cellStyle name="20% - Accent6 25 3 4 2" xfId="38401" xr:uid="{A5198761-710B-47B5-826E-B4DC90C4C8C3}"/>
    <cellStyle name="20% - Accent6 25 3 4 3" xfId="41827" xr:uid="{10C7BB66-0DE9-46A8-B61D-BBE17AD42BF2}"/>
    <cellStyle name="20% - Accent6 25 3 5" xfId="10976" xr:uid="{C8219148-120E-457C-A864-5EBDCB5360C6}"/>
    <cellStyle name="20% - Accent6 25 3 5 2" xfId="38402" xr:uid="{D0650CF4-90B4-4E1B-A8FA-04252E9C5048}"/>
    <cellStyle name="20% - Accent6 25 3 5 3" xfId="41828" xr:uid="{179AE2CB-0791-4B98-8E45-08C4EB1C1EA9}"/>
    <cellStyle name="20% - Accent6 25 3 6" xfId="10977" xr:uid="{0577D117-8C9F-4570-B13D-981B39E7938F}"/>
    <cellStyle name="20% - Accent6 25 3 6 2" xfId="38403" xr:uid="{F43EB8B3-E2C5-45A5-A1D5-502AE352BEF6}"/>
    <cellStyle name="20% - Accent6 25 3 6 3" xfId="41829" xr:uid="{83A63118-9C7B-4027-8A13-57884062BCA7}"/>
    <cellStyle name="20% - Accent6 25 3 7" xfId="38394" xr:uid="{2095027B-A9CD-450F-94E2-F971D4541733}"/>
    <cellStyle name="20% - Accent6 25 3 8" xfId="41820" xr:uid="{4FBB5E88-9177-4211-B0FA-FF6FCA859C9B}"/>
    <cellStyle name="20% - Accent6 25 4" xfId="10978" xr:uid="{C872B75F-43DC-40E5-86C9-CA68147D6697}"/>
    <cellStyle name="20% - Accent6 25 4 2" xfId="10979" xr:uid="{53E2E7DA-6C58-49CC-A0BA-78B2B307D0A3}"/>
    <cellStyle name="20% - Accent6 25 4 2 2" xfId="38405" xr:uid="{FF31BB61-DEF3-4E27-A97F-F4CAF82C8609}"/>
    <cellStyle name="20% - Accent6 25 4 2 3" xfId="41831" xr:uid="{8F0A6A65-9E05-41CE-A032-BC0BD01B2CD1}"/>
    <cellStyle name="20% - Accent6 25 4 3" xfId="10980" xr:uid="{81D4F95D-89F9-4656-B207-672F73796938}"/>
    <cellStyle name="20% - Accent6 25 4 3 2" xfId="38406" xr:uid="{986E8E71-00CD-437E-BD70-7851EE7D81C5}"/>
    <cellStyle name="20% - Accent6 25 4 3 3" xfId="41832" xr:uid="{C701BA5B-4205-4932-8269-018BD93A8E80}"/>
    <cellStyle name="20% - Accent6 25 4 4" xfId="10981" xr:uid="{E8EFD7BB-4AA9-425F-A1B5-2F5F67C29015}"/>
    <cellStyle name="20% - Accent6 25 4 4 2" xfId="38407" xr:uid="{EDAB20B1-4F1D-44CC-9591-C2788E8FEED5}"/>
    <cellStyle name="20% - Accent6 25 4 4 3" xfId="41833" xr:uid="{8313C823-2254-4305-9100-0D8A59ECB8B9}"/>
    <cellStyle name="20% - Accent6 25 4 5" xfId="10982" xr:uid="{CC9FD3DE-3A49-4C68-9FD3-5365BCD39A0B}"/>
    <cellStyle name="20% - Accent6 25 4 5 2" xfId="38408" xr:uid="{511172AB-B7EA-43FE-8A77-F150FB308F6B}"/>
    <cellStyle name="20% - Accent6 25 4 5 3" xfId="41834" xr:uid="{18828086-D352-44CD-AB6F-A6E87CE7BF4B}"/>
    <cellStyle name="20% - Accent6 25 4 6" xfId="38404" xr:uid="{4624990B-0796-4752-9A8A-47AA1D730AF7}"/>
    <cellStyle name="20% - Accent6 25 4 7" xfId="41830" xr:uid="{9D6C8E5E-A441-4713-8A53-4DF9E4E8BF72}"/>
    <cellStyle name="20% - Accent6 25 5" xfId="10983" xr:uid="{A56D632C-5E49-4C88-AC46-C503B05BB2C6}"/>
    <cellStyle name="20% - Accent6 25 5 2" xfId="38409" xr:uid="{D41A492D-1D34-42C4-89E8-8E297B5D6C10}"/>
    <cellStyle name="20% - Accent6 25 5 3" xfId="41835" xr:uid="{6842B9D0-30A6-4240-B9A7-2D3C1A41B4C2}"/>
    <cellStyle name="20% - Accent6 25 6" xfId="10984" xr:uid="{9D0FC4C6-870C-459C-8CEF-EC90FDD1B0D6}"/>
    <cellStyle name="20% - Accent6 25 6 2" xfId="38410" xr:uid="{4AC534CD-D80D-41B8-84E0-B4A7068D86C7}"/>
    <cellStyle name="20% - Accent6 25 6 3" xfId="41836" xr:uid="{1A2095A2-7BA6-4AD8-AF3B-093ABF3E634C}"/>
    <cellStyle name="20% - Accent6 25 7" xfId="10985" xr:uid="{E34570CB-7000-4404-9FF4-2146BEFC7F8E}"/>
    <cellStyle name="20% - Accent6 25 7 2" xfId="38411" xr:uid="{330396CA-1BB4-4F06-A813-0D08FC3CC8EE}"/>
    <cellStyle name="20% - Accent6 25 7 3" xfId="41837" xr:uid="{F439A58C-D09A-4953-897C-FC8EE0C86A4C}"/>
    <cellStyle name="20% - Accent6 25 8" xfId="10986" xr:uid="{81D33A9D-1D5C-484F-B6C9-11356A5E76B1}"/>
    <cellStyle name="20% - Accent6 25 8 2" xfId="38412" xr:uid="{6E2AE95C-6618-4B39-9131-80991B5BD4F8}"/>
    <cellStyle name="20% - Accent6 25 8 3" xfId="41838" xr:uid="{C2FA83BB-0FDC-4283-B72C-B2D764E09D35}"/>
    <cellStyle name="20% - Accent6 25 9" xfId="38390" xr:uid="{C3D06CAF-A7D0-4F6E-855A-977890BCC38F}"/>
    <cellStyle name="20% - Accent6 26" xfId="2014" xr:uid="{00000000-0005-0000-0000-0000D6010000}"/>
    <cellStyle name="20% - Accent6 26 10" xfId="41839" xr:uid="{3E40C594-7B8F-4326-8A55-16F697DDB670}"/>
    <cellStyle name="20% - Accent6 26 11" xfId="10987" xr:uid="{38E415CF-988F-41CF-B670-9143D4F5D5EB}"/>
    <cellStyle name="20% - Accent6 26 2" xfId="10988" xr:uid="{11DCD8C4-E4F9-4FF2-93BB-14C2F31C05C3}"/>
    <cellStyle name="20% - Accent6 26 2 2" xfId="10989" xr:uid="{748B2D45-A7B0-4348-B39C-F1AFCD069C97}"/>
    <cellStyle name="20% - Accent6 26 2 2 2" xfId="10990" xr:uid="{95F4C093-D408-42AD-82F6-3F5C269C8EBD}"/>
    <cellStyle name="20% - Accent6 26 2 2 2 2" xfId="38415" xr:uid="{487C74C3-7CC4-44FF-8AE7-0D0532347984}"/>
    <cellStyle name="20% - Accent6 26 2 2 2 3" xfId="41841" xr:uid="{D445181D-1C50-45BF-A640-327EA41E1CE3}"/>
    <cellStyle name="20% - Accent6 26 2 2 3" xfId="10991" xr:uid="{1AED4B58-5B85-4FA5-9751-C54CBA61BC3E}"/>
    <cellStyle name="20% - Accent6 26 2 2 3 2" xfId="38416" xr:uid="{DA507A46-940A-456E-9E64-AB8D5EB81D77}"/>
    <cellStyle name="20% - Accent6 26 2 2 3 3" xfId="41842" xr:uid="{64FDC96C-6EA0-4778-ABEC-9D766D391FD9}"/>
    <cellStyle name="20% - Accent6 26 2 2 4" xfId="38414" xr:uid="{E46BE77B-390B-44D5-8BF8-4380BEA2EB38}"/>
    <cellStyle name="20% - Accent6 26 2 2 5" xfId="41840" xr:uid="{F20CFEF2-F098-40F1-B08D-1A35B5E9A191}"/>
    <cellStyle name="20% - Accent6 26 3" xfId="10992" xr:uid="{85E1CF54-FBD7-4C42-BFC7-A6F082EACF58}"/>
    <cellStyle name="20% - Accent6 26 3 2" xfId="10993" xr:uid="{28B45335-987F-461F-AB01-B3642DA288BF}"/>
    <cellStyle name="20% - Accent6 26 3 2 2" xfId="10994" xr:uid="{0430B1B5-177C-4ED2-9290-4F2B3629E85C}"/>
    <cellStyle name="20% - Accent6 26 3 2 2 2" xfId="38419" xr:uid="{1FEF40C1-3916-455C-8719-AC52CA8C355D}"/>
    <cellStyle name="20% - Accent6 26 3 2 2 3" xfId="41845" xr:uid="{7E99A1B5-9D59-4C05-8CFC-C420550F9D1A}"/>
    <cellStyle name="20% - Accent6 26 3 2 3" xfId="10995" xr:uid="{5AE84117-4939-4C76-B781-326CA1E24333}"/>
    <cellStyle name="20% - Accent6 26 3 2 3 2" xfId="38420" xr:uid="{69AC19C0-F1A4-4802-ABCD-A8B1E13D974B}"/>
    <cellStyle name="20% - Accent6 26 3 2 3 3" xfId="41846" xr:uid="{C116FC72-3EE6-4E2A-BF5B-D19DD813E0C0}"/>
    <cellStyle name="20% - Accent6 26 3 2 4" xfId="10996" xr:uid="{DC82714B-2EB7-46C0-A99D-96351A153EE1}"/>
    <cellStyle name="20% - Accent6 26 3 2 4 2" xfId="38421" xr:uid="{35BE7C2C-1E55-4D27-BBB7-24BA236D8EB8}"/>
    <cellStyle name="20% - Accent6 26 3 2 4 3" xfId="41847" xr:uid="{AE08BCF0-4C28-474F-BC49-999453C5BAA9}"/>
    <cellStyle name="20% - Accent6 26 3 2 5" xfId="10997" xr:uid="{EE05F7B2-30DF-452B-BF74-425F1343A510}"/>
    <cellStyle name="20% - Accent6 26 3 2 5 2" xfId="38422" xr:uid="{84CCCD85-27B1-46C9-8E0F-A78E29DC7C4B}"/>
    <cellStyle name="20% - Accent6 26 3 2 5 3" xfId="41848" xr:uid="{021A1B1F-3AF6-4E53-9C5A-EDCC21BED0DA}"/>
    <cellStyle name="20% - Accent6 26 3 2 6" xfId="38418" xr:uid="{0590AE2E-BE68-437E-9384-D55E6F04CE71}"/>
    <cellStyle name="20% - Accent6 26 3 2 7" xfId="41844" xr:uid="{93FC8F64-45A0-40E7-9022-A996746E5420}"/>
    <cellStyle name="20% - Accent6 26 3 3" xfId="10998" xr:uid="{E58C4215-F341-482F-B47E-17CCCEDE0782}"/>
    <cellStyle name="20% - Accent6 26 3 3 2" xfId="38423" xr:uid="{041B8D1C-41F5-46A4-A0D1-79809F805E94}"/>
    <cellStyle name="20% - Accent6 26 3 3 3" xfId="41849" xr:uid="{5EAEC19B-4516-4FD2-A108-424EE2A3C502}"/>
    <cellStyle name="20% - Accent6 26 3 4" xfId="10999" xr:uid="{60BD35EA-6E84-4F09-AEB4-BE9B855F7F8E}"/>
    <cellStyle name="20% - Accent6 26 3 4 2" xfId="38424" xr:uid="{0CB5C66F-098A-4D85-B688-83F0638801D4}"/>
    <cellStyle name="20% - Accent6 26 3 4 3" xfId="41850" xr:uid="{C2CF3594-53EC-4B0D-904B-F7C1316323FF}"/>
    <cellStyle name="20% - Accent6 26 3 5" xfId="11000" xr:uid="{24B7F8C8-57B7-44CC-B734-448FFAE30F08}"/>
    <cellStyle name="20% - Accent6 26 3 5 2" xfId="38425" xr:uid="{C1BB8448-CDDF-4FC0-8F8F-F24C32725E61}"/>
    <cellStyle name="20% - Accent6 26 3 5 3" xfId="41851" xr:uid="{0F1A3502-4FA5-444D-9C05-0BE3FF35BA21}"/>
    <cellStyle name="20% - Accent6 26 3 6" xfId="11001" xr:uid="{2B6195C3-8C75-45B9-8EA0-24927810D04A}"/>
    <cellStyle name="20% - Accent6 26 3 6 2" xfId="38426" xr:uid="{DA37AB46-3FAD-43FB-95AA-985236DC74C3}"/>
    <cellStyle name="20% - Accent6 26 3 6 3" xfId="41852" xr:uid="{460C43DA-B66B-4CF9-A6D3-A49D256ABE87}"/>
    <cellStyle name="20% - Accent6 26 3 7" xfId="38417" xr:uid="{E88B8DD4-BA74-4A79-8E30-E3C21F298D9B}"/>
    <cellStyle name="20% - Accent6 26 3 8" xfId="41843" xr:uid="{E9DFB905-2AE3-4C6F-B805-48297E8E110F}"/>
    <cellStyle name="20% - Accent6 26 4" xfId="11002" xr:uid="{85599A80-7480-4666-98C8-E462DE9456D9}"/>
    <cellStyle name="20% - Accent6 26 4 2" xfId="11003" xr:uid="{8A744FAD-A3D6-48FF-8BFF-70E8AFD7A954}"/>
    <cellStyle name="20% - Accent6 26 4 2 2" xfId="38428" xr:uid="{09FCC17E-0CB5-41FB-885A-7AF6FDA9A7D7}"/>
    <cellStyle name="20% - Accent6 26 4 2 3" xfId="41854" xr:uid="{70C244EF-1C57-4537-8558-E541EBEA8174}"/>
    <cellStyle name="20% - Accent6 26 4 3" xfId="11004" xr:uid="{9645E90C-91C2-49F9-B5B1-9BF9A464A60B}"/>
    <cellStyle name="20% - Accent6 26 4 3 2" xfId="38429" xr:uid="{A60C3392-DC76-415D-BE96-1A0A9CC63E59}"/>
    <cellStyle name="20% - Accent6 26 4 3 3" xfId="41855" xr:uid="{A73B53E2-F8DE-4AD2-B7BA-2A6B2228F47D}"/>
    <cellStyle name="20% - Accent6 26 4 4" xfId="11005" xr:uid="{93FC05BA-F799-4EDD-A0D4-0683F465F783}"/>
    <cellStyle name="20% - Accent6 26 4 4 2" xfId="38430" xr:uid="{2198BDCE-35CE-45D2-BD66-12F9DCC77184}"/>
    <cellStyle name="20% - Accent6 26 4 4 3" xfId="41856" xr:uid="{5765D124-21F6-4ABF-AEB3-E51BCF287B90}"/>
    <cellStyle name="20% - Accent6 26 4 5" xfId="11006" xr:uid="{82C6366B-AAEC-45D6-89A4-4EB37DCA816D}"/>
    <cellStyle name="20% - Accent6 26 4 5 2" xfId="38431" xr:uid="{B78356BB-7ADC-4064-B27A-D3A63E5894F6}"/>
    <cellStyle name="20% - Accent6 26 4 5 3" xfId="41857" xr:uid="{252093A0-E3C5-41A3-9E91-C90773D13AA9}"/>
    <cellStyle name="20% - Accent6 26 4 6" xfId="38427" xr:uid="{66B9E38A-904E-4E52-ACEB-3653787F6302}"/>
    <cellStyle name="20% - Accent6 26 4 7" xfId="41853" xr:uid="{82F57B67-0363-4CBC-9196-1C40E51C2532}"/>
    <cellStyle name="20% - Accent6 26 5" xfId="11007" xr:uid="{1DD5094C-6E93-4C63-98F3-CC79F2AE4EC7}"/>
    <cellStyle name="20% - Accent6 26 5 2" xfId="38432" xr:uid="{AF4C9E91-0882-4E50-B7F8-AB83C8616FDA}"/>
    <cellStyle name="20% - Accent6 26 5 3" xfId="41858" xr:uid="{7EDEBF34-0B44-4B6C-98E5-1C7928650333}"/>
    <cellStyle name="20% - Accent6 26 6" xfId="11008" xr:uid="{5C843FB2-61C0-41CA-8153-8E6F2D9B1D27}"/>
    <cellStyle name="20% - Accent6 26 6 2" xfId="38433" xr:uid="{63E73DEC-11CD-448C-A4D1-09132C71388C}"/>
    <cellStyle name="20% - Accent6 26 6 3" xfId="41859" xr:uid="{AD6E3669-97D9-41D0-8A58-684C8654D79F}"/>
    <cellStyle name="20% - Accent6 26 7" xfId="11009" xr:uid="{73A06ED3-A767-4418-8AE3-281D2720593F}"/>
    <cellStyle name="20% - Accent6 26 7 2" xfId="38434" xr:uid="{3A7D1306-7E39-419A-B4EC-4E1947AC3EF7}"/>
    <cellStyle name="20% - Accent6 26 7 3" xfId="41860" xr:uid="{A8F9AF0D-F2FF-4A9A-A6BF-97D595974E32}"/>
    <cellStyle name="20% - Accent6 26 8" xfId="11010" xr:uid="{B26F0A8D-1D0A-45FE-BE15-D2586A816A0C}"/>
    <cellStyle name="20% - Accent6 26 8 2" xfId="38435" xr:uid="{7ED03F9B-965F-4B98-9847-3A48176D3B0B}"/>
    <cellStyle name="20% - Accent6 26 8 3" xfId="41861" xr:uid="{206CCCFF-9902-4882-BB47-F3B1FD3CDA30}"/>
    <cellStyle name="20% - Accent6 26 9" xfId="38413" xr:uid="{8C3A04FF-15F1-49D3-B0C7-310AE8CC2B3B}"/>
    <cellStyle name="20% - Accent6 27" xfId="2015" xr:uid="{00000000-0005-0000-0000-0000D7010000}"/>
    <cellStyle name="20% - Accent6 27 10" xfId="41862" xr:uid="{185C3EA1-DAA9-471F-B6C7-9C05224E739A}"/>
    <cellStyle name="20% - Accent6 27 11" xfId="11011" xr:uid="{85D1D967-E103-4A9F-BDCE-4B88D874FCA9}"/>
    <cellStyle name="20% - Accent6 27 2" xfId="11012" xr:uid="{E1616CE9-C43C-4E83-B39B-1DD868CCB3B3}"/>
    <cellStyle name="20% - Accent6 27 2 2" xfId="11013" xr:uid="{730DA3CD-00EE-4888-9D53-45ABAEFD1172}"/>
    <cellStyle name="20% - Accent6 27 2 2 2" xfId="11014" xr:uid="{5D425211-94A7-4004-AB31-AD8A2000B73A}"/>
    <cellStyle name="20% - Accent6 27 2 2 2 2" xfId="38438" xr:uid="{41535D28-6221-400D-9690-77C97B4CD07B}"/>
    <cellStyle name="20% - Accent6 27 2 2 2 3" xfId="41864" xr:uid="{0E9F9B94-4E14-4BFA-8A83-1616BCF2C61B}"/>
    <cellStyle name="20% - Accent6 27 2 2 3" xfId="11015" xr:uid="{AA941208-B6E8-4A1D-AC50-84BE3B4C0303}"/>
    <cellStyle name="20% - Accent6 27 2 2 3 2" xfId="38439" xr:uid="{154715F7-9D84-4815-B295-699866D505A5}"/>
    <cellStyle name="20% - Accent6 27 2 2 3 3" xfId="41865" xr:uid="{4980E368-BDB4-4420-AAD4-DA6D96DBB7A0}"/>
    <cellStyle name="20% - Accent6 27 2 2 4" xfId="38437" xr:uid="{8FD431CE-C380-4D67-8B01-35AC4CAEA972}"/>
    <cellStyle name="20% - Accent6 27 2 2 5" xfId="41863" xr:uid="{56D8DA04-0EB7-47CD-AB07-D0EECC1BCD5F}"/>
    <cellStyle name="20% - Accent6 27 3" xfId="11016" xr:uid="{9ECDB93D-E8DA-4695-AAA5-3008C81D5A82}"/>
    <cellStyle name="20% - Accent6 27 3 2" xfId="11017" xr:uid="{5223EB66-405C-4858-A8FE-1FA5033EAAE9}"/>
    <cellStyle name="20% - Accent6 27 3 2 2" xfId="11018" xr:uid="{25092ECD-618E-4F4E-87DC-DFADB92A1E03}"/>
    <cellStyle name="20% - Accent6 27 3 2 2 2" xfId="38442" xr:uid="{B29BDC99-CF33-404E-BAD7-EC7E0C408884}"/>
    <cellStyle name="20% - Accent6 27 3 2 2 3" xfId="41868" xr:uid="{FF2D9F73-0F5B-43B4-BD61-63EA3BC482B0}"/>
    <cellStyle name="20% - Accent6 27 3 2 3" xfId="11019" xr:uid="{1AEBEE43-91A5-45E7-81B2-F222BFD6B069}"/>
    <cellStyle name="20% - Accent6 27 3 2 3 2" xfId="38443" xr:uid="{CC516177-8274-414B-B3BD-A15996A876B6}"/>
    <cellStyle name="20% - Accent6 27 3 2 3 3" xfId="41869" xr:uid="{AAB0946A-7254-4709-9E64-0652C3A4B940}"/>
    <cellStyle name="20% - Accent6 27 3 2 4" xfId="11020" xr:uid="{BF9460B5-94CA-4F0E-9BB1-692DF2D391E0}"/>
    <cellStyle name="20% - Accent6 27 3 2 4 2" xfId="38444" xr:uid="{E6C8F18A-6D21-47E5-B3AE-D18EC5028CD6}"/>
    <cellStyle name="20% - Accent6 27 3 2 4 3" xfId="41870" xr:uid="{7B48DF6B-683B-4C94-BDB8-288DFB4EC299}"/>
    <cellStyle name="20% - Accent6 27 3 2 5" xfId="11021" xr:uid="{614FFA4C-070C-4C9E-889C-065CCD370FDC}"/>
    <cellStyle name="20% - Accent6 27 3 2 5 2" xfId="38445" xr:uid="{1935FCC9-3DC6-4433-834A-1670A1FC934C}"/>
    <cellStyle name="20% - Accent6 27 3 2 5 3" xfId="41871" xr:uid="{946411CF-0C37-4544-91D3-286E81AD4BF9}"/>
    <cellStyle name="20% - Accent6 27 3 2 6" xfId="38441" xr:uid="{4241D2AD-07CE-4477-8537-04C2A32DC1B5}"/>
    <cellStyle name="20% - Accent6 27 3 2 7" xfId="41867" xr:uid="{D73A8709-B2DE-48CB-ADAE-86A76811C719}"/>
    <cellStyle name="20% - Accent6 27 3 3" xfId="11022" xr:uid="{DBD75EF1-9A76-4CF4-B213-BF6BE68AE9CA}"/>
    <cellStyle name="20% - Accent6 27 3 3 2" xfId="38446" xr:uid="{FC4D4598-919E-4FCE-8849-98C3F3D97A89}"/>
    <cellStyle name="20% - Accent6 27 3 3 3" xfId="41872" xr:uid="{A7E38730-CD9F-46DC-A683-C105B49DD95F}"/>
    <cellStyle name="20% - Accent6 27 3 4" xfId="11023" xr:uid="{46178D86-EFC9-494C-9C11-F73BBB2E2B37}"/>
    <cellStyle name="20% - Accent6 27 3 4 2" xfId="38447" xr:uid="{E5784DD4-3149-4D11-8C09-50AB7A67D798}"/>
    <cellStyle name="20% - Accent6 27 3 4 3" xfId="41873" xr:uid="{E12AB36C-4FC4-4E9E-A9FC-48B60B910066}"/>
    <cellStyle name="20% - Accent6 27 3 5" xfId="11024" xr:uid="{4246CE78-65B5-4F32-B420-D796B2DE1C3D}"/>
    <cellStyle name="20% - Accent6 27 3 5 2" xfId="38448" xr:uid="{C1AA31CE-A1DD-499C-941D-1C5DA8394830}"/>
    <cellStyle name="20% - Accent6 27 3 5 3" xfId="41874" xr:uid="{ED7841A9-F7B5-4827-86AB-BA06A2C751A4}"/>
    <cellStyle name="20% - Accent6 27 3 6" xfId="11025" xr:uid="{170BE0FB-3123-4587-9B7A-0EA8AD7519A8}"/>
    <cellStyle name="20% - Accent6 27 3 6 2" xfId="38449" xr:uid="{267FE240-A899-47F4-862B-63A32174F489}"/>
    <cellStyle name="20% - Accent6 27 3 6 3" xfId="41875" xr:uid="{B0333C76-ECD5-46AF-AD1E-DBCAA155B277}"/>
    <cellStyle name="20% - Accent6 27 3 7" xfId="38440" xr:uid="{68A2F0FF-E9E2-4B37-84C6-2274142AB178}"/>
    <cellStyle name="20% - Accent6 27 3 8" xfId="41866" xr:uid="{4EA06A91-0111-4890-8F45-E1A5E01E76A3}"/>
    <cellStyle name="20% - Accent6 27 4" xfId="11026" xr:uid="{8091B6DD-277E-483C-BA6B-31C0F77FDB73}"/>
    <cellStyle name="20% - Accent6 27 4 2" xfId="11027" xr:uid="{9745D0F1-F76E-4495-9AF8-FE6FC9BCEA98}"/>
    <cellStyle name="20% - Accent6 27 4 2 2" xfId="38451" xr:uid="{71D5FCEE-D2FE-4288-8B3D-9A26CD42CBDD}"/>
    <cellStyle name="20% - Accent6 27 4 2 3" xfId="41877" xr:uid="{3758310D-4800-4B66-82C7-CB6580AAC84C}"/>
    <cellStyle name="20% - Accent6 27 4 3" xfId="11028" xr:uid="{4BAE3EF1-B70A-48E9-8660-62BDD22D26BA}"/>
    <cellStyle name="20% - Accent6 27 4 3 2" xfId="38452" xr:uid="{ACB82962-7E8B-4050-8093-68A56DE4F4A0}"/>
    <cellStyle name="20% - Accent6 27 4 3 3" xfId="41878" xr:uid="{8861ED79-5DA9-45F6-9920-9E5FF1A8EF8B}"/>
    <cellStyle name="20% - Accent6 27 4 4" xfId="11029" xr:uid="{DEDD35DB-3F0E-4AB3-9524-56CDA83A1F24}"/>
    <cellStyle name="20% - Accent6 27 4 4 2" xfId="38453" xr:uid="{97C5A1C8-D341-46EB-8361-C10F5CCB6C53}"/>
    <cellStyle name="20% - Accent6 27 4 4 3" xfId="41879" xr:uid="{B9F23266-FE3A-4590-8097-D5679EEF212C}"/>
    <cellStyle name="20% - Accent6 27 4 5" xfId="11030" xr:uid="{CA4170C1-E0F0-42A6-9EAA-BDBB85101807}"/>
    <cellStyle name="20% - Accent6 27 4 5 2" xfId="38454" xr:uid="{6D40C958-3C62-48D7-B37D-778479303BC9}"/>
    <cellStyle name="20% - Accent6 27 4 5 3" xfId="41880" xr:uid="{978422E5-C9AF-4220-A7AD-5B93CFAC7B4D}"/>
    <cellStyle name="20% - Accent6 27 4 6" xfId="38450" xr:uid="{5D5A5144-9250-44C4-8A04-239C25F65674}"/>
    <cellStyle name="20% - Accent6 27 4 7" xfId="41876" xr:uid="{D7C7089C-74AC-400D-925F-8E6745F96451}"/>
    <cellStyle name="20% - Accent6 27 5" xfId="11031" xr:uid="{FF597FF3-978C-4CF0-BED2-070586FAC957}"/>
    <cellStyle name="20% - Accent6 27 5 2" xfId="38455" xr:uid="{FC9C1AAB-68CB-467D-86A7-514477B2A15B}"/>
    <cellStyle name="20% - Accent6 27 5 3" xfId="41881" xr:uid="{E11BF945-ED39-4317-844A-29DAB88B5AB3}"/>
    <cellStyle name="20% - Accent6 27 6" xfId="11032" xr:uid="{E9F39F5F-E5F9-42F1-AD4D-8B07B9B59793}"/>
    <cellStyle name="20% - Accent6 27 6 2" xfId="38456" xr:uid="{F98E7116-DF44-42C6-9BF2-15713C1312EC}"/>
    <cellStyle name="20% - Accent6 27 6 3" xfId="41882" xr:uid="{17825CD7-833A-4775-B66F-B0A58B862569}"/>
    <cellStyle name="20% - Accent6 27 7" xfId="11033" xr:uid="{00BDD39E-0C65-4281-9E0C-6F201CD18075}"/>
    <cellStyle name="20% - Accent6 27 7 2" xfId="38457" xr:uid="{E05D9949-949A-4E05-9A56-4152A666C0C0}"/>
    <cellStyle name="20% - Accent6 27 7 3" xfId="41883" xr:uid="{676381B1-DC1E-4254-AC74-DAF35462F3E6}"/>
    <cellStyle name="20% - Accent6 27 8" xfId="11034" xr:uid="{18557AC4-949E-453E-BAE4-8E236C627CE9}"/>
    <cellStyle name="20% - Accent6 27 8 2" xfId="38458" xr:uid="{03B618A4-F93A-45FC-8F6A-2B31FC1289B1}"/>
    <cellStyle name="20% - Accent6 27 8 3" xfId="41884" xr:uid="{BEF9455B-FF1D-4DC5-98D0-5FD6BE2D509F}"/>
    <cellStyle name="20% - Accent6 27 9" xfId="38436" xr:uid="{E2E84981-F3D8-4D3E-BE0D-AA678A506791}"/>
    <cellStyle name="20% - Accent6 28" xfId="2016" xr:uid="{00000000-0005-0000-0000-0000D8010000}"/>
    <cellStyle name="20% - Accent6 28 2" xfId="11035" xr:uid="{C82395ED-29AC-4A45-A2E5-4123F0295C5D}"/>
    <cellStyle name="20% - Accent6 29" xfId="2017" xr:uid="{00000000-0005-0000-0000-0000D9010000}"/>
    <cellStyle name="20% - Accent6 29 2" xfId="11036" xr:uid="{A5D6FF5E-B14A-447F-9624-A712CFDEEEC3}"/>
    <cellStyle name="20% - Accent6 3" xfId="170" xr:uid="{00000000-0005-0000-0000-0000DA010000}"/>
    <cellStyle name="20% - Accent6 3 2" xfId="171" xr:uid="{00000000-0005-0000-0000-0000DB010000}"/>
    <cellStyle name="20% - Accent6 3 2 2" xfId="2018" xr:uid="{00000000-0005-0000-0000-0000DC010000}"/>
    <cellStyle name="20% - Accent6 3 3" xfId="172" xr:uid="{00000000-0005-0000-0000-0000DD010000}"/>
    <cellStyle name="20% - Accent6 3 4" xfId="2019" xr:uid="{00000000-0005-0000-0000-0000DE010000}"/>
    <cellStyle name="20% - Accent6 3 4 2" xfId="43526" xr:uid="{2D1A47AB-74B6-4F30-B32A-4375DC878DB9}"/>
    <cellStyle name="20% - Accent6 3 5" xfId="11037" xr:uid="{98EA7DFF-93BD-4C6B-A112-02800767066E}"/>
    <cellStyle name="20% - Accent6 3_3_k" xfId="2020" xr:uid="{00000000-0005-0000-0000-0000DF010000}"/>
    <cellStyle name="20% - Accent6 30" xfId="2021" xr:uid="{00000000-0005-0000-0000-0000E0010000}"/>
    <cellStyle name="20% - Accent6 30 2" xfId="11038" xr:uid="{42C306C6-9D67-4F60-8422-BD74A7EE183D}"/>
    <cellStyle name="20% - Accent6 31" xfId="2022" xr:uid="{00000000-0005-0000-0000-0000E1010000}"/>
    <cellStyle name="20% - Accent6 31 2" xfId="11039" xr:uid="{13AE50D6-6CDF-4C85-B2DF-931A415E0CDC}"/>
    <cellStyle name="20% - Accent6 32" xfId="2023" xr:uid="{00000000-0005-0000-0000-0000E2010000}"/>
    <cellStyle name="20% - Accent6 32 2" xfId="11040" xr:uid="{22426D46-09E6-46A8-B428-EDDAB5234428}"/>
    <cellStyle name="20% - Accent6 33" xfId="2024" xr:uid="{00000000-0005-0000-0000-0000E3010000}"/>
    <cellStyle name="20% - Accent6 33 2" xfId="11041" xr:uid="{DBA40EBB-EDFD-4B66-90F3-15173F26C00F}"/>
    <cellStyle name="20% - Accent6 34" xfId="2025" xr:uid="{00000000-0005-0000-0000-0000E4010000}"/>
    <cellStyle name="20% - Accent6 34 2" xfId="11042" xr:uid="{0AB8922D-5603-421E-AA78-BD351035112D}"/>
    <cellStyle name="20% - Accent6 35" xfId="2026" xr:uid="{00000000-0005-0000-0000-0000E5010000}"/>
    <cellStyle name="20% - Accent6 35 2" xfId="11043" xr:uid="{B39743FA-C650-42F0-A009-8634A33B6433}"/>
    <cellStyle name="20% - Accent6 36" xfId="2027" xr:uid="{00000000-0005-0000-0000-0000E6010000}"/>
    <cellStyle name="20% - Accent6 37" xfId="2028" xr:uid="{00000000-0005-0000-0000-0000E7010000}"/>
    <cellStyle name="20% - Accent6 38" xfId="2029" xr:uid="{00000000-0005-0000-0000-0000E8010000}"/>
    <cellStyle name="20% - Accent6 39" xfId="2030" xr:uid="{00000000-0005-0000-0000-0000E9010000}"/>
    <cellStyle name="20% - Accent6 4" xfId="173" xr:uid="{00000000-0005-0000-0000-0000EA010000}"/>
    <cellStyle name="20% - Accent6 4 2" xfId="174" xr:uid="{00000000-0005-0000-0000-0000EB010000}"/>
    <cellStyle name="20% - Accent6 4 3" xfId="175" xr:uid="{00000000-0005-0000-0000-0000EC010000}"/>
    <cellStyle name="20% - Accent6 4 4" xfId="43527" xr:uid="{A011CB9D-135F-4670-AD34-9236DBD2949D}"/>
    <cellStyle name="20% - Accent6 4 5" xfId="11044" xr:uid="{17298F07-DC84-452E-9424-118C2324F6B1}"/>
    <cellStyle name="20% - Accent6 40" xfId="2031" xr:uid="{00000000-0005-0000-0000-0000ED010000}"/>
    <cellStyle name="20% - Accent6 41" xfId="2032" xr:uid="{00000000-0005-0000-0000-0000EE010000}"/>
    <cellStyle name="20% - Accent6 42" xfId="2033" xr:uid="{00000000-0005-0000-0000-0000EF010000}"/>
    <cellStyle name="20% - Accent6 43" xfId="2034" xr:uid="{00000000-0005-0000-0000-0000F0010000}"/>
    <cellStyle name="20% - Accent6 44" xfId="2035" xr:uid="{00000000-0005-0000-0000-0000F1010000}"/>
    <cellStyle name="20% - Accent6 45" xfId="2036" xr:uid="{00000000-0005-0000-0000-0000F2010000}"/>
    <cellStyle name="20% - Accent6 46" xfId="2037" xr:uid="{00000000-0005-0000-0000-0000F3010000}"/>
    <cellStyle name="20% - Accent6 47" xfId="2038" xr:uid="{00000000-0005-0000-0000-0000F4010000}"/>
    <cellStyle name="20% - Accent6 48" xfId="2039" xr:uid="{00000000-0005-0000-0000-0000F5010000}"/>
    <cellStyle name="20% - Accent6 49" xfId="2040" xr:uid="{00000000-0005-0000-0000-0000F6010000}"/>
    <cellStyle name="20% - Accent6 5" xfId="176" xr:uid="{00000000-0005-0000-0000-0000F7010000}"/>
    <cellStyle name="20% - Accent6 5 2" xfId="177" xr:uid="{00000000-0005-0000-0000-0000F8010000}"/>
    <cellStyle name="20% - Accent6 5 3" xfId="178" xr:uid="{00000000-0005-0000-0000-0000F9010000}"/>
    <cellStyle name="20% - Accent6 5 4" xfId="43528" xr:uid="{41A914E9-1F6E-4782-B91F-957457E7698A}"/>
    <cellStyle name="20% - Accent6 5 5" xfId="11045" xr:uid="{9679534F-B8A4-41B0-BDA7-42CDE76F5954}"/>
    <cellStyle name="20% - Accent6 6" xfId="179" xr:uid="{00000000-0005-0000-0000-0000FA010000}"/>
    <cellStyle name="20% - Accent6 6 2" xfId="180" xr:uid="{00000000-0005-0000-0000-0000FB010000}"/>
    <cellStyle name="20% - Accent6 6 3" xfId="181" xr:uid="{00000000-0005-0000-0000-0000FC010000}"/>
    <cellStyle name="20% - Accent6 6 4" xfId="43529" xr:uid="{8D66391B-F87C-4639-BDE7-A9D831E1072A}"/>
    <cellStyle name="20% - Accent6 6 5" xfId="11046" xr:uid="{9FCED338-FBBD-4F0A-AB18-494DAA356B3B}"/>
    <cellStyle name="20% - Accent6 7" xfId="182" xr:uid="{00000000-0005-0000-0000-0000FD010000}"/>
    <cellStyle name="20% - Accent6 7 2" xfId="183" xr:uid="{00000000-0005-0000-0000-0000FE010000}"/>
    <cellStyle name="20% - Accent6 7 3" xfId="43530" xr:uid="{5BD27E1D-FC8F-4977-8FB7-D9262AFE4C64}"/>
    <cellStyle name="20% - Accent6 7 4" xfId="11047" xr:uid="{4309987C-1924-45B7-B4DE-90581319F306}"/>
    <cellStyle name="20% - Accent6 8" xfId="184" xr:uid="{00000000-0005-0000-0000-0000FF010000}"/>
    <cellStyle name="20% - Accent6 8 2" xfId="2041" xr:uid="{00000000-0005-0000-0000-000000020000}"/>
    <cellStyle name="20% - Accent6 8 2 2" xfId="43531" xr:uid="{61393BA9-BDE8-4CA1-B26B-4145A160B683}"/>
    <cellStyle name="20% - Accent6 8 3" xfId="11048" xr:uid="{808D91A7-25A3-4C0C-A285-357D304B135F}"/>
    <cellStyle name="20% - Accent6 9" xfId="185" xr:uid="{00000000-0005-0000-0000-000001020000}"/>
    <cellStyle name="20% - Accent6 9 2" xfId="2042" xr:uid="{00000000-0005-0000-0000-000002020000}"/>
    <cellStyle name="20% - Accent6 9 2 2" xfId="43532" xr:uid="{8E107EAA-7508-411B-87A8-1358D76B4319}"/>
    <cellStyle name="20% - Accent6 9 3" xfId="11049" xr:uid="{034C72B3-1881-4E68-9582-1A96D534C171}"/>
    <cellStyle name="20% - Izcēlums1 2" xfId="186" xr:uid="{00000000-0005-0000-0000-000003020000}"/>
    <cellStyle name="20% - Izcēlums1 2 2" xfId="2044" xr:uid="{00000000-0005-0000-0000-000004020000}"/>
    <cellStyle name="20% - Izcēlums1 2 3" xfId="2043" xr:uid="{00000000-0005-0000-0000-000005020000}"/>
    <cellStyle name="20% - Izcēlums1 3" xfId="187" xr:uid="{00000000-0005-0000-0000-000006020000}"/>
    <cellStyle name="20% - Izcēlums2 2" xfId="188" xr:uid="{00000000-0005-0000-0000-000007020000}"/>
    <cellStyle name="20% - Izcēlums2 2 2" xfId="2046" xr:uid="{00000000-0005-0000-0000-000008020000}"/>
    <cellStyle name="20% - Izcēlums2 2 3" xfId="2045" xr:uid="{00000000-0005-0000-0000-000009020000}"/>
    <cellStyle name="20% - Izcēlums2 3" xfId="189" xr:uid="{00000000-0005-0000-0000-00000A020000}"/>
    <cellStyle name="20% - Izcēlums3 2" xfId="190" xr:uid="{00000000-0005-0000-0000-00000B020000}"/>
    <cellStyle name="20% - Izcēlums3 2 2" xfId="2048" xr:uid="{00000000-0005-0000-0000-00000C020000}"/>
    <cellStyle name="20% - Izcēlums3 2 3" xfId="2047" xr:uid="{00000000-0005-0000-0000-00000D020000}"/>
    <cellStyle name="20% - Izcēlums3 3" xfId="191" xr:uid="{00000000-0005-0000-0000-00000E020000}"/>
    <cellStyle name="20% - Izcēlums4 2" xfId="192" xr:uid="{00000000-0005-0000-0000-00000F020000}"/>
    <cellStyle name="20% - Izcēlums4 2 2" xfId="2050" xr:uid="{00000000-0005-0000-0000-000010020000}"/>
    <cellStyle name="20% - Izcēlums4 2 3" xfId="2049" xr:uid="{00000000-0005-0000-0000-000011020000}"/>
    <cellStyle name="20% - Izcēlums4 3" xfId="193" xr:uid="{00000000-0005-0000-0000-000012020000}"/>
    <cellStyle name="20% - Izcēlums5 2" xfId="194" xr:uid="{00000000-0005-0000-0000-000013020000}"/>
    <cellStyle name="20% - Izcēlums5 2 2" xfId="2052" xr:uid="{00000000-0005-0000-0000-000014020000}"/>
    <cellStyle name="20% - Izcēlums5 2 3" xfId="2051" xr:uid="{00000000-0005-0000-0000-000015020000}"/>
    <cellStyle name="20% - Izcēlums5 3" xfId="195" xr:uid="{00000000-0005-0000-0000-000016020000}"/>
    <cellStyle name="20% - Izcēlums6 2" xfId="196" xr:uid="{00000000-0005-0000-0000-000017020000}"/>
    <cellStyle name="20% - Izcēlums6 2 2" xfId="2054" xr:uid="{00000000-0005-0000-0000-000018020000}"/>
    <cellStyle name="20% - Izcēlums6 2 3" xfId="2053" xr:uid="{00000000-0005-0000-0000-000019020000}"/>
    <cellStyle name="20% - Izcēlums6 3" xfId="197" xr:uid="{00000000-0005-0000-0000-00001A020000}"/>
    <cellStyle name="20% – rõhk1" xfId="198" xr:uid="{00000000-0005-0000-0000-00001B020000}"/>
    <cellStyle name="20% – rõhk2" xfId="199" xr:uid="{00000000-0005-0000-0000-00001C020000}"/>
    <cellStyle name="20% – rõhk3" xfId="200" xr:uid="{00000000-0005-0000-0000-00001D020000}"/>
    <cellStyle name="20% – rõhk4" xfId="201" xr:uid="{00000000-0005-0000-0000-00001E020000}"/>
    <cellStyle name="20% – rõhk5" xfId="202" xr:uid="{00000000-0005-0000-0000-00001F020000}"/>
    <cellStyle name="20% – rõhk6" xfId="203" xr:uid="{00000000-0005-0000-0000-000020020000}"/>
    <cellStyle name="20% - Акцент1" xfId="11050" xr:uid="{C6F52100-4789-438A-92C1-81F230549FA5}"/>
    <cellStyle name="20% - Акцент2" xfId="11051" xr:uid="{4286116A-62B5-4B3F-B29F-526980C7A82A}"/>
    <cellStyle name="20% - Акцент3" xfId="11052" xr:uid="{39BC7608-6214-4BA5-B42D-E653FE55E481}"/>
    <cellStyle name="20% - Акцент4" xfId="11053" xr:uid="{D209C3E9-A6F7-4185-80E5-320EA73EB53B}"/>
    <cellStyle name="20% - Акцент5" xfId="11054" xr:uid="{64EA9164-A814-41F6-AC8D-BCABE54831B9}"/>
    <cellStyle name="20% - Акцент6" xfId="11055" xr:uid="{58F284C1-6D6B-4096-A532-6A8D45B27AFE}"/>
    <cellStyle name="20% no 1. izcēluma" xfId="2055" xr:uid="{00000000-0005-0000-0000-000021020000}"/>
    <cellStyle name="20% no 1. izcēluma" xfId="204" xr:uid="{00000000-0005-0000-0000-000022020000}"/>
    <cellStyle name="20% no 1. izcēluma 2" xfId="205" xr:uid="{00000000-0005-0000-0000-000023020000}"/>
    <cellStyle name="20% no 1. izcēluma 2 2" xfId="2056" xr:uid="{00000000-0005-0000-0000-000024020000}"/>
    <cellStyle name="20% no 1. izcēluma 2 2 2" xfId="43533" xr:uid="{28FA9F31-A7EB-4553-A950-52B4EFEEBA20}"/>
    <cellStyle name="20% no 1. izcēluma 2 3" xfId="43331" xr:uid="{2445A73E-081C-4AE7-9FA9-DF5914FDD190}"/>
    <cellStyle name="20% no 1. izcēluma 3" xfId="11056" xr:uid="{C9BAA177-0357-4A91-8C53-F74AF4D72148}"/>
    <cellStyle name="20% no 1. izcēluma_3_k" xfId="2057" xr:uid="{00000000-0005-0000-0000-000025020000}"/>
    <cellStyle name="20% no 2. izcēluma" xfId="2058" xr:uid="{00000000-0005-0000-0000-000026020000}"/>
    <cellStyle name="20% no 2. izcēluma" xfId="206" xr:uid="{00000000-0005-0000-0000-000027020000}"/>
    <cellStyle name="20% no 2. izcēluma 2" xfId="207" xr:uid="{00000000-0005-0000-0000-000028020000}"/>
    <cellStyle name="20% no 2. izcēluma 2 2" xfId="2059" xr:uid="{00000000-0005-0000-0000-000029020000}"/>
    <cellStyle name="20% no 2. izcēluma 2 2 2" xfId="43534" xr:uid="{B5D11E11-E8F8-42ED-919F-987C0042BD09}"/>
    <cellStyle name="20% no 2. izcēluma 2 3" xfId="43332" xr:uid="{DA2B5D3F-3EC3-405E-AA47-6497E86E1993}"/>
    <cellStyle name="20% no 2. izcēluma 3" xfId="11057" xr:uid="{0A67933C-55B9-43DB-8253-6FF6194759D6}"/>
    <cellStyle name="20% no 2. izcēluma_3_k" xfId="2060" xr:uid="{00000000-0005-0000-0000-00002A020000}"/>
    <cellStyle name="20% no 3. izcēluma" xfId="2061" xr:uid="{00000000-0005-0000-0000-00002B020000}"/>
    <cellStyle name="20% no 3. izcēluma" xfId="208" xr:uid="{00000000-0005-0000-0000-00002C020000}"/>
    <cellStyle name="20% no 3. izcēluma 2" xfId="209" xr:uid="{00000000-0005-0000-0000-00002D020000}"/>
    <cellStyle name="20% no 3. izcēluma 2 2" xfId="2062" xr:uid="{00000000-0005-0000-0000-00002E020000}"/>
    <cellStyle name="20% no 3. izcēluma 2 2 2" xfId="43535" xr:uid="{17FC53A8-EC79-463A-B71E-FAA20377045C}"/>
    <cellStyle name="20% no 3. izcēluma 2 3" xfId="43333" xr:uid="{14C84C4C-DE26-43DC-990A-4BF037E5A282}"/>
    <cellStyle name="20% no 3. izcēluma 3" xfId="11058" xr:uid="{966C9D94-9F79-4E18-A477-93B11D7FEB3E}"/>
    <cellStyle name="20% no 3. izcēluma_3_k" xfId="2063" xr:uid="{00000000-0005-0000-0000-00002F020000}"/>
    <cellStyle name="20% no 4. izcēluma" xfId="2064" xr:uid="{00000000-0005-0000-0000-000030020000}"/>
    <cellStyle name="20% no 4. izcēluma" xfId="210" xr:uid="{00000000-0005-0000-0000-000031020000}"/>
    <cellStyle name="20% no 4. izcēluma 2" xfId="211" xr:uid="{00000000-0005-0000-0000-000032020000}"/>
    <cellStyle name="20% no 4. izcēluma 2 2" xfId="2065" xr:uid="{00000000-0005-0000-0000-000033020000}"/>
    <cellStyle name="20% no 4. izcēluma 2 2 2" xfId="43536" xr:uid="{24816FE1-8256-44F3-B256-9F9EFC11E4DB}"/>
    <cellStyle name="20% no 4. izcēluma 2 3" xfId="43334" xr:uid="{A7F64354-0E11-48D6-8477-9B58E963B2CA}"/>
    <cellStyle name="20% no 4. izcēluma 3" xfId="11059" xr:uid="{01AD05AF-6846-48BA-BCFE-C2C1698D86B5}"/>
    <cellStyle name="20% no 4. izcēluma_3_k" xfId="2066" xr:uid="{00000000-0005-0000-0000-000034020000}"/>
    <cellStyle name="20% no 5. izcēluma" xfId="2067" xr:uid="{00000000-0005-0000-0000-000035020000}"/>
    <cellStyle name="20% no 5. izcēluma" xfId="212" xr:uid="{00000000-0005-0000-0000-000036020000}"/>
    <cellStyle name="20% no 5. izcēluma 2" xfId="213" xr:uid="{00000000-0005-0000-0000-000037020000}"/>
    <cellStyle name="20% no 5. izcēluma 2 2" xfId="2068" xr:uid="{00000000-0005-0000-0000-000038020000}"/>
    <cellStyle name="20% no 5. izcēluma 2 2 2" xfId="43537" xr:uid="{696EAC94-394B-457E-8350-2E8FA4083E5E}"/>
    <cellStyle name="20% no 5. izcēluma 2 3" xfId="43335" xr:uid="{8382F344-2407-4857-906B-11A3FB4B8562}"/>
    <cellStyle name="20% no 5. izcēluma_3_k" xfId="2069" xr:uid="{00000000-0005-0000-0000-000039020000}"/>
    <cellStyle name="20% no 6. izcēluma" xfId="2070" xr:uid="{00000000-0005-0000-0000-00003A020000}"/>
    <cellStyle name="20% no 6. izcēluma" xfId="214" xr:uid="{00000000-0005-0000-0000-00003B020000}"/>
    <cellStyle name="20% no 6. izcēluma 2" xfId="215" xr:uid="{00000000-0005-0000-0000-00003C020000}"/>
    <cellStyle name="20% no 6. izcēluma 2 2" xfId="2071" xr:uid="{00000000-0005-0000-0000-00003D020000}"/>
    <cellStyle name="20% no 6. izcēluma 2 2 2" xfId="43538" xr:uid="{D03CFCA8-0A6E-477A-BB89-3D495CC8FCD2}"/>
    <cellStyle name="20% no 6. izcēluma 2 3" xfId="43336" xr:uid="{0747F5FD-D396-4948-A553-742ADBCB1F83}"/>
    <cellStyle name="20% no 6. izcēluma_3_k" xfId="2072" xr:uid="{00000000-0005-0000-0000-00003E020000}"/>
    <cellStyle name="3. izcēlums " xfId="216" xr:uid="{00000000-0005-0000-0000-00003F020000}"/>
    <cellStyle name="3. izcēlums  2" xfId="217" xr:uid="{00000000-0005-0000-0000-000040020000}"/>
    <cellStyle name="3. izcēlums  2 2" xfId="2073" xr:uid="{00000000-0005-0000-0000-000041020000}"/>
    <cellStyle name="3. izcēlums  2 2 2" xfId="43539" xr:uid="{36164AB2-D340-4FB5-B035-C3AA4B9E1AF2}"/>
    <cellStyle name="3. izcēlums  2 3" xfId="43337" xr:uid="{3359D15A-B137-466B-9FEA-759F4DA0BCBA}"/>
    <cellStyle name="3. izcēlums _3_k" xfId="2074" xr:uid="{00000000-0005-0000-0000-000042020000}"/>
    <cellStyle name="4. izcēlums" xfId="218" xr:uid="{00000000-0005-0000-0000-000043020000}"/>
    <cellStyle name="4. izcēlums 2" xfId="219" xr:uid="{00000000-0005-0000-0000-000044020000}"/>
    <cellStyle name="4. izcēlums 2 2" xfId="2075" xr:uid="{00000000-0005-0000-0000-000045020000}"/>
    <cellStyle name="4. izcēlums 2 2 2" xfId="43540" xr:uid="{78C44813-225A-4715-A4C8-20E0BFEC585F}"/>
    <cellStyle name="4. izcēlums 2 3" xfId="43338" xr:uid="{C60E78A0-A4BB-4262-8FCD-165A7097849C}"/>
    <cellStyle name="4. izcēlums 3" xfId="11060" xr:uid="{71BC2665-C795-43E3-A425-9BD858CCCE8A}"/>
    <cellStyle name="4. izcēlums_3_k" xfId="2076" xr:uid="{00000000-0005-0000-0000-000046020000}"/>
    <cellStyle name="40% - Accent1 10" xfId="220" xr:uid="{00000000-0005-0000-0000-000047020000}"/>
    <cellStyle name="40% - Accent1 10 2" xfId="2077" xr:uid="{00000000-0005-0000-0000-000048020000}"/>
    <cellStyle name="40% - Accent1 10 2 2" xfId="43541" xr:uid="{A84B20FC-B6DA-422B-A355-D9D4B89C8713}"/>
    <cellStyle name="40% - Accent1 10 3" xfId="11061" xr:uid="{0213E324-0EE3-4238-B7EE-668380579403}"/>
    <cellStyle name="40% - Accent1 11" xfId="2078" xr:uid="{00000000-0005-0000-0000-000049020000}"/>
    <cellStyle name="40% - Accent1 11 2" xfId="11062" xr:uid="{698276A2-2DC0-4D6C-81D8-ADFD1E671CBA}"/>
    <cellStyle name="40% - Accent1 12" xfId="2079" xr:uid="{00000000-0005-0000-0000-00004A020000}"/>
    <cellStyle name="40% - Accent1 12 2" xfId="11063" xr:uid="{4B780900-D675-4FC3-980C-440B4801C9BF}"/>
    <cellStyle name="40% - Accent1 13" xfId="2080" xr:uid="{00000000-0005-0000-0000-00004B020000}"/>
    <cellStyle name="40% - Accent1 13 2" xfId="11064" xr:uid="{FB78FCE4-601A-46AF-B0F8-5C115F871C11}"/>
    <cellStyle name="40% - Accent1 14" xfId="2081" xr:uid="{00000000-0005-0000-0000-00004C020000}"/>
    <cellStyle name="40% - Accent1 14 2" xfId="11065" xr:uid="{F04025FD-C8CD-4CD2-9594-7949CD5DEA19}"/>
    <cellStyle name="40% - Accent1 15" xfId="2082" xr:uid="{00000000-0005-0000-0000-00004D020000}"/>
    <cellStyle name="40% - Accent1 15 2" xfId="11066" xr:uid="{E85F86BF-B848-45D5-925C-D710FDF10430}"/>
    <cellStyle name="40% - Accent1 16" xfId="2083" xr:uid="{00000000-0005-0000-0000-00004E020000}"/>
    <cellStyle name="40% - Accent1 16 2" xfId="11067" xr:uid="{D73DFE7F-6EB7-4A52-9BBE-86669B185A60}"/>
    <cellStyle name="40% - Accent1 17" xfId="2084" xr:uid="{00000000-0005-0000-0000-00004F020000}"/>
    <cellStyle name="40% - Accent1 17 2" xfId="11068" xr:uid="{5611DAA5-3C09-42D6-A80A-E5CDC66618D4}"/>
    <cellStyle name="40% - Accent1 18" xfId="2085" xr:uid="{00000000-0005-0000-0000-000050020000}"/>
    <cellStyle name="40% - Accent1 18 2" xfId="11069" xr:uid="{ACBC1DC3-3D2A-471E-ACBE-BE8520461753}"/>
    <cellStyle name="40% - Accent1 19" xfId="2086" xr:uid="{00000000-0005-0000-0000-000051020000}"/>
    <cellStyle name="40% - Accent1 19 2" xfId="11070" xr:uid="{1977ECE0-8C27-4FDF-A970-5ECB2B794678}"/>
    <cellStyle name="40% - Accent1 2" xfId="221" xr:uid="{00000000-0005-0000-0000-000052020000}"/>
    <cellStyle name="40% - Accent1 2 10" xfId="2087" xr:uid="{00000000-0005-0000-0000-000053020000}"/>
    <cellStyle name="40% - Accent1 2 10 2" xfId="11072" xr:uid="{C022B400-83F7-478D-9430-04424EB6D583}"/>
    <cellStyle name="40% - Accent1 2 11" xfId="2088" xr:uid="{00000000-0005-0000-0000-000054020000}"/>
    <cellStyle name="40% - Accent1 2 11 2" xfId="11073" xr:uid="{594EFBB4-4947-40B9-ABA4-CCE8CA9A8E7D}"/>
    <cellStyle name="40% - Accent1 2 12" xfId="2089" xr:uid="{00000000-0005-0000-0000-000055020000}"/>
    <cellStyle name="40% - Accent1 2 12 2" xfId="11074" xr:uid="{6CEE8E78-C43A-44F0-B765-8A8F2E356C1A}"/>
    <cellStyle name="40% - Accent1 2 13" xfId="2090" xr:uid="{00000000-0005-0000-0000-000056020000}"/>
    <cellStyle name="40% - Accent1 2 13 2" xfId="11075" xr:uid="{5FED0D31-1737-4584-A226-264DC35B00A9}"/>
    <cellStyle name="40% - Accent1 2 14" xfId="2091" xr:uid="{00000000-0005-0000-0000-000057020000}"/>
    <cellStyle name="40% - Accent1 2 15" xfId="11071" xr:uid="{FB47CCF1-4E54-463D-A398-FB1DF89EFA8E}"/>
    <cellStyle name="40% - Accent1 2 2" xfId="222" xr:uid="{00000000-0005-0000-0000-000058020000}"/>
    <cellStyle name="40% - Accent1 2 2 2" xfId="2092" xr:uid="{00000000-0005-0000-0000-000059020000}"/>
    <cellStyle name="40% - Accent1 2 2 2 2" xfId="43542" xr:uid="{559EC3EB-9DD1-415A-987A-B779E5E99F91}"/>
    <cellStyle name="40% - Accent1 2 2 3" xfId="11076" xr:uid="{1AFC7F34-0607-493A-B54C-DE1CD8114463}"/>
    <cellStyle name="40% - Accent1 2 3" xfId="223" xr:uid="{00000000-0005-0000-0000-00005A020000}"/>
    <cellStyle name="40% - Accent1 2 3 2" xfId="2093" xr:uid="{00000000-0005-0000-0000-00005B020000}"/>
    <cellStyle name="40% - Accent1 2 3 2 2" xfId="43543" xr:uid="{4D82FFE1-1EBF-4CC0-8451-2274E2241AFE}"/>
    <cellStyle name="40% - Accent1 2 3 3" xfId="11077" xr:uid="{31A15861-9E7F-45E1-A1E1-AF5BD6FB270C}"/>
    <cellStyle name="40% - Accent1 2 4" xfId="224" xr:uid="{00000000-0005-0000-0000-00005C020000}"/>
    <cellStyle name="40% - Accent1 2 4 2" xfId="2094" xr:uid="{00000000-0005-0000-0000-00005D020000}"/>
    <cellStyle name="40% - Accent1 2 4 2 2" xfId="43544" xr:uid="{6BA4E5D0-11D6-4CF1-86DD-99C13679453A}"/>
    <cellStyle name="40% - Accent1 2 4 3" xfId="11078" xr:uid="{51C26B5F-B402-44A5-ABD6-FFC8D9FCDA60}"/>
    <cellStyle name="40% - Accent1 2 5" xfId="225" xr:uid="{00000000-0005-0000-0000-00005E020000}"/>
    <cellStyle name="40% - Accent1 2 5 2" xfId="2095" xr:uid="{00000000-0005-0000-0000-00005F020000}"/>
    <cellStyle name="40% - Accent1 2 5 2 2" xfId="43545" xr:uid="{0DB7E82D-6AF8-4737-A12C-263571DE3736}"/>
    <cellStyle name="40% - Accent1 2 5 3" xfId="11079" xr:uid="{9C5B4A76-7CE4-4876-9E0C-CFDA6EF9FDAC}"/>
    <cellStyle name="40% - Accent1 2 6" xfId="2096" xr:uid="{00000000-0005-0000-0000-000060020000}"/>
    <cellStyle name="40% - Accent1 2 6 2" xfId="11080" xr:uid="{69A62151-8218-4369-939D-A7ECD5D3DD7E}"/>
    <cellStyle name="40% - Accent1 2 7" xfId="2097" xr:uid="{00000000-0005-0000-0000-000061020000}"/>
    <cellStyle name="40% - Accent1 2 7 2" xfId="11081" xr:uid="{721BF5A5-24E4-4A96-BD16-77DAD08F0CF2}"/>
    <cellStyle name="40% - Accent1 2 8" xfId="2098" xr:uid="{00000000-0005-0000-0000-000062020000}"/>
    <cellStyle name="40% - Accent1 2 8 2" xfId="11082" xr:uid="{0A7349D4-74AB-48E9-AB7A-C1B9ECAB5169}"/>
    <cellStyle name="40% - Accent1 2 9" xfId="2099" xr:uid="{00000000-0005-0000-0000-000063020000}"/>
    <cellStyle name="40% - Accent1 2 9 2" xfId="11083" xr:uid="{77943B4D-A663-4726-A015-B9D3E02D89A4}"/>
    <cellStyle name="40% - Accent1 2_2-2" xfId="2100" xr:uid="{00000000-0005-0000-0000-000064020000}"/>
    <cellStyle name="40% - Accent1 20" xfId="2101" xr:uid="{00000000-0005-0000-0000-000065020000}"/>
    <cellStyle name="40% - Accent1 20 2" xfId="11084" xr:uid="{8F9DF0BE-BE4F-40D4-BC29-7062F40F8134}"/>
    <cellStyle name="40% - Accent1 21" xfId="2102" xr:uid="{00000000-0005-0000-0000-000066020000}"/>
    <cellStyle name="40% - Accent1 21 10" xfId="11086" xr:uid="{576DE737-E40D-47EC-B3AD-55F146C01962}"/>
    <cellStyle name="40% - Accent1 21 11" xfId="11087" xr:uid="{4AD4070D-CAFD-49AA-B9F4-D22DEBF46E1C}"/>
    <cellStyle name="40% - Accent1 21 12" xfId="11088" xr:uid="{A9AAEB6F-CAF0-4469-BBDD-999B0E2B628C}"/>
    <cellStyle name="40% - Accent1 21 13" xfId="11089" xr:uid="{F99591B0-ED4C-4275-B4E3-86B9DEC66AE2}"/>
    <cellStyle name="40% - Accent1 21 14" xfId="11090" xr:uid="{283902C0-7779-4C88-B595-AC135B1FE3C6}"/>
    <cellStyle name="40% - Accent1 21 15" xfId="11085" xr:uid="{BE0A86E9-5797-49FC-BA56-730CACF46C14}"/>
    <cellStyle name="40% - Accent1 21 2" xfId="11091" xr:uid="{4ABDDB8B-9159-4806-8359-65432B75F700}"/>
    <cellStyle name="40% - Accent1 21 2 2" xfId="11092" xr:uid="{0D4EA379-CB7F-4891-A884-AAABD6A02978}"/>
    <cellStyle name="40% - Accent1 21 2 3" xfId="11093" xr:uid="{C5A8A0C7-7CD3-4926-BFAC-5D4938E85C62}"/>
    <cellStyle name="40% - Accent1 21 2 3 2" xfId="11094" xr:uid="{3178A4BA-3A45-468A-AD47-460A213D0F06}"/>
    <cellStyle name="40% - Accent1 21 2 4" xfId="11095" xr:uid="{1DC42261-AB03-47EE-83C9-17BA3E659EEB}"/>
    <cellStyle name="40% - Accent1 21 2 5" xfId="11096" xr:uid="{C0801A4B-465A-4F58-8977-68F7A10CF459}"/>
    <cellStyle name="40% - Accent1 21 3" xfId="11097" xr:uid="{8F58ACDA-820D-455B-9CF6-2236867B6C99}"/>
    <cellStyle name="40% - Accent1 21 4" xfId="11098" xr:uid="{4F65CFFB-4148-450F-9B36-AEB8B3577F8C}"/>
    <cellStyle name="40% - Accent1 21 5" xfId="11099" xr:uid="{E5C18FEC-667C-4210-B798-F8FC8F8DAF7A}"/>
    <cellStyle name="40% - Accent1 21 6" xfId="11100" xr:uid="{B72C9997-DB3F-4DFB-84C1-8C48E9C2D1E8}"/>
    <cellStyle name="40% - Accent1 21 7" xfId="11101" xr:uid="{51DB7ACC-7A9C-4E94-ABD5-08EDD576ABF4}"/>
    <cellStyle name="40% - Accent1 21 8" xfId="11102" xr:uid="{B1D0FFCA-4185-4AB4-937A-C62933EED63A}"/>
    <cellStyle name="40% - Accent1 21 9" xfId="11103" xr:uid="{7488F999-451B-47E0-AE96-0FC6622ADD0F}"/>
    <cellStyle name="40% - Accent1 22" xfId="2103" xr:uid="{00000000-0005-0000-0000-000067020000}"/>
    <cellStyle name="40% - Accent1 22 10" xfId="11105" xr:uid="{3FBF27F1-74EF-45E2-95C3-70B1F41A3E49}"/>
    <cellStyle name="40% - Accent1 22 10 2" xfId="38460" xr:uid="{C35D625A-24D9-4BDD-A55C-27AEE116C068}"/>
    <cellStyle name="40% - Accent1 22 10 3" xfId="41886" xr:uid="{30EE9DE6-82C4-490A-B7BF-6F5091BC3155}"/>
    <cellStyle name="40% - Accent1 22 11" xfId="11106" xr:uid="{0B1B472E-8FE6-4FB1-A47E-2BDCEE59E196}"/>
    <cellStyle name="40% - Accent1 22 11 2" xfId="38461" xr:uid="{9ECC0FEE-1AB6-422F-9DCD-D32970CE3494}"/>
    <cellStyle name="40% - Accent1 22 11 3" xfId="41887" xr:uid="{40603FEC-2E3F-42E4-8BF0-03DE1EBD7CC3}"/>
    <cellStyle name="40% - Accent1 22 12" xfId="11107" xr:uid="{396C9C33-1375-49EB-9B05-1E5BA236CAF0}"/>
    <cellStyle name="40% - Accent1 22 12 2" xfId="38462" xr:uid="{303354B8-B66C-4637-B7A9-B802B4F2371D}"/>
    <cellStyle name="40% - Accent1 22 12 3" xfId="41888" xr:uid="{FF105CF2-03CB-46C5-8981-19E47565E656}"/>
    <cellStyle name="40% - Accent1 22 13" xfId="11108" xr:uid="{A38B3C7F-D9D4-414D-8537-FB48E6CDCA02}"/>
    <cellStyle name="40% - Accent1 22 13 2" xfId="38463" xr:uid="{5EE0DF6C-442A-4AE2-A9FA-B39687EAA4D7}"/>
    <cellStyle name="40% - Accent1 22 13 3" xfId="41889" xr:uid="{C80D3DC9-DA9B-413D-95B5-8ABA37631C4B}"/>
    <cellStyle name="40% - Accent1 22 14" xfId="11109" xr:uid="{E61B20EA-5318-4C50-9968-7787D70AACE6}"/>
    <cellStyle name="40% - Accent1 22 14 2" xfId="38464" xr:uid="{1F21ACB1-7D50-4FBA-8D42-991BB1D97C65}"/>
    <cellStyle name="40% - Accent1 22 14 3" xfId="41890" xr:uid="{93B335C0-FA32-4643-8339-1B7FBF23E374}"/>
    <cellStyle name="40% - Accent1 22 15" xfId="38459" xr:uid="{BCB64FB0-4362-4388-BF8F-3AF9DDBA548F}"/>
    <cellStyle name="40% - Accent1 22 16" xfId="41885" xr:uid="{2ECD18E5-2818-4A3A-B6B4-316807FCC299}"/>
    <cellStyle name="40% - Accent1 22 17" xfId="11104" xr:uid="{DECA233D-C572-48A4-B12E-D6A708E62932}"/>
    <cellStyle name="40% - Accent1 22 2" xfId="11110" xr:uid="{7DCA531D-27AC-4E69-883D-653464A3B5F2}"/>
    <cellStyle name="40% - Accent1 22 2 10" xfId="41891" xr:uid="{AE1DA93B-0936-4279-9EB8-8381E4AED1C8}"/>
    <cellStyle name="40% - Accent1 22 2 2" xfId="11111" xr:uid="{24F84EEB-639B-407A-B748-3FDEDFBF5F44}"/>
    <cellStyle name="40% - Accent1 22 2 2 2" xfId="11112" xr:uid="{59D9F3C7-54D1-4C87-BE79-CFBF5814B8B9}"/>
    <cellStyle name="40% - Accent1 22 2 2 2 2" xfId="11113" xr:uid="{8FFB89BD-FCA8-4124-A4E2-8D9FA3A56B0E}"/>
    <cellStyle name="40% - Accent1 22 2 2 2 2 2" xfId="38468" xr:uid="{7F57D3E4-2E57-4754-BF37-567B17491D8F}"/>
    <cellStyle name="40% - Accent1 22 2 2 2 2 3" xfId="41894" xr:uid="{59F44975-68A7-49D9-88CC-AD05F3CF2F90}"/>
    <cellStyle name="40% - Accent1 22 2 2 2 3" xfId="11114" xr:uid="{043771D9-29FD-4250-A298-614A747D2AFA}"/>
    <cellStyle name="40% - Accent1 22 2 2 2 3 2" xfId="38469" xr:uid="{3096E3F8-9272-4685-8365-5EED1FEC9A3A}"/>
    <cellStyle name="40% - Accent1 22 2 2 2 3 3" xfId="41895" xr:uid="{FC014D36-3DD6-4054-A92E-61F94CACB184}"/>
    <cellStyle name="40% - Accent1 22 2 2 2 4" xfId="11115" xr:uid="{564DA542-1194-460A-9BA4-F7A686535A1B}"/>
    <cellStyle name="40% - Accent1 22 2 2 2 4 2" xfId="38470" xr:uid="{3B82EAC2-212A-4E5A-940D-2D45FE72D28E}"/>
    <cellStyle name="40% - Accent1 22 2 2 2 4 3" xfId="41896" xr:uid="{25FB4E5D-F5D6-4027-B7E2-B59BBCABAE22}"/>
    <cellStyle name="40% - Accent1 22 2 2 2 5" xfId="11116" xr:uid="{3C9641E9-D84C-42EA-B433-956D11D1C611}"/>
    <cellStyle name="40% - Accent1 22 2 2 2 5 2" xfId="38471" xr:uid="{09435392-5EFB-4929-9FBB-9E494066413F}"/>
    <cellStyle name="40% - Accent1 22 2 2 2 5 3" xfId="41897" xr:uid="{8C290358-A5A7-4DA5-9A10-334C597F3459}"/>
    <cellStyle name="40% - Accent1 22 2 2 2 6" xfId="38467" xr:uid="{538AA5E3-B2DE-4E1B-9791-8BABDF2E1D63}"/>
    <cellStyle name="40% - Accent1 22 2 2 2 7" xfId="41893" xr:uid="{20C19D89-6009-4348-ACE2-EEBD5522E786}"/>
    <cellStyle name="40% - Accent1 22 2 2 3" xfId="11117" xr:uid="{28337E6F-C75D-42D5-84DF-4F49E31548FA}"/>
    <cellStyle name="40% - Accent1 22 2 2 3 2" xfId="38472" xr:uid="{61B1A4B8-209F-42C4-9988-A7E54D82A485}"/>
    <cellStyle name="40% - Accent1 22 2 2 3 3" xfId="41898" xr:uid="{69CC0B20-BD4C-4EC9-87AA-974C69A989DA}"/>
    <cellStyle name="40% - Accent1 22 2 2 4" xfId="11118" xr:uid="{8FE621F1-E80A-4634-AC47-7F895A6A3159}"/>
    <cellStyle name="40% - Accent1 22 2 2 4 2" xfId="38473" xr:uid="{41F775A7-7486-4B16-80B2-FA20AA7150F4}"/>
    <cellStyle name="40% - Accent1 22 2 2 4 3" xfId="41899" xr:uid="{2C68CE84-E572-4864-A239-2EC7746526B1}"/>
    <cellStyle name="40% - Accent1 22 2 2 5" xfId="11119" xr:uid="{AD7D02D6-92C8-4E68-BB38-4D65B599903F}"/>
    <cellStyle name="40% - Accent1 22 2 2 5 2" xfId="38474" xr:uid="{BCBD5AFC-AC13-4250-B3D9-3F342400E5DD}"/>
    <cellStyle name="40% - Accent1 22 2 2 5 3" xfId="41900" xr:uid="{6BAEDF87-5EA9-48D7-A609-DB199C5C3888}"/>
    <cellStyle name="40% - Accent1 22 2 2 6" xfId="11120" xr:uid="{F151248F-902B-41CD-9A35-B34263751F83}"/>
    <cellStyle name="40% - Accent1 22 2 2 6 2" xfId="38475" xr:uid="{5442D81A-4FC3-45A4-873F-A4FC9720891E}"/>
    <cellStyle name="40% - Accent1 22 2 2 6 3" xfId="41901" xr:uid="{E4131A9E-854F-4E16-976C-23CF876D5A14}"/>
    <cellStyle name="40% - Accent1 22 2 2 7" xfId="38466" xr:uid="{EB4F877D-AFA8-47C4-A25C-DF4C345AFDEF}"/>
    <cellStyle name="40% - Accent1 22 2 2 8" xfId="41892" xr:uid="{908AE336-1FEF-4328-A575-D71C7C3A9740}"/>
    <cellStyle name="40% - Accent1 22 2 3" xfId="11121" xr:uid="{C672EE77-4CE9-44F4-B724-571B1C67FEF0}"/>
    <cellStyle name="40% - Accent1 22 2 3 2" xfId="11122" xr:uid="{F4C8D4AA-F3EA-4467-8305-7A10C995248A}"/>
    <cellStyle name="40% - Accent1 22 2 3 2 2" xfId="11123" xr:uid="{90554423-C74D-4E96-B05A-2277C7B1EF78}"/>
    <cellStyle name="40% - Accent1 22 2 3 2 2 2" xfId="38478" xr:uid="{7EA7E073-A515-4D49-AADA-B2FE84BB32EB}"/>
    <cellStyle name="40% - Accent1 22 2 3 2 2 3" xfId="41904" xr:uid="{0DF7604E-D61E-4BF9-BA2F-2C1F1D50BE57}"/>
    <cellStyle name="40% - Accent1 22 2 3 2 3" xfId="11124" xr:uid="{341BCFF2-952F-4C71-94B6-8B5793CA86D2}"/>
    <cellStyle name="40% - Accent1 22 2 3 2 3 2" xfId="38479" xr:uid="{1629DD34-51CC-402F-B6D7-F8387E26A4CF}"/>
    <cellStyle name="40% - Accent1 22 2 3 2 3 3" xfId="41905" xr:uid="{197CD283-C71C-4F88-807F-CC6E48729B3D}"/>
    <cellStyle name="40% - Accent1 22 2 3 2 4" xfId="38477" xr:uid="{94C966E4-27D8-4C68-BEDA-D5E306F082AA}"/>
    <cellStyle name="40% - Accent1 22 2 3 2 5" xfId="41903" xr:uid="{BE15F7A1-C7EA-42DF-AB70-41FAA442281E}"/>
    <cellStyle name="40% - Accent1 22 2 3 3" xfId="11125" xr:uid="{0F9BBE04-7AFF-4E6B-B89C-DF14C784DAA1}"/>
    <cellStyle name="40% - Accent1 22 2 3 3 2" xfId="38480" xr:uid="{34DF6214-430F-49FA-9FCD-12886C486830}"/>
    <cellStyle name="40% - Accent1 22 2 3 3 3" xfId="41906" xr:uid="{18D73BDD-CB67-4675-A592-5AAA7E5B826E}"/>
    <cellStyle name="40% - Accent1 22 2 3 4" xfId="11126" xr:uid="{81097BE1-9EF5-45C1-825E-85B99C5FF897}"/>
    <cellStyle name="40% - Accent1 22 2 3 4 2" xfId="38481" xr:uid="{3E6A685F-EA9A-4139-B2C7-EE8C7E2161F2}"/>
    <cellStyle name="40% - Accent1 22 2 3 4 3" xfId="41907" xr:uid="{52A832E0-61F6-40BD-8507-17CF113F7089}"/>
    <cellStyle name="40% - Accent1 22 2 3 5" xfId="11127" xr:uid="{43431C7B-219F-4BA4-88A3-1E4E10779B68}"/>
    <cellStyle name="40% - Accent1 22 2 3 5 2" xfId="38482" xr:uid="{CD54B9CA-A5D1-457D-9B7B-A6348C479F98}"/>
    <cellStyle name="40% - Accent1 22 2 3 5 3" xfId="41908" xr:uid="{E3503060-63DD-4F38-9534-4F63DD3270B0}"/>
    <cellStyle name="40% - Accent1 22 2 3 6" xfId="11128" xr:uid="{4C5420BA-A50E-4991-B6F3-487A2D5835E3}"/>
    <cellStyle name="40% - Accent1 22 2 3 6 2" xfId="38483" xr:uid="{BF78C387-7C82-4F4A-80AE-52BFA962CE0E}"/>
    <cellStyle name="40% - Accent1 22 2 3 6 3" xfId="41909" xr:uid="{308C4029-BF87-41D5-AF48-F626F10FCA13}"/>
    <cellStyle name="40% - Accent1 22 2 3 7" xfId="38476" xr:uid="{5C8E338A-B17C-4FE8-AE32-B71E65DB1F5E}"/>
    <cellStyle name="40% - Accent1 22 2 3 8" xfId="41902" xr:uid="{8006C7FB-83E1-466B-8639-95DBE32F852C}"/>
    <cellStyle name="40% - Accent1 22 2 4" xfId="11129" xr:uid="{B03CB292-E601-488D-8898-4D8C3B5BB385}"/>
    <cellStyle name="40% - Accent1 22 2 4 2" xfId="11130" xr:uid="{1A34BD96-3B8B-4592-B55C-92AF8D33D1DB}"/>
    <cellStyle name="40% - Accent1 22 2 4 2 2" xfId="38485" xr:uid="{E8F52462-E3ED-406F-B5FC-99DB5D47FA62}"/>
    <cellStyle name="40% - Accent1 22 2 4 2 3" xfId="41911" xr:uid="{D10F3753-C639-4E91-90F1-3F106C2D486E}"/>
    <cellStyle name="40% - Accent1 22 2 4 3" xfId="11131" xr:uid="{D437DA0A-95DB-4A9B-B98A-4283F2C83699}"/>
    <cellStyle name="40% - Accent1 22 2 4 3 2" xfId="38486" xr:uid="{A22CE1B2-F1D2-4A1D-AD1C-81470C754DAB}"/>
    <cellStyle name="40% - Accent1 22 2 4 3 3" xfId="41912" xr:uid="{4E14ABA4-30A4-4EDE-9B14-6DC4E93DE172}"/>
    <cellStyle name="40% - Accent1 22 2 4 4" xfId="38484" xr:uid="{DD8A8AB1-3C4A-434F-AAB3-27C45D1A4C95}"/>
    <cellStyle name="40% - Accent1 22 2 4 5" xfId="41910" xr:uid="{68B36505-64C0-4F5F-BAEE-5A323330EC46}"/>
    <cellStyle name="40% - Accent1 22 2 5" xfId="11132" xr:uid="{0747E344-A9B5-44B9-A89D-CEED94497881}"/>
    <cellStyle name="40% - Accent1 22 2 5 2" xfId="38487" xr:uid="{0D378B52-1CCB-4003-8612-6ADEAE81BDB9}"/>
    <cellStyle name="40% - Accent1 22 2 5 3" xfId="41913" xr:uid="{F702B6C9-1C0F-41DC-A9ED-B292C84C65BD}"/>
    <cellStyle name="40% - Accent1 22 2 6" xfId="11133" xr:uid="{473E30D1-F02B-4BC5-9733-90727004535F}"/>
    <cellStyle name="40% - Accent1 22 2 6 2" xfId="38488" xr:uid="{54582F2D-5D1A-43E4-A393-373677A71D38}"/>
    <cellStyle name="40% - Accent1 22 2 6 3" xfId="41914" xr:uid="{A494AD83-5C7A-4359-8636-88E8077EAA3C}"/>
    <cellStyle name="40% - Accent1 22 2 7" xfId="11134" xr:uid="{57F2432D-C23C-40EA-BA2C-3925EE6DFA62}"/>
    <cellStyle name="40% - Accent1 22 2 7 2" xfId="38489" xr:uid="{A5EB42F7-EF5F-415C-A4F6-A1AF3F6884AE}"/>
    <cellStyle name="40% - Accent1 22 2 7 3" xfId="41915" xr:uid="{C40E9814-DF13-4646-8078-11104FFD22DA}"/>
    <cellStyle name="40% - Accent1 22 2 8" xfId="11135" xr:uid="{6F3039AA-5230-4E60-9925-F4CA0629AF9C}"/>
    <cellStyle name="40% - Accent1 22 2 8 2" xfId="38490" xr:uid="{10329E88-36BD-411F-916B-47FF1CEECB11}"/>
    <cellStyle name="40% - Accent1 22 2 8 3" xfId="41916" xr:uid="{24EBCA11-4476-4157-94F2-F1BAEAFC9680}"/>
    <cellStyle name="40% - Accent1 22 2 9" xfId="38465" xr:uid="{573D3A84-E272-485C-B275-83C761DDDC6E}"/>
    <cellStyle name="40% - Accent1 22 3" xfId="11136" xr:uid="{950C40F0-7E89-4DD2-86DD-6060950318A9}"/>
    <cellStyle name="40% - Accent1 22 3 2" xfId="11137" xr:uid="{54660D00-20EE-4057-B49D-068AAB50F4CA}"/>
    <cellStyle name="40% - Accent1 22 3 2 2" xfId="11138" xr:uid="{D782DAA5-4E1E-4549-BB55-28E74AC50C70}"/>
    <cellStyle name="40% - Accent1 22 3 2 2 2" xfId="11139" xr:uid="{627FD52E-3BC5-4D40-9129-E20311FA22CA}"/>
    <cellStyle name="40% - Accent1 22 3 2 2 2 2" xfId="38493" xr:uid="{945A6572-73FE-4C4D-B003-1DA1A3B373CE}"/>
    <cellStyle name="40% - Accent1 22 3 2 2 2 3" xfId="41919" xr:uid="{235E1723-B856-444B-BD52-46B3D9EFC518}"/>
    <cellStyle name="40% - Accent1 22 3 2 2 3" xfId="11140" xr:uid="{714D5379-48E1-4AD1-9AED-488A89B1B50C}"/>
    <cellStyle name="40% - Accent1 22 3 2 2 3 2" xfId="38494" xr:uid="{A0CB8DD3-49F7-4F60-855A-B2D18085F5B9}"/>
    <cellStyle name="40% - Accent1 22 3 2 2 3 3" xfId="41920" xr:uid="{04B5FC0F-6C4E-445B-80E8-1E2788A66C22}"/>
    <cellStyle name="40% - Accent1 22 3 2 2 4" xfId="38492" xr:uid="{C4DD06F5-0FC1-4AA1-AD38-DD90C8C60756}"/>
    <cellStyle name="40% - Accent1 22 3 2 2 5" xfId="41918" xr:uid="{200C3637-01E1-4DA4-BD05-5C160A828D21}"/>
    <cellStyle name="40% - Accent1 22 3 2 3" xfId="11141" xr:uid="{B8D222C7-F001-49FF-B9B5-105CE9A53759}"/>
    <cellStyle name="40% - Accent1 22 3 2 3 2" xfId="38495" xr:uid="{ADD36946-F530-42CB-B078-F4A575AB9CD3}"/>
    <cellStyle name="40% - Accent1 22 3 2 3 3" xfId="41921" xr:uid="{31D45D8E-3CB5-437A-BB4E-411B32C86A4C}"/>
    <cellStyle name="40% - Accent1 22 3 2 4" xfId="11142" xr:uid="{B3FB9D58-42F2-4E5D-BEC4-94BCDAA3E86C}"/>
    <cellStyle name="40% - Accent1 22 3 2 4 2" xfId="38496" xr:uid="{538160F8-D568-4BBC-ADCC-97158D8E91EB}"/>
    <cellStyle name="40% - Accent1 22 3 2 4 3" xfId="41922" xr:uid="{4CD8DF89-6351-4ED8-B71C-E8D56D082D2F}"/>
    <cellStyle name="40% - Accent1 22 3 2 5" xfId="38491" xr:uid="{A0CA58F8-60AD-475D-AEE2-CCF500AF7CBF}"/>
    <cellStyle name="40% - Accent1 22 3 2 6" xfId="41917" xr:uid="{5DFCFFCC-6C8D-48A0-872F-B9DD353FA958}"/>
    <cellStyle name="40% - Accent1 22 3 3" xfId="11143" xr:uid="{636BBFDD-DC75-46A1-ABA4-5B074F872536}"/>
    <cellStyle name="40% - Accent1 22 3 3 2" xfId="11144" xr:uid="{8DB1A6E4-9BF3-4B72-9EEF-E1B2CAC086A7}"/>
    <cellStyle name="40% - Accent1 22 3 3 2 2" xfId="11145" xr:uid="{C98FF82B-F3AE-46EA-BF44-EB9DDF545FCF}"/>
    <cellStyle name="40% - Accent1 22 3 3 2 2 2" xfId="38499" xr:uid="{E2E8A618-D5A9-42EF-AAA2-5760B29D50A1}"/>
    <cellStyle name="40% - Accent1 22 3 3 2 2 3" xfId="41925" xr:uid="{651BBCE5-6B78-430F-9D4C-391FB27A8B4D}"/>
    <cellStyle name="40% - Accent1 22 3 3 2 3" xfId="11146" xr:uid="{52A21E11-C3CE-4F69-A31F-B92BE1F566B1}"/>
    <cellStyle name="40% - Accent1 22 3 3 2 3 2" xfId="38500" xr:uid="{E5AB3A43-2438-4F16-A3B5-161DAE534A91}"/>
    <cellStyle name="40% - Accent1 22 3 3 2 3 3" xfId="41926" xr:uid="{10112F51-D042-4FB7-B67C-B5EDD3C63557}"/>
    <cellStyle name="40% - Accent1 22 3 3 2 4" xfId="38498" xr:uid="{AC2FDE6C-38C5-4100-A8BD-6937D37F8578}"/>
    <cellStyle name="40% - Accent1 22 3 3 2 5" xfId="41924" xr:uid="{5C60430B-1F56-4FF9-88C1-454367EE70F1}"/>
    <cellStyle name="40% - Accent1 22 3 3 3" xfId="11147" xr:uid="{2A787E07-407F-4567-B45A-C5AFE2F88C2B}"/>
    <cellStyle name="40% - Accent1 22 3 3 3 2" xfId="38501" xr:uid="{99534D13-1B52-4FA6-B1C6-FC49BDF2DEFE}"/>
    <cellStyle name="40% - Accent1 22 3 3 3 3" xfId="41927" xr:uid="{A74FB6C9-5C94-4568-BD82-3D0C0D7A0152}"/>
    <cellStyle name="40% - Accent1 22 3 3 4" xfId="11148" xr:uid="{2B13D027-35A7-4AA4-8394-9005D76845B6}"/>
    <cellStyle name="40% - Accent1 22 3 3 4 2" xfId="38502" xr:uid="{D01329D3-4B09-4252-AF3D-28C30498CA4F}"/>
    <cellStyle name="40% - Accent1 22 3 3 4 3" xfId="41928" xr:uid="{74F797B2-8FE4-4C35-AEE7-B791AD7E941C}"/>
    <cellStyle name="40% - Accent1 22 3 3 5" xfId="38497" xr:uid="{317F88C6-377B-4AE6-A5FB-1B487B7A214F}"/>
    <cellStyle name="40% - Accent1 22 3 3 6" xfId="41923" xr:uid="{0B94EB55-6910-47EB-92A3-0210650CE9C6}"/>
    <cellStyle name="40% - Accent1 22 3 4" xfId="11149" xr:uid="{8C775B58-5CD4-469F-B134-F3558978559A}"/>
    <cellStyle name="40% - Accent1 22 3 4 2" xfId="11150" xr:uid="{80F63DBE-CB26-4806-A7DA-A78FD5688E2F}"/>
    <cellStyle name="40% - Accent1 22 3 4 2 2" xfId="38504" xr:uid="{24D40378-C2B8-4139-A73E-9F95606236A7}"/>
    <cellStyle name="40% - Accent1 22 3 4 2 3" xfId="41930" xr:uid="{E088CC20-E2A4-47F6-AD7C-FC803CE03DFA}"/>
    <cellStyle name="40% - Accent1 22 3 4 3" xfId="11151" xr:uid="{89220813-02FB-4E79-BAF2-03884C4C2A04}"/>
    <cellStyle name="40% - Accent1 22 3 4 3 2" xfId="38505" xr:uid="{D097B021-A43F-4505-921D-AAF015551ACD}"/>
    <cellStyle name="40% - Accent1 22 3 4 3 3" xfId="41931" xr:uid="{9313B9CA-8E92-4302-925F-485F2F0AADAC}"/>
    <cellStyle name="40% - Accent1 22 3 4 4" xfId="38503" xr:uid="{70D84EF8-8464-417D-AF7D-6BC2AC0A25CE}"/>
    <cellStyle name="40% - Accent1 22 3 4 5" xfId="41929" xr:uid="{B23412AC-B9EF-4764-8CD4-EADB82CFE2E4}"/>
    <cellStyle name="40% - Accent1 22 4" xfId="11152" xr:uid="{422F9F37-79A1-4B58-8EA4-3D91A3287B2E}"/>
    <cellStyle name="40% - Accent1 22 4 10" xfId="41932" xr:uid="{F3A447BA-BEAD-496C-B6A7-52C16121DBD1}"/>
    <cellStyle name="40% - Accent1 22 4 2" xfId="11153" xr:uid="{8E5EA5D8-7EC5-4732-87FA-6E893C6FC5CE}"/>
    <cellStyle name="40% - Accent1 22 4 2 2" xfId="11154" xr:uid="{43572A4A-0A54-4B8D-9495-C12858735570}"/>
    <cellStyle name="40% - Accent1 22 4 2 2 2" xfId="11155" xr:uid="{3F412521-6C88-40B0-A3FA-00BD84D7B2EE}"/>
    <cellStyle name="40% - Accent1 22 4 2 2 2 2" xfId="38509" xr:uid="{31418EA9-E849-4A27-AA4A-B1A7FEE9C271}"/>
    <cellStyle name="40% - Accent1 22 4 2 2 2 3" xfId="41935" xr:uid="{2F714BFD-556F-4DC1-8030-E88DE2AE0717}"/>
    <cellStyle name="40% - Accent1 22 4 2 2 3" xfId="11156" xr:uid="{6F4F0245-1730-44B9-B506-7E533D069124}"/>
    <cellStyle name="40% - Accent1 22 4 2 2 3 2" xfId="38510" xr:uid="{75FD48B1-0449-4A8A-8166-131078C46D85}"/>
    <cellStyle name="40% - Accent1 22 4 2 2 3 3" xfId="41936" xr:uid="{1986441F-B4D5-4E1E-AC88-86F2C61AC1CE}"/>
    <cellStyle name="40% - Accent1 22 4 2 2 4" xfId="38508" xr:uid="{56ABB789-7798-496B-84BD-069B810E61FD}"/>
    <cellStyle name="40% - Accent1 22 4 2 2 5" xfId="41934" xr:uid="{D25D3848-C0E8-4040-BA0B-9B6FF2B0F7C2}"/>
    <cellStyle name="40% - Accent1 22 4 2 3" xfId="11157" xr:uid="{279ACDDD-4D8B-4367-BAE5-ED5FA59B3224}"/>
    <cellStyle name="40% - Accent1 22 4 2 3 2" xfId="38511" xr:uid="{EFFCA8C2-18AC-48CB-8F6E-A67292E3F6BE}"/>
    <cellStyle name="40% - Accent1 22 4 2 3 3" xfId="41937" xr:uid="{3D561736-9B45-4844-B42D-4369908D0950}"/>
    <cellStyle name="40% - Accent1 22 4 2 4" xfId="11158" xr:uid="{E48AF1FF-987F-4495-AABC-E4F0409F0A66}"/>
    <cellStyle name="40% - Accent1 22 4 2 4 2" xfId="38512" xr:uid="{F771ADF2-3FAF-4377-94ED-07C3DA758B24}"/>
    <cellStyle name="40% - Accent1 22 4 2 4 3" xfId="41938" xr:uid="{C56FAA6D-9702-45A6-B9DE-FEE58F428420}"/>
    <cellStyle name="40% - Accent1 22 4 2 5" xfId="11159" xr:uid="{190D8EC0-2B10-483B-801C-868DCA51BCFD}"/>
    <cellStyle name="40% - Accent1 22 4 2 5 2" xfId="38513" xr:uid="{6D007034-8DF7-4030-91A2-F051D5E8FDD4}"/>
    <cellStyle name="40% - Accent1 22 4 2 5 3" xfId="41939" xr:uid="{0EFBC1D8-216D-46D2-97FB-E296CF9C8D41}"/>
    <cellStyle name="40% - Accent1 22 4 2 6" xfId="11160" xr:uid="{68D245E7-113A-4B50-9C4B-FF5AE034401D}"/>
    <cellStyle name="40% - Accent1 22 4 2 6 2" xfId="38514" xr:uid="{394CCF52-968F-42F7-9660-4ED6EA80146C}"/>
    <cellStyle name="40% - Accent1 22 4 2 6 3" xfId="41940" xr:uid="{255E259A-261C-470C-B8EF-FB4F043BD055}"/>
    <cellStyle name="40% - Accent1 22 4 2 7" xfId="38507" xr:uid="{D7271EBE-543E-4232-BCB0-95477FA6D63D}"/>
    <cellStyle name="40% - Accent1 22 4 2 8" xfId="41933" xr:uid="{67E94C6B-2689-4422-BA8F-8F3A6DE8D8EC}"/>
    <cellStyle name="40% - Accent1 22 4 3" xfId="11161" xr:uid="{9BBDFB40-41D0-4E36-9096-971857AB5139}"/>
    <cellStyle name="40% - Accent1 22 4 3 2" xfId="11162" xr:uid="{51B4A6DE-91C3-4AFC-9872-0305B966CD10}"/>
    <cellStyle name="40% - Accent1 22 4 3 2 2" xfId="11163" xr:uid="{8C856EFA-02A9-4A02-B93B-0172282D7FA8}"/>
    <cellStyle name="40% - Accent1 22 4 3 2 2 2" xfId="38517" xr:uid="{4622E5C2-B173-4E47-AEEA-29707C3DD57B}"/>
    <cellStyle name="40% - Accent1 22 4 3 2 2 3" xfId="41943" xr:uid="{002A44EF-224E-4A5C-AB88-BD868712A37F}"/>
    <cellStyle name="40% - Accent1 22 4 3 2 3" xfId="11164" xr:uid="{5F07A717-BF95-4565-817B-9EAA22B71F44}"/>
    <cellStyle name="40% - Accent1 22 4 3 2 3 2" xfId="38518" xr:uid="{05AA221A-3CC1-4FAD-8614-60D4A8E48F6D}"/>
    <cellStyle name="40% - Accent1 22 4 3 2 3 3" xfId="41944" xr:uid="{23304C3D-2ED2-4299-B619-50A2A69E635D}"/>
    <cellStyle name="40% - Accent1 22 4 3 2 4" xfId="38516" xr:uid="{B442DC76-EBC7-406A-B42F-F5F095C43A11}"/>
    <cellStyle name="40% - Accent1 22 4 3 2 5" xfId="41942" xr:uid="{86C1FCD9-AC2D-484D-9A85-813FF157880F}"/>
    <cellStyle name="40% - Accent1 22 4 3 3" xfId="11165" xr:uid="{6F239C45-7E5E-441D-8DB5-D6DB485C5AC0}"/>
    <cellStyle name="40% - Accent1 22 4 3 3 2" xfId="38519" xr:uid="{A17E841E-F8DA-4593-94A8-99E07D9B7E59}"/>
    <cellStyle name="40% - Accent1 22 4 3 3 3" xfId="41945" xr:uid="{AFF83042-40C5-4505-906E-2B176DD153EF}"/>
    <cellStyle name="40% - Accent1 22 4 3 4" xfId="11166" xr:uid="{136E9CBD-0CE9-4705-B178-0A65043783BE}"/>
    <cellStyle name="40% - Accent1 22 4 3 4 2" xfId="38520" xr:uid="{EBAAAA23-0B19-4C2E-AA5B-63CA718EF888}"/>
    <cellStyle name="40% - Accent1 22 4 3 4 3" xfId="41946" xr:uid="{F27D8E10-95BF-4334-93E8-BFBB6B5B27D9}"/>
    <cellStyle name="40% - Accent1 22 4 3 5" xfId="38515" xr:uid="{247C7FE8-5D6B-4C9D-BDDE-61F487F6A301}"/>
    <cellStyle name="40% - Accent1 22 4 3 6" xfId="41941" xr:uid="{32E19336-0E74-4194-AEAB-8F8610FEFE57}"/>
    <cellStyle name="40% - Accent1 22 4 4" xfId="11167" xr:uid="{B00F8243-6C18-4AFD-8495-ECF038DAD324}"/>
    <cellStyle name="40% - Accent1 22 4 4 2" xfId="11168" xr:uid="{FBDF3A06-DD2D-4D8D-8979-282D1481C3A9}"/>
    <cellStyle name="40% - Accent1 22 4 4 2 2" xfId="38522" xr:uid="{22E6C225-81C1-4930-B9CD-12BFEF9E62B5}"/>
    <cellStyle name="40% - Accent1 22 4 4 2 3" xfId="41948" xr:uid="{C9EB4CDB-38F0-4146-9FD4-2AD7EFB8C7FC}"/>
    <cellStyle name="40% - Accent1 22 4 4 3" xfId="11169" xr:uid="{E0134889-537C-44B6-BF45-E61EBA1CB94D}"/>
    <cellStyle name="40% - Accent1 22 4 4 3 2" xfId="38523" xr:uid="{D7C5AA60-0363-41CE-8998-95A4B6A07343}"/>
    <cellStyle name="40% - Accent1 22 4 4 3 3" xfId="41949" xr:uid="{FCE79150-98A9-4813-A52C-8600D5DAF123}"/>
    <cellStyle name="40% - Accent1 22 4 4 4" xfId="38521" xr:uid="{8586ACDA-4918-44E4-9340-4244E296FB73}"/>
    <cellStyle name="40% - Accent1 22 4 4 5" xfId="41947" xr:uid="{C9C53D52-7CEE-459C-B149-F91FD31AB2E6}"/>
    <cellStyle name="40% - Accent1 22 4 5" xfId="11170" xr:uid="{98643DF3-4A6A-40C1-82F6-0CCD69404752}"/>
    <cellStyle name="40% - Accent1 22 4 5 2" xfId="38524" xr:uid="{571D818A-4683-423E-89FD-138422F934C0}"/>
    <cellStyle name="40% - Accent1 22 4 5 3" xfId="41950" xr:uid="{3B2ACD70-7434-427F-B9C8-A70642062F59}"/>
    <cellStyle name="40% - Accent1 22 4 6" xfId="11171" xr:uid="{5759BC45-85FF-4049-90E4-8F662ED429A2}"/>
    <cellStyle name="40% - Accent1 22 4 6 2" xfId="38525" xr:uid="{AD5E485E-8070-4FDC-A8A2-4CA9D25AB537}"/>
    <cellStyle name="40% - Accent1 22 4 6 3" xfId="41951" xr:uid="{15AD3AA8-B9D0-4788-ACAF-1536BD4D665F}"/>
    <cellStyle name="40% - Accent1 22 4 7" xfId="11172" xr:uid="{B6FCDCFD-5F86-4C3F-AD12-2B569D78DCE6}"/>
    <cellStyle name="40% - Accent1 22 4 7 2" xfId="38526" xr:uid="{E3B3545C-7127-459D-9553-282566008124}"/>
    <cellStyle name="40% - Accent1 22 4 7 3" xfId="41952" xr:uid="{B9E9F893-8AD4-4843-99C8-2A902C2C3FEC}"/>
    <cellStyle name="40% - Accent1 22 4 8" xfId="11173" xr:uid="{1DEC944C-1648-4C46-9008-0A147A56B1EB}"/>
    <cellStyle name="40% - Accent1 22 4 8 2" xfId="38527" xr:uid="{B1D299A9-3159-4466-80E1-4C28A71B2ED0}"/>
    <cellStyle name="40% - Accent1 22 4 8 3" xfId="41953" xr:uid="{D2F26087-6089-4EB6-8B16-2285C6AA4C6B}"/>
    <cellStyle name="40% - Accent1 22 4 9" xfId="38506" xr:uid="{9A50B23B-3A57-48B0-8C52-3EBDDB162C03}"/>
    <cellStyle name="40% - Accent1 22 5" xfId="11174" xr:uid="{ABA6FD0C-171E-4A11-AF88-89B508AE0A72}"/>
    <cellStyle name="40% - Accent1 22 5 10" xfId="41954" xr:uid="{65A49FEB-EEA6-4290-97BA-3E96DC49C413}"/>
    <cellStyle name="40% - Accent1 22 5 2" xfId="11175" xr:uid="{32E24109-8AB4-4B28-855A-590462A59754}"/>
    <cellStyle name="40% - Accent1 22 5 2 2" xfId="11176" xr:uid="{A22B3EC9-9581-4229-AFE1-9D08FDC38CAB}"/>
    <cellStyle name="40% - Accent1 22 5 2 2 2" xfId="11177" xr:uid="{41E3BDD0-4AA0-4562-BDA4-790A8DB34A72}"/>
    <cellStyle name="40% - Accent1 22 5 2 2 2 2" xfId="38531" xr:uid="{337703B7-E2E2-46B3-82C3-25633376EE7F}"/>
    <cellStyle name="40% - Accent1 22 5 2 2 2 3" xfId="41957" xr:uid="{BC4EE87A-A844-4ED0-92C1-2F2B611D8602}"/>
    <cellStyle name="40% - Accent1 22 5 2 2 3" xfId="11178" xr:uid="{A6EE256C-87A4-4B51-8E43-9F16BB87C732}"/>
    <cellStyle name="40% - Accent1 22 5 2 2 3 2" xfId="38532" xr:uid="{C7E09BF5-AAF5-4893-9D72-3B74873D70CB}"/>
    <cellStyle name="40% - Accent1 22 5 2 2 3 3" xfId="41958" xr:uid="{0449DE4F-704C-4B3D-8D7B-0869004644B3}"/>
    <cellStyle name="40% - Accent1 22 5 2 2 4" xfId="38530" xr:uid="{AA7DDB9A-E113-4E33-80C1-9FDE08B31BFC}"/>
    <cellStyle name="40% - Accent1 22 5 2 2 5" xfId="41956" xr:uid="{2C966571-E810-4D33-B10E-BB32D1051252}"/>
    <cellStyle name="40% - Accent1 22 5 2 3" xfId="11179" xr:uid="{EEE4A9DB-0880-4ED6-A955-E6A7ED3BE83C}"/>
    <cellStyle name="40% - Accent1 22 5 2 3 2" xfId="38533" xr:uid="{EC29DB9B-8E44-4D25-A80A-491E2A775425}"/>
    <cellStyle name="40% - Accent1 22 5 2 3 3" xfId="41959" xr:uid="{F1638F92-6150-4682-B19F-762EDE1465EF}"/>
    <cellStyle name="40% - Accent1 22 5 2 4" xfId="11180" xr:uid="{5BF120E5-AE0D-481E-AC6C-A4993D127BCB}"/>
    <cellStyle name="40% - Accent1 22 5 2 4 2" xfId="38534" xr:uid="{2E32067C-44AC-4F22-B2F9-8530CA69383A}"/>
    <cellStyle name="40% - Accent1 22 5 2 4 3" xfId="41960" xr:uid="{8F6BC16F-3A7E-43C9-85C7-1452B0E5106F}"/>
    <cellStyle name="40% - Accent1 22 5 2 5" xfId="38529" xr:uid="{EFAB8658-DA69-426F-83DC-826B6CD12AA0}"/>
    <cellStyle name="40% - Accent1 22 5 2 6" xfId="41955" xr:uid="{726F8BB1-F711-4AA5-B450-6DB2B2B78FC3}"/>
    <cellStyle name="40% - Accent1 22 5 3" xfId="11181" xr:uid="{1E790BF6-62A5-4712-8EF5-0D45CF08EBE5}"/>
    <cellStyle name="40% - Accent1 22 5 3 2" xfId="11182" xr:uid="{5EB83E32-4480-4BF4-9AE6-09AB5B189A44}"/>
    <cellStyle name="40% - Accent1 22 5 3 2 2" xfId="11183" xr:uid="{6111421D-4B8D-47B5-BA53-58BDB3A8EC61}"/>
    <cellStyle name="40% - Accent1 22 5 3 2 2 2" xfId="38537" xr:uid="{960CED61-F8DF-42A9-A885-71C07C8AA84F}"/>
    <cellStyle name="40% - Accent1 22 5 3 2 2 3" xfId="41963" xr:uid="{F94990D4-A74C-4F33-8571-2A44E66CC3BA}"/>
    <cellStyle name="40% - Accent1 22 5 3 2 3" xfId="11184" xr:uid="{41DDECA0-579A-4893-9B27-63DEE7D23DFD}"/>
    <cellStyle name="40% - Accent1 22 5 3 2 3 2" xfId="38538" xr:uid="{E49812A2-AFE2-40BB-9D00-2BE957BC2CBD}"/>
    <cellStyle name="40% - Accent1 22 5 3 2 3 3" xfId="41964" xr:uid="{ECFF5C99-672F-4FEF-9F5B-D7935DB45262}"/>
    <cellStyle name="40% - Accent1 22 5 3 2 4" xfId="38536" xr:uid="{6776C75F-164D-4624-8C8B-2B6E86D0A948}"/>
    <cellStyle name="40% - Accent1 22 5 3 2 5" xfId="41962" xr:uid="{0A2ECDB3-D4A9-4817-8A66-48D273D465EA}"/>
    <cellStyle name="40% - Accent1 22 5 3 3" xfId="11185" xr:uid="{BED01437-CF31-475A-A65C-51F09168F517}"/>
    <cellStyle name="40% - Accent1 22 5 3 3 2" xfId="38539" xr:uid="{8D5D8F78-D18B-4BA6-8D3F-8F4FF7B1FCF5}"/>
    <cellStyle name="40% - Accent1 22 5 3 3 3" xfId="41965" xr:uid="{A7A9FFFD-CA4D-48B4-8CD4-E4A838F050E5}"/>
    <cellStyle name="40% - Accent1 22 5 3 4" xfId="11186" xr:uid="{2E039ACD-8180-40BB-A690-899F8096F968}"/>
    <cellStyle name="40% - Accent1 22 5 3 4 2" xfId="38540" xr:uid="{4E0390A6-6954-462F-9E2F-2CFD4645A1C7}"/>
    <cellStyle name="40% - Accent1 22 5 3 4 3" xfId="41966" xr:uid="{DD566931-43A9-4667-BEC1-B56795A1226F}"/>
    <cellStyle name="40% - Accent1 22 5 3 5" xfId="38535" xr:uid="{95405292-5DD7-4EB8-A682-9E0F6DEC19CF}"/>
    <cellStyle name="40% - Accent1 22 5 3 6" xfId="41961" xr:uid="{8169A525-DD58-4E58-AD71-DEC75F25AC74}"/>
    <cellStyle name="40% - Accent1 22 5 4" xfId="11187" xr:uid="{B9267CDF-51C7-45B1-9149-9D9B345E5CC1}"/>
    <cellStyle name="40% - Accent1 22 5 4 2" xfId="11188" xr:uid="{4E6E0B0D-FD22-4F02-A5AA-2CEBFDF3AE55}"/>
    <cellStyle name="40% - Accent1 22 5 4 2 2" xfId="38542" xr:uid="{986287F2-3D3D-4980-A402-A4D7E1632D51}"/>
    <cellStyle name="40% - Accent1 22 5 4 2 3" xfId="41968" xr:uid="{632CA636-0A45-4276-B6B0-790BD8A54AE9}"/>
    <cellStyle name="40% - Accent1 22 5 4 3" xfId="11189" xr:uid="{60ACFAC6-D210-406A-8C99-E7A5D6A64E75}"/>
    <cellStyle name="40% - Accent1 22 5 4 3 2" xfId="38543" xr:uid="{3E82E2EC-DC69-4DA1-BBCB-74864C1691AD}"/>
    <cellStyle name="40% - Accent1 22 5 4 3 3" xfId="41969" xr:uid="{1219DFE3-F5E9-449E-909B-9730FAB7F43A}"/>
    <cellStyle name="40% - Accent1 22 5 4 4" xfId="38541" xr:uid="{643913D5-86EC-4A28-920C-739E9456CD11}"/>
    <cellStyle name="40% - Accent1 22 5 4 5" xfId="41967" xr:uid="{A84583D8-8629-457D-B9C5-D16C2C356EAB}"/>
    <cellStyle name="40% - Accent1 22 5 5" xfId="11190" xr:uid="{DA5062D3-AA85-4E3F-9EDD-4AFFE81C11D1}"/>
    <cellStyle name="40% - Accent1 22 5 5 2" xfId="38544" xr:uid="{4837EE39-91AB-4CC6-AEED-041BDE0E9FDB}"/>
    <cellStyle name="40% - Accent1 22 5 5 3" xfId="41970" xr:uid="{D60E77F6-4174-4CA6-A1DD-162B38CF3ABD}"/>
    <cellStyle name="40% - Accent1 22 5 6" xfId="11191" xr:uid="{D73F0796-C043-4EE2-9B20-991697605ABD}"/>
    <cellStyle name="40% - Accent1 22 5 6 2" xfId="38545" xr:uid="{F7426A80-7F45-4AA4-9A3A-628C79AD2536}"/>
    <cellStyle name="40% - Accent1 22 5 6 3" xfId="41971" xr:uid="{43273C14-27C0-4633-A31A-923F052B016D}"/>
    <cellStyle name="40% - Accent1 22 5 7" xfId="11192" xr:uid="{3225A35A-A51E-4F17-8552-8A5DE424EB20}"/>
    <cellStyle name="40% - Accent1 22 5 7 2" xfId="38546" xr:uid="{70A670CB-2FD5-4E70-9D5E-50820560C5A2}"/>
    <cellStyle name="40% - Accent1 22 5 7 3" xfId="41972" xr:uid="{E02DA233-728A-4C77-ACFF-A738B7898D5E}"/>
    <cellStyle name="40% - Accent1 22 5 8" xfId="11193" xr:uid="{E0C2ACB7-AE66-4764-89D0-5723375FD715}"/>
    <cellStyle name="40% - Accent1 22 5 8 2" xfId="38547" xr:uid="{3CBFAFFB-921E-499C-858F-49508B2CD960}"/>
    <cellStyle name="40% - Accent1 22 5 8 3" xfId="41973" xr:uid="{A0364C70-E82D-49FF-B22E-BA16C93C3C17}"/>
    <cellStyle name="40% - Accent1 22 5 9" xfId="38528" xr:uid="{CFE4A199-3F1E-4AB9-A0D0-882CFDD34D61}"/>
    <cellStyle name="40% - Accent1 22 6" xfId="11194" xr:uid="{B1E7D857-172E-4614-9DCD-1A9F4D45182D}"/>
    <cellStyle name="40% - Accent1 22 6 2" xfId="11195" xr:uid="{574B83C5-959B-4DDA-A7BD-9A523C5C67C8}"/>
    <cellStyle name="40% - Accent1 22 6 2 2" xfId="11196" xr:uid="{01C42666-8074-42B3-BEDA-D62679E23C7B}"/>
    <cellStyle name="40% - Accent1 22 6 2 2 2" xfId="11197" xr:uid="{F964EF5A-EC43-40B7-B85F-B37EB87B6D61}"/>
    <cellStyle name="40% - Accent1 22 6 2 2 2 2" xfId="38551" xr:uid="{22FA1B62-BC2C-4CF0-89FC-70185F750BB4}"/>
    <cellStyle name="40% - Accent1 22 6 2 2 2 3" xfId="41977" xr:uid="{BE5B758B-6E9F-493F-86C6-633E384E0C03}"/>
    <cellStyle name="40% - Accent1 22 6 2 2 3" xfId="11198" xr:uid="{0FBA255D-B8D8-4922-8354-72963DD54F2A}"/>
    <cellStyle name="40% - Accent1 22 6 2 2 3 2" xfId="38552" xr:uid="{27196FB9-FB2B-4ACD-9BA2-BF4123C0A52A}"/>
    <cellStyle name="40% - Accent1 22 6 2 2 3 3" xfId="41978" xr:uid="{E6DF4E15-64AC-4C91-BC1D-D11703240C41}"/>
    <cellStyle name="40% - Accent1 22 6 2 2 4" xfId="38550" xr:uid="{A1728401-6130-4F17-A931-B03A307A9C32}"/>
    <cellStyle name="40% - Accent1 22 6 2 2 5" xfId="41976" xr:uid="{F1B575EC-A592-45BE-93EC-DBB421117571}"/>
    <cellStyle name="40% - Accent1 22 6 2 3" xfId="11199" xr:uid="{B4614CAA-2B8C-4B80-8FA7-3D5585383244}"/>
    <cellStyle name="40% - Accent1 22 6 2 3 2" xfId="38553" xr:uid="{7198CAC3-5A22-4665-A5A6-5116990B0489}"/>
    <cellStyle name="40% - Accent1 22 6 2 3 3" xfId="41979" xr:uid="{FB4269E5-9399-4E19-BF87-02DE14BA4C10}"/>
    <cellStyle name="40% - Accent1 22 6 2 4" xfId="11200" xr:uid="{F4D7E7F3-34C8-4718-8C71-9FDEE234918D}"/>
    <cellStyle name="40% - Accent1 22 6 2 4 2" xfId="38554" xr:uid="{4342FCB4-7CF4-4983-8912-378B3CAEA8AB}"/>
    <cellStyle name="40% - Accent1 22 6 2 4 3" xfId="41980" xr:uid="{2B514669-BE10-4CC2-846D-DA0F53967CAD}"/>
    <cellStyle name="40% - Accent1 22 6 2 5" xfId="38549" xr:uid="{8B8E36DC-E1C1-4A4A-BC43-E9298DFD8EE3}"/>
    <cellStyle name="40% - Accent1 22 6 2 6" xfId="41975" xr:uid="{ABC6DAAF-8B54-4BBC-805F-E32C8A64139C}"/>
    <cellStyle name="40% - Accent1 22 6 3" xfId="11201" xr:uid="{57DC993B-005F-4756-96DA-ABDEF534AC68}"/>
    <cellStyle name="40% - Accent1 22 6 3 2" xfId="11202" xr:uid="{59878106-96FB-4357-9D2F-2CEF713C941A}"/>
    <cellStyle name="40% - Accent1 22 6 3 2 2" xfId="38556" xr:uid="{798FD612-4A76-42A0-B1CE-A877B1BE3F4A}"/>
    <cellStyle name="40% - Accent1 22 6 3 2 3" xfId="41982" xr:uid="{B76D31B7-B736-4792-BFCF-AF761382520A}"/>
    <cellStyle name="40% - Accent1 22 6 3 3" xfId="11203" xr:uid="{B8B23B14-9CE2-44BF-82AD-15458F48F370}"/>
    <cellStyle name="40% - Accent1 22 6 3 3 2" xfId="38557" xr:uid="{6A0FDB53-65C5-4CCA-A3F4-4840A7F46447}"/>
    <cellStyle name="40% - Accent1 22 6 3 3 3" xfId="41983" xr:uid="{56F67312-AD42-4C75-B92C-8D26076CE045}"/>
    <cellStyle name="40% - Accent1 22 6 3 4" xfId="38555" xr:uid="{41836CEB-E632-4AF3-9112-386D7E9BB498}"/>
    <cellStyle name="40% - Accent1 22 6 3 5" xfId="41981" xr:uid="{3D301BE6-C3C1-4EF7-BB88-67EDEFC1A49E}"/>
    <cellStyle name="40% - Accent1 22 6 4" xfId="11204" xr:uid="{832C8E50-36A1-4487-9FD2-3592D3571E3E}"/>
    <cellStyle name="40% - Accent1 22 6 4 2" xfId="38558" xr:uid="{F43B638F-DD58-46D7-B6B0-6DB91B6127ED}"/>
    <cellStyle name="40% - Accent1 22 6 4 3" xfId="41984" xr:uid="{382425C7-0486-4355-A5D3-E32E36993E3C}"/>
    <cellStyle name="40% - Accent1 22 6 5" xfId="11205" xr:uid="{3F9EF41D-8B53-456B-BEDF-81E029E1A507}"/>
    <cellStyle name="40% - Accent1 22 6 5 2" xfId="38559" xr:uid="{40CB9760-ACF9-4315-8FB2-3FD6BB8F77FC}"/>
    <cellStyle name="40% - Accent1 22 6 5 3" xfId="41985" xr:uid="{82A75B7A-6C79-4284-8BCD-FBFEDB5EE17D}"/>
    <cellStyle name="40% - Accent1 22 6 6" xfId="11206" xr:uid="{D685E31F-A638-422C-8EA8-F74CA9CEE0A0}"/>
    <cellStyle name="40% - Accent1 22 6 6 2" xfId="38560" xr:uid="{9AF898B3-4DA9-49F9-83A0-DF9AB8297D5B}"/>
    <cellStyle name="40% - Accent1 22 6 6 3" xfId="41986" xr:uid="{457D7B95-47CE-41A1-8F30-E53CD79AEEEE}"/>
    <cellStyle name="40% - Accent1 22 6 7" xfId="38548" xr:uid="{F521D307-1232-49F9-B909-F5C549D4B4DC}"/>
    <cellStyle name="40% - Accent1 22 6 8" xfId="41974" xr:uid="{33C054F8-3445-43E0-B70A-D0D89181D8AD}"/>
    <cellStyle name="40% - Accent1 22 7" xfId="11207" xr:uid="{C97E7F20-6926-4C67-9A7A-2DD7B5D4AFA0}"/>
    <cellStyle name="40% - Accent1 22 7 2" xfId="11208" xr:uid="{A5BF5290-2457-42EB-B73C-C32FD25A7A24}"/>
    <cellStyle name="40% - Accent1 22 7 2 2" xfId="11209" xr:uid="{6918D1B3-D76E-427A-B61D-53EE1305598E}"/>
    <cellStyle name="40% - Accent1 22 7 2 2 2" xfId="38563" xr:uid="{07EF36B4-8903-4685-927F-FDCF97F61287}"/>
    <cellStyle name="40% - Accent1 22 7 2 2 3" xfId="41989" xr:uid="{31A0C790-D876-401E-9734-9067A58BD28D}"/>
    <cellStyle name="40% - Accent1 22 7 2 3" xfId="11210" xr:uid="{3472DE74-5062-4447-8120-C2E800936096}"/>
    <cellStyle name="40% - Accent1 22 7 2 3 2" xfId="38564" xr:uid="{7EAADB38-6487-4382-8AA1-2A5B0145E271}"/>
    <cellStyle name="40% - Accent1 22 7 2 3 3" xfId="41990" xr:uid="{78D857E9-3184-45A1-9444-1F547A295677}"/>
    <cellStyle name="40% - Accent1 22 7 2 4" xfId="38562" xr:uid="{2646B02F-7773-4E63-AA02-B5908E424908}"/>
    <cellStyle name="40% - Accent1 22 7 2 5" xfId="41988" xr:uid="{5541C1D5-2A63-4561-ABA5-6E9950799ABD}"/>
    <cellStyle name="40% - Accent1 22 7 3" xfId="11211" xr:uid="{D51D1E58-101E-433A-A653-01FBDBD03161}"/>
    <cellStyle name="40% - Accent1 22 7 3 2" xfId="38565" xr:uid="{4F4FF659-CF6C-4E74-AD6B-16D0287A876E}"/>
    <cellStyle name="40% - Accent1 22 7 3 3" xfId="41991" xr:uid="{32D524D3-DC43-4E6C-A919-B07D71DF3089}"/>
    <cellStyle name="40% - Accent1 22 7 4" xfId="11212" xr:uid="{385751EB-A8AE-40F4-A07F-DC0945E7C792}"/>
    <cellStyle name="40% - Accent1 22 7 4 2" xfId="38566" xr:uid="{58616EE2-A1B0-4B3D-BB5B-F5C4C916B867}"/>
    <cellStyle name="40% - Accent1 22 7 4 3" xfId="41992" xr:uid="{036565F2-E3E7-4E14-B1B3-EFB91922B4F5}"/>
    <cellStyle name="40% - Accent1 22 7 5" xfId="38561" xr:uid="{77542596-A840-48DE-9C07-B48957D09B01}"/>
    <cellStyle name="40% - Accent1 22 7 6" xfId="41987" xr:uid="{F951A843-A542-4601-B4ED-55A8CA1AE707}"/>
    <cellStyle name="40% - Accent1 22 8" xfId="11213" xr:uid="{C7433E77-859A-4153-8237-25862BF058E9}"/>
    <cellStyle name="40% - Accent1 22 8 2" xfId="11214" xr:uid="{62823CB1-FCFB-46F0-AE8A-F8E80F8034A8}"/>
    <cellStyle name="40% - Accent1 22 8 2 2" xfId="11215" xr:uid="{5176A9BD-E317-45C3-82C1-7E810A724DB9}"/>
    <cellStyle name="40% - Accent1 22 8 2 2 2" xfId="38569" xr:uid="{CB2EA2B8-EB7C-480E-A5C0-30D80A9111FC}"/>
    <cellStyle name="40% - Accent1 22 8 2 2 3" xfId="41995" xr:uid="{9662EA52-B382-47C0-8456-B2BC405B9DEB}"/>
    <cellStyle name="40% - Accent1 22 8 2 3" xfId="11216" xr:uid="{477F04C4-C491-40C5-9B69-A8E5A20C5406}"/>
    <cellStyle name="40% - Accent1 22 8 2 3 2" xfId="38570" xr:uid="{A1509EDD-C3A1-43F6-BC2D-E01F2AA15440}"/>
    <cellStyle name="40% - Accent1 22 8 2 3 3" xfId="41996" xr:uid="{7AD70B56-2745-426E-833F-671A995B2735}"/>
    <cellStyle name="40% - Accent1 22 8 2 4" xfId="38568" xr:uid="{237BEAE7-57A0-4540-9CEC-AA35BB320AFC}"/>
    <cellStyle name="40% - Accent1 22 8 2 5" xfId="41994" xr:uid="{149A6FA4-FDAD-4EA1-A898-7E3CCA21AD62}"/>
    <cellStyle name="40% - Accent1 22 8 3" xfId="11217" xr:uid="{F056DA3A-89C5-4908-BC33-67FCFA700D89}"/>
    <cellStyle name="40% - Accent1 22 8 3 2" xfId="38571" xr:uid="{1D7C8F56-4775-4302-AAB5-1EE4893885EE}"/>
    <cellStyle name="40% - Accent1 22 8 3 3" xfId="41997" xr:uid="{CEECD112-4CD2-4713-9551-DA9B7EA8B6D5}"/>
    <cellStyle name="40% - Accent1 22 8 4" xfId="11218" xr:uid="{77FAC45C-6C55-473C-B734-8C184F1E7FF5}"/>
    <cellStyle name="40% - Accent1 22 8 4 2" xfId="38572" xr:uid="{617A2D08-AE76-4C59-81C9-609B81ED33B3}"/>
    <cellStyle name="40% - Accent1 22 8 4 3" xfId="41998" xr:uid="{C222FF1C-3DD2-40DF-AE53-B2B7CC6979E3}"/>
    <cellStyle name="40% - Accent1 22 8 5" xfId="38567" xr:uid="{91D9AC2B-96E7-4E65-9237-BE1EC7CC00ED}"/>
    <cellStyle name="40% - Accent1 22 8 6" xfId="41993" xr:uid="{207C745D-737B-4B2E-812C-F0FCCAE2D5A6}"/>
    <cellStyle name="40% - Accent1 22 9" xfId="11219" xr:uid="{BB70131F-AD2B-4391-808A-0F3C9BB3D538}"/>
    <cellStyle name="40% - Accent1 22 9 2" xfId="11220" xr:uid="{56E5ECD7-B18B-4C6D-86C1-5E2AA13F23D7}"/>
    <cellStyle name="40% - Accent1 22 9 2 2" xfId="38574" xr:uid="{AE0686B9-D51B-488B-B077-317FFFF67CA8}"/>
    <cellStyle name="40% - Accent1 22 9 2 3" xfId="42000" xr:uid="{14D3E8AE-642C-49E5-82E6-1C90F97FB3D9}"/>
    <cellStyle name="40% - Accent1 22 9 3" xfId="11221" xr:uid="{05E56A44-307B-4769-847B-C3C53DBE6E61}"/>
    <cellStyle name="40% - Accent1 22 9 3 2" xfId="38575" xr:uid="{9C66FD37-C9E9-4F76-B37A-F83DE5EB57C3}"/>
    <cellStyle name="40% - Accent1 22 9 3 3" xfId="42001" xr:uid="{EF36D938-2A5C-4D5C-AC58-5262941253D2}"/>
    <cellStyle name="40% - Accent1 22 9 4" xfId="38573" xr:uid="{72F336E2-68D2-4DEE-8A0B-A3E3DBD7430D}"/>
    <cellStyle name="40% - Accent1 22 9 5" xfId="41999" xr:uid="{A928A395-26DE-4144-A4F1-DE76121D1957}"/>
    <cellStyle name="40% - Accent1 23" xfId="2104" xr:uid="{00000000-0005-0000-0000-000068020000}"/>
    <cellStyle name="40% - Accent1 23 10" xfId="11223" xr:uid="{D76ABDB7-97B0-4AFF-8136-883BD519FDE2}"/>
    <cellStyle name="40% - Accent1 23 10 2" xfId="38577" xr:uid="{4EE4AA43-4A1A-43A8-BC69-B0748F5EFAE0}"/>
    <cellStyle name="40% - Accent1 23 10 3" xfId="42003" xr:uid="{E4CA8CC1-AB27-4648-AA22-F06BAB476490}"/>
    <cellStyle name="40% - Accent1 23 11" xfId="11224" xr:uid="{53FA50FC-9404-47EA-8527-A90CEDBEB657}"/>
    <cellStyle name="40% - Accent1 23 11 2" xfId="38578" xr:uid="{5DBCD796-E0EA-4584-BE2F-8FAEC28D7D4B}"/>
    <cellStyle name="40% - Accent1 23 11 3" xfId="42004" xr:uid="{7CD3FDBC-089C-48AB-89D0-F7763CDE04B3}"/>
    <cellStyle name="40% - Accent1 23 12" xfId="11225" xr:uid="{1F2FA16D-9D43-468E-9D12-1AD5AC55C5D3}"/>
    <cellStyle name="40% - Accent1 23 12 2" xfId="38579" xr:uid="{EC468CBF-8FC0-40AA-B584-E650462E62C9}"/>
    <cellStyle name="40% - Accent1 23 12 3" xfId="42005" xr:uid="{A9AF77B7-71E3-4645-B37D-1D2AAF5ADDB2}"/>
    <cellStyle name="40% - Accent1 23 13" xfId="11226" xr:uid="{C994C588-639C-4A26-B6DA-B650C45B0068}"/>
    <cellStyle name="40% - Accent1 23 13 2" xfId="38580" xr:uid="{1A796637-2625-41C5-8AB3-7912EE980C35}"/>
    <cellStyle name="40% - Accent1 23 13 3" xfId="42006" xr:uid="{849620C6-15A8-4568-9B44-E83EF3D54DAD}"/>
    <cellStyle name="40% - Accent1 23 14" xfId="38576" xr:uid="{09AF7215-E0D7-4667-9471-ECE88A5E846F}"/>
    <cellStyle name="40% - Accent1 23 15" xfId="42002" xr:uid="{C6F21557-D91B-4DB6-94CC-E94A7F7149D7}"/>
    <cellStyle name="40% - Accent1 23 16" xfId="11222" xr:uid="{CAE99804-E9E7-4AF4-9B9B-3271347097D6}"/>
    <cellStyle name="40% - Accent1 23 2" xfId="11227" xr:uid="{1DF2213D-60FD-4254-890D-BF3C7F7FE494}"/>
    <cellStyle name="40% - Accent1 23 2 10" xfId="42007" xr:uid="{F0A7CE25-3F52-49AA-85D4-2272742D25CD}"/>
    <cellStyle name="40% - Accent1 23 2 2" xfId="11228" xr:uid="{98CF729E-85B1-489C-B644-4B7C8322DEDC}"/>
    <cellStyle name="40% - Accent1 23 2 2 2" xfId="11229" xr:uid="{16089291-5E96-487C-B35D-D2CB4D7CF587}"/>
    <cellStyle name="40% - Accent1 23 2 2 2 2" xfId="11230" xr:uid="{EF92D868-4963-400E-9EEA-C4C4928771EE}"/>
    <cellStyle name="40% - Accent1 23 2 2 2 2 2" xfId="38584" xr:uid="{BDCCCACD-C92B-406E-BB6A-B11610817B9C}"/>
    <cellStyle name="40% - Accent1 23 2 2 2 2 3" xfId="42010" xr:uid="{6E7B644D-BA23-48FE-BB45-CD9015D6E14F}"/>
    <cellStyle name="40% - Accent1 23 2 2 2 3" xfId="11231" xr:uid="{6BC5DCDC-8CB5-4788-B133-039A4B3B9E80}"/>
    <cellStyle name="40% - Accent1 23 2 2 2 3 2" xfId="38585" xr:uid="{B28109DC-5C45-44F5-8501-1FED6E3E6514}"/>
    <cellStyle name="40% - Accent1 23 2 2 2 3 3" xfId="42011" xr:uid="{9F5F20D3-9610-4F33-9421-DD658B9BFE57}"/>
    <cellStyle name="40% - Accent1 23 2 2 2 4" xfId="11232" xr:uid="{56F7DDB2-41FB-43CF-89D6-611C5164CC3A}"/>
    <cellStyle name="40% - Accent1 23 2 2 2 4 2" xfId="38586" xr:uid="{B55751A7-7513-45F2-B8CB-713A72750132}"/>
    <cellStyle name="40% - Accent1 23 2 2 2 4 3" xfId="42012" xr:uid="{EAC60133-9C35-4D8A-9FDB-ACCFFBE1428D}"/>
    <cellStyle name="40% - Accent1 23 2 2 2 5" xfId="11233" xr:uid="{7AEEC237-635C-49D0-99FF-5F271CFA9C50}"/>
    <cellStyle name="40% - Accent1 23 2 2 2 5 2" xfId="38587" xr:uid="{6463A86A-749C-4B13-AA70-48EE6A1318ED}"/>
    <cellStyle name="40% - Accent1 23 2 2 2 5 3" xfId="42013" xr:uid="{96454A19-7EE1-4BC7-A64B-3D55043A0583}"/>
    <cellStyle name="40% - Accent1 23 2 2 2 6" xfId="38583" xr:uid="{BD608B5A-D779-4A6F-A124-6FD86F94E920}"/>
    <cellStyle name="40% - Accent1 23 2 2 2 7" xfId="42009" xr:uid="{97EB4A5D-0951-4C5D-B526-459AC8A71E05}"/>
    <cellStyle name="40% - Accent1 23 2 2 3" xfId="11234" xr:uid="{5CE11F6E-D778-45F1-88AB-A04610F41E99}"/>
    <cellStyle name="40% - Accent1 23 2 2 3 2" xfId="38588" xr:uid="{98AF3625-4867-4E14-8076-13308240563F}"/>
    <cellStyle name="40% - Accent1 23 2 2 3 3" xfId="42014" xr:uid="{13810566-1C11-4640-8D28-F48D58A71765}"/>
    <cellStyle name="40% - Accent1 23 2 2 4" xfId="11235" xr:uid="{ACA8CB99-A160-4DB5-AA6B-6067A7645728}"/>
    <cellStyle name="40% - Accent1 23 2 2 4 2" xfId="38589" xr:uid="{97850685-0523-4ED4-975A-97E1AADCFC66}"/>
    <cellStyle name="40% - Accent1 23 2 2 4 3" xfId="42015" xr:uid="{44507252-C2F9-4639-A0CC-00BC79CA4332}"/>
    <cellStyle name="40% - Accent1 23 2 2 5" xfId="11236" xr:uid="{D139D156-AD3C-4823-B49E-4DB286BA6D98}"/>
    <cellStyle name="40% - Accent1 23 2 2 5 2" xfId="38590" xr:uid="{949E2F92-1B12-413F-9E41-F7D7C075F852}"/>
    <cellStyle name="40% - Accent1 23 2 2 5 3" xfId="42016" xr:uid="{6885D4D3-26A7-437F-9729-24039BC173DA}"/>
    <cellStyle name="40% - Accent1 23 2 2 6" xfId="11237" xr:uid="{EE23DBE7-7813-4215-AE02-23EDCCC07B22}"/>
    <cellStyle name="40% - Accent1 23 2 2 6 2" xfId="38591" xr:uid="{33AB9575-BD37-4AE9-86F7-492F40E9A991}"/>
    <cellStyle name="40% - Accent1 23 2 2 6 3" xfId="42017" xr:uid="{2C3E647B-B1B2-4765-A8E4-E95712F6C848}"/>
    <cellStyle name="40% - Accent1 23 2 2 7" xfId="38582" xr:uid="{92C7A101-0B27-4454-A8B9-4C6DFDDECB09}"/>
    <cellStyle name="40% - Accent1 23 2 2 8" xfId="42008" xr:uid="{059EBF09-71DE-421B-8F37-41C7890B7DE9}"/>
    <cellStyle name="40% - Accent1 23 2 3" xfId="11238" xr:uid="{56BB281E-D563-471B-8E47-B7BC794E9574}"/>
    <cellStyle name="40% - Accent1 23 2 3 2" xfId="11239" xr:uid="{D7855E4F-3929-4147-B0DC-ED7E7FABDDAF}"/>
    <cellStyle name="40% - Accent1 23 2 3 2 2" xfId="11240" xr:uid="{99375A4A-9AE5-4FDE-B3EB-2E27B7B521EF}"/>
    <cellStyle name="40% - Accent1 23 2 3 2 2 2" xfId="38594" xr:uid="{AF68A573-E5EF-4B60-9913-57E83D94D985}"/>
    <cellStyle name="40% - Accent1 23 2 3 2 2 3" xfId="42020" xr:uid="{46C61B08-8B18-429E-8373-0A5BA1850126}"/>
    <cellStyle name="40% - Accent1 23 2 3 2 3" xfId="11241" xr:uid="{B89C93EB-BE93-4E39-B689-057F208DAF7A}"/>
    <cellStyle name="40% - Accent1 23 2 3 2 3 2" xfId="38595" xr:uid="{283CEE58-7DDF-496B-AED4-0F8BA96BF273}"/>
    <cellStyle name="40% - Accent1 23 2 3 2 3 3" xfId="42021" xr:uid="{6A756F0A-2D38-477F-96B8-7126ECD85807}"/>
    <cellStyle name="40% - Accent1 23 2 3 2 4" xfId="38593" xr:uid="{7E0204F8-B6D6-4181-9211-1E0565666101}"/>
    <cellStyle name="40% - Accent1 23 2 3 2 5" xfId="42019" xr:uid="{3D87ECE3-B4E8-4921-897E-C85360282347}"/>
    <cellStyle name="40% - Accent1 23 2 3 3" xfId="11242" xr:uid="{BCA0A1E8-D3D7-44DD-B13C-AC6483FC8FA0}"/>
    <cellStyle name="40% - Accent1 23 2 3 3 2" xfId="38596" xr:uid="{B6896688-1843-40DA-B647-AD04FFCC57CA}"/>
    <cellStyle name="40% - Accent1 23 2 3 3 3" xfId="42022" xr:uid="{9C04598A-1CB3-4596-8DC0-F7B74576CE74}"/>
    <cellStyle name="40% - Accent1 23 2 3 4" xfId="11243" xr:uid="{7CB735F9-5AD8-41A5-BF61-F42474207EED}"/>
    <cellStyle name="40% - Accent1 23 2 3 4 2" xfId="38597" xr:uid="{6152465F-DBEB-4956-B148-33C1B6CC69F5}"/>
    <cellStyle name="40% - Accent1 23 2 3 4 3" xfId="42023" xr:uid="{120D5458-9FEA-449D-894E-4F5741B7FD05}"/>
    <cellStyle name="40% - Accent1 23 2 3 5" xfId="11244" xr:uid="{EE278FD9-4DF7-4C07-964C-C11E496EB4A6}"/>
    <cellStyle name="40% - Accent1 23 2 3 5 2" xfId="38598" xr:uid="{1E0680E9-7677-4AA8-88DC-01DD96812E39}"/>
    <cellStyle name="40% - Accent1 23 2 3 5 3" xfId="42024" xr:uid="{3BEE2488-6804-4BAF-B2B7-47532B4DAB78}"/>
    <cellStyle name="40% - Accent1 23 2 3 6" xfId="11245" xr:uid="{4ACA9144-A86B-476F-BCBA-ADFF966586E5}"/>
    <cellStyle name="40% - Accent1 23 2 3 6 2" xfId="38599" xr:uid="{05ACE832-3336-4ADD-90AA-7F45A79AEDF9}"/>
    <cellStyle name="40% - Accent1 23 2 3 6 3" xfId="42025" xr:uid="{2EEAB8BA-CB2C-4C99-B21D-0D71FD31CCEE}"/>
    <cellStyle name="40% - Accent1 23 2 3 7" xfId="38592" xr:uid="{16B4C3B8-0301-476E-B122-C875D7225C37}"/>
    <cellStyle name="40% - Accent1 23 2 3 8" xfId="42018" xr:uid="{8C766D22-B561-494B-A2CD-73818C6DE78D}"/>
    <cellStyle name="40% - Accent1 23 2 4" xfId="11246" xr:uid="{E5DA06C8-E525-4AB9-B286-77609975EF97}"/>
    <cellStyle name="40% - Accent1 23 2 4 2" xfId="11247" xr:uid="{A16DB40A-D300-4641-8884-81A22811FD37}"/>
    <cellStyle name="40% - Accent1 23 2 4 2 2" xfId="38601" xr:uid="{3072B0D4-A654-4012-89B9-EFE9CFAB13E1}"/>
    <cellStyle name="40% - Accent1 23 2 4 2 3" xfId="42027" xr:uid="{5CCD7A6A-1EC4-441B-9402-EA7A7218B6F6}"/>
    <cellStyle name="40% - Accent1 23 2 4 3" xfId="11248" xr:uid="{2B5DBA44-6F2B-4557-9758-3A469A67F850}"/>
    <cellStyle name="40% - Accent1 23 2 4 3 2" xfId="38602" xr:uid="{188634A2-AD55-4B9F-9D0F-57390E5493DC}"/>
    <cellStyle name="40% - Accent1 23 2 4 3 3" xfId="42028" xr:uid="{4E4039EE-25A3-4C1A-B72A-B1F2E894EDBF}"/>
    <cellStyle name="40% - Accent1 23 2 4 4" xfId="38600" xr:uid="{49E24149-3591-4A0A-B237-12ADA0F6CBAA}"/>
    <cellStyle name="40% - Accent1 23 2 4 5" xfId="42026" xr:uid="{B24F246A-6B77-492F-8219-BA5390745173}"/>
    <cellStyle name="40% - Accent1 23 2 5" xfId="11249" xr:uid="{76D6E22E-9CD7-43AB-B3D8-14E8A26ADE77}"/>
    <cellStyle name="40% - Accent1 23 2 5 2" xfId="38603" xr:uid="{BCDF7564-BA7A-4192-AE51-D409991C34EE}"/>
    <cellStyle name="40% - Accent1 23 2 5 3" xfId="42029" xr:uid="{9AB8C9B4-2BD2-44B3-8367-0F2064BEBB4F}"/>
    <cellStyle name="40% - Accent1 23 2 6" xfId="11250" xr:uid="{EB85185B-1332-48D0-88B2-147485B99D2C}"/>
    <cellStyle name="40% - Accent1 23 2 6 2" xfId="38604" xr:uid="{E5EC2B9E-0AA2-479C-8007-B85C44EB96E9}"/>
    <cellStyle name="40% - Accent1 23 2 6 3" xfId="42030" xr:uid="{BFB4D3D0-1591-4EB3-84F1-07EB9AE6A6E9}"/>
    <cellStyle name="40% - Accent1 23 2 7" xfId="11251" xr:uid="{1AB72C8C-A67F-442B-84CA-E18528E0FFE4}"/>
    <cellStyle name="40% - Accent1 23 2 7 2" xfId="38605" xr:uid="{B48A0385-BFBB-48E3-8CA7-A4CA98AA5A33}"/>
    <cellStyle name="40% - Accent1 23 2 7 3" xfId="42031" xr:uid="{F785AFE7-6492-4DB7-BD1D-BA54C3AC4608}"/>
    <cellStyle name="40% - Accent1 23 2 8" xfId="11252" xr:uid="{321F9E42-4449-4EBD-9409-5A2D48AC96C3}"/>
    <cellStyle name="40% - Accent1 23 2 8 2" xfId="38606" xr:uid="{DFE4EF10-3FBA-49A7-970A-62B044878A04}"/>
    <cellStyle name="40% - Accent1 23 2 8 3" xfId="42032" xr:uid="{E91C47B6-C669-4698-B500-E544BD54F89E}"/>
    <cellStyle name="40% - Accent1 23 2 9" xfId="38581" xr:uid="{AFEE27D6-F206-4F6D-8806-F512512D0524}"/>
    <cellStyle name="40% - Accent1 23 3" xfId="11253" xr:uid="{D9C45539-8572-49BC-9ECA-9CD13F22F04E}"/>
    <cellStyle name="40% - Accent1 23 3 2" xfId="11254" xr:uid="{8A5749A8-BDBC-4C02-89BD-1C6F8BE8DA67}"/>
    <cellStyle name="40% - Accent1 23 3 2 2" xfId="11255" xr:uid="{8501E1A8-C20E-48AA-BEBC-D57921CC9D2A}"/>
    <cellStyle name="40% - Accent1 23 3 2 2 2" xfId="11256" xr:uid="{DEF0BA51-6488-421E-9E1A-F8F4E362D8A2}"/>
    <cellStyle name="40% - Accent1 23 3 2 2 2 2" xfId="38609" xr:uid="{BBF75291-532C-45FC-A58E-E3889C90D795}"/>
    <cellStyle name="40% - Accent1 23 3 2 2 2 3" xfId="42035" xr:uid="{F895A4E4-5F51-4C92-8679-231147339223}"/>
    <cellStyle name="40% - Accent1 23 3 2 2 3" xfId="11257" xr:uid="{CB16976D-C63B-4E21-A637-7E7DB159B1DE}"/>
    <cellStyle name="40% - Accent1 23 3 2 2 3 2" xfId="38610" xr:uid="{E4778C20-0C93-4A7A-96D9-289773DBBAB7}"/>
    <cellStyle name="40% - Accent1 23 3 2 2 3 3" xfId="42036" xr:uid="{115A71A6-4952-436D-8263-B9C327668901}"/>
    <cellStyle name="40% - Accent1 23 3 2 2 4" xfId="38608" xr:uid="{BEC62AEC-5474-4E63-B9F3-A2FF77240DDD}"/>
    <cellStyle name="40% - Accent1 23 3 2 2 5" xfId="42034" xr:uid="{96837E02-DA82-4C99-9011-A911F3977492}"/>
    <cellStyle name="40% - Accent1 23 3 2 3" xfId="11258" xr:uid="{DF3CC35D-9E96-4FE3-84F5-F6F7E55C74F2}"/>
    <cellStyle name="40% - Accent1 23 3 2 3 2" xfId="38611" xr:uid="{133E123C-E59A-42B3-9A1D-3C12D8A4929C}"/>
    <cellStyle name="40% - Accent1 23 3 2 3 3" xfId="42037" xr:uid="{86746080-7F11-488E-A0EB-B3334862E85B}"/>
    <cellStyle name="40% - Accent1 23 3 2 4" xfId="11259" xr:uid="{2950E00C-493C-4742-8106-BDD6C2D97A45}"/>
    <cellStyle name="40% - Accent1 23 3 2 4 2" xfId="38612" xr:uid="{283EC247-F48F-47F4-AA7A-A23C3F3EDAD4}"/>
    <cellStyle name="40% - Accent1 23 3 2 4 3" xfId="42038" xr:uid="{C98D08D5-6DFF-434A-9648-C8080559568D}"/>
    <cellStyle name="40% - Accent1 23 3 2 5" xfId="38607" xr:uid="{C6DCF597-703F-4F6B-A492-A77196DA0519}"/>
    <cellStyle name="40% - Accent1 23 3 2 6" xfId="42033" xr:uid="{884A0D7B-9381-4D64-BBB3-308773F6572B}"/>
    <cellStyle name="40% - Accent1 23 3 3" xfId="11260" xr:uid="{0015530B-073C-445E-8521-BC1A35D1289C}"/>
    <cellStyle name="40% - Accent1 23 3 3 2" xfId="11261" xr:uid="{2BCEFBD7-EC11-40B2-8A3B-C654C4F6EEB6}"/>
    <cellStyle name="40% - Accent1 23 3 3 2 2" xfId="11262" xr:uid="{0E530FC0-419F-4D61-AB59-DD9C6D9DB6FD}"/>
    <cellStyle name="40% - Accent1 23 3 3 2 2 2" xfId="38615" xr:uid="{D7FF1F90-B5B6-454E-88B3-B7B870AF956F}"/>
    <cellStyle name="40% - Accent1 23 3 3 2 2 3" xfId="42041" xr:uid="{B3B72BC7-0623-4DBD-93E5-302E5892C03C}"/>
    <cellStyle name="40% - Accent1 23 3 3 2 3" xfId="11263" xr:uid="{C178D9EB-5444-4EE8-B94C-7E27AB7457C0}"/>
    <cellStyle name="40% - Accent1 23 3 3 2 3 2" xfId="38616" xr:uid="{BA943D8A-D2C5-4113-B387-42EEA03E15B4}"/>
    <cellStyle name="40% - Accent1 23 3 3 2 3 3" xfId="42042" xr:uid="{495A274F-DE94-49F1-9DB7-895DB5DBBA7D}"/>
    <cellStyle name="40% - Accent1 23 3 3 2 4" xfId="38614" xr:uid="{FE158B63-8E81-4A2C-8F6C-DE68DB28A133}"/>
    <cellStyle name="40% - Accent1 23 3 3 2 5" xfId="42040" xr:uid="{C69785A7-54DE-4128-B16A-5FCC4D8C57FF}"/>
    <cellStyle name="40% - Accent1 23 3 3 3" xfId="11264" xr:uid="{C78EF7D8-BD02-4E56-A9DB-82420EAC7DA5}"/>
    <cellStyle name="40% - Accent1 23 3 3 3 2" xfId="38617" xr:uid="{04903854-C80A-4D8A-9E92-963A1E067991}"/>
    <cellStyle name="40% - Accent1 23 3 3 3 3" xfId="42043" xr:uid="{0EFC63A9-C707-4437-B42D-364E86B282D4}"/>
    <cellStyle name="40% - Accent1 23 3 3 4" xfId="11265" xr:uid="{FA91FF6E-FC12-4D03-B5BA-955B3B09B237}"/>
    <cellStyle name="40% - Accent1 23 3 3 4 2" xfId="38618" xr:uid="{0A8C67AA-1933-4ACF-9201-7B801BAF9232}"/>
    <cellStyle name="40% - Accent1 23 3 3 4 3" xfId="42044" xr:uid="{27B36190-AC0E-4F82-85CF-7F3036A45D42}"/>
    <cellStyle name="40% - Accent1 23 3 3 5" xfId="38613" xr:uid="{AD25C1E9-0D16-444D-B801-89FBCA6EDC50}"/>
    <cellStyle name="40% - Accent1 23 3 3 6" xfId="42039" xr:uid="{C976154B-F417-4B15-A594-8894DA61AC71}"/>
    <cellStyle name="40% - Accent1 23 3 4" xfId="11266" xr:uid="{F3B10B36-9C07-44BB-B04D-E48E08C2D89E}"/>
    <cellStyle name="40% - Accent1 23 3 4 2" xfId="11267" xr:uid="{D092700A-CF07-4E65-97B0-1B2AC52BAFEA}"/>
    <cellStyle name="40% - Accent1 23 3 4 2 2" xfId="38620" xr:uid="{9FEEA4C0-5F52-48BD-8AA6-87F5C9811285}"/>
    <cellStyle name="40% - Accent1 23 3 4 2 3" xfId="42046" xr:uid="{A735BD90-580E-47BC-A2F7-6E7F11B99A1D}"/>
    <cellStyle name="40% - Accent1 23 3 4 3" xfId="11268" xr:uid="{E55FB9B1-22EB-4F2C-88E9-6C03E2E1C326}"/>
    <cellStyle name="40% - Accent1 23 3 4 3 2" xfId="38621" xr:uid="{55969978-00BB-4CE3-A1F1-1F3350F47900}"/>
    <cellStyle name="40% - Accent1 23 3 4 3 3" xfId="42047" xr:uid="{178B4BCB-0B97-4D7A-9E98-789627099911}"/>
    <cellStyle name="40% - Accent1 23 3 4 4" xfId="38619" xr:uid="{71E6AF95-CED3-4667-A683-346DC1B2926F}"/>
    <cellStyle name="40% - Accent1 23 3 4 5" xfId="42045" xr:uid="{717A5242-878F-4379-B633-C4804D315708}"/>
    <cellStyle name="40% - Accent1 23 4" xfId="11269" xr:uid="{4DCB40DF-7CAE-4404-B5AE-DFA4BBB5DAC6}"/>
    <cellStyle name="40% - Accent1 23 4 2" xfId="11270" xr:uid="{BA562D86-3524-4CCD-AAB0-E748593FDF30}"/>
    <cellStyle name="40% - Accent1 23 4 2 2" xfId="11271" xr:uid="{294903A6-A688-4E8D-A8AE-321B083AA536}"/>
    <cellStyle name="40% - Accent1 23 4 2 2 2" xfId="11272" xr:uid="{6CC793B4-7C59-44E3-8585-839B470E5E89}"/>
    <cellStyle name="40% - Accent1 23 4 2 2 2 2" xfId="38624" xr:uid="{994B4D8D-6DF5-4BB0-9DD5-2C3319E49F2F}"/>
    <cellStyle name="40% - Accent1 23 4 2 2 2 3" xfId="42050" xr:uid="{3B1B9447-E603-4531-8222-FE7F20B1D580}"/>
    <cellStyle name="40% - Accent1 23 4 2 2 3" xfId="11273" xr:uid="{1B335A6E-EBB9-4F9C-B793-D8CE730DA6A2}"/>
    <cellStyle name="40% - Accent1 23 4 2 2 3 2" xfId="38625" xr:uid="{8B42672B-17E2-4A11-94A7-22758CEC77D5}"/>
    <cellStyle name="40% - Accent1 23 4 2 2 3 3" xfId="42051" xr:uid="{EBB29105-D9DA-4D35-B847-666FE34A3720}"/>
    <cellStyle name="40% - Accent1 23 4 2 2 4" xfId="38623" xr:uid="{E7C5D06D-85E4-4682-A910-537B797890B3}"/>
    <cellStyle name="40% - Accent1 23 4 2 2 5" xfId="42049" xr:uid="{0C2D9350-2647-4A56-812E-B305AD162EA7}"/>
    <cellStyle name="40% - Accent1 23 4 2 3" xfId="11274" xr:uid="{01543917-16E8-48F6-9E09-D94867BF31B7}"/>
    <cellStyle name="40% - Accent1 23 4 2 3 2" xfId="38626" xr:uid="{891AAA60-93AE-4EE8-93C9-8B84ABA8B0F2}"/>
    <cellStyle name="40% - Accent1 23 4 2 3 3" xfId="42052" xr:uid="{80810CB6-E8A1-4335-806E-393B6C9FA4B6}"/>
    <cellStyle name="40% - Accent1 23 4 2 4" xfId="11275" xr:uid="{50B64CFF-E31B-4052-B927-E71E28DD148A}"/>
    <cellStyle name="40% - Accent1 23 4 2 4 2" xfId="38627" xr:uid="{B994D30B-34FA-4DFF-AB8B-7C10EA554DB9}"/>
    <cellStyle name="40% - Accent1 23 4 2 4 3" xfId="42053" xr:uid="{C9675A75-B494-4FA5-BBF8-255D639C9DDE}"/>
    <cellStyle name="40% - Accent1 23 4 2 5" xfId="38622" xr:uid="{60626095-FA81-4616-9F6A-ED1C3D80E819}"/>
    <cellStyle name="40% - Accent1 23 4 2 6" xfId="42048" xr:uid="{A948065C-A4EA-4279-95E1-57B36B7C5C4E}"/>
    <cellStyle name="40% - Accent1 23 4 3" xfId="11276" xr:uid="{D08401F8-7EE9-4B16-B73F-D46F60325DC5}"/>
    <cellStyle name="40% - Accent1 23 4 3 2" xfId="11277" xr:uid="{1DD50D7B-BDD5-4E78-9AC8-338D0BBCB65B}"/>
    <cellStyle name="40% - Accent1 23 4 3 2 2" xfId="11278" xr:uid="{C3529228-C4B7-491B-A5B3-FF0E7E9E7BDC}"/>
    <cellStyle name="40% - Accent1 23 4 3 2 2 2" xfId="38630" xr:uid="{703277C6-94C5-4F18-BFDE-AB44DC92466C}"/>
    <cellStyle name="40% - Accent1 23 4 3 2 2 3" xfId="42056" xr:uid="{88923724-A32C-4140-A4D4-9E82260D0C75}"/>
    <cellStyle name="40% - Accent1 23 4 3 2 3" xfId="11279" xr:uid="{025F2BE0-72A0-40C8-8121-A11BF144A521}"/>
    <cellStyle name="40% - Accent1 23 4 3 2 3 2" xfId="38631" xr:uid="{35D81526-2C7D-4748-9930-04FE9522D44F}"/>
    <cellStyle name="40% - Accent1 23 4 3 2 3 3" xfId="42057" xr:uid="{D70B5556-132F-4AD8-AD0C-CFF06028B59B}"/>
    <cellStyle name="40% - Accent1 23 4 3 2 4" xfId="38629" xr:uid="{B9D69A10-2D5D-419C-A2BD-C35619963C7F}"/>
    <cellStyle name="40% - Accent1 23 4 3 2 5" xfId="42055" xr:uid="{02F8E7E2-D214-4B92-A4BD-6A25C8EA2CD2}"/>
    <cellStyle name="40% - Accent1 23 4 3 3" xfId="11280" xr:uid="{F65F53D5-2D80-4882-B08A-EE018386A711}"/>
    <cellStyle name="40% - Accent1 23 4 3 3 2" xfId="38632" xr:uid="{1D32A1E3-2194-4D21-8845-394103055345}"/>
    <cellStyle name="40% - Accent1 23 4 3 3 3" xfId="42058" xr:uid="{056FAA95-3B92-4A25-A720-1805DAE4B2F0}"/>
    <cellStyle name="40% - Accent1 23 4 3 4" xfId="11281" xr:uid="{1DEC3756-1EED-415B-A5D0-651B94CD9CDA}"/>
    <cellStyle name="40% - Accent1 23 4 3 4 2" xfId="38633" xr:uid="{28C1E650-A8D6-49AC-A4F1-067F111AA7DF}"/>
    <cellStyle name="40% - Accent1 23 4 3 4 3" xfId="42059" xr:uid="{29A3EBCC-6AD0-4B11-9B30-EF1E8DA083FF}"/>
    <cellStyle name="40% - Accent1 23 4 3 5" xfId="38628" xr:uid="{139E65C7-D69B-4275-838C-BF2459F6AECD}"/>
    <cellStyle name="40% - Accent1 23 4 3 6" xfId="42054" xr:uid="{2DECD62F-35D3-4C3A-A599-D30EEC0CB4F7}"/>
    <cellStyle name="40% - Accent1 23 4 4" xfId="11282" xr:uid="{143AD339-7B84-4BC0-980B-B1ED3A82D935}"/>
    <cellStyle name="40% - Accent1 23 4 4 2" xfId="11283" xr:uid="{1E837BC6-1D66-404C-B913-7F2DEA53B041}"/>
    <cellStyle name="40% - Accent1 23 4 4 2 2" xfId="38635" xr:uid="{282A5776-E9F8-4C3A-BFE0-5C5A54270E1A}"/>
    <cellStyle name="40% - Accent1 23 4 4 2 3" xfId="42061" xr:uid="{072F9254-40FE-49C0-9209-6201FAF9E3EB}"/>
    <cellStyle name="40% - Accent1 23 4 4 3" xfId="11284" xr:uid="{D22C33EC-BA8B-4671-8404-82C048B8241D}"/>
    <cellStyle name="40% - Accent1 23 4 4 3 2" xfId="38636" xr:uid="{85CBCBD8-C529-468F-A264-733F55F26625}"/>
    <cellStyle name="40% - Accent1 23 4 4 3 3" xfId="42062" xr:uid="{13AD8B66-C7A4-4FE2-A63F-5CFD91F40700}"/>
    <cellStyle name="40% - Accent1 23 4 4 4" xfId="38634" xr:uid="{49B9EFCD-B44C-4E77-B014-ECA41368631F}"/>
    <cellStyle name="40% - Accent1 23 4 4 5" xfId="42060" xr:uid="{83DEAA72-1880-4710-92BE-5974B044B109}"/>
    <cellStyle name="40% - Accent1 23 5" xfId="11285" xr:uid="{D3B6308D-59E2-4EA3-A1DC-03C472375DAC}"/>
    <cellStyle name="40% - Accent1 23 5 2" xfId="11286" xr:uid="{DDDDBBDB-E46D-4763-9DB9-CB66D3B0B35A}"/>
    <cellStyle name="40% - Accent1 23 5 2 2" xfId="11287" xr:uid="{788AEF7A-A8DB-4451-B825-21BC4EECFBEE}"/>
    <cellStyle name="40% - Accent1 23 5 2 2 2" xfId="11288" xr:uid="{E499535A-C060-4CAD-977C-64AFD5507398}"/>
    <cellStyle name="40% - Accent1 23 5 2 2 2 2" xfId="38640" xr:uid="{2329F46E-730A-4206-B5EE-E0ADB213F62E}"/>
    <cellStyle name="40% - Accent1 23 5 2 2 2 3" xfId="42066" xr:uid="{AC292CA8-D027-47C6-B027-FBED23CC9797}"/>
    <cellStyle name="40% - Accent1 23 5 2 2 3" xfId="11289" xr:uid="{BE706499-2CDB-411F-BBC8-F51B398D52E4}"/>
    <cellStyle name="40% - Accent1 23 5 2 2 3 2" xfId="38641" xr:uid="{1027ED31-32C8-48F2-B1F3-E3ACC3894BC5}"/>
    <cellStyle name="40% - Accent1 23 5 2 2 3 3" xfId="42067" xr:uid="{F3492D27-D340-479D-8E70-2259CEDB7C6D}"/>
    <cellStyle name="40% - Accent1 23 5 2 2 4" xfId="38639" xr:uid="{761899C5-1487-491C-9677-467CC2FCDAB0}"/>
    <cellStyle name="40% - Accent1 23 5 2 2 5" xfId="42065" xr:uid="{BF289418-4CE3-4D0C-BDE3-AFB173BE5DF9}"/>
    <cellStyle name="40% - Accent1 23 5 2 3" xfId="11290" xr:uid="{556CFE9F-123E-4434-9B55-75F88B6C2138}"/>
    <cellStyle name="40% - Accent1 23 5 2 3 2" xfId="38642" xr:uid="{E7C94861-9E21-40BC-A187-D294907CCB8D}"/>
    <cellStyle name="40% - Accent1 23 5 2 3 3" xfId="42068" xr:uid="{6EEE26EC-DABE-41A8-9733-DC092F57027A}"/>
    <cellStyle name="40% - Accent1 23 5 2 4" xfId="11291" xr:uid="{05820237-BD7D-4E54-BB48-364CEAEA0C6C}"/>
    <cellStyle name="40% - Accent1 23 5 2 4 2" xfId="38643" xr:uid="{7E4FE68D-E12C-4009-A25B-EEDF38285B6D}"/>
    <cellStyle name="40% - Accent1 23 5 2 4 3" xfId="42069" xr:uid="{1ABAAFDA-E4A7-47B3-9939-7B28139C0D9A}"/>
    <cellStyle name="40% - Accent1 23 5 2 5" xfId="11292" xr:uid="{9185DFD7-2F74-4477-B2F2-3747E77E9A9C}"/>
    <cellStyle name="40% - Accent1 23 5 2 5 2" xfId="38644" xr:uid="{963B1B23-AF36-45CF-8CA9-137F0479757D}"/>
    <cellStyle name="40% - Accent1 23 5 2 5 3" xfId="42070" xr:uid="{E001D981-C888-42C3-B639-9818B480D06C}"/>
    <cellStyle name="40% - Accent1 23 5 2 6" xfId="11293" xr:uid="{D84F3772-4FE4-41FF-A296-51E022AE8151}"/>
    <cellStyle name="40% - Accent1 23 5 2 6 2" xfId="38645" xr:uid="{52E80D09-952B-4054-8CEE-07008C377937}"/>
    <cellStyle name="40% - Accent1 23 5 2 6 3" xfId="42071" xr:uid="{550DC2AF-467A-411C-965C-F4592CA4B49F}"/>
    <cellStyle name="40% - Accent1 23 5 2 7" xfId="38638" xr:uid="{8FD5119C-361B-432C-ADD2-B2E7E48C8C72}"/>
    <cellStyle name="40% - Accent1 23 5 2 8" xfId="42064" xr:uid="{B8699F3D-F109-49E6-A704-A993D2196F35}"/>
    <cellStyle name="40% - Accent1 23 5 3" xfId="11294" xr:uid="{955FBF0C-F5EF-41C1-89D2-50AE7E559A8B}"/>
    <cellStyle name="40% - Accent1 23 5 3 2" xfId="11295" xr:uid="{30934950-19BE-45B4-B6BD-4FCB117A0132}"/>
    <cellStyle name="40% - Accent1 23 5 3 2 2" xfId="38647" xr:uid="{BAD0BF3D-CA2C-46C6-A4FB-C1AB54D979F5}"/>
    <cellStyle name="40% - Accent1 23 5 3 2 3" xfId="42073" xr:uid="{F7734D78-EF7D-435F-B5DB-C849FB5DF11B}"/>
    <cellStyle name="40% - Accent1 23 5 3 3" xfId="11296" xr:uid="{E81B3950-C22C-4B6E-939C-52D98C32F79D}"/>
    <cellStyle name="40% - Accent1 23 5 3 3 2" xfId="38648" xr:uid="{57CFC907-78F3-486C-ADB3-22FC0A6699AA}"/>
    <cellStyle name="40% - Accent1 23 5 3 3 3" xfId="42074" xr:uid="{29C489CC-888F-4B1C-98A2-A2C541A18A80}"/>
    <cellStyle name="40% - Accent1 23 5 3 4" xfId="38646" xr:uid="{DCAB1D12-A92B-44FC-BDF0-9D7F159B1347}"/>
    <cellStyle name="40% - Accent1 23 5 3 5" xfId="42072" xr:uid="{F336FE80-4A54-49D1-86E4-B04AA20492F2}"/>
    <cellStyle name="40% - Accent1 23 5 4" xfId="11297" xr:uid="{C6333006-A689-4240-A8F5-69400AE5D4C1}"/>
    <cellStyle name="40% - Accent1 23 5 4 2" xfId="38649" xr:uid="{B5264871-1405-4E0E-8758-B3179332D7CF}"/>
    <cellStyle name="40% - Accent1 23 5 4 3" xfId="42075" xr:uid="{6EF7219C-EB00-46E6-AE67-ABDFCB980BC4}"/>
    <cellStyle name="40% - Accent1 23 5 5" xfId="11298" xr:uid="{7C181C38-4BB9-4DDB-A62E-C2B327E5596F}"/>
    <cellStyle name="40% - Accent1 23 5 5 2" xfId="38650" xr:uid="{6CAC4DE5-D5FD-4D56-ADB4-1C637F39762A}"/>
    <cellStyle name="40% - Accent1 23 5 5 3" xfId="42076" xr:uid="{270DFA12-B2B3-476A-A381-1A1D6C8AB12F}"/>
    <cellStyle name="40% - Accent1 23 5 6" xfId="11299" xr:uid="{C1F0BC63-94AF-429A-A703-9E7E8571A888}"/>
    <cellStyle name="40% - Accent1 23 5 6 2" xfId="38651" xr:uid="{E05F0F2E-3993-4A7C-AFA7-0C5BBDE52A02}"/>
    <cellStyle name="40% - Accent1 23 5 6 3" xfId="42077" xr:uid="{98820408-6CC8-4F11-A3A3-8818BF8F993B}"/>
    <cellStyle name="40% - Accent1 23 5 7" xfId="11300" xr:uid="{C811F17D-E1EA-426C-BE6E-97B383A24781}"/>
    <cellStyle name="40% - Accent1 23 5 7 2" xfId="38652" xr:uid="{F1B56B28-FB19-4956-A468-8F82DDAC694F}"/>
    <cellStyle name="40% - Accent1 23 5 7 3" xfId="42078" xr:uid="{2AE40031-FB55-4900-AA1D-39CFA86E9A84}"/>
    <cellStyle name="40% - Accent1 23 5 8" xfId="38637" xr:uid="{F9960CCF-9270-43C2-95F7-C1A48442C00C}"/>
    <cellStyle name="40% - Accent1 23 5 9" xfId="42063" xr:uid="{6A10D54C-CB25-46F2-9573-1D822384968A}"/>
    <cellStyle name="40% - Accent1 23 6" xfId="11301" xr:uid="{2D7197A3-7578-4DB2-B522-9A06FF7DB882}"/>
    <cellStyle name="40% - Accent1 23 6 2" xfId="11302" xr:uid="{58AE4E87-1B15-4253-809A-6F8A46570508}"/>
    <cellStyle name="40% - Accent1 23 6 2 2" xfId="11303" xr:uid="{57EF5714-A926-46CD-BA64-9852B4EEC98B}"/>
    <cellStyle name="40% - Accent1 23 6 2 2 2" xfId="38655" xr:uid="{01EBE471-4B93-41E1-AF01-B5ED431DA5E8}"/>
    <cellStyle name="40% - Accent1 23 6 2 2 3" xfId="42081" xr:uid="{69C69F89-4F9F-489C-9AFD-DEAB0FC5C36D}"/>
    <cellStyle name="40% - Accent1 23 6 2 3" xfId="11304" xr:uid="{1D10D2D7-FB9C-4B0A-9607-4B672C1751BC}"/>
    <cellStyle name="40% - Accent1 23 6 2 3 2" xfId="38656" xr:uid="{68F79DAF-04A5-4193-BB82-792613A787FA}"/>
    <cellStyle name="40% - Accent1 23 6 2 3 3" xfId="42082" xr:uid="{7A32B58E-4C94-4087-BBDC-6FD5F9704F2D}"/>
    <cellStyle name="40% - Accent1 23 6 2 4" xfId="38654" xr:uid="{D4669ACC-C563-4BE9-B2D7-538599AF1274}"/>
    <cellStyle name="40% - Accent1 23 6 2 5" xfId="42080" xr:uid="{0E339593-9FE5-467B-B4B1-6A946EB81C9F}"/>
    <cellStyle name="40% - Accent1 23 6 3" xfId="11305" xr:uid="{3FBBA7CC-1DB8-47D4-989E-F912FA3547A6}"/>
    <cellStyle name="40% - Accent1 23 6 3 2" xfId="38657" xr:uid="{56F55439-02B6-45F2-99DD-80605C5B8188}"/>
    <cellStyle name="40% - Accent1 23 6 3 3" xfId="42083" xr:uid="{02562A81-97AC-492C-90CD-A29645C20375}"/>
    <cellStyle name="40% - Accent1 23 6 4" xfId="11306" xr:uid="{9ADE63A4-ECF6-47D7-890A-A88BEA7DEA2D}"/>
    <cellStyle name="40% - Accent1 23 6 4 2" xfId="38658" xr:uid="{1381D880-A71F-4ADE-86E3-29E8A98D738D}"/>
    <cellStyle name="40% - Accent1 23 6 4 3" xfId="42084" xr:uid="{6DF2ABB8-A2A4-4560-9C42-05872FE8F584}"/>
    <cellStyle name="40% - Accent1 23 6 5" xfId="11307" xr:uid="{11E6B935-92E0-41C9-8434-2DC46D3376B1}"/>
    <cellStyle name="40% - Accent1 23 6 5 2" xfId="38659" xr:uid="{7A8FD078-B3B7-41B8-BF5D-2DE34911DCC2}"/>
    <cellStyle name="40% - Accent1 23 6 5 3" xfId="42085" xr:uid="{20CA37B2-30C4-4B44-8C0D-81BC584B64A9}"/>
    <cellStyle name="40% - Accent1 23 6 6" xfId="11308" xr:uid="{19A9A9D7-6B76-4AE1-AD9C-3EE21A68A2BD}"/>
    <cellStyle name="40% - Accent1 23 6 6 2" xfId="38660" xr:uid="{D939C9DC-7572-40F7-8E9B-9B13E9F2537F}"/>
    <cellStyle name="40% - Accent1 23 6 6 3" xfId="42086" xr:uid="{BE820D30-C66C-4BBB-A66B-83AAC807E19F}"/>
    <cellStyle name="40% - Accent1 23 6 7" xfId="38653" xr:uid="{3D476CBC-957F-4EF4-9A34-9628519C871E}"/>
    <cellStyle name="40% - Accent1 23 6 8" xfId="42079" xr:uid="{C00D60D9-44BA-4E74-8DB7-3265F735121B}"/>
    <cellStyle name="40% - Accent1 23 7" xfId="11309" xr:uid="{7FE6F1F9-8559-4517-A0F6-F4AAF4FF1B63}"/>
    <cellStyle name="40% - Accent1 23 7 2" xfId="11310" xr:uid="{0C108694-E957-4879-B478-4A34F6E05DDA}"/>
    <cellStyle name="40% - Accent1 23 7 2 2" xfId="11311" xr:uid="{604819F8-A873-481C-8C26-298E968D9F4F}"/>
    <cellStyle name="40% - Accent1 23 7 2 2 2" xfId="38663" xr:uid="{4234F483-8620-48F2-BC6B-AE17F7F4B021}"/>
    <cellStyle name="40% - Accent1 23 7 2 2 3" xfId="42089" xr:uid="{D92F4CF2-1F4C-486B-9DF6-F6599C50E84E}"/>
    <cellStyle name="40% - Accent1 23 7 2 3" xfId="11312" xr:uid="{7363433C-C730-48F3-B130-0FD6763505BB}"/>
    <cellStyle name="40% - Accent1 23 7 2 3 2" xfId="38664" xr:uid="{37199268-5973-4122-9E3F-3C82D4009F66}"/>
    <cellStyle name="40% - Accent1 23 7 2 3 3" xfId="42090" xr:uid="{291067DA-838E-4122-8B05-5069A186FE35}"/>
    <cellStyle name="40% - Accent1 23 7 2 4" xfId="38662" xr:uid="{196D2382-FD9F-4447-9C37-4C4E05A2AE0D}"/>
    <cellStyle name="40% - Accent1 23 7 2 5" xfId="42088" xr:uid="{0B9ABEB5-6E6F-4D76-A164-4F764B531AAF}"/>
    <cellStyle name="40% - Accent1 23 7 3" xfId="11313" xr:uid="{A6DD9988-02AE-4813-B877-80D58CD91DE9}"/>
    <cellStyle name="40% - Accent1 23 7 3 2" xfId="38665" xr:uid="{16984EB0-2AB9-409A-BB99-F999526C2A1D}"/>
    <cellStyle name="40% - Accent1 23 7 3 3" xfId="42091" xr:uid="{6F73BE8A-3F63-4DE5-A284-FB21F9DCDED5}"/>
    <cellStyle name="40% - Accent1 23 7 4" xfId="11314" xr:uid="{DC8530B0-89EE-48C4-9A9F-0885A5A4DC46}"/>
    <cellStyle name="40% - Accent1 23 7 4 2" xfId="38666" xr:uid="{7F36F631-C5C8-4F7C-A9EC-374EE67083CE}"/>
    <cellStyle name="40% - Accent1 23 7 4 3" xfId="42092" xr:uid="{96509970-3EEE-45A2-9344-1A7417EFE4CA}"/>
    <cellStyle name="40% - Accent1 23 7 5" xfId="11315" xr:uid="{1E2A52EE-CE75-4BF1-8A12-188CE352BAB0}"/>
    <cellStyle name="40% - Accent1 23 7 5 2" xfId="38667" xr:uid="{8BF78D53-8E3D-4999-94D1-C407830A1D1C}"/>
    <cellStyle name="40% - Accent1 23 7 5 3" xfId="42093" xr:uid="{443BFC48-3447-40EB-8012-223B9CFCCB00}"/>
    <cellStyle name="40% - Accent1 23 7 6" xfId="38661" xr:uid="{EFAFE143-3C3D-4BF2-B317-6C1562D649C2}"/>
    <cellStyle name="40% - Accent1 23 7 7" xfId="42087" xr:uid="{A70F8115-0777-48D4-BE8F-70F1886C65E3}"/>
    <cellStyle name="40% - Accent1 23 8" xfId="11316" xr:uid="{13E6458D-8831-4452-9266-A0B2E63077E6}"/>
    <cellStyle name="40% - Accent1 23 8 2" xfId="11317" xr:uid="{D49D3241-064F-45B0-87F5-32DD8448DEBC}"/>
    <cellStyle name="40% - Accent1 23 8 2 2" xfId="38669" xr:uid="{FF5D19BB-B2B0-458F-B88B-F2671232D00F}"/>
    <cellStyle name="40% - Accent1 23 8 2 3" xfId="42095" xr:uid="{CDED607C-9F74-4F1F-8202-005C8E78A578}"/>
    <cellStyle name="40% - Accent1 23 8 3" xfId="11318" xr:uid="{89F5F7CC-DB3E-487E-860F-F9943D98BB74}"/>
    <cellStyle name="40% - Accent1 23 8 3 2" xfId="38670" xr:uid="{462D92BE-A48B-4C4A-98AD-32F208A3C55D}"/>
    <cellStyle name="40% - Accent1 23 8 3 3" xfId="42096" xr:uid="{25EB7386-AB1F-4D80-B9D0-A8C5B802588F}"/>
    <cellStyle name="40% - Accent1 23 8 4" xfId="38668" xr:uid="{0E63A199-51D0-4674-B251-2806A781C829}"/>
    <cellStyle name="40% - Accent1 23 8 5" xfId="42094" xr:uid="{F11D8CA7-01FB-4026-9F68-302C308D5902}"/>
    <cellStyle name="40% - Accent1 23 9" xfId="11319" xr:uid="{A8024EBD-3066-4AAF-834F-DF6C6EE799A6}"/>
    <cellStyle name="40% - Accent1 23 9 2" xfId="38671" xr:uid="{511986F1-C153-41EC-8CDC-230B7E9FC570}"/>
    <cellStyle name="40% - Accent1 23 9 3" xfId="42097" xr:uid="{7F5AD6AF-B265-464A-A7C9-FB4EE86E503F}"/>
    <cellStyle name="40% - Accent1 24" xfId="2105" xr:uid="{00000000-0005-0000-0000-000069020000}"/>
    <cellStyle name="40% - Accent1 24 10" xfId="11321" xr:uid="{418F9211-EF2B-4463-875D-0D7C52CAC9F0}"/>
    <cellStyle name="40% - Accent1 24 10 2" xfId="38673" xr:uid="{74A63113-D5DF-4628-A078-61A69223222F}"/>
    <cellStyle name="40% - Accent1 24 10 3" xfId="42099" xr:uid="{907176D1-3B87-419F-BE40-3C99AB91B02A}"/>
    <cellStyle name="40% - Accent1 24 11" xfId="11322" xr:uid="{FE96C0FC-FA3A-4A95-A08A-4E1F6FDE4949}"/>
    <cellStyle name="40% - Accent1 24 11 2" xfId="38674" xr:uid="{9C3979B6-B8CD-4247-9775-D75A61576CE7}"/>
    <cellStyle name="40% - Accent1 24 11 3" xfId="42100" xr:uid="{CBE79600-F858-4F3B-AEA6-3391351DA513}"/>
    <cellStyle name="40% - Accent1 24 12" xfId="11323" xr:uid="{F615A09C-BDFF-4799-8A36-987BF4441668}"/>
    <cellStyle name="40% - Accent1 24 12 2" xfId="38675" xr:uid="{F68A7987-B778-4DDC-9CEB-83DE5EEC7ABC}"/>
    <cellStyle name="40% - Accent1 24 12 3" xfId="42101" xr:uid="{B4509640-60F1-4951-9F3B-CF25B559A1AE}"/>
    <cellStyle name="40% - Accent1 24 13" xfId="38672" xr:uid="{439ACBB0-022E-4F58-892B-8C872E8FDA65}"/>
    <cellStyle name="40% - Accent1 24 14" xfId="42098" xr:uid="{6D6106DF-ABA9-47DC-A807-2DB6A9055F51}"/>
    <cellStyle name="40% - Accent1 24 15" xfId="11320" xr:uid="{B6519267-8C1F-47FB-9162-519CED3CF365}"/>
    <cellStyle name="40% - Accent1 24 2" xfId="11324" xr:uid="{1D1B7308-1E53-4510-9D47-89CCDB9745EC}"/>
    <cellStyle name="40% - Accent1 24 2 2" xfId="11325" xr:uid="{BCC085FA-222A-4A78-AC1E-19D99825257D}"/>
    <cellStyle name="40% - Accent1 24 2 2 2" xfId="11326" xr:uid="{5B3500EC-3EA4-4A1C-932D-82577CE1F1E1}"/>
    <cellStyle name="40% - Accent1 24 2 2 2 2" xfId="38677" xr:uid="{EF92F879-9B2D-4587-81DA-10403F19E0EC}"/>
    <cellStyle name="40% - Accent1 24 2 2 2 3" xfId="42103" xr:uid="{6DD31B4F-7D15-4F1C-93B1-06B42C84998F}"/>
    <cellStyle name="40% - Accent1 24 2 2 3" xfId="11327" xr:uid="{91689063-0630-4985-8CFF-149F55C39756}"/>
    <cellStyle name="40% - Accent1 24 2 2 3 2" xfId="38678" xr:uid="{AE4B4E6F-AD6B-433F-B8DC-35057D0368DE}"/>
    <cellStyle name="40% - Accent1 24 2 2 3 3" xfId="42104" xr:uid="{BB7E6326-4DB5-4DB1-8AB8-20C13D7E21C9}"/>
    <cellStyle name="40% - Accent1 24 2 2 4" xfId="38676" xr:uid="{BB18DEFB-8B6A-4CAA-B95D-17F6FE41F118}"/>
    <cellStyle name="40% - Accent1 24 2 2 5" xfId="42102" xr:uid="{D2469D20-3B6C-48F9-A8CB-61D231C2E323}"/>
    <cellStyle name="40% - Accent1 24 3" xfId="11328" xr:uid="{8B441899-20D8-4F12-ADD0-0D88A853C1C0}"/>
    <cellStyle name="40% - Accent1 24 3 2" xfId="11329" xr:uid="{921B863C-AC71-4691-8DDA-0190438E9893}"/>
    <cellStyle name="40% - Accent1 24 3 2 2" xfId="11330" xr:uid="{4867F7E5-58AA-4589-B0C9-A4C890861C53}"/>
    <cellStyle name="40% - Accent1 24 3 2 2 2" xfId="38680" xr:uid="{3DC45E00-6B12-4C53-9FC7-BF3F5B0C6281}"/>
    <cellStyle name="40% - Accent1 24 3 2 2 3" xfId="42106" xr:uid="{5C4C0192-E573-4532-8499-9FBF481334DF}"/>
    <cellStyle name="40% - Accent1 24 3 2 3" xfId="11331" xr:uid="{CB7C2D1F-82D8-4D52-8A1C-99CFCA7859E8}"/>
    <cellStyle name="40% - Accent1 24 3 2 3 2" xfId="38681" xr:uid="{E9DCCE8A-CAC9-43AA-8006-6753B755F297}"/>
    <cellStyle name="40% - Accent1 24 3 2 3 3" xfId="42107" xr:uid="{9B5DC06C-AC2A-4184-AA9E-6557171EC605}"/>
    <cellStyle name="40% - Accent1 24 3 2 4" xfId="38679" xr:uid="{2A3DF11B-4FCF-4F44-8438-6AC78ACBF4AF}"/>
    <cellStyle name="40% - Accent1 24 3 2 5" xfId="42105" xr:uid="{F5F16F1E-3DE2-4149-A271-070C31C48616}"/>
    <cellStyle name="40% - Accent1 24 4" xfId="11332" xr:uid="{C6E3D2F5-36C1-4A1F-8FD6-39786997470E}"/>
    <cellStyle name="40% - Accent1 24 5" xfId="11333" xr:uid="{569AB143-B07F-49A1-BCD1-7B8FB9C4606F}"/>
    <cellStyle name="40% - Accent1 24 6" xfId="11334" xr:uid="{9ED35FDF-6667-4911-9ACB-35238DD20010}"/>
    <cellStyle name="40% - Accent1 24 7" xfId="11335" xr:uid="{A82195D6-58CF-4B8E-A6CD-155C86092C9B}"/>
    <cellStyle name="40% - Accent1 24 7 2" xfId="11336" xr:uid="{BB8F0ECB-0FBC-4D2C-8ADC-07693F01EC39}"/>
    <cellStyle name="40% - Accent1 24 7 2 2" xfId="11337" xr:uid="{94CAD105-6CC5-4EC2-90CE-41584BFC7BCD}"/>
    <cellStyle name="40% - Accent1 24 7 2 2 2" xfId="38684" xr:uid="{60A15933-AB6D-4F05-847D-38EEB1A6E29D}"/>
    <cellStyle name="40% - Accent1 24 7 2 2 3" xfId="42110" xr:uid="{279BA9E3-4412-43FB-8498-DC3EC9F0F2D7}"/>
    <cellStyle name="40% - Accent1 24 7 2 3" xfId="11338" xr:uid="{8F4F648A-F1F8-491B-87EA-BE21DA4874A5}"/>
    <cellStyle name="40% - Accent1 24 7 2 3 2" xfId="38685" xr:uid="{53D1B004-31F1-4520-9E60-8732EDD0B286}"/>
    <cellStyle name="40% - Accent1 24 7 2 3 3" xfId="42111" xr:uid="{F2E9591F-D284-4A2F-B003-139EE33292A1}"/>
    <cellStyle name="40% - Accent1 24 7 2 4" xfId="38683" xr:uid="{DC921106-3E31-43BE-885E-2BC667720DFC}"/>
    <cellStyle name="40% - Accent1 24 7 2 5" xfId="42109" xr:uid="{EB336779-BB77-410C-A3BD-BD29A7B3FED4}"/>
    <cellStyle name="40% - Accent1 24 7 3" xfId="11339" xr:uid="{176A7C09-FF33-412B-9659-965D1C4ACEF1}"/>
    <cellStyle name="40% - Accent1 24 7 3 2" xfId="38686" xr:uid="{D441D63A-BAD5-4148-A661-8E29E583E4A3}"/>
    <cellStyle name="40% - Accent1 24 7 3 3" xfId="42112" xr:uid="{71C50C05-67F4-4823-ADB1-00834BEEB06E}"/>
    <cellStyle name="40% - Accent1 24 7 4" xfId="11340" xr:uid="{E751F720-2896-495A-8109-1E6970F74D81}"/>
    <cellStyle name="40% - Accent1 24 7 4 2" xfId="38687" xr:uid="{0C1048F7-DA54-40B8-9372-E8D4F2D21A98}"/>
    <cellStyle name="40% - Accent1 24 7 4 3" xfId="42113" xr:uid="{BC90E898-04BC-47B8-BCDD-78DEB51917E2}"/>
    <cellStyle name="40% - Accent1 24 7 5" xfId="11341" xr:uid="{D988D7C2-7817-4236-AAC3-0F75050A68B0}"/>
    <cellStyle name="40% - Accent1 24 7 5 2" xfId="38688" xr:uid="{10E87C2E-CF8D-479B-83B2-40590609A872}"/>
    <cellStyle name="40% - Accent1 24 7 5 3" xfId="42114" xr:uid="{CDE55118-4C0D-49D8-9D97-0FB00DF6F2CC}"/>
    <cellStyle name="40% - Accent1 24 7 6" xfId="38682" xr:uid="{16FA8399-E714-4555-BE27-06E321158CB2}"/>
    <cellStyle name="40% - Accent1 24 7 7" xfId="42108" xr:uid="{3D46E463-A184-489F-AF87-B3A9DB17CCCB}"/>
    <cellStyle name="40% - Accent1 24 8" xfId="11342" xr:uid="{5D64B693-2D23-4D7D-ADC6-FAC91AFD4E3C}"/>
    <cellStyle name="40% - Accent1 24 8 2" xfId="11343" xr:uid="{B33CBAB6-41EA-4566-8802-1AE7E7555CFA}"/>
    <cellStyle name="40% - Accent1 24 8 2 2" xfId="38690" xr:uid="{13254D16-5FD5-48A6-BC6F-C8E04D5FA309}"/>
    <cellStyle name="40% - Accent1 24 8 2 3" xfId="42116" xr:uid="{E9401CE3-C8FE-4A70-8386-9137824D2F06}"/>
    <cellStyle name="40% - Accent1 24 8 3" xfId="11344" xr:uid="{8E895308-8D11-47C4-BAD5-D6CA98F13ED4}"/>
    <cellStyle name="40% - Accent1 24 8 3 2" xfId="38691" xr:uid="{F14B0120-18C6-44F3-962A-126858462039}"/>
    <cellStyle name="40% - Accent1 24 8 3 3" xfId="42117" xr:uid="{ED7CF539-DE69-4689-B017-7540E7F0089F}"/>
    <cellStyle name="40% - Accent1 24 8 4" xfId="11345" xr:uid="{79206358-635B-4C7F-BE94-A4B21CACAA44}"/>
    <cellStyle name="40% - Accent1 24 8 4 2" xfId="38692" xr:uid="{D657F7F9-434E-402C-AFEF-1B4347292EF4}"/>
    <cellStyle name="40% - Accent1 24 8 4 3" xfId="42118" xr:uid="{017FC606-883C-4437-AB02-46FDE40967A4}"/>
    <cellStyle name="40% - Accent1 24 8 5" xfId="11346" xr:uid="{0B6F1190-2160-46F0-BB8A-D7061608EF1B}"/>
    <cellStyle name="40% - Accent1 24 8 5 2" xfId="38693" xr:uid="{D91680E6-B935-4BC1-9EF4-51E84DFA5656}"/>
    <cellStyle name="40% - Accent1 24 8 5 3" xfId="42119" xr:uid="{936005B4-F606-44A5-87CF-555FA2276429}"/>
    <cellStyle name="40% - Accent1 24 8 6" xfId="38689" xr:uid="{A8B50DD3-E299-4402-B251-99F610CC133D}"/>
    <cellStyle name="40% - Accent1 24 8 7" xfId="42115" xr:uid="{6BDE84FE-3C2C-4095-8561-794282B986FC}"/>
    <cellStyle name="40% - Accent1 24 9" xfId="11347" xr:uid="{141224BB-C2C4-4F56-A3CD-9E43F68700E8}"/>
    <cellStyle name="40% - Accent1 24 9 2" xfId="38694" xr:uid="{D16E91A7-401D-48D9-8835-9410E0E97531}"/>
    <cellStyle name="40% - Accent1 24 9 3" xfId="42120" xr:uid="{0FDA593A-962E-49D7-82E2-40F7F96F7D1B}"/>
    <cellStyle name="40% - Accent1 25" xfId="2106" xr:uid="{00000000-0005-0000-0000-00006A020000}"/>
    <cellStyle name="40% - Accent1 25 10" xfId="42121" xr:uid="{9BDDFA6E-A4ED-4C69-A34F-95B373F9F890}"/>
    <cellStyle name="40% - Accent1 25 11" xfId="11348" xr:uid="{8A4A7E0F-7EC1-45B9-9C52-7A4ADA61FC3A}"/>
    <cellStyle name="40% - Accent1 25 2" xfId="11349" xr:uid="{F11DED95-EEDA-4EC8-A1F7-4C5E7B8F4DBC}"/>
    <cellStyle name="40% - Accent1 25 2 2" xfId="11350" xr:uid="{A8900C76-6458-4B8B-AF91-B398296CB708}"/>
    <cellStyle name="40% - Accent1 25 2 2 2" xfId="11351" xr:uid="{B14CDF3E-1721-4DF3-A5C0-3F56C2BA32DC}"/>
    <cellStyle name="40% - Accent1 25 2 2 2 2" xfId="38697" xr:uid="{59814495-336A-4FD9-A9AD-1339E61E2C0B}"/>
    <cellStyle name="40% - Accent1 25 2 2 2 3" xfId="42123" xr:uid="{460DC766-BC43-4D43-A99B-B8BC7CA372F3}"/>
    <cellStyle name="40% - Accent1 25 2 2 3" xfId="11352" xr:uid="{04339BC3-C828-4984-9A43-AC720EF58FDF}"/>
    <cellStyle name="40% - Accent1 25 2 2 3 2" xfId="38698" xr:uid="{466F7814-E290-485F-8434-7E82FE9A37B0}"/>
    <cellStyle name="40% - Accent1 25 2 2 3 3" xfId="42124" xr:uid="{9F6B5BDB-3899-4FD2-AF24-1E1D0B672CCC}"/>
    <cellStyle name="40% - Accent1 25 2 2 4" xfId="38696" xr:uid="{F37A51D3-800C-4D8B-B086-97BE8237DE39}"/>
    <cellStyle name="40% - Accent1 25 2 2 5" xfId="42122" xr:uid="{D6292D80-E7EA-428E-94DB-93524C861CE8}"/>
    <cellStyle name="40% - Accent1 25 3" xfId="11353" xr:uid="{7A249376-C44E-4531-A21F-B8AB0D77503C}"/>
    <cellStyle name="40% - Accent1 25 3 2" xfId="11354" xr:uid="{29990BC1-1B0D-4F5C-9C65-2B2B7B260393}"/>
    <cellStyle name="40% - Accent1 25 3 2 2" xfId="11355" xr:uid="{635B19A3-2517-4867-8689-7D88EF771005}"/>
    <cellStyle name="40% - Accent1 25 3 2 2 2" xfId="38701" xr:uid="{FE4D0D34-9857-4178-B767-60A1A2D9609F}"/>
    <cellStyle name="40% - Accent1 25 3 2 2 3" xfId="42127" xr:uid="{0AE5AD4E-1348-4BC8-B7D1-251A96710D66}"/>
    <cellStyle name="40% - Accent1 25 3 2 3" xfId="11356" xr:uid="{6CEEAF65-49E9-4A49-8D4D-F5C08976D78A}"/>
    <cellStyle name="40% - Accent1 25 3 2 3 2" xfId="38702" xr:uid="{BA1E6FDF-E5D0-48A2-B6FE-90A9934DC203}"/>
    <cellStyle name="40% - Accent1 25 3 2 3 3" xfId="42128" xr:uid="{3F7CD1D4-1742-44B7-88F9-7657CD32DA07}"/>
    <cellStyle name="40% - Accent1 25 3 2 4" xfId="11357" xr:uid="{35F12C3F-6C52-46A2-98D3-AE8C0F4B9A15}"/>
    <cellStyle name="40% - Accent1 25 3 2 4 2" xfId="38703" xr:uid="{175AE646-85E4-4B75-94B3-585AFA557DBA}"/>
    <cellStyle name="40% - Accent1 25 3 2 4 3" xfId="42129" xr:uid="{E0B4B42E-B71C-4934-ABAD-B3776509B4D6}"/>
    <cellStyle name="40% - Accent1 25 3 2 5" xfId="11358" xr:uid="{57086227-A6BC-425F-A983-DCB5BC4D8645}"/>
    <cellStyle name="40% - Accent1 25 3 2 5 2" xfId="38704" xr:uid="{78E80E5F-8295-4F04-8171-4BA2C6F535A6}"/>
    <cellStyle name="40% - Accent1 25 3 2 5 3" xfId="42130" xr:uid="{6465EBAA-7C3A-4760-BA80-844EC7C024F3}"/>
    <cellStyle name="40% - Accent1 25 3 2 6" xfId="38700" xr:uid="{757DE647-354B-4E0B-91AC-5BE19B7AF68B}"/>
    <cellStyle name="40% - Accent1 25 3 2 7" xfId="42126" xr:uid="{75DDD56A-07AE-416B-B130-1E9E8B6DC702}"/>
    <cellStyle name="40% - Accent1 25 3 3" xfId="11359" xr:uid="{3F8A8473-B074-4491-B52B-687E566C4799}"/>
    <cellStyle name="40% - Accent1 25 3 3 2" xfId="38705" xr:uid="{81C8560B-DE83-4D1F-8612-362F305ABEE5}"/>
    <cellStyle name="40% - Accent1 25 3 3 3" xfId="42131" xr:uid="{B980BDD0-B471-4C13-A1FF-CC7B02EE7DFB}"/>
    <cellStyle name="40% - Accent1 25 3 4" xfId="11360" xr:uid="{91352372-177F-485E-B8B4-95763AF15109}"/>
    <cellStyle name="40% - Accent1 25 3 4 2" xfId="38706" xr:uid="{063B9D45-8D4E-4677-AEB0-087D4E19B4E7}"/>
    <cellStyle name="40% - Accent1 25 3 4 3" xfId="42132" xr:uid="{76C2E319-E5C6-4D6F-892F-9AC2802A2CAA}"/>
    <cellStyle name="40% - Accent1 25 3 5" xfId="11361" xr:uid="{D84C0506-B5FA-4FC8-AEE4-66673093189C}"/>
    <cellStyle name="40% - Accent1 25 3 5 2" xfId="38707" xr:uid="{EBADEA4A-6D40-4E80-BA4E-FB98D0C1F5B9}"/>
    <cellStyle name="40% - Accent1 25 3 5 3" xfId="42133" xr:uid="{A0166C30-DCD8-4A72-9D3E-1B4BB7DFC920}"/>
    <cellStyle name="40% - Accent1 25 3 6" xfId="11362" xr:uid="{8EF83ED9-E2A7-4793-87D6-ABAD5EAB3D47}"/>
    <cellStyle name="40% - Accent1 25 3 6 2" xfId="38708" xr:uid="{59A6D8A6-3D03-4FEF-B00D-65752A89FA38}"/>
    <cellStyle name="40% - Accent1 25 3 6 3" xfId="42134" xr:uid="{FFADC6E0-2AFE-414D-AF9A-D2B9162F62DC}"/>
    <cellStyle name="40% - Accent1 25 3 7" xfId="38699" xr:uid="{6C8B47EE-264C-40E3-AFB3-6B0B81322AF9}"/>
    <cellStyle name="40% - Accent1 25 3 8" xfId="42125" xr:uid="{0E682556-BB90-4622-BEED-C1E4FB5CCEC8}"/>
    <cellStyle name="40% - Accent1 25 4" xfId="11363" xr:uid="{C7599DF9-5D2A-40F2-8EB8-EE4627E7794C}"/>
    <cellStyle name="40% - Accent1 25 4 2" xfId="11364" xr:uid="{1FC5163B-499A-4C3C-B32B-4047878C7DAC}"/>
    <cellStyle name="40% - Accent1 25 4 2 2" xfId="38710" xr:uid="{41C2190D-34BB-4510-AB84-D64B9EF0AEC7}"/>
    <cellStyle name="40% - Accent1 25 4 2 3" xfId="42136" xr:uid="{776CE4D9-40EF-4C2F-80C9-AF5CF2042F78}"/>
    <cellStyle name="40% - Accent1 25 4 3" xfId="11365" xr:uid="{426890C9-CF9A-4006-8538-A9CF26FE9FA2}"/>
    <cellStyle name="40% - Accent1 25 4 3 2" xfId="38711" xr:uid="{DF6A2C58-D10D-42EC-A4F2-314E6EF9E49F}"/>
    <cellStyle name="40% - Accent1 25 4 3 3" xfId="42137" xr:uid="{4BFF24CF-6681-4947-A560-D320E962FCDC}"/>
    <cellStyle name="40% - Accent1 25 4 4" xfId="11366" xr:uid="{CF9D576E-4404-4ED6-A2C6-941853E4915B}"/>
    <cellStyle name="40% - Accent1 25 4 4 2" xfId="38712" xr:uid="{41D0D369-F407-4CAD-8367-53A7E4530D45}"/>
    <cellStyle name="40% - Accent1 25 4 4 3" xfId="42138" xr:uid="{3D2F67E3-D342-433A-A240-695F77AE7585}"/>
    <cellStyle name="40% - Accent1 25 4 5" xfId="11367" xr:uid="{94B36FC9-85BB-4D19-9781-1112209DA685}"/>
    <cellStyle name="40% - Accent1 25 4 5 2" xfId="38713" xr:uid="{E0058F0A-4F1D-4C28-9081-845F60CD04F6}"/>
    <cellStyle name="40% - Accent1 25 4 5 3" xfId="42139" xr:uid="{6D7001DD-9845-44E1-BFAC-B3006CC5BAD1}"/>
    <cellStyle name="40% - Accent1 25 4 6" xfId="38709" xr:uid="{AB60E992-CC3D-4CA8-A660-C3D6B212F540}"/>
    <cellStyle name="40% - Accent1 25 4 7" xfId="42135" xr:uid="{D60F92DD-329C-4166-811A-A6D3B3B81FE5}"/>
    <cellStyle name="40% - Accent1 25 5" xfId="11368" xr:uid="{4EAACE51-D242-465B-AB02-B04AFA39FEFC}"/>
    <cellStyle name="40% - Accent1 25 5 2" xfId="38714" xr:uid="{F5085057-EA0C-42E5-90D5-4F7A6D875A46}"/>
    <cellStyle name="40% - Accent1 25 5 3" xfId="42140" xr:uid="{255685F8-AEE6-488A-9F0E-B1969B3E936B}"/>
    <cellStyle name="40% - Accent1 25 6" xfId="11369" xr:uid="{2C4902E8-2C2F-4BF4-8AF7-DDD78289969C}"/>
    <cellStyle name="40% - Accent1 25 6 2" xfId="38715" xr:uid="{60327B99-CE64-4DD3-970B-A38453ACCF10}"/>
    <cellStyle name="40% - Accent1 25 6 3" xfId="42141" xr:uid="{2F1B39DC-0459-47AC-A066-AC458119EFE2}"/>
    <cellStyle name="40% - Accent1 25 7" xfId="11370" xr:uid="{50F5DB2E-F7C6-4F62-97E6-442A80F2291D}"/>
    <cellStyle name="40% - Accent1 25 7 2" xfId="38716" xr:uid="{A3FD34B2-2369-4BE9-A640-4D8126EFAD80}"/>
    <cellStyle name="40% - Accent1 25 7 3" xfId="42142" xr:uid="{501C5213-D1ED-43FE-9064-372FD6710127}"/>
    <cellStyle name="40% - Accent1 25 8" xfId="11371" xr:uid="{4ABFE47F-EBC7-43A9-9E64-AAE8A75EBC9B}"/>
    <cellStyle name="40% - Accent1 25 8 2" xfId="38717" xr:uid="{3442EDE1-80FF-4592-86C4-5EF324CA7FA5}"/>
    <cellStyle name="40% - Accent1 25 8 3" xfId="42143" xr:uid="{5C4C6131-A2DB-46A2-8AC1-C1ED57D10EA5}"/>
    <cellStyle name="40% - Accent1 25 9" xfId="38695" xr:uid="{6AF8E03B-76B8-4B1B-9ECC-2A1018D15620}"/>
    <cellStyle name="40% - Accent1 26" xfId="2107" xr:uid="{00000000-0005-0000-0000-00006B020000}"/>
    <cellStyle name="40% - Accent1 26 10" xfId="42144" xr:uid="{FC53BA1C-9EC5-4753-9472-8DF2A7584CDB}"/>
    <cellStyle name="40% - Accent1 26 11" xfId="11372" xr:uid="{368C91DB-06CE-454E-B995-BD8C9128FD92}"/>
    <cellStyle name="40% - Accent1 26 2" xfId="11373" xr:uid="{9C120938-F001-4CA9-A7F7-ED4217A28300}"/>
    <cellStyle name="40% - Accent1 26 2 2" xfId="11374" xr:uid="{29F09A5E-A861-4C06-9646-1A83DAE6027F}"/>
    <cellStyle name="40% - Accent1 26 2 2 2" xfId="11375" xr:uid="{1203C435-05DB-4C49-A3B9-D56914B11FD7}"/>
    <cellStyle name="40% - Accent1 26 2 2 2 2" xfId="38720" xr:uid="{99E8D2B5-DE08-462F-A5D4-4707FF45B7B4}"/>
    <cellStyle name="40% - Accent1 26 2 2 2 3" xfId="42146" xr:uid="{07B8E85F-F267-49D2-8F55-7B6BC076D935}"/>
    <cellStyle name="40% - Accent1 26 2 2 3" xfId="11376" xr:uid="{7E7F9AA6-B8FF-43D2-82EE-B75B1C4C4524}"/>
    <cellStyle name="40% - Accent1 26 2 2 3 2" xfId="38721" xr:uid="{AEA7214D-170C-4B86-BE07-83F856D2CA32}"/>
    <cellStyle name="40% - Accent1 26 2 2 3 3" xfId="42147" xr:uid="{2F5B326F-7D55-490E-82AB-4C4F4EA1B2CF}"/>
    <cellStyle name="40% - Accent1 26 2 2 4" xfId="38719" xr:uid="{403474B0-098F-4373-8037-4F462AE2EC55}"/>
    <cellStyle name="40% - Accent1 26 2 2 5" xfId="42145" xr:uid="{4CD82914-0F9C-400D-BD48-9038763C0897}"/>
    <cellStyle name="40% - Accent1 26 3" xfId="11377" xr:uid="{E65C4B2A-E866-45DD-8E41-419B03F4D6FD}"/>
    <cellStyle name="40% - Accent1 26 3 2" xfId="11378" xr:uid="{77ECD7A5-2EDD-41DF-9678-03647912C613}"/>
    <cellStyle name="40% - Accent1 26 3 2 2" xfId="11379" xr:uid="{E56AAC35-B408-4C8A-84EB-6DD0C47056AB}"/>
    <cellStyle name="40% - Accent1 26 3 2 2 2" xfId="38724" xr:uid="{F62AAB60-C544-4DFE-B3B3-F11EE9489EF6}"/>
    <cellStyle name="40% - Accent1 26 3 2 2 3" xfId="42150" xr:uid="{0AD3CBD2-BCDF-4B15-BE75-7C1E5A5365CF}"/>
    <cellStyle name="40% - Accent1 26 3 2 3" xfId="11380" xr:uid="{0858EF86-105A-4EB9-AE02-738476FC836C}"/>
    <cellStyle name="40% - Accent1 26 3 2 3 2" xfId="38725" xr:uid="{B5A02253-7272-42AD-ADCD-D789ADB92611}"/>
    <cellStyle name="40% - Accent1 26 3 2 3 3" xfId="42151" xr:uid="{82CFAE43-DBCD-4F48-ABE5-B781F15AC218}"/>
    <cellStyle name="40% - Accent1 26 3 2 4" xfId="11381" xr:uid="{58B23D35-DA3F-4A18-BA26-6C0FE4460BBD}"/>
    <cellStyle name="40% - Accent1 26 3 2 4 2" xfId="38726" xr:uid="{728D18B2-3B1F-409B-AB17-5A28CF9F1177}"/>
    <cellStyle name="40% - Accent1 26 3 2 4 3" xfId="42152" xr:uid="{9567D5BA-A67C-4B06-933D-B8E6DDB82B3C}"/>
    <cellStyle name="40% - Accent1 26 3 2 5" xfId="11382" xr:uid="{930A731A-3564-4236-9164-34225A37EDD5}"/>
    <cellStyle name="40% - Accent1 26 3 2 5 2" xfId="38727" xr:uid="{FED7AD6A-708F-4CD8-A3D5-4FF6996BFCDD}"/>
    <cellStyle name="40% - Accent1 26 3 2 5 3" xfId="42153" xr:uid="{271173FD-0A8F-4207-84E8-3CEBCEB9B660}"/>
    <cellStyle name="40% - Accent1 26 3 2 6" xfId="38723" xr:uid="{AD794D18-500F-4997-BAF7-915CDAEC4F73}"/>
    <cellStyle name="40% - Accent1 26 3 2 7" xfId="42149" xr:uid="{C9FA66EA-BDA1-4BD4-97C5-DBCBA3CD1AF5}"/>
    <cellStyle name="40% - Accent1 26 3 3" xfId="11383" xr:uid="{D7492353-66E6-41FF-8624-46440DFA6B64}"/>
    <cellStyle name="40% - Accent1 26 3 3 2" xfId="38728" xr:uid="{23AC9FD1-A9C6-43A9-AE09-33274C60A6BB}"/>
    <cellStyle name="40% - Accent1 26 3 3 3" xfId="42154" xr:uid="{2205EA2B-94B1-4CB2-95A1-4769198AF6A2}"/>
    <cellStyle name="40% - Accent1 26 3 4" xfId="11384" xr:uid="{14BEE2A2-CEE7-4F4E-A69D-11510B8F5CA1}"/>
    <cellStyle name="40% - Accent1 26 3 4 2" xfId="38729" xr:uid="{62721ACE-7614-4B35-A904-061568221389}"/>
    <cellStyle name="40% - Accent1 26 3 4 3" xfId="42155" xr:uid="{E9EF1EA1-8A69-448B-A20E-DDE25EA39C84}"/>
    <cellStyle name="40% - Accent1 26 3 5" xfId="11385" xr:uid="{C5A8FA1A-EDE7-47BA-81E8-5950CD451B40}"/>
    <cellStyle name="40% - Accent1 26 3 5 2" xfId="38730" xr:uid="{7CFC8CAC-C687-4495-9168-85B25B3ECC7D}"/>
    <cellStyle name="40% - Accent1 26 3 5 3" xfId="42156" xr:uid="{EC0E105A-3774-4C72-A2A9-8F79EE1A600B}"/>
    <cellStyle name="40% - Accent1 26 3 6" xfId="11386" xr:uid="{5670869A-61C7-4C42-A86E-167C6259E8BF}"/>
    <cellStyle name="40% - Accent1 26 3 6 2" xfId="38731" xr:uid="{E49B68E0-30C9-4366-BEBE-F89717728160}"/>
    <cellStyle name="40% - Accent1 26 3 6 3" xfId="42157" xr:uid="{9FECAC52-876C-4E18-9E0E-AD1B07345FF7}"/>
    <cellStyle name="40% - Accent1 26 3 7" xfId="38722" xr:uid="{3249A488-1B1C-4BB4-AC5F-BC2399F8626F}"/>
    <cellStyle name="40% - Accent1 26 3 8" xfId="42148" xr:uid="{BD3B531A-6287-4332-9C64-2B0E258ED3F2}"/>
    <cellStyle name="40% - Accent1 26 4" xfId="11387" xr:uid="{BA7F654A-3E54-4390-B545-9C6FB2DCECA6}"/>
    <cellStyle name="40% - Accent1 26 4 2" xfId="11388" xr:uid="{21B96F94-7705-4D44-BE40-0DE28331F664}"/>
    <cellStyle name="40% - Accent1 26 4 2 2" xfId="38733" xr:uid="{DA021B31-82B8-4D5D-B904-2CEB2E0C5E27}"/>
    <cellStyle name="40% - Accent1 26 4 2 3" xfId="42159" xr:uid="{52A068F2-AF2C-40CC-AF01-500ED609E090}"/>
    <cellStyle name="40% - Accent1 26 4 3" xfId="11389" xr:uid="{0B9C50E9-4A0F-4EE1-A643-5F4236F74E5B}"/>
    <cellStyle name="40% - Accent1 26 4 3 2" xfId="38734" xr:uid="{D8E3B3AE-7E93-4556-BFC7-1F702FEEB1C3}"/>
    <cellStyle name="40% - Accent1 26 4 3 3" xfId="42160" xr:uid="{341CE7B4-2F7A-4C42-B292-1E424F8251A2}"/>
    <cellStyle name="40% - Accent1 26 4 4" xfId="11390" xr:uid="{F031E962-81C9-4624-BD25-24868F3C0FE1}"/>
    <cellStyle name="40% - Accent1 26 4 4 2" xfId="38735" xr:uid="{95439373-2F03-4E0B-93EF-50386DF66B9C}"/>
    <cellStyle name="40% - Accent1 26 4 4 3" xfId="42161" xr:uid="{ADB53E05-3837-409F-97BD-532D5E71166A}"/>
    <cellStyle name="40% - Accent1 26 4 5" xfId="11391" xr:uid="{2B38C01D-D34F-4F16-987E-5D5A5B094ECF}"/>
    <cellStyle name="40% - Accent1 26 4 5 2" xfId="38736" xr:uid="{9D9A610B-FAFF-48B6-A589-9AB580BA0E8F}"/>
    <cellStyle name="40% - Accent1 26 4 5 3" xfId="42162" xr:uid="{6B8E6501-D804-4CE7-8153-8A2C8BF603DE}"/>
    <cellStyle name="40% - Accent1 26 4 6" xfId="38732" xr:uid="{C64AF47D-B19A-494C-8813-F5A7F6CF49CD}"/>
    <cellStyle name="40% - Accent1 26 4 7" xfId="42158" xr:uid="{7EC7986A-97A5-42CF-AF10-8D392478407A}"/>
    <cellStyle name="40% - Accent1 26 5" xfId="11392" xr:uid="{606A9AB4-E0BE-4607-BBA1-E0FAEE886984}"/>
    <cellStyle name="40% - Accent1 26 5 2" xfId="38737" xr:uid="{1EC5DA53-2051-4C88-B02B-58A30BBC72DC}"/>
    <cellStyle name="40% - Accent1 26 5 3" xfId="42163" xr:uid="{522370DA-FD7E-442B-80F9-E0F6EA051455}"/>
    <cellStyle name="40% - Accent1 26 6" xfId="11393" xr:uid="{2C247D0B-A98E-4E5F-BF7C-D5390C4BFE00}"/>
    <cellStyle name="40% - Accent1 26 6 2" xfId="38738" xr:uid="{0F5CA139-1119-444C-8629-6414BF47DABE}"/>
    <cellStyle name="40% - Accent1 26 6 3" xfId="42164" xr:uid="{BB981B84-6EF1-40FB-8D49-030CAAF7D998}"/>
    <cellStyle name="40% - Accent1 26 7" xfId="11394" xr:uid="{11C79392-E131-44FE-82AB-5510E57C5B6C}"/>
    <cellStyle name="40% - Accent1 26 7 2" xfId="38739" xr:uid="{CAD6293E-EF68-451A-BDA9-F262E25D1B0B}"/>
    <cellStyle name="40% - Accent1 26 7 3" xfId="42165" xr:uid="{9DD9288A-6339-405E-89C5-4A129E32EFE0}"/>
    <cellStyle name="40% - Accent1 26 8" xfId="11395" xr:uid="{0549B723-DD7D-4124-ADFF-0C9124177125}"/>
    <cellStyle name="40% - Accent1 26 8 2" xfId="38740" xr:uid="{78AC57A8-F541-4C3D-98E5-6F5790BC8ECD}"/>
    <cellStyle name="40% - Accent1 26 8 3" xfId="42166" xr:uid="{2AC81DE4-A8C0-4CEA-B6AA-C8AF4ABAC9E0}"/>
    <cellStyle name="40% - Accent1 26 9" xfId="38718" xr:uid="{581AC42E-C53A-4854-A301-D3B328755B27}"/>
    <cellStyle name="40% - Accent1 27" xfId="2108" xr:uid="{00000000-0005-0000-0000-00006C020000}"/>
    <cellStyle name="40% - Accent1 27 10" xfId="42167" xr:uid="{98E37740-5A7A-4115-B84D-1E805B878C40}"/>
    <cellStyle name="40% - Accent1 27 11" xfId="11396" xr:uid="{FD6D4CC4-DC4E-4ACB-A34E-FCBA9AE2BD7B}"/>
    <cellStyle name="40% - Accent1 27 2" xfId="11397" xr:uid="{911D2508-C4E6-4381-BAC0-74DE6C5CBCAA}"/>
    <cellStyle name="40% - Accent1 27 2 2" xfId="11398" xr:uid="{AD84A7A6-A727-4118-8CF9-1083C894CBA8}"/>
    <cellStyle name="40% - Accent1 27 2 2 2" xfId="11399" xr:uid="{EB889E81-A7FC-4773-900F-D38F46A08BDF}"/>
    <cellStyle name="40% - Accent1 27 2 2 2 2" xfId="38743" xr:uid="{1812B56F-9C22-4627-B0B3-7B9E3664CE95}"/>
    <cellStyle name="40% - Accent1 27 2 2 2 3" xfId="42169" xr:uid="{F702A2F7-52C5-4323-AEA3-743DE5C08E0D}"/>
    <cellStyle name="40% - Accent1 27 2 2 3" xfId="11400" xr:uid="{6DA47B7C-5217-48B1-A672-165D6C797FBD}"/>
    <cellStyle name="40% - Accent1 27 2 2 3 2" xfId="38744" xr:uid="{A74CBE58-B107-44A8-92DA-CFAFA59FBDBA}"/>
    <cellStyle name="40% - Accent1 27 2 2 3 3" xfId="42170" xr:uid="{567E5A38-034C-46FF-98E8-40887FC01ED3}"/>
    <cellStyle name="40% - Accent1 27 2 2 4" xfId="38742" xr:uid="{DF48A205-C452-4606-AC15-C21E3EA06FFD}"/>
    <cellStyle name="40% - Accent1 27 2 2 5" xfId="42168" xr:uid="{E56733CE-3E25-4B7B-B8C4-834D239BD4C0}"/>
    <cellStyle name="40% - Accent1 27 3" xfId="11401" xr:uid="{49E410BF-4E3C-4911-81F7-1C5B47BE1DDA}"/>
    <cellStyle name="40% - Accent1 27 3 2" xfId="11402" xr:uid="{E8C779E9-E375-4572-80A9-42DEA8F556B6}"/>
    <cellStyle name="40% - Accent1 27 3 2 2" xfId="11403" xr:uid="{846A2625-0ED1-4688-91AD-1E9C74A7A677}"/>
    <cellStyle name="40% - Accent1 27 3 2 2 2" xfId="38747" xr:uid="{FD3A616E-3F44-4366-9981-BE9F4EB3C61E}"/>
    <cellStyle name="40% - Accent1 27 3 2 2 3" xfId="42173" xr:uid="{EA9E1622-3A2F-4525-BB8B-3C5693B49245}"/>
    <cellStyle name="40% - Accent1 27 3 2 3" xfId="11404" xr:uid="{E2A6118A-FBDD-4A94-8132-24303573AFF8}"/>
    <cellStyle name="40% - Accent1 27 3 2 3 2" xfId="38748" xr:uid="{C00D6ECF-9BFE-40AE-9D37-E3D8354F0F77}"/>
    <cellStyle name="40% - Accent1 27 3 2 3 3" xfId="42174" xr:uid="{CD0FD7E8-E35F-419D-9D00-7662238E49FB}"/>
    <cellStyle name="40% - Accent1 27 3 2 4" xfId="11405" xr:uid="{8CB9E2B1-0DB4-4550-B00C-F9F570D5B876}"/>
    <cellStyle name="40% - Accent1 27 3 2 4 2" xfId="38749" xr:uid="{46A4D148-3770-4503-8889-CEE4E9ADFED8}"/>
    <cellStyle name="40% - Accent1 27 3 2 4 3" xfId="42175" xr:uid="{E15EB95D-0DBA-47C8-9695-51EDA3C1C637}"/>
    <cellStyle name="40% - Accent1 27 3 2 5" xfId="11406" xr:uid="{3BA6AC63-5614-45FB-B28C-F1B16D283CE9}"/>
    <cellStyle name="40% - Accent1 27 3 2 5 2" xfId="38750" xr:uid="{DBA218C6-6EB9-42C0-82F7-41581F504F4A}"/>
    <cellStyle name="40% - Accent1 27 3 2 5 3" xfId="42176" xr:uid="{71E5F401-2FFF-4976-AE89-6693C25937A3}"/>
    <cellStyle name="40% - Accent1 27 3 2 6" xfId="38746" xr:uid="{6AE4AA26-7EBC-4195-8546-3A1A8D30840C}"/>
    <cellStyle name="40% - Accent1 27 3 2 7" xfId="42172" xr:uid="{FDC30F2D-5315-4A54-975A-BEBFDD7BDE22}"/>
    <cellStyle name="40% - Accent1 27 3 3" xfId="11407" xr:uid="{8D7B5799-B6C0-430B-8802-9F76505B9159}"/>
    <cellStyle name="40% - Accent1 27 3 3 2" xfId="38751" xr:uid="{D2BC67E8-0705-408D-9721-09620414BA9B}"/>
    <cellStyle name="40% - Accent1 27 3 3 3" xfId="42177" xr:uid="{3E64D5C8-4FF2-400C-ADE7-2DAB00E0AFA9}"/>
    <cellStyle name="40% - Accent1 27 3 4" xfId="11408" xr:uid="{ABC54B69-CBBB-475A-B7AF-16229D440CE2}"/>
    <cellStyle name="40% - Accent1 27 3 4 2" xfId="38752" xr:uid="{BCD8FF15-3904-44B2-9255-56D0B46C0584}"/>
    <cellStyle name="40% - Accent1 27 3 4 3" xfId="42178" xr:uid="{049B8104-199D-486D-96A0-A4B9413DF50A}"/>
    <cellStyle name="40% - Accent1 27 3 5" xfId="11409" xr:uid="{5901A88D-0239-499C-A238-9DEB87EFFD4D}"/>
    <cellStyle name="40% - Accent1 27 3 5 2" xfId="38753" xr:uid="{2CDE8B1A-81E6-4F2C-8A2B-B368DA008865}"/>
    <cellStyle name="40% - Accent1 27 3 5 3" xfId="42179" xr:uid="{096F8AD7-4388-4AAA-AB7D-2E3ACEF29B7A}"/>
    <cellStyle name="40% - Accent1 27 3 6" xfId="11410" xr:uid="{FD0A9945-42AC-4191-B3D6-27A1102EEEB6}"/>
    <cellStyle name="40% - Accent1 27 3 6 2" xfId="38754" xr:uid="{D4CDA50A-105A-4A68-B84E-FDBF2192C25B}"/>
    <cellStyle name="40% - Accent1 27 3 6 3" xfId="42180" xr:uid="{CE5DC6FC-5E96-48E2-BAFA-43770DAB3082}"/>
    <cellStyle name="40% - Accent1 27 3 7" xfId="38745" xr:uid="{1BA079D2-1405-4906-A710-E34C74876867}"/>
    <cellStyle name="40% - Accent1 27 3 8" xfId="42171" xr:uid="{8E66BA2E-25B0-4AB9-89A4-A69064CEC82F}"/>
    <cellStyle name="40% - Accent1 27 4" xfId="11411" xr:uid="{E1F28C2B-F5E9-4681-845E-D2B3324900A8}"/>
    <cellStyle name="40% - Accent1 27 4 2" xfId="11412" xr:uid="{13966E80-2E19-45D3-B758-E4989196BA5C}"/>
    <cellStyle name="40% - Accent1 27 4 2 2" xfId="38756" xr:uid="{F62A1E5F-F851-4D6A-82C4-2BEEEBF40CA8}"/>
    <cellStyle name="40% - Accent1 27 4 2 3" xfId="42182" xr:uid="{A011D363-061C-497B-9B28-AF870E055B29}"/>
    <cellStyle name="40% - Accent1 27 4 3" xfId="11413" xr:uid="{261D40BB-A07F-4D9E-B0E0-9F6B6E5EB3F0}"/>
    <cellStyle name="40% - Accent1 27 4 3 2" xfId="38757" xr:uid="{A66FDDA4-D2EE-4585-933D-5BBE554D8099}"/>
    <cellStyle name="40% - Accent1 27 4 3 3" xfId="42183" xr:uid="{122FB54A-F7CC-458A-974C-B75476FFBCBD}"/>
    <cellStyle name="40% - Accent1 27 4 4" xfId="11414" xr:uid="{CD3D2EF7-B983-496B-A5A7-DBF5D79F7499}"/>
    <cellStyle name="40% - Accent1 27 4 4 2" xfId="38758" xr:uid="{93850CC5-6C3F-438F-BE80-2761740139D5}"/>
    <cellStyle name="40% - Accent1 27 4 4 3" xfId="42184" xr:uid="{591A91DB-F891-4009-9D55-4B1E6DD4C6C8}"/>
    <cellStyle name="40% - Accent1 27 4 5" xfId="11415" xr:uid="{69503C1A-BE8D-430B-989A-DDE79833B059}"/>
    <cellStyle name="40% - Accent1 27 4 5 2" xfId="38759" xr:uid="{A00FE8D8-EDF8-4F2D-ABA5-D045B53F9D11}"/>
    <cellStyle name="40% - Accent1 27 4 5 3" xfId="42185" xr:uid="{3D3CC60F-5EC6-4834-8992-294AB10189EA}"/>
    <cellStyle name="40% - Accent1 27 4 6" xfId="38755" xr:uid="{0A0913D2-33F6-42E9-BE11-380FEC7F5CE5}"/>
    <cellStyle name="40% - Accent1 27 4 7" xfId="42181" xr:uid="{920F8E18-5F77-4C0A-8935-9691581442DD}"/>
    <cellStyle name="40% - Accent1 27 5" xfId="11416" xr:uid="{353B6CF7-6B51-4154-A599-62649404B9CA}"/>
    <cellStyle name="40% - Accent1 27 5 2" xfId="38760" xr:uid="{856EF435-380D-4C5B-8944-8854ACE1654D}"/>
    <cellStyle name="40% - Accent1 27 5 3" xfId="42186" xr:uid="{ECE27F4E-60B8-47B2-8230-9A38ECD6E433}"/>
    <cellStyle name="40% - Accent1 27 6" xfId="11417" xr:uid="{72042A5B-B75F-456E-95DD-1645B1A62B7A}"/>
    <cellStyle name="40% - Accent1 27 6 2" xfId="38761" xr:uid="{C21447A2-BCAE-46A3-9D3B-8FB47AC41A5E}"/>
    <cellStyle name="40% - Accent1 27 6 3" xfId="42187" xr:uid="{B3A13190-95DF-412D-8200-64F0492488EC}"/>
    <cellStyle name="40% - Accent1 27 7" xfId="11418" xr:uid="{B715D508-6C74-4B7E-BB3E-7CA54B30FF26}"/>
    <cellStyle name="40% - Accent1 27 7 2" xfId="38762" xr:uid="{7992D987-A67C-4BC2-9361-E1EF658975A1}"/>
    <cellStyle name="40% - Accent1 27 7 3" xfId="42188" xr:uid="{441D7128-9079-460D-A8CB-C0220E913B69}"/>
    <cellStyle name="40% - Accent1 27 8" xfId="11419" xr:uid="{C6DEA09E-064C-40A9-822A-DC1CD9AF9BD3}"/>
    <cellStyle name="40% - Accent1 27 8 2" xfId="38763" xr:uid="{3F7A5684-CD94-4DA9-9183-CBD17EB0B4E9}"/>
    <cellStyle name="40% - Accent1 27 8 3" xfId="42189" xr:uid="{10E495A0-1B3D-4BF6-9772-4CBF116702F4}"/>
    <cellStyle name="40% - Accent1 27 9" xfId="38741" xr:uid="{17790660-53BC-4FE7-8446-3E737A5D6A90}"/>
    <cellStyle name="40% - Accent1 28" xfId="2109" xr:uid="{00000000-0005-0000-0000-00006D020000}"/>
    <cellStyle name="40% - Accent1 28 2" xfId="11420" xr:uid="{1FC41761-66A9-4F4F-8670-0A9727E09128}"/>
    <cellStyle name="40% - Accent1 29" xfId="2110" xr:uid="{00000000-0005-0000-0000-00006E020000}"/>
    <cellStyle name="40% - Accent1 29 2" xfId="11421" xr:uid="{630C7E8B-6A62-422D-BF81-9333F4DAA79D}"/>
    <cellStyle name="40% - Accent1 3" xfId="226" xr:uid="{00000000-0005-0000-0000-00006F020000}"/>
    <cellStyle name="40% - Accent1 3 2" xfId="2111" xr:uid="{00000000-0005-0000-0000-000070020000}"/>
    <cellStyle name="40% - Accent1 3 2 2" xfId="43546" xr:uid="{EA469911-AFDD-493A-9A79-E5E1FB9D30F1}"/>
    <cellStyle name="40% - Accent1 3 3" xfId="2112" xr:uid="{00000000-0005-0000-0000-000071020000}"/>
    <cellStyle name="40% - Accent1 3 4" xfId="11422" xr:uid="{B9C9B534-7BF4-4114-B31E-40DEA984FC01}"/>
    <cellStyle name="40% - Accent1 3_3_k" xfId="2113" xr:uid="{00000000-0005-0000-0000-000072020000}"/>
    <cellStyle name="40% - Accent1 30" xfId="2114" xr:uid="{00000000-0005-0000-0000-000073020000}"/>
    <cellStyle name="40% - Accent1 30 2" xfId="11423" xr:uid="{27E7804C-B23A-4547-ADA3-5EF32B0F4F7D}"/>
    <cellStyle name="40% - Accent1 31" xfId="2115" xr:uid="{00000000-0005-0000-0000-000074020000}"/>
    <cellStyle name="40% - Accent1 31 2" xfId="11424" xr:uid="{854A3B4D-3203-47B3-9586-9A8BA6C1B60D}"/>
    <cellStyle name="40% - Accent1 32" xfId="2116" xr:uid="{00000000-0005-0000-0000-000075020000}"/>
    <cellStyle name="40% - Accent1 32 2" xfId="11425" xr:uid="{B2AE5C06-73CB-4A86-8339-F77B222D5142}"/>
    <cellStyle name="40% - Accent1 33" xfId="2117" xr:uid="{00000000-0005-0000-0000-000076020000}"/>
    <cellStyle name="40% - Accent1 33 2" xfId="11426" xr:uid="{043988D2-90FC-4841-9C6C-F39B5C7C217C}"/>
    <cellStyle name="40% - Accent1 34" xfId="2118" xr:uid="{00000000-0005-0000-0000-000077020000}"/>
    <cellStyle name="40% - Accent1 34 2" xfId="11427" xr:uid="{131D629A-3C38-4088-8F27-D919085883F0}"/>
    <cellStyle name="40% - Accent1 35" xfId="2119" xr:uid="{00000000-0005-0000-0000-000078020000}"/>
    <cellStyle name="40% - Accent1 35 2" xfId="11428" xr:uid="{BC4C0C6E-C975-415E-A3B4-1DB09EE3C7B8}"/>
    <cellStyle name="40% - Accent1 36" xfId="2120" xr:uid="{00000000-0005-0000-0000-000079020000}"/>
    <cellStyle name="40% - Accent1 37" xfId="2121" xr:uid="{00000000-0005-0000-0000-00007A020000}"/>
    <cellStyle name="40% - Accent1 38" xfId="2122" xr:uid="{00000000-0005-0000-0000-00007B020000}"/>
    <cellStyle name="40% - Accent1 39" xfId="2123" xr:uid="{00000000-0005-0000-0000-00007C020000}"/>
    <cellStyle name="40% - Accent1 4" xfId="227" xr:uid="{00000000-0005-0000-0000-00007D020000}"/>
    <cellStyle name="40% - Accent1 4 2" xfId="43547" xr:uid="{A22454A5-9F4B-41A3-AC31-30BE5F4F4F3B}"/>
    <cellStyle name="40% - Accent1 4 3" xfId="11429" xr:uid="{37F09807-3851-46C7-81A3-2486C1FA146E}"/>
    <cellStyle name="40% - Accent1 40" xfId="2124" xr:uid="{00000000-0005-0000-0000-00007E020000}"/>
    <cellStyle name="40% - Accent1 41" xfId="2125" xr:uid="{00000000-0005-0000-0000-00007F020000}"/>
    <cellStyle name="40% - Accent1 42" xfId="2126" xr:uid="{00000000-0005-0000-0000-000080020000}"/>
    <cellStyle name="40% - Accent1 43" xfId="2127" xr:uid="{00000000-0005-0000-0000-000081020000}"/>
    <cellStyle name="40% - Accent1 44" xfId="2128" xr:uid="{00000000-0005-0000-0000-000082020000}"/>
    <cellStyle name="40% - Accent1 45" xfId="2129" xr:uid="{00000000-0005-0000-0000-000083020000}"/>
    <cellStyle name="40% - Accent1 46" xfId="2130" xr:uid="{00000000-0005-0000-0000-000084020000}"/>
    <cellStyle name="40% - Accent1 47" xfId="2131" xr:uid="{00000000-0005-0000-0000-000085020000}"/>
    <cellStyle name="40% - Accent1 48" xfId="2132" xr:uid="{00000000-0005-0000-0000-000086020000}"/>
    <cellStyle name="40% - Accent1 49" xfId="2133" xr:uid="{00000000-0005-0000-0000-000087020000}"/>
    <cellStyle name="40% - Accent1 5" xfId="228" xr:uid="{00000000-0005-0000-0000-000088020000}"/>
    <cellStyle name="40% - Accent1 5 2" xfId="43548" xr:uid="{3EA9AC50-67A2-48C9-9E03-B150FE920C86}"/>
    <cellStyle name="40% - Accent1 5 3" xfId="11430" xr:uid="{45B104F7-3076-43AB-89CA-02C990F673A9}"/>
    <cellStyle name="40% - Accent1 6" xfId="229" xr:uid="{00000000-0005-0000-0000-000089020000}"/>
    <cellStyle name="40% - Accent1 6 2" xfId="43549" xr:uid="{802A9597-59B1-4CC8-A2F2-7D99E59B82EF}"/>
    <cellStyle name="40% - Accent1 6 3" xfId="11431" xr:uid="{1590B668-A257-4CD3-8C19-17CCFEA7B467}"/>
    <cellStyle name="40% - Accent1 7" xfId="230" xr:uid="{00000000-0005-0000-0000-00008A020000}"/>
    <cellStyle name="40% - Accent1 7 2" xfId="43550" xr:uid="{9DF25806-DC5D-4C9B-A26B-5AC48EF4FC1F}"/>
    <cellStyle name="40% - Accent1 7 3" xfId="11432" xr:uid="{58778861-F6FF-45E9-8F58-F68F7010D89B}"/>
    <cellStyle name="40% - Accent1 8" xfId="231" xr:uid="{00000000-0005-0000-0000-00008B020000}"/>
    <cellStyle name="40% - Accent1 8 2" xfId="2134" xr:uid="{00000000-0005-0000-0000-00008C020000}"/>
    <cellStyle name="40% - Accent1 8 2 2" xfId="43551" xr:uid="{17FDE5DE-671E-46F7-82F5-D080644B3E7E}"/>
    <cellStyle name="40% - Accent1 8 3" xfId="11433" xr:uid="{D880DE89-BB72-4AEC-835E-B6AA822684E5}"/>
    <cellStyle name="40% - Accent1 9" xfId="232" xr:uid="{00000000-0005-0000-0000-00008D020000}"/>
    <cellStyle name="40% - Accent1 9 2" xfId="2135" xr:uid="{00000000-0005-0000-0000-00008E020000}"/>
    <cellStyle name="40% - Accent1 9 2 2" xfId="43552" xr:uid="{E3785045-AC6C-445C-B145-049F987BB120}"/>
    <cellStyle name="40% - Accent1 9 3" xfId="11434" xr:uid="{2AB0E2A6-8241-4A25-AF3C-FACEABAEF24D}"/>
    <cellStyle name="40% - Accent2 10" xfId="233" xr:uid="{00000000-0005-0000-0000-00008F020000}"/>
    <cellStyle name="40% - Accent2 10 2" xfId="2136" xr:uid="{00000000-0005-0000-0000-000090020000}"/>
    <cellStyle name="40% - Accent2 10 2 2" xfId="43553" xr:uid="{343E1921-AB5A-40AB-B440-A6BA408DA8BF}"/>
    <cellStyle name="40% - Accent2 10 3" xfId="11435" xr:uid="{A3C064CB-2F0E-469B-87C5-4CA28BE3AEE5}"/>
    <cellStyle name="40% - Accent2 11" xfId="2137" xr:uid="{00000000-0005-0000-0000-000091020000}"/>
    <cellStyle name="40% - Accent2 11 2" xfId="11436" xr:uid="{892C300F-EA1A-4E92-882E-3A40A3B72D0E}"/>
    <cellStyle name="40% - Accent2 12" xfId="2138" xr:uid="{00000000-0005-0000-0000-000092020000}"/>
    <cellStyle name="40% - Accent2 12 2" xfId="11437" xr:uid="{6A4856C0-9987-4485-BA36-9ECD68675748}"/>
    <cellStyle name="40% - Accent2 13" xfId="2139" xr:uid="{00000000-0005-0000-0000-000093020000}"/>
    <cellStyle name="40% - Accent2 13 2" xfId="11438" xr:uid="{0C90D3D3-B5F5-4F91-AEFA-1F386C7119E4}"/>
    <cellStyle name="40% - Accent2 14" xfId="2140" xr:uid="{00000000-0005-0000-0000-000094020000}"/>
    <cellStyle name="40% - Accent2 14 2" xfId="11439" xr:uid="{96C45371-4B1E-43D4-BCC8-C59B552C3CE7}"/>
    <cellStyle name="40% - Accent2 15" xfId="2141" xr:uid="{00000000-0005-0000-0000-000095020000}"/>
    <cellStyle name="40% - Accent2 15 2" xfId="11440" xr:uid="{BF1ACB6F-5D4C-4548-80C1-F0BD03572057}"/>
    <cellStyle name="40% - Accent2 16" xfId="2142" xr:uid="{00000000-0005-0000-0000-000096020000}"/>
    <cellStyle name="40% - Accent2 16 2" xfId="11441" xr:uid="{3AB3D33D-2CBB-44C2-8736-AB32F33B181F}"/>
    <cellStyle name="40% - Accent2 17" xfId="2143" xr:uid="{00000000-0005-0000-0000-000097020000}"/>
    <cellStyle name="40% - Accent2 17 2" xfId="11442" xr:uid="{BFC871A1-796D-4A0C-9AD8-963CBD9A118C}"/>
    <cellStyle name="40% - Accent2 18" xfId="2144" xr:uid="{00000000-0005-0000-0000-000098020000}"/>
    <cellStyle name="40% - Accent2 18 2" xfId="11443" xr:uid="{43C015F1-8EFC-4E46-B22F-562595136A82}"/>
    <cellStyle name="40% - Accent2 19" xfId="2145" xr:uid="{00000000-0005-0000-0000-000099020000}"/>
    <cellStyle name="40% - Accent2 19 2" xfId="11444" xr:uid="{D06D7FE8-8402-4D5F-9F89-77586CB680EA}"/>
    <cellStyle name="40% - Accent2 2" xfId="234" xr:uid="{00000000-0005-0000-0000-00009A020000}"/>
    <cellStyle name="40% - Accent2 2 10" xfId="2146" xr:uid="{00000000-0005-0000-0000-00009B020000}"/>
    <cellStyle name="40% - Accent2 2 10 2" xfId="11446" xr:uid="{90F76582-3445-4AB3-84F8-7F0275B1B2A9}"/>
    <cellStyle name="40% - Accent2 2 11" xfId="2147" xr:uid="{00000000-0005-0000-0000-00009C020000}"/>
    <cellStyle name="40% - Accent2 2 11 2" xfId="11447" xr:uid="{675E7CB8-CDB1-48C0-9814-151B5E61BFB2}"/>
    <cellStyle name="40% - Accent2 2 12" xfId="2148" xr:uid="{00000000-0005-0000-0000-00009D020000}"/>
    <cellStyle name="40% - Accent2 2 12 2" xfId="11448" xr:uid="{65D3B2E3-493A-49DD-8E8E-49493B07B151}"/>
    <cellStyle name="40% - Accent2 2 13" xfId="2149" xr:uid="{00000000-0005-0000-0000-00009E020000}"/>
    <cellStyle name="40% - Accent2 2 13 2" xfId="11449" xr:uid="{A7E50C6C-83F5-4712-B7A8-D801A8B3CF3E}"/>
    <cellStyle name="40% - Accent2 2 14" xfId="2150" xr:uid="{00000000-0005-0000-0000-00009F020000}"/>
    <cellStyle name="40% - Accent2 2 15" xfId="11445" xr:uid="{C027C229-CD40-46DB-98DF-8D88B1636F32}"/>
    <cellStyle name="40% - Accent2 2 2" xfId="235" xr:uid="{00000000-0005-0000-0000-0000A0020000}"/>
    <cellStyle name="40% - Accent2 2 2 2" xfId="2151" xr:uid="{00000000-0005-0000-0000-0000A1020000}"/>
    <cellStyle name="40% - Accent2 2 2 2 2" xfId="43554" xr:uid="{AB0FD144-6C41-4357-9B8B-A8F919D9AA00}"/>
    <cellStyle name="40% - Accent2 2 2 3" xfId="11450" xr:uid="{06BBA92B-5C28-4FE9-8E6F-3EC87BD9C3A0}"/>
    <cellStyle name="40% - Accent2 2 3" xfId="236" xr:uid="{00000000-0005-0000-0000-0000A2020000}"/>
    <cellStyle name="40% - Accent2 2 3 2" xfId="43555" xr:uid="{9C2755B4-AABC-48FB-A892-631562E03EA7}"/>
    <cellStyle name="40% - Accent2 2 3 3" xfId="11451" xr:uid="{2B8EA005-A058-4E65-B396-F4467063BD86}"/>
    <cellStyle name="40% - Accent2 2 4" xfId="237" xr:uid="{00000000-0005-0000-0000-0000A3020000}"/>
    <cellStyle name="40% - Accent2 2 4 2" xfId="2152" xr:uid="{00000000-0005-0000-0000-0000A4020000}"/>
    <cellStyle name="40% - Accent2 2 4 2 2" xfId="43556" xr:uid="{0E64EAFA-4070-4DEA-B9C6-16370C9A5B27}"/>
    <cellStyle name="40% - Accent2 2 4 3" xfId="11452" xr:uid="{CA595D95-7E30-469B-8494-5EDF8112C037}"/>
    <cellStyle name="40% - Accent2 2 5" xfId="238" xr:uid="{00000000-0005-0000-0000-0000A5020000}"/>
    <cellStyle name="40% - Accent2 2 5 2" xfId="2153" xr:uid="{00000000-0005-0000-0000-0000A6020000}"/>
    <cellStyle name="40% - Accent2 2 5 2 2" xfId="43557" xr:uid="{9811D7A3-16BA-4491-AFE9-BEC9084437D7}"/>
    <cellStyle name="40% - Accent2 2 5 3" xfId="11453" xr:uid="{92F7B1C8-3974-4114-B6DC-E99A81955714}"/>
    <cellStyle name="40% - Accent2 2 6" xfId="2154" xr:uid="{00000000-0005-0000-0000-0000A7020000}"/>
    <cellStyle name="40% - Accent2 2 6 2" xfId="11454" xr:uid="{BB705E32-5035-4064-8F86-949F31D94048}"/>
    <cellStyle name="40% - Accent2 2 7" xfId="2155" xr:uid="{00000000-0005-0000-0000-0000A8020000}"/>
    <cellStyle name="40% - Accent2 2 7 2" xfId="11455" xr:uid="{2A14C5B4-5FB9-4D3A-A465-B4DA7166E4CC}"/>
    <cellStyle name="40% - Accent2 2 8" xfId="2156" xr:uid="{00000000-0005-0000-0000-0000A9020000}"/>
    <cellStyle name="40% - Accent2 2 8 2" xfId="11456" xr:uid="{27109668-7F2E-45E8-98E0-588E86DB6DF6}"/>
    <cellStyle name="40% - Accent2 2 9" xfId="2157" xr:uid="{00000000-0005-0000-0000-0000AA020000}"/>
    <cellStyle name="40% - Accent2 2 9 2" xfId="11457" xr:uid="{9AC4A5A4-6BB5-45DD-910E-8474AEB0BCF5}"/>
    <cellStyle name="40% - Accent2 2_2-2" xfId="2158" xr:uid="{00000000-0005-0000-0000-0000AB020000}"/>
    <cellStyle name="40% - Accent2 20" xfId="2159" xr:uid="{00000000-0005-0000-0000-0000AC020000}"/>
    <cellStyle name="40% - Accent2 20 2" xfId="11458" xr:uid="{2D2D62DD-25C4-491E-9D40-2C13054E6434}"/>
    <cellStyle name="40% - Accent2 21" xfId="2160" xr:uid="{00000000-0005-0000-0000-0000AD020000}"/>
    <cellStyle name="40% - Accent2 21 10" xfId="11460" xr:uid="{188D956B-245D-4CAF-9AF1-C59C9C0E06B6}"/>
    <cellStyle name="40% - Accent2 21 11" xfId="11461" xr:uid="{4606A456-9A2D-4637-A8CC-D4316CB1B7CC}"/>
    <cellStyle name="40% - Accent2 21 12" xfId="11462" xr:uid="{DD9C6989-144E-4651-A917-FB4AAF228963}"/>
    <cellStyle name="40% - Accent2 21 13" xfId="11463" xr:uid="{D64BB610-D49C-46AF-B1D0-EF1C055C161F}"/>
    <cellStyle name="40% - Accent2 21 14" xfId="11464" xr:uid="{2BE6FEC8-7281-4678-8726-44D627FC74DC}"/>
    <cellStyle name="40% - Accent2 21 15" xfId="11459" xr:uid="{6110A123-B2E1-40BD-81BB-B77CBD0A7F78}"/>
    <cellStyle name="40% - Accent2 21 2" xfId="11465" xr:uid="{FE82C3D5-8C7C-4ED7-BA3F-E3B6B545F398}"/>
    <cellStyle name="40% - Accent2 21 2 2" xfId="11466" xr:uid="{D5FD9C53-9931-460D-B7DA-AC7027D34F6A}"/>
    <cellStyle name="40% - Accent2 21 2 3" xfId="11467" xr:uid="{E84BBB1B-FE8F-40A6-B446-D555CF714D89}"/>
    <cellStyle name="40% - Accent2 21 2 3 2" xfId="11468" xr:uid="{C3124C1F-4F78-47B7-89CD-DCB5DC8DC7B8}"/>
    <cellStyle name="40% - Accent2 21 2 4" xfId="11469" xr:uid="{95D9CBD1-6B4D-49A8-BB4E-23464A55A761}"/>
    <cellStyle name="40% - Accent2 21 2 5" xfId="11470" xr:uid="{F9EF390C-9A92-45F1-A3F4-E0379EDAACCB}"/>
    <cellStyle name="40% - Accent2 21 3" xfId="11471" xr:uid="{51FFE62D-06FA-47BC-AE94-8AC43FB1C83F}"/>
    <cellStyle name="40% - Accent2 21 4" xfId="11472" xr:uid="{5FA1D000-922A-41C1-B6EF-AB46B05ABC1A}"/>
    <cellStyle name="40% - Accent2 21 5" xfId="11473" xr:uid="{C207832D-A51A-465E-A8D5-ECED839BFFB3}"/>
    <cellStyle name="40% - Accent2 21 6" xfId="11474" xr:uid="{3A7C6E07-A282-4D20-BC24-6559C96370FE}"/>
    <cellStyle name="40% - Accent2 21 7" xfId="11475" xr:uid="{F8102737-B2AD-4841-B121-6DFC131916F8}"/>
    <cellStyle name="40% - Accent2 21 8" xfId="11476" xr:uid="{BBEB98DB-605A-4771-B0B7-C10B38BFBE3D}"/>
    <cellStyle name="40% - Accent2 21 9" xfId="11477" xr:uid="{79E18742-9278-4BF9-ABE9-0B2808CE47A1}"/>
    <cellStyle name="40% - Accent2 22" xfId="2161" xr:uid="{00000000-0005-0000-0000-0000AE020000}"/>
    <cellStyle name="40% - Accent2 22 10" xfId="11479" xr:uid="{899E7135-3E9A-46C0-B94F-7E2311571A03}"/>
    <cellStyle name="40% - Accent2 22 10 2" xfId="38765" xr:uid="{3721914C-4852-451C-99D9-92CB559AEC78}"/>
    <cellStyle name="40% - Accent2 22 10 3" xfId="42191" xr:uid="{3695A0F1-FCBA-433A-9470-076966D8C793}"/>
    <cellStyle name="40% - Accent2 22 11" xfId="11480" xr:uid="{A8247A8B-9818-4A96-A7FD-61F20CCE481D}"/>
    <cellStyle name="40% - Accent2 22 11 2" xfId="38766" xr:uid="{A5AE0A18-324D-4D1C-9539-EEFC9EE11A87}"/>
    <cellStyle name="40% - Accent2 22 11 3" xfId="42192" xr:uid="{6EF1559D-7EAF-4C97-8367-F64DC9D0C9C4}"/>
    <cellStyle name="40% - Accent2 22 12" xfId="11481" xr:uid="{ECAA1F3C-049B-421A-A2BF-318136F03073}"/>
    <cellStyle name="40% - Accent2 22 12 2" xfId="38767" xr:uid="{86B8BF40-2BFD-4647-B15B-42A4A5FF6833}"/>
    <cellStyle name="40% - Accent2 22 12 3" xfId="42193" xr:uid="{7BEAC5AE-4DCF-47FE-8C51-9CD0BC053593}"/>
    <cellStyle name="40% - Accent2 22 13" xfId="11482" xr:uid="{5F121D42-35A9-4AEB-8579-DF07EF66C34A}"/>
    <cellStyle name="40% - Accent2 22 13 2" xfId="38768" xr:uid="{D073DFC9-ABB4-46F4-B7B9-47AFD78A87C7}"/>
    <cellStyle name="40% - Accent2 22 13 3" xfId="42194" xr:uid="{1527C9D3-C165-4940-9F99-05378547EB77}"/>
    <cellStyle name="40% - Accent2 22 14" xfId="11483" xr:uid="{29D47B47-433A-46C8-9A32-3DE2202FFF4C}"/>
    <cellStyle name="40% - Accent2 22 14 2" xfId="38769" xr:uid="{DD8D6501-E4AD-4BBD-94C5-301E79967793}"/>
    <cellStyle name="40% - Accent2 22 14 3" xfId="42195" xr:uid="{DD742AF6-9D11-4180-82A5-DD0C28B32B4F}"/>
    <cellStyle name="40% - Accent2 22 15" xfId="38764" xr:uid="{5BA871F9-5DA1-4F53-96B7-8CBE9904A842}"/>
    <cellStyle name="40% - Accent2 22 16" xfId="42190" xr:uid="{AED5C13C-5923-49F9-AAC4-57D6C8DDCB94}"/>
    <cellStyle name="40% - Accent2 22 17" xfId="11478" xr:uid="{F6234BD9-7829-4B1C-91F2-3309497725CB}"/>
    <cellStyle name="40% - Accent2 22 2" xfId="11484" xr:uid="{E4E90569-872D-489F-8ECF-7F4B3E63FB18}"/>
    <cellStyle name="40% - Accent2 22 2 10" xfId="42196" xr:uid="{F51D4A41-63CA-4FFB-82C8-B8B88D528F27}"/>
    <cellStyle name="40% - Accent2 22 2 2" xfId="11485" xr:uid="{CAE7065F-7C19-4F25-BD79-5B3BCC5CD696}"/>
    <cellStyle name="40% - Accent2 22 2 2 2" xfId="11486" xr:uid="{F6ACE0D0-C379-4984-B41D-C77ACCA70686}"/>
    <cellStyle name="40% - Accent2 22 2 2 2 2" xfId="11487" xr:uid="{CDCA216B-C3B7-4C0F-AFA6-F78EFC366BD5}"/>
    <cellStyle name="40% - Accent2 22 2 2 2 2 2" xfId="38773" xr:uid="{AA3196B1-82A5-4A32-B20F-6151F3C1391E}"/>
    <cellStyle name="40% - Accent2 22 2 2 2 2 3" xfId="42199" xr:uid="{95764305-7FB9-47B0-BB2B-6E5B300757B3}"/>
    <cellStyle name="40% - Accent2 22 2 2 2 3" xfId="11488" xr:uid="{8F544CD7-536D-417D-9268-B939741EF88D}"/>
    <cellStyle name="40% - Accent2 22 2 2 2 3 2" xfId="38774" xr:uid="{25FBA989-4AFE-44E7-A6AB-04A82881F95A}"/>
    <cellStyle name="40% - Accent2 22 2 2 2 3 3" xfId="42200" xr:uid="{8FFDB9D1-CF81-4F61-83EF-76AE681E1E75}"/>
    <cellStyle name="40% - Accent2 22 2 2 2 4" xfId="11489" xr:uid="{45564ACF-530A-4ABF-91C4-87A490E8C9EF}"/>
    <cellStyle name="40% - Accent2 22 2 2 2 4 2" xfId="38775" xr:uid="{53D565A8-817D-4131-A1FC-98B2C0B243A4}"/>
    <cellStyle name="40% - Accent2 22 2 2 2 4 3" xfId="42201" xr:uid="{197F4388-1EEA-490C-96FA-DB2AFD5C47E0}"/>
    <cellStyle name="40% - Accent2 22 2 2 2 5" xfId="11490" xr:uid="{6FC60361-588F-498C-AD8B-8CE24162DEE1}"/>
    <cellStyle name="40% - Accent2 22 2 2 2 5 2" xfId="38776" xr:uid="{ECC49024-0442-4882-93C7-3EA7E850CA00}"/>
    <cellStyle name="40% - Accent2 22 2 2 2 5 3" xfId="42202" xr:uid="{CE6348E7-CC4D-4E28-B3E8-51B6446BD97A}"/>
    <cellStyle name="40% - Accent2 22 2 2 2 6" xfId="38772" xr:uid="{6813BC95-A51B-4E93-AE01-CBD61418E198}"/>
    <cellStyle name="40% - Accent2 22 2 2 2 7" xfId="42198" xr:uid="{D36F46DB-5D48-4330-916F-049A98BE127B}"/>
    <cellStyle name="40% - Accent2 22 2 2 3" xfId="11491" xr:uid="{08EB71B7-C0E0-4934-B1D5-90A63AC99F88}"/>
    <cellStyle name="40% - Accent2 22 2 2 3 2" xfId="38777" xr:uid="{74D06FC8-16E5-4FD9-BF11-8F10CA26B2E7}"/>
    <cellStyle name="40% - Accent2 22 2 2 3 3" xfId="42203" xr:uid="{F655C6D2-312B-48EF-A101-4F9285FACDA0}"/>
    <cellStyle name="40% - Accent2 22 2 2 4" xfId="11492" xr:uid="{9183011B-DCC1-43D6-85E2-00B12898CD90}"/>
    <cellStyle name="40% - Accent2 22 2 2 4 2" xfId="38778" xr:uid="{D3F561B3-F244-4C62-B22F-03427C5AD662}"/>
    <cellStyle name="40% - Accent2 22 2 2 4 3" xfId="42204" xr:uid="{F5121638-1784-423E-9B72-C770E0C112C4}"/>
    <cellStyle name="40% - Accent2 22 2 2 5" xfId="11493" xr:uid="{CE0A229B-D815-4A45-824F-159B9491D443}"/>
    <cellStyle name="40% - Accent2 22 2 2 5 2" xfId="38779" xr:uid="{C6ADC8DE-7CD4-4D10-9377-BFEDE1EDD89C}"/>
    <cellStyle name="40% - Accent2 22 2 2 5 3" xfId="42205" xr:uid="{384BDDA9-4436-4779-9CDB-6E8EA86BB18C}"/>
    <cellStyle name="40% - Accent2 22 2 2 6" xfId="11494" xr:uid="{C99A15A9-1891-4897-84F4-793B4BEEC995}"/>
    <cellStyle name="40% - Accent2 22 2 2 6 2" xfId="38780" xr:uid="{CC160646-1125-4106-814E-7CBEBCF7B097}"/>
    <cellStyle name="40% - Accent2 22 2 2 6 3" xfId="42206" xr:uid="{A20CE8C3-8C02-422D-8863-2327748D2220}"/>
    <cellStyle name="40% - Accent2 22 2 2 7" xfId="38771" xr:uid="{BCE0AC32-1891-4222-BBDF-669AFE6A3B56}"/>
    <cellStyle name="40% - Accent2 22 2 2 8" xfId="42197" xr:uid="{42C06DE7-AFE5-49D5-9092-B6778DA5C1C0}"/>
    <cellStyle name="40% - Accent2 22 2 3" xfId="11495" xr:uid="{EEB0F352-1596-4D2C-BC52-8880337BD17F}"/>
    <cellStyle name="40% - Accent2 22 2 3 2" xfId="11496" xr:uid="{C2B755C0-6333-4DB4-993A-A3EC22119920}"/>
    <cellStyle name="40% - Accent2 22 2 3 2 2" xfId="11497" xr:uid="{1873B6DC-FCAA-4186-8E82-5CE05E52CD03}"/>
    <cellStyle name="40% - Accent2 22 2 3 2 2 2" xfId="38783" xr:uid="{1CE2BA24-10FC-4B1E-B770-6D363944AACC}"/>
    <cellStyle name="40% - Accent2 22 2 3 2 2 3" xfId="42209" xr:uid="{2CD1C014-808D-49E3-96C2-E9C3C576C1F2}"/>
    <cellStyle name="40% - Accent2 22 2 3 2 3" xfId="11498" xr:uid="{11FDFA97-6E3E-4DC6-9BAB-BC2428D20536}"/>
    <cellStyle name="40% - Accent2 22 2 3 2 3 2" xfId="38784" xr:uid="{13CC2F18-41EE-43DD-B5BD-5984D733F4BF}"/>
    <cellStyle name="40% - Accent2 22 2 3 2 3 3" xfId="42210" xr:uid="{1E64BE01-516C-4176-A2B0-469A7FC78626}"/>
    <cellStyle name="40% - Accent2 22 2 3 2 4" xfId="38782" xr:uid="{55AB47CC-C41F-4C6A-93B4-63C47841020D}"/>
    <cellStyle name="40% - Accent2 22 2 3 2 5" xfId="42208" xr:uid="{902D7E20-BC95-4D69-ADA4-107F3D0AC482}"/>
    <cellStyle name="40% - Accent2 22 2 3 3" xfId="11499" xr:uid="{F6A5A4BF-AC26-448A-A2F7-8DF1FB15EB78}"/>
    <cellStyle name="40% - Accent2 22 2 3 3 2" xfId="38785" xr:uid="{C9E49B5F-B128-4F54-B919-BF5A7FF41676}"/>
    <cellStyle name="40% - Accent2 22 2 3 3 3" xfId="42211" xr:uid="{469C89BF-02D9-46B2-889F-2D147C307F3C}"/>
    <cellStyle name="40% - Accent2 22 2 3 4" xfId="11500" xr:uid="{142EC628-DC40-4AEB-BABB-F2D09FE6DCB6}"/>
    <cellStyle name="40% - Accent2 22 2 3 4 2" xfId="38786" xr:uid="{528A73F7-B079-4C64-B379-54FECE982F4F}"/>
    <cellStyle name="40% - Accent2 22 2 3 4 3" xfId="42212" xr:uid="{F1D5B4AC-DACC-4CA7-9F4C-929B06776DA9}"/>
    <cellStyle name="40% - Accent2 22 2 3 5" xfId="11501" xr:uid="{AD10CC6A-D4A8-4F95-B887-A2313AA96653}"/>
    <cellStyle name="40% - Accent2 22 2 3 5 2" xfId="38787" xr:uid="{7760384C-E137-48ED-9D11-E15E11B190C1}"/>
    <cellStyle name="40% - Accent2 22 2 3 5 3" xfId="42213" xr:uid="{2A753165-0DD8-4971-8E7D-B7A460D4F005}"/>
    <cellStyle name="40% - Accent2 22 2 3 6" xfId="11502" xr:uid="{E58B617C-6342-4EB1-8327-9500F9C36464}"/>
    <cellStyle name="40% - Accent2 22 2 3 6 2" xfId="38788" xr:uid="{542AA52A-2DFA-4A7A-AC70-F677D123C914}"/>
    <cellStyle name="40% - Accent2 22 2 3 6 3" xfId="42214" xr:uid="{814919A2-FE72-46C6-85D8-23AA24D0EF55}"/>
    <cellStyle name="40% - Accent2 22 2 3 7" xfId="38781" xr:uid="{DBA82B30-D9B1-448E-8999-73E96F4EFEF6}"/>
    <cellStyle name="40% - Accent2 22 2 3 8" xfId="42207" xr:uid="{0B6830EC-C4EF-45C6-AA38-55FA1D497F4D}"/>
    <cellStyle name="40% - Accent2 22 2 4" xfId="11503" xr:uid="{A40FB7FC-E069-450D-8BC7-5CEA649115C7}"/>
    <cellStyle name="40% - Accent2 22 2 4 2" xfId="11504" xr:uid="{A984220A-7D31-4849-A65E-9FFAE6973743}"/>
    <cellStyle name="40% - Accent2 22 2 4 2 2" xfId="38790" xr:uid="{7D0484F3-4DD5-46A9-89FF-6C30CED496FC}"/>
    <cellStyle name="40% - Accent2 22 2 4 2 3" xfId="42216" xr:uid="{72DFFA4C-FFEC-4FDB-801D-07F58129DCAB}"/>
    <cellStyle name="40% - Accent2 22 2 4 3" xfId="11505" xr:uid="{AAC980E3-B4B3-4980-87E0-0D950CD8C651}"/>
    <cellStyle name="40% - Accent2 22 2 4 3 2" xfId="38791" xr:uid="{19DC08C8-9CEF-486E-96E7-320CD87D216E}"/>
    <cellStyle name="40% - Accent2 22 2 4 3 3" xfId="42217" xr:uid="{7F024A3E-9076-4663-9E0D-621ADA60E047}"/>
    <cellStyle name="40% - Accent2 22 2 4 4" xfId="38789" xr:uid="{73A7831E-E35E-433F-BE79-892F68B93047}"/>
    <cellStyle name="40% - Accent2 22 2 4 5" xfId="42215" xr:uid="{E917E2C4-46C7-4FF1-839D-3598E05DA5D7}"/>
    <cellStyle name="40% - Accent2 22 2 5" xfId="11506" xr:uid="{4B1E3BF3-0BFA-43B8-A4EE-88755D7D8B40}"/>
    <cellStyle name="40% - Accent2 22 2 5 2" xfId="38792" xr:uid="{112457FF-791E-4663-8886-DA7B44D5A79D}"/>
    <cellStyle name="40% - Accent2 22 2 5 3" xfId="42218" xr:uid="{10DBBB7D-5E31-4A8A-92F5-4F18DCF6167A}"/>
    <cellStyle name="40% - Accent2 22 2 6" xfId="11507" xr:uid="{C1D7846C-3E5B-41BD-AEE5-6BF629110276}"/>
    <cellStyle name="40% - Accent2 22 2 6 2" xfId="38793" xr:uid="{C966DE6D-9C76-4ABC-8756-E1E335E78BAB}"/>
    <cellStyle name="40% - Accent2 22 2 6 3" xfId="42219" xr:uid="{9E4F24FA-B6FC-48EA-B9D6-9075FB35B757}"/>
    <cellStyle name="40% - Accent2 22 2 7" xfId="11508" xr:uid="{8249BDC2-7A43-467D-94D5-1A992982E85C}"/>
    <cellStyle name="40% - Accent2 22 2 7 2" xfId="38794" xr:uid="{96104C13-6FBC-45D4-9E4A-7780FE73349B}"/>
    <cellStyle name="40% - Accent2 22 2 7 3" xfId="42220" xr:uid="{2F222828-F40D-4DF9-8B2F-518215C43991}"/>
    <cellStyle name="40% - Accent2 22 2 8" xfId="11509" xr:uid="{9534973F-D01D-46C9-8B5E-A2631EDF9A21}"/>
    <cellStyle name="40% - Accent2 22 2 8 2" xfId="38795" xr:uid="{DEE4D44D-69B8-46B9-8A5A-1118273D21E9}"/>
    <cellStyle name="40% - Accent2 22 2 8 3" xfId="42221" xr:uid="{B425F359-81D3-4C2F-8860-0A9300D01BAC}"/>
    <cellStyle name="40% - Accent2 22 2 9" xfId="38770" xr:uid="{CC18611C-EFFE-4D59-8A58-7776DF516CEB}"/>
    <cellStyle name="40% - Accent2 22 3" xfId="11510" xr:uid="{EBDCD97C-F56D-44D3-BBCA-888DCFD08A48}"/>
    <cellStyle name="40% - Accent2 22 3 2" xfId="11511" xr:uid="{255CA894-72FF-4481-9545-B47CE46B178A}"/>
    <cellStyle name="40% - Accent2 22 3 2 2" xfId="11512" xr:uid="{F750D2E9-9BAC-444F-ACD1-5CB76E84218D}"/>
    <cellStyle name="40% - Accent2 22 3 2 2 2" xfId="11513" xr:uid="{7DD33C1A-2B8E-4E7F-A9A5-98AE33787D43}"/>
    <cellStyle name="40% - Accent2 22 3 2 2 2 2" xfId="38798" xr:uid="{A716EB9C-3C4B-46C3-9352-D752E398840F}"/>
    <cellStyle name="40% - Accent2 22 3 2 2 2 3" xfId="42224" xr:uid="{FFDE5D2A-F696-47DB-A2D9-8ACA3A5A641B}"/>
    <cellStyle name="40% - Accent2 22 3 2 2 3" xfId="11514" xr:uid="{F6AB8902-F717-4F87-9C51-52C20138B16C}"/>
    <cellStyle name="40% - Accent2 22 3 2 2 3 2" xfId="38799" xr:uid="{945106A6-B867-43FE-91CE-224BBFFE44A3}"/>
    <cellStyle name="40% - Accent2 22 3 2 2 3 3" xfId="42225" xr:uid="{067F91A8-F732-40FA-BF93-1B9D29145436}"/>
    <cellStyle name="40% - Accent2 22 3 2 2 4" xfId="38797" xr:uid="{04A5F9D8-AE89-4881-A3A6-C539ED947C8D}"/>
    <cellStyle name="40% - Accent2 22 3 2 2 5" xfId="42223" xr:uid="{47837EFD-B257-4F9F-A38A-44B8280BD317}"/>
    <cellStyle name="40% - Accent2 22 3 2 3" xfId="11515" xr:uid="{6A502DE9-2EB5-4CA3-AB05-EFF8B38AF8F7}"/>
    <cellStyle name="40% - Accent2 22 3 2 3 2" xfId="38800" xr:uid="{4EE39A90-CB9D-4F47-AA63-931456E550E8}"/>
    <cellStyle name="40% - Accent2 22 3 2 3 3" xfId="42226" xr:uid="{F5E1A542-85C1-4D62-897A-185DDCCBA9FF}"/>
    <cellStyle name="40% - Accent2 22 3 2 4" xfId="11516" xr:uid="{FD8F8DEB-857B-4420-99BF-8DDCC52D6AD3}"/>
    <cellStyle name="40% - Accent2 22 3 2 4 2" xfId="38801" xr:uid="{2663489D-3AB9-4645-85F0-966AAA63C589}"/>
    <cellStyle name="40% - Accent2 22 3 2 4 3" xfId="42227" xr:uid="{4A453493-2DE4-42CC-8CA8-5FFF8589681B}"/>
    <cellStyle name="40% - Accent2 22 3 2 5" xfId="38796" xr:uid="{3941E0BE-8C30-4DB3-B57A-CB5C982A9DE0}"/>
    <cellStyle name="40% - Accent2 22 3 2 6" xfId="42222" xr:uid="{679A1A3C-628F-4B3D-B68D-13AE1B6D9B49}"/>
    <cellStyle name="40% - Accent2 22 3 3" xfId="11517" xr:uid="{1D513752-164F-490F-9B5D-23CD4E54AC85}"/>
    <cellStyle name="40% - Accent2 22 3 3 2" xfId="11518" xr:uid="{77062D25-521E-4C1B-AE35-042CF94FFE7A}"/>
    <cellStyle name="40% - Accent2 22 3 3 2 2" xfId="11519" xr:uid="{94101C2B-5379-44EE-B408-7FFAAAE06504}"/>
    <cellStyle name="40% - Accent2 22 3 3 2 2 2" xfId="38804" xr:uid="{905A19CC-BC8D-4C6A-862D-AA6A893DF646}"/>
    <cellStyle name="40% - Accent2 22 3 3 2 2 3" xfId="42230" xr:uid="{54A07CC0-F5C8-4656-813E-A059E0D1983C}"/>
    <cellStyle name="40% - Accent2 22 3 3 2 3" xfId="11520" xr:uid="{0CC57A18-AEFC-4D29-9039-2DD7976BCAD2}"/>
    <cellStyle name="40% - Accent2 22 3 3 2 3 2" xfId="38805" xr:uid="{D3AB62A8-63D6-4BD1-B54D-1E84DCF24A48}"/>
    <cellStyle name="40% - Accent2 22 3 3 2 3 3" xfId="42231" xr:uid="{52B9E835-F696-4C5B-9638-336FE82555DD}"/>
    <cellStyle name="40% - Accent2 22 3 3 2 4" xfId="38803" xr:uid="{1FDFCDB8-6580-418A-8DD4-5B8FCF1DC340}"/>
    <cellStyle name="40% - Accent2 22 3 3 2 5" xfId="42229" xr:uid="{1791F08F-6D35-4219-8A0E-A95CCA0B2847}"/>
    <cellStyle name="40% - Accent2 22 3 3 3" xfId="11521" xr:uid="{552B711D-E29F-4CB2-84C4-0675DA8E51AE}"/>
    <cellStyle name="40% - Accent2 22 3 3 3 2" xfId="38806" xr:uid="{55D01D0B-CB0A-4B0A-92C8-AA4B735EC2C7}"/>
    <cellStyle name="40% - Accent2 22 3 3 3 3" xfId="42232" xr:uid="{D7C80E42-ACE7-4664-923D-0EB5385FDC44}"/>
    <cellStyle name="40% - Accent2 22 3 3 4" xfId="11522" xr:uid="{5B884737-BE7A-4D26-88E9-572756D7B991}"/>
    <cellStyle name="40% - Accent2 22 3 3 4 2" xfId="38807" xr:uid="{02DFBDAB-2C86-4674-A317-828C524862F7}"/>
    <cellStyle name="40% - Accent2 22 3 3 4 3" xfId="42233" xr:uid="{F1CFE83A-8671-47DE-B014-C6EC05BE2637}"/>
    <cellStyle name="40% - Accent2 22 3 3 5" xfId="38802" xr:uid="{FE71A655-FD4B-4089-8FB3-3C05EBB2CC6C}"/>
    <cellStyle name="40% - Accent2 22 3 3 6" xfId="42228" xr:uid="{3AA734E7-A921-4531-A1FA-51D5139911AB}"/>
    <cellStyle name="40% - Accent2 22 3 4" xfId="11523" xr:uid="{AD53326C-D9CB-4CA3-8C13-15DD127130A5}"/>
    <cellStyle name="40% - Accent2 22 3 4 2" xfId="11524" xr:uid="{D2AF7370-7CB7-444A-A7BE-EEBDD86BBA43}"/>
    <cellStyle name="40% - Accent2 22 3 4 2 2" xfId="38809" xr:uid="{FEA87BB9-77D2-425A-BF30-03BB8D6843D2}"/>
    <cellStyle name="40% - Accent2 22 3 4 2 3" xfId="42235" xr:uid="{698F8807-0305-46FF-BF42-CBB74CC554AC}"/>
    <cellStyle name="40% - Accent2 22 3 4 3" xfId="11525" xr:uid="{89A596BB-8086-4F56-A3E7-F5A02725DF41}"/>
    <cellStyle name="40% - Accent2 22 3 4 3 2" xfId="38810" xr:uid="{715211BF-6A6A-4159-8749-D4F25105DE30}"/>
    <cellStyle name="40% - Accent2 22 3 4 3 3" xfId="42236" xr:uid="{7FD8B97F-9BB5-46D3-861F-B622644D014A}"/>
    <cellStyle name="40% - Accent2 22 3 4 4" xfId="38808" xr:uid="{01F14B3B-2CAA-42F3-AFB9-3122BC6C656A}"/>
    <cellStyle name="40% - Accent2 22 3 4 5" xfId="42234" xr:uid="{AF2D3ED5-62D6-4416-B44E-026730127EE9}"/>
    <cellStyle name="40% - Accent2 22 4" xfId="11526" xr:uid="{35635BF1-473D-4E8D-B2AD-09AC8EF9D79C}"/>
    <cellStyle name="40% - Accent2 22 4 10" xfId="42237" xr:uid="{5A05C20A-0B6E-43BD-96E3-F34EA471BA84}"/>
    <cellStyle name="40% - Accent2 22 4 2" xfId="11527" xr:uid="{DBE06ABE-1DAA-4AD5-9A80-D39900F5EB13}"/>
    <cellStyle name="40% - Accent2 22 4 2 2" xfId="11528" xr:uid="{26B815C0-07E4-4AE0-8C86-494E2776D57F}"/>
    <cellStyle name="40% - Accent2 22 4 2 2 2" xfId="11529" xr:uid="{20F69DAA-21E2-44FB-84C4-E6801A56DCC5}"/>
    <cellStyle name="40% - Accent2 22 4 2 2 2 2" xfId="38814" xr:uid="{0B319059-7409-4D65-9F0F-2DE0376CC952}"/>
    <cellStyle name="40% - Accent2 22 4 2 2 2 3" xfId="42240" xr:uid="{19AEF91A-59CA-4E0E-A6CB-8ADB69B4D5B8}"/>
    <cellStyle name="40% - Accent2 22 4 2 2 3" xfId="11530" xr:uid="{D0199CD5-905F-4D13-BDA1-4B39787092A1}"/>
    <cellStyle name="40% - Accent2 22 4 2 2 3 2" xfId="38815" xr:uid="{C7D056BF-AF85-4239-A491-E102CF5A1CA9}"/>
    <cellStyle name="40% - Accent2 22 4 2 2 3 3" xfId="42241" xr:uid="{A617C58F-912E-438D-979B-292989C280FC}"/>
    <cellStyle name="40% - Accent2 22 4 2 2 4" xfId="38813" xr:uid="{AD0F0265-3AB3-4E2E-A9A4-CCCF3EC1F586}"/>
    <cellStyle name="40% - Accent2 22 4 2 2 5" xfId="42239" xr:uid="{3650999E-51CB-4C19-B571-3CAD7167039D}"/>
    <cellStyle name="40% - Accent2 22 4 2 3" xfId="11531" xr:uid="{7D5B7135-FC14-4362-AFDC-2045AF76A90B}"/>
    <cellStyle name="40% - Accent2 22 4 2 3 2" xfId="38816" xr:uid="{2274782F-1054-48B4-9A45-DBCB2C3F7FD1}"/>
    <cellStyle name="40% - Accent2 22 4 2 3 3" xfId="42242" xr:uid="{1DDA2DD7-1671-4055-B12F-E7A28BE2A522}"/>
    <cellStyle name="40% - Accent2 22 4 2 4" xfId="11532" xr:uid="{D4393C10-23E1-4A16-B251-7265CE89D3D9}"/>
    <cellStyle name="40% - Accent2 22 4 2 4 2" xfId="38817" xr:uid="{76B412B1-AB86-4736-B1A2-CA2D5D9387F2}"/>
    <cellStyle name="40% - Accent2 22 4 2 4 3" xfId="42243" xr:uid="{1F6A9564-F82A-4667-8A64-B64D3A2085A1}"/>
    <cellStyle name="40% - Accent2 22 4 2 5" xfId="11533" xr:uid="{957D9906-3116-4B4D-9AE2-7CE15A4C35E1}"/>
    <cellStyle name="40% - Accent2 22 4 2 5 2" xfId="38818" xr:uid="{C4BD9B3A-C0F1-45EF-920C-7C098A771131}"/>
    <cellStyle name="40% - Accent2 22 4 2 5 3" xfId="42244" xr:uid="{918D98E6-F52A-4381-83D8-4F5F83E18924}"/>
    <cellStyle name="40% - Accent2 22 4 2 6" xfId="11534" xr:uid="{1C9A75BD-9A9A-4198-A3B8-58F055B94419}"/>
    <cellStyle name="40% - Accent2 22 4 2 6 2" xfId="38819" xr:uid="{CC24BEFB-EB29-47B4-924B-7C0890614581}"/>
    <cellStyle name="40% - Accent2 22 4 2 6 3" xfId="42245" xr:uid="{5C564434-94CA-41FB-9D6C-61380F2EAEFC}"/>
    <cellStyle name="40% - Accent2 22 4 2 7" xfId="38812" xr:uid="{02FDBCA5-36A9-49C0-9F09-EDC99D20EB7A}"/>
    <cellStyle name="40% - Accent2 22 4 2 8" xfId="42238" xr:uid="{11FD53C1-48B3-4679-8A42-167BE35F56C4}"/>
    <cellStyle name="40% - Accent2 22 4 3" xfId="11535" xr:uid="{6294C9E5-D2E4-404D-8010-6F2658FB1CAD}"/>
    <cellStyle name="40% - Accent2 22 4 3 2" xfId="11536" xr:uid="{BCDE0C18-B922-478F-968A-F97E79E3654C}"/>
    <cellStyle name="40% - Accent2 22 4 3 2 2" xfId="11537" xr:uid="{278787EF-0130-45F8-B781-72D5B73F18F8}"/>
    <cellStyle name="40% - Accent2 22 4 3 2 2 2" xfId="38822" xr:uid="{62C05E09-1303-4466-A914-E070DB243945}"/>
    <cellStyle name="40% - Accent2 22 4 3 2 2 3" xfId="42248" xr:uid="{B3F4063C-300F-4D6B-B857-545870A32EE1}"/>
    <cellStyle name="40% - Accent2 22 4 3 2 3" xfId="11538" xr:uid="{5B665CB6-CCEC-4907-89B1-CEA088DAED62}"/>
    <cellStyle name="40% - Accent2 22 4 3 2 3 2" xfId="38823" xr:uid="{268C81DE-DA13-45D4-8279-DF4E71A64367}"/>
    <cellStyle name="40% - Accent2 22 4 3 2 3 3" xfId="42249" xr:uid="{660FF5B6-4CE3-4430-92B2-56A27279EC23}"/>
    <cellStyle name="40% - Accent2 22 4 3 2 4" xfId="38821" xr:uid="{1B509BF1-A4CF-4F24-B0AB-6504B317A08D}"/>
    <cellStyle name="40% - Accent2 22 4 3 2 5" xfId="42247" xr:uid="{40E375AA-BD57-4E30-9F30-60E9A423143F}"/>
    <cellStyle name="40% - Accent2 22 4 3 3" xfId="11539" xr:uid="{B18340DE-0FF5-4702-88E9-D04C3E8122D8}"/>
    <cellStyle name="40% - Accent2 22 4 3 3 2" xfId="38824" xr:uid="{EFD7D862-5961-4E3F-AA08-FEA5ADE1A38C}"/>
    <cellStyle name="40% - Accent2 22 4 3 3 3" xfId="42250" xr:uid="{B02B10E2-DD1B-4831-940C-AE7C7763D5F4}"/>
    <cellStyle name="40% - Accent2 22 4 3 4" xfId="11540" xr:uid="{5D1D3614-26CF-434A-AA74-0BF92FBB3D09}"/>
    <cellStyle name="40% - Accent2 22 4 3 4 2" xfId="38825" xr:uid="{9BA8FBE8-7FD5-4897-A29A-A7925EE82BC7}"/>
    <cellStyle name="40% - Accent2 22 4 3 4 3" xfId="42251" xr:uid="{0F819EBA-F0DB-4310-8812-D8E9F5862722}"/>
    <cellStyle name="40% - Accent2 22 4 3 5" xfId="38820" xr:uid="{C7E89689-7849-4259-B67F-05FC73F7764C}"/>
    <cellStyle name="40% - Accent2 22 4 3 6" xfId="42246" xr:uid="{716BA603-9454-4B8D-B415-FFB09EE386DF}"/>
    <cellStyle name="40% - Accent2 22 4 4" xfId="11541" xr:uid="{A95049DC-8AD9-4652-8C1D-3C8891961ED3}"/>
    <cellStyle name="40% - Accent2 22 4 4 2" xfId="11542" xr:uid="{79D40AA4-530E-4516-83D4-B790D19C3745}"/>
    <cellStyle name="40% - Accent2 22 4 4 2 2" xfId="38827" xr:uid="{8263A26C-23F8-4E8A-AB03-E94AEF3442F5}"/>
    <cellStyle name="40% - Accent2 22 4 4 2 3" xfId="42253" xr:uid="{415404D8-124A-44F2-B09A-38286046A793}"/>
    <cellStyle name="40% - Accent2 22 4 4 3" xfId="11543" xr:uid="{C3B63629-3F6F-48A4-BCE2-2E1B02462174}"/>
    <cellStyle name="40% - Accent2 22 4 4 3 2" xfId="38828" xr:uid="{0B0671E4-2990-42CF-93F7-CA925F4ECD5B}"/>
    <cellStyle name="40% - Accent2 22 4 4 3 3" xfId="42254" xr:uid="{83CB1878-130A-4083-B5ED-DAA238DBFC63}"/>
    <cellStyle name="40% - Accent2 22 4 4 4" xfId="38826" xr:uid="{DFBF9318-E3BB-4E04-B13A-1760902953B1}"/>
    <cellStyle name="40% - Accent2 22 4 4 5" xfId="42252" xr:uid="{B61C7386-A50F-4D7E-A736-0C2711059F5C}"/>
    <cellStyle name="40% - Accent2 22 4 5" xfId="11544" xr:uid="{9EBCB534-8645-450E-BF4B-ACA6CB8EA144}"/>
    <cellStyle name="40% - Accent2 22 4 5 2" xfId="38829" xr:uid="{85ACF4EA-F91B-485A-84C0-23B922D44A75}"/>
    <cellStyle name="40% - Accent2 22 4 5 3" xfId="42255" xr:uid="{8F83EA1C-466D-4262-8A17-80027A7B922E}"/>
    <cellStyle name="40% - Accent2 22 4 6" xfId="11545" xr:uid="{D25A6D5F-2649-4A9C-9AFB-7ACF7E089D81}"/>
    <cellStyle name="40% - Accent2 22 4 6 2" xfId="38830" xr:uid="{54DBF624-67AA-4D2D-B07F-B632EC72C10E}"/>
    <cellStyle name="40% - Accent2 22 4 6 3" xfId="42256" xr:uid="{A5FC94FB-4219-47BB-9F93-29A3E5969443}"/>
    <cellStyle name="40% - Accent2 22 4 7" xfId="11546" xr:uid="{D6DDA91D-29D2-474B-B87E-AD6438D6E226}"/>
    <cellStyle name="40% - Accent2 22 4 7 2" xfId="38831" xr:uid="{2BD31C5B-C06A-4761-B053-C8D957B99B76}"/>
    <cellStyle name="40% - Accent2 22 4 7 3" xfId="42257" xr:uid="{CEB41C38-B6BA-4673-8CC4-4DEA0E80D6D0}"/>
    <cellStyle name="40% - Accent2 22 4 8" xfId="11547" xr:uid="{0A1FAE83-D30A-412D-98CE-4084BEF26235}"/>
    <cellStyle name="40% - Accent2 22 4 8 2" xfId="38832" xr:uid="{21534A3F-3120-456A-8416-6761EF00B8D6}"/>
    <cellStyle name="40% - Accent2 22 4 8 3" xfId="42258" xr:uid="{592F7103-1C6A-4690-8CC1-826D2520D0E2}"/>
    <cellStyle name="40% - Accent2 22 4 9" xfId="38811" xr:uid="{F1E5F85D-1934-4B75-AA13-6384A59F3084}"/>
    <cellStyle name="40% - Accent2 22 5" xfId="11548" xr:uid="{F08A6662-AA92-4262-AB00-4E022C6E993E}"/>
    <cellStyle name="40% - Accent2 22 5 10" xfId="42259" xr:uid="{6CA3109E-BCA6-43AC-99C7-D9569AD47568}"/>
    <cellStyle name="40% - Accent2 22 5 2" xfId="11549" xr:uid="{F59267D4-B7B4-4FB9-91BE-708FB4B390F6}"/>
    <cellStyle name="40% - Accent2 22 5 2 2" xfId="11550" xr:uid="{7E8AA9DC-96E6-41BD-8DBA-0C6898A891FB}"/>
    <cellStyle name="40% - Accent2 22 5 2 2 2" xfId="11551" xr:uid="{E87D53B9-ADAD-420B-9871-F4B790B7D532}"/>
    <cellStyle name="40% - Accent2 22 5 2 2 2 2" xfId="38836" xr:uid="{38220D03-DE17-46ED-A7FA-D4B7FBE351B7}"/>
    <cellStyle name="40% - Accent2 22 5 2 2 2 3" xfId="42262" xr:uid="{AA280295-10C5-4EFC-B5C3-2CEE56FFE24D}"/>
    <cellStyle name="40% - Accent2 22 5 2 2 3" xfId="11552" xr:uid="{DBED8D78-93C4-4482-8F5F-82268578580E}"/>
    <cellStyle name="40% - Accent2 22 5 2 2 3 2" xfId="38837" xr:uid="{DA997423-4A64-4DB0-ACC4-EC7A88D8E34B}"/>
    <cellStyle name="40% - Accent2 22 5 2 2 3 3" xfId="42263" xr:uid="{FB788281-74D9-4E8F-BA2B-1CE5CE611F24}"/>
    <cellStyle name="40% - Accent2 22 5 2 2 4" xfId="38835" xr:uid="{E971C0C0-AEB3-404E-AC6C-9D9DC3A80B8F}"/>
    <cellStyle name="40% - Accent2 22 5 2 2 5" xfId="42261" xr:uid="{8089DFCB-FDD3-470E-B0D4-D884F9646ACB}"/>
    <cellStyle name="40% - Accent2 22 5 2 3" xfId="11553" xr:uid="{B81ADF7F-0D52-42AA-8418-CE9828EB171C}"/>
    <cellStyle name="40% - Accent2 22 5 2 3 2" xfId="38838" xr:uid="{6B4BDA6B-0DFB-47E4-ADC2-45CDF788091F}"/>
    <cellStyle name="40% - Accent2 22 5 2 3 3" xfId="42264" xr:uid="{C0AD1038-18F3-4CA8-B4DD-3CF212FD5BAA}"/>
    <cellStyle name="40% - Accent2 22 5 2 4" xfId="11554" xr:uid="{8F0E33E2-36EC-4B75-9734-2601E0A46D05}"/>
    <cellStyle name="40% - Accent2 22 5 2 4 2" xfId="38839" xr:uid="{60CD1058-DB8B-499F-A70E-515DD07ADCD9}"/>
    <cellStyle name="40% - Accent2 22 5 2 4 3" xfId="42265" xr:uid="{E4352953-9C45-445B-9FA5-86544348451B}"/>
    <cellStyle name="40% - Accent2 22 5 2 5" xfId="38834" xr:uid="{E304CEBC-7025-41BA-AD35-5AFCF79A4D52}"/>
    <cellStyle name="40% - Accent2 22 5 2 6" xfId="42260" xr:uid="{16ADF3C9-7D00-4A4C-85B3-C64951F59882}"/>
    <cellStyle name="40% - Accent2 22 5 3" xfId="11555" xr:uid="{A014B267-4D0E-4FD2-A893-956DD172BAE1}"/>
    <cellStyle name="40% - Accent2 22 5 3 2" xfId="11556" xr:uid="{6B0037EB-A1C9-4737-AF31-C01DCED4E958}"/>
    <cellStyle name="40% - Accent2 22 5 3 2 2" xfId="11557" xr:uid="{D48A8B14-C46D-4874-8487-468B993F373C}"/>
    <cellStyle name="40% - Accent2 22 5 3 2 2 2" xfId="38842" xr:uid="{377A0528-8B2A-4D22-A6B8-ABF53FF52FE5}"/>
    <cellStyle name="40% - Accent2 22 5 3 2 2 3" xfId="42268" xr:uid="{1DA5771B-B899-4447-9189-F2B00453F7D4}"/>
    <cellStyle name="40% - Accent2 22 5 3 2 3" xfId="11558" xr:uid="{3A7B29B1-06C5-43B7-9795-E65EC86BCA28}"/>
    <cellStyle name="40% - Accent2 22 5 3 2 3 2" xfId="38843" xr:uid="{F36F26F7-58AD-4E97-9EBE-AF5A0A3020AD}"/>
    <cellStyle name="40% - Accent2 22 5 3 2 3 3" xfId="42269" xr:uid="{FBA96AA6-CF50-4739-B9CF-7C197BAFFCD7}"/>
    <cellStyle name="40% - Accent2 22 5 3 2 4" xfId="38841" xr:uid="{701D6E34-70D1-4E35-B05F-D042D7428C5C}"/>
    <cellStyle name="40% - Accent2 22 5 3 2 5" xfId="42267" xr:uid="{23C3EE9E-9ECA-4713-B53C-98EB5E50ADED}"/>
    <cellStyle name="40% - Accent2 22 5 3 3" xfId="11559" xr:uid="{383F0389-9CBD-459B-B71C-67A7C52FEA6A}"/>
    <cellStyle name="40% - Accent2 22 5 3 3 2" xfId="38844" xr:uid="{58857756-6570-4BD4-87A9-7A28E415A2DD}"/>
    <cellStyle name="40% - Accent2 22 5 3 3 3" xfId="42270" xr:uid="{F19C7B1B-953E-45DB-83B5-DAA6FC09E143}"/>
    <cellStyle name="40% - Accent2 22 5 3 4" xfId="11560" xr:uid="{E1778F13-1333-434F-AA13-AC9F8E7E6521}"/>
    <cellStyle name="40% - Accent2 22 5 3 4 2" xfId="38845" xr:uid="{B7C9F608-0FF5-47A0-AE3D-8B864C9620ED}"/>
    <cellStyle name="40% - Accent2 22 5 3 4 3" xfId="42271" xr:uid="{429F8186-C1D5-415C-A7BF-DFBD1C2966EA}"/>
    <cellStyle name="40% - Accent2 22 5 3 5" xfId="38840" xr:uid="{46F6D38D-275A-440D-8143-59A805682D66}"/>
    <cellStyle name="40% - Accent2 22 5 3 6" xfId="42266" xr:uid="{E33DAA1A-1429-4E4B-AB61-51C2B173F136}"/>
    <cellStyle name="40% - Accent2 22 5 4" xfId="11561" xr:uid="{E05F633E-8A19-4D4C-8DEB-B39005A331AD}"/>
    <cellStyle name="40% - Accent2 22 5 4 2" xfId="11562" xr:uid="{B43A7264-065C-4A1A-AF72-946E7B196004}"/>
    <cellStyle name="40% - Accent2 22 5 4 2 2" xfId="38847" xr:uid="{73F29386-77CA-4ED4-BADC-317E63C710F3}"/>
    <cellStyle name="40% - Accent2 22 5 4 2 3" xfId="42273" xr:uid="{25812DD5-9E0E-4E63-A555-0A7D73E7FD34}"/>
    <cellStyle name="40% - Accent2 22 5 4 3" xfId="11563" xr:uid="{100C4419-CDBA-4662-98F9-9F4815DE8019}"/>
    <cellStyle name="40% - Accent2 22 5 4 3 2" xfId="38848" xr:uid="{E03E15B2-9CA1-4FB7-B406-AD09CFAAE8C0}"/>
    <cellStyle name="40% - Accent2 22 5 4 3 3" xfId="42274" xr:uid="{F54A1961-8E27-4C26-8C8C-F5B65526C779}"/>
    <cellStyle name="40% - Accent2 22 5 4 4" xfId="38846" xr:uid="{247D925E-E857-4A5B-8D86-DADB4265B308}"/>
    <cellStyle name="40% - Accent2 22 5 4 5" xfId="42272" xr:uid="{DF59F712-4FCF-41D2-80AB-187767D70B69}"/>
    <cellStyle name="40% - Accent2 22 5 5" xfId="11564" xr:uid="{D89C7EAB-62D9-4DD3-963C-FD661AE13A41}"/>
    <cellStyle name="40% - Accent2 22 5 5 2" xfId="38849" xr:uid="{B04D90E0-6A58-41B7-BF88-3DC7ABB65E0B}"/>
    <cellStyle name="40% - Accent2 22 5 5 3" xfId="42275" xr:uid="{D823245B-6ED4-425F-920B-E145B7F7DCF8}"/>
    <cellStyle name="40% - Accent2 22 5 6" xfId="11565" xr:uid="{C8D77698-2B71-44E0-9E39-51C1A2B09C56}"/>
    <cellStyle name="40% - Accent2 22 5 6 2" xfId="38850" xr:uid="{15AF6C9D-43EA-4885-B7DA-0848DE0CB72E}"/>
    <cellStyle name="40% - Accent2 22 5 6 3" xfId="42276" xr:uid="{5694DA9C-408B-4888-9714-1F75F9B5B591}"/>
    <cellStyle name="40% - Accent2 22 5 7" xfId="11566" xr:uid="{39BBC50D-BA9A-41C6-A5D1-C6C713A39E2C}"/>
    <cellStyle name="40% - Accent2 22 5 7 2" xfId="38851" xr:uid="{BF213B2C-433A-4367-A824-CC4AFEF2B341}"/>
    <cellStyle name="40% - Accent2 22 5 7 3" xfId="42277" xr:uid="{F14CC689-C621-430A-9CB6-43B2FB425063}"/>
    <cellStyle name="40% - Accent2 22 5 8" xfId="11567" xr:uid="{9682280A-95F2-4218-83D7-AF7048020AC2}"/>
    <cellStyle name="40% - Accent2 22 5 8 2" xfId="38852" xr:uid="{3D1BC493-65E7-4EB4-B9CC-5F09671BDE53}"/>
    <cellStyle name="40% - Accent2 22 5 8 3" xfId="42278" xr:uid="{62B7E7CC-63DE-4FA4-BB07-7393E43ADFB3}"/>
    <cellStyle name="40% - Accent2 22 5 9" xfId="38833" xr:uid="{4EE08658-8C51-4A8B-BE16-759E66BFEDA8}"/>
    <cellStyle name="40% - Accent2 22 6" xfId="11568" xr:uid="{0F8C447A-FFA9-455F-BFD1-CEF3B97504AB}"/>
    <cellStyle name="40% - Accent2 22 6 2" xfId="11569" xr:uid="{481692B0-CD2A-42AD-A7A7-3B1D13ACB61F}"/>
    <cellStyle name="40% - Accent2 22 6 2 2" xfId="11570" xr:uid="{ED4F0C8E-BF06-4399-9445-1073F6F2E114}"/>
    <cellStyle name="40% - Accent2 22 6 2 2 2" xfId="11571" xr:uid="{E07B22CD-9D65-4D94-8F57-C5939184B58F}"/>
    <cellStyle name="40% - Accent2 22 6 2 2 2 2" xfId="38856" xr:uid="{3908BD5D-61D9-4FD4-BC46-A00A96A26034}"/>
    <cellStyle name="40% - Accent2 22 6 2 2 2 3" xfId="42282" xr:uid="{28097E25-E116-4A04-AE42-9CEC78C094E0}"/>
    <cellStyle name="40% - Accent2 22 6 2 2 3" xfId="11572" xr:uid="{27B87604-D786-4D05-A99E-922FD7501A7A}"/>
    <cellStyle name="40% - Accent2 22 6 2 2 3 2" xfId="38857" xr:uid="{51F3222A-9123-4018-BB14-8F352DA84F20}"/>
    <cellStyle name="40% - Accent2 22 6 2 2 3 3" xfId="42283" xr:uid="{A5B760F5-CFEB-419E-B055-1927308AAD3B}"/>
    <cellStyle name="40% - Accent2 22 6 2 2 4" xfId="38855" xr:uid="{BF921D94-5CC9-4AC3-9B44-ED502514D0EB}"/>
    <cellStyle name="40% - Accent2 22 6 2 2 5" xfId="42281" xr:uid="{2070E877-EED2-488E-97EF-DC9C31001A5C}"/>
    <cellStyle name="40% - Accent2 22 6 2 3" xfId="11573" xr:uid="{B0B34A7C-8270-4F28-81D0-04E9FB9093A5}"/>
    <cellStyle name="40% - Accent2 22 6 2 3 2" xfId="38858" xr:uid="{D181160F-F038-478E-A7DD-89ECDB9A2B2D}"/>
    <cellStyle name="40% - Accent2 22 6 2 3 3" xfId="42284" xr:uid="{A3D451DA-5038-407E-A6F6-DA8623E6C526}"/>
    <cellStyle name="40% - Accent2 22 6 2 4" xfId="11574" xr:uid="{EF04AAC4-A2EE-4073-8559-75F140F5F0AC}"/>
    <cellStyle name="40% - Accent2 22 6 2 4 2" xfId="38859" xr:uid="{353F5790-624E-4B56-B4E6-28E54FE679E5}"/>
    <cellStyle name="40% - Accent2 22 6 2 4 3" xfId="42285" xr:uid="{495F341F-B521-4BD2-AF0F-3B6EB2CDCC24}"/>
    <cellStyle name="40% - Accent2 22 6 2 5" xfId="38854" xr:uid="{0FFDAA94-6689-4831-A912-3178795D7BC5}"/>
    <cellStyle name="40% - Accent2 22 6 2 6" xfId="42280" xr:uid="{365E6F42-8658-4208-9FE2-4A51639C0884}"/>
    <cellStyle name="40% - Accent2 22 6 3" xfId="11575" xr:uid="{E4CDBCF8-81BE-43BB-B7A4-E4F10C1D8CDE}"/>
    <cellStyle name="40% - Accent2 22 6 3 2" xfId="11576" xr:uid="{63FE9C8A-E706-4A98-B582-EA133747DD2E}"/>
    <cellStyle name="40% - Accent2 22 6 3 2 2" xfId="38861" xr:uid="{B4C644AC-A05F-43FB-BAB3-28525EB0A5AF}"/>
    <cellStyle name="40% - Accent2 22 6 3 2 3" xfId="42287" xr:uid="{DCF322E7-E7CF-482B-BCBC-5F6728C44956}"/>
    <cellStyle name="40% - Accent2 22 6 3 3" xfId="11577" xr:uid="{BAB9751E-A49D-4E34-A265-1F3A2E111671}"/>
    <cellStyle name="40% - Accent2 22 6 3 3 2" xfId="38862" xr:uid="{CB6F3DEA-B8AF-47F1-B3D2-0A647E74673D}"/>
    <cellStyle name="40% - Accent2 22 6 3 3 3" xfId="42288" xr:uid="{C2A10BD1-7C68-43CB-B27A-66D65DFD94AF}"/>
    <cellStyle name="40% - Accent2 22 6 3 4" xfId="38860" xr:uid="{B9F5D438-7C68-4437-81A5-494937295731}"/>
    <cellStyle name="40% - Accent2 22 6 3 5" xfId="42286" xr:uid="{AE568450-23EC-4A05-ADAF-0FDD8EE0972B}"/>
    <cellStyle name="40% - Accent2 22 6 4" xfId="11578" xr:uid="{0783CD4C-71F0-4DEF-8F10-76BACE712447}"/>
    <cellStyle name="40% - Accent2 22 6 4 2" xfId="38863" xr:uid="{BC3733BC-34B0-4D05-B5B4-87C6489B4B97}"/>
    <cellStyle name="40% - Accent2 22 6 4 3" xfId="42289" xr:uid="{6E000127-960F-44C3-A518-F18F517401C2}"/>
    <cellStyle name="40% - Accent2 22 6 5" xfId="11579" xr:uid="{DF168CC6-AC43-4838-BF70-96567734751E}"/>
    <cellStyle name="40% - Accent2 22 6 5 2" xfId="38864" xr:uid="{4171A9D3-7D84-4B0E-BDC5-21494796B5A4}"/>
    <cellStyle name="40% - Accent2 22 6 5 3" xfId="42290" xr:uid="{147E25E2-A02C-4A9E-AAD3-F5265FB30253}"/>
    <cellStyle name="40% - Accent2 22 6 6" xfId="11580" xr:uid="{52D9D21F-6738-4A87-945A-0425123D59A6}"/>
    <cellStyle name="40% - Accent2 22 6 6 2" xfId="38865" xr:uid="{44AAD38F-25C6-47BE-B97C-2DCBD3D478CF}"/>
    <cellStyle name="40% - Accent2 22 6 6 3" xfId="42291" xr:uid="{348EA056-1C1C-4CF8-A7AD-FC2639046ECD}"/>
    <cellStyle name="40% - Accent2 22 6 7" xfId="38853" xr:uid="{862C75D0-3301-433D-BFDD-60D6C60148EE}"/>
    <cellStyle name="40% - Accent2 22 6 8" xfId="42279" xr:uid="{99C3550B-CC47-4B4F-A0B0-EDF3688E018D}"/>
    <cellStyle name="40% - Accent2 22 7" xfId="11581" xr:uid="{8CD19571-21E0-4505-9464-19830BBD48D5}"/>
    <cellStyle name="40% - Accent2 22 7 2" xfId="11582" xr:uid="{1B39CBF4-4D86-4CA6-A4AD-CB18990835B3}"/>
    <cellStyle name="40% - Accent2 22 7 2 2" xfId="11583" xr:uid="{FBD518D6-7C21-4C93-B34A-A8C839FDFCE2}"/>
    <cellStyle name="40% - Accent2 22 7 2 2 2" xfId="38868" xr:uid="{7315D42B-71B6-49C7-A517-A4FD93CA6E04}"/>
    <cellStyle name="40% - Accent2 22 7 2 2 3" xfId="42294" xr:uid="{44FF5185-8FA1-4FC9-B5BA-2B31FF0A6046}"/>
    <cellStyle name="40% - Accent2 22 7 2 3" xfId="11584" xr:uid="{3B936874-AE08-47B8-A664-3F66AD17071D}"/>
    <cellStyle name="40% - Accent2 22 7 2 3 2" xfId="38869" xr:uid="{B14F5197-19C3-4FD7-BE17-268F826952DB}"/>
    <cellStyle name="40% - Accent2 22 7 2 3 3" xfId="42295" xr:uid="{61116196-C1DD-4F63-B072-A1C5D5889E45}"/>
    <cellStyle name="40% - Accent2 22 7 2 4" xfId="38867" xr:uid="{4EE30572-0CF9-43A3-8B4F-ED8BD4FB6484}"/>
    <cellStyle name="40% - Accent2 22 7 2 5" xfId="42293" xr:uid="{DB1F2452-697A-459A-9117-EC7F1D294159}"/>
    <cellStyle name="40% - Accent2 22 7 3" xfId="11585" xr:uid="{AC7936F6-23C6-4745-BC29-D09F58C26242}"/>
    <cellStyle name="40% - Accent2 22 7 3 2" xfId="38870" xr:uid="{52B45D0B-8C62-4944-9010-5F6B6390DCAE}"/>
    <cellStyle name="40% - Accent2 22 7 3 3" xfId="42296" xr:uid="{1AA8DEC6-025C-4606-B198-9DEAFFC48559}"/>
    <cellStyle name="40% - Accent2 22 7 4" xfId="11586" xr:uid="{737F89DB-B7D0-4506-A868-8117BD740D81}"/>
    <cellStyle name="40% - Accent2 22 7 4 2" xfId="38871" xr:uid="{B8FA8B14-D824-48F9-98B6-B53C05C793B2}"/>
    <cellStyle name="40% - Accent2 22 7 4 3" xfId="42297" xr:uid="{01EBBD08-4C71-4088-B507-560BEC39F945}"/>
    <cellStyle name="40% - Accent2 22 7 5" xfId="38866" xr:uid="{62A5C90D-6E11-4FBB-9836-84A8FB758820}"/>
    <cellStyle name="40% - Accent2 22 7 6" xfId="42292" xr:uid="{07D77212-3BD5-41D5-98F3-A08B0E9E362F}"/>
    <cellStyle name="40% - Accent2 22 8" xfId="11587" xr:uid="{6E4C32CE-B8C8-4DB3-AC26-DA08AA82E9EA}"/>
    <cellStyle name="40% - Accent2 22 8 2" xfId="11588" xr:uid="{F785A07C-0FFC-423C-B931-4AF990E80A67}"/>
    <cellStyle name="40% - Accent2 22 8 2 2" xfId="11589" xr:uid="{145D5DC1-B5AD-4063-AB9F-0096826084CD}"/>
    <cellStyle name="40% - Accent2 22 8 2 2 2" xfId="38874" xr:uid="{AEB93DFB-C4FE-43F3-9951-4F745B8CBC8D}"/>
    <cellStyle name="40% - Accent2 22 8 2 2 3" xfId="42300" xr:uid="{93CE2F7D-6BEF-49B3-8E2C-846B1C69B2F0}"/>
    <cellStyle name="40% - Accent2 22 8 2 3" xfId="11590" xr:uid="{06AC647F-1E76-46BB-9F7A-07F0159A94DE}"/>
    <cellStyle name="40% - Accent2 22 8 2 3 2" xfId="38875" xr:uid="{74A468C4-2600-449B-8D29-A331A9EE421B}"/>
    <cellStyle name="40% - Accent2 22 8 2 3 3" xfId="42301" xr:uid="{EC07423F-2C64-4CEB-83A3-F17DC1AB14E8}"/>
    <cellStyle name="40% - Accent2 22 8 2 4" xfId="38873" xr:uid="{C370F5C2-C8A8-4A56-9E57-241F68FF7065}"/>
    <cellStyle name="40% - Accent2 22 8 2 5" xfId="42299" xr:uid="{2AF7EB25-797D-4CA6-A0F7-037B407C89C5}"/>
    <cellStyle name="40% - Accent2 22 8 3" xfId="11591" xr:uid="{F5CB8C30-8314-4C3B-BA8F-71688DCBD4DE}"/>
    <cellStyle name="40% - Accent2 22 8 3 2" xfId="38876" xr:uid="{6FC85C91-19E6-4F89-AE3E-98F28D0FCCE7}"/>
    <cellStyle name="40% - Accent2 22 8 3 3" xfId="42302" xr:uid="{004BFAEB-ACC3-40FB-B533-8BEF2A627C7E}"/>
    <cellStyle name="40% - Accent2 22 8 4" xfId="11592" xr:uid="{8462E332-D7BC-4EC9-8F0F-738BF23ECC94}"/>
    <cellStyle name="40% - Accent2 22 8 4 2" xfId="38877" xr:uid="{81AABA73-E5E4-4127-9FDF-353E28DF61EB}"/>
    <cellStyle name="40% - Accent2 22 8 4 3" xfId="42303" xr:uid="{44E3213C-19BE-4C7C-AEF8-F0B4FF6A2DD6}"/>
    <cellStyle name="40% - Accent2 22 8 5" xfId="38872" xr:uid="{650F4BC5-A4C8-461B-9E3E-65DF5281134C}"/>
    <cellStyle name="40% - Accent2 22 8 6" xfId="42298" xr:uid="{CD1F0F93-65B0-419B-A45A-211ECCB207C6}"/>
    <cellStyle name="40% - Accent2 22 9" xfId="11593" xr:uid="{FD049C0E-1AC5-41BD-A73F-7D079DA33C27}"/>
    <cellStyle name="40% - Accent2 22 9 2" xfId="11594" xr:uid="{22A88C6C-0EC1-4ED8-ADD8-39EEB67B2002}"/>
    <cellStyle name="40% - Accent2 22 9 2 2" xfId="38879" xr:uid="{84C5C3CB-C27F-43DD-AE69-03A6C9C5C0C2}"/>
    <cellStyle name="40% - Accent2 22 9 2 3" xfId="42305" xr:uid="{158B0064-8404-42CB-A123-4652BE8FE37B}"/>
    <cellStyle name="40% - Accent2 22 9 3" xfId="11595" xr:uid="{F0F3EF60-436C-462F-BC90-5338FC342A3B}"/>
    <cellStyle name="40% - Accent2 22 9 3 2" xfId="38880" xr:uid="{374E2A67-B696-433C-862E-D1786C358755}"/>
    <cellStyle name="40% - Accent2 22 9 3 3" xfId="42306" xr:uid="{9D6544E2-9C79-4725-BFEE-FCD7E4F8A7E5}"/>
    <cellStyle name="40% - Accent2 22 9 4" xfId="38878" xr:uid="{3600BD0E-BAD7-4E37-AB6F-0D0E93C5476A}"/>
    <cellStyle name="40% - Accent2 22 9 5" xfId="42304" xr:uid="{EB77702C-30A9-48B4-A51F-8962BAED4709}"/>
    <cellStyle name="40% - Accent2 23" xfId="2162" xr:uid="{00000000-0005-0000-0000-0000AF020000}"/>
    <cellStyle name="40% - Accent2 23 10" xfId="11597" xr:uid="{8A97776B-736F-41AD-A155-6F39B0DEFE10}"/>
    <cellStyle name="40% - Accent2 23 10 2" xfId="38882" xr:uid="{9CC3CF67-9C58-4E1D-BE9E-70AAF8E2B696}"/>
    <cellStyle name="40% - Accent2 23 10 3" xfId="42308" xr:uid="{81BE673E-0509-430A-ACF4-84CAFCE89333}"/>
    <cellStyle name="40% - Accent2 23 11" xfId="11598" xr:uid="{39F2CEF0-5D7B-4AD1-99CF-D5D15944B6FF}"/>
    <cellStyle name="40% - Accent2 23 11 2" xfId="38883" xr:uid="{D824478B-5581-4C71-BE21-B4F7A729D497}"/>
    <cellStyle name="40% - Accent2 23 11 3" xfId="42309" xr:uid="{1C266820-1E5E-45EB-9493-0B6F234FB538}"/>
    <cellStyle name="40% - Accent2 23 12" xfId="11599" xr:uid="{B1BC7237-D60F-4160-979A-0E124C83CC5E}"/>
    <cellStyle name="40% - Accent2 23 12 2" xfId="38884" xr:uid="{AAFEA9A3-1CA0-405B-AF8C-AC4DAA0CE86C}"/>
    <cellStyle name="40% - Accent2 23 12 3" xfId="42310" xr:uid="{A5CF7F50-4D57-4FC9-A0BF-5B8B8A78091F}"/>
    <cellStyle name="40% - Accent2 23 13" xfId="11600" xr:uid="{47DCA957-0C5A-45A9-A3E3-BB16E5BB0246}"/>
    <cellStyle name="40% - Accent2 23 13 2" xfId="38885" xr:uid="{1F9A89BC-461C-4BEC-9127-5B8BD126595A}"/>
    <cellStyle name="40% - Accent2 23 13 3" xfId="42311" xr:uid="{2DB281EE-6394-41D3-AB30-C8B0661CA848}"/>
    <cellStyle name="40% - Accent2 23 14" xfId="38881" xr:uid="{509FD8CA-8F4A-4A24-8904-AF44EA05D938}"/>
    <cellStyle name="40% - Accent2 23 15" xfId="42307" xr:uid="{CF2C1504-F17D-40EE-8847-32796A4B57B0}"/>
    <cellStyle name="40% - Accent2 23 16" xfId="11596" xr:uid="{26CCDF14-E62E-4D15-AEE9-4B744528093E}"/>
    <cellStyle name="40% - Accent2 23 2" xfId="11601" xr:uid="{856111B5-5E25-440A-A8C1-FD4D10951949}"/>
    <cellStyle name="40% - Accent2 23 2 10" xfId="42312" xr:uid="{681E2648-E7B6-4A30-96B0-77CD51721D3E}"/>
    <cellStyle name="40% - Accent2 23 2 2" xfId="11602" xr:uid="{EB5A4959-FEA8-48B2-A743-B6D9C4233247}"/>
    <cellStyle name="40% - Accent2 23 2 2 2" xfId="11603" xr:uid="{94285C79-BF38-42CF-A2C5-960B91ED4213}"/>
    <cellStyle name="40% - Accent2 23 2 2 2 2" xfId="11604" xr:uid="{DF50BEAA-D6AB-423F-A4D8-BE8B10ADEB5B}"/>
    <cellStyle name="40% - Accent2 23 2 2 2 2 2" xfId="38889" xr:uid="{08527E11-C291-446A-A6D4-7F7E200E2036}"/>
    <cellStyle name="40% - Accent2 23 2 2 2 2 3" xfId="42315" xr:uid="{60C26A13-3446-4156-B9FA-3EB13821D482}"/>
    <cellStyle name="40% - Accent2 23 2 2 2 3" xfId="11605" xr:uid="{441CA411-EFA1-4B3C-BFCE-62447F7DC9BD}"/>
    <cellStyle name="40% - Accent2 23 2 2 2 3 2" xfId="38890" xr:uid="{EAADBB10-926E-4C47-B768-94777F23431D}"/>
    <cellStyle name="40% - Accent2 23 2 2 2 3 3" xfId="42316" xr:uid="{2635BB3F-73F1-4BD3-89B2-1C6CD125E59F}"/>
    <cellStyle name="40% - Accent2 23 2 2 2 4" xfId="11606" xr:uid="{DFE506DC-9A51-4272-ADD3-137C5B7F08F1}"/>
    <cellStyle name="40% - Accent2 23 2 2 2 4 2" xfId="38891" xr:uid="{8F0949BB-94CA-4D65-A9AB-30DC219BA939}"/>
    <cellStyle name="40% - Accent2 23 2 2 2 4 3" xfId="42317" xr:uid="{C68F6721-CF19-48B0-A2C4-8AC63363F71A}"/>
    <cellStyle name="40% - Accent2 23 2 2 2 5" xfId="11607" xr:uid="{F9ABC8C6-0DB4-4408-B66C-18AD102D572F}"/>
    <cellStyle name="40% - Accent2 23 2 2 2 5 2" xfId="38892" xr:uid="{1FCEF0C1-694D-40DF-8774-67216285BD72}"/>
    <cellStyle name="40% - Accent2 23 2 2 2 5 3" xfId="42318" xr:uid="{0DCB8DFE-6F65-48F9-A1A7-77F8F6AB38B8}"/>
    <cellStyle name="40% - Accent2 23 2 2 2 6" xfId="38888" xr:uid="{9EA5ABBB-1E61-45A3-8D95-881EB4CB11EA}"/>
    <cellStyle name="40% - Accent2 23 2 2 2 7" xfId="42314" xr:uid="{49205A4D-F578-417E-B6B1-28927E3C39B3}"/>
    <cellStyle name="40% - Accent2 23 2 2 3" xfId="11608" xr:uid="{484F3142-EBA3-459B-BC02-2E3BA2E89F31}"/>
    <cellStyle name="40% - Accent2 23 2 2 3 2" xfId="38893" xr:uid="{9197E618-F663-43EE-AAF2-62D2D92302A9}"/>
    <cellStyle name="40% - Accent2 23 2 2 3 3" xfId="42319" xr:uid="{99C97965-BB34-4541-A4D7-8523764ACC45}"/>
    <cellStyle name="40% - Accent2 23 2 2 4" xfId="11609" xr:uid="{BAF58ED5-0EB9-4173-B2A0-3CCF1B07C83D}"/>
    <cellStyle name="40% - Accent2 23 2 2 4 2" xfId="38894" xr:uid="{DCDDE345-0D47-4B9D-AD54-016305C17C61}"/>
    <cellStyle name="40% - Accent2 23 2 2 4 3" xfId="42320" xr:uid="{C3A26DC8-6DF9-4E13-B0DA-0516CBCDECE8}"/>
    <cellStyle name="40% - Accent2 23 2 2 5" xfId="11610" xr:uid="{E32B85CB-271E-4DF3-AC36-7C0EA0AB2D94}"/>
    <cellStyle name="40% - Accent2 23 2 2 5 2" xfId="38895" xr:uid="{4F6E78D7-6CAA-4584-8876-D9972E5310DB}"/>
    <cellStyle name="40% - Accent2 23 2 2 5 3" xfId="42321" xr:uid="{5DB6AB62-4C33-456B-BB84-21B7A4ECF61D}"/>
    <cellStyle name="40% - Accent2 23 2 2 6" xfId="11611" xr:uid="{B69971CA-8185-4275-B3F4-357728B6562D}"/>
    <cellStyle name="40% - Accent2 23 2 2 6 2" xfId="38896" xr:uid="{6CB32F49-7745-4A80-A38E-3A62DE61660D}"/>
    <cellStyle name="40% - Accent2 23 2 2 6 3" xfId="42322" xr:uid="{EAE0E1F5-7FF4-4D99-B4B4-A22D0351D3E9}"/>
    <cellStyle name="40% - Accent2 23 2 2 7" xfId="38887" xr:uid="{4B04507D-C4B4-48CC-B3C5-9DED09D55A22}"/>
    <cellStyle name="40% - Accent2 23 2 2 8" xfId="42313" xr:uid="{8A7C1AB7-EA55-4866-A0C9-4B3BEFD81F53}"/>
    <cellStyle name="40% - Accent2 23 2 3" xfId="11612" xr:uid="{BE442C25-C0AF-4549-8F85-D3D3B7E4E0AD}"/>
    <cellStyle name="40% - Accent2 23 2 3 2" xfId="11613" xr:uid="{1669BC9A-B161-47EA-804E-A83903ACFC39}"/>
    <cellStyle name="40% - Accent2 23 2 3 2 2" xfId="11614" xr:uid="{CD824991-F34B-4B1D-B81D-E29166053EC8}"/>
    <cellStyle name="40% - Accent2 23 2 3 2 2 2" xfId="38899" xr:uid="{58648D52-28AD-49BA-B7C2-8D93063DE153}"/>
    <cellStyle name="40% - Accent2 23 2 3 2 2 3" xfId="42325" xr:uid="{C60FA127-E433-400E-9A4C-9B403AA2A5AD}"/>
    <cellStyle name="40% - Accent2 23 2 3 2 3" xfId="11615" xr:uid="{FD0622BB-48A2-4DD3-B9BF-FA07E8BB098B}"/>
    <cellStyle name="40% - Accent2 23 2 3 2 3 2" xfId="38900" xr:uid="{AA6BB9C4-926F-41D0-9D44-A006AD21DBF8}"/>
    <cellStyle name="40% - Accent2 23 2 3 2 3 3" xfId="42326" xr:uid="{47547949-4722-444D-ADC6-A8B8D5A30C8D}"/>
    <cellStyle name="40% - Accent2 23 2 3 2 4" xfId="38898" xr:uid="{D4EAA601-459E-42CB-AC05-F4962A11BADA}"/>
    <cellStyle name="40% - Accent2 23 2 3 2 5" xfId="42324" xr:uid="{34864BD6-666A-42A3-9C64-6DDD57B76EFD}"/>
    <cellStyle name="40% - Accent2 23 2 3 3" xfId="11616" xr:uid="{5F29279F-6BB3-447C-8A3B-3F8920F63984}"/>
    <cellStyle name="40% - Accent2 23 2 3 3 2" xfId="38901" xr:uid="{A01C3C9E-30BA-4EF1-BCEC-82D10103AB28}"/>
    <cellStyle name="40% - Accent2 23 2 3 3 3" xfId="42327" xr:uid="{CF14BD51-F93F-4912-9DE5-030FF967E4A7}"/>
    <cellStyle name="40% - Accent2 23 2 3 4" xfId="11617" xr:uid="{44E4F102-61A0-4A26-BF22-D2D642403AED}"/>
    <cellStyle name="40% - Accent2 23 2 3 4 2" xfId="38902" xr:uid="{EA77A2F0-CDFF-4208-AF3D-AAFB3A714590}"/>
    <cellStyle name="40% - Accent2 23 2 3 4 3" xfId="42328" xr:uid="{82B15BBF-D039-43B8-949F-C12F5FC63FA1}"/>
    <cellStyle name="40% - Accent2 23 2 3 5" xfId="11618" xr:uid="{50C0E979-A659-451B-B42C-F36B65241824}"/>
    <cellStyle name="40% - Accent2 23 2 3 5 2" xfId="38903" xr:uid="{F6C454F4-1A52-474A-BDD7-7AC7490B9C10}"/>
    <cellStyle name="40% - Accent2 23 2 3 5 3" xfId="42329" xr:uid="{6C0CCC51-5A23-46A7-902E-7DBF7B8E76CC}"/>
    <cellStyle name="40% - Accent2 23 2 3 6" xfId="11619" xr:uid="{8E4CEBD8-3DCC-4718-A7E2-C6170812EAF1}"/>
    <cellStyle name="40% - Accent2 23 2 3 6 2" xfId="38904" xr:uid="{BBA38BA3-5F8F-4ECB-8D03-72D84EFEBD24}"/>
    <cellStyle name="40% - Accent2 23 2 3 6 3" xfId="42330" xr:uid="{416B66B0-7B58-452E-9441-43E82F16BC11}"/>
    <cellStyle name="40% - Accent2 23 2 3 7" xfId="38897" xr:uid="{8F78C8EB-D0C0-4F38-93DE-ADABAE36FC32}"/>
    <cellStyle name="40% - Accent2 23 2 3 8" xfId="42323" xr:uid="{4ABD2877-6C8B-4D5A-B7DB-F86073D435C9}"/>
    <cellStyle name="40% - Accent2 23 2 4" xfId="11620" xr:uid="{19C076DA-410A-4BC6-A188-83945772FA88}"/>
    <cellStyle name="40% - Accent2 23 2 4 2" xfId="11621" xr:uid="{99F6DCFC-2854-494C-AD06-70B798BE1B22}"/>
    <cellStyle name="40% - Accent2 23 2 4 2 2" xfId="38906" xr:uid="{C3200390-5E4D-44B2-B81F-B59D91588E49}"/>
    <cellStyle name="40% - Accent2 23 2 4 2 3" xfId="42332" xr:uid="{4C965DBE-2DB6-410C-87AC-CBBA5C5404FD}"/>
    <cellStyle name="40% - Accent2 23 2 4 3" xfId="11622" xr:uid="{0BB2D6B2-15B7-4104-AC12-4EBE159F0B9F}"/>
    <cellStyle name="40% - Accent2 23 2 4 3 2" xfId="38907" xr:uid="{E5E2D33A-A225-400D-AA03-9DE5A872E88E}"/>
    <cellStyle name="40% - Accent2 23 2 4 3 3" xfId="42333" xr:uid="{183D71D7-14D5-4DA4-84C2-ECFC08F11285}"/>
    <cellStyle name="40% - Accent2 23 2 4 4" xfId="38905" xr:uid="{13C0CBD0-E67D-4BDD-AE61-F5FECDD19AA6}"/>
    <cellStyle name="40% - Accent2 23 2 4 5" xfId="42331" xr:uid="{2EC087FB-7970-471E-B2BA-41FA1FFB5A88}"/>
    <cellStyle name="40% - Accent2 23 2 5" xfId="11623" xr:uid="{B4A21074-2A2E-4534-B674-0A9C1E0D8BEF}"/>
    <cellStyle name="40% - Accent2 23 2 5 2" xfId="38908" xr:uid="{07123C31-1638-4E05-83AD-3D9E683B3F36}"/>
    <cellStyle name="40% - Accent2 23 2 5 3" xfId="42334" xr:uid="{1F9605D7-8172-4911-B21A-5AE5E1ABFE76}"/>
    <cellStyle name="40% - Accent2 23 2 6" xfId="11624" xr:uid="{DBA62FA0-6D18-4629-8090-541720862B3D}"/>
    <cellStyle name="40% - Accent2 23 2 6 2" xfId="38909" xr:uid="{F24A7286-7E44-4481-8A70-F6F5966473CE}"/>
    <cellStyle name="40% - Accent2 23 2 6 3" xfId="42335" xr:uid="{3E4E7F19-4655-4FBA-9627-514472F16A4F}"/>
    <cellStyle name="40% - Accent2 23 2 7" xfId="11625" xr:uid="{B7A72B16-0752-4488-8CEA-9FE6B898AB7A}"/>
    <cellStyle name="40% - Accent2 23 2 7 2" xfId="38910" xr:uid="{F310A805-279D-4629-B235-D18271B89CDD}"/>
    <cellStyle name="40% - Accent2 23 2 7 3" xfId="42336" xr:uid="{EB73DBCF-A5CD-4E76-8261-55407A1F6E95}"/>
    <cellStyle name="40% - Accent2 23 2 8" xfId="11626" xr:uid="{E2E7BCC6-6697-41E5-93C8-ABD105CE8810}"/>
    <cellStyle name="40% - Accent2 23 2 8 2" xfId="38911" xr:uid="{4FE3E0C8-BB47-452C-BA9C-705DE18DC2EA}"/>
    <cellStyle name="40% - Accent2 23 2 8 3" xfId="42337" xr:uid="{193FD30B-C265-4A74-A811-F348845CAF99}"/>
    <cellStyle name="40% - Accent2 23 2 9" xfId="38886" xr:uid="{EF365B40-1B5B-4A38-8E61-C244C7482F8F}"/>
    <cellStyle name="40% - Accent2 23 3" xfId="11627" xr:uid="{F16D058C-BFF5-4756-A919-19154D5F29D1}"/>
    <cellStyle name="40% - Accent2 23 3 2" xfId="11628" xr:uid="{FEBF1E1A-7ACC-4740-B2BD-1B1E26AE4572}"/>
    <cellStyle name="40% - Accent2 23 3 2 2" xfId="11629" xr:uid="{33790630-9DB5-49CF-AB2B-4095AF68A90A}"/>
    <cellStyle name="40% - Accent2 23 3 2 2 2" xfId="11630" xr:uid="{EAE56B18-B83E-4DB6-933A-3F9AD8F93C23}"/>
    <cellStyle name="40% - Accent2 23 3 2 2 2 2" xfId="38914" xr:uid="{A9C575D5-D488-4D06-8B1D-307A7A691A2B}"/>
    <cellStyle name="40% - Accent2 23 3 2 2 2 3" xfId="42340" xr:uid="{17BFEBE0-63C0-4B63-B04E-B0458B594D1A}"/>
    <cellStyle name="40% - Accent2 23 3 2 2 3" xfId="11631" xr:uid="{54690399-B452-472A-9A3D-C5578A6A662D}"/>
    <cellStyle name="40% - Accent2 23 3 2 2 3 2" xfId="38915" xr:uid="{650F9F95-B9B0-4316-A80B-071E356C8FBC}"/>
    <cellStyle name="40% - Accent2 23 3 2 2 3 3" xfId="42341" xr:uid="{CE005683-0D41-4A9F-A2A1-5904075BB91F}"/>
    <cellStyle name="40% - Accent2 23 3 2 2 4" xfId="38913" xr:uid="{CCD2726F-6566-4398-A443-DEF82960BDF7}"/>
    <cellStyle name="40% - Accent2 23 3 2 2 5" xfId="42339" xr:uid="{660BE856-A65C-4BF1-96EE-ECFEAF4A5244}"/>
    <cellStyle name="40% - Accent2 23 3 2 3" xfId="11632" xr:uid="{379F4D6E-3B44-448E-8A11-62505EC96C21}"/>
    <cellStyle name="40% - Accent2 23 3 2 3 2" xfId="38916" xr:uid="{ECF7A8D9-AFB3-496D-9CEA-2960F57D27DD}"/>
    <cellStyle name="40% - Accent2 23 3 2 3 3" xfId="42342" xr:uid="{8CFB189E-31CD-4539-9FC4-63B231AA9F09}"/>
    <cellStyle name="40% - Accent2 23 3 2 4" xfId="11633" xr:uid="{C768F8A6-546E-44B7-A8E5-C27521DBB2EC}"/>
    <cellStyle name="40% - Accent2 23 3 2 4 2" xfId="38917" xr:uid="{B3A3CB6D-EB21-4468-951F-3C3868E3301C}"/>
    <cellStyle name="40% - Accent2 23 3 2 4 3" xfId="42343" xr:uid="{D39AA16A-F38B-487F-82D5-BA255CB41D90}"/>
    <cellStyle name="40% - Accent2 23 3 2 5" xfId="38912" xr:uid="{200F0D90-4B27-49CE-B926-197850DA0EA9}"/>
    <cellStyle name="40% - Accent2 23 3 2 6" xfId="42338" xr:uid="{039066E4-D56E-456F-84F0-62151A8097DF}"/>
    <cellStyle name="40% - Accent2 23 3 3" xfId="11634" xr:uid="{76E15A04-1BF8-413F-BBB2-B24BE4F6279F}"/>
    <cellStyle name="40% - Accent2 23 3 3 2" xfId="11635" xr:uid="{1A2F9FFB-C304-4504-8A9D-8578D8BB23B4}"/>
    <cellStyle name="40% - Accent2 23 3 3 2 2" xfId="11636" xr:uid="{13948FD2-16E6-43C8-8C96-C01C8D4699EA}"/>
    <cellStyle name="40% - Accent2 23 3 3 2 2 2" xfId="38920" xr:uid="{779BBAD1-A806-4C75-9C9D-26B429BFB887}"/>
    <cellStyle name="40% - Accent2 23 3 3 2 2 3" xfId="42346" xr:uid="{A1AACC13-F5E3-4ABB-9F62-7369ECE74222}"/>
    <cellStyle name="40% - Accent2 23 3 3 2 3" xfId="11637" xr:uid="{ABA99291-CC77-4A82-8768-592721928FCC}"/>
    <cellStyle name="40% - Accent2 23 3 3 2 3 2" xfId="38921" xr:uid="{6AAB364A-5257-480A-B043-6A2E7A1ECAB7}"/>
    <cellStyle name="40% - Accent2 23 3 3 2 3 3" xfId="42347" xr:uid="{5EFA5033-9202-496C-B455-DF8B1B9F9FF0}"/>
    <cellStyle name="40% - Accent2 23 3 3 2 4" xfId="38919" xr:uid="{C559BDF3-7113-4C19-9ACF-2A9173794158}"/>
    <cellStyle name="40% - Accent2 23 3 3 2 5" xfId="42345" xr:uid="{9AC0AF40-F136-4D0E-B9B1-D0DA42EDB50A}"/>
    <cellStyle name="40% - Accent2 23 3 3 3" xfId="11638" xr:uid="{B0EC173F-8600-4808-B872-7F2372B791B1}"/>
    <cellStyle name="40% - Accent2 23 3 3 3 2" xfId="38922" xr:uid="{8120B3D1-510F-40DF-B024-3BFE0E263059}"/>
    <cellStyle name="40% - Accent2 23 3 3 3 3" xfId="42348" xr:uid="{DCB57C8F-8311-45DD-84DF-FBAA359F4FEE}"/>
    <cellStyle name="40% - Accent2 23 3 3 4" xfId="11639" xr:uid="{AD757C0F-2C25-4291-95D6-ADBBD1C54F06}"/>
    <cellStyle name="40% - Accent2 23 3 3 4 2" xfId="38923" xr:uid="{B4FF0E2F-91A9-4318-A2DA-0D278BD86743}"/>
    <cellStyle name="40% - Accent2 23 3 3 4 3" xfId="42349" xr:uid="{79CB0A80-FE66-41B3-9BA0-5DE25D054F4A}"/>
    <cellStyle name="40% - Accent2 23 3 3 5" xfId="38918" xr:uid="{FB178A9A-F2F3-43AA-BBF7-CFBC0688BCB1}"/>
    <cellStyle name="40% - Accent2 23 3 3 6" xfId="42344" xr:uid="{D736ACC3-E28E-4FA2-B09F-FBD0ED22D6B1}"/>
    <cellStyle name="40% - Accent2 23 3 4" xfId="11640" xr:uid="{0477B181-DF3D-45F1-8555-F1BB52998E6E}"/>
    <cellStyle name="40% - Accent2 23 3 4 2" xfId="11641" xr:uid="{FDBD86C6-D756-45BD-9B1D-FA4BCD425764}"/>
    <cellStyle name="40% - Accent2 23 3 4 2 2" xfId="38925" xr:uid="{57F4B90A-8E54-45AE-8E05-9C6963FB59C8}"/>
    <cellStyle name="40% - Accent2 23 3 4 2 3" xfId="42351" xr:uid="{9C3DC57A-941D-4F68-836E-FA57E2C5DF67}"/>
    <cellStyle name="40% - Accent2 23 3 4 3" xfId="11642" xr:uid="{CD5C6D84-9B19-4E8A-AF21-9E9FF8FA1A81}"/>
    <cellStyle name="40% - Accent2 23 3 4 3 2" xfId="38926" xr:uid="{DA68452B-994E-430F-B370-154E51F2C59B}"/>
    <cellStyle name="40% - Accent2 23 3 4 3 3" xfId="42352" xr:uid="{F0CF66F6-2E51-4610-B4F2-3A7FEE96ED46}"/>
    <cellStyle name="40% - Accent2 23 3 4 4" xfId="38924" xr:uid="{D76E6CE0-00D2-4011-AAA2-968616B51C3C}"/>
    <cellStyle name="40% - Accent2 23 3 4 5" xfId="42350" xr:uid="{43B1DA50-FB4F-4ACE-890D-2DF0D36D8FBE}"/>
    <cellStyle name="40% - Accent2 23 4" xfId="11643" xr:uid="{94CA36C8-3F14-41B4-868D-C337988106BF}"/>
    <cellStyle name="40% - Accent2 23 4 2" xfId="11644" xr:uid="{CF6B2091-F9FB-467B-ABAC-73556D544985}"/>
    <cellStyle name="40% - Accent2 23 4 2 2" xfId="11645" xr:uid="{1BA28D8B-CDFC-45CE-81A3-2A253B44B35A}"/>
    <cellStyle name="40% - Accent2 23 4 2 2 2" xfId="11646" xr:uid="{5EEC1703-31FC-421E-A293-AC2B0DCC5E07}"/>
    <cellStyle name="40% - Accent2 23 4 2 2 2 2" xfId="38929" xr:uid="{6A41C86A-EA1A-4F2D-A027-DBA27644CE05}"/>
    <cellStyle name="40% - Accent2 23 4 2 2 2 3" xfId="42355" xr:uid="{09F8B2B4-DFE4-4704-A686-EBE258CD7E9A}"/>
    <cellStyle name="40% - Accent2 23 4 2 2 3" xfId="11647" xr:uid="{FFAF5751-A624-44D6-BB67-52C8F5FF8972}"/>
    <cellStyle name="40% - Accent2 23 4 2 2 3 2" xfId="38930" xr:uid="{8B5FB1DF-2DBA-4A77-8DB2-583B41E1BFD8}"/>
    <cellStyle name="40% - Accent2 23 4 2 2 3 3" xfId="42356" xr:uid="{F38FDEEB-E726-46EA-BF92-C5657A64BE3F}"/>
    <cellStyle name="40% - Accent2 23 4 2 2 4" xfId="38928" xr:uid="{0F4FF545-B85D-442C-B9B1-74CFF93F3D2A}"/>
    <cellStyle name="40% - Accent2 23 4 2 2 5" xfId="42354" xr:uid="{0A03303C-550F-4D02-B161-0D8C1440C981}"/>
    <cellStyle name="40% - Accent2 23 4 2 3" xfId="11648" xr:uid="{59BF5608-7299-4851-BCB0-678EED72CFE1}"/>
    <cellStyle name="40% - Accent2 23 4 2 3 2" xfId="38931" xr:uid="{8007B72C-82C5-49B2-B05D-CFCFD5224F4F}"/>
    <cellStyle name="40% - Accent2 23 4 2 3 3" xfId="42357" xr:uid="{4245C0FF-D309-423F-ABDF-D45767D2D9EA}"/>
    <cellStyle name="40% - Accent2 23 4 2 4" xfId="11649" xr:uid="{83F93D81-34AB-42BB-82FB-2598D4913696}"/>
    <cellStyle name="40% - Accent2 23 4 2 4 2" xfId="38932" xr:uid="{546BA0BB-AAF1-4C59-889E-3279CDE39005}"/>
    <cellStyle name="40% - Accent2 23 4 2 4 3" xfId="42358" xr:uid="{FAB97DC4-2603-4F4D-8A8B-AACA328ED6EC}"/>
    <cellStyle name="40% - Accent2 23 4 2 5" xfId="38927" xr:uid="{132CA7A4-641A-4B99-BD57-07D87CFCDA5E}"/>
    <cellStyle name="40% - Accent2 23 4 2 6" xfId="42353" xr:uid="{9C0ED432-0E6F-42BD-BCF9-DEFFC5DE240C}"/>
    <cellStyle name="40% - Accent2 23 4 3" xfId="11650" xr:uid="{296D0547-885B-4C9C-856C-FB39B297A115}"/>
    <cellStyle name="40% - Accent2 23 4 3 2" xfId="11651" xr:uid="{6D530236-7D30-4099-B522-A2E4048F349F}"/>
    <cellStyle name="40% - Accent2 23 4 3 2 2" xfId="11652" xr:uid="{2683DCB0-5FBF-4460-A1AC-BAB6E64109ED}"/>
    <cellStyle name="40% - Accent2 23 4 3 2 2 2" xfId="38935" xr:uid="{BF8DC464-F8B9-475F-807D-29EFA68F4736}"/>
    <cellStyle name="40% - Accent2 23 4 3 2 2 3" xfId="42361" xr:uid="{82BC861C-75E3-436A-AB21-D26D6DBE485C}"/>
    <cellStyle name="40% - Accent2 23 4 3 2 3" xfId="11653" xr:uid="{C3BBDE27-AC61-4858-BD23-46F4EA972D94}"/>
    <cellStyle name="40% - Accent2 23 4 3 2 3 2" xfId="38936" xr:uid="{C60171CE-2241-4E8A-A97C-F7CCC9935ACB}"/>
    <cellStyle name="40% - Accent2 23 4 3 2 3 3" xfId="42362" xr:uid="{2A8ED932-93A4-4CE2-9488-1A9A2ECC7EB8}"/>
    <cellStyle name="40% - Accent2 23 4 3 2 4" xfId="38934" xr:uid="{D636C23F-4B75-4BBE-B10F-951D53FC16A7}"/>
    <cellStyle name="40% - Accent2 23 4 3 2 5" xfId="42360" xr:uid="{22E85FD7-3CB6-4FE2-AF2D-F713927830BA}"/>
    <cellStyle name="40% - Accent2 23 4 3 3" xfId="11654" xr:uid="{C629F638-D5BE-422F-94BE-67D27F71EA81}"/>
    <cellStyle name="40% - Accent2 23 4 3 3 2" xfId="38937" xr:uid="{4B510CB5-B51F-46DD-A06F-D0B9718F296A}"/>
    <cellStyle name="40% - Accent2 23 4 3 3 3" xfId="42363" xr:uid="{3C8C0F22-41C4-43B5-AC5C-9F5DC417FEC6}"/>
    <cellStyle name="40% - Accent2 23 4 3 4" xfId="11655" xr:uid="{733C451E-27A4-45F3-9611-447F051D3E34}"/>
    <cellStyle name="40% - Accent2 23 4 3 4 2" xfId="38938" xr:uid="{C4360056-CA9E-48EB-80D3-FAD4E84384AF}"/>
    <cellStyle name="40% - Accent2 23 4 3 4 3" xfId="42364" xr:uid="{2BB05AC3-678C-4DDD-BD37-EA1E2125F631}"/>
    <cellStyle name="40% - Accent2 23 4 3 5" xfId="38933" xr:uid="{0966A0F0-118A-47FC-B136-1D24F17093F7}"/>
    <cellStyle name="40% - Accent2 23 4 3 6" xfId="42359" xr:uid="{A1AF5602-DE3D-4660-B350-6DEF592155D7}"/>
    <cellStyle name="40% - Accent2 23 4 4" xfId="11656" xr:uid="{5A272E13-44B3-4526-91B0-7DEC5180D792}"/>
    <cellStyle name="40% - Accent2 23 4 4 2" xfId="11657" xr:uid="{90D213BB-2578-4975-A627-F9ED98E82A5B}"/>
    <cellStyle name="40% - Accent2 23 4 4 2 2" xfId="38940" xr:uid="{1B59F77D-C398-4F1E-9825-E4F20C2A515C}"/>
    <cellStyle name="40% - Accent2 23 4 4 2 3" xfId="42366" xr:uid="{3A1F6CB8-D216-4F36-9D4E-326E382A9194}"/>
    <cellStyle name="40% - Accent2 23 4 4 3" xfId="11658" xr:uid="{A8011D9F-F281-443F-BA23-60275B9E1357}"/>
    <cellStyle name="40% - Accent2 23 4 4 3 2" xfId="38941" xr:uid="{9A727A86-43A4-4EEF-BDB5-ED1E6AC57BEF}"/>
    <cellStyle name="40% - Accent2 23 4 4 3 3" xfId="42367" xr:uid="{3EAA87A8-CBA6-4787-A8BF-9FDB5CEA2502}"/>
    <cellStyle name="40% - Accent2 23 4 4 4" xfId="38939" xr:uid="{06AA290B-A631-412C-8C5F-937C50016216}"/>
    <cellStyle name="40% - Accent2 23 4 4 5" xfId="42365" xr:uid="{45CBDFB1-6E42-4D5C-9B70-4BDF97330FC4}"/>
    <cellStyle name="40% - Accent2 23 5" xfId="11659" xr:uid="{59FC85E5-B7F4-4AC5-BC6B-DCCDBE7E9951}"/>
    <cellStyle name="40% - Accent2 23 5 2" xfId="11660" xr:uid="{AE68C9FB-5DE6-4936-9349-5124C90CBA47}"/>
    <cellStyle name="40% - Accent2 23 5 2 2" xfId="11661" xr:uid="{C1F009CB-8E2D-437B-BDFD-05A6910E1672}"/>
    <cellStyle name="40% - Accent2 23 5 2 2 2" xfId="11662" xr:uid="{6818B301-D042-4174-A76C-54000F601439}"/>
    <cellStyle name="40% - Accent2 23 5 2 2 2 2" xfId="38945" xr:uid="{9FBB07BB-99A0-4F2B-ACB2-05AD5776A921}"/>
    <cellStyle name="40% - Accent2 23 5 2 2 2 3" xfId="42371" xr:uid="{D4C28608-F2C9-4F87-B42A-721CFC013DA5}"/>
    <cellStyle name="40% - Accent2 23 5 2 2 3" xfId="11663" xr:uid="{87937652-6F2B-4173-BA0F-4E59FFD6F9F7}"/>
    <cellStyle name="40% - Accent2 23 5 2 2 3 2" xfId="38946" xr:uid="{95A00128-46FB-46C1-A300-10B8ACEF9FF3}"/>
    <cellStyle name="40% - Accent2 23 5 2 2 3 3" xfId="42372" xr:uid="{06954939-0D9C-4571-8903-6A6367D66CF8}"/>
    <cellStyle name="40% - Accent2 23 5 2 2 4" xfId="38944" xr:uid="{AC437D61-5B25-4C16-B749-FB01FEDBCFE3}"/>
    <cellStyle name="40% - Accent2 23 5 2 2 5" xfId="42370" xr:uid="{3DCFA45C-B706-482B-95E6-F03565083AD8}"/>
    <cellStyle name="40% - Accent2 23 5 2 3" xfId="11664" xr:uid="{0CFF1486-B458-4FC7-8CBE-B0F80D881AD1}"/>
    <cellStyle name="40% - Accent2 23 5 2 3 2" xfId="38947" xr:uid="{CD19A6F5-B2C3-4196-A4A3-D22C5F048320}"/>
    <cellStyle name="40% - Accent2 23 5 2 3 3" xfId="42373" xr:uid="{0205650A-D9FB-43DD-9CCB-302AAC9F7AA7}"/>
    <cellStyle name="40% - Accent2 23 5 2 4" xfId="11665" xr:uid="{B6E450C9-9D09-4080-BE38-65390F53C37D}"/>
    <cellStyle name="40% - Accent2 23 5 2 4 2" xfId="38948" xr:uid="{22DB6A5A-687C-45CC-849E-40787084F1FA}"/>
    <cellStyle name="40% - Accent2 23 5 2 4 3" xfId="42374" xr:uid="{A3F15972-C8AB-4479-9DC4-7D44BC06CD07}"/>
    <cellStyle name="40% - Accent2 23 5 2 5" xfId="11666" xr:uid="{FFFC160E-CA21-42E0-9792-05A4ED89E378}"/>
    <cellStyle name="40% - Accent2 23 5 2 5 2" xfId="38949" xr:uid="{5A23351B-6D68-46C0-BB5A-A90EFBCFB737}"/>
    <cellStyle name="40% - Accent2 23 5 2 5 3" xfId="42375" xr:uid="{B7DAA0B2-4ED4-41B3-9AEF-4CB381790E61}"/>
    <cellStyle name="40% - Accent2 23 5 2 6" xfId="11667" xr:uid="{EDC104E7-4852-4A89-BE1B-BF0983736F49}"/>
    <cellStyle name="40% - Accent2 23 5 2 6 2" xfId="38950" xr:uid="{CFBF4279-B98F-4D92-B81D-1BAD626DF248}"/>
    <cellStyle name="40% - Accent2 23 5 2 6 3" xfId="42376" xr:uid="{513F8BA0-1180-4E1E-A15F-3BB1FA9E3331}"/>
    <cellStyle name="40% - Accent2 23 5 2 7" xfId="38943" xr:uid="{26BDDF75-3979-4D9A-B777-4367664EB34B}"/>
    <cellStyle name="40% - Accent2 23 5 2 8" xfId="42369" xr:uid="{B3634353-90BA-4AD7-82F5-9FD978D71767}"/>
    <cellStyle name="40% - Accent2 23 5 3" xfId="11668" xr:uid="{B18494B5-6656-4276-9B81-3864C19532FB}"/>
    <cellStyle name="40% - Accent2 23 5 3 2" xfId="11669" xr:uid="{A1C7AEB5-34D0-4A0C-8BD6-D4069D2F4BC8}"/>
    <cellStyle name="40% - Accent2 23 5 3 2 2" xfId="38952" xr:uid="{CBA2E82B-7995-4BF3-9F13-F33ADAABAC4F}"/>
    <cellStyle name="40% - Accent2 23 5 3 2 3" xfId="42378" xr:uid="{1F3C690C-1921-46D7-BDE8-18FF341A0F6E}"/>
    <cellStyle name="40% - Accent2 23 5 3 3" xfId="11670" xr:uid="{53F66AF4-A76D-4AD6-943F-2483901550E3}"/>
    <cellStyle name="40% - Accent2 23 5 3 3 2" xfId="38953" xr:uid="{D00F05A1-9B5D-4C99-8481-A39B83F79983}"/>
    <cellStyle name="40% - Accent2 23 5 3 3 3" xfId="42379" xr:uid="{F514BFDD-8029-419C-BE9F-EBC2079214E7}"/>
    <cellStyle name="40% - Accent2 23 5 3 4" xfId="38951" xr:uid="{7919B2F8-0FDA-4277-B473-C9995B8D2779}"/>
    <cellStyle name="40% - Accent2 23 5 3 5" xfId="42377" xr:uid="{678E57F2-0BA4-4981-A6B6-6AE560AF062F}"/>
    <cellStyle name="40% - Accent2 23 5 4" xfId="11671" xr:uid="{B8DADDAD-2036-4EDA-8A33-F5E5268B4787}"/>
    <cellStyle name="40% - Accent2 23 5 4 2" xfId="38954" xr:uid="{0EDC9A29-DC43-4F38-A23D-347BDE4207D0}"/>
    <cellStyle name="40% - Accent2 23 5 4 3" xfId="42380" xr:uid="{2C4152B8-967E-41BC-A274-FE3FC5CA3EA9}"/>
    <cellStyle name="40% - Accent2 23 5 5" xfId="11672" xr:uid="{53644540-94D8-4A14-8638-867057375BD9}"/>
    <cellStyle name="40% - Accent2 23 5 5 2" xfId="38955" xr:uid="{BFA32B55-9235-4884-80EF-D2E4CE343D79}"/>
    <cellStyle name="40% - Accent2 23 5 5 3" xfId="42381" xr:uid="{66C18338-AF7D-4FDE-B699-E5A84161CD74}"/>
    <cellStyle name="40% - Accent2 23 5 6" xfId="11673" xr:uid="{FE8DD5F2-E08F-482A-8574-690B03FDA2A1}"/>
    <cellStyle name="40% - Accent2 23 5 6 2" xfId="38956" xr:uid="{ADF90BEB-0CEE-45EB-93B6-7A3EB8368DDC}"/>
    <cellStyle name="40% - Accent2 23 5 6 3" xfId="42382" xr:uid="{CB7053AF-4245-4322-8E5C-882B8AAE9C68}"/>
    <cellStyle name="40% - Accent2 23 5 7" xfId="11674" xr:uid="{6B549F90-19E7-4718-8340-9EE58414176B}"/>
    <cellStyle name="40% - Accent2 23 5 7 2" xfId="38957" xr:uid="{B2E3E6C3-66DB-45A9-8FEF-B80CD6B5360C}"/>
    <cellStyle name="40% - Accent2 23 5 7 3" xfId="42383" xr:uid="{2CAEE748-9CF5-4E45-AC01-31C316761193}"/>
    <cellStyle name="40% - Accent2 23 5 8" xfId="38942" xr:uid="{B0D666A8-EA5F-42FF-AE12-5F11E7EAD4D5}"/>
    <cellStyle name="40% - Accent2 23 5 9" xfId="42368" xr:uid="{E534F07F-74A1-4D18-A730-DAD89B50211E}"/>
    <cellStyle name="40% - Accent2 23 6" xfId="11675" xr:uid="{24391AF7-BE23-45D3-802E-AC7F1A6D6F68}"/>
    <cellStyle name="40% - Accent2 23 6 2" xfId="11676" xr:uid="{C3DBD471-DEEE-4C0C-A2D6-B76B285CA609}"/>
    <cellStyle name="40% - Accent2 23 6 2 2" xfId="11677" xr:uid="{818349C4-B030-4DB5-AC42-52939FE20DBE}"/>
    <cellStyle name="40% - Accent2 23 6 2 2 2" xfId="38960" xr:uid="{18F7973B-3691-476B-BAAC-0AEF2C968E88}"/>
    <cellStyle name="40% - Accent2 23 6 2 2 3" xfId="42386" xr:uid="{685ADBD5-9EF4-4823-9F6E-8850595D7E20}"/>
    <cellStyle name="40% - Accent2 23 6 2 3" xfId="11678" xr:uid="{D34186EE-5D12-4C1B-B330-964D71096888}"/>
    <cellStyle name="40% - Accent2 23 6 2 3 2" xfId="38961" xr:uid="{A737AC7E-295C-46BB-BF64-43B381B51A0A}"/>
    <cellStyle name="40% - Accent2 23 6 2 3 3" xfId="42387" xr:uid="{822A93B3-B705-4D7A-B42C-B596D7CB1E43}"/>
    <cellStyle name="40% - Accent2 23 6 2 4" xfId="38959" xr:uid="{FA6889DA-EF21-4204-B94E-3871007E926C}"/>
    <cellStyle name="40% - Accent2 23 6 2 5" xfId="42385" xr:uid="{98680407-48BA-4FA9-B8F4-D6A2D4F65830}"/>
    <cellStyle name="40% - Accent2 23 6 3" xfId="11679" xr:uid="{B5916ED9-DD72-4EC8-B803-4243E2E7BAEA}"/>
    <cellStyle name="40% - Accent2 23 6 3 2" xfId="38962" xr:uid="{05D9D57E-9E53-4374-AA44-72F2ED02A79F}"/>
    <cellStyle name="40% - Accent2 23 6 3 3" xfId="42388" xr:uid="{46E8E38D-5A11-4F70-86E5-27232DE75D55}"/>
    <cellStyle name="40% - Accent2 23 6 4" xfId="11680" xr:uid="{AE3BB464-9121-4D0A-B401-75CF682543AB}"/>
    <cellStyle name="40% - Accent2 23 6 4 2" xfId="38963" xr:uid="{9E9F5D16-D3F8-4245-8F41-2132957C8DFC}"/>
    <cellStyle name="40% - Accent2 23 6 4 3" xfId="42389" xr:uid="{2CB95320-BA01-49CD-8261-4E17F75BFAC3}"/>
    <cellStyle name="40% - Accent2 23 6 5" xfId="11681" xr:uid="{AF381FCB-6D81-4FCB-B239-E6E396DD043D}"/>
    <cellStyle name="40% - Accent2 23 6 5 2" xfId="38964" xr:uid="{58BBC454-F207-4D57-A38F-03973D51995C}"/>
    <cellStyle name="40% - Accent2 23 6 5 3" xfId="42390" xr:uid="{92CBAC46-2468-4F55-B8B7-1D8F28D43928}"/>
    <cellStyle name="40% - Accent2 23 6 6" xfId="11682" xr:uid="{A7EFD9B7-60C2-426F-A917-FC2E9631C2FA}"/>
    <cellStyle name="40% - Accent2 23 6 6 2" xfId="38965" xr:uid="{87807CB9-1253-461D-83FE-76FBCF7A83B1}"/>
    <cellStyle name="40% - Accent2 23 6 6 3" xfId="42391" xr:uid="{CFEE6252-76AE-436D-9C67-12EDAF92C376}"/>
    <cellStyle name="40% - Accent2 23 6 7" xfId="38958" xr:uid="{96C39291-0B4A-4019-ACDE-0053A3819DB6}"/>
    <cellStyle name="40% - Accent2 23 6 8" xfId="42384" xr:uid="{98A8AE92-1FD7-4F00-8BAC-B72204681322}"/>
    <cellStyle name="40% - Accent2 23 7" xfId="11683" xr:uid="{A785B5CC-1079-45BE-B42F-0EE67FF18B2A}"/>
    <cellStyle name="40% - Accent2 23 7 2" xfId="11684" xr:uid="{75C37765-6054-49D8-BEB4-0FD9F3A399C9}"/>
    <cellStyle name="40% - Accent2 23 7 2 2" xfId="11685" xr:uid="{1CF851E2-EBFA-4A27-AA38-C9A5229E77AD}"/>
    <cellStyle name="40% - Accent2 23 7 2 2 2" xfId="38968" xr:uid="{FD3DA696-012B-463A-8A34-4FA4D785451F}"/>
    <cellStyle name="40% - Accent2 23 7 2 2 3" xfId="42394" xr:uid="{7215F91B-37D2-4721-ADA1-F838E0D38BF1}"/>
    <cellStyle name="40% - Accent2 23 7 2 3" xfId="11686" xr:uid="{BC8742B7-6DAA-43A7-8BF2-42631697D815}"/>
    <cellStyle name="40% - Accent2 23 7 2 3 2" xfId="38969" xr:uid="{C3A204B0-C4F6-48EF-80EA-F4FED432BBDF}"/>
    <cellStyle name="40% - Accent2 23 7 2 3 3" xfId="42395" xr:uid="{5E827CE9-3A0C-4262-B22D-2EB5F51E68FE}"/>
    <cellStyle name="40% - Accent2 23 7 2 4" xfId="38967" xr:uid="{1D957D96-F538-4CAF-8F13-2D3A3C715D4B}"/>
    <cellStyle name="40% - Accent2 23 7 2 5" xfId="42393" xr:uid="{1B51B5FD-1C5D-4FD5-B07F-A7D036F2BA35}"/>
    <cellStyle name="40% - Accent2 23 7 3" xfId="11687" xr:uid="{A329BE68-04A5-46EC-96FF-4108C36944F1}"/>
    <cellStyle name="40% - Accent2 23 7 3 2" xfId="38970" xr:uid="{A6BBE5AE-B7B4-4102-97F4-C5FFB0B3464D}"/>
    <cellStyle name="40% - Accent2 23 7 3 3" xfId="42396" xr:uid="{68A736D9-0BB8-4445-AAA4-A709D6FC16EF}"/>
    <cellStyle name="40% - Accent2 23 7 4" xfId="11688" xr:uid="{68A25E59-2FDB-43D0-9A95-23CE8C0EB14E}"/>
    <cellStyle name="40% - Accent2 23 7 4 2" xfId="38971" xr:uid="{A81F0C18-0C66-4057-BF5F-DD059DE2C40D}"/>
    <cellStyle name="40% - Accent2 23 7 4 3" xfId="42397" xr:uid="{C6325926-BEB0-4395-B39A-7D74602A07CD}"/>
    <cellStyle name="40% - Accent2 23 7 5" xfId="11689" xr:uid="{6ACD8973-58F1-4241-9AD5-D5384110DB15}"/>
    <cellStyle name="40% - Accent2 23 7 5 2" xfId="38972" xr:uid="{8CF1175E-C32C-44BA-8A57-7E76759A7422}"/>
    <cellStyle name="40% - Accent2 23 7 5 3" xfId="42398" xr:uid="{C786C2D7-F206-4CFF-821E-058BC3869CE1}"/>
    <cellStyle name="40% - Accent2 23 7 6" xfId="38966" xr:uid="{09F18345-DE54-4DE1-8B35-F375968D45DA}"/>
    <cellStyle name="40% - Accent2 23 7 7" xfId="42392" xr:uid="{F52D3F13-FBD3-4D8C-AE08-BBDEF016D87A}"/>
    <cellStyle name="40% - Accent2 23 8" xfId="11690" xr:uid="{BC6B7167-633C-4549-9D46-E48EE336EA34}"/>
    <cellStyle name="40% - Accent2 23 8 2" xfId="11691" xr:uid="{31DFC13E-44DF-40AD-A34D-788EA8DBFB16}"/>
    <cellStyle name="40% - Accent2 23 8 2 2" xfId="38974" xr:uid="{107F17D1-29A1-4237-9799-AA7744D2BEB8}"/>
    <cellStyle name="40% - Accent2 23 8 2 3" xfId="42400" xr:uid="{2773D8AE-A433-47CD-B260-552C9737429A}"/>
    <cellStyle name="40% - Accent2 23 8 3" xfId="11692" xr:uid="{8F2540DF-D7ED-4F2A-8E5E-9BD2D4586D82}"/>
    <cellStyle name="40% - Accent2 23 8 3 2" xfId="38975" xr:uid="{800BAAB2-6B7E-4042-B2D2-B25E8305AE9A}"/>
    <cellStyle name="40% - Accent2 23 8 3 3" xfId="42401" xr:uid="{65D5C58F-DD35-4180-A468-9DD0A5DC726B}"/>
    <cellStyle name="40% - Accent2 23 8 4" xfId="38973" xr:uid="{E0BBD487-0555-4E0A-B7CB-94CA54901A11}"/>
    <cellStyle name="40% - Accent2 23 8 5" xfId="42399" xr:uid="{9DDEA073-5C0B-441C-9765-8969BBD41AF6}"/>
    <cellStyle name="40% - Accent2 23 9" xfId="11693" xr:uid="{E474FD84-9B21-4269-B1BB-8905CB8DB451}"/>
    <cellStyle name="40% - Accent2 23 9 2" xfId="38976" xr:uid="{217391E7-3409-4A1B-AACC-18E3675935E1}"/>
    <cellStyle name="40% - Accent2 23 9 3" xfId="42402" xr:uid="{BCD5518C-1B44-4B37-B861-1045411B516F}"/>
    <cellStyle name="40% - Accent2 24" xfId="2163" xr:uid="{00000000-0005-0000-0000-0000B0020000}"/>
    <cellStyle name="40% - Accent2 24 10" xfId="11695" xr:uid="{97EBEE15-DEE9-4B78-9709-D65B713F431E}"/>
    <cellStyle name="40% - Accent2 24 10 2" xfId="38978" xr:uid="{7FC14FC8-3C92-4856-B3EB-725ACC420719}"/>
    <cellStyle name="40% - Accent2 24 10 3" xfId="42404" xr:uid="{8EAB3006-1387-4BF8-8F19-CCFACBC563DF}"/>
    <cellStyle name="40% - Accent2 24 11" xfId="11696" xr:uid="{8B09B496-6403-4745-9AA5-BF4E32340A45}"/>
    <cellStyle name="40% - Accent2 24 11 2" xfId="38979" xr:uid="{80BD4D10-DFC5-40C2-B0FC-61588BAE463F}"/>
    <cellStyle name="40% - Accent2 24 11 3" xfId="42405" xr:uid="{F8F2393A-A89A-4102-9609-4DABBF590504}"/>
    <cellStyle name="40% - Accent2 24 12" xfId="11697" xr:uid="{01E50610-D784-4EA4-BECE-BBC758C9D2F7}"/>
    <cellStyle name="40% - Accent2 24 12 2" xfId="38980" xr:uid="{51C8CD60-F0FA-44B4-9C5B-0F5543C0928D}"/>
    <cellStyle name="40% - Accent2 24 12 3" xfId="42406" xr:uid="{02528D91-D6A4-4998-8A83-0CC80224A611}"/>
    <cellStyle name="40% - Accent2 24 13" xfId="38977" xr:uid="{D020FD47-8C2F-4D7A-8A03-A0004584FA69}"/>
    <cellStyle name="40% - Accent2 24 14" xfId="42403" xr:uid="{D41AF864-D13B-476C-A7BA-1C3BF83CB570}"/>
    <cellStyle name="40% - Accent2 24 15" xfId="11694" xr:uid="{F89A39B3-0E72-4B2D-A68D-887B2B3472E5}"/>
    <cellStyle name="40% - Accent2 24 2" xfId="11698" xr:uid="{3874F7D5-1EB7-4B54-9791-47A2DD858DA2}"/>
    <cellStyle name="40% - Accent2 24 2 2" xfId="11699" xr:uid="{CD4F264E-0BD9-4042-B0C4-37A5345DB422}"/>
    <cellStyle name="40% - Accent2 24 2 2 2" xfId="11700" xr:uid="{9587215D-4753-413A-8FB5-B1A1D964D19A}"/>
    <cellStyle name="40% - Accent2 24 2 2 2 2" xfId="38982" xr:uid="{6CC14FD9-DD1A-4225-9570-AEAFA3C92AAA}"/>
    <cellStyle name="40% - Accent2 24 2 2 2 3" xfId="42408" xr:uid="{D360C370-1B2F-4F21-ABC4-3DE1CF287188}"/>
    <cellStyle name="40% - Accent2 24 2 2 3" xfId="11701" xr:uid="{E0568582-7B17-4D2E-9844-3705C3AC76AD}"/>
    <cellStyle name="40% - Accent2 24 2 2 3 2" xfId="38983" xr:uid="{6927A35D-9AE0-46CC-836B-8B6970E75232}"/>
    <cellStyle name="40% - Accent2 24 2 2 3 3" xfId="42409" xr:uid="{EAB20B63-C3F4-4516-8F34-C72268E31D88}"/>
    <cellStyle name="40% - Accent2 24 2 2 4" xfId="38981" xr:uid="{4358BA11-4293-4CB0-AA5F-3C781FF5069F}"/>
    <cellStyle name="40% - Accent2 24 2 2 5" xfId="42407" xr:uid="{55AC2D04-D849-4D46-8B83-37B9E0B0A285}"/>
    <cellStyle name="40% - Accent2 24 3" xfId="11702" xr:uid="{4F893271-0E1A-44B3-A064-EE11BD9470F7}"/>
    <cellStyle name="40% - Accent2 24 3 2" xfId="11703" xr:uid="{A31C5265-7037-4031-BFAD-E50C9B941597}"/>
    <cellStyle name="40% - Accent2 24 3 2 2" xfId="11704" xr:uid="{D58B8FC3-684F-4309-B6FE-325619E4C10F}"/>
    <cellStyle name="40% - Accent2 24 3 2 2 2" xfId="38985" xr:uid="{D6B7F205-CE65-4BA6-8C67-B4D22E64783D}"/>
    <cellStyle name="40% - Accent2 24 3 2 2 3" xfId="42411" xr:uid="{A8B0C5B8-F684-4262-BFC6-AAFAB8F5A306}"/>
    <cellStyle name="40% - Accent2 24 3 2 3" xfId="11705" xr:uid="{391EF9C4-A103-4314-94A3-76A5162EABE4}"/>
    <cellStyle name="40% - Accent2 24 3 2 3 2" xfId="38986" xr:uid="{5D104176-6149-4BE3-8AC3-EEE412A2D453}"/>
    <cellStyle name="40% - Accent2 24 3 2 3 3" xfId="42412" xr:uid="{3589FB64-37FF-4E3F-8916-474F1C45F3FB}"/>
    <cellStyle name="40% - Accent2 24 3 2 4" xfId="38984" xr:uid="{58774111-A283-4C54-A56D-D11DCBE143A1}"/>
    <cellStyle name="40% - Accent2 24 3 2 5" xfId="42410" xr:uid="{F5A664B8-BC47-4CF6-B710-376180C78EB5}"/>
    <cellStyle name="40% - Accent2 24 4" xfId="11706" xr:uid="{225E6D4C-F283-41C2-B19A-5E17EAF6B1BA}"/>
    <cellStyle name="40% - Accent2 24 5" xfId="11707" xr:uid="{730DEEFD-B849-4A4D-8014-0D68CB1F2FF9}"/>
    <cellStyle name="40% - Accent2 24 6" xfId="11708" xr:uid="{18364F15-71DE-4BAA-92FB-C8DD349B9FDB}"/>
    <cellStyle name="40% - Accent2 24 7" xfId="11709" xr:uid="{1C671D07-EBA2-47A5-979A-609FCFB597BB}"/>
    <cellStyle name="40% - Accent2 24 7 2" xfId="11710" xr:uid="{EF8B8B12-77E2-48C4-B0B2-567CC56AC388}"/>
    <cellStyle name="40% - Accent2 24 7 2 2" xfId="11711" xr:uid="{795BE13B-3D7E-4EAA-8400-0F2A3A9E3767}"/>
    <cellStyle name="40% - Accent2 24 7 2 2 2" xfId="38989" xr:uid="{42B81D87-DD31-4132-B150-3A9ABFFACE18}"/>
    <cellStyle name="40% - Accent2 24 7 2 2 3" xfId="42415" xr:uid="{7B129C3F-F48B-49D6-9146-8023AD491E2D}"/>
    <cellStyle name="40% - Accent2 24 7 2 3" xfId="11712" xr:uid="{AF0FFE2D-0EFA-4311-AE29-FD400AFD3A1B}"/>
    <cellStyle name="40% - Accent2 24 7 2 3 2" xfId="38990" xr:uid="{99F78D1B-2E47-4FB0-9A81-56DD6BF2136E}"/>
    <cellStyle name="40% - Accent2 24 7 2 3 3" xfId="42416" xr:uid="{A1FDAC22-D3E4-411B-9CA0-AA4611F3275C}"/>
    <cellStyle name="40% - Accent2 24 7 2 4" xfId="38988" xr:uid="{6F441608-D700-415B-A04C-CA9DA3D7D945}"/>
    <cellStyle name="40% - Accent2 24 7 2 5" xfId="42414" xr:uid="{4DDDAF90-EFC8-4B0B-A49C-1602F26139E8}"/>
    <cellStyle name="40% - Accent2 24 7 3" xfId="11713" xr:uid="{AD0CC8C6-35AB-412A-9EFB-E129BC66E918}"/>
    <cellStyle name="40% - Accent2 24 7 3 2" xfId="38991" xr:uid="{C427813B-7341-49BA-AFAD-62FE039AEFB2}"/>
    <cellStyle name="40% - Accent2 24 7 3 3" xfId="42417" xr:uid="{A847A441-3A37-4956-99C4-A635D998FB2F}"/>
    <cellStyle name="40% - Accent2 24 7 4" xfId="11714" xr:uid="{30BD8B89-ECB6-48A2-8012-B6B3A65EA952}"/>
    <cellStyle name="40% - Accent2 24 7 4 2" xfId="38992" xr:uid="{C0627739-1803-4ABA-926F-5E6CCCB5D00F}"/>
    <cellStyle name="40% - Accent2 24 7 4 3" xfId="42418" xr:uid="{2C27C2E3-0847-411C-B0E0-EB39FB89E29D}"/>
    <cellStyle name="40% - Accent2 24 7 5" xfId="11715" xr:uid="{08A27FD7-C36B-45B8-A001-4A13A89717A9}"/>
    <cellStyle name="40% - Accent2 24 7 5 2" xfId="38993" xr:uid="{EDCFCA60-2640-42F9-A80C-FE25538F334B}"/>
    <cellStyle name="40% - Accent2 24 7 5 3" xfId="42419" xr:uid="{0E50FEBA-3EB6-4D3D-BC7B-3E53C15EB69D}"/>
    <cellStyle name="40% - Accent2 24 7 6" xfId="38987" xr:uid="{ED5C1B76-6B33-4746-A931-461347D934F8}"/>
    <cellStyle name="40% - Accent2 24 7 7" xfId="42413" xr:uid="{D5659DC5-E833-41A7-B3D3-24C9A5139FE5}"/>
    <cellStyle name="40% - Accent2 24 8" xfId="11716" xr:uid="{0AB96990-9331-41DF-9283-E240F5306509}"/>
    <cellStyle name="40% - Accent2 24 8 2" xfId="11717" xr:uid="{2D860EF3-1C71-49F6-B75A-3E664640CD9C}"/>
    <cellStyle name="40% - Accent2 24 8 2 2" xfId="38995" xr:uid="{F9786340-4A7C-4663-8C3F-C18D36D97F8E}"/>
    <cellStyle name="40% - Accent2 24 8 2 3" xfId="42421" xr:uid="{34F46742-49D8-4D53-9660-2C7925457C9F}"/>
    <cellStyle name="40% - Accent2 24 8 3" xfId="11718" xr:uid="{6943A515-390B-4E3D-AEE8-3B7E0647E557}"/>
    <cellStyle name="40% - Accent2 24 8 3 2" xfId="38996" xr:uid="{86C5124C-0944-43D8-8693-E44B39C46EF3}"/>
    <cellStyle name="40% - Accent2 24 8 3 3" xfId="42422" xr:uid="{C58E77AF-A75E-4245-BD42-F74C21EC08C7}"/>
    <cellStyle name="40% - Accent2 24 8 4" xfId="11719" xr:uid="{0477E9D7-8624-4AD4-B59A-EA3C307B5B58}"/>
    <cellStyle name="40% - Accent2 24 8 4 2" xfId="38997" xr:uid="{791C56BA-95D6-46FA-9ADB-572946E787B7}"/>
    <cellStyle name="40% - Accent2 24 8 4 3" xfId="42423" xr:uid="{92DD91C1-9B3E-4774-8DE2-3D8E6F49C3E6}"/>
    <cellStyle name="40% - Accent2 24 8 5" xfId="11720" xr:uid="{9BC4F7D8-F147-42EB-93B2-336A513C03A7}"/>
    <cellStyle name="40% - Accent2 24 8 5 2" xfId="38998" xr:uid="{B4E670A3-8075-42EC-B65B-80656101BFD3}"/>
    <cellStyle name="40% - Accent2 24 8 5 3" xfId="42424" xr:uid="{4CAC5A0D-93A9-49FD-91B1-1C1F19BC6468}"/>
    <cellStyle name="40% - Accent2 24 8 6" xfId="38994" xr:uid="{F899DD66-826D-4027-BBA5-F88D56F8912E}"/>
    <cellStyle name="40% - Accent2 24 8 7" xfId="42420" xr:uid="{F6B75DC2-714E-4AA5-BED4-34EFE5DEAF21}"/>
    <cellStyle name="40% - Accent2 24 9" xfId="11721" xr:uid="{96F7D619-6B14-417F-A970-FEDA15119F86}"/>
    <cellStyle name="40% - Accent2 24 9 2" xfId="38999" xr:uid="{1CF126CC-56D3-4310-9E90-CA11B73457E9}"/>
    <cellStyle name="40% - Accent2 24 9 3" xfId="42425" xr:uid="{2F728183-0961-43D2-A195-F297D53BA9C8}"/>
    <cellStyle name="40% - Accent2 25" xfId="2164" xr:uid="{00000000-0005-0000-0000-0000B1020000}"/>
    <cellStyle name="40% - Accent2 25 10" xfId="42426" xr:uid="{CBF5E4C4-F766-4362-B810-98F782BA7F12}"/>
    <cellStyle name="40% - Accent2 25 11" xfId="11722" xr:uid="{395A596F-66C0-4840-9183-2E3C91F1BAEB}"/>
    <cellStyle name="40% - Accent2 25 2" xfId="11723" xr:uid="{BF35B8AC-31DF-415A-8DD0-1A96DCF8FD62}"/>
    <cellStyle name="40% - Accent2 25 2 2" xfId="11724" xr:uid="{A0BE7337-353B-4B40-A2B2-A96909AD7422}"/>
    <cellStyle name="40% - Accent2 25 2 2 2" xfId="11725" xr:uid="{B21E28CC-6314-4BEA-A5F5-71FB7E09ED21}"/>
    <cellStyle name="40% - Accent2 25 2 2 2 2" xfId="39002" xr:uid="{48535727-C51D-4AB8-B183-EE8959B067BA}"/>
    <cellStyle name="40% - Accent2 25 2 2 2 3" xfId="42428" xr:uid="{06E4DEFD-FBA5-4FFA-901B-A32C213B3893}"/>
    <cellStyle name="40% - Accent2 25 2 2 3" xfId="11726" xr:uid="{E2E4C161-7811-4FD8-B19F-3C9AE934C656}"/>
    <cellStyle name="40% - Accent2 25 2 2 3 2" xfId="39003" xr:uid="{DC8FDA99-67C1-486B-A20B-A847241610A1}"/>
    <cellStyle name="40% - Accent2 25 2 2 3 3" xfId="42429" xr:uid="{128FE260-10CD-435E-8A65-7A013EE468F4}"/>
    <cellStyle name="40% - Accent2 25 2 2 4" xfId="39001" xr:uid="{C91F7060-9540-4D5E-B91C-202E66E8A069}"/>
    <cellStyle name="40% - Accent2 25 2 2 5" xfId="42427" xr:uid="{523E6713-06F8-4ACB-A34F-9825DF757C87}"/>
    <cellStyle name="40% - Accent2 25 3" xfId="11727" xr:uid="{99BA14B1-E042-4D55-B7C3-A603B6716185}"/>
    <cellStyle name="40% - Accent2 25 3 2" xfId="11728" xr:uid="{18FA123B-521F-4572-A79F-D88E7A1F4215}"/>
    <cellStyle name="40% - Accent2 25 3 2 2" xfId="11729" xr:uid="{E288B0A1-8623-40F6-BB36-B6D1E435D11D}"/>
    <cellStyle name="40% - Accent2 25 3 2 2 2" xfId="39006" xr:uid="{E14DE524-E7A0-4CA4-B37C-948806957909}"/>
    <cellStyle name="40% - Accent2 25 3 2 2 3" xfId="42432" xr:uid="{F416DCF8-5D0E-41FE-BC3F-C8808CF342F0}"/>
    <cellStyle name="40% - Accent2 25 3 2 3" xfId="11730" xr:uid="{A9F0DA32-20AE-4890-8623-19C1B5D9A84B}"/>
    <cellStyle name="40% - Accent2 25 3 2 3 2" xfId="39007" xr:uid="{24CD2E32-34B2-4EAA-879D-D4BD3796C0DE}"/>
    <cellStyle name="40% - Accent2 25 3 2 3 3" xfId="42433" xr:uid="{638575F3-3672-426A-B180-D87B577B93B0}"/>
    <cellStyle name="40% - Accent2 25 3 2 4" xfId="11731" xr:uid="{9435961A-AE16-41F2-8393-EC58B0FA2F0B}"/>
    <cellStyle name="40% - Accent2 25 3 2 4 2" xfId="39008" xr:uid="{66A2C8AA-2490-42EC-BBE6-F5E5231BFD31}"/>
    <cellStyle name="40% - Accent2 25 3 2 4 3" xfId="42434" xr:uid="{F35AEF84-9B67-48CC-BB90-91B9065D875A}"/>
    <cellStyle name="40% - Accent2 25 3 2 5" xfId="11732" xr:uid="{68B04D6C-4AFE-496F-B105-8D9550D03FF6}"/>
    <cellStyle name="40% - Accent2 25 3 2 5 2" xfId="39009" xr:uid="{E3624141-FE09-4434-BE21-F66F1671A81F}"/>
    <cellStyle name="40% - Accent2 25 3 2 5 3" xfId="42435" xr:uid="{B1EDBF43-0EE8-482F-A621-2FB8BB40F4B9}"/>
    <cellStyle name="40% - Accent2 25 3 2 6" xfId="39005" xr:uid="{DC128758-E873-445D-BDE8-712BB6B5F265}"/>
    <cellStyle name="40% - Accent2 25 3 2 7" xfId="42431" xr:uid="{5BA60943-CBD1-4027-ACF3-1094417950A9}"/>
    <cellStyle name="40% - Accent2 25 3 3" xfId="11733" xr:uid="{ED4622D1-45C8-4A1C-B084-71CF90C94647}"/>
    <cellStyle name="40% - Accent2 25 3 3 2" xfId="39010" xr:uid="{9D6FD26B-36EF-41DC-98FB-835B6A6D4EB7}"/>
    <cellStyle name="40% - Accent2 25 3 3 3" xfId="42436" xr:uid="{743AAE13-706C-4D69-96DE-658AA12FE0A7}"/>
    <cellStyle name="40% - Accent2 25 3 4" xfId="11734" xr:uid="{2CD9718F-EBEC-40B8-B5B2-CC3770F35F71}"/>
    <cellStyle name="40% - Accent2 25 3 4 2" xfId="39011" xr:uid="{2C8C83A4-B61E-490B-BBCC-AAC86337CD82}"/>
    <cellStyle name="40% - Accent2 25 3 4 3" xfId="42437" xr:uid="{1A36B56A-D9BA-4D94-B0F1-05669C4C8963}"/>
    <cellStyle name="40% - Accent2 25 3 5" xfId="11735" xr:uid="{AC134856-3285-4EA7-8874-8B78F5EEB985}"/>
    <cellStyle name="40% - Accent2 25 3 5 2" xfId="39012" xr:uid="{4AFE5DCC-1683-4FD8-A875-A413FAC228DF}"/>
    <cellStyle name="40% - Accent2 25 3 5 3" xfId="42438" xr:uid="{9C16644F-1331-411F-B34D-9EA24ACAA419}"/>
    <cellStyle name="40% - Accent2 25 3 6" xfId="11736" xr:uid="{C9132E0B-46A5-42F5-8132-D5DC11CF1644}"/>
    <cellStyle name="40% - Accent2 25 3 6 2" xfId="39013" xr:uid="{9C27BA73-FCED-4B56-BDFF-B15BCB614508}"/>
    <cellStyle name="40% - Accent2 25 3 6 3" xfId="42439" xr:uid="{387F8096-B17D-414A-BADD-A322279F5FDD}"/>
    <cellStyle name="40% - Accent2 25 3 7" xfId="39004" xr:uid="{66A6DDBC-4731-4027-9521-CA8A010C3DD8}"/>
    <cellStyle name="40% - Accent2 25 3 8" xfId="42430" xr:uid="{7FB4BAB6-FB82-4062-A95E-936E098D8507}"/>
    <cellStyle name="40% - Accent2 25 4" xfId="11737" xr:uid="{5BB2CF05-7CAC-48E0-B9D6-2DA1BFCF016D}"/>
    <cellStyle name="40% - Accent2 25 4 2" xfId="11738" xr:uid="{D0E3FE6C-31C4-4958-A413-7580F389F6B9}"/>
    <cellStyle name="40% - Accent2 25 4 2 2" xfId="39015" xr:uid="{2980CC67-E53D-4BDF-A8AA-254AD9BEFC4D}"/>
    <cellStyle name="40% - Accent2 25 4 2 3" xfId="42441" xr:uid="{9E408E8D-457E-4D36-8789-BDE76F1D4EDD}"/>
    <cellStyle name="40% - Accent2 25 4 3" xfId="11739" xr:uid="{F42CA16A-45F3-49C7-B645-4BE2E9A1C7D4}"/>
    <cellStyle name="40% - Accent2 25 4 3 2" xfId="39016" xr:uid="{EB05774C-08D0-44A9-A1CE-D686E79C0951}"/>
    <cellStyle name="40% - Accent2 25 4 3 3" xfId="42442" xr:uid="{9E4AB306-5948-41C8-9F89-AC3F0ADEE98C}"/>
    <cellStyle name="40% - Accent2 25 4 4" xfId="11740" xr:uid="{D39D830F-027D-4956-8C3B-48F19F2C8CC7}"/>
    <cellStyle name="40% - Accent2 25 4 4 2" xfId="39017" xr:uid="{2C227F97-6901-4B7E-B635-9865E9902C44}"/>
    <cellStyle name="40% - Accent2 25 4 4 3" xfId="42443" xr:uid="{91203144-940C-4082-9748-FED665EAED9B}"/>
    <cellStyle name="40% - Accent2 25 4 5" xfId="11741" xr:uid="{51080CC2-06B8-4AB6-AC15-C5C378913B06}"/>
    <cellStyle name="40% - Accent2 25 4 5 2" xfId="39018" xr:uid="{A9AD289B-B312-4B20-A02A-B5CF1CF071EB}"/>
    <cellStyle name="40% - Accent2 25 4 5 3" xfId="42444" xr:uid="{E041055A-E2BA-4DBB-8469-FDE81DD85E04}"/>
    <cellStyle name="40% - Accent2 25 4 6" xfId="39014" xr:uid="{B1CF11B6-152A-45A6-B192-4D3386645A21}"/>
    <cellStyle name="40% - Accent2 25 4 7" xfId="42440" xr:uid="{25495E96-E54E-4FDB-B641-C45AF3D2C7BB}"/>
    <cellStyle name="40% - Accent2 25 5" xfId="11742" xr:uid="{824FC845-B864-4298-BD32-A0C5E4B2ED24}"/>
    <cellStyle name="40% - Accent2 25 5 2" xfId="39019" xr:uid="{0AB5220D-19C0-4714-9698-E3D2F7458673}"/>
    <cellStyle name="40% - Accent2 25 5 3" xfId="42445" xr:uid="{4852D49E-79A1-4855-99D6-AB4CB0E975AA}"/>
    <cellStyle name="40% - Accent2 25 6" xfId="11743" xr:uid="{167BFD6B-DE2D-48C9-8D96-DE5D79409C9F}"/>
    <cellStyle name="40% - Accent2 25 6 2" xfId="39020" xr:uid="{ACB93894-B24C-412E-BF47-1FBE4E43F85F}"/>
    <cellStyle name="40% - Accent2 25 6 3" xfId="42446" xr:uid="{22768DBC-45D0-4253-A9AB-3D8CC9475D45}"/>
    <cellStyle name="40% - Accent2 25 7" xfId="11744" xr:uid="{4AA03398-913F-4EB3-992A-F753127C800F}"/>
    <cellStyle name="40% - Accent2 25 7 2" xfId="39021" xr:uid="{FFEF926C-B5A9-467B-B234-F32A477576E6}"/>
    <cellStyle name="40% - Accent2 25 7 3" xfId="42447" xr:uid="{B58D4D4B-4313-40BD-9DEF-924A83B45512}"/>
    <cellStyle name="40% - Accent2 25 8" xfId="11745" xr:uid="{BABD35ED-1A92-4409-A328-1B1DD37A0144}"/>
    <cellStyle name="40% - Accent2 25 8 2" xfId="39022" xr:uid="{DD4E9ED7-BCD2-4B17-8CBC-534BFDFC6170}"/>
    <cellStyle name="40% - Accent2 25 8 3" xfId="42448" xr:uid="{8C32B783-F8E0-4D8C-BBAD-934A1213796F}"/>
    <cellStyle name="40% - Accent2 25 9" xfId="39000" xr:uid="{8E24FA3C-059C-4038-A0E0-318E6B3DAE17}"/>
    <cellStyle name="40% - Accent2 26" xfId="2165" xr:uid="{00000000-0005-0000-0000-0000B2020000}"/>
    <cellStyle name="40% - Accent2 26 10" xfId="42449" xr:uid="{0253DF15-DAA5-4462-BD9A-69ECF236D6CB}"/>
    <cellStyle name="40% - Accent2 26 11" xfId="11746" xr:uid="{B56E54F0-2557-4426-8C40-D2CE0FBC4670}"/>
    <cellStyle name="40% - Accent2 26 2" xfId="11747" xr:uid="{172C8CA3-D125-48AB-B603-9657C48FC5E1}"/>
    <cellStyle name="40% - Accent2 26 2 2" xfId="11748" xr:uid="{983C7C41-5E04-4C0F-A7C8-B9EA88C2902D}"/>
    <cellStyle name="40% - Accent2 26 2 2 2" xfId="11749" xr:uid="{94B08A68-3941-45B2-9FD5-507AFE878457}"/>
    <cellStyle name="40% - Accent2 26 2 2 2 2" xfId="39025" xr:uid="{6F68C89E-3F4F-4587-A882-634E8A30ADC8}"/>
    <cellStyle name="40% - Accent2 26 2 2 2 3" xfId="42451" xr:uid="{FEE3A099-4421-440F-8524-DA97B6D1F642}"/>
    <cellStyle name="40% - Accent2 26 2 2 3" xfId="11750" xr:uid="{6EA97984-E1D3-48F0-8F53-2BD40847CEE3}"/>
    <cellStyle name="40% - Accent2 26 2 2 3 2" xfId="39026" xr:uid="{4A90D3B9-4A11-4DEA-BB18-E6A904679E8E}"/>
    <cellStyle name="40% - Accent2 26 2 2 3 3" xfId="42452" xr:uid="{0424A579-4B1B-4DBD-8B47-665F1947AEC9}"/>
    <cellStyle name="40% - Accent2 26 2 2 4" xfId="39024" xr:uid="{13884780-20AB-4FC6-861C-A1FF5D730DD7}"/>
    <cellStyle name="40% - Accent2 26 2 2 5" xfId="42450" xr:uid="{F697E203-7D54-4294-818F-EBBE5EA532F5}"/>
    <cellStyle name="40% - Accent2 26 3" xfId="11751" xr:uid="{0DB566F9-164B-4913-9A06-35F4CD7A2F42}"/>
    <cellStyle name="40% - Accent2 26 3 2" xfId="11752" xr:uid="{2CAB1D4E-46FE-4FBD-8B43-B4C21A602B44}"/>
    <cellStyle name="40% - Accent2 26 3 2 2" xfId="11753" xr:uid="{7EA8A704-E0A2-48B6-9F89-455AABA03047}"/>
    <cellStyle name="40% - Accent2 26 3 2 2 2" xfId="39029" xr:uid="{ECCF94B0-E879-4063-AD0E-028DA6865D32}"/>
    <cellStyle name="40% - Accent2 26 3 2 2 3" xfId="42455" xr:uid="{1CFBA75F-5922-4F90-AFDE-17D3622EAD15}"/>
    <cellStyle name="40% - Accent2 26 3 2 3" xfId="11754" xr:uid="{B0A33354-B325-43B8-BCE4-0D1DF84A7BEB}"/>
    <cellStyle name="40% - Accent2 26 3 2 3 2" xfId="39030" xr:uid="{E43A59D2-8E85-47CC-BE4E-16F29D29B66C}"/>
    <cellStyle name="40% - Accent2 26 3 2 3 3" xfId="42456" xr:uid="{EEABDF66-AD21-4A4B-B8E8-9B99906F6947}"/>
    <cellStyle name="40% - Accent2 26 3 2 4" xfId="11755" xr:uid="{C139B8EC-381C-44B0-A64D-1B715A1737EF}"/>
    <cellStyle name="40% - Accent2 26 3 2 4 2" xfId="39031" xr:uid="{557F334F-FA93-4258-89EB-2B03D58C36BE}"/>
    <cellStyle name="40% - Accent2 26 3 2 4 3" xfId="42457" xr:uid="{7B715082-C2BA-47AC-B94E-AE85C1D0A91D}"/>
    <cellStyle name="40% - Accent2 26 3 2 5" xfId="11756" xr:uid="{C4C4BE5A-23D3-47ED-8DC1-BB3FEDCFA0AD}"/>
    <cellStyle name="40% - Accent2 26 3 2 5 2" xfId="39032" xr:uid="{F936CD2C-1CC9-493E-83F3-12BA55C631DE}"/>
    <cellStyle name="40% - Accent2 26 3 2 5 3" xfId="42458" xr:uid="{D9DB080B-594D-4BF7-8E8D-3D916197F338}"/>
    <cellStyle name="40% - Accent2 26 3 2 6" xfId="39028" xr:uid="{EB4EC082-C2CB-447A-9B6D-3B508176C4A7}"/>
    <cellStyle name="40% - Accent2 26 3 2 7" xfId="42454" xr:uid="{9D953A60-B3C7-495E-9114-DD1D291C2576}"/>
    <cellStyle name="40% - Accent2 26 3 3" xfId="11757" xr:uid="{F94DA173-0DAC-4BD3-AFEB-8848967D9C57}"/>
    <cellStyle name="40% - Accent2 26 3 3 2" xfId="39033" xr:uid="{07A483BC-56A0-406A-AF85-DEA7294BB82A}"/>
    <cellStyle name="40% - Accent2 26 3 3 3" xfId="42459" xr:uid="{83B24C70-4CFA-4C1B-8AA2-B261D5D7FD7F}"/>
    <cellStyle name="40% - Accent2 26 3 4" xfId="11758" xr:uid="{A146FA4D-4F2D-4C43-9CFA-34D4EF48181B}"/>
    <cellStyle name="40% - Accent2 26 3 4 2" xfId="39034" xr:uid="{85CB7B62-7971-4736-BCAB-37B8BE57F104}"/>
    <cellStyle name="40% - Accent2 26 3 4 3" xfId="42460" xr:uid="{70063517-9ADD-4590-B2A9-EE0389B1406D}"/>
    <cellStyle name="40% - Accent2 26 3 5" xfId="11759" xr:uid="{94A42B7A-9844-4945-A315-87C5B18A678E}"/>
    <cellStyle name="40% - Accent2 26 3 5 2" xfId="39035" xr:uid="{F5BF0E57-2CB8-4B63-9443-70156968699D}"/>
    <cellStyle name="40% - Accent2 26 3 5 3" xfId="42461" xr:uid="{35D5ECA4-B837-4002-97A0-48ECA8872AEE}"/>
    <cellStyle name="40% - Accent2 26 3 6" xfId="11760" xr:uid="{6F2CCF29-50A6-4551-87F8-F17C0CE23862}"/>
    <cellStyle name="40% - Accent2 26 3 6 2" xfId="39036" xr:uid="{B5E880E1-BAEC-4FF1-B33A-D63E0FA44147}"/>
    <cellStyle name="40% - Accent2 26 3 6 3" xfId="42462" xr:uid="{77EFED23-56FB-4B52-B14D-6B9EA6E2137B}"/>
    <cellStyle name="40% - Accent2 26 3 7" xfId="39027" xr:uid="{D1646469-99CB-451E-B0E5-E50ED8A7BC5D}"/>
    <cellStyle name="40% - Accent2 26 3 8" xfId="42453" xr:uid="{1FBE12CC-0B8F-4DE5-A9B4-640659E44072}"/>
    <cellStyle name="40% - Accent2 26 4" xfId="11761" xr:uid="{5885B32F-A923-4781-A9CC-4241AD04C3DD}"/>
    <cellStyle name="40% - Accent2 26 4 2" xfId="11762" xr:uid="{19447389-DD08-460F-A55A-518A44B3B177}"/>
    <cellStyle name="40% - Accent2 26 4 2 2" xfId="39038" xr:uid="{A67551C0-AAE3-4D61-B80B-291BE9EDFF39}"/>
    <cellStyle name="40% - Accent2 26 4 2 3" xfId="42464" xr:uid="{9BAFAA57-C1A4-4888-A12F-23D54C165B56}"/>
    <cellStyle name="40% - Accent2 26 4 3" xfId="11763" xr:uid="{94DD2D5E-1498-4E91-906B-8B8001B60264}"/>
    <cellStyle name="40% - Accent2 26 4 3 2" xfId="39039" xr:uid="{50387846-DE05-40EE-8EB0-3B51B42983B1}"/>
    <cellStyle name="40% - Accent2 26 4 3 3" xfId="42465" xr:uid="{F7FB12EA-1E9F-4DDE-A72F-71C5CB107F6A}"/>
    <cellStyle name="40% - Accent2 26 4 4" xfId="11764" xr:uid="{FE182F1D-C00C-474A-AAF9-30A5C2E8E013}"/>
    <cellStyle name="40% - Accent2 26 4 4 2" xfId="39040" xr:uid="{0B3D91EC-705B-4A76-A173-1018B24CDF24}"/>
    <cellStyle name="40% - Accent2 26 4 4 3" xfId="42466" xr:uid="{AE45B078-DCF7-4B90-A5E8-AB1E9428EC54}"/>
    <cellStyle name="40% - Accent2 26 4 5" xfId="11765" xr:uid="{88E04A24-C58F-4374-BD5F-D3631562E6E9}"/>
    <cellStyle name="40% - Accent2 26 4 5 2" xfId="39041" xr:uid="{B0E680C4-B1E2-4CD4-B8D1-1107B9DBA28C}"/>
    <cellStyle name="40% - Accent2 26 4 5 3" xfId="42467" xr:uid="{49D60D91-0F03-4613-8030-6BCF63DEB694}"/>
    <cellStyle name="40% - Accent2 26 4 6" xfId="39037" xr:uid="{C1ED16C0-4B12-4FDC-B693-A3A817B337D1}"/>
    <cellStyle name="40% - Accent2 26 4 7" xfId="42463" xr:uid="{64A6B990-4DF3-4987-ACF6-6490D05FC2C4}"/>
    <cellStyle name="40% - Accent2 26 5" xfId="11766" xr:uid="{D5A09800-7E7F-4284-BD81-7E267D0E787F}"/>
    <cellStyle name="40% - Accent2 26 5 2" xfId="39042" xr:uid="{37F9578F-3CDB-4E47-9681-84BE566F1DD3}"/>
    <cellStyle name="40% - Accent2 26 5 3" xfId="42468" xr:uid="{8BF13E4B-7A16-444A-842E-5741CF9F1C5C}"/>
    <cellStyle name="40% - Accent2 26 6" xfId="11767" xr:uid="{F7C37279-627A-440E-ACAA-B98EAB4159E1}"/>
    <cellStyle name="40% - Accent2 26 6 2" xfId="39043" xr:uid="{698E9AC7-F6D6-423C-A597-355C7938BBA8}"/>
    <cellStyle name="40% - Accent2 26 6 3" xfId="42469" xr:uid="{D67D0E15-8CC7-471C-A48F-BAA2E4049791}"/>
    <cellStyle name="40% - Accent2 26 7" xfId="11768" xr:uid="{3A86AF0E-D494-458F-8A3F-0AAD92C8ECB0}"/>
    <cellStyle name="40% - Accent2 26 7 2" xfId="39044" xr:uid="{E013DA14-BC42-4D84-9BC3-D446823EE251}"/>
    <cellStyle name="40% - Accent2 26 7 3" xfId="42470" xr:uid="{B74282CF-AA09-4900-AAD1-2408BEDA5B71}"/>
    <cellStyle name="40% - Accent2 26 8" xfId="11769" xr:uid="{FC5F54B7-A067-44FF-898B-80E02B851836}"/>
    <cellStyle name="40% - Accent2 26 8 2" xfId="39045" xr:uid="{E1E979A5-E4CD-46AF-81EC-97131C1592B7}"/>
    <cellStyle name="40% - Accent2 26 8 3" xfId="42471" xr:uid="{CFBDFE2F-9488-4520-88CB-22F85971A36A}"/>
    <cellStyle name="40% - Accent2 26 9" xfId="39023" xr:uid="{1A13042F-AAE9-49AD-8A14-89AA21597CDC}"/>
    <cellStyle name="40% - Accent2 27" xfId="2166" xr:uid="{00000000-0005-0000-0000-0000B3020000}"/>
    <cellStyle name="40% - Accent2 27 10" xfId="42472" xr:uid="{211664A0-F85E-426F-A4E8-2CD05FBEDB56}"/>
    <cellStyle name="40% - Accent2 27 11" xfId="11770" xr:uid="{8E93544C-F4EA-4113-A671-E7D54F8D3460}"/>
    <cellStyle name="40% - Accent2 27 2" xfId="11771" xr:uid="{7A9F4ADA-E397-46DB-ADFD-BB1B14CB1C9E}"/>
    <cellStyle name="40% - Accent2 27 2 2" xfId="11772" xr:uid="{DF1565B7-A8F2-409B-A924-C917D7F447BF}"/>
    <cellStyle name="40% - Accent2 27 2 2 2" xfId="11773" xr:uid="{0268212F-76A8-47B6-9C4C-10FC7AF928C4}"/>
    <cellStyle name="40% - Accent2 27 2 2 2 2" xfId="39048" xr:uid="{63736D6E-ED32-46C9-B15C-37FBBBBE312C}"/>
    <cellStyle name="40% - Accent2 27 2 2 2 3" xfId="42474" xr:uid="{E02AE030-D75D-4AFD-9B0C-CAC36B0DA322}"/>
    <cellStyle name="40% - Accent2 27 2 2 3" xfId="11774" xr:uid="{97A19395-1D46-4964-A5C2-98B75E50C6EC}"/>
    <cellStyle name="40% - Accent2 27 2 2 3 2" xfId="39049" xr:uid="{2227AB8F-95FE-44A6-B614-6CBE178AF485}"/>
    <cellStyle name="40% - Accent2 27 2 2 3 3" xfId="42475" xr:uid="{5F555840-C31B-4D08-B677-234BB8BB0994}"/>
    <cellStyle name="40% - Accent2 27 2 2 4" xfId="39047" xr:uid="{DFE41518-A765-4801-8C15-EBA728E9E157}"/>
    <cellStyle name="40% - Accent2 27 2 2 5" xfId="42473" xr:uid="{57EC46CB-E8EA-4CD5-9EAB-2DDF209DCC73}"/>
    <cellStyle name="40% - Accent2 27 3" xfId="11775" xr:uid="{9152C198-3F87-490D-B4E0-63FA3B0122E8}"/>
    <cellStyle name="40% - Accent2 27 3 2" xfId="11776" xr:uid="{9C29486F-B1A4-4B43-9F2F-1C562438F29C}"/>
    <cellStyle name="40% - Accent2 27 3 2 2" xfId="11777" xr:uid="{FE9AB6D4-4F56-45A6-A912-2B60B6B4E348}"/>
    <cellStyle name="40% - Accent2 27 3 2 2 2" xfId="39052" xr:uid="{D027AC4B-FA59-4A63-BF40-63E4D4B86A45}"/>
    <cellStyle name="40% - Accent2 27 3 2 2 3" xfId="42478" xr:uid="{7C12BB4C-57A8-4CE0-842A-1EEC8E332358}"/>
    <cellStyle name="40% - Accent2 27 3 2 3" xfId="11778" xr:uid="{8F73D685-31F8-4153-83A2-51B29FE6B8F6}"/>
    <cellStyle name="40% - Accent2 27 3 2 3 2" xfId="39053" xr:uid="{DA97C3A6-7130-4FF2-BC5A-D9C5E8986E5B}"/>
    <cellStyle name="40% - Accent2 27 3 2 3 3" xfId="42479" xr:uid="{D5A598A1-E8D1-49F1-9610-1437CE9FED3D}"/>
    <cellStyle name="40% - Accent2 27 3 2 4" xfId="11779" xr:uid="{62C84238-4865-45C5-BC32-1DDF054D1024}"/>
    <cellStyle name="40% - Accent2 27 3 2 4 2" xfId="39054" xr:uid="{A28B84B2-5EB9-4828-AA05-D241718DDB41}"/>
    <cellStyle name="40% - Accent2 27 3 2 4 3" xfId="42480" xr:uid="{39474B07-5798-4200-A66F-FCC9E8C2AAD6}"/>
    <cellStyle name="40% - Accent2 27 3 2 5" xfId="11780" xr:uid="{3FC6EB64-4AEF-418C-8296-3783460043C0}"/>
    <cellStyle name="40% - Accent2 27 3 2 5 2" xfId="39055" xr:uid="{D25FF814-F87B-4905-B56C-174F8D40DFE7}"/>
    <cellStyle name="40% - Accent2 27 3 2 5 3" xfId="42481" xr:uid="{64C3C678-81F6-45C7-8725-D6A0939AE945}"/>
    <cellStyle name="40% - Accent2 27 3 2 6" xfId="39051" xr:uid="{B86724F4-11E1-4597-9C58-F3085FBCD67F}"/>
    <cellStyle name="40% - Accent2 27 3 2 7" xfId="42477" xr:uid="{F931CE02-C25B-468D-AFFC-4BA07E2C0340}"/>
    <cellStyle name="40% - Accent2 27 3 3" xfId="11781" xr:uid="{97390F46-E959-4679-AC08-06C720FE71F1}"/>
    <cellStyle name="40% - Accent2 27 3 3 2" xfId="39056" xr:uid="{D48E9093-2B98-45C2-9AA6-122FF299BEA8}"/>
    <cellStyle name="40% - Accent2 27 3 3 3" xfId="42482" xr:uid="{8A5F896B-CE2E-447F-8091-56EC914B7368}"/>
    <cellStyle name="40% - Accent2 27 3 4" xfId="11782" xr:uid="{DC09CC7F-8986-4313-AD2B-50ED68040E0C}"/>
    <cellStyle name="40% - Accent2 27 3 4 2" xfId="39057" xr:uid="{96356F3F-EC18-4D1D-8DCC-C7159DDB9DFD}"/>
    <cellStyle name="40% - Accent2 27 3 4 3" xfId="42483" xr:uid="{AA543D9F-A6FB-49C3-9C3A-18BBAF90DC07}"/>
    <cellStyle name="40% - Accent2 27 3 5" xfId="11783" xr:uid="{C5551AAB-5D05-4C6F-A274-ED1E063CFC1A}"/>
    <cellStyle name="40% - Accent2 27 3 5 2" xfId="39058" xr:uid="{0AD14562-642E-49A5-858D-89F36F9874DD}"/>
    <cellStyle name="40% - Accent2 27 3 5 3" xfId="42484" xr:uid="{B1DC42FD-046B-46B1-8E12-F8DA88B86139}"/>
    <cellStyle name="40% - Accent2 27 3 6" xfId="11784" xr:uid="{AC44693B-87B8-4D60-B2D6-6B8F83979589}"/>
    <cellStyle name="40% - Accent2 27 3 6 2" xfId="39059" xr:uid="{D7D44BF8-C7E6-480A-9CC4-3D93680D92FD}"/>
    <cellStyle name="40% - Accent2 27 3 6 3" xfId="42485" xr:uid="{CD8A04F5-B8CC-46D8-8FFC-CE0DD9685990}"/>
    <cellStyle name="40% - Accent2 27 3 7" xfId="39050" xr:uid="{AA3D6BE7-0225-41D3-BA12-79E6D46A9E46}"/>
    <cellStyle name="40% - Accent2 27 3 8" xfId="42476" xr:uid="{3193FEE4-A495-462B-8B2B-B65EAEAF96F4}"/>
    <cellStyle name="40% - Accent2 27 4" xfId="11785" xr:uid="{EC8B535C-E26F-49C0-B6D2-D884C1CF0EF8}"/>
    <cellStyle name="40% - Accent2 27 4 2" xfId="11786" xr:uid="{16DE0635-88AF-421F-8AA4-B4CAFEDB77FF}"/>
    <cellStyle name="40% - Accent2 27 4 2 2" xfId="39061" xr:uid="{0E7A833C-5243-453F-AC7C-83783D0766A0}"/>
    <cellStyle name="40% - Accent2 27 4 2 3" xfId="42487" xr:uid="{F10A47A5-DE2D-4DAC-8133-1F7A1B620DF5}"/>
    <cellStyle name="40% - Accent2 27 4 3" xfId="11787" xr:uid="{64755E83-735E-49C1-9238-DC690BA7B783}"/>
    <cellStyle name="40% - Accent2 27 4 3 2" xfId="39062" xr:uid="{F26E1B08-46A2-4538-B18B-3123BAD665EA}"/>
    <cellStyle name="40% - Accent2 27 4 3 3" xfId="42488" xr:uid="{F7940BB7-43C5-4C01-8E4C-5F7C25D08A66}"/>
    <cellStyle name="40% - Accent2 27 4 4" xfId="11788" xr:uid="{F35CB505-2DE7-45F0-AFD0-9F65E57C34EE}"/>
    <cellStyle name="40% - Accent2 27 4 4 2" xfId="39063" xr:uid="{7ECC30CB-E62C-432D-8C0A-5C228BA9A06D}"/>
    <cellStyle name="40% - Accent2 27 4 4 3" xfId="42489" xr:uid="{351FF732-D93F-4F44-A740-0443305FAB6C}"/>
    <cellStyle name="40% - Accent2 27 4 5" xfId="11789" xr:uid="{317E4E54-49F6-4F74-8FBA-436A4460278E}"/>
    <cellStyle name="40% - Accent2 27 4 5 2" xfId="39064" xr:uid="{7E407C30-5B52-4EAF-B6E8-93CB69936416}"/>
    <cellStyle name="40% - Accent2 27 4 5 3" xfId="42490" xr:uid="{3184519D-D9F8-42E0-B440-2C0116FF0003}"/>
    <cellStyle name="40% - Accent2 27 4 6" xfId="39060" xr:uid="{93B88C0A-9752-442F-8E73-FCB72DDD8F11}"/>
    <cellStyle name="40% - Accent2 27 4 7" xfId="42486" xr:uid="{55BF02DE-201D-42AA-B9BE-80D666C0448F}"/>
    <cellStyle name="40% - Accent2 27 5" xfId="11790" xr:uid="{41094CCA-7097-4D5F-9E7C-692BE53ED0FC}"/>
    <cellStyle name="40% - Accent2 27 5 2" xfId="39065" xr:uid="{1917C5E8-59A2-4FF2-9857-5F65AAEA57AF}"/>
    <cellStyle name="40% - Accent2 27 5 3" xfId="42491" xr:uid="{F7ED7179-58A3-4E6C-811A-8FFBA0B55C47}"/>
    <cellStyle name="40% - Accent2 27 6" xfId="11791" xr:uid="{156F71AB-7DC5-46B1-B86C-8C236D78BAF2}"/>
    <cellStyle name="40% - Accent2 27 6 2" xfId="39066" xr:uid="{A1AB5A5C-73AA-4A1A-82AF-6CCD09553D32}"/>
    <cellStyle name="40% - Accent2 27 6 3" xfId="42492" xr:uid="{B23F1DA4-74EE-442B-BFCE-07D0E2CE654A}"/>
    <cellStyle name="40% - Accent2 27 7" xfId="11792" xr:uid="{D95A223C-63A7-439C-8426-605BE5166B2B}"/>
    <cellStyle name="40% - Accent2 27 7 2" xfId="39067" xr:uid="{F60FCDF5-F9EF-4BEA-A944-6E9FCF2B30E5}"/>
    <cellStyle name="40% - Accent2 27 7 3" xfId="42493" xr:uid="{35FF1DC6-9156-45ED-A0EA-7628436DCFC0}"/>
    <cellStyle name="40% - Accent2 27 8" xfId="11793" xr:uid="{7610E508-3A91-4594-8B1C-0499928F5C23}"/>
    <cellStyle name="40% - Accent2 27 8 2" xfId="39068" xr:uid="{D992478C-D0C3-4648-88B5-AE155E0F2832}"/>
    <cellStyle name="40% - Accent2 27 8 3" xfId="42494" xr:uid="{9F1334FA-4C8F-4726-9384-01B03F75E748}"/>
    <cellStyle name="40% - Accent2 27 9" xfId="39046" xr:uid="{47A245FB-119B-4995-9D8E-F0258AD1E978}"/>
    <cellStyle name="40% - Accent2 28" xfId="2167" xr:uid="{00000000-0005-0000-0000-0000B4020000}"/>
    <cellStyle name="40% - Accent2 28 2" xfId="11794" xr:uid="{005C211D-A3B2-44D9-BEA1-DCE7532FD61E}"/>
    <cellStyle name="40% - Accent2 29" xfId="2168" xr:uid="{00000000-0005-0000-0000-0000B5020000}"/>
    <cellStyle name="40% - Accent2 29 2" xfId="11795" xr:uid="{0F71F887-24B5-4C69-9F5E-E8966AFDDA84}"/>
    <cellStyle name="40% - Accent2 3" xfId="239" xr:uid="{00000000-0005-0000-0000-0000B6020000}"/>
    <cellStyle name="40% - Accent2 3 2" xfId="2169" xr:uid="{00000000-0005-0000-0000-0000B7020000}"/>
    <cellStyle name="40% - Accent2 3 2 2" xfId="43558" xr:uid="{F11A613A-8ED4-4806-9C0D-C4405C2F4996}"/>
    <cellStyle name="40% - Accent2 3 3" xfId="2170" xr:uid="{00000000-0005-0000-0000-0000B8020000}"/>
    <cellStyle name="40% - Accent2 3 4" xfId="11796" xr:uid="{778E0BA5-1F67-4BBA-A5D7-0470682C4D91}"/>
    <cellStyle name="40% - Accent2 3_3_k" xfId="2171" xr:uid="{00000000-0005-0000-0000-0000B9020000}"/>
    <cellStyle name="40% - Accent2 30" xfId="2172" xr:uid="{00000000-0005-0000-0000-0000BA020000}"/>
    <cellStyle name="40% - Accent2 30 2" xfId="11797" xr:uid="{8E507C3F-5B54-4414-8F0F-8CB0130248BB}"/>
    <cellStyle name="40% - Accent2 31" xfId="2173" xr:uid="{00000000-0005-0000-0000-0000BB020000}"/>
    <cellStyle name="40% - Accent2 31 2" xfId="11798" xr:uid="{6C5FB83F-68D3-4D7D-8143-FD10FAE63182}"/>
    <cellStyle name="40% - Accent2 32" xfId="2174" xr:uid="{00000000-0005-0000-0000-0000BC020000}"/>
    <cellStyle name="40% - Accent2 32 2" xfId="11799" xr:uid="{4680E6EE-39C5-462B-AB7C-8245262DB8E7}"/>
    <cellStyle name="40% - Accent2 33" xfId="2175" xr:uid="{00000000-0005-0000-0000-0000BD020000}"/>
    <cellStyle name="40% - Accent2 33 2" xfId="11800" xr:uid="{B29FBA50-3ED8-4A61-8F4C-68953135FE6A}"/>
    <cellStyle name="40% - Accent2 34" xfId="2176" xr:uid="{00000000-0005-0000-0000-0000BE020000}"/>
    <cellStyle name="40% - Accent2 34 2" xfId="11801" xr:uid="{CEDE789D-3087-4B52-81EC-00FBF6170C6D}"/>
    <cellStyle name="40% - Accent2 35" xfId="2177" xr:uid="{00000000-0005-0000-0000-0000BF020000}"/>
    <cellStyle name="40% - Accent2 35 2" xfId="11802" xr:uid="{1837991D-25CC-4C65-BD5B-8DD796F65532}"/>
    <cellStyle name="40% - Accent2 36" xfId="2178" xr:uid="{00000000-0005-0000-0000-0000C0020000}"/>
    <cellStyle name="40% - Accent2 37" xfId="2179" xr:uid="{00000000-0005-0000-0000-0000C1020000}"/>
    <cellStyle name="40% - Accent2 38" xfId="2180" xr:uid="{00000000-0005-0000-0000-0000C2020000}"/>
    <cellStyle name="40% - Accent2 39" xfId="2181" xr:uid="{00000000-0005-0000-0000-0000C3020000}"/>
    <cellStyle name="40% - Accent2 4" xfId="240" xr:uid="{00000000-0005-0000-0000-0000C4020000}"/>
    <cellStyle name="40% - Accent2 4 2" xfId="43559" xr:uid="{9E585659-53DD-4EDE-AEA4-8968C3A510A6}"/>
    <cellStyle name="40% - Accent2 4 3" xfId="11803" xr:uid="{04CCF610-B30C-4E8B-BC83-53BA186FCFE7}"/>
    <cellStyle name="40% - Accent2 40" xfId="2182" xr:uid="{00000000-0005-0000-0000-0000C5020000}"/>
    <cellStyle name="40% - Accent2 41" xfId="2183" xr:uid="{00000000-0005-0000-0000-0000C6020000}"/>
    <cellStyle name="40% - Accent2 42" xfId="2184" xr:uid="{00000000-0005-0000-0000-0000C7020000}"/>
    <cellStyle name="40% - Accent2 43" xfId="2185" xr:uid="{00000000-0005-0000-0000-0000C8020000}"/>
    <cellStyle name="40% - Accent2 44" xfId="2186" xr:uid="{00000000-0005-0000-0000-0000C9020000}"/>
    <cellStyle name="40% - Accent2 45" xfId="2187" xr:uid="{00000000-0005-0000-0000-0000CA020000}"/>
    <cellStyle name="40% - Accent2 46" xfId="2188" xr:uid="{00000000-0005-0000-0000-0000CB020000}"/>
    <cellStyle name="40% - Accent2 47" xfId="2189" xr:uid="{00000000-0005-0000-0000-0000CC020000}"/>
    <cellStyle name="40% - Accent2 48" xfId="2190" xr:uid="{00000000-0005-0000-0000-0000CD020000}"/>
    <cellStyle name="40% - Accent2 49" xfId="2191" xr:uid="{00000000-0005-0000-0000-0000CE020000}"/>
    <cellStyle name="40% - Accent2 5" xfId="241" xr:uid="{00000000-0005-0000-0000-0000CF020000}"/>
    <cellStyle name="40% - Accent2 5 2" xfId="43560" xr:uid="{272EA495-B6EE-481A-8CC7-E572785F85F4}"/>
    <cellStyle name="40% - Accent2 5 3" xfId="11804" xr:uid="{265CA9E1-098C-4BE3-B29F-A82AF82FCEE2}"/>
    <cellStyle name="40% - Accent2 6" xfId="242" xr:uid="{00000000-0005-0000-0000-0000D0020000}"/>
    <cellStyle name="40% - Accent2 6 2" xfId="43561" xr:uid="{EF1055F4-9820-449A-87C8-01E130B75D13}"/>
    <cellStyle name="40% - Accent2 6 3" xfId="11805" xr:uid="{E3004F0C-CEE6-495E-B861-EA32E32B91BA}"/>
    <cellStyle name="40% - Accent2 7" xfId="243" xr:uid="{00000000-0005-0000-0000-0000D1020000}"/>
    <cellStyle name="40% - Accent2 7 2" xfId="43562" xr:uid="{C96CE34C-F9BD-4557-897C-7ACB392899CC}"/>
    <cellStyle name="40% - Accent2 7 3" xfId="11806" xr:uid="{840B5CBF-5377-4EFF-8890-98E7D913FCE8}"/>
    <cellStyle name="40% - Accent2 8" xfId="244" xr:uid="{00000000-0005-0000-0000-0000D2020000}"/>
    <cellStyle name="40% - Accent2 8 2" xfId="2192" xr:uid="{00000000-0005-0000-0000-0000D3020000}"/>
    <cellStyle name="40% - Accent2 8 2 2" xfId="43563" xr:uid="{AE1ABBCE-5428-4A74-ACE8-8947DF97A403}"/>
    <cellStyle name="40% - Accent2 8 3" xfId="11807" xr:uid="{7B89B478-39FA-4CDA-8C22-5A0A7F8BB2D4}"/>
    <cellStyle name="40% - Accent2 9" xfId="245" xr:uid="{00000000-0005-0000-0000-0000D4020000}"/>
    <cellStyle name="40% - Accent2 9 2" xfId="2193" xr:uid="{00000000-0005-0000-0000-0000D5020000}"/>
    <cellStyle name="40% - Accent2 9 2 2" xfId="43564" xr:uid="{EA8A9268-BD45-44C4-9724-475BFC8E46DA}"/>
    <cellStyle name="40% - Accent2 9 3" xfId="11808" xr:uid="{7E6E95AA-A504-4946-88BF-571573E9BDF7}"/>
    <cellStyle name="40% - Accent3 10" xfId="246" xr:uid="{00000000-0005-0000-0000-0000D6020000}"/>
    <cellStyle name="40% - Accent3 10 2" xfId="2194" xr:uid="{00000000-0005-0000-0000-0000D7020000}"/>
    <cellStyle name="40% - Accent3 10 2 2" xfId="43565" xr:uid="{BF4D92D0-7CF6-4424-A184-25A3F612C920}"/>
    <cellStyle name="40% - Accent3 10 3" xfId="11809" xr:uid="{C5983672-6B2A-4687-83D9-43CFA902ED74}"/>
    <cellStyle name="40% - Accent3 11" xfId="247" xr:uid="{00000000-0005-0000-0000-0000D8020000}"/>
    <cellStyle name="40% - Accent3 11 2" xfId="43566" xr:uid="{61F276BA-9684-449D-AD19-E542218B52D3}"/>
    <cellStyle name="40% - Accent3 11 3" xfId="11810" xr:uid="{D1521944-C37E-4FBC-B8BA-02D37EBC22CD}"/>
    <cellStyle name="40% - Accent3 12" xfId="248" xr:uid="{00000000-0005-0000-0000-0000D9020000}"/>
    <cellStyle name="40% - Accent3 12 2" xfId="43567" xr:uid="{D06FEA56-4A67-46A0-A7CE-CCF5C666C35F}"/>
    <cellStyle name="40% - Accent3 12 3" xfId="11811" xr:uid="{62F5BC4A-113A-4928-BBD5-8F6F589118A2}"/>
    <cellStyle name="40% - Accent3 13" xfId="249" xr:uid="{00000000-0005-0000-0000-0000DA020000}"/>
    <cellStyle name="40% - Accent3 13 2" xfId="43568" xr:uid="{3EF25DCF-BD1F-4978-9DA3-7994A29E81CF}"/>
    <cellStyle name="40% - Accent3 13 3" xfId="11812" xr:uid="{3E91BB3A-EE23-4803-9A9A-4658D3947669}"/>
    <cellStyle name="40% - Accent3 14" xfId="250" xr:uid="{00000000-0005-0000-0000-0000DB020000}"/>
    <cellStyle name="40% - Accent3 14 2" xfId="43569" xr:uid="{0BD3E656-0C00-45C4-899C-76DAED6EE2C8}"/>
    <cellStyle name="40% - Accent3 14 3" xfId="11813" xr:uid="{E15DFE3E-11B0-45CC-9B8E-7561E4CDCAEA}"/>
    <cellStyle name="40% - Accent3 15" xfId="251" xr:uid="{00000000-0005-0000-0000-0000DC020000}"/>
    <cellStyle name="40% - Accent3 15 2" xfId="43570" xr:uid="{340EA9E8-F3B8-42B1-82C0-F05F8CF9F2D2}"/>
    <cellStyle name="40% - Accent3 15 3" xfId="11814" xr:uid="{9271D834-7EE4-4553-A52A-EAB56623D51C}"/>
    <cellStyle name="40% - Accent3 16" xfId="252" xr:uid="{00000000-0005-0000-0000-0000DD020000}"/>
    <cellStyle name="40% - Accent3 16 2" xfId="43571" xr:uid="{0B634ED6-F16D-4DEC-AAFC-F6C4FBC66E85}"/>
    <cellStyle name="40% - Accent3 16 3" xfId="11815" xr:uid="{86A3C41E-4E07-494E-931D-1CD02769A6DB}"/>
    <cellStyle name="40% - Accent3 17" xfId="253" xr:uid="{00000000-0005-0000-0000-0000DE020000}"/>
    <cellStyle name="40% - Accent3 17 2" xfId="43572" xr:uid="{A61FA1D2-1304-4367-AA67-988B0E6E8A58}"/>
    <cellStyle name="40% - Accent3 17 3" xfId="11816" xr:uid="{E0F32840-945B-4D54-9703-4710DF2B5BE0}"/>
    <cellStyle name="40% - Accent3 18" xfId="254" xr:uid="{00000000-0005-0000-0000-0000DF020000}"/>
    <cellStyle name="40% - Accent3 18 2" xfId="43573" xr:uid="{86F5DD87-B532-4838-B29C-1600F963A0E7}"/>
    <cellStyle name="40% - Accent3 18 3" xfId="11817" xr:uid="{1DE96F78-BECC-4AF4-9C12-11C1A7ACF1D9}"/>
    <cellStyle name="40% - Accent3 19" xfId="255" xr:uid="{00000000-0005-0000-0000-0000E0020000}"/>
    <cellStyle name="40% - Accent3 19 2" xfId="2195" xr:uid="{00000000-0005-0000-0000-0000E1020000}"/>
    <cellStyle name="40% - Accent3 19 2 2" xfId="43574" xr:uid="{AE4F467F-59F3-472A-86B2-CC1CB6BBFC3D}"/>
    <cellStyle name="40% - Accent3 19 3" xfId="11818" xr:uid="{79EA87FB-A71D-4E74-B94F-A4FF369D90AC}"/>
    <cellStyle name="40% - Accent3 2" xfId="256" xr:uid="{00000000-0005-0000-0000-0000E2020000}"/>
    <cellStyle name="40% - Accent3 2 10" xfId="2196" xr:uid="{00000000-0005-0000-0000-0000E3020000}"/>
    <cellStyle name="40% - Accent3 2 10 2" xfId="11820" xr:uid="{C03166C8-AE7C-4485-87CB-F5CCBB8BFA6D}"/>
    <cellStyle name="40% - Accent3 2 11" xfId="2197" xr:uid="{00000000-0005-0000-0000-0000E4020000}"/>
    <cellStyle name="40% - Accent3 2 11 2" xfId="11821" xr:uid="{3FFD8AFE-003B-4F83-BC4B-3859E059FA2D}"/>
    <cellStyle name="40% - Accent3 2 12" xfId="2198" xr:uid="{00000000-0005-0000-0000-0000E5020000}"/>
    <cellStyle name="40% - Accent3 2 12 2" xfId="11822" xr:uid="{2180A7C5-322B-4476-A730-99B51D2F7596}"/>
    <cellStyle name="40% - Accent3 2 13" xfId="2199" xr:uid="{00000000-0005-0000-0000-0000E6020000}"/>
    <cellStyle name="40% - Accent3 2 13 2" xfId="11823" xr:uid="{234FED18-5FB7-4DF0-8037-5C552F46F326}"/>
    <cellStyle name="40% - Accent3 2 14" xfId="2200" xr:uid="{00000000-0005-0000-0000-0000E7020000}"/>
    <cellStyle name="40% - Accent3 2 15" xfId="11819" xr:uid="{277A5971-8950-45AC-AB40-1F5251BCC0CB}"/>
    <cellStyle name="40% - Accent3 2 2" xfId="257" xr:uid="{00000000-0005-0000-0000-0000E8020000}"/>
    <cellStyle name="40% - Accent3 2 2 2" xfId="2201" xr:uid="{00000000-0005-0000-0000-0000E9020000}"/>
    <cellStyle name="40% - Accent3 2 2 2 2" xfId="43575" xr:uid="{1767FC31-B557-4F00-A7C9-9BD436A8771F}"/>
    <cellStyle name="40% - Accent3 2 2 3" xfId="11824" xr:uid="{FAAD137E-CC2F-4DEC-8F06-CD3F6D7AFF83}"/>
    <cellStyle name="40% - Accent3 2 3" xfId="258" xr:uid="{00000000-0005-0000-0000-0000EA020000}"/>
    <cellStyle name="40% - Accent3 2 3 2" xfId="2202" xr:uid="{00000000-0005-0000-0000-0000EB020000}"/>
    <cellStyle name="40% - Accent3 2 3 2 2" xfId="43576" xr:uid="{0B5C22E9-07D8-4048-B25A-86A6965FEE2A}"/>
    <cellStyle name="40% - Accent3 2 3 3" xfId="11825" xr:uid="{83AE45A3-17AA-4FDA-8532-51E41BEB2C46}"/>
    <cellStyle name="40% - Accent3 2 4" xfId="259" xr:uid="{00000000-0005-0000-0000-0000EC020000}"/>
    <cellStyle name="40% - Accent3 2 4 2" xfId="2203" xr:uid="{00000000-0005-0000-0000-0000ED020000}"/>
    <cellStyle name="40% - Accent3 2 4 2 2" xfId="43577" xr:uid="{BC8C18B8-47FD-415D-B35E-E87F954F7FA9}"/>
    <cellStyle name="40% - Accent3 2 4 3" xfId="11826" xr:uid="{85E7557C-093F-4634-BCBF-4FA6A28B21D7}"/>
    <cellStyle name="40% - Accent3 2 5" xfId="2204" xr:uid="{00000000-0005-0000-0000-0000EE020000}"/>
    <cellStyle name="40% - Accent3 2 5 2" xfId="11827" xr:uid="{6BA5944F-AFD2-43C9-BDAC-005B00F16567}"/>
    <cellStyle name="40% - Accent3 2 6" xfId="2205" xr:uid="{00000000-0005-0000-0000-0000EF020000}"/>
    <cellStyle name="40% - Accent3 2 6 2" xfId="11828" xr:uid="{FF08BBEF-CFB0-48A7-A653-61304EDFF3B7}"/>
    <cellStyle name="40% - Accent3 2 7" xfId="2206" xr:uid="{00000000-0005-0000-0000-0000F0020000}"/>
    <cellStyle name="40% - Accent3 2 7 2" xfId="11829" xr:uid="{2EDB9453-0B5E-44F1-99D5-C90E4E29435F}"/>
    <cellStyle name="40% - Accent3 2 8" xfId="2207" xr:uid="{00000000-0005-0000-0000-0000F1020000}"/>
    <cellStyle name="40% - Accent3 2 8 2" xfId="11830" xr:uid="{E6DB6E4E-AB40-4EE1-A2BE-EBA843FC8F2C}"/>
    <cellStyle name="40% - Accent3 2 9" xfId="2208" xr:uid="{00000000-0005-0000-0000-0000F2020000}"/>
    <cellStyle name="40% - Accent3 2 9 2" xfId="11831" xr:uid="{B1005475-A999-4CE1-9FD5-9D31B852D616}"/>
    <cellStyle name="40% - Accent3 2_2-2" xfId="2209" xr:uid="{00000000-0005-0000-0000-0000F3020000}"/>
    <cellStyle name="40% - Accent3 20" xfId="260" xr:uid="{00000000-0005-0000-0000-0000F4020000}"/>
    <cellStyle name="40% - Accent3 20 2" xfId="43578" xr:uid="{8707684A-627E-4B58-943A-280D3029FA18}"/>
    <cellStyle name="40% - Accent3 20 3" xfId="11832" xr:uid="{804AF5AC-B871-445A-8362-EFF1FEFAD97C}"/>
    <cellStyle name="40% - Accent3 21" xfId="261" xr:uid="{00000000-0005-0000-0000-0000F5020000}"/>
    <cellStyle name="40% - Accent3 21 10" xfId="11834" xr:uid="{1496E6B4-7788-482A-B8A4-A31BDB1EBFF9}"/>
    <cellStyle name="40% - Accent3 21 11" xfId="11835" xr:uid="{802419CB-6E57-4F63-8EA9-4F9DEB703B05}"/>
    <cellStyle name="40% - Accent3 21 12" xfId="11836" xr:uid="{880E9BE1-2DD3-471E-A242-E59171A3E176}"/>
    <cellStyle name="40% - Accent3 21 13" xfId="11837" xr:uid="{2125745C-1946-4C49-8507-099B68CAE918}"/>
    <cellStyle name="40% - Accent3 21 14" xfId="11838" xr:uid="{0FCD684B-02BD-4557-903A-5C69DD22E294}"/>
    <cellStyle name="40% - Accent3 21 15" xfId="43579" xr:uid="{688839D7-472A-409E-981F-2D182BB29243}"/>
    <cellStyle name="40% - Accent3 21 16" xfId="11833" xr:uid="{966702A3-98FD-43B0-9018-A459E3F1F1B8}"/>
    <cellStyle name="40% - Accent3 21 2" xfId="2210" xr:uid="{00000000-0005-0000-0000-0000F6020000}"/>
    <cellStyle name="40% - Accent3 21 2 2" xfId="11840" xr:uid="{5AD9EC1A-8794-4B9E-B02A-414BA2868D95}"/>
    <cellStyle name="40% - Accent3 21 2 3" xfId="11841" xr:uid="{09BD559E-124E-42B9-A281-07DDFAD5FA28}"/>
    <cellStyle name="40% - Accent3 21 2 3 2" xfId="11842" xr:uid="{F526FABF-4F19-4725-ABBF-6E40E66E88F4}"/>
    <cellStyle name="40% - Accent3 21 2 4" xfId="11843" xr:uid="{D5B8C583-B68F-4E91-B92B-C2ABD88BCF9D}"/>
    <cellStyle name="40% - Accent3 21 2 5" xfId="11844" xr:uid="{E0EB7C25-2912-4540-A702-756634DDC20F}"/>
    <cellStyle name="40% - Accent3 21 2 6" xfId="11839" xr:uid="{C32C2974-89C2-4B40-B107-7EE955E9286E}"/>
    <cellStyle name="40% - Accent3 21 3" xfId="11845" xr:uid="{A73B0755-D521-4078-AD20-D2C74389E94E}"/>
    <cellStyle name="40% - Accent3 21 4" xfId="11846" xr:uid="{2A44A1A9-999C-41B2-8825-ADFB2F457AA4}"/>
    <cellStyle name="40% - Accent3 21 5" xfId="11847" xr:uid="{86315361-8DA1-43D1-92EE-919063CF1703}"/>
    <cellStyle name="40% - Accent3 21 6" xfId="11848" xr:uid="{737D24DD-4215-43C0-B9A7-B5D9CD291C02}"/>
    <cellStyle name="40% - Accent3 21 7" xfId="11849" xr:uid="{C4678CE8-EE0C-4418-915A-BDDBB9098D9D}"/>
    <cellStyle name="40% - Accent3 21 8" xfId="11850" xr:uid="{CCE29AB1-E74F-40EE-B648-B89C77717956}"/>
    <cellStyle name="40% - Accent3 21 9" xfId="11851" xr:uid="{72D72861-FCD2-4A85-A63D-B61C006ED86D}"/>
    <cellStyle name="40% - Accent3 22" xfId="262" xr:uid="{00000000-0005-0000-0000-0000F7020000}"/>
    <cellStyle name="40% - Accent3 22 10" xfId="11853" xr:uid="{5C9DFC2A-32F5-4983-99F1-8AA4001EF409}"/>
    <cellStyle name="40% - Accent3 22 10 2" xfId="39070" xr:uid="{F212E46C-79F2-462D-870D-44E1004E4A84}"/>
    <cellStyle name="40% - Accent3 22 10 3" xfId="42496" xr:uid="{50157DAF-82D7-4B64-994A-D4C93589B369}"/>
    <cellStyle name="40% - Accent3 22 11" xfId="11854" xr:uid="{49E6C48E-722F-4978-A473-6A19799581B1}"/>
    <cellStyle name="40% - Accent3 22 11 2" xfId="39071" xr:uid="{4F2E16A2-9A4F-44B5-8956-53960C928AB2}"/>
    <cellStyle name="40% - Accent3 22 11 3" xfId="42497" xr:uid="{029497C2-9CFB-4840-9EDF-1128F454ABFA}"/>
    <cellStyle name="40% - Accent3 22 12" xfId="11855" xr:uid="{40782A7C-21AF-4DDC-B7C4-34DB02E0A728}"/>
    <cellStyle name="40% - Accent3 22 12 2" xfId="39072" xr:uid="{78E4CF91-C0F3-438D-A78A-96560233938E}"/>
    <cellStyle name="40% - Accent3 22 12 3" xfId="42498" xr:uid="{ED38425D-654D-444E-A850-D64F9469D511}"/>
    <cellStyle name="40% - Accent3 22 13" xfId="11856" xr:uid="{E097DC24-A93E-4771-B3FC-0FBED0E7F479}"/>
    <cellStyle name="40% - Accent3 22 13 2" xfId="39073" xr:uid="{5CF9ED4F-53F0-486D-A39D-99BCFDB81A05}"/>
    <cellStyle name="40% - Accent3 22 13 3" xfId="42499" xr:uid="{7511FF50-B0D9-4C80-A7E0-40CF6F473ADF}"/>
    <cellStyle name="40% - Accent3 22 14" xfId="11857" xr:uid="{57F5FDA9-CF91-4C05-A15A-5D1F7388E6F8}"/>
    <cellStyle name="40% - Accent3 22 14 2" xfId="39074" xr:uid="{17A35BDC-5DC0-4D53-AA61-CF37907E566D}"/>
    <cellStyle name="40% - Accent3 22 14 3" xfId="42500" xr:uid="{45770315-5DFE-4CEF-9483-EC205F379494}"/>
    <cellStyle name="40% - Accent3 22 15" xfId="39069" xr:uid="{F791FD41-324B-4FCA-86A9-BB33072382D5}"/>
    <cellStyle name="40% - Accent3 22 16" xfId="42495" xr:uid="{1CF9A150-2775-4477-B919-3FF6A95F8ACD}"/>
    <cellStyle name="40% - Accent3 22 17" xfId="43580" xr:uid="{414F3C80-AE6F-4A7B-AB67-D6C4A697BBFF}"/>
    <cellStyle name="40% - Accent3 22 18" xfId="11852" xr:uid="{55B73BAB-100A-4190-8699-9D4BDF608296}"/>
    <cellStyle name="40% - Accent3 22 2" xfId="2211" xr:uid="{00000000-0005-0000-0000-0000F8020000}"/>
    <cellStyle name="40% - Accent3 22 2 10" xfId="42501" xr:uid="{67A20511-AC6A-43A0-9C97-D49214036C7F}"/>
    <cellStyle name="40% - Accent3 22 2 11" xfId="11858" xr:uid="{406A0EE0-6EC0-49F4-B4D5-60EB34B8F587}"/>
    <cellStyle name="40% - Accent3 22 2 2" xfId="11859" xr:uid="{13259CF1-E3FC-47BB-8249-852696AD4842}"/>
    <cellStyle name="40% - Accent3 22 2 2 2" xfId="11860" xr:uid="{08B61316-99FC-4146-8417-7DD6309D81EC}"/>
    <cellStyle name="40% - Accent3 22 2 2 2 2" xfId="11861" xr:uid="{64E756A6-104B-42E2-A1F3-559838AE5E88}"/>
    <cellStyle name="40% - Accent3 22 2 2 2 2 2" xfId="39078" xr:uid="{C078A684-1259-4B9A-9BFA-A7C932946293}"/>
    <cellStyle name="40% - Accent3 22 2 2 2 2 3" xfId="42504" xr:uid="{721AA365-48FB-4EF6-9057-BAB9C5ADDBD7}"/>
    <cellStyle name="40% - Accent3 22 2 2 2 3" xfId="11862" xr:uid="{ECBAF09E-01E7-4E6E-A279-68D11351785C}"/>
    <cellStyle name="40% - Accent3 22 2 2 2 3 2" xfId="39079" xr:uid="{41756EAD-AE26-4C84-AF9D-17C08250E64F}"/>
    <cellStyle name="40% - Accent3 22 2 2 2 3 3" xfId="42505" xr:uid="{700C2A4E-706A-417A-9E0F-A3BCDA03ED29}"/>
    <cellStyle name="40% - Accent3 22 2 2 2 4" xfId="11863" xr:uid="{6222CD31-6A7B-45C4-852C-E5C2FEB234EA}"/>
    <cellStyle name="40% - Accent3 22 2 2 2 4 2" xfId="39080" xr:uid="{6BACBA35-98CB-46F3-B442-28DD46F0FFEB}"/>
    <cellStyle name="40% - Accent3 22 2 2 2 4 3" xfId="42506" xr:uid="{15E4F944-B639-46C2-B19D-A5D7DE34A3FA}"/>
    <cellStyle name="40% - Accent3 22 2 2 2 5" xfId="11864" xr:uid="{262AC91E-EFAA-4D12-8B3D-2A10B95D4332}"/>
    <cellStyle name="40% - Accent3 22 2 2 2 5 2" xfId="39081" xr:uid="{F00ECB50-A28B-48AA-9EF6-9415269694BD}"/>
    <cellStyle name="40% - Accent3 22 2 2 2 5 3" xfId="42507" xr:uid="{C0A6073B-DDA0-428C-969E-E74A1530B155}"/>
    <cellStyle name="40% - Accent3 22 2 2 2 6" xfId="39077" xr:uid="{4A7D6C1D-37D9-4E54-980D-A06C698150D9}"/>
    <cellStyle name="40% - Accent3 22 2 2 2 7" xfId="42503" xr:uid="{C5D40290-7C7F-41C3-869A-BCBD175E989E}"/>
    <cellStyle name="40% - Accent3 22 2 2 3" xfId="11865" xr:uid="{90824FB3-8305-4EA0-A3A6-877424F27500}"/>
    <cellStyle name="40% - Accent3 22 2 2 3 2" xfId="39082" xr:uid="{F3656AD3-B96A-4DE3-907D-4DB2E8ABCFF0}"/>
    <cellStyle name="40% - Accent3 22 2 2 3 3" xfId="42508" xr:uid="{3E0FC206-CB1C-4ACC-A4B1-B6BB0A41210A}"/>
    <cellStyle name="40% - Accent3 22 2 2 4" xfId="11866" xr:uid="{25F2581C-9994-46F1-A3D0-10E7D8B99F1F}"/>
    <cellStyle name="40% - Accent3 22 2 2 4 2" xfId="39083" xr:uid="{4539A0CC-660D-4F31-A01C-D85715426248}"/>
    <cellStyle name="40% - Accent3 22 2 2 4 3" xfId="42509" xr:uid="{75B25A0D-1B2C-451B-BA26-18FEEB94B848}"/>
    <cellStyle name="40% - Accent3 22 2 2 5" xfId="11867" xr:uid="{35F1410E-6E60-41E2-B685-7A0430E35FE5}"/>
    <cellStyle name="40% - Accent3 22 2 2 5 2" xfId="39084" xr:uid="{CE4F325F-9017-4686-928B-BE5A7BCC862D}"/>
    <cellStyle name="40% - Accent3 22 2 2 5 3" xfId="42510" xr:uid="{2DC4907A-F333-42AF-9A0A-F51AB809A839}"/>
    <cellStyle name="40% - Accent3 22 2 2 6" xfId="11868" xr:uid="{BA6CF150-899B-4E64-9F82-58EF27069BCD}"/>
    <cellStyle name="40% - Accent3 22 2 2 6 2" xfId="39085" xr:uid="{A835EA2C-C83B-4E30-BB56-C53FB5759290}"/>
    <cellStyle name="40% - Accent3 22 2 2 6 3" xfId="42511" xr:uid="{BEC88E6E-5061-4AC7-82BC-BF58458843E9}"/>
    <cellStyle name="40% - Accent3 22 2 2 7" xfId="39076" xr:uid="{1A84604E-C11F-4F3D-9775-E28A227000B7}"/>
    <cellStyle name="40% - Accent3 22 2 2 8" xfId="42502" xr:uid="{2CFE22BF-8E6F-4CA3-AE5D-4C69CD041992}"/>
    <cellStyle name="40% - Accent3 22 2 3" xfId="11869" xr:uid="{47A1CF9B-B221-4C16-B458-DFA2DB4C02D2}"/>
    <cellStyle name="40% - Accent3 22 2 3 2" xfId="11870" xr:uid="{46505E27-7DA7-475B-967A-F5BC147EA727}"/>
    <cellStyle name="40% - Accent3 22 2 3 2 2" xfId="11871" xr:uid="{21FABBA4-383D-438A-A81F-02AC13CAA0B1}"/>
    <cellStyle name="40% - Accent3 22 2 3 2 2 2" xfId="39088" xr:uid="{309836AD-9E20-4703-89F0-2072B891FA0E}"/>
    <cellStyle name="40% - Accent3 22 2 3 2 2 3" xfId="42514" xr:uid="{D76B1772-7928-4DAE-BF27-FF17CA88C775}"/>
    <cellStyle name="40% - Accent3 22 2 3 2 3" xfId="11872" xr:uid="{6CC7D765-9A8D-448E-AE57-E874B1811965}"/>
    <cellStyle name="40% - Accent3 22 2 3 2 3 2" xfId="39089" xr:uid="{E95BA77C-9E83-4653-A4C4-F0E54FB4C23B}"/>
    <cellStyle name="40% - Accent3 22 2 3 2 3 3" xfId="42515" xr:uid="{F583C950-174A-452A-9B74-83C937DFEFDA}"/>
    <cellStyle name="40% - Accent3 22 2 3 2 4" xfId="39087" xr:uid="{1E90F938-02D2-4726-A497-C4F98E416D24}"/>
    <cellStyle name="40% - Accent3 22 2 3 2 5" xfId="42513" xr:uid="{061F2752-C7BB-459C-8B7B-63FE2D584472}"/>
    <cellStyle name="40% - Accent3 22 2 3 3" xfId="11873" xr:uid="{6CFCBBB2-D9CF-4C49-AD95-899C77F660C8}"/>
    <cellStyle name="40% - Accent3 22 2 3 3 2" xfId="39090" xr:uid="{B43F249E-9AD7-413A-9CE4-2FC57DCFB41B}"/>
    <cellStyle name="40% - Accent3 22 2 3 3 3" xfId="42516" xr:uid="{E30D7CF8-536C-4D8D-8CB0-6E65726D72F2}"/>
    <cellStyle name="40% - Accent3 22 2 3 4" xfId="11874" xr:uid="{2AFB6F64-0F77-4A08-8548-B87C26742F78}"/>
    <cellStyle name="40% - Accent3 22 2 3 4 2" xfId="39091" xr:uid="{420872F5-475B-43E6-AA8C-EF4C16363703}"/>
    <cellStyle name="40% - Accent3 22 2 3 4 3" xfId="42517" xr:uid="{6ADB90D5-CA8E-4198-BC7D-4F98AB9B279E}"/>
    <cellStyle name="40% - Accent3 22 2 3 5" xfId="11875" xr:uid="{613A8DB5-E09B-4831-AC8C-0D592CDDCF75}"/>
    <cellStyle name="40% - Accent3 22 2 3 5 2" xfId="39092" xr:uid="{8134341E-A956-4D21-A593-4A4155D61F4E}"/>
    <cellStyle name="40% - Accent3 22 2 3 5 3" xfId="42518" xr:uid="{591E4907-15D0-4DE8-856F-5A32340A03FA}"/>
    <cellStyle name="40% - Accent3 22 2 3 6" xfId="11876" xr:uid="{816AB6A1-BBF6-4018-8CD3-E14A0848B8E3}"/>
    <cellStyle name="40% - Accent3 22 2 3 6 2" xfId="39093" xr:uid="{7BF8247F-AF37-48BE-B7D8-78F98FE90D1B}"/>
    <cellStyle name="40% - Accent3 22 2 3 6 3" xfId="42519" xr:uid="{D7203F7E-E400-44AE-AF1B-B599202F79BA}"/>
    <cellStyle name="40% - Accent3 22 2 3 7" xfId="39086" xr:uid="{13B764D4-E715-4CC0-B712-D478A9859186}"/>
    <cellStyle name="40% - Accent3 22 2 3 8" xfId="42512" xr:uid="{C2B3A98F-876C-405B-B439-6A90E721222D}"/>
    <cellStyle name="40% - Accent3 22 2 4" xfId="11877" xr:uid="{9C12A244-CF76-4EEB-91E6-5D76498B18BE}"/>
    <cellStyle name="40% - Accent3 22 2 4 2" xfId="11878" xr:uid="{F5E0D2C2-5BBB-4048-B1D0-E414EA44C0FD}"/>
    <cellStyle name="40% - Accent3 22 2 4 2 2" xfId="39095" xr:uid="{31B4065F-35C4-4D18-8B1E-E92C43699B39}"/>
    <cellStyle name="40% - Accent3 22 2 4 2 3" xfId="42521" xr:uid="{0550E1D9-B086-4F54-BF9D-C37880FEC4B1}"/>
    <cellStyle name="40% - Accent3 22 2 4 3" xfId="11879" xr:uid="{0E7A680B-7C33-4DCA-8951-828E0C8CFE64}"/>
    <cellStyle name="40% - Accent3 22 2 4 3 2" xfId="39096" xr:uid="{C6235C74-CBFB-4EF0-9EAD-DAAA72B0D5C1}"/>
    <cellStyle name="40% - Accent3 22 2 4 3 3" xfId="42522" xr:uid="{E4F05CBB-E3D0-4D95-9CAC-7E8A826016E0}"/>
    <cellStyle name="40% - Accent3 22 2 4 4" xfId="39094" xr:uid="{8FAB1039-9823-4804-997F-F1D77D765120}"/>
    <cellStyle name="40% - Accent3 22 2 4 5" xfId="42520" xr:uid="{73C00041-4D25-47BA-AEC3-7B393F53E9CF}"/>
    <cellStyle name="40% - Accent3 22 2 5" xfId="11880" xr:uid="{98D55FE1-CF2C-4C8C-82F7-4ACDC040E47C}"/>
    <cellStyle name="40% - Accent3 22 2 5 2" xfId="39097" xr:uid="{09A4D41D-524B-499F-AD8A-2B9ECF9DE8EA}"/>
    <cellStyle name="40% - Accent3 22 2 5 3" xfId="42523" xr:uid="{13994F7B-860D-464D-922A-05E9B0DF7479}"/>
    <cellStyle name="40% - Accent3 22 2 6" xfId="11881" xr:uid="{8C6652D3-92A0-4C9A-B47C-9C051949A880}"/>
    <cellStyle name="40% - Accent3 22 2 6 2" xfId="39098" xr:uid="{D2B15B67-111E-4F17-B8B5-1EAC07037CFD}"/>
    <cellStyle name="40% - Accent3 22 2 6 3" xfId="42524" xr:uid="{B873FBE1-2C12-4FA4-BED1-27507D8F5E41}"/>
    <cellStyle name="40% - Accent3 22 2 7" xfId="11882" xr:uid="{988542A9-1C27-4BE1-8E06-3E26FAF59769}"/>
    <cellStyle name="40% - Accent3 22 2 7 2" xfId="39099" xr:uid="{60D5BF32-10FB-4C14-9970-FB560404F8C0}"/>
    <cellStyle name="40% - Accent3 22 2 7 3" xfId="42525" xr:uid="{7403F9C6-2E97-49BD-874B-634FD2A3E6FD}"/>
    <cellStyle name="40% - Accent3 22 2 8" xfId="11883" xr:uid="{7E1F838B-66EC-4F7F-836D-00C6EA9A98B5}"/>
    <cellStyle name="40% - Accent3 22 2 8 2" xfId="39100" xr:uid="{51B87BE5-4A04-48FD-BA02-51FDE07BD697}"/>
    <cellStyle name="40% - Accent3 22 2 8 3" xfId="42526" xr:uid="{83D7499F-EC80-46B8-816D-E0BEB8DB6FF9}"/>
    <cellStyle name="40% - Accent3 22 2 9" xfId="39075" xr:uid="{4E54ADF5-6EB4-4A42-A722-87AF225834E3}"/>
    <cellStyle name="40% - Accent3 22 3" xfId="11884" xr:uid="{8B9FDE8B-6A68-40D4-84DC-8321609793F4}"/>
    <cellStyle name="40% - Accent3 22 3 2" xfId="11885" xr:uid="{200690FF-6EFD-4D4F-BB35-B4F16BB6D14D}"/>
    <cellStyle name="40% - Accent3 22 3 2 2" xfId="11886" xr:uid="{5F87517E-AC99-4FD4-AB06-E76E10BCB2D7}"/>
    <cellStyle name="40% - Accent3 22 3 2 2 2" xfId="11887" xr:uid="{68CCC224-D826-44BB-85BF-67D016EB3979}"/>
    <cellStyle name="40% - Accent3 22 3 2 2 2 2" xfId="39103" xr:uid="{8AF3C052-4310-4283-80BB-C86001D89B62}"/>
    <cellStyle name="40% - Accent3 22 3 2 2 2 3" xfId="42529" xr:uid="{20F6FE71-D482-4DCF-991C-5961300CBFD7}"/>
    <cellStyle name="40% - Accent3 22 3 2 2 3" xfId="11888" xr:uid="{01F84847-10C0-48F3-AC3F-1A4E2F9808FF}"/>
    <cellStyle name="40% - Accent3 22 3 2 2 3 2" xfId="39104" xr:uid="{64EC5F31-E5F8-4747-8C85-96083840AFAF}"/>
    <cellStyle name="40% - Accent3 22 3 2 2 3 3" xfId="42530" xr:uid="{92696DE3-A2CF-4A63-B470-B213FC0A49E5}"/>
    <cellStyle name="40% - Accent3 22 3 2 2 4" xfId="39102" xr:uid="{F80AB925-C10B-4DF2-9C36-A9A165A09ADA}"/>
    <cellStyle name="40% - Accent3 22 3 2 2 5" xfId="42528" xr:uid="{094A05CF-9670-4132-B891-AD4AA5BE13E4}"/>
    <cellStyle name="40% - Accent3 22 3 2 3" xfId="11889" xr:uid="{75F7C09E-95C5-466F-96FD-AB4CBB87F4C4}"/>
    <cellStyle name="40% - Accent3 22 3 2 3 2" xfId="39105" xr:uid="{DE4694F1-8E0B-422C-AA25-A266338CD6CF}"/>
    <cellStyle name="40% - Accent3 22 3 2 3 3" xfId="42531" xr:uid="{679EA824-0DF0-4AF0-BA13-47BA78A7070A}"/>
    <cellStyle name="40% - Accent3 22 3 2 4" xfId="11890" xr:uid="{55CE101C-1A38-4F89-A335-05D5C6C6FEB1}"/>
    <cellStyle name="40% - Accent3 22 3 2 4 2" xfId="39106" xr:uid="{8CD48249-DE98-457E-862E-B57EBEA96036}"/>
    <cellStyle name="40% - Accent3 22 3 2 4 3" xfId="42532" xr:uid="{6B4B8690-F38D-4AD7-B6A3-90B32B6DEF5C}"/>
    <cellStyle name="40% - Accent3 22 3 2 5" xfId="39101" xr:uid="{68A94BC3-3EAF-45FE-B4D3-767B9DA82878}"/>
    <cellStyle name="40% - Accent3 22 3 2 6" xfId="42527" xr:uid="{D74CBF9C-9BFD-4F00-A17D-EBD195686E17}"/>
    <cellStyle name="40% - Accent3 22 3 3" xfId="11891" xr:uid="{A968AF43-ACE2-494B-B797-E2935E8CF7EA}"/>
    <cellStyle name="40% - Accent3 22 3 3 2" xfId="11892" xr:uid="{D5CAE9F6-942C-4694-8DB3-C1F4EF88813A}"/>
    <cellStyle name="40% - Accent3 22 3 3 2 2" xfId="11893" xr:uid="{DAFD51E4-CA2E-42C0-9A96-81A2AF6CF72A}"/>
    <cellStyle name="40% - Accent3 22 3 3 2 2 2" xfId="39109" xr:uid="{1A7C8525-37BE-43BE-91AB-513E403ED3FA}"/>
    <cellStyle name="40% - Accent3 22 3 3 2 2 3" xfId="42535" xr:uid="{71ECDEF1-6395-4C93-9068-BB0721BDFEF3}"/>
    <cellStyle name="40% - Accent3 22 3 3 2 3" xfId="11894" xr:uid="{EF492BC0-2459-43F8-8F0E-97FFED238D2E}"/>
    <cellStyle name="40% - Accent3 22 3 3 2 3 2" xfId="39110" xr:uid="{EFA82132-6AAD-4914-A2F9-F87ABD714FD4}"/>
    <cellStyle name="40% - Accent3 22 3 3 2 3 3" xfId="42536" xr:uid="{9338382D-FE6E-4937-86F9-4451F6B85D1D}"/>
    <cellStyle name="40% - Accent3 22 3 3 2 4" xfId="39108" xr:uid="{88DE1EED-266D-4FAB-8534-EA87221D536C}"/>
    <cellStyle name="40% - Accent3 22 3 3 2 5" xfId="42534" xr:uid="{E5E6A830-C93B-41A5-8A43-BACA23C7D380}"/>
    <cellStyle name="40% - Accent3 22 3 3 3" xfId="11895" xr:uid="{F689867C-3436-4454-B446-66B8037EDD82}"/>
    <cellStyle name="40% - Accent3 22 3 3 3 2" xfId="39111" xr:uid="{51F0D7CE-4DBD-4E31-9229-89BF1F48AE95}"/>
    <cellStyle name="40% - Accent3 22 3 3 3 3" xfId="42537" xr:uid="{389F24B3-505E-48C0-BA7A-D99EEC1269E1}"/>
    <cellStyle name="40% - Accent3 22 3 3 4" xfId="11896" xr:uid="{A4DA2FC3-F193-4080-8371-2D68D09CA7A0}"/>
    <cellStyle name="40% - Accent3 22 3 3 4 2" xfId="39112" xr:uid="{4DC91269-7941-461F-B615-5C9360BF6E91}"/>
    <cellStyle name="40% - Accent3 22 3 3 4 3" xfId="42538" xr:uid="{1EA15768-D44E-40BE-94CA-A1664D8471F5}"/>
    <cellStyle name="40% - Accent3 22 3 3 5" xfId="39107" xr:uid="{48C12D4F-8698-4F24-9B90-F8E1AB50B5F2}"/>
    <cellStyle name="40% - Accent3 22 3 3 6" xfId="42533" xr:uid="{B00F7459-ED1B-4CCD-B2E4-D6D20B71B824}"/>
    <cellStyle name="40% - Accent3 22 3 4" xfId="11897" xr:uid="{E79CFFEB-8547-484B-A88F-FA11047ECC9C}"/>
    <cellStyle name="40% - Accent3 22 3 4 2" xfId="11898" xr:uid="{319A5890-65C8-4577-9300-0E8BFA5FB7F6}"/>
    <cellStyle name="40% - Accent3 22 3 4 2 2" xfId="39114" xr:uid="{05BBD32B-52CE-4A3A-BF1C-738CB8B3C5C9}"/>
    <cellStyle name="40% - Accent3 22 3 4 2 3" xfId="42540" xr:uid="{143B461C-C363-414B-A9E3-15F7B1A1C1F2}"/>
    <cellStyle name="40% - Accent3 22 3 4 3" xfId="11899" xr:uid="{94BFD690-5A80-4D2A-B84E-F0D34B409126}"/>
    <cellStyle name="40% - Accent3 22 3 4 3 2" xfId="39115" xr:uid="{C5CDF5A6-7098-493A-A4CD-FF33DE0740B7}"/>
    <cellStyle name="40% - Accent3 22 3 4 3 3" xfId="42541" xr:uid="{58BC8216-414D-47D7-81D1-7855EB365A05}"/>
    <cellStyle name="40% - Accent3 22 3 4 4" xfId="39113" xr:uid="{7E300EE2-E8BC-48D0-9C59-FE1D8BCE5B9F}"/>
    <cellStyle name="40% - Accent3 22 3 4 5" xfId="42539" xr:uid="{6765DE62-A08B-4DAC-9974-C7CE21E0AE21}"/>
    <cellStyle name="40% - Accent3 22 4" xfId="11900" xr:uid="{4A61CC49-4958-4FD0-91E6-2FC7681198CC}"/>
    <cellStyle name="40% - Accent3 22 4 10" xfId="42542" xr:uid="{36912143-537C-4E07-842F-FAD0058B3E49}"/>
    <cellStyle name="40% - Accent3 22 4 2" xfId="11901" xr:uid="{E4A17343-E42F-4B0B-9246-008926732266}"/>
    <cellStyle name="40% - Accent3 22 4 2 2" xfId="11902" xr:uid="{B15AEE0B-99D1-4247-B7F8-EDBBBF772B36}"/>
    <cellStyle name="40% - Accent3 22 4 2 2 2" xfId="11903" xr:uid="{4673F30A-94A2-4DF5-BE07-7844CE52DE0F}"/>
    <cellStyle name="40% - Accent3 22 4 2 2 2 2" xfId="39119" xr:uid="{A1B317BC-1612-47C1-9EA8-F9FF1104A483}"/>
    <cellStyle name="40% - Accent3 22 4 2 2 2 3" xfId="42545" xr:uid="{E10CAF92-C8BB-4D2E-BF4E-5667686611C5}"/>
    <cellStyle name="40% - Accent3 22 4 2 2 3" xfId="11904" xr:uid="{9069CBBD-7DB0-46AA-B132-55A97B0704A2}"/>
    <cellStyle name="40% - Accent3 22 4 2 2 3 2" xfId="39120" xr:uid="{049BDE68-4FC4-4EFA-8E5E-5C62934CEBE9}"/>
    <cellStyle name="40% - Accent3 22 4 2 2 3 3" xfId="42546" xr:uid="{23223084-F1E8-4AE2-8896-88AAB3DC7508}"/>
    <cellStyle name="40% - Accent3 22 4 2 2 4" xfId="39118" xr:uid="{6DBCD98C-905C-4823-8794-77967CB1A6CB}"/>
    <cellStyle name="40% - Accent3 22 4 2 2 5" xfId="42544" xr:uid="{BA88EB35-776D-4846-8BA5-54015871310E}"/>
    <cellStyle name="40% - Accent3 22 4 2 3" xfId="11905" xr:uid="{FF2EE45D-FE3C-4C31-9347-F425E1210994}"/>
    <cellStyle name="40% - Accent3 22 4 2 3 2" xfId="39121" xr:uid="{4754E06D-7E43-40B1-B7EB-897B4BAEC3C1}"/>
    <cellStyle name="40% - Accent3 22 4 2 3 3" xfId="42547" xr:uid="{EB3F9246-EAC7-47D7-A620-C3E0A6D1F94D}"/>
    <cellStyle name="40% - Accent3 22 4 2 4" xfId="11906" xr:uid="{FAE816D3-DC2B-4C21-86DC-FC28098FD28D}"/>
    <cellStyle name="40% - Accent3 22 4 2 4 2" xfId="39122" xr:uid="{FC485DB8-FAB0-449B-9C27-58C95EF4ACD3}"/>
    <cellStyle name="40% - Accent3 22 4 2 4 3" xfId="42548" xr:uid="{2A7F6CD1-1A5B-4D75-B2AD-CC33D18FB309}"/>
    <cellStyle name="40% - Accent3 22 4 2 5" xfId="11907" xr:uid="{8B381011-5217-42BB-8361-82E40D08E8D2}"/>
    <cellStyle name="40% - Accent3 22 4 2 5 2" xfId="39123" xr:uid="{67FDF6D1-203C-4E63-9431-2ABD575F1765}"/>
    <cellStyle name="40% - Accent3 22 4 2 5 3" xfId="42549" xr:uid="{F1DBF6C3-DD5F-4053-BA88-E48DC283A158}"/>
    <cellStyle name="40% - Accent3 22 4 2 6" xfId="11908" xr:uid="{E36839A6-23C6-4F3C-8671-C0BD3162766B}"/>
    <cellStyle name="40% - Accent3 22 4 2 6 2" xfId="39124" xr:uid="{28BA22C7-19FB-4E40-879A-19818F8BADA6}"/>
    <cellStyle name="40% - Accent3 22 4 2 6 3" xfId="42550" xr:uid="{2D4BC094-81F9-4049-BBED-6BF17F5A4A22}"/>
    <cellStyle name="40% - Accent3 22 4 2 7" xfId="39117" xr:uid="{C0D2FDAE-CEED-4638-A660-45CDF984A47E}"/>
    <cellStyle name="40% - Accent3 22 4 2 8" xfId="42543" xr:uid="{6284C676-26DD-40C7-BC74-FD72D1CB911E}"/>
    <cellStyle name="40% - Accent3 22 4 3" xfId="11909" xr:uid="{026A23B6-FD8B-4DD9-8CE8-C34E49663093}"/>
    <cellStyle name="40% - Accent3 22 4 3 2" xfId="11910" xr:uid="{378F7B3A-4822-4C9D-876E-64BD6D29B4AA}"/>
    <cellStyle name="40% - Accent3 22 4 3 2 2" xfId="11911" xr:uid="{9262B78B-1322-4E21-B6BA-24ED5401E258}"/>
    <cellStyle name="40% - Accent3 22 4 3 2 2 2" xfId="39127" xr:uid="{48BB9B54-FDF1-46AF-9537-D9F06C41C0DC}"/>
    <cellStyle name="40% - Accent3 22 4 3 2 2 3" xfId="42553" xr:uid="{5C50F006-7970-4616-8B67-4D3FC6A1EAB1}"/>
    <cellStyle name="40% - Accent3 22 4 3 2 3" xfId="11912" xr:uid="{7CBDEEEB-6A48-4E38-A0B2-B6308579BE96}"/>
    <cellStyle name="40% - Accent3 22 4 3 2 3 2" xfId="39128" xr:uid="{0F56DEDD-7A23-4569-BD86-83C53074E7AD}"/>
    <cellStyle name="40% - Accent3 22 4 3 2 3 3" xfId="42554" xr:uid="{23A9C0EA-E591-4F08-992E-363AB0FB4449}"/>
    <cellStyle name="40% - Accent3 22 4 3 2 4" xfId="39126" xr:uid="{4C185E0E-9036-46AE-98D1-D55ABA01E0F8}"/>
    <cellStyle name="40% - Accent3 22 4 3 2 5" xfId="42552" xr:uid="{712ADCDC-5EA7-4724-ADA0-1AA08DE04899}"/>
    <cellStyle name="40% - Accent3 22 4 3 3" xfId="11913" xr:uid="{16D86302-0181-459E-85D9-B33E84681076}"/>
    <cellStyle name="40% - Accent3 22 4 3 3 2" xfId="39129" xr:uid="{472A8839-C357-46C9-89B9-5F3105E7C8D9}"/>
    <cellStyle name="40% - Accent3 22 4 3 3 3" xfId="42555" xr:uid="{1D8E18FB-4A06-4626-BCBA-2C3534CADD13}"/>
    <cellStyle name="40% - Accent3 22 4 3 4" xfId="11914" xr:uid="{15539ADC-CD89-4B35-B958-55B336E66E01}"/>
    <cellStyle name="40% - Accent3 22 4 3 4 2" xfId="39130" xr:uid="{11D3E9F9-B836-48FC-9E2B-0662234BBB87}"/>
    <cellStyle name="40% - Accent3 22 4 3 4 3" xfId="42556" xr:uid="{C540FA65-9D83-49BF-AD7B-C38D04D7839F}"/>
    <cellStyle name="40% - Accent3 22 4 3 5" xfId="39125" xr:uid="{DC20024F-7177-4BA8-A63F-7FF22EA4AAE1}"/>
    <cellStyle name="40% - Accent3 22 4 3 6" xfId="42551" xr:uid="{EA037C19-F4D7-42F2-92D6-1811D8AB56BC}"/>
    <cellStyle name="40% - Accent3 22 4 4" xfId="11915" xr:uid="{339FD195-49A1-42F1-B03B-E5950F4A7422}"/>
    <cellStyle name="40% - Accent3 22 4 4 2" xfId="11916" xr:uid="{21B8205B-201C-4DE0-8862-C7561339E53C}"/>
    <cellStyle name="40% - Accent3 22 4 4 2 2" xfId="39132" xr:uid="{F81680A4-001A-4243-A6E2-C13A71D704AB}"/>
    <cellStyle name="40% - Accent3 22 4 4 2 3" xfId="42558" xr:uid="{7BFA6BB8-3EEA-4BF9-9467-C386BA220A02}"/>
    <cellStyle name="40% - Accent3 22 4 4 3" xfId="11917" xr:uid="{DB949416-A32B-4357-BE5F-3A602C7FB3AC}"/>
    <cellStyle name="40% - Accent3 22 4 4 3 2" xfId="39133" xr:uid="{539DCD7B-B62F-410B-A24B-F13ABB775B72}"/>
    <cellStyle name="40% - Accent3 22 4 4 3 3" xfId="42559" xr:uid="{FBAEDDFA-EFD2-4742-9056-DD06B69D0B3D}"/>
    <cellStyle name="40% - Accent3 22 4 4 4" xfId="39131" xr:uid="{AF5242A0-09C3-4703-B9F9-DF00854B6593}"/>
    <cellStyle name="40% - Accent3 22 4 4 5" xfId="42557" xr:uid="{73A729F6-7CE6-41C9-A69B-795B9288BCFA}"/>
    <cellStyle name="40% - Accent3 22 4 5" xfId="11918" xr:uid="{C84FC8F9-6ECE-47BC-9A74-0F65386A25B6}"/>
    <cellStyle name="40% - Accent3 22 4 5 2" xfId="39134" xr:uid="{148D12CE-91EC-462E-847B-AF309F7EA7CA}"/>
    <cellStyle name="40% - Accent3 22 4 5 3" xfId="42560" xr:uid="{BCF887FC-719A-4E27-B900-ED406F9BDF5F}"/>
    <cellStyle name="40% - Accent3 22 4 6" xfId="11919" xr:uid="{1C6AF4EF-37CD-4A89-8178-1F5BF94F678F}"/>
    <cellStyle name="40% - Accent3 22 4 6 2" xfId="39135" xr:uid="{F9829883-2ED7-4C3E-AF0E-47E76845A1EA}"/>
    <cellStyle name="40% - Accent3 22 4 6 3" xfId="42561" xr:uid="{C92DA0BA-0DA9-4EF3-896C-B43F2CFF9CFD}"/>
    <cellStyle name="40% - Accent3 22 4 7" xfId="11920" xr:uid="{513BFE2F-F692-4679-A815-15019E89E35F}"/>
    <cellStyle name="40% - Accent3 22 4 7 2" xfId="39136" xr:uid="{E15C1ABA-D58D-432F-8E10-CFE1B18E9161}"/>
    <cellStyle name="40% - Accent3 22 4 7 3" xfId="42562" xr:uid="{CDD62C89-C32A-4C27-A50B-2B1916A91394}"/>
    <cellStyle name="40% - Accent3 22 4 8" xfId="11921" xr:uid="{82EA7B19-18B5-4025-B40E-367FA43DD790}"/>
    <cellStyle name="40% - Accent3 22 4 8 2" xfId="39137" xr:uid="{E95431DF-3942-41F1-B652-4A8B1521C491}"/>
    <cellStyle name="40% - Accent3 22 4 8 3" xfId="42563" xr:uid="{31117FA4-3D41-4C06-BF9D-A9531C2CE6AD}"/>
    <cellStyle name="40% - Accent3 22 4 9" xfId="39116" xr:uid="{377F1365-CFFC-4210-A53F-6E4CA838F82C}"/>
    <cellStyle name="40% - Accent3 22 5" xfId="11922" xr:uid="{F73B460C-A359-4E2C-9771-191D8961DF97}"/>
    <cellStyle name="40% - Accent3 22 5 10" xfId="42564" xr:uid="{F5E774CB-DE46-4483-AC04-8DD6FFAE19E7}"/>
    <cellStyle name="40% - Accent3 22 5 2" xfId="11923" xr:uid="{030FA416-7F9F-48A2-B6B9-AA3447A8CCA8}"/>
    <cellStyle name="40% - Accent3 22 5 2 2" xfId="11924" xr:uid="{BE00E07C-9194-4F8C-AB3E-0521C975AA9F}"/>
    <cellStyle name="40% - Accent3 22 5 2 2 2" xfId="11925" xr:uid="{67C0F67E-46F3-4421-8CB2-684730ED3E3A}"/>
    <cellStyle name="40% - Accent3 22 5 2 2 2 2" xfId="39141" xr:uid="{821C60A8-85BF-43D1-BE60-9BCC0A06AA59}"/>
    <cellStyle name="40% - Accent3 22 5 2 2 2 3" xfId="42567" xr:uid="{E21836C9-6A1E-4B31-B719-57FA20D8BD01}"/>
    <cellStyle name="40% - Accent3 22 5 2 2 3" xfId="11926" xr:uid="{F389276D-DFC3-40D0-A265-0A4EA91A422B}"/>
    <cellStyle name="40% - Accent3 22 5 2 2 3 2" xfId="39142" xr:uid="{93019EF1-6CC8-447A-A92C-C3E812ADB641}"/>
    <cellStyle name="40% - Accent3 22 5 2 2 3 3" xfId="42568" xr:uid="{4FC83463-F157-4CA5-A01A-E68D74E85205}"/>
    <cellStyle name="40% - Accent3 22 5 2 2 4" xfId="39140" xr:uid="{1897ABE4-AFE1-4FFE-B006-61D043A6B737}"/>
    <cellStyle name="40% - Accent3 22 5 2 2 5" xfId="42566" xr:uid="{2EEFF8AD-BAC2-4091-8E90-7196560161AC}"/>
    <cellStyle name="40% - Accent3 22 5 2 3" xfId="11927" xr:uid="{8866BF25-AA2E-4B45-83A6-AE673A207449}"/>
    <cellStyle name="40% - Accent3 22 5 2 3 2" xfId="39143" xr:uid="{C50D6D0E-464F-444E-9ED9-48799708CB1C}"/>
    <cellStyle name="40% - Accent3 22 5 2 3 3" xfId="42569" xr:uid="{37282DEC-F937-4A83-9EAD-5B9C6DC1AA98}"/>
    <cellStyle name="40% - Accent3 22 5 2 4" xfId="11928" xr:uid="{20394A13-ADC8-4087-A121-246DCBAD33BE}"/>
    <cellStyle name="40% - Accent3 22 5 2 4 2" xfId="39144" xr:uid="{B7A40332-5CD0-421B-B62C-09B55C5F7E3C}"/>
    <cellStyle name="40% - Accent3 22 5 2 4 3" xfId="42570" xr:uid="{4A22032D-28E7-4C8E-8149-0F62FB484871}"/>
    <cellStyle name="40% - Accent3 22 5 2 5" xfId="39139" xr:uid="{D587EDC2-08B7-4538-B5A5-7E6E8AE44F6F}"/>
    <cellStyle name="40% - Accent3 22 5 2 6" xfId="42565" xr:uid="{F54209C1-9929-4F40-8771-8EE0E34A26BA}"/>
    <cellStyle name="40% - Accent3 22 5 3" xfId="11929" xr:uid="{046A2E69-C4C0-4CF6-B5FC-620D351C632D}"/>
    <cellStyle name="40% - Accent3 22 5 3 2" xfId="11930" xr:uid="{DD1F184F-073C-4343-AF58-1C3C720A3021}"/>
    <cellStyle name="40% - Accent3 22 5 3 2 2" xfId="11931" xr:uid="{0C88F621-4A2D-41D7-AF00-8FB431D1F222}"/>
    <cellStyle name="40% - Accent3 22 5 3 2 2 2" xfId="39147" xr:uid="{31432B6B-15B9-4A4A-94B0-7CEBAE6AF38F}"/>
    <cellStyle name="40% - Accent3 22 5 3 2 2 3" xfId="42573" xr:uid="{530E60B8-444B-4672-A7A7-CFFCFC6EC69E}"/>
    <cellStyle name="40% - Accent3 22 5 3 2 3" xfId="11932" xr:uid="{70D24485-2749-4E7F-808C-6F1C2F136338}"/>
    <cellStyle name="40% - Accent3 22 5 3 2 3 2" xfId="39148" xr:uid="{5AACC811-E35D-4DFE-9289-41DFC73C267D}"/>
    <cellStyle name="40% - Accent3 22 5 3 2 3 3" xfId="42574" xr:uid="{FE7A17C3-6583-4B3D-9093-884A01F7BE8E}"/>
    <cellStyle name="40% - Accent3 22 5 3 2 4" xfId="39146" xr:uid="{1AC84AE8-DC15-4DBF-8ED9-711BF49C60A8}"/>
    <cellStyle name="40% - Accent3 22 5 3 2 5" xfId="42572" xr:uid="{3631647C-9670-402F-A066-8209E59206A6}"/>
    <cellStyle name="40% - Accent3 22 5 3 3" xfId="11933" xr:uid="{7425F017-583C-45D6-BD86-71D9718D7CDE}"/>
    <cellStyle name="40% - Accent3 22 5 3 3 2" xfId="39149" xr:uid="{B4C62D02-DFFD-4318-90BC-4AEF2BC1BCEC}"/>
    <cellStyle name="40% - Accent3 22 5 3 3 3" xfId="42575" xr:uid="{61CA9580-E08A-4F6B-B350-801491DAAC60}"/>
    <cellStyle name="40% - Accent3 22 5 3 4" xfId="11934" xr:uid="{49995507-7D0B-4BAD-9D41-A7F2D3351917}"/>
    <cellStyle name="40% - Accent3 22 5 3 4 2" xfId="39150" xr:uid="{DE824216-F42C-4F23-AD1D-66930FE01D5D}"/>
    <cellStyle name="40% - Accent3 22 5 3 4 3" xfId="42576" xr:uid="{98F1CE57-D0BC-49A0-8244-61D0CB68F6CD}"/>
    <cellStyle name="40% - Accent3 22 5 3 5" xfId="39145" xr:uid="{CA9F1FE5-A066-4380-B8E2-87C430AE5CBE}"/>
    <cellStyle name="40% - Accent3 22 5 3 6" xfId="42571" xr:uid="{DEF1CB20-E35E-48FC-BCD5-3E0B574BC863}"/>
    <cellStyle name="40% - Accent3 22 5 4" xfId="11935" xr:uid="{0C9C5D7B-34A7-4D46-8879-CB688CA8CCD0}"/>
    <cellStyle name="40% - Accent3 22 5 4 2" xfId="11936" xr:uid="{A872B741-0727-4548-BDC6-2E70823D1DAD}"/>
    <cellStyle name="40% - Accent3 22 5 4 2 2" xfId="39152" xr:uid="{0BE2EACE-0F26-4BA8-902F-817DA58E4E27}"/>
    <cellStyle name="40% - Accent3 22 5 4 2 3" xfId="42578" xr:uid="{13001EF8-FD42-4CE5-8D81-E7E627CACD5D}"/>
    <cellStyle name="40% - Accent3 22 5 4 3" xfId="11937" xr:uid="{18E3DB1B-35D1-4FD2-8B4C-FEFDC25AEFCF}"/>
    <cellStyle name="40% - Accent3 22 5 4 3 2" xfId="39153" xr:uid="{E1950F06-8452-4429-A361-C95E927F7775}"/>
    <cellStyle name="40% - Accent3 22 5 4 3 3" xfId="42579" xr:uid="{7362F0EE-5433-4F9A-A9D4-D7923C2968CF}"/>
    <cellStyle name="40% - Accent3 22 5 4 4" xfId="39151" xr:uid="{566A14DE-83DA-47FC-8DC8-72CE0D1B6012}"/>
    <cellStyle name="40% - Accent3 22 5 4 5" xfId="42577" xr:uid="{700F6642-5247-4030-AE2F-9A8220601D07}"/>
    <cellStyle name="40% - Accent3 22 5 5" xfId="11938" xr:uid="{01616ED7-6B7D-4226-9DC1-8B08472DC689}"/>
    <cellStyle name="40% - Accent3 22 5 5 2" xfId="39154" xr:uid="{42F8779A-413D-4E0B-8B1B-B16A234B390E}"/>
    <cellStyle name="40% - Accent3 22 5 5 3" xfId="42580" xr:uid="{C3666FDC-791C-4766-9B98-0B6497959F60}"/>
    <cellStyle name="40% - Accent3 22 5 6" xfId="11939" xr:uid="{E9344D66-0DA0-4351-B1AF-580DA5F8529C}"/>
    <cellStyle name="40% - Accent3 22 5 6 2" xfId="39155" xr:uid="{7DBE60BE-FD08-48F8-A7FB-6303783CDDEA}"/>
    <cellStyle name="40% - Accent3 22 5 6 3" xfId="42581" xr:uid="{2A68BC4A-8D98-4FCD-8C01-B50C74D5DE85}"/>
    <cellStyle name="40% - Accent3 22 5 7" xfId="11940" xr:uid="{0C00219F-9DFB-415E-8380-9D5B61A5A3BA}"/>
    <cellStyle name="40% - Accent3 22 5 7 2" xfId="39156" xr:uid="{0928A3F4-CBAF-42B3-B4C2-E489E63FC2E9}"/>
    <cellStyle name="40% - Accent3 22 5 7 3" xfId="42582" xr:uid="{D6865C9A-7CD8-4678-9B0E-497CF509E303}"/>
    <cellStyle name="40% - Accent3 22 5 8" xfId="11941" xr:uid="{D364263D-0E93-4248-9DFB-4CE586F4731D}"/>
    <cellStyle name="40% - Accent3 22 5 8 2" xfId="39157" xr:uid="{3868CC74-3FCA-4E66-BF58-216F41B3B25B}"/>
    <cellStyle name="40% - Accent3 22 5 8 3" xfId="42583" xr:uid="{9CE8B9B5-E48F-43E2-88A3-09C16A832083}"/>
    <cellStyle name="40% - Accent3 22 5 9" xfId="39138" xr:uid="{4AF3C145-4702-4AF3-A64B-1A7EB7FAED39}"/>
    <cellStyle name="40% - Accent3 22 6" xfId="11942" xr:uid="{85F58B9D-8835-4706-B0B9-83FC48CECF5B}"/>
    <cellStyle name="40% - Accent3 22 6 2" xfId="11943" xr:uid="{A358C341-136F-4E22-AA75-0F9D602A4F95}"/>
    <cellStyle name="40% - Accent3 22 6 2 2" xfId="11944" xr:uid="{AE2AF547-0CFB-4AE7-9C12-9190657042F0}"/>
    <cellStyle name="40% - Accent3 22 6 2 2 2" xfId="11945" xr:uid="{46D4A444-5911-415D-BA92-7F37FF7A090B}"/>
    <cellStyle name="40% - Accent3 22 6 2 2 2 2" xfId="39161" xr:uid="{B00E9941-9B27-4120-B7DF-C01361F76490}"/>
    <cellStyle name="40% - Accent3 22 6 2 2 2 3" xfId="42587" xr:uid="{F7391A40-B57E-4E26-BF7E-7FE44A1BFEAC}"/>
    <cellStyle name="40% - Accent3 22 6 2 2 3" xfId="11946" xr:uid="{DF246732-8E3E-4DE4-BA8A-9CE15540A4EC}"/>
    <cellStyle name="40% - Accent3 22 6 2 2 3 2" xfId="39162" xr:uid="{93D88220-03AF-4B0D-90EA-166CC8250C78}"/>
    <cellStyle name="40% - Accent3 22 6 2 2 3 3" xfId="42588" xr:uid="{7000E0C7-304B-4A20-BC07-9CE23110C3D7}"/>
    <cellStyle name="40% - Accent3 22 6 2 2 4" xfId="39160" xr:uid="{C95A9769-4AE5-4212-86B3-68106B604E01}"/>
    <cellStyle name="40% - Accent3 22 6 2 2 5" xfId="42586" xr:uid="{6D60685A-CBCF-41FD-B89F-92A8811CC40D}"/>
    <cellStyle name="40% - Accent3 22 6 2 3" xfId="11947" xr:uid="{328C1504-DFA1-4216-B333-08981E746DC5}"/>
    <cellStyle name="40% - Accent3 22 6 2 3 2" xfId="39163" xr:uid="{63B021DA-CB32-42F4-877F-A0483CBF0AF8}"/>
    <cellStyle name="40% - Accent3 22 6 2 3 3" xfId="42589" xr:uid="{138C0CE3-B2EB-460F-A1DF-8ED7D7C836CB}"/>
    <cellStyle name="40% - Accent3 22 6 2 4" xfId="11948" xr:uid="{E1AFEB4B-A739-4368-8CD7-8F2C18C0C4B4}"/>
    <cellStyle name="40% - Accent3 22 6 2 4 2" xfId="39164" xr:uid="{65195E50-042B-4F1B-A2B1-8FADBCBD682B}"/>
    <cellStyle name="40% - Accent3 22 6 2 4 3" xfId="42590" xr:uid="{9860CBF6-DE26-4961-BDC5-6F4D96ED3B03}"/>
    <cellStyle name="40% - Accent3 22 6 2 5" xfId="39159" xr:uid="{7368411C-CCCC-4B6E-85A5-8CB2D522DD06}"/>
    <cellStyle name="40% - Accent3 22 6 2 6" xfId="42585" xr:uid="{0BD44132-F3B0-4B33-B996-A5388E0E8927}"/>
    <cellStyle name="40% - Accent3 22 6 3" xfId="11949" xr:uid="{1D17A74D-EF23-4E43-9D71-1B61005DFAAE}"/>
    <cellStyle name="40% - Accent3 22 6 3 2" xfId="11950" xr:uid="{6A1AB0F0-EE77-4892-9560-F0FE5AA37889}"/>
    <cellStyle name="40% - Accent3 22 6 3 2 2" xfId="39166" xr:uid="{F19A2A53-4F76-4BF0-A995-82D39ADC9BD1}"/>
    <cellStyle name="40% - Accent3 22 6 3 2 3" xfId="42592" xr:uid="{7A80B0F5-2348-4EC2-AE64-A9446D01CC72}"/>
    <cellStyle name="40% - Accent3 22 6 3 3" xfId="11951" xr:uid="{3D1E3604-6F14-4228-BFC0-56273962C4AC}"/>
    <cellStyle name="40% - Accent3 22 6 3 3 2" xfId="39167" xr:uid="{1E11DDA9-D039-4FB5-B31F-AFA0A59B252A}"/>
    <cellStyle name="40% - Accent3 22 6 3 3 3" xfId="42593" xr:uid="{6537C6D2-4D57-4306-A69C-3056B43E4DB4}"/>
    <cellStyle name="40% - Accent3 22 6 3 4" xfId="39165" xr:uid="{B0B0D5C4-8726-4F08-B146-D46B9FDE667E}"/>
    <cellStyle name="40% - Accent3 22 6 3 5" xfId="42591" xr:uid="{17DFB0A6-810A-41E3-8EE6-F87B4E1DB637}"/>
    <cellStyle name="40% - Accent3 22 6 4" xfId="11952" xr:uid="{8E2322DA-5571-4E11-BDCB-30B4DECCA617}"/>
    <cellStyle name="40% - Accent3 22 6 4 2" xfId="39168" xr:uid="{F74FC880-DDA8-4AB5-85C3-24AA93867D66}"/>
    <cellStyle name="40% - Accent3 22 6 4 3" xfId="42594" xr:uid="{C46D9503-5A5C-4812-868D-493001720502}"/>
    <cellStyle name="40% - Accent3 22 6 5" xfId="11953" xr:uid="{AAA49E92-B4D7-4A06-870F-B068A946B871}"/>
    <cellStyle name="40% - Accent3 22 6 5 2" xfId="39169" xr:uid="{5BAAEED9-8019-4600-9A75-F4A4D9986DA9}"/>
    <cellStyle name="40% - Accent3 22 6 5 3" xfId="42595" xr:uid="{8955FA45-5D94-4C84-9B54-711F52A74034}"/>
    <cellStyle name="40% - Accent3 22 6 6" xfId="11954" xr:uid="{38A859A0-8009-417E-AF01-42559766C1F2}"/>
    <cellStyle name="40% - Accent3 22 6 6 2" xfId="39170" xr:uid="{63D3875D-63ED-4FD1-899A-441CC9892986}"/>
    <cellStyle name="40% - Accent3 22 6 6 3" xfId="42596" xr:uid="{81EEC0B9-2122-4001-9465-0B0656E7B721}"/>
    <cellStyle name="40% - Accent3 22 6 7" xfId="39158" xr:uid="{458CF529-5B78-48F5-ADD2-3FD6B0018BC3}"/>
    <cellStyle name="40% - Accent3 22 6 8" xfId="42584" xr:uid="{0F2D1A04-D7D0-4532-8534-7C4D969CE541}"/>
    <cellStyle name="40% - Accent3 22 7" xfId="11955" xr:uid="{A10E2F7B-F3EC-4063-A807-158FAC34467C}"/>
    <cellStyle name="40% - Accent3 22 7 2" xfId="11956" xr:uid="{7FDAC881-D7BB-4E36-9A74-E1A40E992C40}"/>
    <cellStyle name="40% - Accent3 22 7 2 2" xfId="11957" xr:uid="{7CA88A9A-FB0F-4258-925B-43F1F2A4D1E0}"/>
    <cellStyle name="40% - Accent3 22 7 2 2 2" xfId="39173" xr:uid="{121F01AB-EEC6-4DEB-B730-C6C839A8DB04}"/>
    <cellStyle name="40% - Accent3 22 7 2 2 3" xfId="42599" xr:uid="{2081A22A-EC11-488A-ABFE-379CC806164B}"/>
    <cellStyle name="40% - Accent3 22 7 2 3" xfId="11958" xr:uid="{6AE03DDF-3C78-4C50-901D-A8A92F63C76D}"/>
    <cellStyle name="40% - Accent3 22 7 2 3 2" xfId="39174" xr:uid="{3AA91D75-1E2E-4EBD-841E-5D8F0F758323}"/>
    <cellStyle name="40% - Accent3 22 7 2 3 3" xfId="42600" xr:uid="{051BBFA4-EE98-489A-9858-3B43F4649B4A}"/>
    <cellStyle name="40% - Accent3 22 7 2 4" xfId="39172" xr:uid="{4D864475-4A60-441B-A289-F6DF78C39CE7}"/>
    <cellStyle name="40% - Accent3 22 7 2 5" xfId="42598" xr:uid="{2959241D-9C18-442A-B96C-6F7104DB61C2}"/>
    <cellStyle name="40% - Accent3 22 7 3" xfId="11959" xr:uid="{5F084C09-0409-4EF2-8059-7D1F415E3AD3}"/>
    <cellStyle name="40% - Accent3 22 7 3 2" xfId="39175" xr:uid="{4BD77366-B6B6-478B-BB42-123BECAE36A5}"/>
    <cellStyle name="40% - Accent3 22 7 3 3" xfId="42601" xr:uid="{0A149DFD-938C-437D-888C-A777CBB42757}"/>
    <cellStyle name="40% - Accent3 22 7 4" xfId="11960" xr:uid="{4C97873F-0913-470D-87D5-B6617972CAFA}"/>
    <cellStyle name="40% - Accent3 22 7 4 2" xfId="39176" xr:uid="{7D7CF56F-D475-4228-8FA8-58D13E8EFBE1}"/>
    <cellStyle name="40% - Accent3 22 7 4 3" xfId="42602" xr:uid="{6C049D43-6140-4F83-A5AA-706372CD9627}"/>
    <cellStyle name="40% - Accent3 22 7 5" xfId="39171" xr:uid="{0C8BFB99-86A4-4422-BD92-E4E82FF5AD23}"/>
    <cellStyle name="40% - Accent3 22 7 6" xfId="42597" xr:uid="{9A6F01B3-25E9-4437-BFB0-51BE4F36E9E2}"/>
    <cellStyle name="40% - Accent3 22 8" xfId="11961" xr:uid="{2E4E3A42-F791-4C83-BB20-1A7FCB6C2B62}"/>
    <cellStyle name="40% - Accent3 22 8 2" xfId="11962" xr:uid="{A9DA5629-6C16-443F-8D6E-EB448B6AC833}"/>
    <cellStyle name="40% - Accent3 22 8 2 2" xfId="11963" xr:uid="{F0FEEFBE-3E35-4250-B9C4-624732DB0559}"/>
    <cellStyle name="40% - Accent3 22 8 2 2 2" xfId="39179" xr:uid="{D94A2B3F-21D8-48B9-855D-0BE4F3AD9F87}"/>
    <cellStyle name="40% - Accent3 22 8 2 2 3" xfId="42605" xr:uid="{2CD204D1-1005-4CBD-B72A-B32045EC3639}"/>
    <cellStyle name="40% - Accent3 22 8 2 3" xfId="11964" xr:uid="{2D8760D4-8A70-417F-A577-841A1E576F40}"/>
    <cellStyle name="40% - Accent3 22 8 2 3 2" xfId="39180" xr:uid="{CA559DE8-9F39-4C9C-9023-999ECCA2A9F3}"/>
    <cellStyle name="40% - Accent3 22 8 2 3 3" xfId="42606" xr:uid="{E1DF21E0-8401-433F-BF18-838514272610}"/>
    <cellStyle name="40% - Accent3 22 8 2 4" xfId="39178" xr:uid="{F9C80E89-F52C-4679-BCF6-5CDCFF1D94CC}"/>
    <cellStyle name="40% - Accent3 22 8 2 5" xfId="42604" xr:uid="{AC781436-31E0-4B7B-83B1-1D3AC99C327F}"/>
    <cellStyle name="40% - Accent3 22 8 3" xfId="11965" xr:uid="{C74685CA-046A-4728-8D5B-C9A1BE478FFE}"/>
    <cellStyle name="40% - Accent3 22 8 3 2" xfId="39181" xr:uid="{E397770B-45F7-4AD4-9785-B083985928F1}"/>
    <cellStyle name="40% - Accent3 22 8 3 3" xfId="42607" xr:uid="{8D8C434D-A687-449C-9E64-7167603C64A3}"/>
    <cellStyle name="40% - Accent3 22 8 4" xfId="11966" xr:uid="{5CA1A152-E2FE-484E-B1FA-91F030725D94}"/>
    <cellStyle name="40% - Accent3 22 8 4 2" xfId="39182" xr:uid="{A1FF7BFF-0DB4-4910-BF6C-5E04027FC75A}"/>
    <cellStyle name="40% - Accent3 22 8 4 3" xfId="42608" xr:uid="{E1D1E67C-9EE6-48F7-ABA8-D951BEB74F37}"/>
    <cellStyle name="40% - Accent3 22 8 5" xfId="39177" xr:uid="{772B6336-5B0B-4F2E-AA0C-3B5680884D10}"/>
    <cellStyle name="40% - Accent3 22 8 6" xfId="42603" xr:uid="{1AB9A2D1-61AD-42D6-A07F-93F03E460715}"/>
    <cellStyle name="40% - Accent3 22 9" xfId="11967" xr:uid="{61890990-0F29-4130-A733-FFDC214F6977}"/>
    <cellStyle name="40% - Accent3 22 9 2" xfId="11968" xr:uid="{760507B8-BA4E-40A7-9332-8A81932BB48B}"/>
    <cellStyle name="40% - Accent3 22 9 2 2" xfId="39184" xr:uid="{BFC2CAAF-0F58-44DF-B447-801767B8503E}"/>
    <cellStyle name="40% - Accent3 22 9 2 3" xfId="42610" xr:uid="{8E08AA25-1375-4662-8007-459A799FE9ED}"/>
    <cellStyle name="40% - Accent3 22 9 3" xfId="11969" xr:uid="{5010D29F-39C7-45FB-AA73-968E3B016A7B}"/>
    <cellStyle name="40% - Accent3 22 9 3 2" xfId="39185" xr:uid="{5F9D2D79-61F5-4319-84DE-DB10D38AC49D}"/>
    <cellStyle name="40% - Accent3 22 9 3 3" xfId="42611" xr:uid="{6EAA1214-C5B9-452F-8BB0-99C61A1A7A83}"/>
    <cellStyle name="40% - Accent3 22 9 4" xfId="39183" xr:uid="{223D5102-0553-4E11-9174-8730C7326649}"/>
    <cellStyle name="40% - Accent3 22 9 5" xfId="42609" xr:uid="{0390A0ED-E20C-42BC-8589-4E8B01AF8258}"/>
    <cellStyle name="40% - Accent3 23" xfId="263" xr:uid="{00000000-0005-0000-0000-0000F9020000}"/>
    <cellStyle name="40% - Accent3 23 10" xfId="11971" xr:uid="{91165EB8-F535-4182-8FDF-72136A4A1EAC}"/>
    <cellStyle name="40% - Accent3 23 10 2" xfId="39187" xr:uid="{D0DEFD74-B02A-47E7-9334-2A4A451C549E}"/>
    <cellStyle name="40% - Accent3 23 10 3" xfId="42613" xr:uid="{C4519C56-653B-49F0-8D1A-4A1371D65508}"/>
    <cellStyle name="40% - Accent3 23 11" xfId="11972" xr:uid="{66C55683-BD86-4D8E-8206-9370D80A767A}"/>
    <cellStyle name="40% - Accent3 23 11 2" xfId="39188" xr:uid="{1A872266-55FA-42E9-8AEB-32FBA5EBEF0E}"/>
    <cellStyle name="40% - Accent3 23 11 3" xfId="42614" xr:uid="{D883B599-022A-4268-9C4C-85C4F1EAA0F0}"/>
    <cellStyle name="40% - Accent3 23 12" xfId="11973" xr:uid="{7F7A84FC-4990-416A-B9F7-8404048C1A2D}"/>
    <cellStyle name="40% - Accent3 23 12 2" xfId="39189" xr:uid="{73D56852-D309-4D5E-849A-4EE0F5231B56}"/>
    <cellStyle name="40% - Accent3 23 12 3" xfId="42615" xr:uid="{E1E0F238-A1D8-4BF6-A501-382E22955C9C}"/>
    <cellStyle name="40% - Accent3 23 13" xfId="11974" xr:uid="{DACAC9E0-AC10-46F8-9A50-3492BAB93F05}"/>
    <cellStyle name="40% - Accent3 23 13 2" xfId="39190" xr:uid="{3FB6CCBA-3D9F-4CB6-B18B-1E2FCBC02387}"/>
    <cellStyle name="40% - Accent3 23 13 3" xfId="42616" xr:uid="{A56579E9-07EC-49C7-A23B-3F7B2B93A135}"/>
    <cellStyle name="40% - Accent3 23 14" xfId="39186" xr:uid="{B70DB708-29BD-4C12-9025-EBF0EFFACF48}"/>
    <cellStyle name="40% - Accent3 23 15" xfId="42612" xr:uid="{1047A0A3-701B-462B-B797-EDF81F6FBFE1}"/>
    <cellStyle name="40% - Accent3 23 16" xfId="11970" xr:uid="{08AE97A6-2A83-4966-BD72-3F6267FDAAB8}"/>
    <cellStyle name="40% - Accent3 23 2" xfId="2212" xr:uid="{00000000-0005-0000-0000-0000FA020000}"/>
    <cellStyle name="40% - Accent3 23 2 10" xfId="42617" xr:uid="{3B63B2F0-0899-4EEF-A101-BBE35004CCFA}"/>
    <cellStyle name="40% - Accent3 23 2 11" xfId="11975" xr:uid="{87FEE8F0-64A3-4B2A-9CDB-8A1373691F06}"/>
    <cellStyle name="40% - Accent3 23 2 2" xfId="11976" xr:uid="{5AF356AE-3860-4177-9B07-7FE0B82D9A50}"/>
    <cellStyle name="40% - Accent3 23 2 2 2" xfId="11977" xr:uid="{27F625B8-3B3E-454F-B4D3-37C4D33A83AB}"/>
    <cellStyle name="40% - Accent3 23 2 2 2 2" xfId="11978" xr:uid="{28E4FAF8-81B6-4A34-B2C6-4B28F5FE927C}"/>
    <cellStyle name="40% - Accent3 23 2 2 2 2 2" xfId="39194" xr:uid="{CD207EEB-3294-4275-AB56-56D538EE31F0}"/>
    <cellStyle name="40% - Accent3 23 2 2 2 2 3" xfId="42620" xr:uid="{9794916C-8029-4407-A955-619342137C0A}"/>
    <cellStyle name="40% - Accent3 23 2 2 2 3" xfId="11979" xr:uid="{C13B89BB-62FA-45AA-B294-F669561C96A2}"/>
    <cellStyle name="40% - Accent3 23 2 2 2 3 2" xfId="39195" xr:uid="{7E22740C-4354-41F3-B290-864019BE7EE6}"/>
    <cellStyle name="40% - Accent3 23 2 2 2 3 3" xfId="42621" xr:uid="{126A8C1B-6E85-462A-8231-31D22B1063A0}"/>
    <cellStyle name="40% - Accent3 23 2 2 2 4" xfId="11980" xr:uid="{4B795C81-F2E7-42CF-B375-FB366A46C459}"/>
    <cellStyle name="40% - Accent3 23 2 2 2 4 2" xfId="39196" xr:uid="{EC72C874-520F-4CF3-B701-7BB274E180A1}"/>
    <cellStyle name="40% - Accent3 23 2 2 2 4 3" xfId="42622" xr:uid="{F7D33CDB-A140-495A-A8AA-C90FFA78B7C0}"/>
    <cellStyle name="40% - Accent3 23 2 2 2 5" xfId="11981" xr:uid="{70D68679-76D4-45DF-9931-5D4B5CA6BDE4}"/>
    <cellStyle name="40% - Accent3 23 2 2 2 5 2" xfId="39197" xr:uid="{C073C006-1A78-4A15-97C5-7182CD92E4A3}"/>
    <cellStyle name="40% - Accent3 23 2 2 2 5 3" xfId="42623" xr:uid="{796D9FC1-8457-4060-B360-C1E607584EA1}"/>
    <cellStyle name="40% - Accent3 23 2 2 2 6" xfId="39193" xr:uid="{37A8FCCB-E9F7-479E-93DC-FEBE28F9612A}"/>
    <cellStyle name="40% - Accent3 23 2 2 2 7" xfId="42619" xr:uid="{CCD0EE20-0B6F-4531-A575-2717D626AEAB}"/>
    <cellStyle name="40% - Accent3 23 2 2 3" xfId="11982" xr:uid="{98ADFD3A-E64A-4F99-9CE8-055033549EF1}"/>
    <cellStyle name="40% - Accent3 23 2 2 3 2" xfId="39198" xr:uid="{FD26DF6A-5B46-44B6-A4EF-D2643BA16493}"/>
    <cellStyle name="40% - Accent3 23 2 2 3 3" xfId="42624" xr:uid="{A0A58629-F1AF-488E-895F-3FEDED699769}"/>
    <cellStyle name="40% - Accent3 23 2 2 4" xfId="11983" xr:uid="{901A2AC0-7654-4FFC-8F34-07896638690C}"/>
    <cellStyle name="40% - Accent3 23 2 2 4 2" xfId="39199" xr:uid="{67E4A94B-D10C-4D6E-903B-F3FFCE747436}"/>
    <cellStyle name="40% - Accent3 23 2 2 4 3" xfId="42625" xr:uid="{06D40F10-1908-4AB0-A476-C9EADD170F70}"/>
    <cellStyle name="40% - Accent3 23 2 2 5" xfId="11984" xr:uid="{04009766-BEF5-40FF-8944-9000FB0403B4}"/>
    <cellStyle name="40% - Accent3 23 2 2 5 2" xfId="39200" xr:uid="{74A0992A-8C77-499E-8C5C-FF243EC32545}"/>
    <cellStyle name="40% - Accent3 23 2 2 5 3" xfId="42626" xr:uid="{33FD0513-E73B-480C-8B96-F841A611CD43}"/>
    <cellStyle name="40% - Accent3 23 2 2 6" xfId="11985" xr:uid="{1D39639A-7876-4649-8982-890D6EBA18C5}"/>
    <cellStyle name="40% - Accent3 23 2 2 6 2" xfId="39201" xr:uid="{B1542D4D-4651-4465-912F-9C39E9DAAD5F}"/>
    <cellStyle name="40% - Accent3 23 2 2 6 3" xfId="42627" xr:uid="{547E8AC8-4768-46E7-83BB-1AAB03EA548E}"/>
    <cellStyle name="40% - Accent3 23 2 2 7" xfId="39192" xr:uid="{09D26228-49D0-4659-B921-B5DD94C03C6D}"/>
    <cellStyle name="40% - Accent3 23 2 2 8" xfId="42618" xr:uid="{3DD68DC3-332D-4FB2-ACAF-ED7822A323CB}"/>
    <cellStyle name="40% - Accent3 23 2 3" xfId="11986" xr:uid="{06C2215B-D53A-4656-BAEF-16575490626F}"/>
    <cellStyle name="40% - Accent3 23 2 3 2" xfId="11987" xr:uid="{81924A6F-5EDF-48E1-A2B2-E6F7F97798E3}"/>
    <cellStyle name="40% - Accent3 23 2 3 2 2" xfId="11988" xr:uid="{AA6ECC2A-C3AD-48D9-B099-D4347C8BBCE0}"/>
    <cellStyle name="40% - Accent3 23 2 3 2 2 2" xfId="39204" xr:uid="{ECDE8C94-C5D4-4BE4-8D19-401AEC6A719F}"/>
    <cellStyle name="40% - Accent3 23 2 3 2 2 3" xfId="42630" xr:uid="{97885D80-CDAF-477F-94DA-E95E555FA350}"/>
    <cellStyle name="40% - Accent3 23 2 3 2 3" xfId="11989" xr:uid="{08E12FC1-CC91-440B-AE32-8B9407BF1880}"/>
    <cellStyle name="40% - Accent3 23 2 3 2 3 2" xfId="39205" xr:uid="{7A8099F6-B5BD-4154-96A0-C2CC98394ECB}"/>
    <cellStyle name="40% - Accent3 23 2 3 2 3 3" xfId="42631" xr:uid="{5874B356-5691-4415-A677-60DFAEB348FE}"/>
    <cellStyle name="40% - Accent3 23 2 3 2 4" xfId="39203" xr:uid="{8DA49111-879D-4112-B3EF-C838F8722C48}"/>
    <cellStyle name="40% - Accent3 23 2 3 2 5" xfId="42629" xr:uid="{F1D0A7A6-BF41-430E-8D98-DD676B28AA5E}"/>
    <cellStyle name="40% - Accent3 23 2 3 3" xfId="11990" xr:uid="{C11618C8-7C2F-41A9-A131-701D4C35A72E}"/>
    <cellStyle name="40% - Accent3 23 2 3 3 2" xfId="39206" xr:uid="{CCD18FA9-609C-4DDB-912F-828882A29E09}"/>
    <cellStyle name="40% - Accent3 23 2 3 3 3" xfId="42632" xr:uid="{0DBD734A-20F4-4AD1-9A39-DE7753E01AD2}"/>
    <cellStyle name="40% - Accent3 23 2 3 4" xfId="11991" xr:uid="{BB595814-39D3-48EE-ABAD-317E809217A8}"/>
    <cellStyle name="40% - Accent3 23 2 3 4 2" xfId="39207" xr:uid="{7D8F2566-B603-42B0-AE96-8D03DAFEE5F8}"/>
    <cellStyle name="40% - Accent3 23 2 3 4 3" xfId="42633" xr:uid="{7928656A-EE89-4F3D-B2DB-F8211B69EAE7}"/>
    <cellStyle name="40% - Accent3 23 2 3 5" xfId="11992" xr:uid="{2AA2A96B-577D-45B7-885B-C1D08F14D987}"/>
    <cellStyle name="40% - Accent3 23 2 3 5 2" xfId="39208" xr:uid="{B421A005-B5DA-4FD3-809A-F7BA916AC8EA}"/>
    <cellStyle name="40% - Accent3 23 2 3 5 3" xfId="42634" xr:uid="{76BBD51B-03F2-41CF-B0B4-73D522ED5B9E}"/>
    <cellStyle name="40% - Accent3 23 2 3 6" xfId="11993" xr:uid="{26A4F109-DD9B-46CC-A317-77C03E3D9503}"/>
    <cellStyle name="40% - Accent3 23 2 3 6 2" xfId="39209" xr:uid="{0E8C302F-7C7B-484B-91DD-C26AF440A551}"/>
    <cellStyle name="40% - Accent3 23 2 3 6 3" xfId="42635" xr:uid="{4DBE547E-1591-45E8-8D04-84DC70793096}"/>
    <cellStyle name="40% - Accent3 23 2 3 7" xfId="39202" xr:uid="{B06B5477-A63E-4C1D-B032-824C9E233227}"/>
    <cellStyle name="40% - Accent3 23 2 3 8" xfId="42628" xr:uid="{2B6B3068-AFB6-4182-A853-871506689A94}"/>
    <cellStyle name="40% - Accent3 23 2 4" xfId="11994" xr:uid="{FD5BEA67-14E1-409C-BB61-F4FADED3CC9E}"/>
    <cellStyle name="40% - Accent3 23 2 4 2" xfId="11995" xr:uid="{F3D14ACC-2E11-4126-8A96-60B306EE8231}"/>
    <cellStyle name="40% - Accent3 23 2 4 2 2" xfId="39211" xr:uid="{13941B34-9152-4D17-9F8C-C2FED1BFE814}"/>
    <cellStyle name="40% - Accent3 23 2 4 2 3" xfId="42637" xr:uid="{7484471F-28D9-4C2D-B7B3-AF12694B54D2}"/>
    <cellStyle name="40% - Accent3 23 2 4 3" xfId="11996" xr:uid="{65000434-1B83-424F-95C0-3C79D9FF8EDE}"/>
    <cellStyle name="40% - Accent3 23 2 4 3 2" xfId="39212" xr:uid="{BFA10033-EE4F-48C5-A051-17F65283AA40}"/>
    <cellStyle name="40% - Accent3 23 2 4 3 3" xfId="42638" xr:uid="{475FF625-6E98-48E3-BFE4-6319B22FB334}"/>
    <cellStyle name="40% - Accent3 23 2 4 4" xfId="39210" xr:uid="{25B29699-54B3-4091-AA4C-F2D8D39DAEC7}"/>
    <cellStyle name="40% - Accent3 23 2 4 5" xfId="42636" xr:uid="{829831EF-2703-426E-8344-6A0B0EEB9287}"/>
    <cellStyle name="40% - Accent3 23 2 5" xfId="11997" xr:uid="{FEFC84B8-C565-4D44-A180-F3C7B0E0DF11}"/>
    <cellStyle name="40% - Accent3 23 2 5 2" xfId="39213" xr:uid="{0696B6DC-4683-44C7-B6CC-8A56D2872A7A}"/>
    <cellStyle name="40% - Accent3 23 2 5 3" xfId="42639" xr:uid="{9B96E293-D559-4BB6-8622-97193F42BCEB}"/>
    <cellStyle name="40% - Accent3 23 2 6" xfId="11998" xr:uid="{98FBED9B-75DE-471B-A36C-20F566D9350C}"/>
    <cellStyle name="40% - Accent3 23 2 6 2" xfId="39214" xr:uid="{156C3617-4286-47D6-A309-B295B44310DC}"/>
    <cellStyle name="40% - Accent3 23 2 6 3" xfId="42640" xr:uid="{714AF3E6-D6CC-4570-ACE8-BCC8D8487174}"/>
    <cellStyle name="40% - Accent3 23 2 7" xfId="11999" xr:uid="{604E1E48-0CBF-4AE4-9447-77F456D09143}"/>
    <cellStyle name="40% - Accent3 23 2 7 2" xfId="39215" xr:uid="{351E68E0-943B-4A8D-95D7-D9080397DA0B}"/>
    <cellStyle name="40% - Accent3 23 2 7 3" xfId="42641" xr:uid="{2FCA7AE9-5A06-4203-BEB6-757B4792CB64}"/>
    <cellStyle name="40% - Accent3 23 2 8" xfId="12000" xr:uid="{205D7E1A-FACA-45FA-B4CE-675DB42BC0DF}"/>
    <cellStyle name="40% - Accent3 23 2 8 2" xfId="39216" xr:uid="{634F0938-366F-44F3-922E-D3FA525B5FF3}"/>
    <cellStyle name="40% - Accent3 23 2 8 3" xfId="42642" xr:uid="{404EDD2D-8802-4C12-8435-3AE8E1ED5DC9}"/>
    <cellStyle name="40% - Accent3 23 2 9" xfId="39191" xr:uid="{94BD2B08-2CD5-4B45-9D1E-12C2E0512C2C}"/>
    <cellStyle name="40% - Accent3 23 3" xfId="12001" xr:uid="{B9A4E697-95FC-499E-8621-AD134EA5D5E0}"/>
    <cellStyle name="40% - Accent3 23 3 2" xfId="12002" xr:uid="{7848F326-3DC4-4C85-990E-A9EB721D6B86}"/>
    <cellStyle name="40% - Accent3 23 3 2 2" xfId="12003" xr:uid="{C6BB31BB-94A3-4EAC-BB80-E4AD9AC89F87}"/>
    <cellStyle name="40% - Accent3 23 3 2 2 2" xfId="12004" xr:uid="{6CD4DA7F-324A-4D9C-A4C9-7B11F7B9D710}"/>
    <cellStyle name="40% - Accent3 23 3 2 2 2 2" xfId="39219" xr:uid="{DD810A8C-E180-48CB-8875-E30F1CD0D92A}"/>
    <cellStyle name="40% - Accent3 23 3 2 2 2 3" xfId="42645" xr:uid="{39A7B02A-4BD2-45E2-88C6-720FB1004B3E}"/>
    <cellStyle name="40% - Accent3 23 3 2 2 3" xfId="12005" xr:uid="{581713FE-49BF-4884-9B6A-F5839AA71938}"/>
    <cellStyle name="40% - Accent3 23 3 2 2 3 2" xfId="39220" xr:uid="{E772582D-28D2-4EEE-AF5A-3EE6B0CD90E7}"/>
    <cellStyle name="40% - Accent3 23 3 2 2 3 3" xfId="42646" xr:uid="{F8757678-09B9-4736-8335-8408CCA5E575}"/>
    <cellStyle name="40% - Accent3 23 3 2 2 4" xfId="39218" xr:uid="{F2C0E45A-6EEC-4B43-867D-57DE28DCFE5A}"/>
    <cellStyle name="40% - Accent3 23 3 2 2 5" xfId="42644" xr:uid="{FDD0D4B6-AAFF-44A3-B30E-93564866FE8C}"/>
    <cellStyle name="40% - Accent3 23 3 2 3" xfId="12006" xr:uid="{EE4D6EA4-6452-4867-9A03-E5F0C78876A2}"/>
    <cellStyle name="40% - Accent3 23 3 2 3 2" xfId="39221" xr:uid="{75D5EDD1-C054-4A0D-B310-E41A10103B03}"/>
    <cellStyle name="40% - Accent3 23 3 2 3 3" xfId="42647" xr:uid="{BCAE6263-4AAC-4588-9C30-2B7D9195FBA5}"/>
    <cellStyle name="40% - Accent3 23 3 2 4" xfId="12007" xr:uid="{E510FC62-1F00-41C8-B729-42E3D14C0057}"/>
    <cellStyle name="40% - Accent3 23 3 2 4 2" xfId="39222" xr:uid="{2B17F1FC-56C6-427B-8EA3-31812EB6560C}"/>
    <cellStyle name="40% - Accent3 23 3 2 4 3" xfId="42648" xr:uid="{FB767296-AA54-4EBC-A2EF-CCDDEB30400D}"/>
    <cellStyle name="40% - Accent3 23 3 2 5" xfId="39217" xr:uid="{8916A013-8BEF-4A5A-8A0F-AA12AE4C91A4}"/>
    <cellStyle name="40% - Accent3 23 3 2 6" xfId="42643" xr:uid="{02AFC4FA-7DB2-4AC5-AA96-4AF6E073EF92}"/>
    <cellStyle name="40% - Accent3 23 3 3" xfId="12008" xr:uid="{2625224B-2886-49A3-8A4C-535AD3B1A820}"/>
    <cellStyle name="40% - Accent3 23 3 3 2" xfId="12009" xr:uid="{F2DE177B-DBC2-45B2-A2BF-CEC601C2198C}"/>
    <cellStyle name="40% - Accent3 23 3 3 2 2" xfId="12010" xr:uid="{391C0C6A-1DDD-4CD4-9959-9312DDE64255}"/>
    <cellStyle name="40% - Accent3 23 3 3 2 2 2" xfId="39225" xr:uid="{E6E0B82E-C1BE-46E2-8263-E821911CAB02}"/>
    <cellStyle name="40% - Accent3 23 3 3 2 2 3" xfId="42651" xr:uid="{C7CB1A63-8FC4-4744-8094-E9FEB3B73461}"/>
    <cellStyle name="40% - Accent3 23 3 3 2 3" xfId="12011" xr:uid="{4A8773A2-5E3A-4A37-B935-E2AB43BFF1A5}"/>
    <cellStyle name="40% - Accent3 23 3 3 2 3 2" xfId="39226" xr:uid="{E68A1283-865C-486D-B0DC-F3B499379D0E}"/>
    <cellStyle name="40% - Accent3 23 3 3 2 3 3" xfId="42652" xr:uid="{F2E55463-D2C2-46B7-981C-589C14A66711}"/>
    <cellStyle name="40% - Accent3 23 3 3 2 4" xfId="39224" xr:uid="{45D65A3E-8D8E-4C4A-9416-A7F688DD4B25}"/>
    <cellStyle name="40% - Accent3 23 3 3 2 5" xfId="42650" xr:uid="{15759ACF-C660-445A-BD85-D3C93DE5984E}"/>
    <cellStyle name="40% - Accent3 23 3 3 3" xfId="12012" xr:uid="{FB8FE511-701A-468A-8F39-D9033D93D375}"/>
    <cellStyle name="40% - Accent3 23 3 3 3 2" xfId="39227" xr:uid="{D150883D-DED5-4441-BE2C-3B71353D4492}"/>
    <cellStyle name="40% - Accent3 23 3 3 3 3" xfId="42653" xr:uid="{8C5734BD-F0A9-438C-9E8B-3ED4D0CD1BBA}"/>
    <cellStyle name="40% - Accent3 23 3 3 4" xfId="12013" xr:uid="{69F2E2D8-C0CD-4303-8CA4-C15A4CC5279C}"/>
    <cellStyle name="40% - Accent3 23 3 3 4 2" xfId="39228" xr:uid="{5D0C829A-556E-4C10-A80E-7B0DC63BF87D}"/>
    <cellStyle name="40% - Accent3 23 3 3 4 3" xfId="42654" xr:uid="{6BCD6EC3-7B0F-4125-BEB2-8BC1A9E7AE04}"/>
    <cellStyle name="40% - Accent3 23 3 3 5" xfId="39223" xr:uid="{0DE276FC-6E05-437C-A3F0-E4E38B61FFE9}"/>
    <cellStyle name="40% - Accent3 23 3 3 6" xfId="42649" xr:uid="{B58EFBA3-6079-4ADB-ADE4-9E0B7D02BBF0}"/>
    <cellStyle name="40% - Accent3 23 3 4" xfId="12014" xr:uid="{EE967B1A-5021-49AA-8654-CDCD6EA976D2}"/>
    <cellStyle name="40% - Accent3 23 3 4 2" xfId="12015" xr:uid="{91DC85F8-89F8-453D-BBD3-7FD770CE21BF}"/>
    <cellStyle name="40% - Accent3 23 3 4 2 2" xfId="39230" xr:uid="{5C841959-5508-42C6-AD5E-35F3A7A7406D}"/>
    <cellStyle name="40% - Accent3 23 3 4 2 3" xfId="42656" xr:uid="{3D1AC367-3E90-4A64-A44A-08C194526584}"/>
    <cellStyle name="40% - Accent3 23 3 4 3" xfId="12016" xr:uid="{90052EE8-AB76-4036-BB45-D6EC6C6F72EA}"/>
    <cellStyle name="40% - Accent3 23 3 4 3 2" xfId="39231" xr:uid="{1F3A143D-2A8E-45E9-8375-2CC95EA7DC62}"/>
    <cellStyle name="40% - Accent3 23 3 4 3 3" xfId="42657" xr:uid="{DA72F990-650A-44AB-841B-29B63368A1D7}"/>
    <cellStyle name="40% - Accent3 23 3 4 4" xfId="39229" xr:uid="{E4B9B6FD-1A3A-45F0-AF70-6B98FE1F5788}"/>
    <cellStyle name="40% - Accent3 23 3 4 5" xfId="42655" xr:uid="{59A518D9-C9A6-4124-A615-1414D32EA862}"/>
    <cellStyle name="40% - Accent3 23 4" xfId="12017" xr:uid="{FCB7659E-D7BC-4727-A0B1-E4804D8CF25B}"/>
    <cellStyle name="40% - Accent3 23 4 2" xfId="12018" xr:uid="{94D6B92E-07E2-4F38-9847-E822182D3C94}"/>
    <cellStyle name="40% - Accent3 23 4 2 2" xfId="12019" xr:uid="{0E2F38F5-71C8-4872-9356-53C0AC2654F7}"/>
    <cellStyle name="40% - Accent3 23 4 2 2 2" xfId="12020" xr:uid="{0AB6777C-A614-470F-9C57-09B0F3DD8EE8}"/>
    <cellStyle name="40% - Accent3 23 4 2 2 2 2" xfId="39234" xr:uid="{58F7D070-6EC8-49C8-9BED-C37689F898AA}"/>
    <cellStyle name="40% - Accent3 23 4 2 2 2 3" xfId="42660" xr:uid="{731D96F4-6B54-4FBD-AE65-F3C4FDFD05A3}"/>
    <cellStyle name="40% - Accent3 23 4 2 2 3" xfId="12021" xr:uid="{9744CFE5-0E1B-41AC-994D-F46C5E49372F}"/>
    <cellStyle name="40% - Accent3 23 4 2 2 3 2" xfId="39235" xr:uid="{D8E3F5BF-AB96-449E-B16B-CA2AED529DB9}"/>
    <cellStyle name="40% - Accent3 23 4 2 2 3 3" xfId="42661" xr:uid="{5C489B1F-FAEC-4DE4-9E5B-0F656D85E62B}"/>
    <cellStyle name="40% - Accent3 23 4 2 2 4" xfId="39233" xr:uid="{43851D9A-9EA8-4856-935A-A6FA561FD2C6}"/>
    <cellStyle name="40% - Accent3 23 4 2 2 5" xfId="42659" xr:uid="{2D8E9814-BA6D-4C97-80E9-7EC59C5E4B58}"/>
    <cellStyle name="40% - Accent3 23 4 2 3" xfId="12022" xr:uid="{BD0AEAF3-671D-4C04-B682-29106AD81F98}"/>
    <cellStyle name="40% - Accent3 23 4 2 3 2" xfId="39236" xr:uid="{30B84415-6157-4DA3-91B6-7FD8007DC059}"/>
    <cellStyle name="40% - Accent3 23 4 2 3 3" xfId="42662" xr:uid="{B02CFF2D-9029-45DF-B119-C458B1D37A0D}"/>
    <cellStyle name="40% - Accent3 23 4 2 4" xfId="12023" xr:uid="{285DA08D-BFF7-4CD6-AD8A-5DE6EAC1FC21}"/>
    <cellStyle name="40% - Accent3 23 4 2 4 2" xfId="39237" xr:uid="{F312CE97-78BF-418D-8507-44C2D7A3307F}"/>
    <cellStyle name="40% - Accent3 23 4 2 4 3" xfId="42663" xr:uid="{D6C79A29-DDC7-4FAA-92FA-7A1228806F01}"/>
    <cellStyle name="40% - Accent3 23 4 2 5" xfId="39232" xr:uid="{9D7522CF-62CF-429D-99AD-11185D90A4C4}"/>
    <cellStyle name="40% - Accent3 23 4 2 6" xfId="42658" xr:uid="{F97F8FDD-445B-4E48-801F-179EF25B79EB}"/>
    <cellStyle name="40% - Accent3 23 4 3" xfId="12024" xr:uid="{061F1FE0-92D5-4369-A930-6ABD1CC09AA0}"/>
    <cellStyle name="40% - Accent3 23 4 3 2" xfId="12025" xr:uid="{5398A4FF-DB38-4EE2-A91A-90807F05FF67}"/>
    <cellStyle name="40% - Accent3 23 4 3 2 2" xfId="12026" xr:uid="{AAA5C4F3-14F3-40FB-9C40-4AA8C1F78CE1}"/>
    <cellStyle name="40% - Accent3 23 4 3 2 2 2" xfId="39240" xr:uid="{F094315E-8D01-43F8-94D0-7C1156008077}"/>
    <cellStyle name="40% - Accent3 23 4 3 2 2 3" xfId="42666" xr:uid="{E8CE812A-3CD9-4CAC-B943-3EFC3E3D90A1}"/>
    <cellStyle name="40% - Accent3 23 4 3 2 3" xfId="12027" xr:uid="{3232D537-CC32-4F25-AD42-6D273E522737}"/>
    <cellStyle name="40% - Accent3 23 4 3 2 3 2" xfId="39241" xr:uid="{03E880EC-252C-4B00-9956-6067DCC71467}"/>
    <cellStyle name="40% - Accent3 23 4 3 2 3 3" xfId="42667" xr:uid="{A12774E7-7542-46FB-B3C9-220362561537}"/>
    <cellStyle name="40% - Accent3 23 4 3 2 4" xfId="39239" xr:uid="{78E7AA06-51DC-42FE-8BCF-C1E8BA7452DD}"/>
    <cellStyle name="40% - Accent3 23 4 3 2 5" xfId="42665" xr:uid="{33CA31E0-99E2-4906-BA7A-EDB2A246F500}"/>
    <cellStyle name="40% - Accent3 23 4 3 3" xfId="12028" xr:uid="{865050B3-1CC8-4B4B-A338-B5E65B18D572}"/>
    <cellStyle name="40% - Accent3 23 4 3 3 2" xfId="39242" xr:uid="{232E0840-ACFF-4EBC-BC00-1E2AF7FB30F5}"/>
    <cellStyle name="40% - Accent3 23 4 3 3 3" xfId="42668" xr:uid="{0F03A398-F5FB-410C-9D7E-F35F53060214}"/>
    <cellStyle name="40% - Accent3 23 4 3 4" xfId="12029" xr:uid="{1F372462-1E6C-4F87-BE07-805BA599A13F}"/>
    <cellStyle name="40% - Accent3 23 4 3 4 2" xfId="39243" xr:uid="{48059606-34DF-4AF1-A159-62E808C8E8F8}"/>
    <cellStyle name="40% - Accent3 23 4 3 4 3" xfId="42669" xr:uid="{D722FDF9-1D6A-4D28-9807-B2C62BB50850}"/>
    <cellStyle name="40% - Accent3 23 4 3 5" xfId="39238" xr:uid="{6DF668E4-93BD-414A-AB85-C88AE1970239}"/>
    <cellStyle name="40% - Accent3 23 4 3 6" xfId="42664" xr:uid="{8F7E5624-A9C5-4A8E-8E97-5B9C3A37A7D5}"/>
    <cellStyle name="40% - Accent3 23 4 4" xfId="12030" xr:uid="{902FDD02-2C50-4596-93D5-174E3E6DF432}"/>
    <cellStyle name="40% - Accent3 23 4 4 2" xfId="12031" xr:uid="{73C4B421-A556-431A-B48F-39E3743EF1BA}"/>
    <cellStyle name="40% - Accent3 23 4 4 2 2" xfId="39245" xr:uid="{C789D491-A662-435D-9EB5-0FBF7685158B}"/>
    <cellStyle name="40% - Accent3 23 4 4 2 3" xfId="42671" xr:uid="{9AC18B79-FE5C-43F0-925D-8802594714BF}"/>
    <cellStyle name="40% - Accent3 23 4 4 3" xfId="12032" xr:uid="{3E7F3228-B08F-44A4-B16D-51B5E8C868D5}"/>
    <cellStyle name="40% - Accent3 23 4 4 3 2" xfId="39246" xr:uid="{E3CE3470-1D87-48A5-AD87-0632909D9BDB}"/>
    <cellStyle name="40% - Accent3 23 4 4 3 3" xfId="42672" xr:uid="{63583B06-1A51-4053-ADEA-4741EAA725E3}"/>
    <cellStyle name="40% - Accent3 23 4 4 4" xfId="39244" xr:uid="{9AECA4BF-789E-48BF-968D-5891FA1D1EAE}"/>
    <cellStyle name="40% - Accent3 23 4 4 5" xfId="42670" xr:uid="{F9233FA8-5DB1-4D19-B012-EA9FD2291529}"/>
    <cellStyle name="40% - Accent3 23 5" xfId="12033" xr:uid="{C2DE4312-E1AE-4102-856E-1C2ECB621473}"/>
    <cellStyle name="40% - Accent3 23 5 2" xfId="12034" xr:uid="{09918AE5-BD59-4AA9-AD8C-0957FCCFEAEB}"/>
    <cellStyle name="40% - Accent3 23 5 2 2" xfId="12035" xr:uid="{88B72A6B-346F-486F-898E-7F91D339D3BF}"/>
    <cellStyle name="40% - Accent3 23 5 2 2 2" xfId="12036" xr:uid="{12FF91B6-D639-4154-A2A3-3E6E935FB5B7}"/>
    <cellStyle name="40% - Accent3 23 5 2 2 2 2" xfId="39250" xr:uid="{F8758B9D-2C79-4CF6-991B-FA982BD55DE7}"/>
    <cellStyle name="40% - Accent3 23 5 2 2 2 3" xfId="42676" xr:uid="{728236D3-C3E6-492D-88AC-3FA27C5BA369}"/>
    <cellStyle name="40% - Accent3 23 5 2 2 3" xfId="12037" xr:uid="{39A759C9-359A-4682-BDCA-D4C4DDAA4C19}"/>
    <cellStyle name="40% - Accent3 23 5 2 2 3 2" xfId="39251" xr:uid="{1E4ACC3F-0B1B-4955-838C-57DA836BAF35}"/>
    <cellStyle name="40% - Accent3 23 5 2 2 3 3" xfId="42677" xr:uid="{6844BCD5-B12A-4829-8294-FDE17029D159}"/>
    <cellStyle name="40% - Accent3 23 5 2 2 4" xfId="39249" xr:uid="{A08A996A-C641-4791-9424-44EC5318C06D}"/>
    <cellStyle name="40% - Accent3 23 5 2 2 5" xfId="42675" xr:uid="{5957FB59-62E5-40AA-818A-F3286EF4F55A}"/>
    <cellStyle name="40% - Accent3 23 5 2 3" xfId="12038" xr:uid="{0A196529-268B-4476-BF24-6C90918484F1}"/>
    <cellStyle name="40% - Accent3 23 5 2 3 2" xfId="39252" xr:uid="{0A4BC273-6AA2-476C-9174-C10C99192F0B}"/>
    <cellStyle name="40% - Accent3 23 5 2 3 3" xfId="42678" xr:uid="{48EE6C82-CE54-42AF-9E57-F4F8F4A4DA32}"/>
    <cellStyle name="40% - Accent3 23 5 2 4" xfId="12039" xr:uid="{FF96EA20-A851-4CFD-850F-D2B8149ABC76}"/>
    <cellStyle name="40% - Accent3 23 5 2 4 2" xfId="39253" xr:uid="{4F825EF7-8E54-4FAB-B0FD-E315BE7C7DA7}"/>
    <cellStyle name="40% - Accent3 23 5 2 4 3" xfId="42679" xr:uid="{2AEE2585-1256-4FF2-BD53-2223D391CA25}"/>
    <cellStyle name="40% - Accent3 23 5 2 5" xfId="12040" xr:uid="{ABEA2BF7-B176-47DF-ACCB-F8F3729FDA99}"/>
    <cellStyle name="40% - Accent3 23 5 2 5 2" xfId="39254" xr:uid="{17A1B101-2F00-4556-BC36-FC3B963639C4}"/>
    <cellStyle name="40% - Accent3 23 5 2 5 3" xfId="42680" xr:uid="{573378A7-57E4-4E71-89B0-29CDAE9ECAE3}"/>
    <cellStyle name="40% - Accent3 23 5 2 6" xfId="12041" xr:uid="{2C5BFB67-5AB7-4EC6-8B8F-DDD47A5613DC}"/>
    <cellStyle name="40% - Accent3 23 5 2 6 2" xfId="39255" xr:uid="{82105926-F9AF-44C8-B68E-1123C04ACB0B}"/>
    <cellStyle name="40% - Accent3 23 5 2 6 3" xfId="42681" xr:uid="{7F7BE23A-F5A5-4283-B638-3282A25E654B}"/>
    <cellStyle name="40% - Accent3 23 5 2 7" xfId="39248" xr:uid="{5B196E77-78AE-4A6B-BC48-4A225426750E}"/>
    <cellStyle name="40% - Accent3 23 5 2 8" xfId="42674" xr:uid="{6353035B-0BEF-4ADE-A1F8-C4943D9DDF54}"/>
    <cellStyle name="40% - Accent3 23 5 3" xfId="12042" xr:uid="{1D7BED9C-9171-4E3A-A410-300EB72C7038}"/>
    <cellStyle name="40% - Accent3 23 5 3 2" xfId="12043" xr:uid="{00A1C989-7C8D-436D-8F03-DEEADA5FEEA0}"/>
    <cellStyle name="40% - Accent3 23 5 3 2 2" xfId="39257" xr:uid="{B9542327-1437-4E25-8A67-698B2884C86F}"/>
    <cellStyle name="40% - Accent3 23 5 3 2 3" xfId="42683" xr:uid="{E9656124-AA0E-4ECD-8472-51F71059B9BC}"/>
    <cellStyle name="40% - Accent3 23 5 3 3" xfId="12044" xr:uid="{330EE525-95E2-47FB-9C50-39C95CF51B57}"/>
    <cellStyle name="40% - Accent3 23 5 3 3 2" xfId="39258" xr:uid="{4F64F0A3-34A9-4C91-A7FC-DE23A73C1456}"/>
    <cellStyle name="40% - Accent3 23 5 3 3 3" xfId="42684" xr:uid="{0CB843B4-0DED-4000-B691-F5BF56428538}"/>
    <cellStyle name="40% - Accent3 23 5 3 4" xfId="39256" xr:uid="{069FA982-D3CF-4119-8456-6C3919F944AA}"/>
    <cellStyle name="40% - Accent3 23 5 3 5" xfId="42682" xr:uid="{904DB1D0-CACF-4D7D-BD96-BA6562904169}"/>
    <cellStyle name="40% - Accent3 23 5 4" xfId="12045" xr:uid="{F1676CAD-4D16-46BA-BD4C-FB14B0C89902}"/>
    <cellStyle name="40% - Accent3 23 5 4 2" xfId="39259" xr:uid="{B59898FE-E8FE-4178-8884-947F6369043B}"/>
    <cellStyle name="40% - Accent3 23 5 4 3" xfId="42685" xr:uid="{C9E2FB71-077A-47AA-B890-E44D907ADAD1}"/>
    <cellStyle name="40% - Accent3 23 5 5" xfId="12046" xr:uid="{1889AF55-86BD-4F08-9027-5E6E73E8EE13}"/>
    <cellStyle name="40% - Accent3 23 5 5 2" xfId="39260" xr:uid="{39E5548E-9349-4FE3-906A-F46CB41FC5D1}"/>
    <cellStyle name="40% - Accent3 23 5 5 3" xfId="42686" xr:uid="{5BAA5BBA-8A0B-4367-81FB-4D2BA30E58C7}"/>
    <cellStyle name="40% - Accent3 23 5 6" xfId="12047" xr:uid="{BB84AAD9-E4FD-4726-9F15-486017AC78C9}"/>
    <cellStyle name="40% - Accent3 23 5 6 2" xfId="39261" xr:uid="{5245F264-F026-4E4A-A9AC-8DB9CA9DF5ED}"/>
    <cellStyle name="40% - Accent3 23 5 6 3" xfId="42687" xr:uid="{83802A25-E3D9-432A-BCA4-65A3A400422E}"/>
    <cellStyle name="40% - Accent3 23 5 7" xfId="12048" xr:uid="{8310CD4F-3C4E-494E-A741-37B848FC2DA9}"/>
    <cellStyle name="40% - Accent3 23 5 7 2" xfId="39262" xr:uid="{21D5B459-853F-4EE5-9DEE-9C1F10F046CE}"/>
    <cellStyle name="40% - Accent3 23 5 7 3" xfId="42688" xr:uid="{8E4EA538-7DDF-47C2-88BC-6F3301B1E02B}"/>
    <cellStyle name="40% - Accent3 23 5 8" xfId="39247" xr:uid="{218120C7-783F-4AEE-900F-9E4F825F75FB}"/>
    <cellStyle name="40% - Accent3 23 5 9" xfId="42673" xr:uid="{1D5EAE7F-FF21-4D17-9553-F7FF3F8936F5}"/>
    <cellStyle name="40% - Accent3 23 6" xfId="12049" xr:uid="{7839120A-8A53-43EF-8E4F-8A35B02CB7D4}"/>
    <cellStyle name="40% - Accent3 23 6 2" xfId="12050" xr:uid="{950C0449-3B75-48C6-B05F-8720804ED1E9}"/>
    <cellStyle name="40% - Accent3 23 6 2 2" xfId="12051" xr:uid="{E3539F3D-E7B8-488C-A515-7F7FE9551BDE}"/>
    <cellStyle name="40% - Accent3 23 6 2 2 2" xfId="39265" xr:uid="{2575E902-4313-496C-8658-5D4EAE76AA7C}"/>
    <cellStyle name="40% - Accent3 23 6 2 2 3" xfId="42691" xr:uid="{E83E207E-A77E-4BD7-A29F-ED3B4D14ED70}"/>
    <cellStyle name="40% - Accent3 23 6 2 3" xfId="12052" xr:uid="{0BA335BC-F119-4956-B64F-1A7E4DC2FE3C}"/>
    <cellStyle name="40% - Accent3 23 6 2 3 2" xfId="39266" xr:uid="{02C4727F-F7B2-4463-BF06-B3FBCD1213B1}"/>
    <cellStyle name="40% - Accent3 23 6 2 3 3" xfId="42692" xr:uid="{5FB6BA5C-4680-4CC8-9EED-7718E0FD5AD9}"/>
    <cellStyle name="40% - Accent3 23 6 2 4" xfId="39264" xr:uid="{E7F546E4-75F2-4EC5-A387-9BAB30C84565}"/>
    <cellStyle name="40% - Accent3 23 6 2 5" xfId="42690" xr:uid="{82136CC9-D167-4EA2-8392-3953AAB1EE50}"/>
    <cellStyle name="40% - Accent3 23 6 3" xfId="12053" xr:uid="{83C0FFA6-4DF5-4077-A683-DD824247FDFF}"/>
    <cellStyle name="40% - Accent3 23 6 3 2" xfId="39267" xr:uid="{63D4D378-A0A7-43C6-A281-2C563A4AB85B}"/>
    <cellStyle name="40% - Accent3 23 6 3 3" xfId="42693" xr:uid="{0B1B9DF0-2F22-450F-A03B-B4CF8A78A43D}"/>
    <cellStyle name="40% - Accent3 23 6 4" xfId="12054" xr:uid="{BAC5FE8F-BEC4-418E-BBE0-0010FF8BA05C}"/>
    <cellStyle name="40% - Accent3 23 6 4 2" xfId="39268" xr:uid="{24492609-12A3-4F71-B11F-CC7E7FBAB528}"/>
    <cellStyle name="40% - Accent3 23 6 4 3" xfId="42694" xr:uid="{F66D3331-73E7-4ED0-9E9E-585C8EDA2173}"/>
    <cellStyle name="40% - Accent3 23 6 5" xfId="12055" xr:uid="{E724281C-02FA-4C04-A9FA-5062BB67BBAD}"/>
    <cellStyle name="40% - Accent3 23 6 5 2" xfId="39269" xr:uid="{5CD24A1E-E596-4E78-86F5-A6E0AF58B4CC}"/>
    <cellStyle name="40% - Accent3 23 6 5 3" xfId="42695" xr:uid="{E371974D-3405-4926-B6AF-EAFCE86ABA63}"/>
    <cellStyle name="40% - Accent3 23 6 6" xfId="12056" xr:uid="{26C8A103-D3D1-4EB3-8192-61AAD7FD204A}"/>
    <cellStyle name="40% - Accent3 23 6 6 2" xfId="39270" xr:uid="{12B21B8C-8C11-456F-8FEE-85C91AC9C127}"/>
    <cellStyle name="40% - Accent3 23 6 6 3" xfId="42696" xr:uid="{E0F53BC8-7ABC-4307-B38D-D3E1DC349E96}"/>
    <cellStyle name="40% - Accent3 23 6 7" xfId="39263" xr:uid="{5D37C964-DA18-4B64-8448-41ED459EA087}"/>
    <cellStyle name="40% - Accent3 23 6 8" xfId="42689" xr:uid="{584B53E8-A85A-494C-A220-A6EB041D7721}"/>
    <cellStyle name="40% - Accent3 23 7" xfId="12057" xr:uid="{D0C67758-94AD-4F7C-97F3-13D47D69F037}"/>
    <cellStyle name="40% - Accent3 23 7 2" xfId="12058" xr:uid="{3AEBE9A0-A6B4-4E17-9F18-B69B22E2A9BD}"/>
    <cellStyle name="40% - Accent3 23 7 2 2" xfId="12059" xr:uid="{F687835B-134B-4F05-BC79-DC797B1F9CF3}"/>
    <cellStyle name="40% - Accent3 23 7 2 2 2" xfId="39273" xr:uid="{6A7C41FD-2F17-4A32-BBB3-3ECD465EFD0D}"/>
    <cellStyle name="40% - Accent3 23 7 2 2 3" xfId="42699" xr:uid="{E026BA0F-D660-460E-80C5-FEF67CFFD366}"/>
    <cellStyle name="40% - Accent3 23 7 2 3" xfId="12060" xr:uid="{96AA100D-3046-41FA-8A9D-07169BE9D923}"/>
    <cellStyle name="40% - Accent3 23 7 2 3 2" xfId="39274" xr:uid="{936B237C-1AF3-4C1E-98F6-F8C8757F4338}"/>
    <cellStyle name="40% - Accent3 23 7 2 3 3" xfId="42700" xr:uid="{435F5A53-4F56-422C-9FAB-529B6A9F1919}"/>
    <cellStyle name="40% - Accent3 23 7 2 4" xfId="39272" xr:uid="{7428AFF1-A3E8-4776-B56F-AFC0AC106250}"/>
    <cellStyle name="40% - Accent3 23 7 2 5" xfId="42698" xr:uid="{2E2995D0-5D48-47D5-959F-6DD254C52182}"/>
    <cellStyle name="40% - Accent3 23 7 3" xfId="12061" xr:uid="{46786644-24B2-49CE-9C37-6B4785B69581}"/>
    <cellStyle name="40% - Accent3 23 7 3 2" xfId="39275" xr:uid="{44DC3936-32E5-4D8B-9EF8-7D1719259922}"/>
    <cellStyle name="40% - Accent3 23 7 3 3" xfId="42701" xr:uid="{6C7C83C1-910C-4EDE-A888-BFC9571BC292}"/>
    <cellStyle name="40% - Accent3 23 7 4" xfId="12062" xr:uid="{8FB8DFC6-9CEC-4A00-96DF-6AC23953D9DC}"/>
    <cellStyle name="40% - Accent3 23 7 4 2" xfId="39276" xr:uid="{DE6FD87C-21A8-4F1F-8CD6-C3F63612716E}"/>
    <cellStyle name="40% - Accent3 23 7 4 3" xfId="42702" xr:uid="{6C9CCF99-F068-450B-9900-7232BE75A01E}"/>
    <cellStyle name="40% - Accent3 23 7 5" xfId="12063" xr:uid="{36F5A527-2E7B-49B6-947F-F713AD800551}"/>
    <cellStyle name="40% - Accent3 23 7 5 2" xfId="39277" xr:uid="{D6C8E8B9-E69F-46CE-9D14-1B0DE88AFD8A}"/>
    <cellStyle name="40% - Accent3 23 7 5 3" xfId="42703" xr:uid="{4FF47696-3FB2-4DC5-9DA6-84D277FA3A79}"/>
    <cellStyle name="40% - Accent3 23 7 6" xfId="39271" xr:uid="{6DCD1DCA-871D-4411-96E7-78D0CE858856}"/>
    <cellStyle name="40% - Accent3 23 7 7" xfId="42697" xr:uid="{C5A79709-3F1E-4E4B-B292-D7B41AE6DC99}"/>
    <cellStyle name="40% - Accent3 23 8" xfId="12064" xr:uid="{057F44FA-EC61-4DCC-A16B-DBE9505356E3}"/>
    <cellStyle name="40% - Accent3 23 8 2" xfId="12065" xr:uid="{F2B86C0F-F60A-49ED-B6CE-9569CE708320}"/>
    <cellStyle name="40% - Accent3 23 8 2 2" xfId="39279" xr:uid="{1525B05B-6D9F-4CF8-9E67-3941C62348AA}"/>
    <cellStyle name="40% - Accent3 23 8 2 3" xfId="42705" xr:uid="{50ED3511-9E4A-4A82-A72B-5E9524B84034}"/>
    <cellStyle name="40% - Accent3 23 8 3" xfId="12066" xr:uid="{A74C28D4-D4C4-44D6-9A03-A5D389472789}"/>
    <cellStyle name="40% - Accent3 23 8 3 2" xfId="39280" xr:uid="{8F2AA115-5818-40FC-AFE9-6D3D94A67DCE}"/>
    <cellStyle name="40% - Accent3 23 8 3 3" xfId="42706" xr:uid="{8A1B143F-CA4F-4D04-BDFF-F62E6748E56D}"/>
    <cellStyle name="40% - Accent3 23 8 4" xfId="39278" xr:uid="{2C6626AB-23DB-4782-8384-B1EE83C09C99}"/>
    <cellStyle name="40% - Accent3 23 8 5" xfId="42704" xr:uid="{D13E44D7-87FA-414D-B74F-4891BEA94EB0}"/>
    <cellStyle name="40% - Accent3 23 9" xfId="12067" xr:uid="{C73E4AC0-4FFC-4D25-8A12-346975FF9FAC}"/>
    <cellStyle name="40% - Accent3 23 9 2" xfId="39281" xr:uid="{1A9F51A8-D68F-44E2-BF63-4444F1B37E52}"/>
    <cellStyle name="40% - Accent3 23 9 3" xfId="42707" xr:uid="{80714551-E7AB-4BCF-855A-F9F902A43CC2}"/>
    <cellStyle name="40% - Accent3 24" xfId="264" xr:uid="{00000000-0005-0000-0000-0000FB020000}"/>
    <cellStyle name="40% - Accent3 24 10" xfId="12069" xr:uid="{E3BE2CA6-6501-44A0-B6A2-B047410FA416}"/>
    <cellStyle name="40% - Accent3 24 10 2" xfId="39283" xr:uid="{1D755C95-AF98-4D62-B580-D528CADA7772}"/>
    <cellStyle name="40% - Accent3 24 10 3" xfId="42709" xr:uid="{F738BFE6-6EA1-4E2A-843A-428FE10D7748}"/>
    <cellStyle name="40% - Accent3 24 11" xfId="12070" xr:uid="{B701B37A-F6B6-4A58-947D-26710346BB0A}"/>
    <cellStyle name="40% - Accent3 24 11 2" xfId="39284" xr:uid="{C4DA14A1-89BB-4503-9F00-9F3A9617FB3C}"/>
    <cellStyle name="40% - Accent3 24 11 3" xfId="42710" xr:uid="{9102287F-70AE-4EC6-855B-18BBB1C38238}"/>
    <cellStyle name="40% - Accent3 24 12" xfId="12071" xr:uid="{D15B01CE-17C8-466B-930A-959A1C5D75ED}"/>
    <cellStyle name="40% - Accent3 24 12 2" xfId="39285" xr:uid="{84594D3E-CE57-44A7-8801-414A80820A48}"/>
    <cellStyle name="40% - Accent3 24 12 3" xfId="42711" xr:uid="{9A40F8A8-5B01-40D7-89A5-240BC7C224BA}"/>
    <cellStyle name="40% - Accent3 24 13" xfId="39282" xr:uid="{D4C96AF3-9F69-4EA2-A8A7-5D44BF9A25D2}"/>
    <cellStyle name="40% - Accent3 24 14" xfId="42708" xr:uid="{4B9469C0-7170-4C03-97B1-01A985880E68}"/>
    <cellStyle name="40% - Accent3 24 15" xfId="43581" xr:uid="{A0D9C245-0034-4BF7-B14A-7CD17B27F39E}"/>
    <cellStyle name="40% - Accent3 24 16" xfId="12068" xr:uid="{E32D63D3-EFF0-41BA-93A9-E83BBD906B9F}"/>
    <cellStyle name="40% - Accent3 24 2" xfId="2213" xr:uid="{00000000-0005-0000-0000-0000FC020000}"/>
    <cellStyle name="40% - Accent3 24 2 2" xfId="12073" xr:uid="{A6ABEF4D-9E20-4BBD-8D84-DBFDC0F76604}"/>
    <cellStyle name="40% - Accent3 24 2 2 2" xfId="12074" xr:uid="{53FC593B-0A35-4294-A806-E88FA992C63C}"/>
    <cellStyle name="40% - Accent3 24 2 2 2 2" xfId="39287" xr:uid="{59FA6202-93F6-48C7-9AFA-886048D2E51C}"/>
    <cellStyle name="40% - Accent3 24 2 2 2 3" xfId="42713" xr:uid="{C26D6A73-91BA-49E1-A288-78D362BF2662}"/>
    <cellStyle name="40% - Accent3 24 2 2 3" xfId="12075" xr:uid="{253005D0-5FDE-42D5-BDA7-E33BE73393ED}"/>
    <cellStyle name="40% - Accent3 24 2 2 3 2" xfId="39288" xr:uid="{9983B16D-C41E-4553-8081-09F860786D43}"/>
    <cellStyle name="40% - Accent3 24 2 2 3 3" xfId="42714" xr:uid="{AD197C5C-4A7B-4987-93E6-659702C02A01}"/>
    <cellStyle name="40% - Accent3 24 2 2 4" xfId="39286" xr:uid="{DEB7A3B8-565F-4631-BC17-6438529B3B17}"/>
    <cellStyle name="40% - Accent3 24 2 2 5" xfId="42712" xr:uid="{DA9E56B3-9E14-47E8-98ED-C63E60A963DB}"/>
    <cellStyle name="40% - Accent3 24 2 3" xfId="12072" xr:uid="{B04E0BA5-C316-4E32-A073-069AA9BCD5B0}"/>
    <cellStyle name="40% - Accent3 24 3" xfId="12076" xr:uid="{3D742E7B-7DCF-43E1-B3E1-D9E5A01103A2}"/>
    <cellStyle name="40% - Accent3 24 3 2" xfId="12077" xr:uid="{1D73F55C-F947-4BEB-8E05-65D732D5F3E4}"/>
    <cellStyle name="40% - Accent3 24 3 2 2" xfId="12078" xr:uid="{7B64B90B-651E-4D00-9484-390E513D8850}"/>
    <cellStyle name="40% - Accent3 24 3 2 2 2" xfId="39290" xr:uid="{B588A072-718A-4927-877B-2EB33EC1BA8C}"/>
    <cellStyle name="40% - Accent3 24 3 2 2 3" xfId="42716" xr:uid="{7BFB6D4D-75EB-4B62-A655-5D23D4B91B96}"/>
    <cellStyle name="40% - Accent3 24 3 2 3" xfId="12079" xr:uid="{3A784620-ACB9-4086-86F2-1997FE2D6CBD}"/>
    <cellStyle name="40% - Accent3 24 3 2 3 2" xfId="39291" xr:uid="{B99947A5-EA96-4D70-AA69-791F1751EB49}"/>
    <cellStyle name="40% - Accent3 24 3 2 3 3" xfId="42717" xr:uid="{FDB77AE2-C3E7-4363-A14B-4EA0E25B966F}"/>
    <cellStyle name="40% - Accent3 24 3 2 4" xfId="39289" xr:uid="{4C9BC9D0-BF94-4857-9FE7-EC1E8B6F2D15}"/>
    <cellStyle name="40% - Accent3 24 3 2 5" xfId="42715" xr:uid="{4A79013E-BBC5-4F31-B6BA-9E68C75EE915}"/>
    <cellStyle name="40% - Accent3 24 4" xfId="12080" xr:uid="{42001FFD-1F0A-4694-B3C2-8223EFDF1BCA}"/>
    <cellStyle name="40% - Accent3 24 5" xfId="12081" xr:uid="{0EC50BCD-43FC-4FFE-A793-C57A52C7C72C}"/>
    <cellStyle name="40% - Accent3 24 6" xfId="12082" xr:uid="{BCEE48CF-E5E9-4659-B157-2A29DEA858BB}"/>
    <cellStyle name="40% - Accent3 24 7" xfId="12083" xr:uid="{D571F8E0-D8F5-42E1-87DD-4B89285913D7}"/>
    <cellStyle name="40% - Accent3 24 7 2" xfId="12084" xr:uid="{FDE5D9B0-4483-4579-9AB7-BD0D310EBDA5}"/>
    <cellStyle name="40% - Accent3 24 7 2 2" xfId="12085" xr:uid="{653D3F4F-7B19-49C9-8AFE-B5BCA6DEB59B}"/>
    <cellStyle name="40% - Accent3 24 7 2 2 2" xfId="39294" xr:uid="{21170F6F-8ACA-40B4-AEDE-A1DD53733513}"/>
    <cellStyle name="40% - Accent3 24 7 2 2 3" xfId="42720" xr:uid="{6880CB7D-6F12-43DC-A290-B857DB156346}"/>
    <cellStyle name="40% - Accent3 24 7 2 3" xfId="12086" xr:uid="{4066C7EF-141B-4AFE-A2B2-12EA5DBD7DF7}"/>
    <cellStyle name="40% - Accent3 24 7 2 3 2" xfId="39295" xr:uid="{B97044CB-C565-4060-A8E3-7A2F1E0ED867}"/>
    <cellStyle name="40% - Accent3 24 7 2 3 3" xfId="42721" xr:uid="{7D3D6721-E632-44A8-A744-2DD58CC84B05}"/>
    <cellStyle name="40% - Accent3 24 7 2 4" xfId="39293" xr:uid="{C29AD0EE-3AA1-46B4-8C30-7BF8724A8752}"/>
    <cellStyle name="40% - Accent3 24 7 2 5" xfId="42719" xr:uid="{3FB353F4-F5B0-486E-832B-65FDF99CDB0B}"/>
    <cellStyle name="40% - Accent3 24 7 3" xfId="12087" xr:uid="{720286DE-5382-460C-A3C4-A7437C4BF9C7}"/>
    <cellStyle name="40% - Accent3 24 7 3 2" xfId="39296" xr:uid="{6B6D6592-EE9C-4E08-B2AD-FE14DCA000B3}"/>
    <cellStyle name="40% - Accent3 24 7 3 3" xfId="42722" xr:uid="{91AB29DC-1BA2-4424-BC81-9999CAA5C042}"/>
    <cellStyle name="40% - Accent3 24 7 4" xfId="12088" xr:uid="{111ED4D4-DCA8-49F5-93C9-5FC2B8F2615D}"/>
    <cellStyle name="40% - Accent3 24 7 4 2" xfId="39297" xr:uid="{301509E2-2297-41DF-A0BB-2F39157F4A52}"/>
    <cellStyle name="40% - Accent3 24 7 4 3" xfId="42723" xr:uid="{2B43318D-71EC-4DE7-A319-07D09EAF44D7}"/>
    <cellStyle name="40% - Accent3 24 7 5" xfId="12089" xr:uid="{3588D1AB-841D-42D3-8AAB-3170E8C9BC18}"/>
    <cellStyle name="40% - Accent3 24 7 5 2" xfId="39298" xr:uid="{F3863EA7-E39E-4813-AE58-D06143AD66E5}"/>
    <cellStyle name="40% - Accent3 24 7 5 3" xfId="42724" xr:uid="{7757045C-D903-4286-9E37-BA12D4EA2374}"/>
    <cellStyle name="40% - Accent3 24 7 6" xfId="39292" xr:uid="{F299FE1B-7AC1-498D-AF80-0AE815478C5D}"/>
    <cellStyle name="40% - Accent3 24 7 7" xfId="42718" xr:uid="{877A93FC-FA5C-49D3-B55F-75291C7F4F11}"/>
    <cellStyle name="40% - Accent3 24 8" xfId="12090" xr:uid="{45BCCCA3-35DD-486B-8819-51B14B224DE5}"/>
    <cellStyle name="40% - Accent3 24 8 2" xfId="12091" xr:uid="{55ABC0FF-3884-4A12-B620-5F6669E26483}"/>
    <cellStyle name="40% - Accent3 24 8 2 2" xfId="39300" xr:uid="{916CDA65-BF52-4406-AE72-0484C8488722}"/>
    <cellStyle name="40% - Accent3 24 8 2 3" xfId="42726" xr:uid="{435ABE18-E1A5-4C71-AA71-5C571391D77F}"/>
    <cellStyle name="40% - Accent3 24 8 3" xfId="12092" xr:uid="{D1A791E5-17A8-4FE7-BC65-42228C0E5D05}"/>
    <cellStyle name="40% - Accent3 24 8 3 2" xfId="39301" xr:uid="{B9CD6415-348C-4C3F-95ED-E4C591F30C87}"/>
    <cellStyle name="40% - Accent3 24 8 3 3" xfId="42727" xr:uid="{625A2171-1B91-4029-BAF1-F9215F2BE7A9}"/>
    <cellStyle name="40% - Accent3 24 8 4" xfId="12093" xr:uid="{A5812289-A889-4DDC-8E11-F19D74B029CB}"/>
    <cellStyle name="40% - Accent3 24 8 4 2" xfId="39302" xr:uid="{39CB3561-C616-497F-BD43-41248C5DC405}"/>
    <cellStyle name="40% - Accent3 24 8 4 3" xfId="42728" xr:uid="{374BA1A4-A70E-4CEC-AD98-660C710EF3C5}"/>
    <cellStyle name="40% - Accent3 24 8 5" xfId="12094" xr:uid="{8D6BE750-0A93-4616-B29A-BFD54C6D1F03}"/>
    <cellStyle name="40% - Accent3 24 8 5 2" xfId="39303" xr:uid="{D4ECBC8C-83BB-4719-BB96-BE691AB653D3}"/>
    <cellStyle name="40% - Accent3 24 8 5 3" xfId="42729" xr:uid="{F5F545FE-95A5-453F-89C6-5BB77BEAEAEB}"/>
    <cellStyle name="40% - Accent3 24 8 6" xfId="39299" xr:uid="{2CFF3BCC-C0A9-4D1A-9BE6-D66DCD54A6FE}"/>
    <cellStyle name="40% - Accent3 24 8 7" xfId="42725" xr:uid="{F4B8B10D-2DCA-421E-AF80-63066FFD3091}"/>
    <cellStyle name="40% - Accent3 24 9" xfId="12095" xr:uid="{FC4AE70B-3C3D-4E7F-904E-86FBD93807B1}"/>
    <cellStyle name="40% - Accent3 24 9 2" xfId="39304" xr:uid="{A099D9A4-DBC4-49E1-9578-F9064E6EDAC8}"/>
    <cellStyle name="40% - Accent3 24 9 3" xfId="42730" xr:uid="{8021CE95-7809-417F-9869-1204ABD2993F}"/>
    <cellStyle name="40% - Accent3 25" xfId="265" xr:uid="{00000000-0005-0000-0000-0000FD020000}"/>
    <cellStyle name="40% - Accent3 25 10" xfId="42731" xr:uid="{8DB6F22F-4C93-4396-908E-7D74CE617E82}"/>
    <cellStyle name="40% - Accent3 25 11" xfId="43582" xr:uid="{5A517053-879E-4F20-9747-BAED9AD0AC25}"/>
    <cellStyle name="40% - Accent3 25 12" xfId="12096" xr:uid="{2981744D-8954-40F5-89C5-7414D7F7003A}"/>
    <cellStyle name="40% - Accent3 25 2" xfId="2214" xr:uid="{00000000-0005-0000-0000-0000FE020000}"/>
    <cellStyle name="40% - Accent3 25 2 2" xfId="12098" xr:uid="{732EE364-6474-4E8E-BD8B-35B93CD5F2E4}"/>
    <cellStyle name="40% - Accent3 25 2 2 2" xfId="12099" xr:uid="{BEA5327C-90A3-48F2-8BC5-9692DB9751EC}"/>
    <cellStyle name="40% - Accent3 25 2 2 2 2" xfId="39307" xr:uid="{BA60A206-1297-4C92-9EE1-5B222505CB0D}"/>
    <cellStyle name="40% - Accent3 25 2 2 2 3" xfId="42733" xr:uid="{7472E3C0-1E30-4CD2-9974-DE3A4A76B2A2}"/>
    <cellStyle name="40% - Accent3 25 2 2 3" xfId="12100" xr:uid="{D6E39899-0D8C-4B66-A5F8-954ED24A0163}"/>
    <cellStyle name="40% - Accent3 25 2 2 3 2" xfId="39308" xr:uid="{0FEDA9CB-298D-46F7-B6A7-5AAB06F14F59}"/>
    <cellStyle name="40% - Accent3 25 2 2 3 3" xfId="42734" xr:uid="{68BF1D7F-43B4-48EC-A2C1-83A197D372F4}"/>
    <cellStyle name="40% - Accent3 25 2 2 4" xfId="39306" xr:uid="{3D00F2AF-0960-456B-A744-ECBDF31D8075}"/>
    <cellStyle name="40% - Accent3 25 2 2 5" xfId="42732" xr:uid="{F62E2B84-EC35-4CCD-BEFF-C2AD6ABB415E}"/>
    <cellStyle name="40% - Accent3 25 2 3" xfId="12097" xr:uid="{8F9BEA27-AA0D-4AD1-9D23-E1644E8595D3}"/>
    <cellStyle name="40% - Accent3 25 3" xfId="12101" xr:uid="{45AC2DB1-34E1-441C-B1DE-3101AF1A4AB5}"/>
    <cellStyle name="40% - Accent3 25 3 2" xfId="12102" xr:uid="{90A89B0F-C6CB-4424-9BD6-06130AC62D18}"/>
    <cellStyle name="40% - Accent3 25 3 2 2" xfId="12103" xr:uid="{4DD05A91-FF83-45A0-BD5D-1C8B31120D91}"/>
    <cellStyle name="40% - Accent3 25 3 2 2 2" xfId="39311" xr:uid="{7BB4E9A5-2330-4B33-823C-FBFFB94FC454}"/>
    <cellStyle name="40% - Accent3 25 3 2 2 3" xfId="42737" xr:uid="{B6808161-0C7D-4317-81AB-6552558E509A}"/>
    <cellStyle name="40% - Accent3 25 3 2 3" xfId="12104" xr:uid="{CC2CA1AA-89EA-4301-BE94-B62D1C754894}"/>
    <cellStyle name="40% - Accent3 25 3 2 3 2" xfId="39312" xr:uid="{A3122911-0F00-4277-AF81-7BA7ED8B74A9}"/>
    <cellStyle name="40% - Accent3 25 3 2 3 3" xfId="42738" xr:uid="{AD4C73A6-BADA-472C-B6FA-9CAE90EE12D6}"/>
    <cellStyle name="40% - Accent3 25 3 2 4" xfId="12105" xr:uid="{577E7707-072E-4FFE-928D-29F14F396131}"/>
    <cellStyle name="40% - Accent3 25 3 2 4 2" xfId="39313" xr:uid="{8DE3C1C2-2A50-44C8-AC38-12FA15B0755E}"/>
    <cellStyle name="40% - Accent3 25 3 2 4 3" xfId="42739" xr:uid="{B42D6E50-26D6-46C9-B2DE-AF1CDEF4C479}"/>
    <cellStyle name="40% - Accent3 25 3 2 5" xfId="12106" xr:uid="{FB09F044-0745-41C4-9F68-60AB25EA3BF5}"/>
    <cellStyle name="40% - Accent3 25 3 2 5 2" xfId="39314" xr:uid="{DDD67715-A14F-4991-AEC3-2AE286DDF0D1}"/>
    <cellStyle name="40% - Accent3 25 3 2 5 3" xfId="42740" xr:uid="{F611A2B1-2E21-4944-AD5C-827A9D6EB62C}"/>
    <cellStyle name="40% - Accent3 25 3 2 6" xfId="39310" xr:uid="{AC96E48F-1795-4E74-AECD-F9E3CFE1B55F}"/>
    <cellStyle name="40% - Accent3 25 3 2 7" xfId="42736" xr:uid="{F0A2C80B-B688-4377-91A4-74331B4B34DC}"/>
    <cellStyle name="40% - Accent3 25 3 3" xfId="12107" xr:uid="{25D473B6-88A4-4ADC-8DB7-4E5D8C05859C}"/>
    <cellStyle name="40% - Accent3 25 3 3 2" xfId="39315" xr:uid="{E43FF186-B675-4C52-95EE-069B3EB1CCE9}"/>
    <cellStyle name="40% - Accent3 25 3 3 3" xfId="42741" xr:uid="{52019B0D-D036-4982-B573-AC0174D42C0E}"/>
    <cellStyle name="40% - Accent3 25 3 4" xfId="12108" xr:uid="{C65D2E03-1D3A-4AF9-A7D4-A1F9A8E21806}"/>
    <cellStyle name="40% - Accent3 25 3 4 2" xfId="39316" xr:uid="{20207AD7-5784-4C93-BD46-C3DB9129E9D1}"/>
    <cellStyle name="40% - Accent3 25 3 4 3" xfId="42742" xr:uid="{94B32A88-F72C-4380-B777-28299096638F}"/>
    <cellStyle name="40% - Accent3 25 3 5" xfId="12109" xr:uid="{D766212A-FA13-46DF-B3F4-2F5AD1C3E53E}"/>
    <cellStyle name="40% - Accent3 25 3 5 2" xfId="39317" xr:uid="{02738975-864E-4DB2-B649-D8BF94BDCD15}"/>
    <cellStyle name="40% - Accent3 25 3 5 3" xfId="42743" xr:uid="{3E68A33C-688A-41F4-A705-B106558FC79B}"/>
    <cellStyle name="40% - Accent3 25 3 6" xfId="12110" xr:uid="{1951E15A-FCB4-4C37-8EED-130306BAE6A9}"/>
    <cellStyle name="40% - Accent3 25 3 6 2" xfId="39318" xr:uid="{87C9FAC7-8167-40DD-A0B0-8E7B9C949704}"/>
    <cellStyle name="40% - Accent3 25 3 6 3" xfId="42744" xr:uid="{74E35DED-BE1C-4428-B666-DAE23D20C029}"/>
    <cellStyle name="40% - Accent3 25 3 7" xfId="39309" xr:uid="{839962CD-9C9B-460A-9379-8DB9440393F8}"/>
    <cellStyle name="40% - Accent3 25 3 8" xfId="42735" xr:uid="{3EFF85A5-3C16-4B68-BE1B-B3005C5A98B0}"/>
    <cellStyle name="40% - Accent3 25 4" xfId="12111" xr:uid="{38E361EB-810D-4CF5-8873-F4A44904A271}"/>
    <cellStyle name="40% - Accent3 25 4 2" xfId="12112" xr:uid="{CEE6E270-27C8-46B0-A207-CD4229820D22}"/>
    <cellStyle name="40% - Accent3 25 4 2 2" xfId="39320" xr:uid="{5DD7DE53-29C5-48A3-93F9-2D3F90ED6C8D}"/>
    <cellStyle name="40% - Accent3 25 4 2 3" xfId="42746" xr:uid="{8B7E413B-B45B-43A0-9263-C65B35CB340D}"/>
    <cellStyle name="40% - Accent3 25 4 3" xfId="12113" xr:uid="{5345E422-EE5E-4A71-BECC-7949F1988119}"/>
    <cellStyle name="40% - Accent3 25 4 3 2" xfId="39321" xr:uid="{1C0A4285-A4D7-48F2-93AA-EDFFE79E5539}"/>
    <cellStyle name="40% - Accent3 25 4 3 3" xfId="42747" xr:uid="{E5154B70-DE91-4589-8B13-059DBAEF0D5D}"/>
    <cellStyle name="40% - Accent3 25 4 4" xfId="12114" xr:uid="{CAAD837D-09F5-4133-8A77-1A984B0B3B95}"/>
    <cellStyle name="40% - Accent3 25 4 4 2" xfId="39322" xr:uid="{07C9BAD7-4E9E-413F-8663-E877E27B65E7}"/>
    <cellStyle name="40% - Accent3 25 4 4 3" xfId="42748" xr:uid="{D8FC7C77-12DE-4801-B3BE-A1B66450B442}"/>
    <cellStyle name="40% - Accent3 25 4 5" xfId="12115" xr:uid="{1189EC99-CD18-4F05-9141-AEE91F73FD5F}"/>
    <cellStyle name="40% - Accent3 25 4 5 2" xfId="39323" xr:uid="{0EA9F626-B517-42AE-B2FD-B354A8E8E883}"/>
    <cellStyle name="40% - Accent3 25 4 5 3" xfId="42749" xr:uid="{BE36082B-2DD8-4459-956D-19989E0EED91}"/>
    <cellStyle name="40% - Accent3 25 4 6" xfId="39319" xr:uid="{D69B1604-6DCD-4E86-8AD8-B33A6FB8338E}"/>
    <cellStyle name="40% - Accent3 25 4 7" xfId="42745" xr:uid="{E5085A87-900D-4A2D-8E88-DCF767974908}"/>
    <cellStyle name="40% - Accent3 25 5" xfId="12116" xr:uid="{3EED475E-8E35-4D66-ACC0-99AFF9ADCFC8}"/>
    <cellStyle name="40% - Accent3 25 5 2" xfId="39324" xr:uid="{E5CDBBFB-782B-4326-8870-0037BD3AAD31}"/>
    <cellStyle name="40% - Accent3 25 5 3" xfId="42750" xr:uid="{D03A1469-5738-4223-B234-14F914093E94}"/>
    <cellStyle name="40% - Accent3 25 6" xfId="12117" xr:uid="{E43467E0-FBB3-490C-8363-BA73198E7A97}"/>
    <cellStyle name="40% - Accent3 25 6 2" xfId="39325" xr:uid="{727A7271-4931-417F-BCBD-EB338E7E2910}"/>
    <cellStyle name="40% - Accent3 25 6 3" xfId="42751" xr:uid="{0F35A792-8D36-494E-A785-0E69214F7C01}"/>
    <cellStyle name="40% - Accent3 25 7" xfId="12118" xr:uid="{13C5556B-4F58-42D1-B672-5F4FCDFF201F}"/>
    <cellStyle name="40% - Accent3 25 7 2" xfId="39326" xr:uid="{0ADD16DB-C3AF-444E-B024-D5A56A6FF992}"/>
    <cellStyle name="40% - Accent3 25 7 3" xfId="42752" xr:uid="{57D03FF5-3B6A-49EF-AD9A-AF3E869EA2A6}"/>
    <cellStyle name="40% - Accent3 25 8" xfId="12119" xr:uid="{09EB4164-CDE9-4A2D-9988-BFE5F999A0B2}"/>
    <cellStyle name="40% - Accent3 25 8 2" xfId="39327" xr:uid="{E121FF4E-4A40-4BF9-A246-4B680CA28CD8}"/>
    <cellStyle name="40% - Accent3 25 8 3" xfId="42753" xr:uid="{9149750F-569F-4102-BB85-C6123EE8738C}"/>
    <cellStyle name="40% - Accent3 25 9" xfId="39305" xr:uid="{6478A5B5-BED3-40CE-A956-B99B4ABA180B}"/>
    <cellStyle name="40% - Accent3 26" xfId="2215" xr:uid="{00000000-0005-0000-0000-0000FF020000}"/>
    <cellStyle name="40% - Accent3 26 10" xfId="42754" xr:uid="{FBE68E63-2113-4DC9-A9F8-F5277964B976}"/>
    <cellStyle name="40% - Accent3 26 11" xfId="12120" xr:uid="{EB154D3D-B46A-499A-A0D2-FA9DE8E38714}"/>
    <cellStyle name="40% - Accent3 26 2" xfId="12121" xr:uid="{5EEE6AF7-9DE0-4A55-8553-E563FCD4BF8D}"/>
    <cellStyle name="40% - Accent3 26 2 2" xfId="12122" xr:uid="{EF696EE4-90AD-446E-842D-C879C2B0C351}"/>
    <cellStyle name="40% - Accent3 26 2 2 2" xfId="12123" xr:uid="{CBA49750-7B53-45A6-82AB-D0A3D0B113DF}"/>
    <cellStyle name="40% - Accent3 26 2 2 2 2" xfId="39330" xr:uid="{555B787B-5E6A-418B-92E7-99AE671BD18F}"/>
    <cellStyle name="40% - Accent3 26 2 2 2 3" xfId="42756" xr:uid="{F358B654-7998-428F-A516-3907064A3387}"/>
    <cellStyle name="40% - Accent3 26 2 2 3" xfId="12124" xr:uid="{8F78558B-BD04-4656-B948-4C90D475A54A}"/>
    <cellStyle name="40% - Accent3 26 2 2 3 2" xfId="39331" xr:uid="{0F83C8B1-C30A-4E21-BAE8-9924BD723379}"/>
    <cellStyle name="40% - Accent3 26 2 2 3 3" xfId="42757" xr:uid="{EF0869DF-C32F-4EE7-8C4E-8025580F5F38}"/>
    <cellStyle name="40% - Accent3 26 2 2 4" xfId="39329" xr:uid="{8C053FDB-020B-4E11-A946-80978B7573A4}"/>
    <cellStyle name="40% - Accent3 26 2 2 5" xfId="42755" xr:uid="{5BD8B918-F353-4C37-91BA-1A6A6D4F1C41}"/>
    <cellStyle name="40% - Accent3 26 3" xfId="12125" xr:uid="{9EB270BD-0EB8-419C-85C6-3A21561C2338}"/>
    <cellStyle name="40% - Accent3 26 3 2" xfId="12126" xr:uid="{BBB0ED23-29A7-472F-959D-41A658DE0CE5}"/>
    <cellStyle name="40% - Accent3 26 3 2 2" xfId="12127" xr:uid="{B2D347E6-056D-4A73-A240-1A4BA5CFBBAB}"/>
    <cellStyle name="40% - Accent3 26 3 2 2 2" xfId="39334" xr:uid="{CF498273-7116-4C24-A1ED-FBD61080A6F3}"/>
    <cellStyle name="40% - Accent3 26 3 2 2 3" xfId="42760" xr:uid="{5AF5857A-210B-4BBA-A57D-DC47CFA46B2A}"/>
    <cellStyle name="40% - Accent3 26 3 2 3" xfId="12128" xr:uid="{9696F179-3BF3-47C9-A8CB-5F58A2C0406C}"/>
    <cellStyle name="40% - Accent3 26 3 2 3 2" xfId="39335" xr:uid="{683AFADE-EF83-419D-972F-2A96E2130207}"/>
    <cellStyle name="40% - Accent3 26 3 2 3 3" xfId="42761" xr:uid="{EC09FD97-180F-4A47-8EE6-D6574C6AE004}"/>
    <cellStyle name="40% - Accent3 26 3 2 4" xfId="12129" xr:uid="{B4AE4FAF-A901-4418-81CF-97FBC16DB6F6}"/>
    <cellStyle name="40% - Accent3 26 3 2 4 2" xfId="39336" xr:uid="{E5925BD1-7E31-4DDF-AD12-21F29DB937CD}"/>
    <cellStyle name="40% - Accent3 26 3 2 4 3" xfId="42762" xr:uid="{9383DA98-6307-4D02-BA32-50EAD41BEA14}"/>
    <cellStyle name="40% - Accent3 26 3 2 5" xfId="12130" xr:uid="{1972B471-BAB0-4D1E-B8A2-2A78F912E80A}"/>
    <cellStyle name="40% - Accent3 26 3 2 5 2" xfId="39337" xr:uid="{DA7C5E31-73D5-48E7-A582-3E628198379D}"/>
    <cellStyle name="40% - Accent3 26 3 2 5 3" xfId="42763" xr:uid="{734573F5-A16F-4A94-8840-B5165D8B3E2D}"/>
    <cellStyle name="40% - Accent3 26 3 2 6" xfId="39333" xr:uid="{CDF973D9-A49B-4FC8-BECD-D6353C7367A6}"/>
    <cellStyle name="40% - Accent3 26 3 2 7" xfId="42759" xr:uid="{076E170B-D557-4D3C-BDF2-8622C0BA9A48}"/>
    <cellStyle name="40% - Accent3 26 3 3" xfId="12131" xr:uid="{9F896655-5B07-483E-841F-9930100369D6}"/>
    <cellStyle name="40% - Accent3 26 3 3 2" xfId="39338" xr:uid="{39FA4009-0ED0-4F0C-880B-7A360FC296AC}"/>
    <cellStyle name="40% - Accent3 26 3 3 3" xfId="42764" xr:uid="{7701845E-F5F5-45EB-8507-223F049F4B25}"/>
    <cellStyle name="40% - Accent3 26 3 4" xfId="12132" xr:uid="{BB79B53B-8983-4BB9-A5D2-0729D15BC2BF}"/>
    <cellStyle name="40% - Accent3 26 3 4 2" xfId="39339" xr:uid="{F9E3C444-AD37-4BED-8DAB-F62FE509E680}"/>
    <cellStyle name="40% - Accent3 26 3 4 3" xfId="42765" xr:uid="{B5289AD4-CFEF-444B-B92C-14FFCE702500}"/>
    <cellStyle name="40% - Accent3 26 3 5" xfId="12133" xr:uid="{62F43D5E-A8DE-4B14-8C16-AC9378811F18}"/>
    <cellStyle name="40% - Accent3 26 3 5 2" xfId="39340" xr:uid="{A6227549-8556-44DB-99E0-7FD59F25D6A9}"/>
    <cellStyle name="40% - Accent3 26 3 5 3" xfId="42766" xr:uid="{B042AD30-54BA-4C3E-AA00-5990C023D7EB}"/>
    <cellStyle name="40% - Accent3 26 3 6" xfId="12134" xr:uid="{61B974ED-9610-427C-8CF9-64E7900F78E4}"/>
    <cellStyle name="40% - Accent3 26 3 6 2" xfId="39341" xr:uid="{D3CDE45A-DFDB-4AC8-94F4-BE800E0B144E}"/>
    <cellStyle name="40% - Accent3 26 3 6 3" xfId="42767" xr:uid="{796ABABF-0D45-4589-9A40-7BBDF63ABB81}"/>
    <cellStyle name="40% - Accent3 26 3 7" xfId="39332" xr:uid="{1855777A-1C34-465D-860B-0E3FA6170B8E}"/>
    <cellStyle name="40% - Accent3 26 3 8" xfId="42758" xr:uid="{AE1A29CF-D557-4950-A246-C665D1262C3A}"/>
    <cellStyle name="40% - Accent3 26 4" xfId="12135" xr:uid="{639070A0-9F65-41B0-860C-ADAB457B5EA8}"/>
    <cellStyle name="40% - Accent3 26 4 2" xfId="12136" xr:uid="{3331B37E-70B1-4610-8DB3-B27EAC246466}"/>
    <cellStyle name="40% - Accent3 26 4 2 2" xfId="39343" xr:uid="{99992865-E8B3-4C42-8285-493CCBF9A510}"/>
    <cellStyle name="40% - Accent3 26 4 2 3" xfId="42769" xr:uid="{A05F8499-6F77-4823-8292-B437B9DAE165}"/>
    <cellStyle name="40% - Accent3 26 4 3" xfId="12137" xr:uid="{A23D23E3-A7F5-4C00-90C3-9816E1AFB496}"/>
    <cellStyle name="40% - Accent3 26 4 3 2" xfId="39344" xr:uid="{AACCB28A-3296-45C3-9489-C886FC65FA6E}"/>
    <cellStyle name="40% - Accent3 26 4 3 3" xfId="42770" xr:uid="{A6533086-715F-4D85-A715-809DA6374051}"/>
    <cellStyle name="40% - Accent3 26 4 4" xfId="12138" xr:uid="{A8A42C54-F25C-4B95-96D2-B96F3609DA0A}"/>
    <cellStyle name="40% - Accent3 26 4 4 2" xfId="39345" xr:uid="{44D92FED-F953-4847-9E60-AB7E9A3875F0}"/>
    <cellStyle name="40% - Accent3 26 4 4 3" xfId="42771" xr:uid="{5ADD2F22-0743-4B6A-A3D3-C10C9FCD9E03}"/>
    <cellStyle name="40% - Accent3 26 4 5" xfId="12139" xr:uid="{E61522A1-A9ED-4317-9A87-37F0CCE246B4}"/>
    <cellStyle name="40% - Accent3 26 4 5 2" xfId="39346" xr:uid="{125EE590-5495-4C8C-86C8-2A09F86B7DDF}"/>
    <cellStyle name="40% - Accent3 26 4 5 3" xfId="42772" xr:uid="{6D2BB5CC-E941-4181-829D-AA0EF645A306}"/>
    <cellStyle name="40% - Accent3 26 4 6" xfId="39342" xr:uid="{CBC63584-5F11-4403-9CE0-0CA56D24D78E}"/>
    <cellStyle name="40% - Accent3 26 4 7" xfId="42768" xr:uid="{36C30454-6834-4D74-9EFB-1FE13E1A31CB}"/>
    <cellStyle name="40% - Accent3 26 5" xfId="12140" xr:uid="{B742E911-9681-4C02-B6AE-B1D97E0A06EA}"/>
    <cellStyle name="40% - Accent3 26 5 2" xfId="39347" xr:uid="{3734F7D5-E147-49C5-851D-3B31C014D591}"/>
    <cellStyle name="40% - Accent3 26 5 3" xfId="42773" xr:uid="{F0CA6736-7B95-417A-89E8-77AA6A9ECA56}"/>
    <cellStyle name="40% - Accent3 26 6" xfId="12141" xr:uid="{1D45C849-EBC9-49F0-A418-FDC1D9315626}"/>
    <cellStyle name="40% - Accent3 26 6 2" xfId="39348" xr:uid="{5DE79F6B-A6FF-417C-AE1B-EF2274238CDD}"/>
    <cellStyle name="40% - Accent3 26 6 3" xfId="42774" xr:uid="{797071B1-F4B7-481B-A122-55A65C188541}"/>
    <cellStyle name="40% - Accent3 26 7" xfId="12142" xr:uid="{CAF17A37-4057-4357-9F4A-1939E713865C}"/>
    <cellStyle name="40% - Accent3 26 7 2" xfId="39349" xr:uid="{CF5659D6-45CD-45D8-99C2-40800E33F84B}"/>
    <cellStyle name="40% - Accent3 26 7 3" xfId="42775" xr:uid="{7CD0AE86-28AA-4199-B67B-7330FE0DC7B2}"/>
    <cellStyle name="40% - Accent3 26 8" xfId="12143" xr:uid="{D04EEF23-8C7C-48F0-90B7-196E4CD68CE9}"/>
    <cellStyle name="40% - Accent3 26 8 2" xfId="39350" xr:uid="{8D274B43-5170-4980-93EA-1BA1AC9912A6}"/>
    <cellStyle name="40% - Accent3 26 8 3" xfId="42776" xr:uid="{34C85A4F-7C12-4965-9C9C-EA1299A2EE62}"/>
    <cellStyle name="40% - Accent3 26 9" xfId="39328" xr:uid="{AFAB71B6-F9F2-46E5-AFBD-164F46BCA2AA}"/>
    <cellStyle name="40% - Accent3 27" xfId="2216" xr:uid="{00000000-0005-0000-0000-000000030000}"/>
    <cellStyle name="40% - Accent3 27 10" xfId="42777" xr:uid="{4672F1CA-F140-4846-BA32-9418929EEC08}"/>
    <cellStyle name="40% - Accent3 27 11" xfId="12144" xr:uid="{E20EE9AA-775D-4E43-A78D-FD7E3EC11F16}"/>
    <cellStyle name="40% - Accent3 27 2" xfId="12145" xr:uid="{F5943721-D682-4656-867A-EA79D95DBBC9}"/>
    <cellStyle name="40% - Accent3 27 2 2" xfId="12146" xr:uid="{4CBB6ECC-E7E6-499F-8CEA-CFE1571DCAEC}"/>
    <cellStyle name="40% - Accent3 27 2 2 2" xfId="12147" xr:uid="{566CA6C8-FB74-452B-BD80-E15E693328EE}"/>
    <cellStyle name="40% - Accent3 27 2 2 2 2" xfId="39353" xr:uid="{F4F1AED1-C9B7-4190-9B4F-CAC103154D3C}"/>
    <cellStyle name="40% - Accent3 27 2 2 2 3" xfId="42779" xr:uid="{45FA46BC-6795-4921-8351-59D88E5D561D}"/>
    <cellStyle name="40% - Accent3 27 2 2 3" xfId="12148" xr:uid="{BC33597D-6D44-41FB-9E33-7B56F090CEA8}"/>
    <cellStyle name="40% - Accent3 27 2 2 3 2" xfId="39354" xr:uid="{627450EF-8DA9-47AF-92AC-EF1F87D17952}"/>
    <cellStyle name="40% - Accent3 27 2 2 3 3" xfId="42780" xr:uid="{EFB21698-FF9B-48B2-9342-766405AD816B}"/>
    <cellStyle name="40% - Accent3 27 2 2 4" xfId="39352" xr:uid="{F5FBEA86-19A8-4221-BCDE-1D4C60E98D72}"/>
    <cellStyle name="40% - Accent3 27 2 2 5" xfId="42778" xr:uid="{EF552E0E-47AD-4A78-A79E-D0E772540ACA}"/>
    <cellStyle name="40% - Accent3 27 3" xfId="12149" xr:uid="{C5587137-FB1A-4983-912F-1F90C6FE6E2E}"/>
    <cellStyle name="40% - Accent3 27 3 2" xfId="12150" xr:uid="{8FAA3C29-CAD7-4293-8DD4-D4D7E2189A0D}"/>
    <cellStyle name="40% - Accent3 27 3 2 2" xfId="12151" xr:uid="{E2B78E70-07F3-46FC-B40C-298A1466DAF3}"/>
    <cellStyle name="40% - Accent3 27 3 2 2 2" xfId="39357" xr:uid="{6F428E3F-1B49-4818-BE3C-7650ADA1AA0E}"/>
    <cellStyle name="40% - Accent3 27 3 2 2 3" xfId="42783" xr:uid="{9BDC205B-6734-420A-8321-8EA8A3E8371E}"/>
    <cellStyle name="40% - Accent3 27 3 2 3" xfId="12152" xr:uid="{98CEE137-EE92-4799-A635-E6F8635FEB4D}"/>
    <cellStyle name="40% - Accent3 27 3 2 3 2" xfId="39358" xr:uid="{0AD6CC37-E7B9-42F0-8D22-E0A0E3B9D03F}"/>
    <cellStyle name="40% - Accent3 27 3 2 3 3" xfId="42784" xr:uid="{B211D875-A578-4B35-B234-8030958EBBE1}"/>
    <cellStyle name="40% - Accent3 27 3 2 4" xfId="12153" xr:uid="{A69F820F-B308-477E-A6E2-8AC626B6A736}"/>
    <cellStyle name="40% - Accent3 27 3 2 4 2" xfId="39359" xr:uid="{D3677EC0-97C2-49DB-A2DB-1180C62CC62D}"/>
    <cellStyle name="40% - Accent3 27 3 2 4 3" xfId="42785" xr:uid="{8E10CDFE-DC5F-4E6D-AB9F-93414BA84BB3}"/>
    <cellStyle name="40% - Accent3 27 3 2 5" xfId="12154" xr:uid="{40F37220-F88D-47DD-858F-C7C9A0422BA1}"/>
    <cellStyle name="40% - Accent3 27 3 2 5 2" xfId="39360" xr:uid="{0C13B530-756C-496B-A8F7-3FABE4A37868}"/>
    <cellStyle name="40% - Accent3 27 3 2 5 3" xfId="42786" xr:uid="{D110BF73-C813-4E10-9B39-7EE82140B6BD}"/>
    <cellStyle name="40% - Accent3 27 3 2 6" xfId="39356" xr:uid="{84D55CB9-03F6-4BDD-8C86-E803C45C507F}"/>
    <cellStyle name="40% - Accent3 27 3 2 7" xfId="42782" xr:uid="{C400EA6A-C4D5-4363-AFF8-4863E1CEF3D2}"/>
    <cellStyle name="40% - Accent3 27 3 3" xfId="12155" xr:uid="{3E8801F5-95FE-4542-B4F2-E1A9B72E1DB0}"/>
    <cellStyle name="40% - Accent3 27 3 3 2" xfId="39361" xr:uid="{F64C1EAF-A9DB-4620-86CD-6F622C003BC4}"/>
    <cellStyle name="40% - Accent3 27 3 3 3" xfId="42787" xr:uid="{3F42122E-7870-419C-BCAD-E4040737830A}"/>
    <cellStyle name="40% - Accent3 27 3 4" xfId="12156" xr:uid="{0027BAEF-7285-4261-97EC-8C706B6137D6}"/>
    <cellStyle name="40% - Accent3 27 3 4 2" xfId="39362" xr:uid="{0253E534-D351-423F-BE22-B3884BFF61B9}"/>
    <cellStyle name="40% - Accent3 27 3 4 3" xfId="42788" xr:uid="{BE60DD21-15B5-4DD7-B71C-6C31635674CC}"/>
    <cellStyle name="40% - Accent3 27 3 5" xfId="12157" xr:uid="{659FCF3D-D352-4F97-9592-CA23E55CDACF}"/>
    <cellStyle name="40% - Accent3 27 3 5 2" xfId="39363" xr:uid="{53682F2D-37A9-4137-89B1-57DB1AE1CCA9}"/>
    <cellStyle name="40% - Accent3 27 3 5 3" xfId="42789" xr:uid="{1A54872C-17FF-4DC2-B2E3-C317161F781F}"/>
    <cellStyle name="40% - Accent3 27 3 6" xfId="12158" xr:uid="{D4C6B496-E2A6-4304-A7C9-332C9B9B0B61}"/>
    <cellStyle name="40% - Accent3 27 3 6 2" xfId="39364" xr:uid="{BF2CCF01-49FC-4A65-9265-288F6F1DCECC}"/>
    <cellStyle name="40% - Accent3 27 3 6 3" xfId="42790" xr:uid="{43D4A646-2113-4F39-B0A2-2D10338FC796}"/>
    <cellStyle name="40% - Accent3 27 3 7" xfId="39355" xr:uid="{D9199332-9FAC-4104-9A5A-118E742DB62A}"/>
    <cellStyle name="40% - Accent3 27 3 8" xfId="42781" xr:uid="{87DBCBF0-D378-4EB3-9BC6-739F5B6FD2B3}"/>
    <cellStyle name="40% - Accent3 27 4" xfId="12159" xr:uid="{CCD1C803-5557-4CC3-A595-67D9AF82063D}"/>
    <cellStyle name="40% - Accent3 27 4 2" xfId="12160" xr:uid="{B7F236A1-932A-4C06-95CA-A54743430AE8}"/>
    <cellStyle name="40% - Accent3 27 4 2 2" xfId="39366" xr:uid="{3798D4B3-C257-4BBD-97C5-7A13FE3A4C00}"/>
    <cellStyle name="40% - Accent3 27 4 2 3" xfId="42792" xr:uid="{FE5F2A32-9840-49E3-8972-A1996E8DBDEC}"/>
    <cellStyle name="40% - Accent3 27 4 3" xfId="12161" xr:uid="{4EC4A198-5E05-47B6-BE01-434EBBA4FDCA}"/>
    <cellStyle name="40% - Accent3 27 4 3 2" xfId="39367" xr:uid="{15D7D2FC-2355-4FBF-B0AE-56609513A53C}"/>
    <cellStyle name="40% - Accent3 27 4 3 3" xfId="42793" xr:uid="{1C2884D9-60BA-4F1F-8C77-E6C63453DB32}"/>
    <cellStyle name="40% - Accent3 27 4 4" xfId="12162" xr:uid="{1E04D564-ED95-44AA-900A-EE0891002D6E}"/>
    <cellStyle name="40% - Accent3 27 4 4 2" xfId="39368" xr:uid="{A19DC3A8-C559-4925-A44C-169BA321B3C3}"/>
    <cellStyle name="40% - Accent3 27 4 4 3" xfId="42794" xr:uid="{5A7CA395-54BA-4CD3-A231-60525E6B9141}"/>
    <cellStyle name="40% - Accent3 27 4 5" xfId="12163" xr:uid="{BD2F67BD-A914-4B17-9729-27F700D2C834}"/>
    <cellStyle name="40% - Accent3 27 4 5 2" xfId="39369" xr:uid="{BE3757F5-43F0-4A2F-A31E-D31B12E7AC08}"/>
    <cellStyle name="40% - Accent3 27 4 5 3" xfId="42795" xr:uid="{738BAA37-FDE8-4D8F-9E10-966D9631D0D7}"/>
    <cellStyle name="40% - Accent3 27 4 6" xfId="39365" xr:uid="{56A113CE-A053-4BBA-9732-E734E14D963B}"/>
    <cellStyle name="40% - Accent3 27 4 7" xfId="42791" xr:uid="{67DC5216-6152-4929-AB9B-AC515045587D}"/>
    <cellStyle name="40% - Accent3 27 5" xfId="12164" xr:uid="{07E21D0A-A977-411F-8074-BD9C89746D22}"/>
    <cellStyle name="40% - Accent3 27 5 2" xfId="39370" xr:uid="{F9307013-6912-4CE8-8215-7A7120AEC2CD}"/>
    <cellStyle name="40% - Accent3 27 5 3" xfId="42796" xr:uid="{D73022F8-2A32-42D4-910E-AE093402ED83}"/>
    <cellStyle name="40% - Accent3 27 6" xfId="12165" xr:uid="{A6C2861A-4712-4993-A636-2C71EC216BE8}"/>
    <cellStyle name="40% - Accent3 27 6 2" xfId="39371" xr:uid="{695D51FF-AEDC-443F-8A87-3ADEDA69B9D7}"/>
    <cellStyle name="40% - Accent3 27 6 3" xfId="42797" xr:uid="{02BE6939-EEDC-4245-BCCD-0CC98DBC08F2}"/>
    <cellStyle name="40% - Accent3 27 7" xfId="12166" xr:uid="{009F548E-A3D9-410C-BE81-25A2E65202CB}"/>
    <cellStyle name="40% - Accent3 27 7 2" xfId="39372" xr:uid="{D4D63FDC-FE16-4897-AA7C-BCE1FE627279}"/>
    <cellStyle name="40% - Accent3 27 7 3" xfId="42798" xr:uid="{1E63CA3A-A4C6-4DA5-AD59-AF9813E12064}"/>
    <cellStyle name="40% - Accent3 27 8" xfId="12167" xr:uid="{7957FFA0-58FE-4E8A-B203-2BDE1BF81CA4}"/>
    <cellStyle name="40% - Accent3 27 8 2" xfId="39373" xr:uid="{4D72156B-560C-4D0A-BDFF-FBAC0FF714B6}"/>
    <cellStyle name="40% - Accent3 27 8 3" xfId="42799" xr:uid="{DB620A08-EF3D-4DAD-AF31-DBF1803C1872}"/>
    <cellStyle name="40% - Accent3 27 9" xfId="39351" xr:uid="{338C33BC-69DC-4662-B097-8916991DE855}"/>
    <cellStyle name="40% - Accent3 28" xfId="2217" xr:uid="{00000000-0005-0000-0000-000001030000}"/>
    <cellStyle name="40% - Accent3 28 2" xfId="12168" xr:uid="{F12C9E8A-F163-4505-A007-9436EFF51552}"/>
    <cellStyle name="40% - Accent3 29" xfId="2218" xr:uid="{00000000-0005-0000-0000-000002030000}"/>
    <cellStyle name="40% - Accent3 29 2" xfId="12169" xr:uid="{DADFE2CD-CEC1-4BF8-8B41-F24C079C1A50}"/>
    <cellStyle name="40% - Accent3 3" xfId="266" xr:uid="{00000000-0005-0000-0000-000003030000}"/>
    <cellStyle name="40% - Accent3 3 2" xfId="267" xr:uid="{00000000-0005-0000-0000-000004030000}"/>
    <cellStyle name="40% - Accent3 3 2 2" xfId="2219" xr:uid="{00000000-0005-0000-0000-000005030000}"/>
    <cellStyle name="40% - Accent3 3 3" xfId="268" xr:uid="{00000000-0005-0000-0000-000006030000}"/>
    <cellStyle name="40% - Accent3 3 4" xfId="2220" xr:uid="{00000000-0005-0000-0000-000007030000}"/>
    <cellStyle name="40% - Accent3 3 4 2" xfId="43583" xr:uid="{086B7BE7-E623-4008-BB93-1D06D89ABD2A}"/>
    <cellStyle name="40% - Accent3 3 5" xfId="12170" xr:uid="{F0E7B2C3-F1D5-432A-9711-737A22266189}"/>
    <cellStyle name="40% - Accent3 3_3_1" xfId="2221" xr:uid="{00000000-0005-0000-0000-000008030000}"/>
    <cellStyle name="40% - Accent3 30" xfId="2222" xr:uid="{00000000-0005-0000-0000-000009030000}"/>
    <cellStyle name="40% - Accent3 30 2" xfId="12171" xr:uid="{619024DD-AAB6-4EB1-B873-F0A2CD2038A0}"/>
    <cellStyle name="40% - Accent3 31" xfId="2223" xr:uid="{00000000-0005-0000-0000-00000A030000}"/>
    <cellStyle name="40% - Accent3 31 2" xfId="12172" xr:uid="{CFA8A57D-7F85-44A2-B0D0-F6EC6709191B}"/>
    <cellStyle name="40% - Accent3 32" xfId="2224" xr:uid="{00000000-0005-0000-0000-00000B030000}"/>
    <cellStyle name="40% - Accent3 32 2" xfId="12173" xr:uid="{7DC3D5C1-877E-4DFA-A1E5-C0E86B4D0FD1}"/>
    <cellStyle name="40% - Accent3 33" xfId="2225" xr:uid="{00000000-0005-0000-0000-00000C030000}"/>
    <cellStyle name="40% - Accent3 33 2" xfId="12174" xr:uid="{008EAEDB-57F2-4BA5-A7DD-F4F48E6459A0}"/>
    <cellStyle name="40% - Accent3 34" xfId="2226" xr:uid="{00000000-0005-0000-0000-00000D030000}"/>
    <cellStyle name="40% - Accent3 34 2" xfId="12175" xr:uid="{311DDCF2-CE00-49BD-82ED-49417CAA7104}"/>
    <cellStyle name="40% - Accent3 35" xfId="2227" xr:uid="{00000000-0005-0000-0000-00000E030000}"/>
    <cellStyle name="40% - Accent3 35 2" xfId="12176" xr:uid="{4E6CB392-9B80-47F5-95B2-B6363DC036A6}"/>
    <cellStyle name="40% - Accent3 36" xfId="2228" xr:uid="{00000000-0005-0000-0000-00000F030000}"/>
    <cellStyle name="40% - Accent3 37" xfId="2229" xr:uid="{00000000-0005-0000-0000-000010030000}"/>
    <cellStyle name="40% - Accent3 38" xfId="2230" xr:uid="{00000000-0005-0000-0000-000011030000}"/>
    <cellStyle name="40% - Accent3 39" xfId="2231" xr:uid="{00000000-0005-0000-0000-000012030000}"/>
    <cellStyle name="40% - Accent3 4" xfId="269" xr:uid="{00000000-0005-0000-0000-000013030000}"/>
    <cellStyle name="40% - Accent3 4 2" xfId="270" xr:uid="{00000000-0005-0000-0000-000014030000}"/>
    <cellStyle name="40% - Accent3 4 3" xfId="271" xr:uid="{00000000-0005-0000-0000-000015030000}"/>
    <cellStyle name="40% - Accent3 4 4" xfId="43584" xr:uid="{2DB19152-D503-4BB3-A839-DF3D656FA351}"/>
    <cellStyle name="40% - Accent3 4 5" xfId="12177" xr:uid="{C08EE572-C18C-48A2-B55D-5E65F5D77A32}"/>
    <cellStyle name="40% - Accent3 40" xfId="2232" xr:uid="{00000000-0005-0000-0000-000016030000}"/>
    <cellStyle name="40% - Accent3 41" xfId="2233" xr:uid="{00000000-0005-0000-0000-000017030000}"/>
    <cellStyle name="40% - Accent3 42" xfId="2234" xr:uid="{00000000-0005-0000-0000-000018030000}"/>
    <cellStyle name="40% - Accent3 43" xfId="2235" xr:uid="{00000000-0005-0000-0000-000019030000}"/>
    <cellStyle name="40% - Accent3 44" xfId="2236" xr:uid="{00000000-0005-0000-0000-00001A030000}"/>
    <cellStyle name="40% - Accent3 45" xfId="2237" xr:uid="{00000000-0005-0000-0000-00001B030000}"/>
    <cellStyle name="40% - Accent3 46" xfId="2238" xr:uid="{00000000-0005-0000-0000-00001C030000}"/>
    <cellStyle name="40% - Accent3 47" xfId="2239" xr:uid="{00000000-0005-0000-0000-00001D030000}"/>
    <cellStyle name="40% - Accent3 48" xfId="2240" xr:uid="{00000000-0005-0000-0000-00001E030000}"/>
    <cellStyle name="40% - Accent3 49" xfId="2241" xr:uid="{00000000-0005-0000-0000-00001F030000}"/>
    <cellStyle name="40% - Accent3 5" xfId="272" xr:uid="{00000000-0005-0000-0000-000020030000}"/>
    <cellStyle name="40% - Accent3 5 2" xfId="273" xr:uid="{00000000-0005-0000-0000-000021030000}"/>
    <cellStyle name="40% - Accent3 5 3" xfId="274" xr:uid="{00000000-0005-0000-0000-000022030000}"/>
    <cellStyle name="40% - Accent3 5 4" xfId="43585" xr:uid="{73FE6077-A16D-4438-8935-1CC0D66139A2}"/>
    <cellStyle name="40% - Accent3 5 5" xfId="12178" xr:uid="{54F8B5F1-2615-4EB1-B404-15106B84A14B}"/>
    <cellStyle name="40% - Accent3 6" xfId="275" xr:uid="{00000000-0005-0000-0000-000023030000}"/>
    <cellStyle name="40% - Accent3 6 2" xfId="276" xr:uid="{00000000-0005-0000-0000-000024030000}"/>
    <cellStyle name="40% - Accent3 6 3" xfId="277" xr:uid="{00000000-0005-0000-0000-000025030000}"/>
    <cellStyle name="40% - Accent3 6 4" xfId="43586" xr:uid="{8F56F4E7-0391-4B0B-88A7-908510B48ADF}"/>
    <cellStyle name="40% - Accent3 6 5" xfId="12179" xr:uid="{AD207B54-DB75-4735-B00B-F5F6C308E8BB}"/>
    <cellStyle name="40% - Accent3 7" xfId="278" xr:uid="{00000000-0005-0000-0000-000026030000}"/>
    <cellStyle name="40% - Accent3 7 2" xfId="279" xr:uid="{00000000-0005-0000-0000-000027030000}"/>
    <cellStyle name="40% - Accent3 7 3" xfId="43587" xr:uid="{E21233A6-3B38-41F0-9E82-E0B577BE0A46}"/>
    <cellStyle name="40% - Accent3 7 4" xfId="12180" xr:uid="{56541E5A-0080-4FAA-95E1-4C090044EEA2}"/>
    <cellStyle name="40% - Accent3 8" xfId="280" xr:uid="{00000000-0005-0000-0000-000028030000}"/>
    <cellStyle name="40% - Accent3 8 2" xfId="2242" xr:uid="{00000000-0005-0000-0000-000029030000}"/>
    <cellStyle name="40% - Accent3 8 2 2" xfId="43588" xr:uid="{DE3CA37D-F9FE-4A84-85BA-E237C0C678AE}"/>
    <cellStyle name="40% - Accent3 8 3" xfId="12181" xr:uid="{D5AC9E78-354F-4413-8501-B614318A50D9}"/>
    <cellStyle name="40% - Accent3 9" xfId="281" xr:uid="{00000000-0005-0000-0000-00002A030000}"/>
    <cellStyle name="40% - Accent3 9 2" xfId="2243" xr:uid="{00000000-0005-0000-0000-00002B030000}"/>
    <cellStyle name="40% - Accent3 9 2 2" xfId="43589" xr:uid="{27258671-DC09-4BC9-837D-6546699D3287}"/>
    <cellStyle name="40% - Accent3 9 3" xfId="12182" xr:uid="{A4F3C091-D3DC-4410-AA50-9124A630D8B8}"/>
    <cellStyle name="40% - Accent4 10" xfId="282" xr:uid="{00000000-0005-0000-0000-00002C030000}"/>
    <cellStyle name="40% - Accent4 10 2" xfId="2244" xr:uid="{00000000-0005-0000-0000-00002D030000}"/>
    <cellStyle name="40% - Accent4 10 2 2" xfId="43590" xr:uid="{AE077979-845C-4351-8356-15A0B00BE804}"/>
    <cellStyle name="40% - Accent4 10 3" xfId="12183" xr:uid="{A9EC7E9D-EAC6-4A6F-A591-D5C59D18DEF8}"/>
    <cellStyle name="40% - Accent4 11" xfId="283" xr:uid="{00000000-0005-0000-0000-00002E030000}"/>
    <cellStyle name="40% - Accent4 11 2" xfId="2245" xr:uid="{00000000-0005-0000-0000-00002F030000}"/>
    <cellStyle name="40% - Accent4 11 2 2" xfId="43591" xr:uid="{8C609A0A-2501-40E5-B6F0-3E51611710E4}"/>
    <cellStyle name="40% - Accent4 11 3" xfId="12184" xr:uid="{61AB08C2-19A1-41B5-9C9E-3616F5FBA60C}"/>
    <cellStyle name="40% - Accent4 12" xfId="284" xr:uid="{00000000-0005-0000-0000-000030030000}"/>
    <cellStyle name="40% - Accent4 12 2" xfId="2246" xr:uid="{00000000-0005-0000-0000-000031030000}"/>
    <cellStyle name="40% - Accent4 12 2 2" xfId="43592" xr:uid="{ECCDED36-543E-4ACC-8B37-B12608A4117F}"/>
    <cellStyle name="40% - Accent4 12 3" xfId="12185" xr:uid="{C74E4C76-AC49-43B7-87C2-809A62601651}"/>
    <cellStyle name="40% - Accent4 13" xfId="285" xr:uid="{00000000-0005-0000-0000-000032030000}"/>
    <cellStyle name="40% - Accent4 13 2" xfId="2247" xr:uid="{00000000-0005-0000-0000-000033030000}"/>
    <cellStyle name="40% - Accent4 13 2 2" xfId="43593" xr:uid="{0FB6DF3F-1953-4050-882A-AB06458E78C2}"/>
    <cellStyle name="40% - Accent4 13 3" xfId="12186" xr:uid="{45150763-E1D9-40C7-9478-D342F6F4CC5F}"/>
    <cellStyle name="40% - Accent4 14" xfId="286" xr:uid="{00000000-0005-0000-0000-000034030000}"/>
    <cellStyle name="40% - Accent4 14 2" xfId="2248" xr:uid="{00000000-0005-0000-0000-000035030000}"/>
    <cellStyle name="40% - Accent4 14 2 2" xfId="43594" xr:uid="{B545386F-B946-4288-AA7E-3A75C9694C7F}"/>
    <cellStyle name="40% - Accent4 14 3" xfId="12187" xr:uid="{08A7D4FB-4EEE-4637-BB4D-7E99FA586CA7}"/>
    <cellStyle name="40% - Accent4 15" xfId="287" xr:uid="{00000000-0005-0000-0000-000036030000}"/>
    <cellStyle name="40% - Accent4 15 2" xfId="2249" xr:uid="{00000000-0005-0000-0000-000037030000}"/>
    <cellStyle name="40% - Accent4 15 2 2" xfId="43595" xr:uid="{C8B039BC-7F55-43CF-B6A9-CD869EFAAD65}"/>
    <cellStyle name="40% - Accent4 15 3" xfId="12188" xr:uid="{4E66BC70-04CA-4D9C-BBCD-DECC00A522CB}"/>
    <cellStyle name="40% - Accent4 16" xfId="288" xr:uid="{00000000-0005-0000-0000-000038030000}"/>
    <cellStyle name="40% - Accent4 16 2" xfId="2250" xr:uid="{00000000-0005-0000-0000-000039030000}"/>
    <cellStyle name="40% - Accent4 16 2 2" xfId="43596" xr:uid="{6F1C8B24-9110-475B-804F-D44E5D39D7CA}"/>
    <cellStyle name="40% - Accent4 16 3" xfId="12189" xr:uid="{789D7EBE-2C09-4310-AFA7-34C30B2C2609}"/>
    <cellStyle name="40% - Accent4 17" xfId="289" xr:uid="{00000000-0005-0000-0000-00003A030000}"/>
    <cellStyle name="40% - Accent4 17 2" xfId="2251" xr:uid="{00000000-0005-0000-0000-00003B030000}"/>
    <cellStyle name="40% - Accent4 17 2 2" xfId="43597" xr:uid="{4C96111F-093C-4B25-9CC6-E069C2495327}"/>
    <cellStyle name="40% - Accent4 17 3" xfId="12190" xr:uid="{B12E0259-F55B-46C3-94D0-D0252C2E521D}"/>
    <cellStyle name="40% - Accent4 18" xfId="290" xr:uid="{00000000-0005-0000-0000-00003C030000}"/>
    <cellStyle name="40% - Accent4 18 2" xfId="2252" xr:uid="{00000000-0005-0000-0000-00003D030000}"/>
    <cellStyle name="40% - Accent4 18 2 2" xfId="43598" xr:uid="{5AFC3D30-62C8-4547-9EA5-733312DD98FA}"/>
    <cellStyle name="40% - Accent4 18 3" xfId="12191" xr:uid="{E2CCDF2B-B856-4B70-A063-F1D789CB5D06}"/>
    <cellStyle name="40% - Accent4 19" xfId="291" xr:uid="{00000000-0005-0000-0000-00003E030000}"/>
    <cellStyle name="40% - Accent4 19 2" xfId="2253" xr:uid="{00000000-0005-0000-0000-00003F030000}"/>
    <cellStyle name="40% - Accent4 19 2 2" xfId="43599" xr:uid="{EEBE2BF3-48C2-45F5-8392-52E2C567F519}"/>
    <cellStyle name="40% - Accent4 19 3" xfId="12192" xr:uid="{3D6E27A0-B2C2-4434-9AC6-1CE4FD2B68CB}"/>
    <cellStyle name="40% - Accent4 2" xfId="292" xr:uid="{00000000-0005-0000-0000-000040030000}"/>
    <cellStyle name="40% - Accent4 2 10" xfId="2254" xr:uid="{00000000-0005-0000-0000-000041030000}"/>
    <cellStyle name="40% - Accent4 2 10 2" xfId="12194" xr:uid="{C6EF97A3-1178-45AD-92D9-565C600C457E}"/>
    <cellStyle name="40% - Accent4 2 11" xfId="2255" xr:uid="{00000000-0005-0000-0000-000042030000}"/>
    <cellStyle name="40% - Accent4 2 11 2" xfId="12195" xr:uid="{3F7D8795-B741-4271-9A2A-F9D24C6A81D3}"/>
    <cellStyle name="40% - Accent4 2 12" xfId="2256" xr:uid="{00000000-0005-0000-0000-000043030000}"/>
    <cellStyle name="40% - Accent4 2 12 2" xfId="12196" xr:uid="{B44D2F9A-E138-418F-B625-D2D6CB7B047B}"/>
    <cellStyle name="40% - Accent4 2 13" xfId="2257" xr:uid="{00000000-0005-0000-0000-000044030000}"/>
    <cellStyle name="40% - Accent4 2 13 2" xfId="12197" xr:uid="{31FAC9ED-9689-4733-8C52-13585BD394A7}"/>
    <cellStyle name="40% - Accent4 2 14" xfId="2258" xr:uid="{00000000-0005-0000-0000-000045030000}"/>
    <cellStyle name="40% - Accent4 2 15" xfId="12193" xr:uid="{6C8AEA22-4E03-4CC8-8DCD-1974998879D8}"/>
    <cellStyle name="40% - Accent4 2 2" xfId="293" xr:uid="{00000000-0005-0000-0000-000046030000}"/>
    <cellStyle name="40% - Accent4 2 2 2" xfId="2259" xr:uid="{00000000-0005-0000-0000-000047030000}"/>
    <cellStyle name="40% - Accent4 2 2 2 2" xfId="43600" xr:uid="{72BD2AA6-ADDB-4B52-82D2-E16AA1875B1C}"/>
    <cellStyle name="40% - Accent4 2 2 3" xfId="12198" xr:uid="{6D1C18F1-1C91-4C98-80E9-F676F2E4F5D8}"/>
    <cellStyle name="40% - Accent4 2 3" xfId="294" xr:uid="{00000000-0005-0000-0000-000048030000}"/>
    <cellStyle name="40% - Accent4 2 3 2" xfId="2260" xr:uid="{00000000-0005-0000-0000-000049030000}"/>
    <cellStyle name="40% - Accent4 2 3 2 2" xfId="43601" xr:uid="{22ABFCC3-61A9-4532-88E4-7CC6C86ADEEE}"/>
    <cellStyle name="40% - Accent4 2 3 3" xfId="12199" xr:uid="{4C7E83CA-DDF6-4CD4-8A70-36DDDD2F57A8}"/>
    <cellStyle name="40% - Accent4 2 4" xfId="295" xr:uid="{00000000-0005-0000-0000-00004A030000}"/>
    <cellStyle name="40% - Accent4 2 4 2" xfId="43602" xr:uid="{D64BFE5D-D508-46E3-9F6E-49260143C291}"/>
    <cellStyle name="40% - Accent4 2 4 3" xfId="12200" xr:uid="{8AEDA3F5-A637-4AD5-93C3-142C17314852}"/>
    <cellStyle name="40% - Accent4 2 5" xfId="296" xr:uid="{00000000-0005-0000-0000-00004B030000}"/>
    <cellStyle name="40% - Accent4 2 5 2" xfId="2261" xr:uid="{00000000-0005-0000-0000-00004C030000}"/>
    <cellStyle name="40% - Accent4 2 5 2 2" xfId="43603" xr:uid="{B0D5F51D-C598-4B13-83BE-B409C4665309}"/>
    <cellStyle name="40% - Accent4 2 5 3" xfId="12201" xr:uid="{202D0050-EA5B-4350-AA9B-DE8D1818180E}"/>
    <cellStyle name="40% - Accent4 2 6" xfId="297" xr:uid="{00000000-0005-0000-0000-00004D030000}"/>
    <cellStyle name="40% - Accent4 2 6 2" xfId="2262" xr:uid="{00000000-0005-0000-0000-00004E030000}"/>
    <cellStyle name="40% - Accent4 2 6 2 2" xfId="43604" xr:uid="{DEADCE49-C6D6-4AE7-9B87-6591709FAF3D}"/>
    <cellStyle name="40% - Accent4 2 6 3" xfId="12202" xr:uid="{B8692E46-DA56-462F-BD42-14A6EF5C9FDA}"/>
    <cellStyle name="40% - Accent4 2 7" xfId="298" xr:uid="{00000000-0005-0000-0000-00004F030000}"/>
    <cellStyle name="40% - Accent4 2 7 2" xfId="2263" xr:uid="{00000000-0005-0000-0000-000050030000}"/>
    <cellStyle name="40% - Accent4 2 7 2 2" xfId="43605" xr:uid="{61F87093-395B-4D05-A292-E942609E9179}"/>
    <cellStyle name="40% - Accent4 2 7 3" xfId="12203" xr:uid="{BC2EA91A-44E8-482F-BA7E-1B14E50E2288}"/>
    <cellStyle name="40% - Accent4 2 8" xfId="2264" xr:uid="{00000000-0005-0000-0000-000051030000}"/>
    <cellStyle name="40% - Accent4 2 8 2" xfId="12204" xr:uid="{07555CC9-CBBC-410A-9E0B-5B71D42CAEE8}"/>
    <cellStyle name="40% - Accent4 2 9" xfId="2265" xr:uid="{00000000-0005-0000-0000-000052030000}"/>
    <cellStyle name="40% - Accent4 2 9 2" xfId="12205" xr:uid="{D8D8BF29-1130-4F6D-BDF2-0F826EA70CE2}"/>
    <cellStyle name="40% - Accent4 2_2-2" xfId="2266" xr:uid="{00000000-0005-0000-0000-000053030000}"/>
    <cellStyle name="40% - Accent4 20" xfId="299" xr:uid="{00000000-0005-0000-0000-000054030000}"/>
    <cellStyle name="40% - Accent4 20 2" xfId="2267" xr:uid="{00000000-0005-0000-0000-000055030000}"/>
    <cellStyle name="40% - Accent4 20 2 2" xfId="43606" xr:uid="{92EBAA7C-D32B-476D-B522-05BF1A362D43}"/>
    <cellStyle name="40% - Accent4 20 3" xfId="12206" xr:uid="{95DF781E-D2E6-485C-BB66-AF29854CFE0A}"/>
    <cellStyle name="40% - Accent4 21" xfId="300" xr:uid="{00000000-0005-0000-0000-000056030000}"/>
    <cellStyle name="40% - Accent4 21 10" xfId="12208" xr:uid="{D6818314-DB9C-42D3-A517-8F7F832C2B3B}"/>
    <cellStyle name="40% - Accent4 21 11" xfId="12209" xr:uid="{95A407DA-4272-45D2-B1DE-BA411AA9670F}"/>
    <cellStyle name="40% - Accent4 21 12" xfId="12210" xr:uid="{4A8B9825-4CBC-4423-A255-402DCA5750CC}"/>
    <cellStyle name="40% - Accent4 21 13" xfId="12211" xr:uid="{32DDF1FE-40CC-4534-A515-0B89BE3DCD76}"/>
    <cellStyle name="40% - Accent4 21 14" xfId="12212" xr:uid="{69CC0B39-5FEF-4D87-A30F-D11546DFEB61}"/>
    <cellStyle name="40% - Accent4 21 15" xfId="43607" xr:uid="{4F9BD1AC-125F-465D-8BCE-37D126A9418E}"/>
    <cellStyle name="40% - Accent4 21 16" xfId="12207" xr:uid="{9C32FE00-066B-4DB7-84BE-577392F57ADE}"/>
    <cellStyle name="40% - Accent4 21 2" xfId="2268" xr:uid="{00000000-0005-0000-0000-000057030000}"/>
    <cellStyle name="40% - Accent4 21 2 2" xfId="12214" xr:uid="{A693D07C-8CD0-45BD-9226-992AD0D0B090}"/>
    <cellStyle name="40% - Accent4 21 2 3" xfId="12215" xr:uid="{0A7EE2CF-FFF0-4542-9DFC-7DB706EB233E}"/>
    <cellStyle name="40% - Accent4 21 2 3 2" xfId="12216" xr:uid="{2D271E3D-F4FD-487E-ADE0-E5D4A56E0FAE}"/>
    <cellStyle name="40% - Accent4 21 2 4" xfId="12217" xr:uid="{9D9FDB23-BE90-4698-8517-9774C5294C43}"/>
    <cellStyle name="40% - Accent4 21 2 5" xfId="12218" xr:uid="{DDC1652C-737A-41F1-9991-2222581DBE71}"/>
    <cellStyle name="40% - Accent4 21 2 6" xfId="12213" xr:uid="{17202433-9A5C-4850-9914-C58CA1448DE4}"/>
    <cellStyle name="40% - Accent4 21 3" xfId="12219" xr:uid="{7D05D9AD-5B15-4CD9-9A9D-B6145AFBA9F7}"/>
    <cellStyle name="40% - Accent4 21 4" xfId="12220" xr:uid="{882ED3BB-84DA-4B14-B1D2-EA8282CC9139}"/>
    <cellStyle name="40% - Accent4 21 5" xfId="12221" xr:uid="{D3232EB7-4D8A-4377-B3EC-9B480457CA3C}"/>
    <cellStyle name="40% - Accent4 21 6" xfId="12222" xr:uid="{6157DA30-BA80-4290-B150-BCCB95270EEA}"/>
    <cellStyle name="40% - Accent4 21 7" xfId="12223" xr:uid="{ADBFA7A0-5D18-4A48-9111-59CBEE62A8C7}"/>
    <cellStyle name="40% - Accent4 21 8" xfId="12224" xr:uid="{7A42C84D-5CCC-4752-848A-587E87EF87BB}"/>
    <cellStyle name="40% - Accent4 21 9" xfId="12225" xr:uid="{7EDE598D-1E12-41E1-BF6C-72F680394197}"/>
    <cellStyle name="40% - Accent4 22" xfId="301" xr:uid="{00000000-0005-0000-0000-000058030000}"/>
    <cellStyle name="40% - Accent4 22 10" xfId="12227" xr:uid="{993A7F90-9B64-43F9-BA27-7787B0FE593D}"/>
    <cellStyle name="40% - Accent4 22 10 2" xfId="39375" xr:uid="{2FF3FE64-27FB-40D6-9DEC-3F5CF3315E1D}"/>
    <cellStyle name="40% - Accent4 22 10 3" xfId="42801" xr:uid="{061991CF-2929-4538-BBB6-96FAA7AB43CF}"/>
    <cellStyle name="40% - Accent4 22 11" xfId="12228" xr:uid="{09D91142-169A-4590-9CE2-79DCD02FC472}"/>
    <cellStyle name="40% - Accent4 22 11 2" xfId="39376" xr:uid="{A21A0E1A-2F8A-4A66-9E49-6D731486AED7}"/>
    <cellStyle name="40% - Accent4 22 11 3" xfId="42802" xr:uid="{2BD715CD-3AB7-4D37-9262-3667B218D202}"/>
    <cellStyle name="40% - Accent4 22 12" xfId="12229" xr:uid="{244713F9-2AA8-47A7-B085-1FABBABEA7CB}"/>
    <cellStyle name="40% - Accent4 22 12 2" xfId="39377" xr:uid="{60AB3D16-DB98-43AA-B21C-E277C692D365}"/>
    <cellStyle name="40% - Accent4 22 12 3" xfId="42803" xr:uid="{98EF9F55-30C4-4582-BAE7-E25CC5DF54B7}"/>
    <cellStyle name="40% - Accent4 22 13" xfId="12230" xr:uid="{B59B9DC4-CD0A-4AEE-A480-AE082586A850}"/>
    <cellStyle name="40% - Accent4 22 13 2" xfId="39378" xr:uid="{7D92F3B1-EB9E-4A45-9839-77C9E28D90C4}"/>
    <cellStyle name="40% - Accent4 22 13 3" xfId="42804" xr:uid="{7FA3D3F0-5B3F-437D-944C-D61E00DFC191}"/>
    <cellStyle name="40% - Accent4 22 14" xfId="12231" xr:uid="{6298099E-3A37-4FDD-83F2-82EEAE8812E5}"/>
    <cellStyle name="40% - Accent4 22 14 2" xfId="39379" xr:uid="{71B8985D-76BA-4214-A68C-AB5C6D7E13B7}"/>
    <cellStyle name="40% - Accent4 22 14 3" xfId="42805" xr:uid="{5E54631A-14FF-4A2D-974F-F9F6999A8431}"/>
    <cellStyle name="40% - Accent4 22 15" xfId="39374" xr:uid="{AEDD641B-3ED8-4B73-937C-2984C35BB93C}"/>
    <cellStyle name="40% - Accent4 22 16" xfId="42800" xr:uid="{C0791CC5-252A-4AC0-A3F7-113E996938CD}"/>
    <cellStyle name="40% - Accent4 22 17" xfId="43608" xr:uid="{92989E68-D07F-4B25-BD85-4157ABB2A441}"/>
    <cellStyle name="40% - Accent4 22 18" xfId="12226" xr:uid="{FE10566C-08BE-4437-BF15-21FB8B9A4720}"/>
    <cellStyle name="40% - Accent4 22 2" xfId="12232" xr:uid="{FB23BFB9-E2C1-44DC-98E5-295A94C78835}"/>
    <cellStyle name="40% - Accent4 22 2 10" xfId="42806" xr:uid="{CEFD5894-8CC9-449C-A12D-01A03DA49893}"/>
    <cellStyle name="40% - Accent4 22 2 2" xfId="12233" xr:uid="{77ABE195-D9C0-46DA-8384-99A6E65D2482}"/>
    <cellStyle name="40% - Accent4 22 2 2 2" xfId="12234" xr:uid="{936384B0-BE8A-4E48-BCC7-13D067AA53E8}"/>
    <cellStyle name="40% - Accent4 22 2 2 2 2" xfId="12235" xr:uid="{C3FE7B0A-E50E-44DD-981C-1C6F6845FEB3}"/>
    <cellStyle name="40% - Accent4 22 2 2 2 2 2" xfId="39383" xr:uid="{107FC610-D756-4EA2-B2A3-4755597E596C}"/>
    <cellStyle name="40% - Accent4 22 2 2 2 2 3" xfId="42809" xr:uid="{8E638E21-4BAE-4996-ACCA-0942E4196285}"/>
    <cellStyle name="40% - Accent4 22 2 2 2 3" xfId="12236" xr:uid="{439C00F5-AE90-4E37-97EB-A1F145EB6AE3}"/>
    <cellStyle name="40% - Accent4 22 2 2 2 3 2" xfId="39384" xr:uid="{7355BCD9-B243-4659-AAF8-C8E47AD0C22A}"/>
    <cellStyle name="40% - Accent4 22 2 2 2 3 3" xfId="42810" xr:uid="{F0A25048-588A-4CD7-B7AE-4BC9752175B8}"/>
    <cellStyle name="40% - Accent4 22 2 2 2 4" xfId="12237" xr:uid="{8D3CAFA6-4E5B-4485-91DE-AA062CDE797C}"/>
    <cellStyle name="40% - Accent4 22 2 2 2 4 2" xfId="39385" xr:uid="{5B5B741A-1A00-4E2E-8FE3-5435ED22EDAE}"/>
    <cellStyle name="40% - Accent4 22 2 2 2 4 3" xfId="42811" xr:uid="{AB66911F-7B79-4189-AD54-856C6330FF44}"/>
    <cellStyle name="40% - Accent4 22 2 2 2 5" xfId="12238" xr:uid="{F8655ED8-822B-4764-8FBB-7EE6B5BD9099}"/>
    <cellStyle name="40% - Accent4 22 2 2 2 5 2" xfId="39386" xr:uid="{15B900D4-0B90-48ED-86B8-E0BA56D49584}"/>
    <cellStyle name="40% - Accent4 22 2 2 2 5 3" xfId="42812" xr:uid="{0120EDD8-13E5-40EC-8E73-ABCEA38B259E}"/>
    <cellStyle name="40% - Accent4 22 2 2 2 6" xfId="39382" xr:uid="{B3027C95-7D2B-48C9-B843-8A271523E434}"/>
    <cellStyle name="40% - Accent4 22 2 2 2 7" xfId="42808" xr:uid="{4EB85E08-38DC-4E70-9B8D-A5F5DD60D66F}"/>
    <cellStyle name="40% - Accent4 22 2 2 3" xfId="12239" xr:uid="{EA1CC924-32A7-46ED-AA42-00336A913B0C}"/>
    <cellStyle name="40% - Accent4 22 2 2 3 2" xfId="39387" xr:uid="{B45DD3D1-C4BE-4DA6-BDD3-256B113812AC}"/>
    <cellStyle name="40% - Accent4 22 2 2 3 3" xfId="42813" xr:uid="{3267845C-BB46-4172-937B-602D59877B77}"/>
    <cellStyle name="40% - Accent4 22 2 2 4" xfId="12240" xr:uid="{F571A2DD-88A9-44F2-AB11-BADCEB0B1513}"/>
    <cellStyle name="40% - Accent4 22 2 2 4 2" xfId="39388" xr:uid="{AAABA254-F3AF-4301-B38E-7002C3A65CF5}"/>
    <cellStyle name="40% - Accent4 22 2 2 4 3" xfId="42814" xr:uid="{7B45862B-49EC-4F5C-909A-505531035740}"/>
    <cellStyle name="40% - Accent4 22 2 2 5" xfId="12241" xr:uid="{5B705077-619E-4C8C-B311-F5E3C31DB664}"/>
    <cellStyle name="40% - Accent4 22 2 2 5 2" xfId="39389" xr:uid="{35E074B3-3BAC-49B0-9C57-99B9173F1F5D}"/>
    <cellStyle name="40% - Accent4 22 2 2 5 3" xfId="42815" xr:uid="{CE0B1F15-6D08-4526-9BD8-158D7F0B5E83}"/>
    <cellStyle name="40% - Accent4 22 2 2 6" xfId="12242" xr:uid="{2AD3B289-2CC8-4802-A216-B7327E7BB1D4}"/>
    <cellStyle name="40% - Accent4 22 2 2 6 2" xfId="39390" xr:uid="{B36E1AC8-2836-4D00-8447-164344852D93}"/>
    <cellStyle name="40% - Accent4 22 2 2 6 3" xfId="42816" xr:uid="{3EE57CBD-74BB-404A-8225-BACED3F0CF1D}"/>
    <cellStyle name="40% - Accent4 22 2 2 7" xfId="39381" xr:uid="{998D0FB5-DF86-4AE9-A657-9BE912C9F1A6}"/>
    <cellStyle name="40% - Accent4 22 2 2 8" xfId="42807" xr:uid="{642186F6-BB35-47FE-AF15-CA5F4679D331}"/>
    <cellStyle name="40% - Accent4 22 2 3" xfId="12243" xr:uid="{50EA9765-06AB-4CE3-9E0D-21E20211EBEB}"/>
    <cellStyle name="40% - Accent4 22 2 3 2" xfId="12244" xr:uid="{5941916E-609E-4EDF-9716-F54B2CC6EC46}"/>
    <cellStyle name="40% - Accent4 22 2 3 2 2" xfId="12245" xr:uid="{8102AA86-C5C9-40CB-B8A8-CD0E3FE28CA5}"/>
    <cellStyle name="40% - Accent4 22 2 3 2 2 2" xfId="39393" xr:uid="{E20A6A1C-1DE2-4B3E-818C-9C50F3E3893E}"/>
    <cellStyle name="40% - Accent4 22 2 3 2 2 3" xfId="42819" xr:uid="{B55DC608-A7EC-4EA2-B6E8-59E7B51795AA}"/>
    <cellStyle name="40% - Accent4 22 2 3 2 3" xfId="12246" xr:uid="{59260081-FFED-47FE-8D02-DF0DB98EA8F4}"/>
    <cellStyle name="40% - Accent4 22 2 3 2 3 2" xfId="39394" xr:uid="{61DAE3DB-F59C-480F-A1BC-B49C6A513DCC}"/>
    <cellStyle name="40% - Accent4 22 2 3 2 3 3" xfId="42820" xr:uid="{65485752-BD7D-49EE-A465-2ECB8194C42C}"/>
    <cellStyle name="40% - Accent4 22 2 3 2 4" xfId="39392" xr:uid="{28756895-EDD0-4A60-96F6-EFBA0FA23E6D}"/>
    <cellStyle name="40% - Accent4 22 2 3 2 5" xfId="42818" xr:uid="{4B1A0510-C413-4A19-91E7-4540100B6F44}"/>
    <cellStyle name="40% - Accent4 22 2 3 3" xfId="12247" xr:uid="{3867412E-62C9-425C-A7C8-2EF2D3FB8C20}"/>
    <cellStyle name="40% - Accent4 22 2 3 3 2" xfId="39395" xr:uid="{F656BF26-2301-4064-A96B-47A7C70FCF2A}"/>
    <cellStyle name="40% - Accent4 22 2 3 3 3" xfId="42821" xr:uid="{455DB6F2-E4AA-43C0-A5E6-9400E9FEDC03}"/>
    <cellStyle name="40% - Accent4 22 2 3 4" xfId="12248" xr:uid="{396EDE24-DDB9-4EDB-94BD-25F92673D8AE}"/>
    <cellStyle name="40% - Accent4 22 2 3 4 2" xfId="39396" xr:uid="{CC1CF693-235B-40A8-9564-AF2AE9731392}"/>
    <cellStyle name="40% - Accent4 22 2 3 4 3" xfId="42822" xr:uid="{D829FFCD-573E-42D5-904E-56B8A7BD9C2B}"/>
    <cellStyle name="40% - Accent4 22 2 3 5" xfId="12249" xr:uid="{F1AACFBB-1E17-40C1-8767-EB5D0EE71C9D}"/>
    <cellStyle name="40% - Accent4 22 2 3 5 2" xfId="39397" xr:uid="{DA33915A-A8DE-42B5-921B-05E68C043133}"/>
    <cellStyle name="40% - Accent4 22 2 3 5 3" xfId="42823" xr:uid="{13EEAA33-C724-445E-A4E3-9E7CD7C442F8}"/>
    <cellStyle name="40% - Accent4 22 2 3 6" xfId="12250" xr:uid="{83CC92A2-E9F8-45EB-805D-2E984E4C23F5}"/>
    <cellStyle name="40% - Accent4 22 2 3 6 2" xfId="39398" xr:uid="{21AF3A7C-3F16-459E-945B-507ED09D4EB1}"/>
    <cellStyle name="40% - Accent4 22 2 3 6 3" xfId="42824" xr:uid="{FC1C5129-DE5A-426C-95A2-1B96B1EA447B}"/>
    <cellStyle name="40% - Accent4 22 2 3 7" xfId="39391" xr:uid="{CFFEA04F-3E20-4C01-90A7-3FD0D26F1FB3}"/>
    <cellStyle name="40% - Accent4 22 2 3 8" xfId="42817" xr:uid="{3C828AEB-413A-43A2-B49F-F850127DC85A}"/>
    <cellStyle name="40% - Accent4 22 2 4" xfId="12251" xr:uid="{A20125AE-A37F-4E7C-A176-AA4ECA49BB68}"/>
    <cellStyle name="40% - Accent4 22 2 4 2" xfId="12252" xr:uid="{5BC323E6-77DE-41E7-8F50-24D77AC62CC8}"/>
    <cellStyle name="40% - Accent4 22 2 4 2 2" xfId="39400" xr:uid="{24D48312-F142-420A-BF75-54D5D3416BF8}"/>
    <cellStyle name="40% - Accent4 22 2 4 2 3" xfId="42826" xr:uid="{F699E2AB-B1F1-44D3-BEFE-7F76E09CCA2F}"/>
    <cellStyle name="40% - Accent4 22 2 4 3" xfId="12253" xr:uid="{06918DBD-FEDE-4F71-868A-DDEBC36A5FF6}"/>
    <cellStyle name="40% - Accent4 22 2 4 3 2" xfId="39401" xr:uid="{4A739346-E27F-4B2E-A3AF-50EE8023525C}"/>
    <cellStyle name="40% - Accent4 22 2 4 3 3" xfId="42827" xr:uid="{8B4F4DF9-856F-44E0-A485-66280021A3DB}"/>
    <cellStyle name="40% - Accent4 22 2 4 4" xfId="39399" xr:uid="{2FE5EC7E-E239-49F0-86D7-E6492356F7BF}"/>
    <cellStyle name="40% - Accent4 22 2 4 5" xfId="42825" xr:uid="{34539F94-A24E-416D-8932-2618CDAA3300}"/>
    <cellStyle name="40% - Accent4 22 2 5" xfId="12254" xr:uid="{A993C5D0-3C84-4C6B-B76A-ECCEE7092276}"/>
    <cellStyle name="40% - Accent4 22 2 5 2" xfId="39402" xr:uid="{EF11EAE7-45F5-40AD-946C-263E2D71D435}"/>
    <cellStyle name="40% - Accent4 22 2 5 3" xfId="42828" xr:uid="{347B91D5-E193-4072-B942-B6890C05C423}"/>
    <cellStyle name="40% - Accent4 22 2 6" xfId="12255" xr:uid="{B01052A5-0148-452B-B8D6-7270BD8657D6}"/>
    <cellStyle name="40% - Accent4 22 2 6 2" xfId="39403" xr:uid="{90338948-0285-448B-B28E-801B809E7D3E}"/>
    <cellStyle name="40% - Accent4 22 2 6 3" xfId="42829" xr:uid="{D2985C67-F6E9-4307-982D-0AE892A92061}"/>
    <cellStyle name="40% - Accent4 22 2 7" xfId="12256" xr:uid="{5477B1C9-9740-42ED-8CC6-AFEEF207324C}"/>
    <cellStyle name="40% - Accent4 22 2 7 2" xfId="39404" xr:uid="{7188373C-7847-4A79-B0CA-0837E28420D3}"/>
    <cellStyle name="40% - Accent4 22 2 7 3" xfId="42830" xr:uid="{8A8CE5FA-9E9A-4FAD-9310-DA941B4E718E}"/>
    <cellStyle name="40% - Accent4 22 2 8" xfId="12257" xr:uid="{E229FEA6-94AF-4E8B-9DB3-6CF6E0B78626}"/>
    <cellStyle name="40% - Accent4 22 2 8 2" xfId="39405" xr:uid="{9E0AAFB5-5AF7-4258-89D9-FCF347588A6E}"/>
    <cellStyle name="40% - Accent4 22 2 8 3" xfId="42831" xr:uid="{C8138AC8-A7A4-4854-A242-BEF02F527943}"/>
    <cellStyle name="40% - Accent4 22 2 9" xfId="39380" xr:uid="{43E2D575-F762-4E51-99BC-C98F64851E89}"/>
    <cellStyle name="40% - Accent4 22 3" xfId="12258" xr:uid="{703A318C-C987-4554-B93A-D19A5DB56412}"/>
    <cellStyle name="40% - Accent4 22 3 2" xfId="12259" xr:uid="{80B93856-63B2-48DF-BD7B-F3EB3C1A90C8}"/>
    <cellStyle name="40% - Accent4 22 3 2 2" xfId="12260" xr:uid="{6562429D-9A2D-4C82-9043-0ACB16EFE54A}"/>
    <cellStyle name="40% - Accent4 22 3 2 2 2" xfId="12261" xr:uid="{2016C9D6-261B-40B5-8913-684E7B8BF74F}"/>
    <cellStyle name="40% - Accent4 22 3 2 2 2 2" xfId="39408" xr:uid="{70D54D3C-8EA6-4BDF-8ED4-67D4BAE245CC}"/>
    <cellStyle name="40% - Accent4 22 3 2 2 2 3" xfId="42834" xr:uid="{FF57716D-5C68-4E59-AA7F-EA6A02051EAF}"/>
    <cellStyle name="40% - Accent4 22 3 2 2 3" xfId="12262" xr:uid="{A1C4C7B2-998B-4F3F-8EB1-F0B224753817}"/>
    <cellStyle name="40% - Accent4 22 3 2 2 3 2" xfId="39409" xr:uid="{E65D0200-C3D1-4DDC-93F3-ED0415C72A68}"/>
    <cellStyle name="40% - Accent4 22 3 2 2 3 3" xfId="42835" xr:uid="{26ADD877-C456-4D3E-B789-44580B96A514}"/>
    <cellStyle name="40% - Accent4 22 3 2 2 4" xfId="39407" xr:uid="{C77F3D5E-4350-4019-B5BF-BBF057413587}"/>
    <cellStyle name="40% - Accent4 22 3 2 2 5" xfId="42833" xr:uid="{9869162B-171A-4596-891C-A136DE173C83}"/>
    <cellStyle name="40% - Accent4 22 3 2 3" xfId="12263" xr:uid="{F832818A-37D1-4CC0-BF58-EAB28F1277B2}"/>
    <cellStyle name="40% - Accent4 22 3 2 3 2" xfId="39410" xr:uid="{BED89817-E1C5-4D78-BE8F-C8472BB00C0D}"/>
    <cellStyle name="40% - Accent4 22 3 2 3 3" xfId="42836" xr:uid="{13DA2D90-7BDD-4957-92A4-B40FBECBCFA3}"/>
    <cellStyle name="40% - Accent4 22 3 2 4" xfId="12264" xr:uid="{24D09AED-5E4F-4ADF-9572-2BF30E0CE4FC}"/>
    <cellStyle name="40% - Accent4 22 3 2 4 2" xfId="39411" xr:uid="{E33B4D2B-027B-4A4E-83AC-59FFF0C3A3D5}"/>
    <cellStyle name="40% - Accent4 22 3 2 4 3" xfId="42837" xr:uid="{6609E065-EDC0-44DD-A4F3-61AA479CBD35}"/>
    <cellStyle name="40% - Accent4 22 3 2 5" xfId="39406" xr:uid="{37169289-9815-40C5-B518-EC8E22C6BF6A}"/>
    <cellStyle name="40% - Accent4 22 3 2 6" xfId="42832" xr:uid="{71E3631D-7F5E-4BE5-AB63-026BF7B44218}"/>
    <cellStyle name="40% - Accent4 22 3 3" xfId="12265" xr:uid="{FDC11A42-84A4-466D-A907-11F5E934F61F}"/>
    <cellStyle name="40% - Accent4 22 3 3 2" xfId="12266" xr:uid="{5E13DD5F-768F-438E-B47C-FE5DD17EE074}"/>
    <cellStyle name="40% - Accent4 22 3 3 2 2" xfId="12267" xr:uid="{AC97210F-708F-4495-934A-152B1ED60EA1}"/>
    <cellStyle name="40% - Accent4 22 3 3 2 2 2" xfId="39414" xr:uid="{9BD2145C-CE62-4D02-88E1-F075D83ECBEB}"/>
    <cellStyle name="40% - Accent4 22 3 3 2 2 3" xfId="42840" xr:uid="{2203DC23-3F85-4922-BE02-3B99144D2177}"/>
    <cellStyle name="40% - Accent4 22 3 3 2 3" xfId="12268" xr:uid="{9A0503A3-F0DD-4BCA-95A2-19A1EBE80EFF}"/>
    <cellStyle name="40% - Accent4 22 3 3 2 3 2" xfId="39415" xr:uid="{5B5B5708-1F90-4CEE-8317-5F41D097C459}"/>
    <cellStyle name="40% - Accent4 22 3 3 2 3 3" xfId="42841" xr:uid="{6B3D2BC6-B91C-44AB-A0C8-4687A81E65EB}"/>
    <cellStyle name="40% - Accent4 22 3 3 2 4" xfId="39413" xr:uid="{43805555-AFFD-43D2-9FA4-C09B3BE9585A}"/>
    <cellStyle name="40% - Accent4 22 3 3 2 5" xfId="42839" xr:uid="{E3FAE3AC-23FF-4605-AB22-EA56434CB458}"/>
    <cellStyle name="40% - Accent4 22 3 3 3" xfId="12269" xr:uid="{A590BC85-2400-4CE5-877D-BA9BEB147A46}"/>
    <cellStyle name="40% - Accent4 22 3 3 3 2" xfId="39416" xr:uid="{B38372EF-4241-486F-9DD4-96354CDE0A66}"/>
    <cellStyle name="40% - Accent4 22 3 3 3 3" xfId="42842" xr:uid="{0CFF1CC3-6AC4-4DEA-A9A1-2D56F5E6026B}"/>
    <cellStyle name="40% - Accent4 22 3 3 4" xfId="12270" xr:uid="{7AACE11F-1357-497F-BBE5-424FFE72901B}"/>
    <cellStyle name="40% - Accent4 22 3 3 4 2" xfId="39417" xr:uid="{B3B398FF-6FD0-4AD1-9E5D-ADD0D0E3DE2A}"/>
    <cellStyle name="40% - Accent4 22 3 3 4 3" xfId="42843" xr:uid="{F0807932-3C36-49A5-B5EA-232FA15628B4}"/>
    <cellStyle name="40% - Accent4 22 3 3 5" xfId="39412" xr:uid="{C41BAC61-1261-4F99-8ADF-438006A130CA}"/>
    <cellStyle name="40% - Accent4 22 3 3 6" xfId="42838" xr:uid="{A61B5D1B-316E-4175-9A20-FBA4A7C3843C}"/>
    <cellStyle name="40% - Accent4 22 3 4" xfId="12271" xr:uid="{1AEE3625-E1E5-499E-A4DF-4BF925C4D8D9}"/>
    <cellStyle name="40% - Accent4 22 3 4 2" xfId="12272" xr:uid="{ACE3A1F2-58FA-4FB0-930F-72FC995BE1FC}"/>
    <cellStyle name="40% - Accent4 22 3 4 2 2" xfId="39419" xr:uid="{DDA276D8-59AB-40D2-80DC-127182046C45}"/>
    <cellStyle name="40% - Accent4 22 3 4 2 3" xfId="42845" xr:uid="{906E2FD2-4D1B-44D4-A403-5CD721475C01}"/>
    <cellStyle name="40% - Accent4 22 3 4 3" xfId="12273" xr:uid="{409C89EE-51F5-4A1D-9165-2D92B5289E49}"/>
    <cellStyle name="40% - Accent4 22 3 4 3 2" xfId="39420" xr:uid="{0D504B48-46E9-401D-B3F2-3A07AE954117}"/>
    <cellStyle name="40% - Accent4 22 3 4 3 3" xfId="42846" xr:uid="{32AE29A3-2EAA-4EEC-8134-1E1D788895B2}"/>
    <cellStyle name="40% - Accent4 22 3 4 4" xfId="39418" xr:uid="{E84A102B-3832-4C0C-9B31-86E33359220E}"/>
    <cellStyle name="40% - Accent4 22 3 4 5" xfId="42844" xr:uid="{794BC64B-3CB7-4980-8676-E32B02DEE34D}"/>
    <cellStyle name="40% - Accent4 22 4" xfId="12274" xr:uid="{BF0D0A9F-6312-482E-9640-D2C1F2588E40}"/>
    <cellStyle name="40% - Accent4 22 4 10" xfId="42847" xr:uid="{272015DD-B366-4E0A-90B6-21166736287E}"/>
    <cellStyle name="40% - Accent4 22 4 2" xfId="12275" xr:uid="{6EEFC576-13C5-42D2-A4C0-DD033D288D47}"/>
    <cellStyle name="40% - Accent4 22 4 2 2" xfId="12276" xr:uid="{23314EBE-A52F-4F8B-9F74-D43D16A02EED}"/>
    <cellStyle name="40% - Accent4 22 4 2 2 2" xfId="12277" xr:uid="{FDB3B213-39DD-4086-8334-AFF4C4B37FAC}"/>
    <cellStyle name="40% - Accent4 22 4 2 2 2 2" xfId="39424" xr:uid="{13B462F5-FEB0-4070-AD81-87C9B1EB6E2C}"/>
    <cellStyle name="40% - Accent4 22 4 2 2 2 3" xfId="42850" xr:uid="{583AFFDE-31D4-44B4-8AD8-ECFF43B2C670}"/>
    <cellStyle name="40% - Accent4 22 4 2 2 3" xfId="12278" xr:uid="{1F66E9D4-C58E-411F-8CFF-4182510FFF7C}"/>
    <cellStyle name="40% - Accent4 22 4 2 2 3 2" xfId="39425" xr:uid="{4AC2BC10-F16B-491A-B7DC-5CEDFE443679}"/>
    <cellStyle name="40% - Accent4 22 4 2 2 3 3" xfId="42851" xr:uid="{25D94175-8930-4315-B7CD-DA4BD792969A}"/>
    <cellStyle name="40% - Accent4 22 4 2 2 4" xfId="39423" xr:uid="{758B3053-7028-4639-ACC4-065F02DA6CE0}"/>
    <cellStyle name="40% - Accent4 22 4 2 2 5" xfId="42849" xr:uid="{2293551B-144B-4A1D-B5BB-B2995A75018C}"/>
    <cellStyle name="40% - Accent4 22 4 2 3" xfId="12279" xr:uid="{1D25D19B-8846-4D96-85EB-DB5E0FEADED3}"/>
    <cellStyle name="40% - Accent4 22 4 2 3 2" xfId="39426" xr:uid="{4C759EE6-A444-45E2-813F-82C150B45AD7}"/>
    <cellStyle name="40% - Accent4 22 4 2 3 3" xfId="42852" xr:uid="{ADB42BD1-9F5C-4FA4-B2CF-646D50AFE1F6}"/>
    <cellStyle name="40% - Accent4 22 4 2 4" xfId="12280" xr:uid="{8390C470-C123-4770-8CCF-432CBCD699EA}"/>
    <cellStyle name="40% - Accent4 22 4 2 4 2" xfId="39427" xr:uid="{8EBFE198-CD14-490B-8105-2445C397714B}"/>
    <cellStyle name="40% - Accent4 22 4 2 4 3" xfId="42853" xr:uid="{2F9B37E8-79AA-4694-A25C-043573E427A3}"/>
    <cellStyle name="40% - Accent4 22 4 2 5" xfId="12281" xr:uid="{CB7CF306-56F1-427C-A746-C078C4002791}"/>
    <cellStyle name="40% - Accent4 22 4 2 5 2" xfId="39428" xr:uid="{88FB8EF8-A19D-4AAC-9AD2-6B5F0ADE8E98}"/>
    <cellStyle name="40% - Accent4 22 4 2 5 3" xfId="42854" xr:uid="{68A7DFED-C329-4D1A-8785-3C09D31D721B}"/>
    <cellStyle name="40% - Accent4 22 4 2 6" xfId="12282" xr:uid="{ECEFEEB4-2DC8-4897-9B0A-47E9DA34CCC3}"/>
    <cellStyle name="40% - Accent4 22 4 2 6 2" xfId="39429" xr:uid="{B093BACF-A2B7-47FD-BDB0-6DA9704468C2}"/>
    <cellStyle name="40% - Accent4 22 4 2 6 3" xfId="42855" xr:uid="{08430729-6039-4E1C-AE9A-16B12131B581}"/>
    <cellStyle name="40% - Accent4 22 4 2 7" xfId="39422" xr:uid="{1831C15F-8C98-46B6-9C68-F87D75F15CEC}"/>
    <cellStyle name="40% - Accent4 22 4 2 8" xfId="42848" xr:uid="{696852C3-F259-45AF-9DCA-4B49368AD2FA}"/>
    <cellStyle name="40% - Accent4 22 4 3" xfId="12283" xr:uid="{B8D328C4-8D52-4885-8ED4-084C157F204A}"/>
    <cellStyle name="40% - Accent4 22 4 3 2" xfId="12284" xr:uid="{71648869-2428-46BF-8C1B-A832C7330C1F}"/>
    <cellStyle name="40% - Accent4 22 4 3 2 2" xfId="12285" xr:uid="{22D3608D-0FFE-489F-AD5D-FBA0E52D75FD}"/>
    <cellStyle name="40% - Accent4 22 4 3 2 2 2" xfId="39432" xr:uid="{49AFA6DD-165F-427E-9350-E5072E4DA270}"/>
    <cellStyle name="40% - Accent4 22 4 3 2 2 3" xfId="42858" xr:uid="{A60173CF-B95A-43DC-A678-29BAEE320DC8}"/>
    <cellStyle name="40% - Accent4 22 4 3 2 3" xfId="12286" xr:uid="{80A2B9B8-5E98-49A7-BE87-4010538E171B}"/>
    <cellStyle name="40% - Accent4 22 4 3 2 3 2" xfId="39433" xr:uid="{D7AD9501-3D96-4EE9-8499-32F0D90F6A2D}"/>
    <cellStyle name="40% - Accent4 22 4 3 2 3 3" xfId="42859" xr:uid="{C9B62BE1-7B49-48B9-8B5A-E2BEBF307600}"/>
    <cellStyle name="40% - Accent4 22 4 3 2 4" xfId="39431" xr:uid="{BA65A42A-619E-4F11-81A0-36D0BCE62D24}"/>
    <cellStyle name="40% - Accent4 22 4 3 2 5" xfId="42857" xr:uid="{21C59E57-6C86-4F5C-873A-EC8291F7E5DB}"/>
    <cellStyle name="40% - Accent4 22 4 3 3" xfId="12287" xr:uid="{74F7E831-B23F-4C43-BE54-710039921502}"/>
    <cellStyle name="40% - Accent4 22 4 3 3 2" xfId="39434" xr:uid="{841A5356-5F48-4E00-9E1B-09FA42F10B3A}"/>
    <cellStyle name="40% - Accent4 22 4 3 3 3" xfId="42860" xr:uid="{24728269-2C6E-4718-AB82-7EB28769D1E3}"/>
    <cellStyle name="40% - Accent4 22 4 3 4" xfId="12288" xr:uid="{F0E91A9A-CCA0-44DC-9790-3FBC63A68A63}"/>
    <cellStyle name="40% - Accent4 22 4 3 4 2" xfId="39435" xr:uid="{6DB7B464-7936-4ACA-8862-2978FA8CFAD9}"/>
    <cellStyle name="40% - Accent4 22 4 3 4 3" xfId="42861" xr:uid="{7AD4D981-04C0-494F-A5B8-715FB4D9AB76}"/>
    <cellStyle name="40% - Accent4 22 4 3 5" xfId="39430" xr:uid="{F6EB1F18-0394-49C1-89BC-65139F3EB666}"/>
    <cellStyle name="40% - Accent4 22 4 3 6" xfId="42856" xr:uid="{6D454B15-9814-4175-B3A3-EFE58EB8D214}"/>
    <cellStyle name="40% - Accent4 22 4 4" xfId="12289" xr:uid="{03CBF7B1-C35C-41DE-B567-DD357FD9A9E9}"/>
    <cellStyle name="40% - Accent4 22 4 4 2" xfId="12290" xr:uid="{D9371FAE-1D17-429E-ACD3-19A08AE66722}"/>
    <cellStyle name="40% - Accent4 22 4 4 2 2" xfId="39437" xr:uid="{568344B1-7E2B-44E6-A5AD-62CB5076DBF2}"/>
    <cellStyle name="40% - Accent4 22 4 4 2 3" xfId="42863" xr:uid="{6BE0F583-C16C-492B-90CC-DA1C39C969E3}"/>
    <cellStyle name="40% - Accent4 22 4 4 3" xfId="12291" xr:uid="{5EE22F90-7416-408E-9FBA-4DA1EF425B75}"/>
    <cellStyle name="40% - Accent4 22 4 4 3 2" xfId="39438" xr:uid="{5CA34891-A594-4BB1-BA75-D0A28A00F522}"/>
    <cellStyle name="40% - Accent4 22 4 4 3 3" xfId="42864" xr:uid="{F9A316D2-5AC1-4920-9F23-7A58D24ED331}"/>
    <cellStyle name="40% - Accent4 22 4 4 4" xfId="39436" xr:uid="{056E822A-FA4B-423D-92E6-334E44E8D957}"/>
    <cellStyle name="40% - Accent4 22 4 4 5" xfId="42862" xr:uid="{5576368E-291E-42C7-AF7A-068EC1D6C9FE}"/>
    <cellStyle name="40% - Accent4 22 4 5" xfId="12292" xr:uid="{7E04C4A2-26DA-4456-A5C8-93696DF26F35}"/>
    <cellStyle name="40% - Accent4 22 4 5 2" xfId="39439" xr:uid="{06160835-16A9-4DAC-A2D9-BC7378E36C26}"/>
    <cellStyle name="40% - Accent4 22 4 5 3" xfId="42865" xr:uid="{6817D557-2B40-4194-9BCB-DC291117838F}"/>
    <cellStyle name="40% - Accent4 22 4 6" xfId="12293" xr:uid="{76F2B02B-0129-41A1-9855-F087C023A554}"/>
    <cellStyle name="40% - Accent4 22 4 6 2" xfId="39440" xr:uid="{AF40B7C4-6EC6-46D2-86D0-6ADEF965FF98}"/>
    <cellStyle name="40% - Accent4 22 4 6 3" xfId="42866" xr:uid="{B65ADE4E-C2D0-4357-AAB5-BF3192EA3549}"/>
    <cellStyle name="40% - Accent4 22 4 7" xfId="12294" xr:uid="{4EA4210A-E9BC-45FA-8A03-77D4A4F60FF4}"/>
    <cellStyle name="40% - Accent4 22 4 7 2" xfId="39441" xr:uid="{CFEEDA26-8962-4839-B190-2D04219970FF}"/>
    <cellStyle name="40% - Accent4 22 4 7 3" xfId="42867" xr:uid="{3A91548D-A887-4569-ACEC-B49FED767092}"/>
    <cellStyle name="40% - Accent4 22 4 8" xfId="12295" xr:uid="{936D5330-D7B0-4B27-9EB6-C4941047A6BB}"/>
    <cellStyle name="40% - Accent4 22 4 8 2" xfId="39442" xr:uid="{1E3D8FDD-F7D0-4CE1-A7BC-5A2DED196988}"/>
    <cellStyle name="40% - Accent4 22 4 8 3" xfId="42868" xr:uid="{62CA1F9D-ADDC-4C83-8036-58F845FD1D51}"/>
    <cellStyle name="40% - Accent4 22 4 9" xfId="39421" xr:uid="{A38767DE-FC2E-4B48-9D69-B0D18992D775}"/>
    <cellStyle name="40% - Accent4 22 5" xfId="12296" xr:uid="{13C04B0E-B438-4992-808F-62902AE8B0C1}"/>
    <cellStyle name="40% - Accent4 22 5 10" xfId="42869" xr:uid="{56672908-BB66-4F4E-A35B-A8877E355489}"/>
    <cellStyle name="40% - Accent4 22 5 2" xfId="12297" xr:uid="{005C0825-1506-4149-ABA0-E8FC4C76B31F}"/>
    <cellStyle name="40% - Accent4 22 5 2 2" xfId="12298" xr:uid="{69298E3E-0EC5-422C-906D-8D9EABCC29FB}"/>
    <cellStyle name="40% - Accent4 22 5 2 2 2" xfId="12299" xr:uid="{45157797-5F26-4C3E-8B0A-E0DB47B5387F}"/>
    <cellStyle name="40% - Accent4 22 5 2 2 2 2" xfId="39446" xr:uid="{397910C3-57B8-4C73-9C57-3C0E8F3BC8F8}"/>
    <cellStyle name="40% - Accent4 22 5 2 2 2 3" xfId="42872" xr:uid="{B1963041-7A8A-4E46-A822-7378A24AD62B}"/>
    <cellStyle name="40% - Accent4 22 5 2 2 3" xfId="12300" xr:uid="{9757BEDF-4A20-4562-B01D-8D63AB488650}"/>
    <cellStyle name="40% - Accent4 22 5 2 2 3 2" xfId="39447" xr:uid="{406D1827-67F3-479E-B1F0-DAC89B75680F}"/>
    <cellStyle name="40% - Accent4 22 5 2 2 3 3" xfId="42873" xr:uid="{4DA02E0A-8507-47A9-B679-E6A8F4F7C908}"/>
    <cellStyle name="40% - Accent4 22 5 2 2 4" xfId="39445" xr:uid="{B990D9AA-7082-4ECB-87AC-D0FDBEC07F0B}"/>
    <cellStyle name="40% - Accent4 22 5 2 2 5" xfId="42871" xr:uid="{B60EDCFC-4D14-45B6-B43C-416601089E76}"/>
    <cellStyle name="40% - Accent4 22 5 2 3" xfId="12301" xr:uid="{B75B2F22-23CA-4AA6-8782-B27B94B04729}"/>
    <cellStyle name="40% - Accent4 22 5 2 3 2" xfId="39448" xr:uid="{59A1F1B1-7861-4A6C-8A92-B755D6EEB971}"/>
    <cellStyle name="40% - Accent4 22 5 2 3 3" xfId="42874" xr:uid="{5BCFA768-450B-468C-BEB7-F3B4D7893153}"/>
    <cellStyle name="40% - Accent4 22 5 2 4" xfId="12302" xr:uid="{D119C0A7-12DC-4C5D-89A5-BE751246707A}"/>
    <cellStyle name="40% - Accent4 22 5 2 4 2" xfId="39449" xr:uid="{E6D15563-F224-473A-9A7C-1D7035E8F22B}"/>
    <cellStyle name="40% - Accent4 22 5 2 4 3" xfId="42875" xr:uid="{68F36EC3-05DF-4C89-972C-39C72814E80D}"/>
    <cellStyle name="40% - Accent4 22 5 2 5" xfId="39444" xr:uid="{0D9B0F3C-4876-4814-BB4F-32B0A90F394D}"/>
    <cellStyle name="40% - Accent4 22 5 2 6" xfId="42870" xr:uid="{47C0C0DB-EFF4-4DF5-894A-6373F4C1D0C8}"/>
    <cellStyle name="40% - Accent4 22 5 3" xfId="12303" xr:uid="{0E701D8A-B917-48EC-9ECC-ED00C372540A}"/>
    <cellStyle name="40% - Accent4 22 5 3 2" xfId="12304" xr:uid="{A4E3FB10-BFB1-451B-8FA9-4F7B76212722}"/>
    <cellStyle name="40% - Accent4 22 5 3 2 2" xfId="12305" xr:uid="{4E40C09F-D95E-4BFB-B7A1-32DED05D8DD6}"/>
    <cellStyle name="40% - Accent4 22 5 3 2 2 2" xfId="39452" xr:uid="{70244CC5-9E71-497D-B399-DF858DE28E28}"/>
    <cellStyle name="40% - Accent4 22 5 3 2 2 3" xfId="42878" xr:uid="{FF3E3CE1-BA25-4AFF-A70A-24B19983D741}"/>
    <cellStyle name="40% - Accent4 22 5 3 2 3" xfId="12306" xr:uid="{19228EDD-D108-4FF8-8B2B-6CDBA3BB5EA9}"/>
    <cellStyle name="40% - Accent4 22 5 3 2 3 2" xfId="39453" xr:uid="{64D91445-9252-40BE-92B5-6CBEF19CA48E}"/>
    <cellStyle name="40% - Accent4 22 5 3 2 3 3" xfId="42879" xr:uid="{2A41A3FD-0CCA-4F84-897A-B31E34A62F51}"/>
    <cellStyle name="40% - Accent4 22 5 3 2 4" xfId="39451" xr:uid="{E8725A2A-6527-4F2E-B6C2-C4E0D847BB9A}"/>
    <cellStyle name="40% - Accent4 22 5 3 2 5" xfId="42877" xr:uid="{71A5A83D-5D27-48E6-8396-2B4E577F19F8}"/>
    <cellStyle name="40% - Accent4 22 5 3 3" xfId="12307" xr:uid="{099089B6-42B1-4D0E-B503-61DF1956038E}"/>
    <cellStyle name="40% - Accent4 22 5 3 3 2" xfId="39454" xr:uid="{7314A0A7-FC2C-48C9-8ACB-E471AE80EBB3}"/>
    <cellStyle name="40% - Accent4 22 5 3 3 3" xfId="42880" xr:uid="{E26B335D-8BA9-449D-9AA2-E8764EE39A0F}"/>
    <cellStyle name="40% - Accent4 22 5 3 4" xfId="12308" xr:uid="{532E254E-D1D7-4954-965B-09E5247143F9}"/>
    <cellStyle name="40% - Accent4 22 5 3 4 2" xfId="39455" xr:uid="{4ECDE412-24FC-46D9-9570-2A5D4668993D}"/>
    <cellStyle name="40% - Accent4 22 5 3 4 3" xfId="42881" xr:uid="{054892AC-A868-40CF-B072-0BE74B180B1B}"/>
    <cellStyle name="40% - Accent4 22 5 3 5" xfId="39450" xr:uid="{CAEB9166-4003-4D2A-9C51-B5BEDED6BB8F}"/>
    <cellStyle name="40% - Accent4 22 5 3 6" xfId="42876" xr:uid="{1FD1A550-FC4A-40F7-9B8F-5244048C6902}"/>
    <cellStyle name="40% - Accent4 22 5 4" xfId="12309" xr:uid="{04671E99-D7B2-44B3-B670-FBC2C80CE6EB}"/>
    <cellStyle name="40% - Accent4 22 5 4 2" xfId="12310" xr:uid="{E25AB375-A2EC-43D3-8599-3757B07A0A49}"/>
    <cellStyle name="40% - Accent4 22 5 4 2 2" xfId="39457" xr:uid="{3CC68AE7-1F4B-4EE0-9B15-54D43037F9D7}"/>
    <cellStyle name="40% - Accent4 22 5 4 2 3" xfId="42883" xr:uid="{AA8F7213-B33B-4E2E-A1F6-0E3C742D66AE}"/>
    <cellStyle name="40% - Accent4 22 5 4 3" xfId="12311" xr:uid="{32190F9F-34A9-4CFB-9A4C-759DE91836AF}"/>
    <cellStyle name="40% - Accent4 22 5 4 3 2" xfId="39458" xr:uid="{6139C029-4878-40CB-BFD7-24EDA9AEBEB4}"/>
    <cellStyle name="40% - Accent4 22 5 4 3 3" xfId="42884" xr:uid="{1FC2CBA7-CE0D-46CC-A3DE-795FC432BAF5}"/>
    <cellStyle name="40% - Accent4 22 5 4 4" xfId="39456" xr:uid="{6F8F2976-2676-48EE-BBEC-F813D81CD634}"/>
    <cellStyle name="40% - Accent4 22 5 4 5" xfId="42882" xr:uid="{70972EE2-31B7-4864-A7C1-E2397FE6BFAA}"/>
    <cellStyle name="40% - Accent4 22 5 5" xfId="12312" xr:uid="{103AA538-BE08-46B2-B963-336C00A1E56E}"/>
    <cellStyle name="40% - Accent4 22 5 5 2" xfId="39459" xr:uid="{770AAF93-A20C-46CF-83AD-C4CE6EB03129}"/>
    <cellStyle name="40% - Accent4 22 5 5 3" xfId="42885" xr:uid="{71EE5B82-4948-466E-8FEC-954DBD256B5D}"/>
    <cellStyle name="40% - Accent4 22 5 6" xfId="12313" xr:uid="{1195ADEF-A647-4F16-A4FB-D2DC7B564E2D}"/>
    <cellStyle name="40% - Accent4 22 5 6 2" xfId="39460" xr:uid="{78635005-9B15-4D80-A837-62AE21ED5A52}"/>
    <cellStyle name="40% - Accent4 22 5 6 3" xfId="42886" xr:uid="{48E7E086-1599-4998-BF66-38DCC113FD00}"/>
    <cellStyle name="40% - Accent4 22 5 7" xfId="12314" xr:uid="{A299C35E-3097-4043-A952-9983251D8634}"/>
    <cellStyle name="40% - Accent4 22 5 7 2" xfId="39461" xr:uid="{0F6E5397-58CD-4719-B79F-382809892CBD}"/>
    <cellStyle name="40% - Accent4 22 5 7 3" xfId="42887" xr:uid="{BF3C2ABB-345E-464E-AA60-65DB537904AD}"/>
    <cellStyle name="40% - Accent4 22 5 8" xfId="12315" xr:uid="{D16F062D-9160-4DBB-B91B-8AD3BC65B6A9}"/>
    <cellStyle name="40% - Accent4 22 5 8 2" xfId="39462" xr:uid="{295FA232-50EE-4FD8-9490-27AF85E9BB20}"/>
    <cellStyle name="40% - Accent4 22 5 8 3" xfId="42888" xr:uid="{EBE2537C-F496-4954-81C9-9CDDA1FF5AE8}"/>
    <cellStyle name="40% - Accent4 22 5 9" xfId="39443" xr:uid="{7C03C1ED-B8B5-449A-A578-049A0DA761C8}"/>
    <cellStyle name="40% - Accent4 22 6" xfId="12316" xr:uid="{71AF8368-C991-46F7-BDEE-5920D489EB6C}"/>
    <cellStyle name="40% - Accent4 22 6 2" xfId="12317" xr:uid="{D44386D3-2941-4EEC-A29D-18823DC0E1AE}"/>
    <cellStyle name="40% - Accent4 22 6 2 2" xfId="12318" xr:uid="{A697FCDA-7133-4F6C-950E-0D07394CB6D1}"/>
    <cellStyle name="40% - Accent4 22 6 2 2 2" xfId="12319" xr:uid="{5C29EC08-C61E-4427-AFE9-5E1708A38BA6}"/>
    <cellStyle name="40% - Accent4 22 6 2 2 2 2" xfId="39466" xr:uid="{56728479-D981-4162-BD13-053712677188}"/>
    <cellStyle name="40% - Accent4 22 6 2 2 2 3" xfId="42892" xr:uid="{49153130-58B7-452E-9765-7E536C22F605}"/>
    <cellStyle name="40% - Accent4 22 6 2 2 3" xfId="12320" xr:uid="{8D114D0D-3F48-404B-887F-E0F1B6AB09D4}"/>
    <cellStyle name="40% - Accent4 22 6 2 2 3 2" xfId="39467" xr:uid="{D017D62D-B6F9-446C-8D74-B9ED10FBA61A}"/>
    <cellStyle name="40% - Accent4 22 6 2 2 3 3" xfId="42893" xr:uid="{B0968303-8876-4D05-AA99-3417B38895F4}"/>
    <cellStyle name="40% - Accent4 22 6 2 2 4" xfId="39465" xr:uid="{26CC9218-76BF-4630-B409-F0D260C80AE9}"/>
    <cellStyle name="40% - Accent4 22 6 2 2 5" xfId="42891" xr:uid="{0C1B5A3F-CB4A-46D2-A20B-BF3152B257A2}"/>
    <cellStyle name="40% - Accent4 22 6 2 3" xfId="12321" xr:uid="{79716C53-9930-4C7A-90E6-A0AAC98AF0C4}"/>
    <cellStyle name="40% - Accent4 22 6 2 3 2" xfId="39468" xr:uid="{C2F87F90-DD5C-4D80-A983-E55DAA9B85F9}"/>
    <cellStyle name="40% - Accent4 22 6 2 3 3" xfId="42894" xr:uid="{660D10D5-7310-4F53-B06C-7558D08C570C}"/>
    <cellStyle name="40% - Accent4 22 6 2 4" xfId="12322" xr:uid="{A12D30A1-4570-41DD-8441-437EA71762D9}"/>
    <cellStyle name="40% - Accent4 22 6 2 4 2" xfId="39469" xr:uid="{3C87AC93-524F-48C9-AE0C-CAF6FCD3A9E1}"/>
    <cellStyle name="40% - Accent4 22 6 2 4 3" xfId="42895" xr:uid="{D7354821-24DA-4A77-8786-AA4D440056B4}"/>
    <cellStyle name="40% - Accent4 22 6 2 5" xfId="39464" xr:uid="{2CD12F19-4447-4942-A0A4-7290BD8D68F5}"/>
    <cellStyle name="40% - Accent4 22 6 2 6" xfId="42890" xr:uid="{D64AB853-0D74-4077-AE88-8E53A4AA0467}"/>
    <cellStyle name="40% - Accent4 22 6 3" xfId="12323" xr:uid="{8D18DACB-C07E-469C-917D-627082EA5E8F}"/>
    <cellStyle name="40% - Accent4 22 6 3 2" xfId="12324" xr:uid="{0C1A61C3-763F-40D5-9028-08601BD8CFA7}"/>
    <cellStyle name="40% - Accent4 22 6 3 2 2" xfId="39471" xr:uid="{5B076358-32D1-41EE-9CF2-7FD71B4FAF45}"/>
    <cellStyle name="40% - Accent4 22 6 3 2 3" xfId="42897" xr:uid="{D7F47A41-EB83-4424-B46C-466B429FC8E7}"/>
    <cellStyle name="40% - Accent4 22 6 3 3" xfId="12325" xr:uid="{4F4A23CC-7603-4943-BE69-0F91C5278755}"/>
    <cellStyle name="40% - Accent4 22 6 3 3 2" xfId="39472" xr:uid="{D1E59D7E-7E12-414E-8D9B-983AD10157BC}"/>
    <cellStyle name="40% - Accent4 22 6 3 3 3" xfId="42898" xr:uid="{F9316C3C-9D6B-4E21-817D-D24800FA80C8}"/>
    <cellStyle name="40% - Accent4 22 6 3 4" xfId="39470" xr:uid="{A2AA0D0F-E9B7-448D-81C4-5831B1C6DC95}"/>
    <cellStyle name="40% - Accent4 22 6 3 5" xfId="42896" xr:uid="{304A7D36-6369-490A-827A-53D0EA28602C}"/>
    <cellStyle name="40% - Accent4 22 6 4" xfId="12326" xr:uid="{7C722119-9587-4987-AB2F-70D0FF9607A9}"/>
    <cellStyle name="40% - Accent4 22 6 4 2" xfId="39473" xr:uid="{D798934B-81AB-4EE2-BF89-4F4A9AED16A7}"/>
    <cellStyle name="40% - Accent4 22 6 4 3" xfId="42899" xr:uid="{0815441C-0678-43C5-8EB0-89B2D23A97A1}"/>
    <cellStyle name="40% - Accent4 22 6 5" xfId="12327" xr:uid="{B1B53325-3E81-4994-B3E8-61108A467DF3}"/>
    <cellStyle name="40% - Accent4 22 6 5 2" xfId="39474" xr:uid="{0FAE2A5A-2DDC-4A29-B24E-336C52298B70}"/>
    <cellStyle name="40% - Accent4 22 6 5 3" xfId="42900" xr:uid="{42AF2854-9C35-4F52-AAB7-261DF060B1E1}"/>
    <cellStyle name="40% - Accent4 22 6 6" xfId="12328" xr:uid="{A61A1597-E072-4693-A56A-C0943B8ECAD1}"/>
    <cellStyle name="40% - Accent4 22 6 6 2" xfId="39475" xr:uid="{B0824DFE-1806-46C6-B37D-2379D2976146}"/>
    <cellStyle name="40% - Accent4 22 6 6 3" xfId="42901" xr:uid="{0AC581EF-D55F-47A0-8F7E-3314FD3D79D4}"/>
    <cellStyle name="40% - Accent4 22 6 7" xfId="39463" xr:uid="{968ADCA8-64F4-4BF8-81D4-1A2BB4C467B7}"/>
    <cellStyle name="40% - Accent4 22 6 8" xfId="42889" xr:uid="{847E8F18-B6C2-4821-9F94-73B906B63F5C}"/>
    <cellStyle name="40% - Accent4 22 7" xfId="12329" xr:uid="{776A7AE4-90AA-4B44-9363-BD59590424D1}"/>
    <cellStyle name="40% - Accent4 22 7 2" xfId="12330" xr:uid="{79E96C5D-85C9-4664-A53F-F7B950B0A861}"/>
    <cellStyle name="40% - Accent4 22 7 2 2" xfId="12331" xr:uid="{5E4CD938-2287-43A3-B791-F161F9E34556}"/>
    <cellStyle name="40% - Accent4 22 7 2 2 2" xfId="39478" xr:uid="{2C84EFD1-91E7-4B89-B8AD-2BDCF6253D78}"/>
    <cellStyle name="40% - Accent4 22 7 2 2 3" xfId="42904" xr:uid="{D8A070B8-68B0-43C5-9554-68A719119B9F}"/>
    <cellStyle name="40% - Accent4 22 7 2 3" xfId="12332" xr:uid="{28F02098-1C81-45F5-8397-E090C8910D56}"/>
    <cellStyle name="40% - Accent4 22 7 2 3 2" xfId="39479" xr:uid="{B5FBC8D9-8583-463D-A34F-8E45F36B20E6}"/>
    <cellStyle name="40% - Accent4 22 7 2 3 3" xfId="42905" xr:uid="{232AEF6E-1BF4-4ECE-95CA-E8C82D73844C}"/>
    <cellStyle name="40% - Accent4 22 7 2 4" xfId="39477" xr:uid="{330AC523-A71E-4D8B-96F0-677AC2E13389}"/>
    <cellStyle name="40% - Accent4 22 7 2 5" xfId="42903" xr:uid="{C193D109-18D8-4711-99EA-0B54E2EAB74F}"/>
    <cellStyle name="40% - Accent4 22 7 3" xfId="12333" xr:uid="{9787B902-361D-4B5F-8C85-E796944F394B}"/>
    <cellStyle name="40% - Accent4 22 7 3 2" xfId="39480" xr:uid="{36A5CD44-510A-4D57-91BA-AF5D093CC54B}"/>
    <cellStyle name="40% - Accent4 22 7 3 3" xfId="42906" xr:uid="{BB662FA0-F43B-44D2-9528-2F228CD890AA}"/>
    <cellStyle name="40% - Accent4 22 7 4" xfId="12334" xr:uid="{725FCDBC-E0DF-426B-8A23-EF11FEF23E06}"/>
    <cellStyle name="40% - Accent4 22 7 4 2" xfId="39481" xr:uid="{54883A50-975C-4DF2-BB4F-1B1F59823A05}"/>
    <cellStyle name="40% - Accent4 22 7 4 3" xfId="42907" xr:uid="{50C7E04B-03CB-4420-9018-D6BF578BFFFB}"/>
    <cellStyle name="40% - Accent4 22 7 5" xfId="39476" xr:uid="{BB6C3EB2-E3CD-4216-9C74-3EB47A3F0444}"/>
    <cellStyle name="40% - Accent4 22 7 6" xfId="42902" xr:uid="{67C38966-C4EB-4C79-BF09-7A788320E1A8}"/>
    <cellStyle name="40% - Accent4 22 8" xfId="12335" xr:uid="{3DA8011F-4DBA-4EF3-8FED-38351AAFA1A6}"/>
    <cellStyle name="40% - Accent4 22 8 2" xfId="12336" xr:uid="{6F62D3B7-9699-441C-9E70-EE78890B70AE}"/>
    <cellStyle name="40% - Accent4 22 8 2 2" xfId="12337" xr:uid="{DBDF8CD9-4316-4749-8233-8043CAB40763}"/>
    <cellStyle name="40% - Accent4 22 8 2 2 2" xfId="39484" xr:uid="{6E1EB6E9-E4D5-4275-9843-E44D3C2DFDA9}"/>
    <cellStyle name="40% - Accent4 22 8 2 2 3" xfId="42910" xr:uid="{ABAA6602-02F1-422F-A267-C48B544265A0}"/>
    <cellStyle name="40% - Accent4 22 8 2 3" xfId="12338" xr:uid="{E84D5E88-3C31-4C0C-91C1-C042535EC06A}"/>
    <cellStyle name="40% - Accent4 22 8 2 3 2" xfId="39485" xr:uid="{CC15E630-5B87-442C-AE1D-926665FA492B}"/>
    <cellStyle name="40% - Accent4 22 8 2 3 3" xfId="42911" xr:uid="{545AC81D-9E1C-4F2A-BAD2-959510B1FEB8}"/>
    <cellStyle name="40% - Accent4 22 8 2 4" xfId="39483" xr:uid="{9B721299-DF79-471D-AA90-1807B88E8474}"/>
    <cellStyle name="40% - Accent4 22 8 2 5" xfId="42909" xr:uid="{F8920326-4F40-416B-9D77-EBF676242819}"/>
    <cellStyle name="40% - Accent4 22 8 3" xfId="12339" xr:uid="{AC5A59C0-1ABE-4F21-BEE0-FBA71F812BF8}"/>
    <cellStyle name="40% - Accent4 22 8 3 2" xfId="39486" xr:uid="{657B2902-C0B6-4BB3-92B9-A37B53D20179}"/>
    <cellStyle name="40% - Accent4 22 8 3 3" xfId="42912" xr:uid="{F2E3FF14-A618-4570-A1C5-FDEB69AC34E6}"/>
    <cellStyle name="40% - Accent4 22 8 4" xfId="12340" xr:uid="{A40E21D4-3445-4937-BB99-F2C5DF5F9439}"/>
    <cellStyle name="40% - Accent4 22 8 4 2" xfId="39487" xr:uid="{B43EFD26-840B-467B-A821-EB2A71CDD718}"/>
    <cellStyle name="40% - Accent4 22 8 4 3" xfId="42913" xr:uid="{0F695829-FA10-47C8-9F9D-D1C4532CEC53}"/>
    <cellStyle name="40% - Accent4 22 8 5" xfId="39482" xr:uid="{8BDBE770-1AF3-4A85-8D4A-D340AF6A8F62}"/>
    <cellStyle name="40% - Accent4 22 8 6" xfId="42908" xr:uid="{CF27DAEC-994A-431C-82CF-3DA64993501C}"/>
    <cellStyle name="40% - Accent4 22 9" xfId="12341" xr:uid="{A63BD84C-FC94-463A-BC22-84F7D2844945}"/>
    <cellStyle name="40% - Accent4 22 9 2" xfId="12342" xr:uid="{3F8A36D7-5D24-4440-B3C9-46CC1569CD1E}"/>
    <cellStyle name="40% - Accent4 22 9 2 2" xfId="39489" xr:uid="{F48E5F9D-2517-479C-A416-9E0F5E7C3183}"/>
    <cellStyle name="40% - Accent4 22 9 2 3" xfId="42915" xr:uid="{95C65D19-EB6A-4855-8111-4DE0AE71AA6A}"/>
    <cellStyle name="40% - Accent4 22 9 3" xfId="12343" xr:uid="{29A88AB3-B155-4DE9-966B-6FF0E26820E3}"/>
    <cellStyle name="40% - Accent4 22 9 3 2" xfId="39490" xr:uid="{118EC17F-42A6-423A-A75C-4BAEB5AE4E19}"/>
    <cellStyle name="40% - Accent4 22 9 3 3" xfId="42916" xr:uid="{C77D5447-D638-4799-BEE5-A116407135F0}"/>
    <cellStyle name="40% - Accent4 22 9 4" xfId="39488" xr:uid="{830160B6-DAE3-4E25-9F17-B1E01E53DA32}"/>
    <cellStyle name="40% - Accent4 22 9 5" xfId="42914" xr:uid="{909BCD16-C509-47D3-B013-FA4F3F6F1CD5}"/>
    <cellStyle name="40% - Accent4 23" xfId="302" xr:uid="{00000000-0005-0000-0000-000059030000}"/>
    <cellStyle name="40% - Accent4 23 10" xfId="12345" xr:uid="{4A0C1C12-B14E-4DC5-81EF-36B8BFA0DE1B}"/>
    <cellStyle name="40% - Accent4 23 10 2" xfId="39492" xr:uid="{DB7BFB63-A6D8-4795-8B84-8A920C3BF39C}"/>
    <cellStyle name="40% - Accent4 23 10 3" xfId="42918" xr:uid="{AE06C0AC-7D89-4A94-86DE-16AE8EF67EBC}"/>
    <cellStyle name="40% - Accent4 23 11" xfId="12346" xr:uid="{B8CC2CFC-9F5E-451E-9964-48C525129819}"/>
    <cellStyle name="40% - Accent4 23 11 2" xfId="39493" xr:uid="{7AAD02C8-93B1-4EA7-A7D2-98D327555E7D}"/>
    <cellStyle name="40% - Accent4 23 11 3" xfId="42919" xr:uid="{795EC2AC-1E49-4CE3-98E9-150F2EBE2C5A}"/>
    <cellStyle name="40% - Accent4 23 12" xfId="12347" xr:uid="{D041939C-B188-4DC3-8657-CD7C6129B210}"/>
    <cellStyle name="40% - Accent4 23 12 2" xfId="39494" xr:uid="{76B61AD1-47C4-4383-90BC-02A3758F9CBF}"/>
    <cellStyle name="40% - Accent4 23 12 3" xfId="42920" xr:uid="{FEA80B99-F931-4768-B57D-C0562B9030F2}"/>
    <cellStyle name="40% - Accent4 23 13" xfId="12348" xr:uid="{7DB9344B-4543-46D6-B96D-1471F460CCF4}"/>
    <cellStyle name="40% - Accent4 23 13 2" xfId="39495" xr:uid="{1A0D4F23-7E18-4154-BF65-CB8D6300C7E1}"/>
    <cellStyle name="40% - Accent4 23 13 3" xfId="42921" xr:uid="{3F1C87CF-E9FA-4183-ADEB-DA5AE66AA8CE}"/>
    <cellStyle name="40% - Accent4 23 14" xfId="39491" xr:uid="{F39D2340-6BCB-4093-B3DF-BF4DB3655725}"/>
    <cellStyle name="40% - Accent4 23 15" xfId="42917" xr:uid="{763EFDA6-DCBA-44B2-890A-B643DEFA41CC}"/>
    <cellStyle name="40% - Accent4 23 16" xfId="12344" xr:uid="{9CDA886B-214C-4C4D-B347-C3544870BB17}"/>
    <cellStyle name="40% - Accent4 23 2" xfId="2269" xr:uid="{00000000-0005-0000-0000-00005A030000}"/>
    <cellStyle name="40% - Accent4 23 2 10" xfId="42922" xr:uid="{C8C89AFF-236A-4D0C-8C8D-13BF3FEA2579}"/>
    <cellStyle name="40% - Accent4 23 2 11" xfId="12349" xr:uid="{EAA25A9C-71DB-48CF-B35D-083835B31415}"/>
    <cellStyle name="40% - Accent4 23 2 2" xfId="12350" xr:uid="{00F6EC19-487E-460C-B50C-1D935D1ABF92}"/>
    <cellStyle name="40% - Accent4 23 2 2 2" xfId="12351" xr:uid="{08F1568E-3A64-45EA-A694-F8DB59AC1294}"/>
    <cellStyle name="40% - Accent4 23 2 2 2 2" xfId="12352" xr:uid="{16F144E2-B0B3-4896-908D-EF31133AD5E7}"/>
    <cellStyle name="40% - Accent4 23 2 2 2 2 2" xfId="39499" xr:uid="{CAD60D45-CB6B-4C77-8ADD-4CC9285B3141}"/>
    <cellStyle name="40% - Accent4 23 2 2 2 2 3" xfId="42925" xr:uid="{16862694-EFC3-4228-BD1A-038F589142E7}"/>
    <cellStyle name="40% - Accent4 23 2 2 2 3" xfId="12353" xr:uid="{39613D41-8FE5-4625-A369-9D9FBDC47E03}"/>
    <cellStyle name="40% - Accent4 23 2 2 2 3 2" xfId="39500" xr:uid="{CCAE20C6-DFFF-4C50-B01F-C299383A7B37}"/>
    <cellStyle name="40% - Accent4 23 2 2 2 3 3" xfId="42926" xr:uid="{7EDAACC1-A699-402B-8325-1057C5D31573}"/>
    <cellStyle name="40% - Accent4 23 2 2 2 4" xfId="12354" xr:uid="{F6E6EEEC-DC41-4D41-90E0-F98BD67812BB}"/>
    <cellStyle name="40% - Accent4 23 2 2 2 4 2" xfId="39501" xr:uid="{FC5F8617-8B12-43B0-B51D-E6881A77E1A3}"/>
    <cellStyle name="40% - Accent4 23 2 2 2 4 3" xfId="42927" xr:uid="{40C3917A-08DD-4A6F-9DFF-E5AF6F9213D4}"/>
    <cellStyle name="40% - Accent4 23 2 2 2 5" xfId="12355" xr:uid="{6A041524-08C1-48FF-AD8C-7F0ADDEB5D77}"/>
    <cellStyle name="40% - Accent4 23 2 2 2 5 2" xfId="39502" xr:uid="{39E61E31-5C9D-4D10-8A03-4E11075A3125}"/>
    <cellStyle name="40% - Accent4 23 2 2 2 5 3" xfId="42928" xr:uid="{75B81CB6-5240-44EB-ACCD-E164A839AB44}"/>
    <cellStyle name="40% - Accent4 23 2 2 2 6" xfId="39498" xr:uid="{C293D48B-3A32-4DB8-8B65-C36986042CB3}"/>
    <cellStyle name="40% - Accent4 23 2 2 2 7" xfId="42924" xr:uid="{DA12B37C-B233-48BC-AEE4-46986DE436FF}"/>
    <cellStyle name="40% - Accent4 23 2 2 3" xfId="12356" xr:uid="{F43EC95C-2436-4DEC-A2BB-3DC9C8CD72D8}"/>
    <cellStyle name="40% - Accent4 23 2 2 3 2" xfId="39503" xr:uid="{FA504A48-9826-4141-B7E2-43D2134D85D7}"/>
    <cellStyle name="40% - Accent4 23 2 2 3 3" xfId="42929" xr:uid="{35E34D3A-1017-4669-81A4-13D4CF71FC91}"/>
    <cellStyle name="40% - Accent4 23 2 2 4" xfId="12357" xr:uid="{56577CE0-5418-4814-9E94-4174956A7A19}"/>
    <cellStyle name="40% - Accent4 23 2 2 4 2" xfId="39504" xr:uid="{C96CD85A-E5F3-479D-86D2-E2A1A007599D}"/>
    <cellStyle name="40% - Accent4 23 2 2 4 3" xfId="42930" xr:uid="{1AB8A3CA-A7EE-4280-9E0D-B0FA0521069C}"/>
    <cellStyle name="40% - Accent4 23 2 2 5" xfId="12358" xr:uid="{E818F972-CF6E-414E-B875-84FF294D82EE}"/>
    <cellStyle name="40% - Accent4 23 2 2 5 2" xfId="39505" xr:uid="{2EDBE13D-4664-4A93-AB0D-13F12CBFF9D4}"/>
    <cellStyle name="40% - Accent4 23 2 2 5 3" xfId="42931" xr:uid="{DE18276D-87B9-4D23-8C04-DE0A9969ABEC}"/>
    <cellStyle name="40% - Accent4 23 2 2 6" xfId="12359" xr:uid="{D5756DFC-D22F-4449-A420-FE1C253E67B8}"/>
    <cellStyle name="40% - Accent4 23 2 2 6 2" xfId="39506" xr:uid="{21620802-E944-46F9-B526-BE93B601F6F9}"/>
    <cellStyle name="40% - Accent4 23 2 2 6 3" xfId="42932" xr:uid="{FCC6F7AF-51F8-40B9-848D-75AF941E7C6E}"/>
    <cellStyle name="40% - Accent4 23 2 2 7" xfId="39497" xr:uid="{B978B993-5281-464F-BBAE-B6C6AA9DAB3F}"/>
    <cellStyle name="40% - Accent4 23 2 2 8" xfId="42923" xr:uid="{B9D9C33A-9343-44E5-8584-63A7C3E334EB}"/>
    <cellStyle name="40% - Accent4 23 2 3" xfId="12360" xr:uid="{9286B55C-4AFF-45CF-ACBB-D4B7735338D8}"/>
    <cellStyle name="40% - Accent4 23 2 3 2" xfId="12361" xr:uid="{9C4254BC-924D-4955-8D1E-69F1951BFAE7}"/>
    <cellStyle name="40% - Accent4 23 2 3 2 2" xfId="12362" xr:uid="{B3450ED0-63FF-4EBB-9EA6-A00D348CDC2D}"/>
    <cellStyle name="40% - Accent4 23 2 3 2 2 2" xfId="39509" xr:uid="{4B686E3E-DA98-4A5E-85EF-6420FB65E853}"/>
    <cellStyle name="40% - Accent4 23 2 3 2 2 3" xfId="42935" xr:uid="{088A7569-F5ED-4E15-944A-1700B0689D8E}"/>
    <cellStyle name="40% - Accent4 23 2 3 2 3" xfId="12363" xr:uid="{459F0F43-09C2-48B8-A14C-2C930DBBD419}"/>
    <cellStyle name="40% - Accent4 23 2 3 2 3 2" xfId="39510" xr:uid="{7D058705-E207-40D6-AE6A-772DC62643E6}"/>
    <cellStyle name="40% - Accent4 23 2 3 2 3 3" xfId="42936" xr:uid="{02391E0B-E475-4F96-A9BC-F0893DAD545F}"/>
    <cellStyle name="40% - Accent4 23 2 3 2 4" xfId="39508" xr:uid="{0CBDC199-87ED-45DE-82CE-6F82C5AE0936}"/>
    <cellStyle name="40% - Accent4 23 2 3 2 5" xfId="42934" xr:uid="{4B3534A5-255E-4DA6-8C12-50BCA994DA00}"/>
    <cellStyle name="40% - Accent4 23 2 3 3" xfId="12364" xr:uid="{0C3080E8-F845-42EF-A859-CD4C6FB37BC8}"/>
    <cellStyle name="40% - Accent4 23 2 3 3 2" xfId="39511" xr:uid="{C6433AB5-08BB-4DFB-B096-C2A68AA77DEC}"/>
    <cellStyle name="40% - Accent4 23 2 3 3 3" xfId="42937" xr:uid="{AC7F526C-FB1D-463C-B159-0D41A42DAD1B}"/>
    <cellStyle name="40% - Accent4 23 2 3 4" xfId="12365" xr:uid="{61D51075-BA83-451F-BD61-172589F8BEA3}"/>
    <cellStyle name="40% - Accent4 23 2 3 4 2" xfId="39512" xr:uid="{20F99EF6-3A00-47C6-9B51-4D041D9752C8}"/>
    <cellStyle name="40% - Accent4 23 2 3 4 3" xfId="42938" xr:uid="{D116E041-1B01-4499-A72A-0BB537DEC8A3}"/>
    <cellStyle name="40% - Accent4 23 2 3 5" xfId="12366" xr:uid="{B4B5D630-C9B1-4190-8EB2-B4820533E235}"/>
    <cellStyle name="40% - Accent4 23 2 3 5 2" xfId="39513" xr:uid="{18313994-1DF4-4B81-9DE0-1858DFFBE32C}"/>
    <cellStyle name="40% - Accent4 23 2 3 5 3" xfId="42939" xr:uid="{CF88FF59-17DF-49C4-8EE7-E74F03A0F1D4}"/>
    <cellStyle name="40% - Accent4 23 2 3 6" xfId="12367" xr:uid="{6A8A0D79-B43C-4173-9F7C-8E33254CE890}"/>
    <cellStyle name="40% - Accent4 23 2 3 6 2" xfId="39514" xr:uid="{5AD34455-A1CE-4668-ABD3-B35CE9C1EC4F}"/>
    <cellStyle name="40% - Accent4 23 2 3 6 3" xfId="42940" xr:uid="{486188C1-3E09-467D-97FE-317FEBCB47E9}"/>
    <cellStyle name="40% - Accent4 23 2 3 7" xfId="39507" xr:uid="{AC914A0D-2DF6-4876-9D96-EBD4C7939826}"/>
    <cellStyle name="40% - Accent4 23 2 3 8" xfId="42933" xr:uid="{E59B0F2A-4225-4DBB-8321-37597F01697E}"/>
    <cellStyle name="40% - Accent4 23 2 4" xfId="12368" xr:uid="{F45E550E-E6B0-40DF-AEB8-BD2C6012ED92}"/>
    <cellStyle name="40% - Accent4 23 2 4 2" xfId="12369" xr:uid="{192B3044-F5A5-4771-8A95-E3FE2D2CB5EA}"/>
    <cellStyle name="40% - Accent4 23 2 4 2 2" xfId="39516" xr:uid="{9D98FDE1-4AC0-4676-912B-0F7130120E94}"/>
    <cellStyle name="40% - Accent4 23 2 4 2 3" xfId="42942" xr:uid="{365C3926-1B4C-49EA-AC27-EF6ADB86ACB2}"/>
    <cellStyle name="40% - Accent4 23 2 4 3" xfId="12370" xr:uid="{BD669620-6B8B-4603-B4AC-CBCFFB1848E5}"/>
    <cellStyle name="40% - Accent4 23 2 4 3 2" xfId="39517" xr:uid="{6CDDBAF2-C02E-410B-A167-9723B2423B1A}"/>
    <cellStyle name="40% - Accent4 23 2 4 3 3" xfId="42943" xr:uid="{44E18808-758B-4EC3-A568-90F5F209C7D5}"/>
    <cellStyle name="40% - Accent4 23 2 4 4" xfId="39515" xr:uid="{F0BA9EBF-EA5F-4105-A203-DB11462B15E1}"/>
    <cellStyle name="40% - Accent4 23 2 4 5" xfId="42941" xr:uid="{C100C0AC-3552-4F41-B4A0-65650FD07DF7}"/>
    <cellStyle name="40% - Accent4 23 2 5" xfId="12371" xr:uid="{C2F2FDDB-C3C0-4266-B8ED-25F364920AE9}"/>
    <cellStyle name="40% - Accent4 23 2 5 2" xfId="39518" xr:uid="{E67D0F03-E137-4936-BE29-697A0252AB77}"/>
    <cellStyle name="40% - Accent4 23 2 5 3" xfId="42944" xr:uid="{39DE6AC4-5155-40A0-9E4F-B47369641CFF}"/>
    <cellStyle name="40% - Accent4 23 2 6" xfId="12372" xr:uid="{7283243D-971E-4F37-B83E-313BC5BF163B}"/>
    <cellStyle name="40% - Accent4 23 2 6 2" xfId="39519" xr:uid="{2321062F-6936-45FB-83D1-84A842FC6819}"/>
    <cellStyle name="40% - Accent4 23 2 6 3" xfId="42945" xr:uid="{A2DF378E-2DC1-4C52-A1DB-B4E702FBA87C}"/>
    <cellStyle name="40% - Accent4 23 2 7" xfId="12373" xr:uid="{32B52E0B-8FDF-4E17-999F-C90AB5B5FDBA}"/>
    <cellStyle name="40% - Accent4 23 2 7 2" xfId="39520" xr:uid="{06A16E19-17EE-4D34-B584-08B57E020266}"/>
    <cellStyle name="40% - Accent4 23 2 7 3" xfId="42946" xr:uid="{0D10890E-0F6F-46DE-8BA7-B40CDF77AA4D}"/>
    <cellStyle name="40% - Accent4 23 2 8" xfId="12374" xr:uid="{E6EA8363-F293-44CE-A7B4-96424FB064CC}"/>
    <cellStyle name="40% - Accent4 23 2 8 2" xfId="39521" xr:uid="{CA3E43E4-047C-436B-A180-CBBA2703560D}"/>
    <cellStyle name="40% - Accent4 23 2 8 3" xfId="42947" xr:uid="{8697DCFB-3B5D-47D8-AD25-5EAA48737B6B}"/>
    <cellStyle name="40% - Accent4 23 2 9" xfId="39496" xr:uid="{3704E6E2-7C78-4320-BB22-47F223D92E4A}"/>
    <cellStyle name="40% - Accent4 23 3" xfId="12375" xr:uid="{68FFEC0E-D4B3-4917-8BEC-178924990639}"/>
    <cellStyle name="40% - Accent4 23 3 2" xfId="12376" xr:uid="{8ECC698B-2AB1-4629-AB6D-CBE99C75F3D2}"/>
    <cellStyle name="40% - Accent4 23 3 2 2" xfId="12377" xr:uid="{69619305-79A3-4A26-8728-6EC04012D321}"/>
    <cellStyle name="40% - Accent4 23 3 2 2 2" xfId="12378" xr:uid="{C97A9158-69D6-4B1C-8FC8-05D02762BAB8}"/>
    <cellStyle name="40% - Accent4 23 3 2 2 2 2" xfId="39524" xr:uid="{C45E3743-0438-4658-AC0C-3C9093A8173D}"/>
    <cellStyle name="40% - Accent4 23 3 2 2 2 3" xfId="42950" xr:uid="{2595D859-42B1-4F26-8316-72417B2C8262}"/>
    <cellStyle name="40% - Accent4 23 3 2 2 3" xfId="12379" xr:uid="{166C8A62-9784-463A-8E49-86B3482B4912}"/>
    <cellStyle name="40% - Accent4 23 3 2 2 3 2" xfId="39525" xr:uid="{365D50A7-7B8E-4958-8FB3-8DEC134C1BDA}"/>
    <cellStyle name="40% - Accent4 23 3 2 2 3 3" xfId="42951" xr:uid="{83EC0667-C055-4950-9A7C-F43A8EDC8E01}"/>
    <cellStyle name="40% - Accent4 23 3 2 2 4" xfId="39523" xr:uid="{92E2DB63-924B-432B-BC16-6563B88C2623}"/>
    <cellStyle name="40% - Accent4 23 3 2 2 5" xfId="42949" xr:uid="{F0DEFE8B-3ABE-4F11-9E2F-8353ED705BDB}"/>
    <cellStyle name="40% - Accent4 23 3 2 3" xfId="12380" xr:uid="{4CDB17DB-E18C-4F2A-B3E5-3CF9ACFA140C}"/>
    <cellStyle name="40% - Accent4 23 3 2 3 2" xfId="39526" xr:uid="{EEBC907A-9A02-48C0-9F52-7D53184A705B}"/>
    <cellStyle name="40% - Accent4 23 3 2 3 3" xfId="42952" xr:uid="{3C57158F-032A-4175-9703-DA43623C24A3}"/>
    <cellStyle name="40% - Accent4 23 3 2 4" xfId="12381" xr:uid="{9B78A416-2C44-4EFE-B683-FB9352362D5C}"/>
    <cellStyle name="40% - Accent4 23 3 2 4 2" xfId="39527" xr:uid="{DCA29B8D-61A5-4E77-BBCD-730FD4777D2B}"/>
    <cellStyle name="40% - Accent4 23 3 2 4 3" xfId="42953" xr:uid="{BA12A6B0-E42A-447D-BCAB-8EDAA3EA2650}"/>
    <cellStyle name="40% - Accent4 23 3 2 5" xfId="39522" xr:uid="{87B7DF79-D4D2-41A7-89F8-4CB162CD87AE}"/>
    <cellStyle name="40% - Accent4 23 3 2 6" xfId="42948" xr:uid="{EDD283B0-B71E-4589-A62A-A960418ABC7C}"/>
    <cellStyle name="40% - Accent4 23 3 3" xfId="12382" xr:uid="{E87B84E8-9AB1-4964-98B2-2D1F884FF703}"/>
    <cellStyle name="40% - Accent4 23 3 3 2" xfId="12383" xr:uid="{B3A1961E-913A-416F-BA95-E21580DDDEA9}"/>
    <cellStyle name="40% - Accent4 23 3 3 2 2" xfId="12384" xr:uid="{FCDC12BA-D991-4185-B4AA-963E2C454941}"/>
    <cellStyle name="40% - Accent4 23 3 3 2 2 2" xfId="39530" xr:uid="{049FA837-4F0F-48BA-97A1-4973148910C8}"/>
    <cellStyle name="40% - Accent4 23 3 3 2 2 3" xfId="42956" xr:uid="{531E2902-6836-48CD-9AA9-AD3FA3B06FD4}"/>
    <cellStyle name="40% - Accent4 23 3 3 2 3" xfId="12385" xr:uid="{7627544F-0B27-4E51-889A-939F8D771AE9}"/>
    <cellStyle name="40% - Accent4 23 3 3 2 3 2" xfId="39531" xr:uid="{0C18A97E-DBA3-4CE9-B9B8-A90462A1E63A}"/>
    <cellStyle name="40% - Accent4 23 3 3 2 3 3" xfId="42957" xr:uid="{21507B15-6872-4FAB-8504-4C158A7841FB}"/>
    <cellStyle name="40% - Accent4 23 3 3 2 4" xfId="39529" xr:uid="{1E298D68-0BC4-4597-A117-33667CEE83E6}"/>
    <cellStyle name="40% - Accent4 23 3 3 2 5" xfId="42955" xr:uid="{064D99F0-DDA3-4D06-A970-8226FA445CAE}"/>
    <cellStyle name="40% - Accent4 23 3 3 3" xfId="12386" xr:uid="{5322E340-D4AB-46B4-A5BD-D2354B2321BB}"/>
    <cellStyle name="40% - Accent4 23 3 3 3 2" xfId="39532" xr:uid="{BDDB9CD2-E202-4050-AF3D-BDFFC1D130FC}"/>
    <cellStyle name="40% - Accent4 23 3 3 3 3" xfId="42958" xr:uid="{4C44CC0C-7864-46DF-BA62-D9214D5B4801}"/>
    <cellStyle name="40% - Accent4 23 3 3 4" xfId="12387" xr:uid="{DB9DACE0-C800-48A7-AA18-B54F9D1AEC53}"/>
    <cellStyle name="40% - Accent4 23 3 3 4 2" xfId="39533" xr:uid="{C90FE9BE-3AD1-44D0-A15B-B307AF8CCB86}"/>
    <cellStyle name="40% - Accent4 23 3 3 4 3" xfId="42959" xr:uid="{487EC99D-AF74-443C-BB88-723022F5B4E5}"/>
    <cellStyle name="40% - Accent4 23 3 3 5" xfId="39528" xr:uid="{B9364A69-2B4A-4AE9-8BCD-7A0617754D8E}"/>
    <cellStyle name="40% - Accent4 23 3 3 6" xfId="42954" xr:uid="{9E9E302A-35D1-4054-A87B-6B85284F1CFB}"/>
    <cellStyle name="40% - Accent4 23 3 4" xfId="12388" xr:uid="{783F1547-E39F-4036-A2F5-AADAFD7B0339}"/>
    <cellStyle name="40% - Accent4 23 3 4 2" xfId="12389" xr:uid="{389438CD-E7CB-476C-B75C-0A3F4907A69E}"/>
    <cellStyle name="40% - Accent4 23 3 4 2 2" xfId="39535" xr:uid="{C14D3BD4-70B0-4362-831B-9A921C84804F}"/>
    <cellStyle name="40% - Accent4 23 3 4 2 3" xfId="42961" xr:uid="{CDCE57C6-B1B5-48B9-A577-28CEA5A8742E}"/>
    <cellStyle name="40% - Accent4 23 3 4 3" xfId="12390" xr:uid="{007D6758-05A3-4457-B85E-AA2FD9D2C2BA}"/>
    <cellStyle name="40% - Accent4 23 3 4 3 2" xfId="39536" xr:uid="{C037246D-1E5E-4A74-879E-607F330F2C44}"/>
    <cellStyle name="40% - Accent4 23 3 4 3 3" xfId="42962" xr:uid="{018CE32B-8BE7-42E4-92BB-8C7774A5ABD5}"/>
    <cellStyle name="40% - Accent4 23 3 4 4" xfId="39534" xr:uid="{DB21FB82-1740-40C4-8BAF-0DCC13F61CFF}"/>
    <cellStyle name="40% - Accent4 23 3 4 5" xfId="42960" xr:uid="{0FBAC325-3918-4B52-840D-D2E61B0ECDC2}"/>
    <cellStyle name="40% - Accent4 23 4" xfId="12391" xr:uid="{D235EEC5-1776-4623-A884-95691CE9B790}"/>
    <cellStyle name="40% - Accent4 23 4 2" xfId="12392" xr:uid="{DAF8AB5C-9D32-4E1F-BA93-4362319538DE}"/>
    <cellStyle name="40% - Accent4 23 4 2 2" xfId="12393" xr:uid="{D93B6692-6ED5-40AF-9E44-8A3D8D965AE3}"/>
    <cellStyle name="40% - Accent4 23 4 2 2 2" xfId="12394" xr:uid="{091000F3-76C3-4B36-9460-4C1A2CB786A4}"/>
    <cellStyle name="40% - Accent4 23 4 2 2 2 2" xfId="39539" xr:uid="{78ABB117-446D-477D-AC44-0AC35945A678}"/>
    <cellStyle name="40% - Accent4 23 4 2 2 2 3" xfId="42965" xr:uid="{394D2FEC-9536-4AE1-84C3-77E94F668CD9}"/>
    <cellStyle name="40% - Accent4 23 4 2 2 3" xfId="12395" xr:uid="{6673EE5D-505C-45DA-88A1-FB61B4EEFEE6}"/>
    <cellStyle name="40% - Accent4 23 4 2 2 3 2" xfId="39540" xr:uid="{0FFCAF67-2646-4DB8-A075-A3D541683083}"/>
    <cellStyle name="40% - Accent4 23 4 2 2 3 3" xfId="42966" xr:uid="{55AC45B4-F9C2-4ADA-9346-B395031E5E75}"/>
    <cellStyle name="40% - Accent4 23 4 2 2 4" xfId="39538" xr:uid="{228EF67A-118C-4C03-BB11-13AA0E20F1A6}"/>
    <cellStyle name="40% - Accent4 23 4 2 2 5" xfId="42964" xr:uid="{5B6E9E66-4195-4CE0-9B58-66166E0EBF88}"/>
    <cellStyle name="40% - Accent4 23 4 2 3" xfId="12396" xr:uid="{B9DF44BB-AB75-416D-8C9A-AAB4196E851D}"/>
    <cellStyle name="40% - Accent4 23 4 2 3 2" xfId="39541" xr:uid="{D89271DE-1526-4C11-A515-17725B096DE9}"/>
    <cellStyle name="40% - Accent4 23 4 2 3 3" xfId="42967" xr:uid="{593C9F27-92D6-4B91-998A-B89563CC04C0}"/>
    <cellStyle name="40% - Accent4 23 4 2 4" xfId="12397" xr:uid="{0F067930-2653-4669-BA27-2736903CD70A}"/>
    <cellStyle name="40% - Accent4 23 4 2 4 2" xfId="39542" xr:uid="{3ADFE6CB-94B6-4261-A41A-5AE5F9753B80}"/>
    <cellStyle name="40% - Accent4 23 4 2 4 3" xfId="42968" xr:uid="{3E3E0086-0E89-429C-B672-EDFF9C134147}"/>
    <cellStyle name="40% - Accent4 23 4 2 5" xfId="39537" xr:uid="{96D4149E-66EA-4FF6-96F0-3A66B4BCC9FA}"/>
    <cellStyle name="40% - Accent4 23 4 2 6" xfId="42963" xr:uid="{A4DB5BD9-1348-4E16-B4BD-C75BB522F97E}"/>
    <cellStyle name="40% - Accent4 23 4 3" xfId="12398" xr:uid="{E80D5679-112D-412F-905A-8FF06A84D562}"/>
    <cellStyle name="40% - Accent4 23 4 3 2" xfId="12399" xr:uid="{5976E45E-F5DE-4A6A-BD59-8EC1B88DF701}"/>
    <cellStyle name="40% - Accent4 23 4 3 2 2" xfId="12400" xr:uid="{5DA1749F-0EA6-42DE-BC5B-1FB6E84F958E}"/>
    <cellStyle name="40% - Accent4 23 4 3 2 2 2" xfId="39545" xr:uid="{3B25048C-F904-4813-A41E-FC944D9F33F9}"/>
    <cellStyle name="40% - Accent4 23 4 3 2 2 3" xfId="42971" xr:uid="{E9212944-6A7E-4D47-9068-6078A97526BD}"/>
    <cellStyle name="40% - Accent4 23 4 3 2 3" xfId="12401" xr:uid="{207F9811-A3DB-437B-937C-C23F5C69014E}"/>
    <cellStyle name="40% - Accent4 23 4 3 2 3 2" xfId="39546" xr:uid="{26F908BA-5158-42FB-B1CF-561CB741ADDE}"/>
    <cellStyle name="40% - Accent4 23 4 3 2 3 3" xfId="42972" xr:uid="{199D99DA-F360-4D19-B18B-6B48D5BB052B}"/>
    <cellStyle name="40% - Accent4 23 4 3 2 4" xfId="39544" xr:uid="{6093B8CB-80F3-4706-94D8-79643A076504}"/>
    <cellStyle name="40% - Accent4 23 4 3 2 5" xfId="42970" xr:uid="{91ECEED2-6D70-49A2-B5E7-D52540E9D98A}"/>
    <cellStyle name="40% - Accent4 23 4 3 3" xfId="12402" xr:uid="{A3B2F64E-BD9D-4DF7-9347-5735A3AEB7E5}"/>
    <cellStyle name="40% - Accent4 23 4 3 3 2" xfId="39547" xr:uid="{6A0446A5-2A71-4D0F-816D-AC6CD0609D70}"/>
    <cellStyle name="40% - Accent4 23 4 3 3 3" xfId="42973" xr:uid="{D140E79B-0036-4ED1-AE99-15C465481B6C}"/>
    <cellStyle name="40% - Accent4 23 4 3 4" xfId="12403" xr:uid="{63D1F48E-30ED-46D1-B5C7-770CDA031E84}"/>
    <cellStyle name="40% - Accent4 23 4 3 4 2" xfId="39548" xr:uid="{283DF72A-7498-4A66-AC85-B1B44904B3EC}"/>
    <cellStyle name="40% - Accent4 23 4 3 4 3" xfId="42974" xr:uid="{6AEAE913-6457-4EB5-8160-53A27125E734}"/>
    <cellStyle name="40% - Accent4 23 4 3 5" xfId="39543" xr:uid="{7F4A4878-0BD3-439B-9AC8-7EE693CC061B}"/>
    <cellStyle name="40% - Accent4 23 4 3 6" xfId="42969" xr:uid="{C9031A32-C931-47CB-8E81-3F40FD64A826}"/>
    <cellStyle name="40% - Accent4 23 4 4" xfId="12404" xr:uid="{2C8DD463-4236-4BA9-A984-8458F1B43C15}"/>
    <cellStyle name="40% - Accent4 23 4 4 2" xfId="12405" xr:uid="{7E749B4E-037A-4661-BE20-88DDB83E1F17}"/>
    <cellStyle name="40% - Accent4 23 4 4 2 2" xfId="39550" xr:uid="{5BBD3BAC-BFC1-4FE2-9393-5D2EEC0D62CA}"/>
    <cellStyle name="40% - Accent4 23 4 4 2 3" xfId="42976" xr:uid="{855F4408-1ED9-40DD-8026-DF4D8FA796B7}"/>
    <cellStyle name="40% - Accent4 23 4 4 3" xfId="12406" xr:uid="{2D71FBD2-F3F5-45D9-93DB-CB4A2A002E2F}"/>
    <cellStyle name="40% - Accent4 23 4 4 3 2" xfId="39551" xr:uid="{577403F8-0971-4F22-B546-59693C6CFE83}"/>
    <cellStyle name="40% - Accent4 23 4 4 3 3" xfId="42977" xr:uid="{170E468B-39EF-4376-8DDE-CED4E89EE2EE}"/>
    <cellStyle name="40% - Accent4 23 4 4 4" xfId="39549" xr:uid="{C94FB12D-1A0D-405F-818B-E83BD6A4C9E8}"/>
    <cellStyle name="40% - Accent4 23 4 4 5" xfId="42975" xr:uid="{832A0720-695A-44ED-BE49-5BE6EA1E35F8}"/>
    <cellStyle name="40% - Accent4 23 5" xfId="12407" xr:uid="{4FF7F530-4CCA-4120-8026-68A6551BA6C1}"/>
    <cellStyle name="40% - Accent4 23 5 2" xfId="12408" xr:uid="{70200078-0809-49F8-89A3-F0D15CE14468}"/>
    <cellStyle name="40% - Accent4 23 5 2 2" xfId="12409" xr:uid="{ACC89E4B-D6FE-42F5-9C54-D59ED0EF4AB9}"/>
    <cellStyle name="40% - Accent4 23 5 2 2 2" xfId="12410" xr:uid="{AB83DD68-8A36-4175-BFE4-0D9AF422BB98}"/>
    <cellStyle name="40% - Accent4 23 5 2 2 2 2" xfId="39555" xr:uid="{BBA03775-9774-40E2-993F-86458E9D41D5}"/>
    <cellStyle name="40% - Accent4 23 5 2 2 2 3" xfId="42981" xr:uid="{DBC291FD-F1FD-46BC-B8D6-F34F51AECEE6}"/>
    <cellStyle name="40% - Accent4 23 5 2 2 3" xfId="12411" xr:uid="{74304BC2-EB81-47EE-AEFE-FFBD51EC29B1}"/>
    <cellStyle name="40% - Accent4 23 5 2 2 3 2" xfId="39556" xr:uid="{75A903E1-5E6F-4EA6-99FD-1C4D132A9850}"/>
    <cellStyle name="40% - Accent4 23 5 2 2 3 3" xfId="42982" xr:uid="{B6A3CFC0-2F3E-46EC-A43F-B1B2AA364554}"/>
    <cellStyle name="40% - Accent4 23 5 2 2 4" xfId="39554" xr:uid="{894E529D-5A96-4ED3-AD88-B5B71F6C8E5A}"/>
    <cellStyle name="40% - Accent4 23 5 2 2 5" xfId="42980" xr:uid="{3AEE3BB4-F50E-4263-87FE-27C51C9F4AE5}"/>
    <cellStyle name="40% - Accent4 23 5 2 3" xfId="12412" xr:uid="{CCD7921D-E74C-44A9-AE55-01B7F8BFBF18}"/>
    <cellStyle name="40% - Accent4 23 5 2 3 2" xfId="39557" xr:uid="{DE55720B-F107-4758-BAC6-BD39B23A6403}"/>
    <cellStyle name="40% - Accent4 23 5 2 3 3" xfId="42983" xr:uid="{B8AA8B8E-9824-4925-97A9-46AE699C87DA}"/>
    <cellStyle name="40% - Accent4 23 5 2 4" xfId="12413" xr:uid="{E24F450A-676D-412C-99EA-263D3448C5DF}"/>
    <cellStyle name="40% - Accent4 23 5 2 4 2" xfId="39558" xr:uid="{C0D84233-99D8-4D6C-8A66-4A1B7B6EDFDC}"/>
    <cellStyle name="40% - Accent4 23 5 2 4 3" xfId="42984" xr:uid="{4E0C955E-239C-463D-A0D4-0B137BCD7B8B}"/>
    <cellStyle name="40% - Accent4 23 5 2 5" xfId="12414" xr:uid="{4070866C-8111-42D1-98A2-EB84FEA3A655}"/>
    <cellStyle name="40% - Accent4 23 5 2 5 2" xfId="39559" xr:uid="{13A42DC7-043A-4ED9-986D-33B85458BB9C}"/>
    <cellStyle name="40% - Accent4 23 5 2 5 3" xfId="42985" xr:uid="{63BC924D-6816-4249-8E47-4E7B4759F901}"/>
    <cellStyle name="40% - Accent4 23 5 2 6" xfId="12415" xr:uid="{842B75F4-C3E3-4805-B13A-7C791930CE4E}"/>
    <cellStyle name="40% - Accent4 23 5 2 6 2" xfId="39560" xr:uid="{9AF962AE-0B8B-4C0C-9026-40DEAC375C3F}"/>
    <cellStyle name="40% - Accent4 23 5 2 6 3" xfId="42986" xr:uid="{2353097D-F157-4D76-928D-50D364DD2004}"/>
    <cellStyle name="40% - Accent4 23 5 2 7" xfId="39553" xr:uid="{94DA6014-EAD8-48A0-9FA1-7C650F2A9D8C}"/>
    <cellStyle name="40% - Accent4 23 5 2 8" xfId="42979" xr:uid="{72B025CE-A6A9-4602-A927-29F8524C13E7}"/>
    <cellStyle name="40% - Accent4 23 5 3" xfId="12416" xr:uid="{8E29C0A9-F450-4232-8B0F-838788756928}"/>
    <cellStyle name="40% - Accent4 23 5 3 2" xfId="12417" xr:uid="{9A4DDB7F-5FB2-4E89-B47C-8DF6609D6FDC}"/>
    <cellStyle name="40% - Accent4 23 5 3 2 2" xfId="39562" xr:uid="{3352BCEC-4249-4925-8BB0-7983239E51D1}"/>
    <cellStyle name="40% - Accent4 23 5 3 2 3" xfId="42988" xr:uid="{A4B65D01-4EEF-4606-92DC-3B2A9E7B6D53}"/>
    <cellStyle name="40% - Accent4 23 5 3 3" xfId="12418" xr:uid="{EE1AF2D2-DDF5-4B2C-8F9D-4E8EB6549A09}"/>
    <cellStyle name="40% - Accent4 23 5 3 3 2" xfId="39563" xr:uid="{3AD2BADC-B7D1-42FD-95FB-C11501493E89}"/>
    <cellStyle name="40% - Accent4 23 5 3 3 3" xfId="42989" xr:uid="{96BE7A25-A78A-4987-A21E-9D554FD31088}"/>
    <cellStyle name="40% - Accent4 23 5 3 4" xfId="39561" xr:uid="{CBB16FF3-7205-471B-A543-3481BCFBE7DB}"/>
    <cellStyle name="40% - Accent4 23 5 3 5" xfId="42987" xr:uid="{8F604A93-500E-4813-8C53-75F8B00E4DC2}"/>
    <cellStyle name="40% - Accent4 23 5 4" xfId="12419" xr:uid="{EFF29ABA-3996-41F3-A726-B6C824871667}"/>
    <cellStyle name="40% - Accent4 23 5 4 2" xfId="39564" xr:uid="{02F46BBC-E5AC-4142-80C0-1C0ACBA8CB91}"/>
    <cellStyle name="40% - Accent4 23 5 4 3" xfId="42990" xr:uid="{63D483CC-8D83-44AB-B442-F9D9DACA00F5}"/>
    <cellStyle name="40% - Accent4 23 5 5" xfId="12420" xr:uid="{1AF2F286-86B6-4DE2-B595-11F5DA3CC860}"/>
    <cellStyle name="40% - Accent4 23 5 5 2" xfId="39565" xr:uid="{A555594D-DBFF-4EAB-BE40-865D9DBB3859}"/>
    <cellStyle name="40% - Accent4 23 5 5 3" xfId="42991" xr:uid="{435E093D-38D4-4710-92DA-8A8C7252DA78}"/>
    <cellStyle name="40% - Accent4 23 5 6" xfId="12421" xr:uid="{30C60332-A59B-4E4D-8155-320D1DE2BE60}"/>
    <cellStyle name="40% - Accent4 23 5 6 2" xfId="39566" xr:uid="{D8DEA1F4-B4CC-4961-8199-E4FAB4B410D7}"/>
    <cellStyle name="40% - Accent4 23 5 6 3" xfId="42992" xr:uid="{5340C5AD-6A9E-4961-A464-17016715DFF7}"/>
    <cellStyle name="40% - Accent4 23 5 7" xfId="12422" xr:uid="{F1503122-C296-4F64-85A4-2425CEFAB210}"/>
    <cellStyle name="40% - Accent4 23 5 7 2" xfId="39567" xr:uid="{C6ED24AE-C822-40E1-8543-37002A1C23F8}"/>
    <cellStyle name="40% - Accent4 23 5 7 3" xfId="42993" xr:uid="{9FCD8D81-E67C-4AD6-8E24-70B1D0873BA2}"/>
    <cellStyle name="40% - Accent4 23 5 8" xfId="39552" xr:uid="{F7CE6788-98E0-44B8-827F-C4BE98877037}"/>
    <cellStyle name="40% - Accent4 23 5 9" xfId="42978" xr:uid="{75144DA1-ECF4-44C2-A144-86CC982B1EE6}"/>
    <cellStyle name="40% - Accent4 23 6" xfId="12423" xr:uid="{263BAFB6-88BE-4E9D-9E40-C990DC75C345}"/>
    <cellStyle name="40% - Accent4 23 6 2" xfId="12424" xr:uid="{FC13ADCB-6281-45AC-AAA2-A42124D4F0C3}"/>
    <cellStyle name="40% - Accent4 23 6 2 2" xfId="12425" xr:uid="{DCB3E70B-27E5-47B0-8947-CEF2E06EC1EF}"/>
    <cellStyle name="40% - Accent4 23 6 2 2 2" xfId="39570" xr:uid="{7F4AA9D1-4FAA-48E4-8928-E1FE86C2C095}"/>
    <cellStyle name="40% - Accent4 23 6 2 2 3" xfId="42996" xr:uid="{4CA2D74B-35BF-42C2-A609-94606728F70D}"/>
    <cellStyle name="40% - Accent4 23 6 2 3" xfId="12426" xr:uid="{45849B28-7025-4BF8-8989-92550FBDDFA2}"/>
    <cellStyle name="40% - Accent4 23 6 2 3 2" xfId="39571" xr:uid="{C5C23250-E0EA-438E-B27C-A844F8757FFF}"/>
    <cellStyle name="40% - Accent4 23 6 2 3 3" xfId="42997" xr:uid="{8DF79687-06C8-43FF-9E48-931B19B0F696}"/>
    <cellStyle name="40% - Accent4 23 6 2 4" xfId="39569" xr:uid="{F0E5B5E0-D7AA-46AB-B865-7822885F0F62}"/>
    <cellStyle name="40% - Accent4 23 6 2 5" xfId="42995" xr:uid="{0A525893-3DBB-4CF7-A651-7AC4B2B2436F}"/>
    <cellStyle name="40% - Accent4 23 6 3" xfId="12427" xr:uid="{9028D289-AED7-41E4-887B-AF63AAA94F87}"/>
    <cellStyle name="40% - Accent4 23 6 3 2" xfId="39572" xr:uid="{3F78D1A9-7D58-4B98-9E9D-DD034DA3843A}"/>
    <cellStyle name="40% - Accent4 23 6 3 3" xfId="42998" xr:uid="{74DF0232-75BF-4E5D-B1DF-DA519B7B282C}"/>
    <cellStyle name="40% - Accent4 23 6 4" xfId="12428" xr:uid="{286856F7-337F-4743-A3B8-F0C5F115BE17}"/>
    <cellStyle name="40% - Accent4 23 6 4 2" xfId="39573" xr:uid="{9754A49A-7C76-4798-A207-C563F6CAAC05}"/>
    <cellStyle name="40% - Accent4 23 6 4 3" xfId="42999" xr:uid="{3FFD9AAF-831B-4036-8624-E134FF6958F7}"/>
    <cellStyle name="40% - Accent4 23 6 5" xfId="12429" xr:uid="{E3A48F78-FF98-4A9D-A00E-7534643CEABE}"/>
    <cellStyle name="40% - Accent4 23 6 5 2" xfId="39574" xr:uid="{E051C504-7B57-4D57-9A3F-92590EE10C3E}"/>
    <cellStyle name="40% - Accent4 23 6 5 3" xfId="43000" xr:uid="{788C517B-D432-4365-A2FA-F89964212E7C}"/>
    <cellStyle name="40% - Accent4 23 6 6" xfId="12430" xr:uid="{4CE64B4B-F6DF-4B9A-A8E5-47E69486E80D}"/>
    <cellStyle name="40% - Accent4 23 6 6 2" xfId="39575" xr:uid="{1CF18BB9-0303-4135-9FA3-6CE7A90CFFE5}"/>
    <cellStyle name="40% - Accent4 23 6 6 3" xfId="43001" xr:uid="{C7E85BE5-CB43-41AA-AF01-8F23E726F75E}"/>
    <cellStyle name="40% - Accent4 23 6 7" xfId="39568" xr:uid="{2C5C50A4-DD1A-4FD0-ADC4-660FB403A224}"/>
    <cellStyle name="40% - Accent4 23 6 8" xfId="42994" xr:uid="{D2BD90E3-90B1-4503-8B0F-C227E32E7140}"/>
    <cellStyle name="40% - Accent4 23 7" xfId="12431" xr:uid="{33C3E938-9D18-4A3D-9A7A-C58630DCBFE0}"/>
    <cellStyle name="40% - Accent4 23 7 2" xfId="12432" xr:uid="{F2704229-B493-414A-9F18-F02794EAAAF7}"/>
    <cellStyle name="40% - Accent4 23 7 2 2" xfId="12433" xr:uid="{838044CE-D87C-49AD-9FAC-0BACFBB6ED88}"/>
    <cellStyle name="40% - Accent4 23 7 2 2 2" xfId="39578" xr:uid="{F6527E6A-4EE1-4A71-94C4-F407E05E5F84}"/>
    <cellStyle name="40% - Accent4 23 7 2 2 3" xfId="43004" xr:uid="{F3308CA3-662D-4043-9321-3BC1157F28F1}"/>
    <cellStyle name="40% - Accent4 23 7 2 3" xfId="12434" xr:uid="{41DBC5C3-ABC5-424A-BA4A-4AA83A4B9C59}"/>
    <cellStyle name="40% - Accent4 23 7 2 3 2" xfId="39579" xr:uid="{DE6433DE-CFCC-4AD6-97B7-5625C3E42497}"/>
    <cellStyle name="40% - Accent4 23 7 2 3 3" xfId="43005" xr:uid="{E0E282DD-2E46-4576-991A-BAAB0845B7CA}"/>
    <cellStyle name="40% - Accent4 23 7 2 4" xfId="39577" xr:uid="{B1FBE322-82D0-47F4-A903-B4B54E1A3F76}"/>
    <cellStyle name="40% - Accent4 23 7 2 5" xfId="43003" xr:uid="{CC56A711-34F7-4CF1-A5B5-01459550C5FF}"/>
    <cellStyle name="40% - Accent4 23 7 3" xfId="12435" xr:uid="{2B825D25-B2EB-4C9C-A7E5-52E2E9B94D0F}"/>
    <cellStyle name="40% - Accent4 23 7 3 2" xfId="39580" xr:uid="{4F9E4BAE-2674-4496-86C9-D4C56F21D716}"/>
    <cellStyle name="40% - Accent4 23 7 3 3" xfId="43006" xr:uid="{4FBCC981-6A28-4357-AA48-0ABDED2A1453}"/>
    <cellStyle name="40% - Accent4 23 7 4" xfId="12436" xr:uid="{D3880B34-5BBC-47FA-B51C-037885C03DC0}"/>
    <cellStyle name="40% - Accent4 23 7 4 2" xfId="39581" xr:uid="{66AD0C4E-7E62-43DB-BA53-AEE4847CD5C6}"/>
    <cellStyle name="40% - Accent4 23 7 4 3" xfId="43007" xr:uid="{17324BFB-53C6-420A-954C-69B5106C9663}"/>
    <cellStyle name="40% - Accent4 23 7 5" xfId="12437" xr:uid="{A8483C4D-EF35-4B2B-BB39-8A4805A7F688}"/>
    <cellStyle name="40% - Accent4 23 7 5 2" xfId="39582" xr:uid="{D05AB02E-DA8B-42FF-9E12-B756F3CA1156}"/>
    <cellStyle name="40% - Accent4 23 7 5 3" xfId="43008" xr:uid="{49EE34EA-AA1E-4039-B50E-347E43AE5153}"/>
    <cellStyle name="40% - Accent4 23 7 6" xfId="39576" xr:uid="{A1C9E748-3F68-4EC6-8CF0-F0EE44C1670A}"/>
    <cellStyle name="40% - Accent4 23 7 7" xfId="43002" xr:uid="{0C51F03F-B15A-48E3-B3AF-689D3D3467DE}"/>
    <cellStyle name="40% - Accent4 23 8" xfId="12438" xr:uid="{3AB98B9A-4BBC-4B34-BCC5-AF58445556EA}"/>
    <cellStyle name="40% - Accent4 23 8 2" xfId="12439" xr:uid="{1553748F-1C9E-4920-A273-330046BC2EFF}"/>
    <cellStyle name="40% - Accent4 23 8 2 2" xfId="39584" xr:uid="{7C2232DD-896C-48EC-BD53-A7CCD68CCD93}"/>
    <cellStyle name="40% - Accent4 23 8 2 3" xfId="43010" xr:uid="{A7860C98-0CF5-430F-8208-CA8DFA6EF1C4}"/>
    <cellStyle name="40% - Accent4 23 8 3" xfId="12440" xr:uid="{C6B0AFDE-14B7-4DC3-92EE-05527AED32C6}"/>
    <cellStyle name="40% - Accent4 23 8 3 2" xfId="39585" xr:uid="{2F92F69B-798F-4AAD-8008-EC672C5D4698}"/>
    <cellStyle name="40% - Accent4 23 8 3 3" xfId="43011" xr:uid="{80734356-53BE-4ACA-A3F4-414B33E5A45E}"/>
    <cellStyle name="40% - Accent4 23 8 4" xfId="39583" xr:uid="{07533DD4-3880-48D7-8967-A4B11B848B12}"/>
    <cellStyle name="40% - Accent4 23 8 5" xfId="43009" xr:uid="{A7CB10EA-9BA1-4A4F-AF1B-D5C8F1B7D064}"/>
    <cellStyle name="40% - Accent4 23 9" xfId="12441" xr:uid="{C40D18A2-AA7A-4175-B5E5-C36C38FC521C}"/>
    <cellStyle name="40% - Accent4 23 9 2" xfId="39586" xr:uid="{929D59A3-79E5-4271-AC05-91DEDC7C0CC4}"/>
    <cellStyle name="40% - Accent4 23 9 3" xfId="43012" xr:uid="{4A8A54F8-048A-44C7-A046-7718C7E7E538}"/>
    <cellStyle name="40% - Accent4 24" xfId="303" xr:uid="{00000000-0005-0000-0000-00005B030000}"/>
    <cellStyle name="40% - Accent4 24 10" xfId="12443" xr:uid="{194A2DF5-A607-4312-94C1-CD04E8AF8E5A}"/>
    <cellStyle name="40% - Accent4 24 10 2" xfId="39588" xr:uid="{13A8364B-A62D-433C-8B23-4DB97BB4E883}"/>
    <cellStyle name="40% - Accent4 24 10 3" xfId="43014" xr:uid="{B70BFD87-4048-405A-8BEF-8DBE4F84BB98}"/>
    <cellStyle name="40% - Accent4 24 11" xfId="12444" xr:uid="{0E686252-32DC-4B83-8405-4BE708B9833F}"/>
    <cellStyle name="40% - Accent4 24 11 2" xfId="39589" xr:uid="{61E56874-C53A-4237-8BCF-7CEFCD44ECC9}"/>
    <cellStyle name="40% - Accent4 24 11 3" xfId="43015" xr:uid="{339D1A7E-3D1A-40A0-A954-DC0A0F238E94}"/>
    <cellStyle name="40% - Accent4 24 12" xfId="12445" xr:uid="{6B9675E1-658E-4954-BC8C-750001160601}"/>
    <cellStyle name="40% - Accent4 24 12 2" xfId="39590" xr:uid="{E8B96471-5A20-4272-9461-13EEE53CE82A}"/>
    <cellStyle name="40% - Accent4 24 12 3" xfId="43016" xr:uid="{11FB5A5A-F07D-4F31-A6B9-17830E7C949A}"/>
    <cellStyle name="40% - Accent4 24 13" xfId="39587" xr:uid="{8E1814DF-F758-4A2F-94F3-380E051F0EE3}"/>
    <cellStyle name="40% - Accent4 24 14" xfId="43013" xr:uid="{C70A2494-6DF4-4992-9B8D-C41969329604}"/>
    <cellStyle name="40% - Accent4 24 15" xfId="43609" xr:uid="{B422D33E-A723-464B-AEB7-9E821267B1F2}"/>
    <cellStyle name="40% - Accent4 24 16" xfId="12442" xr:uid="{A1C9D2A2-3AF9-4216-ADC3-3E4D8ED1BCD6}"/>
    <cellStyle name="40% - Accent4 24 2" xfId="2270" xr:uid="{00000000-0005-0000-0000-00005C030000}"/>
    <cellStyle name="40% - Accent4 24 2 2" xfId="12447" xr:uid="{81220296-3436-494E-B2A2-D310F745E5B8}"/>
    <cellStyle name="40% - Accent4 24 2 2 2" xfId="12448" xr:uid="{AD905E0B-0E63-4C82-AED3-1BEA1C42CDA8}"/>
    <cellStyle name="40% - Accent4 24 2 2 2 2" xfId="39592" xr:uid="{753DA31A-BD7A-4534-94A7-0154DF761841}"/>
    <cellStyle name="40% - Accent4 24 2 2 2 3" xfId="43018" xr:uid="{3E147054-F00B-4195-B2A5-A1716A9B237D}"/>
    <cellStyle name="40% - Accent4 24 2 2 3" xfId="12449" xr:uid="{40BE957C-A754-464E-A771-36CDD3440A20}"/>
    <cellStyle name="40% - Accent4 24 2 2 3 2" xfId="39593" xr:uid="{894A5337-3C95-4B71-BD41-E50C7752516F}"/>
    <cellStyle name="40% - Accent4 24 2 2 3 3" xfId="43019" xr:uid="{923B946F-C5E1-4BB6-90D2-0A29B98B772D}"/>
    <cellStyle name="40% - Accent4 24 2 2 4" xfId="39591" xr:uid="{735E691B-1F38-41ED-AFD1-F3F54A4D4098}"/>
    <cellStyle name="40% - Accent4 24 2 2 5" xfId="43017" xr:uid="{E1BCA1C8-B0B4-47EA-90F2-062F51262D34}"/>
    <cellStyle name="40% - Accent4 24 2 3" xfId="12446" xr:uid="{47EC04A4-CD45-433C-A260-97EE2095F78A}"/>
    <cellStyle name="40% - Accent4 24 3" xfId="12450" xr:uid="{49808E6E-E803-4070-917F-C664359A9783}"/>
    <cellStyle name="40% - Accent4 24 3 2" xfId="12451" xr:uid="{598FAAC2-E8A8-4656-919C-7819DAA1A8DF}"/>
    <cellStyle name="40% - Accent4 24 3 2 2" xfId="12452" xr:uid="{05F1FD7D-7919-49C8-B5F5-32E5EA0EC213}"/>
    <cellStyle name="40% - Accent4 24 3 2 2 2" xfId="39595" xr:uid="{CA37BF66-C2F1-496D-A5CB-1F17559CCD2E}"/>
    <cellStyle name="40% - Accent4 24 3 2 2 3" xfId="43021" xr:uid="{1EA2E94E-5261-41FD-919E-5222F0DEB4E7}"/>
    <cellStyle name="40% - Accent4 24 3 2 3" xfId="12453" xr:uid="{718EA0A4-E4ED-4CA2-8696-9999DAD20625}"/>
    <cellStyle name="40% - Accent4 24 3 2 3 2" xfId="39596" xr:uid="{EBEDA89C-A3D0-458E-8E77-3EEE0A959FF9}"/>
    <cellStyle name="40% - Accent4 24 3 2 3 3" xfId="43022" xr:uid="{F63B517B-133A-4AFC-94BD-60178C101791}"/>
    <cellStyle name="40% - Accent4 24 3 2 4" xfId="39594" xr:uid="{97D19A79-40FF-4ABB-AA3D-61C110DD606A}"/>
    <cellStyle name="40% - Accent4 24 3 2 5" xfId="43020" xr:uid="{A6157271-A016-415D-AE26-C65A326321CF}"/>
    <cellStyle name="40% - Accent4 24 4" xfId="12454" xr:uid="{0478E898-52F0-41F1-A4AD-AB452980CE60}"/>
    <cellStyle name="40% - Accent4 24 5" xfId="12455" xr:uid="{AF12B59B-A2E2-4489-87D6-B898D9379084}"/>
    <cellStyle name="40% - Accent4 24 6" xfId="12456" xr:uid="{207CC90E-4932-4114-8A91-A50778716D50}"/>
    <cellStyle name="40% - Accent4 24 7" xfId="12457" xr:uid="{8E3959D5-F4D8-4A9F-892E-9C445EFE3793}"/>
    <cellStyle name="40% - Accent4 24 7 2" xfId="12458" xr:uid="{01BB3480-D167-414B-BEC1-2B30F0A512A9}"/>
    <cellStyle name="40% - Accent4 24 7 2 2" xfId="12459" xr:uid="{9E689B6E-1513-4FAF-A418-A5472766E7F6}"/>
    <cellStyle name="40% - Accent4 24 7 2 2 2" xfId="39599" xr:uid="{EEAD6E19-86E3-4D5B-AAEE-4CA49D3F3EEA}"/>
    <cellStyle name="40% - Accent4 24 7 2 2 3" xfId="43025" xr:uid="{DC559283-FAA2-4F8D-B602-519FB5BAC57E}"/>
    <cellStyle name="40% - Accent4 24 7 2 3" xfId="12460" xr:uid="{65DBC97F-E7A6-419A-9FB9-6787D3040755}"/>
    <cellStyle name="40% - Accent4 24 7 2 3 2" xfId="39600" xr:uid="{30E37403-FBF3-4B3C-A48E-F3C71DA28B32}"/>
    <cellStyle name="40% - Accent4 24 7 2 3 3" xfId="43026" xr:uid="{DA5FC4BB-8C82-46D1-AFA5-CD1563C09427}"/>
    <cellStyle name="40% - Accent4 24 7 2 4" xfId="39598" xr:uid="{0EDA6142-0756-4B83-B4E1-7F06897F0679}"/>
    <cellStyle name="40% - Accent4 24 7 2 5" xfId="43024" xr:uid="{1AC5DFAF-EE5C-4571-B000-E1759334B6B1}"/>
    <cellStyle name="40% - Accent4 24 7 3" xfId="12461" xr:uid="{EBD248C2-9207-4E0E-86F6-23E467C085D0}"/>
    <cellStyle name="40% - Accent4 24 7 3 2" xfId="39601" xr:uid="{90AEC1F6-34F3-4D4B-8711-77300C297C65}"/>
    <cellStyle name="40% - Accent4 24 7 3 3" xfId="43027" xr:uid="{F07CB826-FE67-4069-BF7A-FB47AB77DB69}"/>
    <cellStyle name="40% - Accent4 24 7 4" xfId="12462" xr:uid="{65078CA4-A920-44EA-965E-D709AF9C14CD}"/>
    <cellStyle name="40% - Accent4 24 7 4 2" xfId="39602" xr:uid="{80086295-CDD3-4DC3-9D00-94086C183E5C}"/>
    <cellStyle name="40% - Accent4 24 7 4 3" xfId="43028" xr:uid="{0ECB3946-A7B3-49D0-B7E1-562378221144}"/>
    <cellStyle name="40% - Accent4 24 7 5" xfId="12463" xr:uid="{75900989-CA51-465D-BC98-C2AC0A33B4C7}"/>
    <cellStyle name="40% - Accent4 24 7 5 2" xfId="39603" xr:uid="{66663E87-6F39-4C79-BED6-34C13E4B937D}"/>
    <cellStyle name="40% - Accent4 24 7 5 3" xfId="43029" xr:uid="{1EEE9FE3-5029-468C-8203-A2BC275D8CDA}"/>
    <cellStyle name="40% - Accent4 24 7 6" xfId="39597" xr:uid="{A31A0371-3DEA-43BC-8096-B32A17A209DE}"/>
    <cellStyle name="40% - Accent4 24 7 7" xfId="43023" xr:uid="{CFCDF629-29C4-4F6D-B4A6-2F741BDA41CB}"/>
    <cellStyle name="40% - Accent4 24 8" xfId="12464" xr:uid="{D2C46D6F-052D-4D5B-A880-059AC8B5C65F}"/>
    <cellStyle name="40% - Accent4 24 8 2" xfId="12465" xr:uid="{34B19E9F-9A25-42D9-9614-B1E39D503FDD}"/>
    <cellStyle name="40% - Accent4 24 8 2 2" xfId="39605" xr:uid="{69E95F4F-25B5-404A-A1BB-D0353C448630}"/>
    <cellStyle name="40% - Accent4 24 8 2 3" xfId="43031" xr:uid="{47EF77DE-C6C1-41B6-9758-B2E032FF9EC7}"/>
    <cellStyle name="40% - Accent4 24 8 3" xfId="12466" xr:uid="{1C3C2DF6-2F26-49FF-9695-2ACCE4E8BB01}"/>
    <cellStyle name="40% - Accent4 24 8 3 2" xfId="39606" xr:uid="{D80E92B4-B51A-48E9-ACCE-93687D46DCC2}"/>
    <cellStyle name="40% - Accent4 24 8 3 3" xfId="43032" xr:uid="{93A34FDF-F0B9-405C-8A30-BA5985A5F9B0}"/>
    <cellStyle name="40% - Accent4 24 8 4" xfId="12467" xr:uid="{06AD197A-5A9E-46D6-9056-132E1C1D36C5}"/>
    <cellStyle name="40% - Accent4 24 8 4 2" xfId="39607" xr:uid="{5AC12B0A-B4B8-4A6D-8E3C-90A928BB19B9}"/>
    <cellStyle name="40% - Accent4 24 8 4 3" xfId="43033" xr:uid="{72176E23-8761-4DBE-A4DC-23814691FE4F}"/>
    <cellStyle name="40% - Accent4 24 8 5" xfId="12468" xr:uid="{42343DF1-7B8F-4D93-A41C-917A6D0261CF}"/>
    <cellStyle name="40% - Accent4 24 8 5 2" xfId="39608" xr:uid="{918568B1-0E2B-4B4B-8E35-0B8A7F5AAE93}"/>
    <cellStyle name="40% - Accent4 24 8 5 3" xfId="43034" xr:uid="{6A581374-C84A-4B0B-BF89-CC85ABB2425A}"/>
    <cellStyle name="40% - Accent4 24 8 6" xfId="39604" xr:uid="{CD89E2E8-84F7-4C40-AE1F-BBB81F75A3D7}"/>
    <cellStyle name="40% - Accent4 24 8 7" xfId="43030" xr:uid="{658D495B-DD1D-4FEB-AAEC-5F4188943D2A}"/>
    <cellStyle name="40% - Accent4 24 9" xfId="12469" xr:uid="{D452AA43-B815-4A58-A55C-8A5405798684}"/>
    <cellStyle name="40% - Accent4 24 9 2" xfId="39609" xr:uid="{099905A6-8B3F-4CC5-A657-DE3163E9BFC8}"/>
    <cellStyle name="40% - Accent4 24 9 3" xfId="43035" xr:uid="{23DD4464-35AB-4FA6-9DD9-AC9B06D979F1}"/>
    <cellStyle name="40% - Accent4 25" xfId="304" xr:uid="{00000000-0005-0000-0000-00005D030000}"/>
    <cellStyle name="40% - Accent4 25 10" xfId="43036" xr:uid="{9270A838-0307-45BC-8024-32E9E16059A5}"/>
    <cellStyle name="40% - Accent4 25 11" xfId="43610" xr:uid="{0F3C83B7-1D72-42C0-A23C-EFBE8C73D5FF}"/>
    <cellStyle name="40% - Accent4 25 12" xfId="12470" xr:uid="{3739D3B6-255C-4C60-B6C9-9DE94556167A}"/>
    <cellStyle name="40% - Accent4 25 2" xfId="2271" xr:uid="{00000000-0005-0000-0000-00005E030000}"/>
    <cellStyle name="40% - Accent4 25 2 2" xfId="12472" xr:uid="{87FC5543-61C8-48F8-96AB-7E1B27DF413F}"/>
    <cellStyle name="40% - Accent4 25 2 2 2" xfId="12473" xr:uid="{084AE536-FE90-49B6-92C1-EBEE820AAF75}"/>
    <cellStyle name="40% - Accent4 25 2 2 2 2" xfId="39612" xr:uid="{0236D3AC-57E1-4CAA-A6D2-8D40E3D79E2A}"/>
    <cellStyle name="40% - Accent4 25 2 2 2 3" xfId="43038" xr:uid="{23643BE6-5E3D-40CD-9AE1-9CC4C98C1965}"/>
    <cellStyle name="40% - Accent4 25 2 2 3" xfId="12474" xr:uid="{9CECF23D-A7C8-4E86-B3FF-99F3B2FC6EF3}"/>
    <cellStyle name="40% - Accent4 25 2 2 3 2" xfId="39613" xr:uid="{5495ED62-35E4-47FB-B289-85F069577D8B}"/>
    <cellStyle name="40% - Accent4 25 2 2 3 3" xfId="43039" xr:uid="{752F9529-ABB6-4EB4-BEA8-BC2704D1AE6B}"/>
    <cellStyle name="40% - Accent4 25 2 2 4" xfId="39611" xr:uid="{7E0D5175-3CB8-4BC1-86FD-4D9078247365}"/>
    <cellStyle name="40% - Accent4 25 2 2 5" xfId="43037" xr:uid="{EB8AEB73-7F70-414E-87D4-CE6FC42312EB}"/>
    <cellStyle name="40% - Accent4 25 2 3" xfId="12471" xr:uid="{03F62DB9-563E-4EC7-89F3-D4AC11E16CA8}"/>
    <cellStyle name="40% - Accent4 25 3" xfId="12475" xr:uid="{BBFBDA71-4DD9-4380-A50A-E00C53082114}"/>
    <cellStyle name="40% - Accent4 25 3 2" xfId="12476" xr:uid="{27D472A2-CDA1-41F6-9609-E8B89AC1C670}"/>
    <cellStyle name="40% - Accent4 25 3 2 2" xfId="12477" xr:uid="{C91F946C-BF9A-477A-B5B7-1E0FA6C0EADF}"/>
    <cellStyle name="40% - Accent4 25 3 2 2 2" xfId="39616" xr:uid="{E7D2E40C-112C-40C6-ACAC-3A01E0FD5EFA}"/>
    <cellStyle name="40% - Accent4 25 3 2 2 3" xfId="43042" xr:uid="{F819FEE4-6ED9-41C1-8B17-36843362A3B8}"/>
    <cellStyle name="40% - Accent4 25 3 2 3" xfId="12478" xr:uid="{9495171B-1664-4E37-81B5-87A1B0A7B111}"/>
    <cellStyle name="40% - Accent4 25 3 2 3 2" xfId="39617" xr:uid="{D499D248-94BC-404B-B6A3-56864CBE132E}"/>
    <cellStyle name="40% - Accent4 25 3 2 3 3" xfId="43043" xr:uid="{4F4F4D48-A9C9-4DEC-9FCA-EC2FE06C17C8}"/>
    <cellStyle name="40% - Accent4 25 3 2 4" xfId="12479" xr:uid="{8221EDE7-07EA-410A-A1CC-7357D499F7CD}"/>
    <cellStyle name="40% - Accent4 25 3 2 4 2" xfId="39618" xr:uid="{6A5FB4AC-BC05-4D4C-BE86-5E869F0950F6}"/>
    <cellStyle name="40% - Accent4 25 3 2 4 3" xfId="43044" xr:uid="{5D1532BB-5773-4BB7-A0D8-12696BD6A81C}"/>
    <cellStyle name="40% - Accent4 25 3 2 5" xfId="12480" xr:uid="{5BB6756B-B599-4C54-8BFE-98A6284EB716}"/>
    <cellStyle name="40% - Accent4 25 3 2 5 2" xfId="39619" xr:uid="{C9F13FB8-CAC2-4703-9E46-68ADC228DB35}"/>
    <cellStyle name="40% - Accent4 25 3 2 5 3" xfId="43045" xr:uid="{8D66FD12-E029-44D7-B79F-83CEB6CCCE1B}"/>
    <cellStyle name="40% - Accent4 25 3 2 6" xfId="39615" xr:uid="{535D21F9-1FEF-467D-8AF2-171192549487}"/>
    <cellStyle name="40% - Accent4 25 3 2 7" xfId="43041" xr:uid="{272B80C8-7D22-4600-B86E-E680294ABE18}"/>
    <cellStyle name="40% - Accent4 25 3 3" xfId="12481" xr:uid="{F5B29BB5-E994-4D42-92A7-DB3775DF0E52}"/>
    <cellStyle name="40% - Accent4 25 3 3 2" xfId="39620" xr:uid="{AFE06A25-C8E8-4F51-996E-CBD8F55D7515}"/>
    <cellStyle name="40% - Accent4 25 3 3 3" xfId="43046" xr:uid="{7FC58BF0-51C6-49E0-9314-B8A13A9D0ADE}"/>
    <cellStyle name="40% - Accent4 25 3 4" xfId="12482" xr:uid="{AF4F88CB-9DBD-4428-9FD1-35175D04496F}"/>
    <cellStyle name="40% - Accent4 25 3 4 2" xfId="39621" xr:uid="{33887BD6-C282-4B7A-8BF7-8A579C1754FB}"/>
    <cellStyle name="40% - Accent4 25 3 4 3" xfId="43047" xr:uid="{E380993C-77F3-4007-91C8-298B54DE6873}"/>
    <cellStyle name="40% - Accent4 25 3 5" xfId="12483" xr:uid="{139D2BF2-14AB-4221-A9FD-36C68E911F78}"/>
    <cellStyle name="40% - Accent4 25 3 5 2" xfId="39622" xr:uid="{6A320E6C-596D-4F87-8D17-A8B7BC6C11F7}"/>
    <cellStyle name="40% - Accent4 25 3 5 3" xfId="43048" xr:uid="{36AD8F6A-2212-4AEA-A31A-3F3A063CD7EA}"/>
    <cellStyle name="40% - Accent4 25 3 6" xfId="12484" xr:uid="{051CD2CB-6EFC-404C-A90E-0AA601EA5122}"/>
    <cellStyle name="40% - Accent4 25 3 6 2" xfId="39623" xr:uid="{A160A6C2-5756-4472-81E9-CEA798BFFA60}"/>
    <cellStyle name="40% - Accent4 25 3 6 3" xfId="43049" xr:uid="{33593A6A-1FD9-4F9D-80AD-E6CD39652C25}"/>
    <cellStyle name="40% - Accent4 25 3 7" xfId="39614" xr:uid="{366A03DB-3D9E-47EC-8B28-6BF08E12831D}"/>
    <cellStyle name="40% - Accent4 25 3 8" xfId="43040" xr:uid="{75AC0495-950C-4384-AE2D-33968A2D4480}"/>
    <cellStyle name="40% - Accent4 25 4" xfId="12485" xr:uid="{B806DD5D-0126-4340-AD9B-345E8C6B1BEF}"/>
    <cellStyle name="40% - Accent4 25 4 2" xfId="12486" xr:uid="{6F52AE29-A2C2-4E18-BF5C-5C41F5C011B3}"/>
    <cellStyle name="40% - Accent4 25 4 2 2" xfId="39625" xr:uid="{D144A8B5-83DE-4D00-81AE-A100A3BA6E6D}"/>
    <cellStyle name="40% - Accent4 25 4 2 3" xfId="43051" xr:uid="{0E48A8B9-445A-481F-9DE4-E1F190CB83D5}"/>
    <cellStyle name="40% - Accent4 25 4 3" xfId="12487" xr:uid="{31A2946F-774A-40BB-B577-FE07914DE107}"/>
    <cellStyle name="40% - Accent4 25 4 3 2" xfId="39626" xr:uid="{D5B5C09F-2273-4A15-85CB-9B88957585CA}"/>
    <cellStyle name="40% - Accent4 25 4 3 3" xfId="43052" xr:uid="{58F38639-6E93-41C6-B008-A2158FD5B07D}"/>
    <cellStyle name="40% - Accent4 25 4 4" xfId="12488" xr:uid="{17B6193C-9568-4B02-BC42-B0B09A6E0D24}"/>
    <cellStyle name="40% - Accent4 25 4 4 2" xfId="39627" xr:uid="{EBD1191F-68A9-463B-8212-348E407FA882}"/>
    <cellStyle name="40% - Accent4 25 4 4 3" xfId="43053" xr:uid="{D14953E0-20E8-40D6-B222-174F1D8151D0}"/>
    <cellStyle name="40% - Accent4 25 4 5" xfId="12489" xr:uid="{E87E4EB8-4897-4CEE-9303-154B58AEE440}"/>
    <cellStyle name="40% - Accent4 25 4 5 2" xfId="39628" xr:uid="{2818501E-A403-49D3-A514-433C8F24D46D}"/>
    <cellStyle name="40% - Accent4 25 4 5 3" xfId="43054" xr:uid="{09A1691E-FDAD-4B3C-B9DD-43B1ECE2620D}"/>
    <cellStyle name="40% - Accent4 25 4 6" xfId="39624" xr:uid="{8066B3D5-3F34-48EE-8CE1-5645DDBFE6B1}"/>
    <cellStyle name="40% - Accent4 25 4 7" xfId="43050" xr:uid="{760C49D0-038D-4984-9CCE-5A000E679CF5}"/>
    <cellStyle name="40% - Accent4 25 5" xfId="12490" xr:uid="{B6455EE4-B48A-4F79-A187-E6F4D364FECD}"/>
    <cellStyle name="40% - Accent4 25 5 2" xfId="39629" xr:uid="{1E91AA1D-A6AD-4A08-99A4-AE9BDACDFBCC}"/>
    <cellStyle name="40% - Accent4 25 5 3" xfId="43055" xr:uid="{A38B0FB3-6805-40BC-BFFE-4E673D54DB5D}"/>
    <cellStyle name="40% - Accent4 25 6" xfId="12491" xr:uid="{E3F65704-EA0B-43C7-B19C-5D64AA695331}"/>
    <cellStyle name="40% - Accent4 25 6 2" xfId="39630" xr:uid="{A8809676-37A0-4E5C-89C3-5765EEC60A65}"/>
    <cellStyle name="40% - Accent4 25 6 3" xfId="43056" xr:uid="{24E38EE1-F06A-4773-B6DA-52B906400C66}"/>
    <cellStyle name="40% - Accent4 25 7" xfId="12492" xr:uid="{6C7C4411-7B01-44EF-9918-C3AF58D2A9D9}"/>
    <cellStyle name="40% - Accent4 25 7 2" xfId="39631" xr:uid="{6235D97D-2178-4B71-9FAA-BFE663C12810}"/>
    <cellStyle name="40% - Accent4 25 7 3" xfId="43057" xr:uid="{D3A53DB6-3C97-484E-8F59-6CDBCE6FBFB8}"/>
    <cellStyle name="40% - Accent4 25 8" xfId="12493" xr:uid="{8079F6E0-CCFD-4F84-A2CD-4BD53DB525A1}"/>
    <cellStyle name="40% - Accent4 25 8 2" xfId="39632" xr:uid="{1799A0C5-3B1F-410D-8CB6-9A87CACCFD82}"/>
    <cellStyle name="40% - Accent4 25 8 3" xfId="43058" xr:uid="{FBFA0A1D-1ADA-4060-A48A-51E3A9D630DA}"/>
    <cellStyle name="40% - Accent4 25 9" xfId="39610" xr:uid="{563E04FD-9321-4E28-B05A-1A0C6E8FF36B}"/>
    <cellStyle name="40% - Accent4 26" xfId="2272" xr:uid="{00000000-0005-0000-0000-00005F030000}"/>
    <cellStyle name="40% - Accent4 26 10" xfId="43059" xr:uid="{EDB186E9-FC6A-4325-8ED3-BB26D2BD71CE}"/>
    <cellStyle name="40% - Accent4 26 11" xfId="12494" xr:uid="{CE047410-6C50-4FD3-893E-AA7F713D27EA}"/>
    <cellStyle name="40% - Accent4 26 2" xfId="12495" xr:uid="{1A813D87-14C1-4CB6-9676-A18FDA862A3D}"/>
    <cellStyle name="40% - Accent4 26 2 2" xfId="12496" xr:uid="{B4B6DFBA-341F-417A-B056-02378FF0B2A6}"/>
    <cellStyle name="40% - Accent4 26 2 2 2" xfId="12497" xr:uid="{80FE9225-C838-4FC6-ACBB-7C9B5B80AF86}"/>
    <cellStyle name="40% - Accent4 26 2 2 2 2" xfId="39635" xr:uid="{38DEF60A-4DEC-49A4-94C0-7C7CC38ADEA6}"/>
    <cellStyle name="40% - Accent4 26 2 2 2 3" xfId="43061" xr:uid="{47DE07DB-2901-461E-A2C9-6A25F80D25BE}"/>
    <cellStyle name="40% - Accent4 26 2 2 3" xfId="12498" xr:uid="{6D1C79BE-63BB-4599-B5AF-60FF64E37E26}"/>
    <cellStyle name="40% - Accent4 26 2 2 3 2" xfId="39636" xr:uid="{F444CADC-30AB-49A2-87EA-7F0C173118C1}"/>
    <cellStyle name="40% - Accent4 26 2 2 3 3" xfId="43062" xr:uid="{2D5D6A2C-A3DA-47BB-A765-452D0C8E93B5}"/>
    <cellStyle name="40% - Accent4 26 2 2 4" xfId="39634" xr:uid="{0C41E72D-F274-4062-986F-4EB46B2FB5C4}"/>
    <cellStyle name="40% - Accent4 26 2 2 5" xfId="43060" xr:uid="{020728D2-FACA-429D-B5AE-311BDA12AAA5}"/>
    <cellStyle name="40% - Accent4 26 3" xfId="12499" xr:uid="{8F4A58A9-46CB-4F29-A820-6795998D299E}"/>
    <cellStyle name="40% - Accent4 26 3 2" xfId="12500" xr:uid="{D852D511-57A3-436C-A05F-E12CFD2A4947}"/>
    <cellStyle name="40% - Accent4 26 3 2 2" xfId="12501" xr:uid="{22E71B94-2562-40E0-A515-7D7F2FBB5E42}"/>
    <cellStyle name="40% - Accent4 26 3 2 2 2" xfId="39639" xr:uid="{C26826F3-C3C7-4418-81BE-081E36A370AF}"/>
    <cellStyle name="40% - Accent4 26 3 2 2 3" xfId="43065" xr:uid="{BB60FD1C-78CF-4B3D-A559-BAF23EC4DFB3}"/>
    <cellStyle name="40% - Accent4 26 3 2 3" xfId="12502" xr:uid="{F83AC17B-8E36-4A8A-8CAC-E0104F8E4DFB}"/>
    <cellStyle name="40% - Accent4 26 3 2 3 2" xfId="39640" xr:uid="{C22A618C-BA18-45F6-8487-E85074F8D783}"/>
    <cellStyle name="40% - Accent4 26 3 2 3 3" xfId="43066" xr:uid="{AFEA0A06-FB04-4B48-A89A-599DACAF6056}"/>
    <cellStyle name="40% - Accent4 26 3 2 4" xfId="12503" xr:uid="{DCE436C8-BB51-4A3A-A194-7261348E20E8}"/>
    <cellStyle name="40% - Accent4 26 3 2 4 2" xfId="39641" xr:uid="{CA928D3B-FF9A-4408-8996-E5586A637B37}"/>
    <cellStyle name="40% - Accent4 26 3 2 4 3" xfId="43067" xr:uid="{14ACD132-C140-4ECD-B692-9A95CE73B7A8}"/>
    <cellStyle name="40% - Accent4 26 3 2 5" xfId="12504" xr:uid="{76568539-5524-40AF-9D48-D0781F43485F}"/>
    <cellStyle name="40% - Accent4 26 3 2 5 2" xfId="39642" xr:uid="{6FD4C40A-7A16-4098-82A0-AE63F511A3E7}"/>
    <cellStyle name="40% - Accent4 26 3 2 5 3" xfId="43068" xr:uid="{FDEA1F14-24AB-4049-A8E5-3249EB66593D}"/>
    <cellStyle name="40% - Accent4 26 3 2 6" xfId="39638" xr:uid="{85A28674-3AF9-4CAB-B253-354C70E8CF3F}"/>
    <cellStyle name="40% - Accent4 26 3 2 7" xfId="43064" xr:uid="{A9F5D8A6-D4DE-4B42-AB3B-F8B08C417185}"/>
    <cellStyle name="40% - Accent4 26 3 3" xfId="12505" xr:uid="{42823FA0-1CDB-4EE3-AB9F-CD85D40A4B95}"/>
    <cellStyle name="40% - Accent4 26 3 3 2" xfId="39643" xr:uid="{53E51D87-BADD-443D-B588-D71E4AC2C553}"/>
    <cellStyle name="40% - Accent4 26 3 3 3" xfId="43069" xr:uid="{4B0639FB-A92D-42CA-842D-C6E29CCD1896}"/>
    <cellStyle name="40% - Accent4 26 3 4" xfId="12506" xr:uid="{255D3DD0-5119-4502-96F5-65EC8FF008FC}"/>
    <cellStyle name="40% - Accent4 26 3 4 2" xfId="39644" xr:uid="{54556225-3674-4E69-8AAA-2EFCAAAD17CE}"/>
    <cellStyle name="40% - Accent4 26 3 4 3" xfId="43070" xr:uid="{D2F51D11-FC11-46BF-B12C-DFED62223035}"/>
    <cellStyle name="40% - Accent4 26 3 5" xfId="12507" xr:uid="{CC8196BE-D1AE-445F-8F5E-FCF7F027EDA6}"/>
    <cellStyle name="40% - Accent4 26 3 5 2" xfId="39645" xr:uid="{436C994B-8685-46B4-9835-9091DD75268C}"/>
    <cellStyle name="40% - Accent4 26 3 5 3" xfId="43071" xr:uid="{AEFC2E8C-99F0-4915-92F7-08BFBF1202CE}"/>
    <cellStyle name="40% - Accent4 26 3 6" xfId="12508" xr:uid="{F6120496-BE9C-420F-BE07-9ACEBD5B00FF}"/>
    <cellStyle name="40% - Accent4 26 3 6 2" xfId="39646" xr:uid="{12E69BBB-1997-4557-926F-C65EF51709E5}"/>
    <cellStyle name="40% - Accent4 26 3 6 3" xfId="43072" xr:uid="{3C975C4D-4513-4FB0-9EBD-0378B3752ADA}"/>
    <cellStyle name="40% - Accent4 26 3 7" xfId="39637" xr:uid="{8B343029-417A-4C59-81F8-4609C776D166}"/>
    <cellStyle name="40% - Accent4 26 3 8" xfId="43063" xr:uid="{84CB09F5-8D75-4901-8B71-7B50F20B9FC5}"/>
    <cellStyle name="40% - Accent4 26 4" xfId="12509" xr:uid="{120AD018-6515-4765-8749-25BAC52CF2D0}"/>
    <cellStyle name="40% - Accent4 26 4 2" xfId="12510" xr:uid="{FD2E69D7-D17C-4BCA-B6F1-855CDD9FD322}"/>
    <cellStyle name="40% - Accent4 26 4 2 2" xfId="39648" xr:uid="{A2D5060F-9D90-4D66-AF48-CEFF67A404CB}"/>
    <cellStyle name="40% - Accent4 26 4 2 3" xfId="43074" xr:uid="{1AE24658-53B0-4DF9-8C4D-7B1D34C2600F}"/>
    <cellStyle name="40% - Accent4 26 4 3" xfId="12511" xr:uid="{46DBC258-60BB-45B7-ABBA-1A580C6E808F}"/>
    <cellStyle name="40% - Accent4 26 4 3 2" xfId="39649" xr:uid="{94A65692-52FD-43D5-8096-05D5E32B0CFD}"/>
    <cellStyle name="40% - Accent4 26 4 3 3" xfId="43075" xr:uid="{942674C2-83D5-48CD-A153-D41FC9A66D70}"/>
    <cellStyle name="40% - Accent4 26 4 4" xfId="12512" xr:uid="{CD2A06EC-25DE-44FC-B4C0-4DBEC3527CE3}"/>
    <cellStyle name="40% - Accent4 26 4 4 2" xfId="39650" xr:uid="{B216F05B-6B73-4639-818A-A6415B6F6771}"/>
    <cellStyle name="40% - Accent4 26 4 4 3" xfId="43076" xr:uid="{BEBB31B4-5F0B-4BA6-B0F8-FF2B890F4140}"/>
    <cellStyle name="40% - Accent4 26 4 5" xfId="12513" xr:uid="{01D3D70D-9267-4D28-8F72-1099E153346B}"/>
    <cellStyle name="40% - Accent4 26 4 5 2" xfId="39651" xr:uid="{2558B2CC-D6F1-4882-AE75-F8832FF78A01}"/>
    <cellStyle name="40% - Accent4 26 4 5 3" xfId="43077" xr:uid="{BF16E2A0-5492-4853-A3E1-6EED4DBB7530}"/>
    <cellStyle name="40% - Accent4 26 4 6" xfId="39647" xr:uid="{89B31A62-C42E-4FED-A2D0-416F93B5A38A}"/>
    <cellStyle name="40% - Accent4 26 4 7" xfId="43073" xr:uid="{35B1A089-26C9-4129-831C-20707828A7D2}"/>
    <cellStyle name="40% - Accent4 26 5" xfId="12514" xr:uid="{B88F1D61-AC8E-4278-BCA6-FA3CE97667D2}"/>
    <cellStyle name="40% - Accent4 26 5 2" xfId="39652" xr:uid="{871F25A4-0D97-4F05-929E-DDB1B58FE7AE}"/>
    <cellStyle name="40% - Accent4 26 5 3" xfId="43078" xr:uid="{EFF39220-0187-47A7-B0C9-8B9B27EB7058}"/>
    <cellStyle name="40% - Accent4 26 6" xfId="12515" xr:uid="{0101A489-4DBA-40F9-BAAD-912E4424B6B3}"/>
    <cellStyle name="40% - Accent4 26 6 2" xfId="39653" xr:uid="{11329F5B-90A2-42D2-8F90-9CF082E73C3B}"/>
    <cellStyle name="40% - Accent4 26 6 3" xfId="43079" xr:uid="{973005B2-1851-4345-874A-4E60DB668AE2}"/>
    <cellStyle name="40% - Accent4 26 7" xfId="12516" xr:uid="{A682CBAB-FCE4-4944-BE70-657597CC100A}"/>
    <cellStyle name="40% - Accent4 26 7 2" xfId="39654" xr:uid="{7593EB61-6BBD-4943-A2B7-869EBDE66B92}"/>
    <cellStyle name="40% - Accent4 26 7 3" xfId="43080" xr:uid="{E0FA556F-5B93-434A-A251-54B1AD394AFF}"/>
    <cellStyle name="40% - Accent4 26 8" xfId="12517" xr:uid="{FB0E7451-7105-471A-9B1C-21685B13386E}"/>
    <cellStyle name="40% - Accent4 26 8 2" xfId="39655" xr:uid="{B918BA2E-0292-470B-8639-2168FBD37F57}"/>
    <cellStyle name="40% - Accent4 26 8 3" xfId="43081" xr:uid="{AD6338E7-D2AE-4677-A745-9D57DF1D467C}"/>
    <cellStyle name="40% - Accent4 26 9" xfId="39633" xr:uid="{E8E8F85B-1C9B-45CA-B5CE-D55D68B8D01E}"/>
    <cellStyle name="40% - Accent4 27" xfId="2273" xr:uid="{00000000-0005-0000-0000-000060030000}"/>
    <cellStyle name="40% - Accent4 27 10" xfId="43082" xr:uid="{4110D0C9-B4ED-42FF-A6BF-E61D6C364263}"/>
    <cellStyle name="40% - Accent4 27 11" xfId="12518" xr:uid="{2A583542-3E32-4789-90F2-FB2B78FFC91E}"/>
    <cellStyle name="40% - Accent4 27 2" xfId="12519" xr:uid="{DF9BC819-DCFC-40FB-9408-18C1179DAFC7}"/>
    <cellStyle name="40% - Accent4 27 2 2" xfId="12520" xr:uid="{D59A89C1-C2C3-4685-B33C-3C93FCDC12B0}"/>
    <cellStyle name="40% - Accent4 27 2 2 2" xfId="12521" xr:uid="{A282CFF2-A6CE-458E-8E76-F8DAF06D3907}"/>
    <cellStyle name="40% - Accent4 27 2 2 2 2" xfId="39658" xr:uid="{099464D5-F1AA-4B9F-A463-A57CC859E5B9}"/>
    <cellStyle name="40% - Accent4 27 2 2 2 3" xfId="43084" xr:uid="{A6FE9DE9-7524-4537-BDDF-79A5EFD5A41A}"/>
    <cellStyle name="40% - Accent4 27 2 2 3" xfId="12522" xr:uid="{58C378D3-DE6D-4B07-8DA0-EB15589B47D3}"/>
    <cellStyle name="40% - Accent4 27 2 2 3 2" xfId="39659" xr:uid="{3EE49F78-ABFE-492F-B628-6013B0419B25}"/>
    <cellStyle name="40% - Accent4 27 2 2 3 3" xfId="43085" xr:uid="{3A23E2E4-608C-42E2-A492-5126D1776CFE}"/>
    <cellStyle name="40% - Accent4 27 2 2 4" xfId="39657" xr:uid="{8584C380-0434-47BB-B7CD-BE73646810F4}"/>
    <cellStyle name="40% - Accent4 27 2 2 5" xfId="43083" xr:uid="{BF59F150-7FE8-4C98-B2B9-4A81FF394888}"/>
    <cellStyle name="40% - Accent4 27 3" xfId="12523" xr:uid="{3229F034-E23F-4368-94B0-BF42D6A81FB6}"/>
    <cellStyle name="40% - Accent4 27 3 2" xfId="12524" xr:uid="{F9451AF3-6108-4D05-90A5-7D42918A28DB}"/>
    <cellStyle name="40% - Accent4 27 3 2 2" xfId="12525" xr:uid="{B3849102-BDCD-4B26-83B7-343C7045E46A}"/>
    <cellStyle name="40% - Accent4 27 3 2 2 2" xfId="39662" xr:uid="{0DF57DE8-F5AA-48E1-BC52-8EEEA8055A19}"/>
    <cellStyle name="40% - Accent4 27 3 2 2 3" xfId="43088" xr:uid="{7E61DCE4-475E-4CAD-8D89-F1E9273B75A0}"/>
    <cellStyle name="40% - Accent4 27 3 2 3" xfId="12526" xr:uid="{CC756157-CB0A-439E-AE74-F5FAF221D17C}"/>
    <cellStyle name="40% - Accent4 27 3 2 3 2" xfId="39663" xr:uid="{C2DBCD32-4897-4B0C-A453-9D3EE128D89A}"/>
    <cellStyle name="40% - Accent4 27 3 2 3 3" xfId="43089" xr:uid="{B6EBBE07-C73D-44D3-B4EA-FA73E5536268}"/>
    <cellStyle name="40% - Accent4 27 3 2 4" xfId="12527" xr:uid="{0D73821E-03D6-4817-B48A-85136D50348F}"/>
    <cellStyle name="40% - Accent4 27 3 2 4 2" xfId="39664" xr:uid="{62A02120-6B9F-4F7E-933B-0E4A4480C4D6}"/>
    <cellStyle name="40% - Accent4 27 3 2 4 3" xfId="43090" xr:uid="{BE38992D-34C3-4B83-A892-5C6B1F0CBCDB}"/>
    <cellStyle name="40% - Accent4 27 3 2 5" xfId="12528" xr:uid="{67399C0B-AB1C-4283-991B-2D9DAB9F6A47}"/>
    <cellStyle name="40% - Accent4 27 3 2 5 2" xfId="39665" xr:uid="{83AD1057-AA28-4885-92A8-C9B2E219E139}"/>
    <cellStyle name="40% - Accent4 27 3 2 5 3" xfId="43091" xr:uid="{E40E8EF4-A56E-4F94-9F0A-A3CBC4E0F571}"/>
    <cellStyle name="40% - Accent4 27 3 2 6" xfId="39661" xr:uid="{FA957A4A-AB35-40F8-88AB-A763F5F069ED}"/>
    <cellStyle name="40% - Accent4 27 3 2 7" xfId="43087" xr:uid="{8A5B8D3E-6A54-43B7-A6A4-E7D1973ED4A0}"/>
    <cellStyle name="40% - Accent4 27 3 3" xfId="12529" xr:uid="{FC7B0FDE-B5B2-4200-A46F-B3B45652F4C4}"/>
    <cellStyle name="40% - Accent4 27 3 3 2" xfId="39666" xr:uid="{A8A64C3B-953B-467E-A3D8-6B4F08C46FF8}"/>
    <cellStyle name="40% - Accent4 27 3 3 3" xfId="43092" xr:uid="{75206C51-D4C3-4C54-A65B-A6414E20BA8A}"/>
    <cellStyle name="40% - Accent4 27 3 4" xfId="12530" xr:uid="{6477500B-A3A4-4A9E-BE73-34E755A5C76B}"/>
    <cellStyle name="40% - Accent4 27 3 4 2" xfId="39667" xr:uid="{6AE67FCA-A9EF-4ACF-A5A6-856DA8B96867}"/>
    <cellStyle name="40% - Accent4 27 3 4 3" xfId="43093" xr:uid="{C4DEFB80-E951-4337-B294-F49E21B0450F}"/>
    <cellStyle name="40% - Accent4 27 3 5" xfId="12531" xr:uid="{371FC212-70A7-4827-BEF9-784BC0DAB4B2}"/>
    <cellStyle name="40% - Accent4 27 3 5 2" xfId="39668" xr:uid="{7E9FBAD5-B1E4-4840-8436-E49F76659C67}"/>
    <cellStyle name="40% - Accent4 27 3 5 3" xfId="43094" xr:uid="{479B02EF-FE80-4D6D-9F12-613222FD3392}"/>
    <cellStyle name="40% - Accent4 27 3 6" xfId="12532" xr:uid="{8E778B23-E463-4BCD-AD09-DB7682720461}"/>
    <cellStyle name="40% - Accent4 27 3 6 2" xfId="39669" xr:uid="{27FAF1E4-319F-4DB2-8189-843E0BC4F449}"/>
    <cellStyle name="40% - Accent4 27 3 6 3" xfId="43095" xr:uid="{72AA6632-47D5-4C4D-83BD-AD10C7BA1598}"/>
    <cellStyle name="40% - Accent4 27 3 7" xfId="39660" xr:uid="{79EB8D3F-567F-4DE7-98AD-C5E6F781FDB0}"/>
    <cellStyle name="40% - Accent4 27 3 8" xfId="43086" xr:uid="{BD02F1FB-28F4-4F5E-BA4F-03B603517224}"/>
    <cellStyle name="40% - Accent4 27 4" xfId="12533" xr:uid="{3D80F446-CDBB-49EE-8D3D-E2BF5DB865A5}"/>
    <cellStyle name="40% - Accent4 27 4 2" xfId="12534" xr:uid="{5F2C967B-3E1F-4DC5-A6FB-57B44D74D0C0}"/>
    <cellStyle name="40% - Accent4 27 4 2 2" xfId="39671" xr:uid="{EF80AF53-6F7C-454E-8F33-7A58E3C3B2CB}"/>
    <cellStyle name="40% - Accent4 27 4 2 3" xfId="43097" xr:uid="{D6E98F78-D990-4E2D-A6B6-B372AFE93E02}"/>
    <cellStyle name="40% - Accent4 27 4 3" xfId="12535" xr:uid="{42A49F2A-FA0C-40B0-865A-55A55637810A}"/>
    <cellStyle name="40% - Accent4 27 4 3 2" xfId="39672" xr:uid="{890DBAB7-E372-4774-AD1E-0B48C83E819E}"/>
    <cellStyle name="40% - Accent4 27 4 3 3" xfId="43098" xr:uid="{33D918B6-03EB-4014-891F-59D4E273C302}"/>
    <cellStyle name="40% - Accent4 27 4 4" xfId="12536" xr:uid="{74D3F986-DAA9-4B17-B532-7398CCE87D74}"/>
    <cellStyle name="40% - Accent4 27 4 4 2" xfId="39673" xr:uid="{3EAA019A-FB1D-4EDD-8616-AEB0AA5F1F52}"/>
    <cellStyle name="40% - Accent4 27 4 4 3" xfId="43099" xr:uid="{40350B62-3A7E-4166-8990-4A2F1C4E1BC4}"/>
    <cellStyle name="40% - Accent4 27 4 5" xfId="12537" xr:uid="{1CFB1142-F662-4A1B-8885-D5120EED0275}"/>
    <cellStyle name="40% - Accent4 27 4 5 2" xfId="39674" xr:uid="{51E2AE29-0F0A-4B74-95A6-FC0CA77DA33D}"/>
    <cellStyle name="40% - Accent4 27 4 5 3" xfId="43100" xr:uid="{055F428A-905B-4D50-8728-29F69DE83E14}"/>
    <cellStyle name="40% - Accent4 27 4 6" xfId="39670" xr:uid="{785D198A-8CB9-4A58-B227-7A2405A4051E}"/>
    <cellStyle name="40% - Accent4 27 4 7" xfId="43096" xr:uid="{3E46B950-5E27-460B-8840-6FA2A1C68A20}"/>
    <cellStyle name="40% - Accent4 27 5" xfId="12538" xr:uid="{22006B3C-82CA-4217-8273-9053B9743192}"/>
    <cellStyle name="40% - Accent4 27 5 2" xfId="39675" xr:uid="{6CF4DFEF-A179-42F9-90BA-25BD92F3DD97}"/>
    <cellStyle name="40% - Accent4 27 5 3" xfId="43101" xr:uid="{EC73BE93-55D0-4080-8523-1548891CB458}"/>
    <cellStyle name="40% - Accent4 27 6" xfId="12539" xr:uid="{5D34C34F-3E29-41E1-B451-9230E77E4CDD}"/>
    <cellStyle name="40% - Accent4 27 6 2" xfId="39676" xr:uid="{86BFBB8E-2508-4BBE-ACCE-49BEA9F40C26}"/>
    <cellStyle name="40% - Accent4 27 6 3" xfId="43102" xr:uid="{E42CBC08-31AE-42F1-AA3F-220A7A09A878}"/>
    <cellStyle name="40% - Accent4 27 7" xfId="12540" xr:uid="{BE020612-4332-4F78-9FF1-39A814118ECE}"/>
    <cellStyle name="40% - Accent4 27 7 2" xfId="39677" xr:uid="{2BB1F2AF-9A6F-46E1-AF59-57F5AE4E9FA7}"/>
    <cellStyle name="40% - Accent4 27 7 3" xfId="43103" xr:uid="{7F7D2444-551D-4477-818E-3BF1DC5617F4}"/>
    <cellStyle name="40% - Accent4 27 8" xfId="12541" xr:uid="{FEBFCF97-C0E1-4D44-89B3-B7A636A1CB0F}"/>
    <cellStyle name="40% - Accent4 27 8 2" xfId="39678" xr:uid="{DAD6A053-A940-44D1-B3D5-FF21BEE9718D}"/>
    <cellStyle name="40% - Accent4 27 8 3" xfId="43104" xr:uid="{6288B901-5BA9-458B-A643-01B2A3985550}"/>
    <cellStyle name="40% - Accent4 27 9" xfId="39656" xr:uid="{76A6E5FB-A7F1-4710-83C0-59437932847F}"/>
    <cellStyle name="40% - Accent4 28" xfId="2274" xr:uid="{00000000-0005-0000-0000-000061030000}"/>
    <cellStyle name="40% - Accent4 28 2" xfId="12542" xr:uid="{AFD77F2F-6532-49F5-AEFF-5A14FF64D28A}"/>
    <cellStyle name="40% - Accent4 29" xfId="2275" xr:uid="{00000000-0005-0000-0000-000062030000}"/>
    <cellStyle name="40% - Accent4 29 2" xfId="12543" xr:uid="{CC947012-29B0-4C81-A8E6-B5415AD017CF}"/>
    <cellStyle name="40% - Accent4 3" xfId="305" xr:uid="{00000000-0005-0000-0000-000063030000}"/>
    <cellStyle name="40% - Accent4 3 2" xfId="306" xr:uid="{00000000-0005-0000-0000-000064030000}"/>
    <cellStyle name="40% - Accent4 3 2 2" xfId="2276" xr:uid="{00000000-0005-0000-0000-000065030000}"/>
    <cellStyle name="40% - Accent4 3 3" xfId="307" xr:uid="{00000000-0005-0000-0000-000066030000}"/>
    <cellStyle name="40% - Accent4 3 4" xfId="2277" xr:uid="{00000000-0005-0000-0000-000067030000}"/>
    <cellStyle name="40% - Accent4 3 4 2" xfId="43611" xr:uid="{2E2741C5-6835-4926-8D87-7B0027731552}"/>
    <cellStyle name="40% - Accent4 3 5" xfId="12544" xr:uid="{A1C0B7B0-FC14-4CB2-A525-31857B8B74FE}"/>
    <cellStyle name="40% - Accent4 3_3_1" xfId="2278" xr:uid="{00000000-0005-0000-0000-000068030000}"/>
    <cellStyle name="40% - Accent4 30" xfId="2279" xr:uid="{00000000-0005-0000-0000-000069030000}"/>
    <cellStyle name="40% - Accent4 30 2" xfId="12545" xr:uid="{CA462783-1111-48FF-9996-0DF436325993}"/>
    <cellStyle name="40% - Accent4 31" xfId="2280" xr:uid="{00000000-0005-0000-0000-00006A030000}"/>
    <cellStyle name="40% - Accent4 31 2" xfId="12546" xr:uid="{2308B4EB-94F0-4710-A547-19CBAFDA74BE}"/>
    <cellStyle name="40% - Accent4 32" xfId="2281" xr:uid="{00000000-0005-0000-0000-00006B030000}"/>
    <cellStyle name="40% - Accent4 32 2" xfId="12547" xr:uid="{0201D72D-18B2-4877-BDF0-8600F1A013EC}"/>
    <cellStyle name="40% - Accent4 33" xfId="2282" xr:uid="{00000000-0005-0000-0000-00006C030000}"/>
    <cellStyle name="40% - Accent4 33 2" xfId="12548" xr:uid="{1B025BFC-A883-4647-BDCF-1906396FC948}"/>
    <cellStyle name="40% - Accent4 34" xfId="2283" xr:uid="{00000000-0005-0000-0000-00006D030000}"/>
    <cellStyle name="40% - Accent4 34 2" xfId="12549" xr:uid="{8D7E8E51-96BE-4142-B420-63D853D12845}"/>
    <cellStyle name="40% - Accent4 35" xfId="2284" xr:uid="{00000000-0005-0000-0000-00006E030000}"/>
    <cellStyle name="40% - Accent4 35 2" xfId="12550" xr:uid="{B76C23E4-43E6-421B-A09B-643495142EAD}"/>
    <cellStyle name="40% - Accent4 36" xfId="2285" xr:uid="{00000000-0005-0000-0000-00006F030000}"/>
    <cellStyle name="40% - Accent4 37" xfId="2286" xr:uid="{00000000-0005-0000-0000-000070030000}"/>
    <cellStyle name="40% - Accent4 38" xfId="2287" xr:uid="{00000000-0005-0000-0000-000071030000}"/>
    <cellStyle name="40% - Accent4 39" xfId="2288" xr:uid="{00000000-0005-0000-0000-000072030000}"/>
    <cellStyle name="40% - Accent4 4" xfId="308" xr:uid="{00000000-0005-0000-0000-000073030000}"/>
    <cellStyle name="40% - Accent4 4 2" xfId="309" xr:uid="{00000000-0005-0000-0000-000074030000}"/>
    <cellStyle name="40% - Accent4 4 3" xfId="310" xr:uid="{00000000-0005-0000-0000-000075030000}"/>
    <cellStyle name="40% - Accent4 4 4" xfId="43612" xr:uid="{F741F199-D8D6-4B51-9F8F-FFB66790A5C7}"/>
    <cellStyle name="40% - Accent4 4 5" xfId="12551" xr:uid="{AD4A5CAC-6509-47F6-BB97-D71199FF5D2A}"/>
    <cellStyle name="40% - Accent4 40" xfId="2289" xr:uid="{00000000-0005-0000-0000-000076030000}"/>
    <cellStyle name="40% - Accent4 41" xfId="2290" xr:uid="{00000000-0005-0000-0000-000077030000}"/>
    <cellStyle name="40% - Accent4 42" xfId="2291" xr:uid="{00000000-0005-0000-0000-000078030000}"/>
    <cellStyle name="40% - Accent4 43" xfId="2292" xr:uid="{00000000-0005-0000-0000-000079030000}"/>
    <cellStyle name="40% - Accent4 44" xfId="2293" xr:uid="{00000000-0005-0000-0000-00007A030000}"/>
    <cellStyle name="40% - Accent4 45" xfId="2294" xr:uid="{00000000-0005-0000-0000-00007B030000}"/>
    <cellStyle name="40% - Accent4 46" xfId="2295" xr:uid="{00000000-0005-0000-0000-00007C030000}"/>
    <cellStyle name="40% - Accent4 47" xfId="2296" xr:uid="{00000000-0005-0000-0000-00007D030000}"/>
    <cellStyle name="40% - Accent4 48" xfId="2297" xr:uid="{00000000-0005-0000-0000-00007E030000}"/>
    <cellStyle name="40% - Accent4 49" xfId="2298" xr:uid="{00000000-0005-0000-0000-00007F030000}"/>
    <cellStyle name="40% - Accent4 5" xfId="311" xr:uid="{00000000-0005-0000-0000-000080030000}"/>
    <cellStyle name="40% - Accent4 5 2" xfId="312" xr:uid="{00000000-0005-0000-0000-000081030000}"/>
    <cellStyle name="40% - Accent4 5 3" xfId="313" xr:uid="{00000000-0005-0000-0000-000082030000}"/>
    <cellStyle name="40% - Accent4 5 4" xfId="43613" xr:uid="{122C2333-607C-476C-998C-91A34DD0D87D}"/>
    <cellStyle name="40% - Accent4 5 5" xfId="12552" xr:uid="{EA3DEE2B-B325-4263-9BBC-3BA5F7BA9BD4}"/>
    <cellStyle name="40% - Accent4 6" xfId="314" xr:uid="{00000000-0005-0000-0000-000083030000}"/>
    <cellStyle name="40% - Accent4 6 2" xfId="315" xr:uid="{00000000-0005-0000-0000-000084030000}"/>
    <cellStyle name="40% - Accent4 6 3" xfId="316" xr:uid="{00000000-0005-0000-0000-000085030000}"/>
    <cellStyle name="40% - Accent4 6 4" xfId="43614" xr:uid="{0828F295-6CBE-41C7-A4A0-E7FFD324473C}"/>
    <cellStyle name="40% - Accent4 6 5" xfId="12553" xr:uid="{9C3B3B5A-36F2-472D-83E4-C571C7EC6F4C}"/>
    <cellStyle name="40% - Accent4 7" xfId="317" xr:uid="{00000000-0005-0000-0000-000086030000}"/>
    <cellStyle name="40% - Accent4 7 2" xfId="318" xr:uid="{00000000-0005-0000-0000-000087030000}"/>
    <cellStyle name="40% - Accent4 7 3" xfId="43615" xr:uid="{6C10EDE4-4037-4F52-84D5-1DCED51447BA}"/>
    <cellStyle name="40% - Accent4 7 4" xfId="12554" xr:uid="{C993CAC7-28C7-4D5C-8268-E0E2EA3FC56C}"/>
    <cellStyle name="40% - Accent4 8" xfId="319" xr:uid="{00000000-0005-0000-0000-000088030000}"/>
    <cellStyle name="40% - Accent4 8 2" xfId="2299" xr:uid="{00000000-0005-0000-0000-000089030000}"/>
    <cellStyle name="40% - Accent4 8 2 2" xfId="43616" xr:uid="{1FB8D51A-38EB-4028-84A6-41EF0929CAD0}"/>
    <cellStyle name="40% - Accent4 8 3" xfId="12555" xr:uid="{C049B2EB-4C7D-4C1A-838C-2DB0BF76259B}"/>
    <cellStyle name="40% - Accent4 9" xfId="320" xr:uid="{00000000-0005-0000-0000-00008A030000}"/>
    <cellStyle name="40% - Accent4 9 2" xfId="2300" xr:uid="{00000000-0005-0000-0000-00008B030000}"/>
    <cellStyle name="40% - Accent4 9 2 2" xfId="43617" xr:uid="{B33708C1-BEA2-4A72-AA93-876DC64F9F68}"/>
    <cellStyle name="40% - Accent4 9 3" xfId="12556" xr:uid="{08FAD255-C2DF-47C9-A294-58922411D420}"/>
    <cellStyle name="40% - Accent5 10" xfId="321" xr:uid="{00000000-0005-0000-0000-00008C030000}"/>
    <cellStyle name="40% - Accent5 10 2" xfId="2301" xr:uid="{00000000-0005-0000-0000-00008D030000}"/>
    <cellStyle name="40% - Accent5 10 2 2" xfId="43618" xr:uid="{5B190C39-26BD-466C-884D-CD4FD74BD2D6}"/>
    <cellStyle name="40% - Accent5 10 3" xfId="12557" xr:uid="{D39F6D67-A74E-4BB6-8EF5-E64E27E7475D}"/>
    <cellStyle name="40% - Accent5 11" xfId="2302" xr:uid="{00000000-0005-0000-0000-00008E030000}"/>
    <cellStyle name="40% - Accent5 11 2" xfId="12558" xr:uid="{506A04AD-FC1B-412B-93F1-BDAAD6284F24}"/>
    <cellStyle name="40% - Accent5 12" xfId="2303" xr:uid="{00000000-0005-0000-0000-00008F030000}"/>
    <cellStyle name="40% - Accent5 12 2" xfId="12559" xr:uid="{F9E0B56A-FD17-4900-8080-23FE1D46A9C8}"/>
    <cellStyle name="40% - Accent5 13" xfId="2304" xr:uid="{00000000-0005-0000-0000-000090030000}"/>
    <cellStyle name="40% - Accent5 13 2" xfId="12560" xr:uid="{A5162ABC-5D66-4874-87D5-5093C34CE012}"/>
    <cellStyle name="40% - Accent5 14" xfId="2305" xr:uid="{00000000-0005-0000-0000-000091030000}"/>
    <cellStyle name="40% - Accent5 14 2" xfId="12561" xr:uid="{88C6D321-CCBA-42BF-89FD-8DB5B97477CF}"/>
    <cellStyle name="40% - Accent5 15" xfId="2306" xr:uid="{00000000-0005-0000-0000-000092030000}"/>
    <cellStyle name="40% - Accent5 15 2" xfId="12562" xr:uid="{BD0D7904-EA56-4E66-9E50-B5BDF4E3891D}"/>
    <cellStyle name="40% - Accent5 16" xfId="2307" xr:uid="{00000000-0005-0000-0000-000093030000}"/>
    <cellStyle name="40% - Accent5 16 2" xfId="12563" xr:uid="{615918C9-2049-45B0-A3E4-623BF9D5C569}"/>
    <cellStyle name="40% - Accent5 17" xfId="2308" xr:uid="{00000000-0005-0000-0000-000094030000}"/>
    <cellStyle name="40% - Accent5 17 2" xfId="12564" xr:uid="{1A850F70-A817-4EB2-817F-E57367EF51F7}"/>
    <cellStyle name="40% - Accent5 18" xfId="2309" xr:uid="{00000000-0005-0000-0000-000095030000}"/>
    <cellStyle name="40% - Accent5 18 2" xfId="12565" xr:uid="{2D3ADAB5-09ED-4DA3-BE30-7AAD40908716}"/>
    <cellStyle name="40% - Accent5 19" xfId="2310" xr:uid="{00000000-0005-0000-0000-000096030000}"/>
    <cellStyle name="40% - Accent5 19 2" xfId="12566" xr:uid="{F4AB7DEA-061C-4BB3-9220-77F59C249E01}"/>
    <cellStyle name="40% - Accent5 2" xfId="322" xr:uid="{00000000-0005-0000-0000-000097030000}"/>
    <cellStyle name="40% - Accent5 2 10" xfId="2311" xr:uid="{00000000-0005-0000-0000-000098030000}"/>
    <cellStyle name="40% - Accent5 2 10 2" xfId="12568" xr:uid="{80F78855-BCE1-4E34-830E-FD6B8633D205}"/>
    <cellStyle name="40% - Accent5 2 11" xfId="2312" xr:uid="{00000000-0005-0000-0000-000099030000}"/>
    <cellStyle name="40% - Accent5 2 11 2" xfId="12569" xr:uid="{697FD6A6-9427-4439-BAE1-635AF8AF7C5B}"/>
    <cellStyle name="40% - Accent5 2 12" xfId="2313" xr:uid="{00000000-0005-0000-0000-00009A030000}"/>
    <cellStyle name="40% - Accent5 2 12 2" xfId="12570" xr:uid="{3C599BA7-0A3D-45F3-A35D-3035D3413960}"/>
    <cellStyle name="40% - Accent5 2 13" xfId="2314" xr:uid="{00000000-0005-0000-0000-00009B030000}"/>
    <cellStyle name="40% - Accent5 2 13 2" xfId="12571" xr:uid="{A9ADA4C0-E7BF-4E41-AFF3-5034E5DB8528}"/>
    <cellStyle name="40% - Accent5 2 14" xfId="2315" xr:uid="{00000000-0005-0000-0000-00009C030000}"/>
    <cellStyle name="40% - Accent5 2 15" xfId="12567" xr:uid="{E1318752-0816-4681-BB89-D6157ED2EACC}"/>
    <cellStyle name="40% - Accent5 2 2" xfId="323" xr:uid="{00000000-0005-0000-0000-00009D030000}"/>
    <cellStyle name="40% - Accent5 2 2 2" xfId="2316" xr:uid="{00000000-0005-0000-0000-00009E030000}"/>
    <cellStyle name="40% - Accent5 2 2 2 2" xfId="43619" xr:uid="{02F22C7E-34DA-499F-BF74-E49213E5DC74}"/>
    <cellStyle name="40% - Accent5 2 2 3" xfId="12572" xr:uid="{3F2B44C2-6072-441E-BCE7-95B6784DEBD4}"/>
    <cellStyle name="40% - Accent5 2 3" xfId="324" xr:uid="{00000000-0005-0000-0000-00009F030000}"/>
    <cellStyle name="40% - Accent5 2 3 2" xfId="43620" xr:uid="{DC1FFE96-4DFC-4BFA-8656-FF45B1AE5C1C}"/>
    <cellStyle name="40% - Accent5 2 3 3" xfId="12573" xr:uid="{082A0E37-0D0D-4A91-97A2-D885D5F45392}"/>
    <cellStyle name="40% - Accent5 2 4" xfId="325" xr:uid="{00000000-0005-0000-0000-0000A0030000}"/>
    <cellStyle name="40% - Accent5 2 4 2" xfId="2317" xr:uid="{00000000-0005-0000-0000-0000A1030000}"/>
    <cellStyle name="40% - Accent5 2 4 2 2" xfId="43621" xr:uid="{FE6AF4CA-0212-4CF4-A3D7-B3F6B6C59EBC}"/>
    <cellStyle name="40% - Accent5 2 4 3" xfId="12574" xr:uid="{C72F6C66-2066-4853-87F9-3C561CED4B4D}"/>
    <cellStyle name="40% - Accent5 2 5" xfId="326" xr:uid="{00000000-0005-0000-0000-0000A2030000}"/>
    <cellStyle name="40% - Accent5 2 5 2" xfId="2318" xr:uid="{00000000-0005-0000-0000-0000A3030000}"/>
    <cellStyle name="40% - Accent5 2 5 2 2" xfId="43622" xr:uid="{80DDAA14-C80A-407C-9C38-F1F29AF564D2}"/>
    <cellStyle name="40% - Accent5 2 5 3" xfId="12575" xr:uid="{03328EE4-6D8F-4530-9AA7-4E4EFAF22E53}"/>
    <cellStyle name="40% - Accent5 2 6" xfId="2319" xr:uid="{00000000-0005-0000-0000-0000A4030000}"/>
    <cellStyle name="40% - Accent5 2 6 2" xfId="12576" xr:uid="{AD4E0710-5255-4A36-8F27-DD0D5A358568}"/>
    <cellStyle name="40% - Accent5 2 7" xfId="2320" xr:uid="{00000000-0005-0000-0000-0000A5030000}"/>
    <cellStyle name="40% - Accent5 2 7 2" xfId="12577" xr:uid="{3E0046F0-75E4-449F-A460-7A8C21B097F5}"/>
    <cellStyle name="40% - Accent5 2 8" xfId="2321" xr:uid="{00000000-0005-0000-0000-0000A6030000}"/>
    <cellStyle name="40% - Accent5 2 8 2" xfId="12578" xr:uid="{19E55DB5-A96D-4F61-BE93-35BCF34FDF05}"/>
    <cellStyle name="40% - Accent5 2 9" xfId="2322" xr:uid="{00000000-0005-0000-0000-0000A7030000}"/>
    <cellStyle name="40% - Accent5 2 9 2" xfId="12579" xr:uid="{2B239D0E-1CD0-4A0F-952B-09F876A3614D}"/>
    <cellStyle name="40% - Accent5 2_2-2" xfId="2323" xr:uid="{00000000-0005-0000-0000-0000A8030000}"/>
    <cellStyle name="40% - Accent5 20" xfId="2324" xr:uid="{00000000-0005-0000-0000-0000A9030000}"/>
    <cellStyle name="40% - Accent5 20 2" xfId="12580" xr:uid="{297BD3A1-C667-47CC-B10C-9B748B93A706}"/>
    <cellStyle name="40% - Accent5 21" xfId="2325" xr:uid="{00000000-0005-0000-0000-0000AA030000}"/>
    <cellStyle name="40% - Accent5 21 10" xfId="12582" xr:uid="{1C26518C-7D7B-4887-8040-3C2D1C087F45}"/>
    <cellStyle name="40% - Accent5 21 11" xfId="12583" xr:uid="{E8514236-0964-4D45-BA4B-54B936A141FA}"/>
    <cellStyle name="40% - Accent5 21 12" xfId="12584" xr:uid="{F180D29F-CF43-4EAE-BF64-8DA2C544D42E}"/>
    <cellStyle name="40% - Accent5 21 13" xfId="12585" xr:uid="{EA47D78F-EEE6-469A-B0F2-824EF58701E8}"/>
    <cellStyle name="40% - Accent5 21 14" xfId="12586" xr:uid="{724BC68B-9AAA-423D-8EF5-29B39CC53723}"/>
    <cellStyle name="40% - Accent5 21 15" xfId="12581" xr:uid="{B99389C3-50BC-4E13-B202-7A40311C3CF9}"/>
    <cellStyle name="40% - Accent5 21 2" xfId="12587" xr:uid="{ED635049-A36A-4B71-A9D8-2A291C4D8B0F}"/>
    <cellStyle name="40% - Accent5 21 2 2" xfId="12588" xr:uid="{170D29C4-A834-4991-BA8E-262869B67BFE}"/>
    <cellStyle name="40% - Accent5 21 2 3" xfId="12589" xr:uid="{436E4149-B2C8-45A2-AC22-04AAD3673FB2}"/>
    <cellStyle name="40% - Accent5 21 2 3 2" xfId="12590" xr:uid="{D63060D7-DF49-4A89-A785-F173B7C4C4BC}"/>
    <cellStyle name="40% - Accent5 21 2 4" xfId="12591" xr:uid="{D1D880E8-2E31-40B4-8A80-2E7F274A034F}"/>
    <cellStyle name="40% - Accent5 21 2 5" xfId="12592" xr:uid="{83F73147-B66A-4C3D-AC0E-DAFEA595BC08}"/>
    <cellStyle name="40% - Accent5 21 3" xfId="12593" xr:uid="{9E973C4F-DCA2-477D-83BA-7B7C3CA3C232}"/>
    <cellStyle name="40% - Accent5 21 4" xfId="12594" xr:uid="{9C58A89F-DB4E-404B-819C-03E68C3F43B1}"/>
    <cellStyle name="40% - Accent5 21 5" xfId="12595" xr:uid="{AD2F926E-490D-4B74-858D-74368AAC1850}"/>
    <cellStyle name="40% - Accent5 21 6" xfId="12596" xr:uid="{B34D1F81-B9B5-4E5C-8AF5-CB60F70F49BE}"/>
    <cellStyle name="40% - Accent5 21 7" xfId="12597" xr:uid="{05A8DC10-93BB-43F1-AC4D-5569B4E47F04}"/>
    <cellStyle name="40% - Accent5 21 8" xfId="12598" xr:uid="{D910B586-875E-40C9-8CB6-C7155BE4D9C1}"/>
    <cellStyle name="40% - Accent5 21 9" xfId="12599" xr:uid="{29903712-FC17-4F39-8EBF-0682075ADB3C}"/>
    <cellStyle name="40% - Accent5 22" xfId="2326" xr:uid="{00000000-0005-0000-0000-0000AB030000}"/>
    <cellStyle name="40% - Accent5 22 10" xfId="12601" xr:uid="{F4BA5AA4-66F8-4DF9-B2E9-20466C78A932}"/>
    <cellStyle name="40% - Accent5 22 10 2" xfId="39680" xr:uid="{0D94859E-85AE-4467-BF89-CA58610F032E}"/>
    <cellStyle name="40% - Accent5 22 10 3" xfId="43106" xr:uid="{83EFA622-3694-474F-A0F5-5B59F812DD7B}"/>
    <cellStyle name="40% - Accent5 22 11" xfId="12602" xr:uid="{2199C2E3-2E1D-4F71-9D94-49242B638580}"/>
    <cellStyle name="40% - Accent5 22 11 2" xfId="39681" xr:uid="{C92E2EFE-3560-4D63-AC16-79E3C729F026}"/>
    <cellStyle name="40% - Accent5 22 11 3" xfId="43107" xr:uid="{7D76E3FC-7C75-4DA6-A7A2-07B1D787E85D}"/>
    <cellStyle name="40% - Accent5 22 12" xfId="12603" xr:uid="{F9E53059-F99C-4CB6-890C-9BFE69451AD4}"/>
    <cellStyle name="40% - Accent5 22 12 2" xfId="39682" xr:uid="{B3D616AC-D59E-4FFC-AA79-34AE0151F900}"/>
    <cellStyle name="40% - Accent5 22 12 3" xfId="43108" xr:uid="{41672836-8F46-489E-BD03-9BAAD2BF2F24}"/>
    <cellStyle name="40% - Accent5 22 13" xfId="12604" xr:uid="{522781FD-BAE6-4EAE-827F-3741373BD0C3}"/>
    <cellStyle name="40% - Accent5 22 13 2" xfId="39683" xr:uid="{34CBDCA4-5789-4421-BA4A-806200B35BCD}"/>
    <cellStyle name="40% - Accent5 22 13 3" xfId="43109" xr:uid="{B696A484-70A4-420B-9D06-2FE4B86A37D2}"/>
    <cellStyle name="40% - Accent5 22 14" xfId="12605" xr:uid="{B18EBD56-503C-49F3-B9A6-AEE4A4B05371}"/>
    <cellStyle name="40% - Accent5 22 14 2" xfId="39684" xr:uid="{AD684CC9-F7B1-4348-851B-5028E55BE28C}"/>
    <cellStyle name="40% - Accent5 22 14 3" xfId="43110" xr:uid="{64B40826-9807-48A9-BB6C-61401DE16569}"/>
    <cellStyle name="40% - Accent5 22 15" xfId="39679" xr:uid="{44B29B58-4FA5-46A0-BC12-1179080A54E7}"/>
    <cellStyle name="40% - Accent5 22 16" xfId="43105" xr:uid="{FCBD8712-9ABF-4D34-9A49-4768DAAD8CD5}"/>
    <cellStyle name="40% - Accent5 22 17" xfId="12600" xr:uid="{95ECD2DE-E5F7-4E82-952F-E40435077B57}"/>
    <cellStyle name="40% - Accent5 22 2" xfId="12606" xr:uid="{ECFAD709-FA3D-4F17-A24F-CD5B45C537C6}"/>
    <cellStyle name="40% - Accent5 22 2 10" xfId="43111" xr:uid="{88E1FFE2-AF12-44C6-BD55-E0E1F5B35D28}"/>
    <cellStyle name="40% - Accent5 22 2 2" xfId="12607" xr:uid="{7EAD40EB-E811-4FAC-A495-BA9CFA983C36}"/>
    <cellStyle name="40% - Accent5 22 2 2 2" xfId="12608" xr:uid="{24C920A3-0783-4FD2-816E-E81680D8EC29}"/>
    <cellStyle name="40% - Accent5 22 2 2 2 2" xfId="12609" xr:uid="{E54AAAC0-9BF0-4BA2-9546-895931629DA0}"/>
    <cellStyle name="40% - Accent5 22 2 2 2 2 2" xfId="39688" xr:uid="{D883332B-9E9E-4B4A-BDB1-D9AE409099BA}"/>
    <cellStyle name="40% - Accent5 22 2 2 2 2 3" xfId="43114" xr:uid="{0FD0A69C-A1BB-44AD-A61C-1BD5128C3AAE}"/>
    <cellStyle name="40% - Accent5 22 2 2 2 3" xfId="12610" xr:uid="{FC8BA8F1-9151-4B0C-BCC8-5F23E27EA10D}"/>
    <cellStyle name="40% - Accent5 22 2 2 2 3 2" xfId="39689" xr:uid="{5E3E569E-79F3-4BEC-A4C4-9FC71B253B88}"/>
    <cellStyle name="40% - Accent5 22 2 2 2 3 3" xfId="43115" xr:uid="{569B5220-8D45-49D7-96B3-577D7B043243}"/>
    <cellStyle name="40% - Accent5 22 2 2 2 4" xfId="12611" xr:uid="{94B0CCE6-C229-42B6-9921-F0F57F57A736}"/>
    <cellStyle name="40% - Accent5 22 2 2 2 4 2" xfId="39690" xr:uid="{A914579B-DC08-427E-B0BC-7590A7FA475F}"/>
    <cellStyle name="40% - Accent5 22 2 2 2 4 3" xfId="43116" xr:uid="{FFD0C455-1F48-490E-A541-405D096C7DFE}"/>
    <cellStyle name="40% - Accent5 22 2 2 2 5" xfId="12612" xr:uid="{6B6C48FF-D6D0-4BB5-8AC1-2011ACE7A6B5}"/>
    <cellStyle name="40% - Accent5 22 2 2 2 5 2" xfId="39691" xr:uid="{1C888671-8551-4E7A-9998-EB4CF7CA0F64}"/>
    <cellStyle name="40% - Accent5 22 2 2 2 5 3" xfId="43117" xr:uid="{5611BDF4-6CAE-458B-A7A8-980E4978B8CE}"/>
    <cellStyle name="40% - Accent5 22 2 2 2 6" xfId="39687" xr:uid="{1031F630-144C-4CC7-97E2-041A8D20DE79}"/>
    <cellStyle name="40% - Accent5 22 2 2 2 7" xfId="43113" xr:uid="{40D4272A-472C-4B3F-91D2-B29D14EEB55D}"/>
    <cellStyle name="40% - Accent5 22 2 2 3" xfId="12613" xr:uid="{9B4B22B9-2661-4556-A67C-CA3A70A300BC}"/>
    <cellStyle name="40% - Accent5 22 2 2 3 2" xfId="39692" xr:uid="{4A55E6DD-22F0-4791-A41F-48A32D27B32E}"/>
    <cellStyle name="40% - Accent5 22 2 2 3 3" xfId="43118" xr:uid="{A6C80C99-FE7B-47E3-95F9-5D59581952F1}"/>
    <cellStyle name="40% - Accent5 22 2 2 4" xfId="12614" xr:uid="{3773B3EA-DF11-4C56-A71E-A59EF2C6C52E}"/>
    <cellStyle name="40% - Accent5 22 2 2 4 2" xfId="39693" xr:uid="{B94D9D56-7547-4F22-8CAC-4760B60DAE2C}"/>
    <cellStyle name="40% - Accent5 22 2 2 4 3" xfId="43119" xr:uid="{90556563-E203-4322-9FF1-C9A8C110C8B9}"/>
    <cellStyle name="40% - Accent5 22 2 2 5" xfId="12615" xr:uid="{99417877-E794-4B73-B460-DDB7F2583DBA}"/>
    <cellStyle name="40% - Accent5 22 2 2 5 2" xfId="39694" xr:uid="{81B3CF74-5979-4F4F-B747-DDA00C256E31}"/>
    <cellStyle name="40% - Accent5 22 2 2 5 3" xfId="43120" xr:uid="{F263334A-BA62-44F6-B2AD-99A918B04E4C}"/>
    <cellStyle name="40% - Accent5 22 2 2 6" xfId="12616" xr:uid="{DDA7F71F-EFC0-44AF-B271-338424FF64E3}"/>
    <cellStyle name="40% - Accent5 22 2 2 6 2" xfId="39695" xr:uid="{008B2FB3-9DA2-4BEC-A5C5-056586ED7B1F}"/>
    <cellStyle name="40% - Accent5 22 2 2 6 3" xfId="43121" xr:uid="{118B6C68-34A2-4717-AF8F-700B2CDB39C8}"/>
    <cellStyle name="40% - Accent5 22 2 2 7" xfId="39686" xr:uid="{1512440A-9A87-4615-850F-56F92058BB37}"/>
    <cellStyle name="40% - Accent5 22 2 2 8" xfId="43112" xr:uid="{B5232197-7341-43F5-A518-0B64565B55E7}"/>
    <cellStyle name="40% - Accent5 22 2 3" xfId="12617" xr:uid="{4F6E8429-32B9-4F24-8931-4DAE43AFE986}"/>
    <cellStyle name="40% - Accent5 22 2 3 2" xfId="12618" xr:uid="{142ABAF9-55A6-48EE-802A-476EF4DF663D}"/>
    <cellStyle name="40% - Accent5 22 2 3 2 2" xfId="12619" xr:uid="{37B8D688-B11C-4B2C-9D0B-CF372245F2BD}"/>
    <cellStyle name="40% - Accent5 22 2 3 2 2 2" xfId="39698" xr:uid="{9DF396C0-0C23-48C0-8872-D924103E4B0C}"/>
    <cellStyle name="40% - Accent5 22 2 3 2 2 3" xfId="43124" xr:uid="{D6CA3E8A-B814-4ABE-AA8E-1375A687E5DB}"/>
    <cellStyle name="40% - Accent5 22 2 3 2 3" xfId="12620" xr:uid="{AAAEEE3E-131E-4CA3-AA8B-369A414E36BA}"/>
    <cellStyle name="40% - Accent5 22 2 3 2 3 2" xfId="39699" xr:uid="{444E60A2-9505-49B9-80A9-4EF244B71FCF}"/>
    <cellStyle name="40% - Accent5 22 2 3 2 3 3" xfId="43125" xr:uid="{0523676F-4CCF-4590-AF00-13BA7AEE183C}"/>
    <cellStyle name="40% - Accent5 22 2 3 2 4" xfId="39697" xr:uid="{8C0ACEEA-BA83-4572-AF2F-34C5BCB356A1}"/>
    <cellStyle name="40% - Accent5 22 2 3 2 5" xfId="43123" xr:uid="{9C9ACE16-187C-46CA-AE1A-8FAF57C287E0}"/>
    <cellStyle name="40% - Accent5 22 2 3 3" xfId="12621" xr:uid="{F0014FE6-5A1D-41A0-A4E4-BABA71CEC258}"/>
    <cellStyle name="40% - Accent5 22 2 3 3 2" xfId="39700" xr:uid="{D73B59CB-4D21-4581-9AB5-D12C006BCC08}"/>
    <cellStyle name="40% - Accent5 22 2 3 3 3" xfId="43126" xr:uid="{9CCCD3CE-56C6-4040-A624-31EB2AA5E431}"/>
    <cellStyle name="40% - Accent5 22 2 3 4" xfId="12622" xr:uid="{01B77FB5-5597-400F-9B55-A65FC26705F9}"/>
    <cellStyle name="40% - Accent5 22 2 3 4 2" xfId="39701" xr:uid="{D00782D4-08BE-4EF5-BEC7-9E5DB9022D30}"/>
    <cellStyle name="40% - Accent5 22 2 3 4 3" xfId="43127" xr:uid="{A235FD82-767F-490C-B99D-098E42BDE07C}"/>
    <cellStyle name="40% - Accent5 22 2 3 5" xfId="12623" xr:uid="{4656537B-C68A-450C-92BF-F25EDA996711}"/>
    <cellStyle name="40% - Accent5 22 2 3 5 2" xfId="39702" xr:uid="{FED2FA97-3791-49C7-84F4-8687879B3F76}"/>
    <cellStyle name="40% - Accent5 22 2 3 5 3" xfId="43128" xr:uid="{E86EE86A-6447-46D4-9AC6-88EB6551A011}"/>
    <cellStyle name="40% - Accent5 22 2 3 6" xfId="12624" xr:uid="{5FF074C4-CCD9-4D49-927E-056562D7CFB8}"/>
    <cellStyle name="40% - Accent5 22 2 3 6 2" xfId="39703" xr:uid="{296A917A-4592-4DE2-BCC5-90FA1071F4AC}"/>
    <cellStyle name="40% - Accent5 22 2 3 6 3" xfId="43129" xr:uid="{1C830E15-242B-4F7C-8C74-F93E0FCB6314}"/>
    <cellStyle name="40% - Accent5 22 2 3 7" xfId="39696" xr:uid="{9961780B-3A36-4982-A928-9B2B4AEC6530}"/>
    <cellStyle name="40% - Accent5 22 2 3 8" xfId="43122" xr:uid="{61977E67-99F6-4965-B361-5B4CE87AF0BC}"/>
    <cellStyle name="40% - Accent5 22 2 4" xfId="12625" xr:uid="{8792EA87-282D-47CF-BD9F-02A59E597AC6}"/>
    <cellStyle name="40% - Accent5 22 2 4 2" xfId="12626" xr:uid="{36233E8C-5CAC-4A43-9A38-71F37648EE9E}"/>
    <cellStyle name="40% - Accent5 22 2 4 2 2" xfId="39705" xr:uid="{7A0F678A-1FD8-4B20-B784-BCE35773A8BF}"/>
    <cellStyle name="40% - Accent5 22 2 4 2 3" xfId="43131" xr:uid="{14B4EC7F-653B-430A-8439-8B3D7CE612C6}"/>
    <cellStyle name="40% - Accent5 22 2 4 3" xfId="12627" xr:uid="{D3497BD3-EDCF-47CB-8CEB-3D35FBA09062}"/>
    <cellStyle name="40% - Accent5 22 2 4 3 2" xfId="39706" xr:uid="{708BD049-A7D5-4DF3-ADC7-4DB0E71E7C51}"/>
    <cellStyle name="40% - Accent5 22 2 4 3 3" xfId="43132" xr:uid="{8925E04D-9284-4CB3-94B6-74A466385345}"/>
    <cellStyle name="40% - Accent5 22 2 4 4" xfId="39704" xr:uid="{1A74DEEE-F080-46DB-93BD-B460F64EB855}"/>
    <cellStyle name="40% - Accent5 22 2 4 5" xfId="43130" xr:uid="{2EA4B28C-281B-4FE3-9F4C-C7302D2B0060}"/>
    <cellStyle name="40% - Accent5 22 2 5" xfId="12628" xr:uid="{6ADE13D9-96A0-49FE-93A5-C2A1DBCEDF59}"/>
    <cellStyle name="40% - Accent5 22 2 5 2" xfId="39707" xr:uid="{100D4897-9C66-4FA2-9056-6B2CC31958EB}"/>
    <cellStyle name="40% - Accent5 22 2 5 3" xfId="43133" xr:uid="{74AE839F-3C55-4534-93F1-2F79BEC59D49}"/>
    <cellStyle name="40% - Accent5 22 2 6" xfId="12629" xr:uid="{0AEF525C-75B8-433F-89A0-1AC34FBE06C3}"/>
    <cellStyle name="40% - Accent5 22 2 6 2" xfId="39708" xr:uid="{AE82DB98-C69C-4996-B33D-E4D42FBA0B5A}"/>
    <cellStyle name="40% - Accent5 22 2 6 3" xfId="43134" xr:uid="{E9292853-2331-4EDB-B5C4-DB1E357A3CD8}"/>
    <cellStyle name="40% - Accent5 22 2 7" xfId="12630" xr:uid="{5F048DF7-436B-47A1-A88D-971F3B1BE429}"/>
    <cellStyle name="40% - Accent5 22 2 7 2" xfId="39709" xr:uid="{36CCE0FD-2C2B-43A0-8A61-E42087EB6CE5}"/>
    <cellStyle name="40% - Accent5 22 2 7 3" xfId="43135" xr:uid="{79340134-A9DD-46CB-8A2E-AF1EF726C784}"/>
    <cellStyle name="40% - Accent5 22 2 8" xfId="12631" xr:uid="{20C29E89-7CC1-48E2-8725-5C9519201DA0}"/>
    <cellStyle name="40% - Accent5 22 2 8 2" xfId="39710" xr:uid="{744606F0-9DA9-45C5-AC15-EA515E95DB86}"/>
    <cellStyle name="40% - Accent5 22 2 8 3" xfId="43136" xr:uid="{134E8993-CAFB-4E5E-A152-C0C52D5BF069}"/>
    <cellStyle name="40% - Accent5 22 2 9" xfId="39685" xr:uid="{CF7C3E62-FEAC-4656-A25A-917347D61E4E}"/>
    <cellStyle name="40% - Accent5 22 3" xfId="12632" xr:uid="{0E3B7E96-0CBA-4B28-9407-71CA03CD6FE7}"/>
    <cellStyle name="40% - Accent5 22 3 2" xfId="12633" xr:uid="{DC496331-F058-435E-AF51-21B8C839298D}"/>
    <cellStyle name="40% - Accent5 22 3 2 2" xfId="12634" xr:uid="{D58B09A1-DFDD-410D-AEEB-0204ABD1C1D5}"/>
    <cellStyle name="40% - Accent5 22 3 2 2 2" xfId="12635" xr:uid="{1711B785-354E-40A3-B764-2F930B7899C4}"/>
    <cellStyle name="40% - Accent5 22 3 2 2 2 2" xfId="39713" xr:uid="{C58F12EF-F0EE-4C51-B939-66A27C0D6D18}"/>
    <cellStyle name="40% - Accent5 22 3 2 2 2 3" xfId="43139" xr:uid="{2481F03D-6F91-42C9-9B59-A76E969FB90B}"/>
    <cellStyle name="40% - Accent5 22 3 2 2 3" xfId="12636" xr:uid="{D8759507-99E8-495E-88F4-E86AD19CB766}"/>
    <cellStyle name="40% - Accent5 22 3 2 2 3 2" xfId="39714" xr:uid="{1F0E5DC0-D9C6-4A24-A827-FF8E89DC3431}"/>
    <cellStyle name="40% - Accent5 22 3 2 2 3 3" xfId="43140" xr:uid="{D1176E47-42BF-445A-B5DE-132FCE5538E5}"/>
    <cellStyle name="40% - Accent5 22 3 2 2 4" xfId="39712" xr:uid="{DA3DB126-2E55-4510-B37E-BBE61F5CE0A4}"/>
    <cellStyle name="40% - Accent5 22 3 2 2 5" xfId="43138" xr:uid="{C5CFD365-77E5-475B-85D3-5EB02D4E3382}"/>
    <cellStyle name="40% - Accent5 22 3 2 3" xfId="12637" xr:uid="{35CF169F-60A4-4DB7-B289-976A8FEC24CB}"/>
    <cellStyle name="40% - Accent5 22 3 2 3 2" xfId="39715" xr:uid="{853CAACF-1959-458E-B43D-38252D856BCF}"/>
    <cellStyle name="40% - Accent5 22 3 2 3 3" xfId="43141" xr:uid="{E2EB2E6E-3ADA-472A-BAF2-DA3F9CDAD89B}"/>
    <cellStyle name="40% - Accent5 22 3 2 4" xfId="12638" xr:uid="{4457CB39-3D4F-4C87-BAF6-0263F0116E3C}"/>
    <cellStyle name="40% - Accent5 22 3 2 4 2" xfId="39716" xr:uid="{1EB35B19-216F-4BB2-A52B-86471BD05892}"/>
    <cellStyle name="40% - Accent5 22 3 2 4 3" xfId="43142" xr:uid="{BCBB5F6E-900B-4ED7-9FAC-5E43616554C5}"/>
    <cellStyle name="40% - Accent5 22 3 2 5" xfId="39711" xr:uid="{62436BD8-8696-4CAA-B495-509AC976C581}"/>
    <cellStyle name="40% - Accent5 22 3 2 6" xfId="43137" xr:uid="{5E92181F-ACA1-4610-AA29-CE0F70FD2F99}"/>
    <cellStyle name="40% - Accent5 22 3 3" xfId="12639" xr:uid="{3DD3EB91-E749-48CF-BB62-375C6E5272E8}"/>
    <cellStyle name="40% - Accent5 22 3 3 2" xfId="12640" xr:uid="{07D4A9F8-617A-4EF5-B6E7-DC220AA924D9}"/>
    <cellStyle name="40% - Accent5 22 3 3 2 2" xfId="12641" xr:uid="{564F59E8-2BE6-49A3-A1F8-CBE3ECFA1F1C}"/>
    <cellStyle name="40% - Accent5 22 3 3 2 2 2" xfId="39719" xr:uid="{65E7946A-10B2-4054-9FDE-83C028B3A6B5}"/>
    <cellStyle name="40% - Accent5 22 3 3 2 2 3" xfId="43145" xr:uid="{85898DA5-2510-49A8-881D-E0E4661D25A0}"/>
    <cellStyle name="40% - Accent5 22 3 3 2 3" xfId="12642" xr:uid="{299F94A9-2CB3-4C2A-9E99-041D81349A9D}"/>
    <cellStyle name="40% - Accent5 22 3 3 2 3 2" xfId="39720" xr:uid="{A1706EDE-3376-483A-BFFD-D64D13E016C9}"/>
    <cellStyle name="40% - Accent5 22 3 3 2 3 3" xfId="43146" xr:uid="{345FB41C-E29A-4762-A4BB-EE8519EB7549}"/>
    <cellStyle name="40% - Accent5 22 3 3 2 4" xfId="39718" xr:uid="{392351CF-22AE-4907-993E-C3FFB49AD26F}"/>
    <cellStyle name="40% - Accent5 22 3 3 2 5" xfId="43144" xr:uid="{8D1D997F-A519-4F20-913B-4C2C2DA8A83B}"/>
    <cellStyle name="40% - Accent5 22 3 3 3" xfId="12643" xr:uid="{50795E79-3DE9-44B6-89C4-5B5F4584C76D}"/>
    <cellStyle name="40% - Accent5 22 3 3 3 2" xfId="39721" xr:uid="{18399FD0-498F-4400-B044-0FFFF6BC6123}"/>
    <cellStyle name="40% - Accent5 22 3 3 3 3" xfId="43147" xr:uid="{9791F73D-ADB6-4109-B32C-22555D6DAA35}"/>
    <cellStyle name="40% - Accent5 22 3 3 4" xfId="12644" xr:uid="{059512E2-9D50-4447-98BB-28458F723973}"/>
    <cellStyle name="40% - Accent5 22 3 3 4 2" xfId="39722" xr:uid="{4A90FB0B-C7C8-4A04-9F36-26ECC101102A}"/>
    <cellStyle name="40% - Accent5 22 3 3 4 3" xfId="43148" xr:uid="{7EA33B0F-E26C-4FB7-A84A-224BFD3DA0F2}"/>
    <cellStyle name="40% - Accent5 22 3 3 5" xfId="39717" xr:uid="{6397CB14-6FF3-418F-AB81-782690A09E09}"/>
    <cellStyle name="40% - Accent5 22 3 3 6" xfId="43143" xr:uid="{9C2AC447-A4F3-4B5D-A236-D0D0E2DAEEB4}"/>
    <cellStyle name="40% - Accent5 22 3 4" xfId="12645" xr:uid="{C0B38BDB-B53B-4F5F-B25B-D2CC224FE28C}"/>
    <cellStyle name="40% - Accent5 22 3 4 2" xfId="12646" xr:uid="{DA17DC37-A5BC-49EE-8C66-6262A9331F77}"/>
    <cellStyle name="40% - Accent5 22 3 4 2 2" xfId="39724" xr:uid="{B701C7C7-D4D1-4FC1-87C4-1AD7CA7B303B}"/>
    <cellStyle name="40% - Accent5 22 3 4 2 3" xfId="43150" xr:uid="{0695D41E-6D07-47CA-BA25-63C860F6C580}"/>
    <cellStyle name="40% - Accent5 22 3 4 3" xfId="12647" xr:uid="{3CCDF7F4-5127-4360-8B10-1E2DF32EA14A}"/>
    <cellStyle name="40% - Accent5 22 3 4 3 2" xfId="39725" xr:uid="{3CCBEF1F-FEB7-4AB5-8590-EAD4C5616836}"/>
    <cellStyle name="40% - Accent5 22 3 4 3 3" xfId="43151" xr:uid="{842E6352-8FF2-4534-AC5C-27C19F7F4D5B}"/>
    <cellStyle name="40% - Accent5 22 3 4 4" xfId="39723" xr:uid="{3CC31737-144A-48D7-9A57-B8EC1C52495F}"/>
    <cellStyle name="40% - Accent5 22 3 4 5" xfId="43149" xr:uid="{E67D954F-5323-4362-91D2-5BDD33B30E38}"/>
    <cellStyle name="40% - Accent5 22 4" xfId="12648" xr:uid="{4349F6F4-2A0B-4F5E-83E0-E09A5EE055ED}"/>
    <cellStyle name="40% - Accent5 22 4 10" xfId="43152" xr:uid="{659DDC17-AF82-4319-8FFB-82479D2B858A}"/>
    <cellStyle name="40% - Accent5 22 4 2" xfId="12649" xr:uid="{5384A251-BB4B-468A-AEBF-98B4D71F8D01}"/>
    <cellStyle name="40% - Accent5 22 4 2 2" xfId="12650" xr:uid="{AAAFA447-2A66-4FEB-B467-EEE4201B2004}"/>
    <cellStyle name="40% - Accent5 22 4 2 2 2" xfId="12651" xr:uid="{FB67023B-1676-4F84-A227-82D27728638B}"/>
    <cellStyle name="40% - Accent5 22 4 2 2 2 2" xfId="39729" xr:uid="{C6682D94-7FB0-4947-9E49-F2AAD44F2BFF}"/>
    <cellStyle name="40% - Accent5 22 4 2 2 2 3" xfId="43155" xr:uid="{6AE65DDA-A33A-428B-A011-10E0BCDD0BD2}"/>
    <cellStyle name="40% - Accent5 22 4 2 2 3" xfId="12652" xr:uid="{FF16872E-C30B-413A-8D0E-24889D941490}"/>
    <cellStyle name="40% - Accent5 22 4 2 2 3 2" xfId="39730" xr:uid="{F30DCCAC-B0EB-4F7B-9D8A-9C57D945F40F}"/>
    <cellStyle name="40% - Accent5 22 4 2 2 3 3" xfId="43156" xr:uid="{8A9B8499-037E-4BA1-A184-38EDD6D05C76}"/>
    <cellStyle name="40% - Accent5 22 4 2 2 4" xfId="39728" xr:uid="{B3E2EDA3-C70C-4822-87E7-0FCD18041426}"/>
    <cellStyle name="40% - Accent5 22 4 2 2 5" xfId="43154" xr:uid="{4A821E08-2DC8-4B28-903B-3C5A20A7B09E}"/>
    <cellStyle name="40% - Accent5 22 4 2 3" xfId="12653" xr:uid="{0BC21E1A-5A49-41A8-B5B7-3531969BDA7B}"/>
    <cellStyle name="40% - Accent5 22 4 2 3 2" xfId="39731" xr:uid="{7C99C83F-C8C7-4385-B49E-D5AF82729283}"/>
    <cellStyle name="40% - Accent5 22 4 2 3 3" xfId="43157" xr:uid="{22980E9D-EACE-422B-8DE7-541DB0EE2589}"/>
    <cellStyle name="40% - Accent5 22 4 2 4" xfId="12654" xr:uid="{D85C7100-6BCD-418C-997B-8E87E4B9C1A1}"/>
    <cellStyle name="40% - Accent5 22 4 2 4 2" xfId="39732" xr:uid="{5B8FAE88-E68B-496F-BB81-3599AA1CBF5B}"/>
    <cellStyle name="40% - Accent5 22 4 2 4 3" xfId="43158" xr:uid="{CDE3BAB4-41C3-4AB0-89D0-4CFAC89CF1B3}"/>
    <cellStyle name="40% - Accent5 22 4 2 5" xfId="12655" xr:uid="{731B5E34-4BD3-478D-996B-F407DB22D136}"/>
    <cellStyle name="40% - Accent5 22 4 2 5 2" xfId="39733" xr:uid="{5B7FE81A-5435-4FE4-8F7B-91398548A9EF}"/>
    <cellStyle name="40% - Accent5 22 4 2 5 3" xfId="43159" xr:uid="{9536E4B1-F1FE-46B1-A258-D65A99F939FC}"/>
    <cellStyle name="40% - Accent5 22 4 2 6" xfId="12656" xr:uid="{881A7FC5-F658-467A-97F8-DA859F3D879B}"/>
    <cellStyle name="40% - Accent5 22 4 2 6 2" xfId="39734" xr:uid="{4A75F714-A02F-43F5-8ACD-96BC0B347D8D}"/>
    <cellStyle name="40% - Accent5 22 4 2 6 3" xfId="43160" xr:uid="{ECAC9B71-AE3D-42D6-A9DD-115583EA43DB}"/>
    <cellStyle name="40% - Accent5 22 4 2 7" xfId="39727" xr:uid="{820166EB-AC1A-4B06-A861-F19D6DA3C717}"/>
    <cellStyle name="40% - Accent5 22 4 2 8" xfId="43153" xr:uid="{CBE454D8-9DB8-45D0-814D-62CF8C2D28B1}"/>
    <cellStyle name="40% - Accent5 22 4 3" xfId="12657" xr:uid="{17D63F95-EC2A-42E2-97FC-4BC20CCD88C4}"/>
    <cellStyle name="40% - Accent5 22 4 3 2" xfId="12658" xr:uid="{C1779069-4123-446F-A66F-85EF8C6190A4}"/>
    <cellStyle name="40% - Accent5 22 4 3 2 2" xfId="12659" xr:uid="{F2A69FF6-26C8-454D-B8B6-182270CD9181}"/>
    <cellStyle name="40% - Accent5 22 4 3 2 2 2" xfId="39737" xr:uid="{FF75E11C-3722-4709-A70E-07D384C1603E}"/>
    <cellStyle name="40% - Accent5 22 4 3 2 2 3" xfId="43163" xr:uid="{FE7FD0E8-7744-420F-8B07-28D8CBD408B5}"/>
    <cellStyle name="40% - Accent5 22 4 3 2 3" xfId="12660" xr:uid="{F8E20922-144F-4E7E-B7E7-0107E6B05CAB}"/>
    <cellStyle name="40% - Accent5 22 4 3 2 3 2" xfId="39738" xr:uid="{611BF85D-84BF-48E3-B343-A0BF688294EA}"/>
    <cellStyle name="40% - Accent5 22 4 3 2 3 3" xfId="43164" xr:uid="{1DD3B97D-CCE5-49FD-A578-26CD0F371233}"/>
    <cellStyle name="40% - Accent5 22 4 3 2 4" xfId="39736" xr:uid="{877321D9-4B7C-463E-8C87-7C96B3D7FEDB}"/>
    <cellStyle name="40% - Accent5 22 4 3 2 5" xfId="43162" xr:uid="{0DF0AFAD-3A20-4449-B154-B4D4FFC7AA18}"/>
    <cellStyle name="40% - Accent5 22 4 3 3" xfId="12661" xr:uid="{DCBFEAB3-5966-4ED0-AE13-027658D937DF}"/>
    <cellStyle name="40% - Accent5 22 4 3 3 2" xfId="39739" xr:uid="{A54D01FF-50EC-4794-8F03-B94FC8677762}"/>
    <cellStyle name="40% - Accent5 22 4 3 3 3" xfId="43165" xr:uid="{A2728AEB-5F0D-4060-9DE8-A3E97B99DFBD}"/>
    <cellStyle name="40% - Accent5 22 4 3 4" xfId="12662" xr:uid="{C29644CA-B665-420F-933E-1746FD6FAD45}"/>
    <cellStyle name="40% - Accent5 22 4 3 4 2" xfId="39740" xr:uid="{711A895A-BFFD-49FC-9B51-959167EA466F}"/>
    <cellStyle name="40% - Accent5 22 4 3 4 3" xfId="43166" xr:uid="{7C276ADC-438D-42E3-8A2E-EFA66145C4BD}"/>
    <cellStyle name="40% - Accent5 22 4 3 5" xfId="39735" xr:uid="{0CF47F14-DC8C-445B-AD59-1DE74E5259D6}"/>
    <cellStyle name="40% - Accent5 22 4 3 6" xfId="43161" xr:uid="{DE97213F-4B1C-40C4-9E26-900079E0B98F}"/>
    <cellStyle name="40% - Accent5 22 4 4" xfId="12663" xr:uid="{B7E8144D-2397-44EC-8609-70A729F1F9DD}"/>
    <cellStyle name="40% - Accent5 22 4 4 2" xfId="12664" xr:uid="{87D2282E-941C-43A9-A211-2E0E6465DC28}"/>
    <cellStyle name="40% - Accent5 22 4 4 2 2" xfId="39742" xr:uid="{03D92768-7944-45F5-9B20-908AA5C69DFC}"/>
    <cellStyle name="40% - Accent5 22 4 4 2 3" xfId="43168" xr:uid="{6557051F-F6B6-4456-BD7B-9A67A30F889F}"/>
    <cellStyle name="40% - Accent5 22 4 4 3" xfId="12665" xr:uid="{40CC6F6E-8E84-4143-BD2C-911A02685E99}"/>
    <cellStyle name="40% - Accent5 22 4 4 3 2" xfId="39743" xr:uid="{55188030-9125-427A-AFB6-09F121D7FF96}"/>
    <cellStyle name="40% - Accent5 22 4 4 3 3" xfId="43169" xr:uid="{FAD2A025-B676-4D2F-85A3-F0BB8B142D0C}"/>
    <cellStyle name="40% - Accent5 22 4 4 4" xfId="39741" xr:uid="{5E5DB532-B072-44D4-8EAC-82E9D3116AA4}"/>
    <cellStyle name="40% - Accent5 22 4 4 5" xfId="43167" xr:uid="{88A5186D-3B8D-43AB-A58B-15C4C01F13A7}"/>
    <cellStyle name="40% - Accent5 22 4 5" xfId="12666" xr:uid="{79768D27-D211-4065-800D-BEEA9CEA721B}"/>
    <cellStyle name="40% - Accent5 22 4 5 2" xfId="39744" xr:uid="{060E2295-D1AB-497C-B513-B4FCC9B5ABD5}"/>
    <cellStyle name="40% - Accent5 22 4 5 3" xfId="43170" xr:uid="{B1EE3D22-315D-468B-B9A6-471DA66AF197}"/>
    <cellStyle name="40% - Accent5 22 4 6" xfId="12667" xr:uid="{A979239C-795A-475B-BEFF-1E291DE0176B}"/>
    <cellStyle name="40% - Accent5 22 4 6 2" xfId="39745" xr:uid="{F6E766EE-0FE0-49C0-8F9A-9A061FEB0139}"/>
    <cellStyle name="40% - Accent5 22 4 6 3" xfId="43171" xr:uid="{2364F592-9BEB-488A-BA18-9FBFC40B5377}"/>
    <cellStyle name="40% - Accent5 22 4 7" xfId="12668" xr:uid="{35939F06-D2E8-42AD-8482-D521A98CC839}"/>
    <cellStyle name="40% - Accent5 22 4 7 2" xfId="39746" xr:uid="{99450082-9CE0-4936-831C-B5F1C52B5221}"/>
    <cellStyle name="40% - Accent5 22 4 7 3" xfId="43172" xr:uid="{22BAB32F-040E-4AD0-935D-91A74214973E}"/>
    <cellStyle name="40% - Accent5 22 4 8" xfId="12669" xr:uid="{7A253EE6-E65D-4C08-A596-4AAB93D65D1A}"/>
    <cellStyle name="40% - Accent5 22 4 8 2" xfId="39747" xr:uid="{282EE393-DC0A-45C1-9891-9D2ACF8058FB}"/>
    <cellStyle name="40% - Accent5 22 4 8 3" xfId="43173" xr:uid="{3C393431-E397-4B2E-AA5D-671A641DA858}"/>
    <cellStyle name="40% - Accent5 22 4 9" xfId="39726" xr:uid="{F60A7836-AA6E-4061-BFAC-DA583C69235A}"/>
    <cellStyle name="40% - Accent5 22 5" xfId="12670" xr:uid="{E4470B62-CFE3-475D-B1B5-2FB70303CE1B}"/>
    <cellStyle name="40% - Accent5 22 5 10" xfId="43174" xr:uid="{B025926F-A7D7-417E-8A52-B133302E0459}"/>
    <cellStyle name="40% - Accent5 22 5 2" xfId="12671" xr:uid="{8F58B581-4D23-4E35-8157-D4FA573A91A1}"/>
    <cellStyle name="40% - Accent5 22 5 2 2" xfId="12672" xr:uid="{64AD1386-D315-4651-A546-516B653C9ADC}"/>
    <cellStyle name="40% - Accent5 22 5 2 2 2" xfId="12673" xr:uid="{148779DA-3C13-4CFF-AE48-E06FECE191F0}"/>
    <cellStyle name="40% - Accent5 22 5 2 2 2 2" xfId="39751" xr:uid="{829AEC8F-08F2-43C5-AB8E-8B1798E2EDE5}"/>
    <cellStyle name="40% - Accent5 22 5 2 2 2 3" xfId="43177" xr:uid="{E76DF591-C302-4E0A-9863-4E3BB3E63862}"/>
    <cellStyle name="40% - Accent5 22 5 2 2 3" xfId="12674" xr:uid="{A0D2EB50-4244-44F6-AD42-52BB69FFF24C}"/>
    <cellStyle name="40% - Accent5 22 5 2 2 3 2" xfId="39752" xr:uid="{69C681F4-AB4A-41BD-9A3C-230B2C36B7BD}"/>
    <cellStyle name="40% - Accent5 22 5 2 2 3 3" xfId="43178" xr:uid="{1B66E9FC-99F4-4E08-8AD3-309825818EF3}"/>
    <cellStyle name="40% - Accent5 22 5 2 2 4" xfId="39750" xr:uid="{99A1C2DB-BC4C-450E-859E-3D0C933ACBB4}"/>
    <cellStyle name="40% - Accent5 22 5 2 2 5" xfId="43176" xr:uid="{AA82A8AC-9977-4104-A022-9FBF7489F0B8}"/>
    <cellStyle name="40% - Accent5 22 5 2 3" xfId="12675" xr:uid="{A6AE3F3B-63AD-4D4B-87DF-7C4E2CFC4588}"/>
    <cellStyle name="40% - Accent5 22 5 2 3 2" xfId="39753" xr:uid="{88421329-114C-4F85-A901-0E1C6A72438E}"/>
    <cellStyle name="40% - Accent5 22 5 2 3 3" xfId="43179" xr:uid="{76FF32BD-2E21-42C4-AA6D-AA2BF593A43D}"/>
    <cellStyle name="40% - Accent5 22 5 2 4" xfId="12676" xr:uid="{6A8CF030-2532-4783-8228-9D90F0D38398}"/>
    <cellStyle name="40% - Accent5 22 5 2 4 2" xfId="39754" xr:uid="{C9A07951-03AD-483D-A25C-122A33C30AD2}"/>
    <cellStyle name="40% - Accent5 22 5 2 4 3" xfId="43180" xr:uid="{4E11417F-42AA-4DC3-9671-B05FB717B36F}"/>
    <cellStyle name="40% - Accent5 22 5 2 5" xfId="39749" xr:uid="{D1807B53-60EC-4FF7-8898-963693D83242}"/>
    <cellStyle name="40% - Accent5 22 5 2 6" xfId="43175" xr:uid="{11328221-61EE-440C-9ED5-59B3BE1675BE}"/>
    <cellStyle name="40% - Accent5 22 5 3" xfId="12677" xr:uid="{21A81B35-783F-46AD-997E-59508CE0EFDD}"/>
    <cellStyle name="40% - Accent5 22 5 3 2" xfId="12678" xr:uid="{AD76898E-12C8-4E7D-B2C4-E30DBEB55007}"/>
    <cellStyle name="40% - Accent5 22 5 3 2 2" xfId="12679" xr:uid="{A034AA89-21A9-41B8-8F4E-40AA6875AC11}"/>
    <cellStyle name="40% - Accent5 22 5 3 2 2 2" xfId="39757" xr:uid="{84E97C5A-CCFF-437E-BD67-A227ABFB4B67}"/>
    <cellStyle name="40% - Accent5 22 5 3 2 2 3" xfId="43183" xr:uid="{A0E0DD1B-B962-41F5-AD85-1CB78AC5FC47}"/>
    <cellStyle name="40% - Accent5 22 5 3 2 3" xfId="12680" xr:uid="{F3EEB0E8-3676-4113-A550-92B5A8933251}"/>
    <cellStyle name="40% - Accent5 22 5 3 2 3 2" xfId="39758" xr:uid="{413914A4-07DF-4D00-B249-681C23A54B94}"/>
    <cellStyle name="40% - Accent5 22 5 3 2 3 3" xfId="43184" xr:uid="{D973BA24-06E2-49AF-8489-3FAFE93D3708}"/>
    <cellStyle name="40% - Accent5 22 5 3 2 4" xfId="39756" xr:uid="{3FB242C3-EAAC-4706-896E-E4EEBE7DFE55}"/>
    <cellStyle name="40% - Accent5 22 5 3 2 5" xfId="43182" xr:uid="{D4977E9D-7DDF-4796-AAF0-C5AD4A97624E}"/>
    <cellStyle name="40% - Accent5 22 5 3 3" xfId="12681" xr:uid="{6C1816C7-209E-4EE9-8705-664BBC0368DD}"/>
    <cellStyle name="40% - Accent5 22 5 3 3 2" xfId="39759" xr:uid="{3AF80E14-7667-4943-990A-6C739E3339A2}"/>
    <cellStyle name="40% - Accent5 22 5 3 3 3" xfId="43185" xr:uid="{E90B50FF-4446-45BD-A042-80D35D87513D}"/>
    <cellStyle name="40% - Accent5 22 5 3 4" xfId="12682" xr:uid="{3A43BEBE-96C8-4897-8912-83F63677E476}"/>
    <cellStyle name="40% - Accent5 22 5 3 4 2" xfId="39760" xr:uid="{AD3FBF05-06C3-40A8-8B6B-29458CC86D56}"/>
    <cellStyle name="40% - Accent5 22 5 3 4 3" xfId="43186" xr:uid="{90A4ED96-0D4F-4747-A3BF-4FBBE2C68BFA}"/>
    <cellStyle name="40% - Accent5 22 5 3 5" xfId="39755" xr:uid="{5E4128F8-3AC8-4BD5-9E05-7EC7F161E02E}"/>
    <cellStyle name="40% - Accent5 22 5 3 6" xfId="43181" xr:uid="{1B24E334-C189-4CCA-87A3-55281449303C}"/>
    <cellStyle name="40% - Accent5 22 5 4" xfId="12683" xr:uid="{85C34A80-AD4D-43FD-AD49-FF7673435947}"/>
    <cellStyle name="40% - Accent5 22 5 4 2" xfId="12684" xr:uid="{23E1A605-70BA-4F55-BA9B-38689C44AA30}"/>
    <cellStyle name="40% - Accent5 22 5 4 2 2" xfId="39762" xr:uid="{A6F892C2-474A-49A0-929C-D7E8F0E3F23F}"/>
    <cellStyle name="40% - Accent5 22 5 4 2 3" xfId="43188" xr:uid="{3DB53A41-1B3C-4B1B-91BF-1103E78F8F85}"/>
    <cellStyle name="40% - Accent5 22 5 4 3" xfId="12685" xr:uid="{600133C3-1935-48DF-AB1D-0A01129E057A}"/>
    <cellStyle name="40% - Accent5 22 5 4 3 2" xfId="39763" xr:uid="{109F2A3E-C2FD-4EA9-9B96-A4B87052978B}"/>
    <cellStyle name="40% - Accent5 22 5 4 3 3" xfId="43189" xr:uid="{6053FA2E-D4E1-4D0F-9EA6-B153532C0BD6}"/>
    <cellStyle name="40% - Accent5 22 5 4 4" xfId="39761" xr:uid="{070FDD71-7C2C-40C0-8003-AC2E99E1A1A2}"/>
    <cellStyle name="40% - Accent5 22 5 4 5" xfId="43187" xr:uid="{45B9F7F3-D49B-4C7D-AA06-516DC8D108AA}"/>
    <cellStyle name="40% - Accent5 22 5 5" xfId="12686" xr:uid="{9BCE1306-BD15-4AE7-8D06-BE0AA4E5B90A}"/>
    <cellStyle name="40% - Accent5 22 5 5 2" xfId="39764" xr:uid="{B7A6B331-1070-4106-B41D-95BADD9C356D}"/>
    <cellStyle name="40% - Accent5 22 5 5 3" xfId="43190" xr:uid="{108735DB-D0D0-4BCA-9CAE-9CF7F2999E5D}"/>
    <cellStyle name="40% - Accent5 22 5 6" xfId="12687" xr:uid="{9F42C458-690F-44FA-81E2-BF5645036C6C}"/>
    <cellStyle name="40% - Accent5 22 5 6 2" xfId="39765" xr:uid="{7923306B-FA39-444F-8A72-70D296314B8B}"/>
    <cellStyle name="40% - Accent5 22 5 6 3" xfId="43191" xr:uid="{298FCB5B-3918-4003-A5C3-1185C01D9ECE}"/>
    <cellStyle name="40% - Accent5 22 5 7" xfId="12688" xr:uid="{DB928F57-9F16-4D8B-A389-9E24A5C2A812}"/>
    <cellStyle name="40% - Accent5 22 5 7 2" xfId="39766" xr:uid="{9A264139-8613-41C4-BD7E-7ABB5FB009DE}"/>
    <cellStyle name="40% - Accent5 22 5 7 3" xfId="43192" xr:uid="{36E51348-BD41-4CA7-B3F2-565DBE6CB5DD}"/>
    <cellStyle name="40% - Accent5 22 5 8" xfId="12689" xr:uid="{D9FC1D90-BD55-4CCD-9756-35EEDADA3E7D}"/>
    <cellStyle name="40% - Accent5 22 5 8 2" xfId="39767" xr:uid="{F6E4DF5F-D35E-40E3-AB18-ED856088F77E}"/>
    <cellStyle name="40% - Accent5 22 5 8 3" xfId="43193" xr:uid="{224CA576-FE49-4124-B988-734A6CF3856C}"/>
    <cellStyle name="40% - Accent5 22 5 9" xfId="39748" xr:uid="{D36FDC93-E1B4-4716-A8EC-969507F4D0B1}"/>
    <cellStyle name="40% - Accent5 22 6" xfId="12690" xr:uid="{D5B9E0DB-791F-4B3C-A274-8DC45886170B}"/>
    <cellStyle name="40% - Accent5 22 6 2" xfId="12691" xr:uid="{405FC87C-A90A-43BF-8014-D6885911C7CF}"/>
    <cellStyle name="40% - Accent5 22 6 2 2" xfId="12692" xr:uid="{DA8E395E-D7FC-4E57-B8B4-94E87B5082AC}"/>
    <cellStyle name="40% - Accent5 22 6 2 2 2" xfId="12693" xr:uid="{D0FA5953-D4FE-482B-80B3-2C75661C4146}"/>
    <cellStyle name="40% - Accent5 22 6 2 2 2 2" xfId="39771" xr:uid="{894EAD65-B478-4DBE-BCDE-15A4FCE0627E}"/>
    <cellStyle name="40% - Accent5 22 6 2 2 2 3" xfId="43197" xr:uid="{22BA1102-F95D-432A-AC96-9807BA213D47}"/>
    <cellStyle name="40% - Accent5 22 6 2 2 3" xfId="12694" xr:uid="{54ED7423-734F-4974-BF48-9F20352F2D4A}"/>
    <cellStyle name="40% - Accent5 22 6 2 2 3 2" xfId="39772" xr:uid="{AFCB90A9-2086-4466-8A9B-9B8B1F183D1D}"/>
    <cellStyle name="40% - Accent5 22 6 2 2 3 3" xfId="43198" xr:uid="{F3065BE4-3C9C-4D7D-A407-D294C474AC61}"/>
    <cellStyle name="40% - Accent5 22 6 2 2 4" xfId="39770" xr:uid="{57F45D42-1EF8-47A5-9220-3B07B45C610D}"/>
    <cellStyle name="40% - Accent5 22 6 2 2 5" xfId="43196" xr:uid="{EA0B2920-ACB3-474B-A51D-7A7C01A03D38}"/>
    <cellStyle name="40% - Accent5 22 6 2 3" xfId="12695" xr:uid="{130F28B6-AB56-434A-ACAC-CE03D55238D7}"/>
    <cellStyle name="40% - Accent5 22 6 2 3 2" xfId="39773" xr:uid="{D564E70E-C019-425E-B532-4F54461E19A5}"/>
    <cellStyle name="40% - Accent5 22 6 2 3 3" xfId="43199" xr:uid="{1FFB2CFC-B1F8-44AE-BF76-9E82D61C2747}"/>
    <cellStyle name="40% - Accent5 22 6 2 4" xfId="12696" xr:uid="{DCE47DCF-F161-4E2C-9EF6-93DC082A2F85}"/>
    <cellStyle name="40% - Accent5 22 6 2 4 2" xfId="39774" xr:uid="{5D7FB219-897A-4A99-93C6-AABEDCCCF5C1}"/>
    <cellStyle name="40% - Accent5 22 6 2 4 3" xfId="43200" xr:uid="{72AAAF70-8B65-40E2-876B-0EA232D8CF8C}"/>
    <cellStyle name="40% - Accent5 22 6 2 5" xfId="39769" xr:uid="{CF6BD2CE-4EC1-488A-AA2A-74A90B437F3C}"/>
    <cellStyle name="40% - Accent5 22 6 2 6" xfId="43195" xr:uid="{9DBA959A-D60B-4BB5-92EC-B21A5660DA10}"/>
    <cellStyle name="40% - Accent5 22 6 3" xfId="12697" xr:uid="{F99C0C41-18C4-40FF-8F97-FB8F052107B1}"/>
    <cellStyle name="40% - Accent5 22 6 3 2" xfId="12698" xr:uid="{F9C64B38-B34D-4DCA-95FF-9F4C11C7A51F}"/>
    <cellStyle name="40% - Accent5 22 6 3 2 2" xfId="39776" xr:uid="{BF1A681C-7626-4083-B5BD-541AAADBB7D4}"/>
    <cellStyle name="40% - Accent5 22 6 3 2 3" xfId="43202" xr:uid="{EBBE973E-6D78-412B-A232-DF9436EAF3AB}"/>
    <cellStyle name="40% - Accent5 22 6 3 3" xfId="12699" xr:uid="{7772D243-C875-4FA4-956C-465E3607329F}"/>
    <cellStyle name="40% - Accent5 22 6 3 3 2" xfId="39777" xr:uid="{D335EB3F-67EC-418C-B459-FAABC3508394}"/>
    <cellStyle name="40% - Accent5 22 6 3 3 3" xfId="43203" xr:uid="{29658A52-F3C1-427A-8A2A-4E4A5259863B}"/>
    <cellStyle name="40% - Accent5 22 6 3 4" xfId="39775" xr:uid="{130B05FF-0328-4707-92F1-68CDF92BEF8B}"/>
    <cellStyle name="40% - Accent5 22 6 3 5" xfId="43201" xr:uid="{8F11608E-71D2-4F8C-B9D8-AB6127360291}"/>
    <cellStyle name="40% - Accent5 22 6 4" xfId="12700" xr:uid="{6F5AD60D-BD1C-428F-B040-B3B718061CDF}"/>
    <cellStyle name="40% - Accent5 22 6 4 2" xfId="39778" xr:uid="{7D308885-9FBC-4220-A27A-5484E5DE8B9A}"/>
    <cellStyle name="40% - Accent5 22 6 4 3" xfId="43204" xr:uid="{FDCEA6CC-DDD9-4B4E-8DE2-7E4B2C1D551A}"/>
    <cellStyle name="40% - Accent5 22 6 5" xfId="12701" xr:uid="{4E9F4B80-5573-462F-98BE-395033C53695}"/>
    <cellStyle name="40% - Accent5 22 6 5 2" xfId="39779" xr:uid="{96A1698F-52E1-416A-ADCA-270CB0D18AB0}"/>
    <cellStyle name="40% - Accent5 22 6 5 3" xfId="43205" xr:uid="{184E0000-B5CB-4F25-8161-725046BA8D0B}"/>
    <cellStyle name="40% - Accent5 22 6 6" xfId="12702" xr:uid="{19D87E8D-7315-4EA3-B162-F96FE6D4497A}"/>
    <cellStyle name="40% - Accent5 22 6 6 2" xfId="39780" xr:uid="{A9A0388F-C92A-45DD-9603-A3EEFFBC38FD}"/>
    <cellStyle name="40% - Accent5 22 6 6 3" xfId="43206" xr:uid="{CEB45112-C439-4D86-B231-BDFEDE4DE7F5}"/>
    <cellStyle name="40% - Accent5 22 6 7" xfId="39768" xr:uid="{5AEEDC49-0D81-4EC8-B352-035DB9172A56}"/>
    <cellStyle name="40% - Accent5 22 6 8" xfId="43194" xr:uid="{6B356753-E1B1-4A0F-AD05-1C72B60E91BC}"/>
    <cellStyle name="40% - Accent5 22 7" xfId="12703" xr:uid="{C3EF6FDC-77BD-4163-A7C4-7571CF160E0D}"/>
    <cellStyle name="40% - Accent5 22 7 2" xfId="12704" xr:uid="{AC79D349-BC29-4994-8D6B-88C2452966E9}"/>
    <cellStyle name="40% - Accent5 22 7 2 2" xfId="12705" xr:uid="{2F49657B-156C-4352-9DE9-900EF4E914C2}"/>
    <cellStyle name="40% - Accent5 22 7 2 2 2" xfId="39783" xr:uid="{2293C656-148A-4AD1-9777-29DDA9165F25}"/>
    <cellStyle name="40% - Accent5 22 7 2 2 3" xfId="43209" xr:uid="{2DC2ABC0-4141-4EA6-B03E-E590864765EF}"/>
    <cellStyle name="40% - Accent5 22 7 2 3" xfId="12706" xr:uid="{2AC38FC4-2628-4191-9737-41DF82A3A4A2}"/>
    <cellStyle name="40% - Accent5 22 7 2 3 2" xfId="39784" xr:uid="{CE9A2551-362B-4F71-9527-68A406970167}"/>
    <cellStyle name="40% - Accent5 22 7 2 3 3" xfId="43210" xr:uid="{CE14C425-2ED8-4766-8944-46AABB856FFE}"/>
    <cellStyle name="40% - Accent5 22 7 2 4" xfId="39782" xr:uid="{6743328B-F131-4C23-A58E-0759280E32E9}"/>
    <cellStyle name="40% - Accent5 22 7 2 5" xfId="43208" xr:uid="{1DD5CDB4-C1F0-4732-95ED-577DD9F9780A}"/>
    <cellStyle name="40% - Accent5 22 7 3" xfId="12707" xr:uid="{4D1ECEFD-BF4B-4F9E-9FB2-3C92165A5E0B}"/>
    <cellStyle name="40% - Accent5 22 7 3 2" xfId="39785" xr:uid="{9DE7E676-EFFC-4B65-B10B-7DC9BB98D0B8}"/>
    <cellStyle name="40% - Accent5 22 7 3 3" xfId="43211" xr:uid="{91CF8889-E67B-432B-9FD9-6F48CBB85CFB}"/>
    <cellStyle name="40% - Accent5 22 7 4" xfId="12708" xr:uid="{3128C6D5-FA9A-40B7-8A8C-C207939930BD}"/>
    <cellStyle name="40% - Accent5 22 7 4 2" xfId="39786" xr:uid="{6FB6D2A8-A2D9-4E0D-B4D0-556833C7E058}"/>
    <cellStyle name="40% - Accent5 22 7 4 3" xfId="43212" xr:uid="{616E029C-5951-453C-8EC1-87269DAB70B7}"/>
    <cellStyle name="40% - Accent5 22 7 5" xfId="39781" xr:uid="{4721A60F-4333-4408-A139-CFCD42BA69A6}"/>
    <cellStyle name="40% - Accent5 22 7 6" xfId="43207" xr:uid="{7FE97ACD-0710-499F-BE59-A02E00480747}"/>
    <cellStyle name="40% - Accent5 22 8" xfId="12709" xr:uid="{C0751FE7-B600-49C3-A444-B98DA7EC382D}"/>
    <cellStyle name="40% - Accent5 22 8 2" xfId="12710" xr:uid="{D8722111-1725-4D78-A1F3-84D653A25C87}"/>
    <cellStyle name="40% - Accent5 22 8 2 2" xfId="12711" xr:uid="{5C3E0F75-2EA4-438C-A5F7-E45F94A7DF68}"/>
    <cellStyle name="40% - Accent5 22 8 2 2 2" xfId="39789" xr:uid="{3AC3F3C0-472C-41CA-914D-C6A8D25D98A2}"/>
    <cellStyle name="40% - Accent5 22 8 2 2 3" xfId="43215" xr:uid="{453E8E63-6CFC-4216-9CEE-9CB7B1BD46A2}"/>
    <cellStyle name="40% - Accent5 22 8 2 3" xfId="12712" xr:uid="{4838E11B-50C4-485D-859D-E1E06D58B28A}"/>
    <cellStyle name="40% - Accent5 22 8 2 3 2" xfId="39790" xr:uid="{A2EDFEA7-609B-422A-B084-4CB20BE4036B}"/>
    <cellStyle name="40% - Accent5 22 8 2 3 3" xfId="43216" xr:uid="{5107F2E1-AF41-4D97-8D03-0CC39FC50F2B}"/>
    <cellStyle name="40% - Accent5 22 8 2 4" xfId="39788" xr:uid="{18D7EEE5-A2D8-432B-BC8D-35E7D1E66C59}"/>
    <cellStyle name="40% - Accent5 22 8 2 5" xfId="43214" xr:uid="{DC2DE150-16EA-49C3-A50A-CE780042350D}"/>
    <cellStyle name="40% - Accent5 22 8 3" xfId="12713" xr:uid="{5D961771-5BCF-414D-A6EE-B29EEA9B52F1}"/>
    <cellStyle name="40% - Accent5 22 8 3 2" xfId="39791" xr:uid="{9DBE2FB9-B9D6-42AD-AFC4-8B3273E35228}"/>
    <cellStyle name="40% - Accent5 22 8 3 3" xfId="43217" xr:uid="{FFB66714-746C-498C-B085-196299ED4080}"/>
    <cellStyle name="40% - Accent5 22 8 4" xfId="12714" xr:uid="{0FE95C8D-FD85-450B-989E-61B57F514D87}"/>
    <cellStyle name="40% - Accent5 22 8 4 2" xfId="39792" xr:uid="{1540A32B-580A-402E-9CE6-C4B69EC2165C}"/>
    <cellStyle name="40% - Accent5 22 8 4 3" xfId="43218" xr:uid="{32D23771-6AB6-4C52-81BD-88212F1A3746}"/>
    <cellStyle name="40% - Accent5 22 8 5" xfId="39787" xr:uid="{71A29483-52BC-4339-9517-8D583E78175A}"/>
    <cellStyle name="40% - Accent5 22 8 6" xfId="43213" xr:uid="{4657CC16-D595-4679-967E-2C4CFEF65748}"/>
    <cellStyle name="40% - Accent5 22 9" xfId="12715" xr:uid="{3203C3D1-186E-4868-9127-026BADF04C35}"/>
    <cellStyle name="40% - Accent5 22 9 2" xfId="12716" xr:uid="{EFAAAA04-39CC-4EF9-8665-8AB2A1701479}"/>
    <cellStyle name="40% - Accent5 22 9 2 2" xfId="39794" xr:uid="{EDA2B936-2823-4252-85E8-9CF61FC626A9}"/>
    <cellStyle name="40% - Accent5 22 9 2 3" xfId="43220" xr:uid="{B2B54EF9-43EE-4FA9-B786-137F85F96ECE}"/>
    <cellStyle name="40% - Accent5 22 9 3" xfId="12717" xr:uid="{C3B42A1A-60F5-42A3-8F73-3964982786F7}"/>
    <cellStyle name="40% - Accent5 22 9 3 2" xfId="39795" xr:uid="{23682C7B-0600-410D-8A0F-26E42363EB43}"/>
    <cellStyle name="40% - Accent5 22 9 3 3" xfId="43221" xr:uid="{0E255DAB-2262-471B-90F7-EB0D6A9A01DB}"/>
    <cellStyle name="40% - Accent5 22 9 4" xfId="39793" xr:uid="{6ABA88D2-13F4-44EF-A7F7-E1F42C416D81}"/>
    <cellStyle name="40% - Accent5 22 9 5" xfId="43219" xr:uid="{9A71A5B5-86E7-4C4D-8233-1990A296C53C}"/>
    <cellStyle name="40% - Accent5 23" xfId="2327" xr:uid="{00000000-0005-0000-0000-0000AC030000}"/>
    <cellStyle name="40% - Accent5 23 10" xfId="12719" xr:uid="{A666D957-3D19-4476-902D-877D83E09CED}"/>
    <cellStyle name="40% - Accent5 23 10 2" xfId="39797" xr:uid="{D0AB1D66-C533-47E2-9C28-FBE168CF109F}"/>
    <cellStyle name="40% - Accent5 23 10 3" xfId="43223" xr:uid="{FF3EA16F-B367-42AC-841D-FAF39A30E1B6}"/>
    <cellStyle name="40% - Accent5 23 11" xfId="12720" xr:uid="{8DECFCAA-01B0-44D8-BACC-6120BE2D4A95}"/>
    <cellStyle name="40% - Accent5 23 11 2" xfId="39798" xr:uid="{7EF1BE8D-C154-40E0-8244-99123ACEB611}"/>
    <cellStyle name="40% - Accent5 23 11 3" xfId="43224" xr:uid="{0C54E5E1-AE13-4B21-BADB-4B116C752089}"/>
    <cellStyle name="40% - Accent5 23 12" xfId="12721" xr:uid="{BE60DE39-8B2C-413C-B898-B70295B6BBA0}"/>
    <cellStyle name="40% - Accent5 23 12 2" xfId="39799" xr:uid="{6C4E5E40-628D-4E5E-9742-1B2A3C26A7CE}"/>
    <cellStyle name="40% - Accent5 23 12 3" xfId="43225" xr:uid="{7773EB46-DD87-4432-8636-46A92F6DF732}"/>
    <cellStyle name="40% - Accent5 23 13" xfId="12722" xr:uid="{CF74DACE-84B5-46FC-9D05-1FA8F90542A7}"/>
    <cellStyle name="40% - Accent5 23 13 2" xfId="39800" xr:uid="{69465EE3-B1E9-414E-BB3F-E6596B61BAC7}"/>
    <cellStyle name="40% - Accent5 23 13 3" xfId="43226" xr:uid="{14F2EB62-33A2-41A3-8C6C-4B89108DAC93}"/>
    <cellStyle name="40% - Accent5 23 14" xfId="39796" xr:uid="{E98816BD-07FD-46B5-B0FB-B6E05D95CCBA}"/>
    <cellStyle name="40% - Accent5 23 15" xfId="43222" xr:uid="{2EEE9BC8-209A-4545-A781-C4ECF0633ACA}"/>
    <cellStyle name="40% - Accent5 23 16" xfId="12718" xr:uid="{BE9CDACD-BBC7-4700-9070-3D13DD2ED30B}"/>
    <cellStyle name="40% - Accent5 23 2" xfId="12723" xr:uid="{3D158212-2EE2-41E2-BB1D-8AE3F328EC76}"/>
    <cellStyle name="40% - Accent5 23 2 10" xfId="43227" xr:uid="{5D2122AA-92A8-4414-97A2-05F5ED5E2828}"/>
    <cellStyle name="40% - Accent5 23 2 2" xfId="12724" xr:uid="{E186B671-C5A1-48A9-AAFB-E5F041691E7B}"/>
    <cellStyle name="40% - Accent5 23 2 2 2" xfId="12725" xr:uid="{BCD39A31-F7D5-434E-BBCC-96F97B2634C4}"/>
    <cellStyle name="40% - Accent5 23 2 2 2 2" xfId="12726" xr:uid="{CF0AF1BB-E0E3-45BE-B9B8-43A92C7E2BC7}"/>
    <cellStyle name="40% - Accent5 23 2 2 2 2 2" xfId="39804" xr:uid="{0FBC2B41-E952-41E2-8FCB-C3AC6C502920}"/>
    <cellStyle name="40% - Accent5 23 2 2 2 2 3" xfId="43230" xr:uid="{28D3AE32-01F9-47DB-AA46-84F8371BABFA}"/>
    <cellStyle name="40% - Accent5 23 2 2 2 3" xfId="12727" xr:uid="{B8372B9D-6744-4F44-A110-BB302B0801C9}"/>
    <cellStyle name="40% - Accent5 23 2 2 2 3 2" xfId="39805" xr:uid="{92EDB5AE-0D13-4489-A4D8-081DB076E099}"/>
    <cellStyle name="40% - Accent5 23 2 2 2 3 3" xfId="43231" xr:uid="{2D389DC2-7F44-4D2F-B98C-3B4C10F83E8B}"/>
    <cellStyle name="40% - Accent5 23 2 2 2 4" xfId="12728" xr:uid="{07C36A25-D7EF-46E3-9A3F-6E2A52D1BDC1}"/>
    <cellStyle name="40% - Accent5 23 2 2 2 4 2" xfId="39806" xr:uid="{767E869D-A30D-486C-8EF0-80461CC5FB81}"/>
    <cellStyle name="40% - Accent5 23 2 2 2 4 3" xfId="43232" xr:uid="{EB106564-35EA-45FF-A0AB-3970E976CD03}"/>
    <cellStyle name="40% - Accent5 23 2 2 2 5" xfId="12729" xr:uid="{029461D5-59DF-42B1-8792-55E54682F57E}"/>
    <cellStyle name="40% - Accent5 23 2 2 2 5 2" xfId="39807" xr:uid="{B0254DA2-1B01-49F7-B07C-B34D4B1DBDBF}"/>
    <cellStyle name="40% - Accent5 23 2 2 2 5 3" xfId="43233" xr:uid="{3C72C30A-763D-4777-8094-C86E39E7EBFC}"/>
    <cellStyle name="40% - Accent5 23 2 2 2 6" xfId="39803" xr:uid="{789195FD-954F-400E-86C4-AA46C5703AB3}"/>
    <cellStyle name="40% - Accent5 23 2 2 2 7" xfId="43229" xr:uid="{860CB2E4-B783-4232-A2AB-176EFEDAD391}"/>
    <cellStyle name="40% - Accent5 23 2 2 3" xfId="12730" xr:uid="{A3C5804F-AE9A-4528-B9B4-7AC47D23E93A}"/>
    <cellStyle name="40% - Accent5 23 2 2 3 2" xfId="39808" xr:uid="{19E4D017-ACA0-4B6C-AB7F-92F90CAEAD91}"/>
    <cellStyle name="40% - Accent5 23 2 2 3 3" xfId="43234" xr:uid="{E2E36CE8-3FB6-4BE1-9950-48E2F68CCCD5}"/>
    <cellStyle name="40% - Accent5 23 2 2 4" xfId="12731" xr:uid="{D7ADB309-C8A5-4B47-A3B8-3AFB35D59530}"/>
    <cellStyle name="40% - Accent5 23 2 2 4 2" xfId="39809" xr:uid="{C9F4F46C-D6E3-427B-A3EA-B7364C7C269F}"/>
    <cellStyle name="40% - Accent5 23 2 2 4 3" xfId="43235" xr:uid="{AB05BA43-595D-4718-B89D-8D7A6BC2FEEF}"/>
    <cellStyle name="40% - Accent5 23 2 2 5" xfId="12732" xr:uid="{C0E6F2CF-5BAF-4153-A3A5-E568EDAB5946}"/>
    <cellStyle name="40% - Accent5 23 2 2 5 2" xfId="39810" xr:uid="{1A521F3B-111B-46C7-B8BD-B8B5B5420C6D}"/>
    <cellStyle name="40% - Accent5 23 2 2 5 3" xfId="43236" xr:uid="{69FA685E-1612-41EC-A07C-3EB78CFF29BC}"/>
    <cellStyle name="40% - Accent5 23 2 2 6" xfId="12733" xr:uid="{73627341-8938-42AA-B704-75F9F90DBFD6}"/>
    <cellStyle name="40% - Accent5 23 2 2 6 2" xfId="39811" xr:uid="{9F2B2C57-3076-4733-8157-C93B456A039C}"/>
    <cellStyle name="40% - Accent5 23 2 2 6 3" xfId="43237" xr:uid="{D3132955-6E0F-42B4-AE7E-CE5E8CA65DFA}"/>
    <cellStyle name="40% - Accent5 23 2 2 7" xfId="39802" xr:uid="{8F84AD72-5152-49B1-A0C8-6FE724ED68A6}"/>
    <cellStyle name="40% - Accent5 23 2 2 8" xfId="43228" xr:uid="{F5F9789D-5325-4BC9-8495-10DF8BAA3BB7}"/>
    <cellStyle name="40% - Accent5 23 2 3" xfId="12734" xr:uid="{DA2067DD-DCFD-4646-AD34-67D1BB4F99F2}"/>
    <cellStyle name="40% - Accent5 23 2 3 2" xfId="12735" xr:uid="{8EE98CC3-2389-4875-8C79-C7EC1988F3E4}"/>
    <cellStyle name="40% - Accent5 23 2 3 2 2" xfId="12736" xr:uid="{99E455E2-6A00-4DBE-9CB1-F873C8915EC2}"/>
    <cellStyle name="40% - Accent5 23 2 3 2 2 2" xfId="39814" xr:uid="{D451B38D-5DCC-4D24-9651-FD1D957D4C5A}"/>
    <cellStyle name="40% - Accent5 23 2 3 2 2 3" xfId="43240" xr:uid="{BA2B7C5B-F9DE-4B64-B1B3-67858CB34F10}"/>
    <cellStyle name="40% - Accent5 23 2 3 2 3" xfId="12737" xr:uid="{E9746378-5830-40A1-9CD6-375918D21357}"/>
    <cellStyle name="40% - Accent5 23 2 3 2 3 2" xfId="39815" xr:uid="{813A33B3-85A9-4952-A378-24FE7E63EF67}"/>
    <cellStyle name="40% - Accent5 23 2 3 2 3 3" xfId="43241" xr:uid="{7D6332C9-5550-420D-935E-2E6C08F1B485}"/>
    <cellStyle name="40% - Accent5 23 2 3 2 4" xfId="39813" xr:uid="{E676430A-1658-41E6-BFCD-C9D8D2035FA4}"/>
    <cellStyle name="40% - Accent5 23 2 3 2 5" xfId="43239" xr:uid="{F991E86F-E56A-450F-8306-64C69DD8C4A4}"/>
    <cellStyle name="40% - Accent5 23 2 3 3" xfId="12738" xr:uid="{25279D20-0F95-41D2-A7D9-515A64D74FB0}"/>
    <cellStyle name="40% - Accent5 23 2 3 3 2" xfId="39816" xr:uid="{81E87700-1375-453D-9739-E46C121C6505}"/>
    <cellStyle name="40% - Accent5 23 2 3 3 3" xfId="43242" xr:uid="{BC894543-44BD-482B-8F6B-9AF435B4BBEF}"/>
    <cellStyle name="40% - Accent5 23 2 3 4" xfId="12739" xr:uid="{1E679AFE-4A0C-42AA-AD2D-EBD4EF1ECA3A}"/>
    <cellStyle name="40% - Accent5 23 2 3 4 2" xfId="39817" xr:uid="{22F2CFF0-9B5F-423D-B8ED-75677854E910}"/>
    <cellStyle name="40% - Accent5 23 2 3 4 3" xfId="43243" xr:uid="{771B370A-3247-46B0-8FF0-9193C93354DB}"/>
    <cellStyle name="40% - Accent5 23 2 3 5" xfId="12740" xr:uid="{403D5D26-BC6A-4A3C-8827-18DE24F878C3}"/>
    <cellStyle name="40% - Accent5 23 2 3 5 2" xfId="39818" xr:uid="{31C55ECA-B245-418D-B7CF-E8DE87E9E7EE}"/>
    <cellStyle name="40% - Accent5 23 2 3 5 3" xfId="43244" xr:uid="{2C97A0F6-3910-40AE-9FA0-C3BAF05C552E}"/>
    <cellStyle name="40% - Accent5 23 2 3 6" xfId="12741" xr:uid="{6A39B609-EB74-48C5-879C-950B3C42FD87}"/>
    <cellStyle name="40% - Accent5 23 2 3 6 2" xfId="39819" xr:uid="{910CFF3F-3EF8-44D8-BFC9-9F8E593AB3F2}"/>
    <cellStyle name="40% - Accent5 23 2 3 6 3" xfId="43245" xr:uid="{F8342377-1147-4196-A2B5-1F59E0A6940B}"/>
    <cellStyle name="40% - Accent5 23 2 3 7" xfId="39812" xr:uid="{9433893A-6982-40FD-A1F0-6D7937B03BE9}"/>
    <cellStyle name="40% - Accent5 23 2 3 8" xfId="43238" xr:uid="{DD08B63B-894D-435B-BA21-2FA52F6B1830}"/>
    <cellStyle name="40% - Accent5 23 2 4" xfId="12742" xr:uid="{8BA7BA75-9753-4C5E-90A5-D654DBA2C893}"/>
    <cellStyle name="40% - Accent5 23 2 4 2" xfId="12743" xr:uid="{AAF19C88-1DCC-4FC3-8528-84B4E2F6B19E}"/>
    <cellStyle name="40% - Accent5 23 2 4 2 2" xfId="39821" xr:uid="{80CB6B01-E4AC-46BA-93D0-953620B15966}"/>
    <cellStyle name="40% - Accent5 23 2 4 2 3" xfId="43247" xr:uid="{4AA2D83D-1002-48CA-B516-B948A3E362A2}"/>
    <cellStyle name="40% - Accent5 23 2 4 3" xfId="12744" xr:uid="{997ADE87-56F9-4B7B-AF61-B6DC0E4168E6}"/>
    <cellStyle name="40% - Accent5 23 2 4 3 2" xfId="39822" xr:uid="{DC3ECB1A-2DCC-448C-972C-42CA0E76BEAE}"/>
    <cellStyle name="40% - Accent5 23 2 4 3 3" xfId="43248" xr:uid="{9276F5A0-4109-4D61-91AD-BD2773C8066A}"/>
    <cellStyle name="40% - Accent5 23 2 4 4" xfId="39820" xr:uid="{99A00877-8F6A-4634-92BC-F43BAA1BF838}"/>
    <cellStyle name="40% - Accent5 23 2 4 5" xfId="43246" xr:uid="{2B15035A-B696-4BDC-95D0-B0CD18D83EFB}"/>
    <cellStyle name="40% - Accent5 23 2 5" xfId="12745" xr:uid="{AB209D88-042F-406D-9DD7-AC8AEF7D51F1}"/>
    <cellStyle name="40% - Accent5 23 2 5 2" xfId="39823" xr:uid="{E079C8AB-2901-4D87-B7E5-150F158786E9}"/>
    <cellStyle name="40% - Accent5 23 2 5 3" xfId="43249" xr:uid="{01DB3842-088C-47EF-B419-847A4B55BD41}"/>
    <cellStyle name="40% - Accent5 23 2 6" xfId="12746" xr:uid="{2A81C7BA-8B8F-436C-8AB4-C6848F57F277}"/>
    <cellStyle name="40% - Accent5 23 2 6 2" xfId="39824" xr:uid="{F7FADED8-990B-4BF5-8F13-C45AFFCA232E}"/>
    <cellStyle name="40% - Accent5 23 2 6 3" xfId="43250" xr:uid="{3E589705-DEEB-4B74-8D47-79EABE1C041F}"/>
    <cellStyle name="40% - Accent5 23 2 7" xfId="12747" xr:uid="{1F9EA3DC-BC98-429E-BBFF-CC5B6B4D80D2}"/>
    <cellStyle name="40% - Accent5 23 2 7 2" xfId="39825" xr:uid="{F4E3A1FC-C8C6-4334-BAD1-C5709753BCF6}"/>
    <cellStyle name="40% - Accent5 23 2 7 3" xfId="43251" xr:uid="{261F9DD8-0B0B-4E9B-8E63-F08370823B17}"/>
    <cellStyle name="40% - Accent5 23 2 8" xfId="12748" xr:uid="{8375A0CD-DA0D-437F-9FFA-A6B40047D5C0}"/>
    <cellStyle name="40% - Accent5 23 2 8 2" xfId="39826" xr:uid="{F7267A65-0FEA-40FF-8334-2C4C324F116A}"/>
    <cellStyle name="40% - Accent5 23 2 8 3" xfId="43252" xr:uid="{4C6ABE36-6CCB-466D-B310-1FDCA782A462}"/>
    <cellStyle name="40% - Accent5 23 2 9" xfId="39801" xr:uid="{F5769FF5-8B87-4EB5-AF34-DD4F850A1B6C}"/>
    <cellStyle name="40% - Accent5 23 3" xfId="12749" xr:uid="{A55B1511-061A-4177-9A78-8B421F6E47F8}"/>
    <cellStyle name="40% - Accent5 23 3 2" xfId="12750" xr:uid="{929A3B2F-EC80-454A-BBDA-80D82811677C}"/>
    <cellStyle name="40% - Accent5 23 3 2 2" xfId="12751" xr:uid="{D439A23F-D48B-4FFB-BC84-B6E7322EABCC}"/>
    <cellStyle name="40% - Accent5 23 3 2 2 2" xfId="12752" xr:uid="{DEADD6CA-3692-449E-A21E-8E8E0057782E}"/>
    <cellStyle name="40% - Accent5 23 3 2 2 2 2" xfId="39829" xr:uid="{8B95E8D3-B8A7-40AD-B027-E0A68536BDF9}"/>
    <cellStyle name="40% - Accent5 23 3 2 2 2 3" xfId="43255" xr:uid="{1A7D1614-9680-445A-8A81-FFE147599BC1}"/>
    <cellStyle name="40% - Accent5 23 3 2 2 3" xfId="12753" xr:uid="{6907F7B2-A267-46E2-BA13-4DAC0E1B9FD9}"/>
    <cellStyle name="40% - Accent5 23 3 2 2 3 2" xfId="39830" xr:uid="{B7440EEF-7284-42E2-87E1-8EA590F5A834}"/>
    <cellStyle name="40% - Accent5 23 3 2 2 3 3" xfId="43256" xr:uid="{38CE1DA0-37F0-4A69-8D9C-15736E2FD075}"/>
    <cellStyle name="40% - Accent5 23 3 2 2 4" xfId="39828" xr:uid="{82AB40A1-559D-45FD-888F-E8B11C1E26B4}"/>
    <cellStyle name="40% - Accent5 23 3 2 2 5" xfId="43254" xr:uid="{4E47E55E-EE07-44E9-85D6-54EDA337149C}"/>
    <cellStyle name="40% - Accent5 23 3 2 3" xfId="12754" xr:uid="{DBCE0399-20BF-48A2-9C9A-CC03A8590B6E}"/>
    <cellStyle name="40% - Accent5 23 3 2 3 2" xfId="39831" xr:uid="{28A5736A-F7F2-418C-AFB4-E2F750F8B262}"/>
    <cellStyle name="40% - Accent5 23 3 2 3 3" xfId="43257" xr:uid="{6B403DDE-27D7-430D-9E64-528DEEC13DEF}"/>
    <cellStyle name="40% - Accent5 23 3 2 4" xfId="12755" xr:uid="{4293158E-ECB5-4AAE-9839-E9910F13C6EC}"/>
    <cellStyle name="40% - Accent5 23 3 2 4 2" xfId="39832" xr:uid="{D366C7D8-062A-4C2E-883F-9FDECB9E79D7}"/>
    <cellStyle name="40% - Accent5 23 3 2 4 3" xfId="43258" xr:uid="{4CE6C70B-4266-4A43-B2D5-50DA90152E40}"/>
    <cellStyle name="40% - Accent5 23 3 2 5" xfId="39827" xr:uid="{4430FF86-4F30-4FD4-9F80-833B383CA485}"/>
    <cellStyle name="40% - Accent5 23 3 2 6" xfId="43253" xr:uid="{A3420E9F-1703-44A3-A83F-44D8B6B5507B}"/>
    <cellStyle name="40% - Accent5 23 3 3" xfId="12756" xr:uid="{F94FC329-6723-4D4C-AC98-D5799323FDBC}"/>
    <cellStyle name="40% - Accent5 23 3 3 2" xfId="12757" xr:uid="{AE1D1BF9-BA49-48DF-9E93-1C85101FFDD0}"/>
    <cellStyle name="40% - Accent5 23 3 3 2 2" xfId="12758" xr:uid="{E35F159C-BDF8-46D5-BAB0-8A5ED5A233AE}"/>
    <cellStyle name="40% - Accent5 23 3 3 2 2 2" xfId="39835" xr:uid="{B75D31DA-9B88-47F1-B110-EB5310C6A751}"/>
    <cellStyle name="40% - Accent5 23 3 3 2 2 3" xfId="43261" xr:uid="{B03B8452-8267-4559-BD8C-E4B641634C0A}"/>
    <cellStyle name="40% - Accent5 23 3 3 2 3" xfId="12759" xr:uid="{9018BD25-2509-4176-BA7D-39D3A219E855}"/>
    <cellStyle name="40% - Accent5 23 3 3 2 3 2" xfId="39836" xr:uid="{EC60245A-B59D-4D62-B515-FE6BC1B9FAB1}"/>
    <cellStyle name="40% - Accent5 23 3 3 2 3 3" xfId="43262" xr:uid="{3E2B7F3C-2818-44F6-90D3-1106BF56214F}"/>
    <cellStyle name="40% - Accent5 23 3 3 2 4" xfId="39834" xr:uid="{17FC49DA-6C1A-4726-AF4C-6D7F78024BFA}"/>
    <cellStyle name="40% - Accent5 23 3 3 2 5" xfId="43260" xr:uid="{B4465CE4-D7F4-40E7-B8B4-F4CAA3F76B47}"/>
    <cellStyle name="40% - Accent5 23 3 3 3" xfId="12760" xr:uid="{EB9EFD79-4BB0-4B34-8B57-4F9D4C9CF546}"/>
    <cellStyle name="40% - Accent5 23 3 3 3 2" xfId="39837" xr:uid="{383AAAC7-B53A-4780-82D1-1467A9E53C58}"/>
    <cellStyle name="40% - Accent5 23 3 3 3 3" xfId="43263" xr:uid="{279D63C6-D5D1-49A9-BEED-51213B19CB72}"/>
    <cellStyle name="40% - Accent5 23 3 3 4" xfId="12761" xr:uid="{E7ED0C13-32FE-45F9-B50A-F0AF22EB9C92}"/>
    <cellStyle name="40% - Accent5 23 3 3 4 2" xfId="39838" xr:uid="{502E8C4C-0AAD-45BB-92FC-5EA015753CC1}"/>
    <cellStyle name="40% - Accent5 23 3 3 4 3" xfId="43264" xr:uid="{4C6EC4CC-F7DB-4754-B881-F51283584995}"/>
    <cellStyle name="40% - Accent5 23 3 3 5" xfId="39833" xr:uid="{A7E1C3DE-8284-4C7F-8AC0-AF58704D25B7}"/>
    <cellStyle name="40% - Accent5 23 3 3 6" xfId="43259" xr:uid="{10EBB0D3-E395-4111-8C0E-70D464BB2479}"/>
    <cellStyle name="40% - Accent5 23 3 4" xfId="12762" xr:uid="{A24B8AFF-B50C-41DB-BDCB-43388640F086}"/>
    <cellStyle name="40% - Accent5 23 3 4 2" xfId="12763" xr:uid="{89D94FB0-88B6-49BE-98CF-11160703000A}"/>
    <cellStyle name="40% - Accent5 23 3 4 2 2" xfId="39840" xr:uid="{B7D11E26-3AA0-49F8-BB2B-DF0B359701F9}"/>
    <cellStyle name="40% - Accent5 23 3 4 2 3" xfId="43266" xr:uid="{6897BC8A-A7FA-43D4-9586-35C25EDF2595}"/>
    <cellStyle name="40% - Accent5 23 3 4 3" xfId="12764" xr:uid="{C45D63EC-3CF5-4B18-B25E-95D15A6B527A}"/>
    <cellStyle name="40% - Accent5 23 3 4 3 2" xfId="39841" xr:uid="{FA9910D5-3802-4E96-A713-97E8246629DD}"/>
    <cellStyle name="40% - Accent5 23 3 4 3 3" xfId="43267" xr:uid="{B96DE7FD-0349-4125-AB89-5E723B0A3A5B}"/>
    <cellStyle name="40% - Accent5 23 3 4 4" xfId="39839" xr:uid="{07107F9E-4611-4821-879B-7E04A3C25264}"/>
    <cellStyle name="40% - Accent5 23 3 4 5" xfId="43265" xr:uid="{AAFA62D6-41C9-4498-BFA2-2E8D9EB51AF0}"/>
    <cellStyle name="40% - Accent5 23 4" xfId="12765" xr:uid="{A21E0A21-3C20-4279-A34E-FA6E72E8C5A9}"/>
    <cellStyle name="40% - Accent5 23 4 2" xfId="12766" xr:uid="{1D70D703-99DB-4DA2-A9D4-C3B5652F2A67}"/>
    <cellStyle name="40% - Accent5 23 4 2 2" xfId="12767" xr:uid="{6D131EEE-2A76-4B9D-A203-2E658C0175F6}"/>
    <cellStyle name="40% - Accent5 23 4 2 2 2" xfId="12768" xr:uid="{E39A0A43-7594-407C-A50B-9864A6435092}"/>
    <cellStyle name="40% - Accent5 23 4 2 2 2 2" xfId="39844" xr:uid="{F7CEF950-D362-46B5-86A4-0CDCAF38E67B}"/>
    <cellStyle name="40% - Accent5 23 4 2 2 2 3" xfId="43270" xr:uid="{C1E685CD-8904-438C-97D0-9A30227A0D7F}"/>
    <cellStyle name="40% - Accent5 23 4 2 2 3" xfId="12769" xr:uid="{FB2B6464-EB9D-47ED-AE6C-9B2EEE4BB724}"/>
    <cellStyle name="40% - Accent5 23 4 2 2 3 2" xfId="39845" xr:uid="{036B4C2F-905D-4164-83F9-006689DBE164}"/>
    <cellStyle name="40% - Accent5 23 4 2 2 3 3" xfId="43271" xr:uid="{E0406CE1-EA06-406E-B7C8-79387B413201}"/>
    <cellStyle name="40% - Accent5 23 4 2 2 4" xfId="39843" xr:uid="{25CF2E90-080A-4AF6-9042-F857A36F7CE7}"/>
    <cellStyle name="40% - Accent5 23 4 2 2 5" xfId="43269" xr:uid="{F8244B44-F01F-4033-8FFA-8CF0B6937484}"/>
    <cellStyle name="40% - Accent5 23 4 2 3" xfId="12770" xr:uid="{FEF97BB1-EC23-4C69-97D1-2EED936193A1}"/>
    <cellStyle name="40% - Accent5 23 4 2 3 2" xfId="39846" xr:uid="{A2C3BF44-FE20-493E-A23F-820C4B176670}"/>
    <cellStyle name="40% - Accent5 23 4 2 3 3" xfId="43272" xr:uid="{A149C0DD-3874-4F9C-82C7-BC4889C85AEC}"/>
    <cellStyle name="40% - Accent5 23 4 2 4" xfId="12771" xr:uid="{848B7004-37ED-4575-BA04-1508E04C1554}"/>
    <cellStyle name="40% - Accent5 23 4 2 4 2" xfId="39847" xr:uid="{04E30AB4-F032-4470-A0F5-D66EEE9D06C2}"/>
    <cellStyle name="40% - Accent5 23 4 2 4 3" xfId="43273" xr:uid="{9852A9DD-C195-44B1-A6D7-510297F92772}"/>
    <cellStyle name="40% - Accent5 23 4 2 5" xfId="39842" xr:uid="{5DB9D650-8F22-4BA2-BCC1-2B5AB65B55BA}"/>
    <cellStyle name="40% - Accent5 23 4 2 6" xfId="43268" xr:uid="{EBC57056-0FBA-4649-B93B-8D7924FD48EA}"/>
    <cellStyle name="40% - Accent5 23 4 3" xfId="12772" xr:uid="{6487E10D-B580-4B51-8B2C-7E4CA55C11FB}"/>
    <cellStyle name="40% - Accent5 23 4 3 2" xfId="12773" xr:uid="{BA7A01D9-F15C-4396-9F4F-C4E09F9C0DBE}"/>
    <cellStyle name="40% - Accent5 23 4 3 2 2" xfId="12774" xr:uid="{BAAC0371-2949-437F-881F-EAD90987BE19}"/>
    <cellStyle name="40% - Accent5 23 4 3 2 2 2" xfId="39850" xr:uid="{3E6D0AE1-4913-46BB-91F7-84C960C860B9}"/>
    <cellStyle name="40% - Accent5 23 4 3 2 2 3" xfId="43276" xr:uid="{AF45E610-AC28-41C3-B209-9D8ED46B79A5}"/>
    <cellStyle name="40% - Accent5 23 4 3 2 3" xfId="12775" xr:uid="{9D28D4CA-6464-47B3-88FA-2F5E50C04722}"/>
    <cellStyle name="40% - Accent5 23 4 3 2 3 2" xfId="39851" xr:uid="{74EC2D67-7380-4408-A97D-F32EB7F33364}"/>
    <cellStyle name="40% - Accent5 23 4 3 2 3 3" xfId="43277" xr:uid="{2F680427-B5F7-482F-9F4D-B362E10EEAD1}"/>
    <cellStyle name="40% - Accent5 23 4 3 2 4" xfId="39849" xr:uid="{3842B865-05B9-4E7D-B1D3-B1C137FB07AE}"/>
    <cellStyle name="40% - Accent5 23 4 3 2 5" xfId="43275" xr:uid="{72FD67D7-89D3-4884-8968-E2D6C4A7933D}"/>
    <cellStyle name="40% - Accent5 23 4 3 3" xfId="12776" xr:uid="{C18F1619-BC1E-4291-865A-6885C6488668}"/>
    <cellStyle name="40% - Accent5 23 4 3 3 2" xfId="39852" xr:uid="{9E94AAE6-3040-4413-9BFD-7824574C5A33}"/>
    <cellStyle name="40% - Accent5 23 4 3 3 3" xfId="43278" xr:uid="{53552605-6FAB-42B6-BFCD-98A009B5CB6B}"/>
    <cellStyle name="40% - Accent5 23 4 3 4" xfId="12777" xr:uid="{53F9C655-FE26-4A5B-98EE-BB125D4A06EC}"/>
    <cellStyle name="40% - Accent5 23 4 3 4 2" xfId="39853" xr:uid="{86922AB4-227B-4290-B3C6-EFC3B1FE8398}"/>
    <cellStyle name="40% - Accent5 23 4 3 4 3" xfId="43279" xr:uid="{E9733CA1-A797-413B-BA01-9644018A692A}"/>
    <cellStyle name="40% - Accent5 23 4 3 5" xfId="39848" xr:uid="{959F44EF-60B2-4ACD-B3A2-83F21533185B}"/>
    <cellStyle name="40% - Accent5 23 4 3 6" xfId="43274" xr:uid="{724364EA-307F-4871-B769-7AA4BAB87E61}"/>
    <cellStyle name="40% - Accent5 23 4 4" xfId="12778" xr:uid="{16D8E832-C80A-4A32-901A-A4801279D3FF}"/>
    <cellStyle name="40% - Accent5 23 4 4 2" xfId="12779" xr:uid="{D6E50C6C-0F68-42EA-9EA6-2182D7B9207F}"/>
    <cellStyle name="40% - Accent5 23 4 4 2 2" xfId="39855" xr:uid="{626321A1-102C-4123-890A-36272A8E418B}"/>
    <cellStyle name="40% - Accent5 23 4 4 2 3" xfId="43281" xr:uid="{FB10EB61-37FB-4FD6-8567-E9971CA59C78}"/>
    <cellStyle name="40% - Accent5 23 4 4 3" xfId="12780" xr:uid="{24CB0FB4-1B28-4D09-AD00-DCD31D58E2DD}"/>
    <cellStyle name="40% - Accent5 23 4 4 3 2" xfId="39856" xr:uid="{5142FC5F-F1CC-4382-8E93-11B2192E2CA6}"/>
    <cellStyle name="40% - Accent5 23 4 4 3 3" xfId="43282" xr:uid="{94F2E62B-8E31-4EE4-AA55-C8192ADD7F60}"/>
    <cellStyle name="40% - Accent5 23 4 4 4" xfId="39854" xr:uid="{A55D71B8-598A-4484-9575-A4018B3E85DF}"/>
    <cellStyle name="40% - Accent5 23 4 4 5" xfId="43280" xr:uid="{8B04F8D2-84DD-4EF4-84C3-67057BD13F91}"/>
    <cellStyle name="40% - Accent5 23 5" xfId="12781" xr:uid="{CC5D3D66-24CA-4185-8C46-898E22B86888}"/>
    <cellStyle name="40% - Accent5 23 5 2" xfId="12782" xr:uid="{67C58437-F66E-4DA3-83E9-726954C496E5}"/>
    <cellStyle name="40% - Accent5 23 5 2 2" xfId="12783" xr:uid="{5F44FD3A-BC14-420B-BB41-41D7867383B9}"/>
    <cellStyle name="40% - Accent5 23 5 2 2 2" xfId="12784" xr:uid="{49EB38B4-78AA-4022-8E4A-5A312F99F647}"/>
    <cellStyle name="40% - Accent5 23 5 2 2 2 2" xfId="39860" xr:uid="{08B69E46-177F-4AD8-85A7-924F42ECA166}"/>
    <cellStyle name="40% - Accent5 23 5 2 2 2 3" xfId="43286" xr:uid="{7E7E3724-E321-4A52-98DA-711DA51B81E2}"/>
    <cellStyle name="40% - Accent5 23 5 2 2 3" xfId="12785" xr:uid="{91EFD2F9-9874-44C7-97E3-F056F8956868}"/>
    <cellStyle name="40% - Accent5 23 5 2 2 3 2" xfId="39861" xr:uid="{0BE6A4F2-AAD3-44DB-A82F-E4ECA3578091}"/>
    <cellStyle name="40% - Accent5 23 5 2 2 3 3" xfId="43287" xr:uid="{38331609-B05C-4323-BFC7-68203D446DD1}"/>
    <cellStyle name="40% - Accent5 23 5 2 2 4" xfId="39859" xr:uid="{951AC995-C976-4AB6-BE6F-14D9F8B52C8E}"/>
    <cellStyle name="40% - Accent5 23 5 2 2 5" xfId="43285" xr:uid="{042318B1-E169-4429-8342-AFCC83170523}"/>
    <cellStyle name="40% - Accent5 23 5 2 3" xfId="12786" xr:uid="{8030F87F-19C2-410B-BE93-0F98043AE0CF}"/>
    <cellStyle name="40% - Accent5 23 5 2 3 2" xfId="39862" xr:uid="{4276CE1E-47EE-4130-9E5B-F2989C44F4EE}"/>
    <cellStyle name="40% - Accent5 23 5 2 3 3" xfId="43288" xr:uid="{B6E182DF-5901-490E-BBEB-2EC2D5CD2770}"/>
    <cellStyle name="40% - Accent5 23 5 2 4" xfId="12787" xr:uid="{79A53FEF-44D5-46BC-BB4E-2979159B580C}"/>
    <cellStyle name="40% - Accent5 23 5 2 4 2" xfId="39863" xr:uid="{22D9AEC0-24CB-4A14-B5EA-0EAFD1C37CF2}"/>
    <cellStyle name="40% - Accent5 23 5 2 4 3" xfId="43289" xr:uid="{C6E921AB-5CE1-40DC-BEAF-38F1943CB577}"/>
    <cellStyle name="40% - Accent5 23 5 2 5" xfId="12788" xr:uid="{601696FF-8005-4A8A-B467-9B0BE33D1D5E}"/>
    <cellStyle name="40% - Accent5 23 5 2 5 2" xfId="39864" xr:uid="{3BB2B304-6401-4281-96C2-2613BBFF7A8C}"/>
    <cellStyle name="40% - Accent5 23 5 2 5 3" xfId="43290" xr:uid="{D4469885-CA06-4DDE-97F5-09E9542B106C}"/>
    <cellStyle name="40% - Accent5 23 5 2 6" xfId="12789" xr:uid="{009388F5-607F-474F-BDF9-EA5FA36AA250}"/>
    <cellStyle name="40% - Accent5 23 5 2 6 2" xfId="39865" xr:uid="{46353CD8-6310-466D-9ABC-8A6FC487DA42}"/>
    <cellStyle name="40% - Accent5 23 5 2 6 3" xfId="43291" xr:uid="{0228454C-9232-45DC-A713-44F1FAE8B42B}"/>
    <cellStyle name="40% - Accent5 23 5 2 7" xfId="39858" xr:uid="{AE9BF5FA-3942-4F45-8D6E-084237707777}"/>
    <cellStyle name="40% - Accent5 23 5 2 8" xfId="43284" xr:uid="{6DFD2993-B179-411C-95FB-CC32308E2769}"/>
    <cellStyle name="40% - Accent5 23 5 3" xfId="12790" xr:uid="{204A8B2A-A401-45DD-9BAF-1CBDB549A2E1}"/>
    <cellStyle name="40% - Accent5 23 5 3 2" xfId="12791" xr:uid="{5ACA3F59-9C51-47D9-87AD-39636F5FABF8}"/>
    <cellStyle name="40% - Accent5 23 5 3 2 2" xfId="39867" xr:uid="{6361728A-6023-4C23-80E3-EF35966388DE}"/>
    <cellStyle name="40% - Accent5 23 5 3 2 3" xfId="43293" xr:uid="{4EB4E0EA-2722-4DC6-80DB-6F094CEA2540}"/>
    <cellStyle name="40% - Accent5 23 5 3 3" xfId="12792" xr:uid="{68328633-8022-4ABB-B1BD-0B36A6753DFF}"/>
    <cellStyle name="40% - Accent5 23 5 3 3 2" xfId="39868" xr:uid="{13966C3B-214F-4312-9D91-62BBE3438E46}"/>
    <cellStyle name="40% - Accent5 23 5 3 3 3" xfId="43294" xr:uid="{A6598BA5-3A7C-4906-B9BC-EBA772913695}"/>
    <cellStyle name="40% - Accent5 23 5 3 4" xfId="39866" xr:uid="{DDE8D670-BFDF-4848-8DCF-841EE620C2E5}"/>
    <cellStyle name="40% - Accent5 23 5 3 5" xfId="43292" xr:uid="{8125242C-1A24-42C9-A4F6-7135F2ADF289}"/>
    <cellStyle name="40% - Accent5 23 5 4" xfId="12793" xr:uid="{CEA18FC8-95EB-41A1-AD54-B2F80AB8E685}"/>
    <cellStyle name="40% - Accent5 23 5 4 2" xfId="39869" xr:uid="{AD3E495E-EA2E-4417-82A0-52DBF2B547BF}"/>
    <cellStyle name="40% - Accent5 23 5 4 3" xfId="43295" xr:uid="{28108CEE-D1D4-4ABA-A23E-5748931D2A99}"/>
    <cellStyle name="40% - Accent5 23 5 5" xfId="12794" xr:uid="{DC1BE50C-039A-4E90-A73B-825FAA5EBF8E}"/>
    <cellStyle name="40% - Accent5 23 5 5 2" xfId="39870" xr:uid="{C42F64FA-CFDA-4845-B2E8-1E322658269A}"/>
    <cellStyle name="40% - Accent5 23 5 5 3" xfId="43296" xr:uid="{03676D39-60F1-4330-92F2-299F8E295FFB}"/>
    <cellStyle name="40% - Accent5 23 5 6" xfId="12795" xr:uid="{9439F04E-08E7-498A-AF8F-F2D237F95B3C}"/>
    <cellStyle name="40% - Accent5 23 5 6 2" xfId="39871" xr:uid="{56ED5801-B057-4F82-B4C8-5943E79C23C5}"/>
    <cellStyle name="40% - Accent5 23 5 6 3" xfId="43297" xr:uid="{56EFBF55-E0E1-4CFF-AC5F-3E3254B3F34D}"/>
    <cellStyle name="40% - Accent5 23 5 7" xfId="12796" xr:uid="{C5C7C620-8004-4212-B851-E31B52F51495}"/>
    <cellStyle name="40% - Accent5 23 5 7 2" xfId="39872" xr:uid="{48004173-7A8D-4D07-9E35-0DD1786CD000}"/>
    <cellStyle name="40% - Accent5 23 5 7 3" xfId="43298" xr:uid="{9B67DA95-0379-4ECC-8CE8-BB643499FEF4}"/>
    <cellStyle name="40% - Accent5 23 5 8" xfId="39857" xr:uid="{FF4E210E-51BF-4026-AEF6-10057370B107}"/>
    <cellStyle name="40% - Accent5 23 5 9" xfId="43283" xr:uid="{88C00758-EFF8-4E4D-B0B7-66398B8E580F}"/>
    <cellStyle name="40% - Accent5 23 6" xfId="12797" xr:uid="{9F4C52E0-B221-4058-BA40-D901EEBF817C}"/>
    <cellStyle name="40% - Accent5 23 6 2" xfId="12798" xr:uid="{F3D613F6-D9F4-489C-999E-17881D39F10B}"/>
    <cellStyle name="40% - Accent5 23 6 2 2" xfId="12799" xr:uid="{DEF8E0AB-17F5-4469-9FEC-EFB2634440C1}"/>
    <cellStyle name="40% - Accent5 23 6 2 2 2" xfId="39875" xr:uid="{D908F5AF-A664-4F59-92C7-BFF7F5818EB8}"/>
    <cellStyle name="40% - Accent5 23 6 2 2 3" xfId="43301" xr:uid="{4C2FF4C3-88DA-461E-A9C2-5503D5A62394}"/>
    <cellStyle name="40% - Accent5 23 6 2 3" xfId="12800" xr:uid="{343CC014-DE08-417D-B9EB-B631808598CE}"/>
    <cellStyle name="40% - Accent5 23 6 2 3 2" xfId="39876" xr:uid="{C761E9AE-9A12-4C35-BEA6-AEAB07EF634F}"/>
    <cellStyle name="40% - Accent5 23 6 2 3 3" xfId="43302" xr:uid="{7C8FD0EC-14E8-40F2-AD02-4AC2442EFFEE}"/>
    <cellStyle name="40% - Accent5 23 6 2 4" xfId="39874" xr:uid="{AF942494-D7E5-4848-AF26-F824E3CA296A}"/>
    <cellStyle name="40% - Accent5 23 6 2 5" xfId="43300" xr:uid="{F5C41872-C65C-4E03-9836-38F6873B3988}"/>
    <cellStyle name="40% - Accent5 23 6 3" xfId="12801" xr:uid="{7AFD24BD-8345-4131-B1DD-FB846B98BC27}"/>
    <cellStyle name="40% - Accent5 23 6 3 2" xfId="39877" xr:uid="{568342B1-F8B5-4537-A286-F98115CCC510}"/>
    <cellStyle name="40% - Accent5 23 6 3 3" xfId="43303" xr:uid="{E186E5BD-33FC-47EB-B2FC-38CBCC6867AA}"/>
    <cellStyle name="40% - Accent5 23 6 4" xfId="12802" xr:uid="{1A73DF3F-58C9-42EA-AFD7-5CB5A24B1115}"/>
    <cellStyle name="40% - Accent5 23 6 4 2" xfId="39878" xr:uid="{D6776AE3-FDF2-47A5-80F9-8FA9E48A4AD4}"/>
    <cellStyle name="40% - Accent5 23 6 4 3" xfId="43304" xr:uid="{15CF9B63-BEDC-4843-99D2-EFC4D202BB8F}"/>
    <cellStyle name="40% - Accent5 23 6 5" xfId="12803" xr:uid="{AFC6BC57-8005-4957-BDCA-819393AF5DE7}"/>
    <cellStyle name="40% - Accent5 23 6 5 2" xfId="39879" xr:uid="{22DF2885-80C7-4832-B7CD-409001A67C84}"/>
    <cellStyle name="40% - Accent5 23 6 5 3" xfId="43305" xr:uid="{FC644851-85A6-4C12-9855-7F8E58EC9395}"/>
    <cellStyle name="40% - Accent5 23 6 6" xfId="12804" xr:uid="{3AE94817-9DD0-4030-97B1-7332D2C56719}"/>
    <cellStyle name="40% - Accent5 23 6 6 2" xfId="39880" xr:uid="{3ECE3782-2958-4A28-B4AB-10437EF47118}"/>
    <cellStyle name="40% - Accent5 23 6 6 3" xfId="43306" xr:uid="{85F63039-D20B-42C4-89D4-CDA2FB51FD8F}"/>
    <cellStyle name="40% - Accent5 23 6 7" xfId="39873" xr:uid="{9C0901FD-C42E-4A18-BF9C-324DDFFEDC27}"/>
    <cellStyle name="40% - Accent5 23 6 8" xfId="43299" xr:uid="{FF322D2F-7491-4868-9AB4-CD26326DE902}"/>
    <cellStyle name="40% - Accent5 23 7" xfId="12805" xr:uid="{7D0E91D8-F171-4939-AF57-AA7B27238F9C}"/>
    <cellStyle name="40% - Accent5 23 7 2" xfId="12806" xr:uid="{EC53DA84-75AA-42F0-815A-54C46EFCAE4D}"/>
    <cellStyle name="40% - Accent5 23 7 2 2" xfId="12807" xr:uid="{64E92A29-99EA-4C4C-B728-578A361839B8}"/>
    <cellStyle name="40% - Accent5 23 7 2 2 2" xfId="39883" xr:uid="{77AFB38D-3D66-4831-8625-243529AC5F2B}"/>
    <cellStyle name="40% - Accent5 23 7 2 2 3" xfId="43309" xr:uid="{47801DE6-0CA7-4F64-BF9A-9F5EE6B1EC90}"/>
    <cellStyle name="40% - Accent5 23 7 2 3" xfId="12808" xr:uid="{293DAEA2-EC3B-4EF7-94F7-467438260581}"/>
    <cellStyle name="40% - Accent5 23 7 2 3 2" xfId="39884" xr:uid="{989553E6-10C3-4BC4-8AED-BC8F92114B9E}"/>
    <cellStyle name="40% - Accent5 23 7 2 3 3" xfId="43310" xr:uid="{A84D459A-3872-4B89-AEC4-69E3B96DC2E9}"/>
    <cellStyle name="40% - Accent5 23 7 2 4" xfId="39882" xr:uid="{665A2149-FF22-42C5-819A-AC69650961BF}"/>
    <cellStyle name="40% - Accent5 23 7 2 5" xfId="43308" xr:uid="{C26047B8-EF18-4407-B0C2-955515B7993F}"/>
    <cellStyle name="40% - Accent5 23 7 3" xfId="12809" xr:uid="{D292EBB7-4097-4469-BD05-494D648675A0}"/>
    <cellStyle name="40% - Accent5 23 7 3 2" xfId="39885" xr:uid="{8AC2FB49-64E8-480C-B0D1-E1D1402DF677}"/>
    <cellStyle name="40% - Accent5 23 7 3 3" xfId="43311" xr:uid="{9E18EE47-3CE5-45BD-883D-F774027E3953}"/>
    <cellStyle name="40% - Accent5 23 7 4" xfId="12810" xr:uid="{213DF51D-E1E2-4DA7-AEA6-5A5C3F751630}"/>
    <cellStyle name="40% - Accent5 23 7 4 2" xfId="39886" xr:uid="{F71624EE-8A6B-453A-A0C2-32A8F6295B6F}"/>
    <cellStyle name="40% - Accent5 23 7 4 3" xfId="43312" xr:uid="{A543E819-1771-423A-ABD4-CC33E603B7A3}"/>
    <cellStyle name="40% - Accent5 23 7 5" xfId="12811" xr:uid="{E928F82E-C04D-4A0C-B7D0-590F43B9677D}"/>
    <cellStyle name="40% - Accent5 23 7 5 2" xfId="39887" xr:uid="{1C7FA0CA-96DC-4C80-B2A9-1D28AA094F3C}"/>
    <cellStyle name="40% - Accent5 23 7 5 3" xfId="43313" xr:uid="{1975B1BE-7439-4777-BDA9-B89B9B491E6E}"/>
    <cellStyle name="40% - Accent5 23 7 6" xfId="39881" xr:uid="{A107117B-A41D-44DF-A928-70FA0063F9B5}"/>
    <cellStyle name="40% - Accent5 23 7 7" xfId="43307" xr:uid="{58A8CD3C-0C71-4D49-B4D3-2FBBA86A1DA0}"/>
    <cellStyle name="40% - Accent5 23 8" xfId="12812" xr:uid="{50547972-84E4-4BF5-BCDA-A09A559E161B}"/>
    <cellStyle name="40% - Accent5 23 8 2" xfId="12813" xr:uid="{403C132D-275C-47BA-BF9A-73C64913A0BE}"/>
    <cellStyle name="40% - Accent5 23 8 2 2" xfId="39889" xr:uid="{7CF5D529-6039-4004-98E1-8FDE23FB0A92}"/>
    <cellStyle name="40% - Accent5 23 8 2 3" xfId="43315" xr:uid="{9B1717C1-2488-433C-BF5D-8C1FE5CC9D60}"/>
    <cellStyle name="40% - Accent5 23 8 3" xfId="12814" xr:uid="{D14029FD-AD65-43C3-BB2C-DBBF14656AA9}"/>
    <cellStyle name="40% - Accent5 23 8 3 2" xfId="39890" xr:uid="{4F8FE87D-B536-4542-A042-80AA28775222}"/>
    <cellStyle name="40% - Accent5 23 8 3 3" xfId="43316" xr:uid="{FA2C286F-CF13-4C5D-B3D6-C83B89BBFAC7}"/>
    <cellStyle name="40% - Accent5 23 8 4" xfId="39888" xr:uid="{AC68C195-2813-46AB-8964-B0BDCAF636D7}"/>
    <cellStyle name="40% - Accent5 23 8 5" xfId="43314" xr:uid="{27BED528-FDC7-4DF0-8096-11936C628A3D}"/>
    <cellStyle name="40% - Accent5 23 9" xfId="12815" xr:uid="{466CE7E0-D7DA-4FB7-B165-7F15FA428847}"/>
    <cellStyle name="40% - Accent5 23 9 2" xfId="39891" xr:uid="{5A9D2FFB-BBB1-43F4-8182-836E5988FDC1}"/>
    <cellStyle name="40% - Accent5 23 9 3" xfId="43317" xr:uid="{D53472C9-67B8-40AF-A7D1-D2CCE3406CBB}"/>
    <cellStyle name="40% - Accent5 24" xfId="2328" xr:uid="{00000000-0005-0000-0000-0000AD030000}"/>
    <cellStyle name="40% - Accent5 24 10" xfId="12817" xr:uid="{90962E4C-56F4-4E30-92FB-BEAE609407A2}"/>
    <cellStyle name="40% - Accent5 24 10 2" xfId="39893" xr:uid="{F5CCD318-CD76-456D-9D1B-C3DC357CD750}"/>
    <cellStyle name="40% - Accent5 24 10 3" xfId="43319" xr:uid="{12B40B0B-2529-43B0-8D44-9C4D7B2F8681}"/>
    <cellStyle name="40% - Accent5 24 11" xfId="12818" xr:uid="{2B50E13A-B8C0-4849-9794-95109898A5ED}"/>
    <cellStyle name="40% - Accent5 24 11 2" xfId="39894" xr:uid="{842AA1BE-3B03-42C2-8050-6C582ECA5A40}"/>
    <cellStyle name="40% - Accent5 24 11 3" xfId="43320" xr:uid="{F7F5E29A-37A6-41BC-A8FF-21CE8307B54F}"/>
    <cellStyle name="40% - Accent5 24 12" xfId="12819" xr:uid="{09E3C8D2-3380-4F86-8924-D357CDA7F995}"/>
    <cellStyle name="40% - Accent5 24 12 2" xfId="39895" xr:uid="{B15B9FD8-5A67-4CF0-9048-635E0F10AB3C}"/>
    <cellStyle name="40% - Accent5 24 12 3" xfId="43321" xr:uid="{3FB73987-A9F0-4E47-AD7E-43FE80F990E4}"/>
    <cellStyle name="40% - Accent5 24 13" xfId="39892" xr:uid="{605EFF73-61BA-40B5-9B8E-076143B9CD1C}"/>
    <cellStyle name="40% - Accent5 24 14" xfId="43318" xr:uid="{747C8298-1ED0-467F-87DD-2A3BF0F5188C}"/>
    <cellStyle name="40% - Accent5 24 15" xfId="12816" xr:uid="{C0FE5722-86F1-4310-897E-E101F2CE82BA}"/>
    <cellStyle name="40% - Accent5 24 2" xfId="12820" xr:uid="{FFE825B6-AA8D-4023-9677-B7A3CB175FBA}"/>
    <cellStyle name="40% - Accent5 24 2 2" xfId="12821" xr:uid="{3CB885EB-48B0-4446-A7FA-1CFD59C832A7}"/>
    <cellStyle name="40% - Accent5 24 2 2 2" xfId="12822" xr:uid="{B707F7CE-813E-4C17-BF6F-63D66F0FE407}"/>
    <cellStyle name="40% - Accent5 24 2 2 2 2" xfId="39897" xr:uid="{E5A15914-9295-49A5-B8F6-E6DBEA88EF81}"/>
    <cellStyle name="40% - Accent5 24 2 2 2 3" xfId="43323" xr:uid="{6FC9E07B-CF30-4983-868A-2D9FA719E750}"/>
    <cellStyle name="40% - Accent5 24 2 2 3" xfId="12823" xr:uid="{687EA4BA-F0FD-40E8-85FD-03E925176C0B}"/>
    <cellStyle name="40% - Accent5 24 2 2 3 2" xfId="39898" xr:uid="{35AAA986-C5AB-45E2-A72E-1CF1A8886165}"/>
    <cellStyle name="40% - Accent5 24 2 2 3 3" xfId="43324" xr:uid="{1C075BF6-4B97-47A2-921D-4799CF55F2BE}"/>
    <cellStyle name="40% - Accent5 24 2 2 4" xfId="39896" xr:uid="{1017EE4C-7BE2-4EB8-B973-6A664C86CF1C}"/>
    <cellStyle name="40% - Accent5 24 2 2 5" xfId="43322" xr:uid="{E3BA72A1-7696-4798-AC8D-A1888478E6D3}"/>
    <cellStyle name="40% - Accent5 24 3" xfId="12824" xr:uid="{BFEED3B4-20D3-49C2-B066-F8A5B7241D91}"/>
    <cellStyle name="40% - Accent5 24 3 2" xfId="12825" xr:uid="{392781D9-09AC-46C2-85DA-69B0615FFD2E}"/>
    <cellStyle name="40% - Accent5 24 3 2 2" xfId="12826" xr:uid="{06186B64-AB02-4699-BF43-07BFA86DAAAA}"/>
    <cellStyle name="40% - Accent5 24 3 2 3" xfId="12827" xr:uid="{6415A481-FA29-4BB4-90AA-41B8DF1CC327}"/>
    <cellStyle name="40% - Accent5 24 4" xfId="12828" xr:uid="{FB51C78A-2C84-4800-8FC2-E15AA9461C1C}"/>
    <cellStyle name="40% - Accent5 24 5" xfId="12829" xr:uid="{4E3DDB68-59B3-4DD6-B4F5-3E7CF27BA1CF}"/>
    <cellStyle name="40% - Accent5 24 6" xfId="12830" xr:uid="{1774DEF6-1B7D-4751-BB50-3C8C4458DF19}"/>
    <cellStyle name="40% - Accent5 24 7" xfId="12831" xr:uid="{4BAC7FFD-E7C9-4832-924A-36E2A44B708D}"/>
    <cellStyle name="40% - Accent5 24 7 2" xfId="12832" xr:uid="{2374B853-108A-4F1A-92BA-22099DAE28B4}"/>
    <cellStyle name="40% - Accent5 24 7 2 2" xfId="12833" xr:uid="{3E56BF45-5FA0-4118-B6F6-5B71B9220E4A}"/>
    <cellStyle name="40% - Accent5 24 7 2 3" xfId="12834" xr:uid="{86BE84CD-F9D5-42C5-A3BC-FC80A598A297}"/>
    <cellStyle name="40% - Accent5 24 7 3" xfId="12835" xr:uid="{09D45B86-C49D-4C9A-9CB1-4CC6C278ECC8}"/>
    <cellStyle name="40% - Accent5 24 7 4" xfId="12836" xr:uid="{D7CD6521-D224-47B2-8104-B0EB4CAF11FD}"/>
    <cellStyle name="40% - Accent5 24 7 5" xfId="12837" xr:uid="{BB1F28BC-A193-41DA-9B9B-C0D73B89ED27}"/>
    <cellStyle name="40% - Accent5 24 8" xfId="12838" xr:uid="{0A381E1F-4544-403F-8063-D0968FB83415}"/>
    <cellStyle name="40% - Accent5 24 8 2" xfId="12839" xr:uid="{F1F186B9-1FF9-4A9B-84A2-7310FBC0BD89}"/>
    <cellStyle name="40% - Accent5 24 8 3" xfId="12840" xr:uid="{44F14C6D-27D6-4D24-8A13-2D87AC9179D4}"/>
    <cellStyle name="40% - Accent5 24 8 4" xfId="12841" xr:uid="{FADF12FD-C6F9-40BD-879F-0AB4B8A1605C}"/>
    <cellStyle name="40% - Accent5 24 8 5" xfId="12842" xr:uid="{DBEDC315-EF34-48C1-A13B-C75AE7220FD2}"/>
    <cellStyle name="40% - Accent5 24 9" xfId="12843" xr:uid="{745D377B-DFE7-43B7-A306-77CB9D1B8D39}"/>
    <cellStyle name="40% - Accent5 25" xfId="2329" xr:uid="{00000000-0005-0000-0000-0000AE030000}"/>
    <cellStyle name="40% - Accent5 25 2" xfId="12845" xr:uid="{8B92918C-302A-4AC6-B8C0-C942242EF41D}"/>
    <cellStyle name="40% - Accent5 25 2 2" xfId="12846" xr:uid="{CF36B061-B37D-4F23-90CB-D96C499D3E80}"/>
    <cellStyle name="40% - Accent5 25 2 2 2" xfId="12847" xr:uid="{E4D3764D-1337-4FED-8550-C0623C172AF7}"/>
    <cellStyle name="40% - Accent5 25 2 2 3" xfId="12848" xr:uid="{2D9C4797-51F5-4EAE-954B-170AA1175EE3}"/>
    <cellStyle name="40% - Accent5 25 3" xfId="12849" xr:uid="{0A726DB3-5317-492E-8CD6-A9499D22EBCF}"/>
    <cellStyle name="40% - Accent5 25 3 2" xfId="12850" xr:uid="{98022378-A3B1-4822-95FD-E55A4382B825}"/>
    <cellStyle name="40% - Accent5 25 3 2 2" xfId="12851" xr:uid="{FB24343A-2369-4FDE-9DE1-0E46FCC0021C}"/>
    <cellStyle name="40% - Accent5 25 3 2 3" xfId="12852" xr:uid="{4617F007-36D9-414B-B7E4-4807B47BA7FF}"/>
    <cellStyle name="40% - Accent5 25 3 2 4" xfId="12853" xr:uid="{61A6CFBC-B807-49D1-9F4D-5F265DF60D13}"/>
    <cellStyle name="40% - Accent5 25 3 2 5" xfId="12854" xr:uid="{11729B18-AF97-4B30-91C1-F3B9E5D853B8}"/>
    <cellStyle name="40% - Accent5 25 3 3" xfId="12855" xr:uid="{811CD7E3-1B90-49A0-A31E-91399804EE12}"/>
    <cellStyle name="40% - Accent5 25 3 4" xfId="12856" xr:uid="{B195F322-9F85-49C3-8F6E-03C057FD5023}"/>
    <cellStyle name="40% - Accent5 25 3 5" xfId="12857" xr:uid="{D9B10DD9-02F5-439E-BF76-2F320DAACDE0}"/>
    <cellStyle name="40% - Accent5 25 3 6" xfId="12858" xr:uid="{D7F7D68E-5780-415B-85CE-59DE78961BFD}"/>
    <cellStyle name="40% - Accent5 25 4" xfId="12859" xr:uid="{06F99E72-4075-4315-B97F-7A091C45B31A}"/>
    <cellStyle name="40% - Accent5 25 4 2" xfId="12860" xr:uid="{F2116793-AAF2-42B2-8BC5-4D56774774DD}"/>
    <cellStyle name="40% - Accent5 25 4 3" xfId="12861" xr:uid="{E82B2115-AEC4-44D9-AD2F-C099211ECC40}"/>
    <cellStyle name="40% - Accent5 25 4 4" xfId="12862" xr:uid="{E270610A-F2B7-4436-8A20-9C6857E6CA2E}"/>
    <cellStyle name="40% - Accent5 25 4 5" xfId="12863" xr:uid="{F69A2E35-6C4E-4442-B71C-51D3C4D2FD96}"/>
    <cellStyle name="40% - Accent5 25 5" xfId="12864" xr:uid="{19FE08E0-A2FE-436A-BF65-2871C640A015}"/>
    <cellStyle name="40% - Accent5 25 6" xfId="12865" xr:uid="{34189763-7D33-4F54-B414-6CA4B936FEFC}"/>
    <cellStyle name="40% - Accent5 25 7" xfId="12866" xr:uid="{8E9F54B6-3A63-4556-A3E2-F64BC7868DC7}"/>
    <cellStyle name="40% - Accent5 25 8" xfId="12867" xr:uid="{8AFB5F8D-A4A7-4E34-AFD2-2998E7DA711B}"/>
    <cellStyle name="40% - Accent5 25 9" xfId="12844" xr:uid="{74783148-FABF-4BBB-A33F-3F093B4F7374}"/>
    <cellStyle name="40% - Accent5 26" xfId="2330" xr:uid="{00000000-0005-0000-0000-0000AF030000}"/>
    <cellStyle name="40% - Accent5 26 2" xfId="12869" xr:uid="{12FB837C-6280-4FC4-8815-097885158AFA}"/>
    <cellStyle name="40% - Accent5 26 2 2" xfId="12870" xr:uid="{A16DBA57-9F05-4940-A241-D63F23DAB61D}"/>
    <cellStyle name="40% - Accent5 26 2 2 2" xfId="12871" xr:uid="{76AFA80C-674E-4DDC-A15C-4E5BFAA6AFFF}"/>
    <cellStyle name="40% - Accent5 26 2 2 3" xfId="12872" xr:uid="{892507AB-F77C-44C8-B660-E42B294BBBCF}"/>
    <cellStyle name="40% - Accent5 26 3" xfId="12873" xr:uid="{5E4CB618-34A6-425F-8327-89A0C8B161C1}"/>
    <cellStyle name="40% - Accent5 26 3 2" xfId="12874" xr:uid="{8F821988-3020-4AEF-9978-D182D087B121}"/>
    <cellStyle name="40% - Accent5 26 3 2 2" xfId="12875" xr:uid="{B5C0BE8D-E9C1-4846-B7B0-824C23FD95C3}"/>
    <cellStyle name="40% - Accent5 26 3 2 3" xfId="12876" xr:uid="{D1F45F63-543C-4360-99C6-BC07ED07344C}"/>
    <cellStyle name="40% - Accent5 26 3 2 4" xfId="12877" xr:uid="{10611601-CACF-45F9-8CCA-53EA97249CE0}"/>
    <cellStyle name="40% - Accent5 26 3 2 5" xfId="12878" xr:uid="{0F092445-EEDE-457C-AFF4-8A205D6E160B}"/>
    <cellStyle name="40% - Accent5 26 3 3" xfId="12879" xr:uid="{E46DE966-DCA3-4A3D-ADE0-E68322C707D5}"/>
    <cellStyle name="40% - Accent5 26 3 4" xfId="12880" xr:uid="{E8D01DC1-B8EB-4988-81F5-8EBDAF35C9A1}"/>
    <cellStyle name="40% - Accent5 26 3 5" xfId="12881" xr:uid="{3E308341-F65F-40E6-ADED-FE4C6824AD86}"/>
    <cellStyle name="40% - Accent5 26 3 6" xfId="12882" xr:uid="{93C87B64-F821-4755-A065-B6969ED4E2A7}"/>
    <cellStyle name="40% - Accent5 26 4" xfId="12883" xr:uid="{C5C7B42A-63B5-49F9-B575-E049F6588CE6}"/>
    <cellStyle name="40% - Accent5 26 4 2" xfId="12884" xr:uid="{F1BA233D-0DBE-4B80-BEF5-712BEEBC5C71}"/>
    <cellStyle name="40% - Accent5 26 4 3" xfId="12885" xr:uid="{6E130003-3E5A-44AE-A7E5-A54BAB2E3638}"/>
    <cellStyle name="40% - Accent5 26 4 4" xfId="12886" xr:uid="{48755552-1D75-4F57-9B0A-89C4766069F6}"/>
    <cellStyle name="40% - Accent5 26 4 5" xfId="12887" xr:uid="{120462BB-3F34-4EEE-8267-00207E04861B}"/>
    <cellStyle name="40% - Accent5 26 5" xfId="12888" xr:uid="{33223036-A6D0-46DE-AECB-37B82B203B01}"/>
    <cellStyle name="40% - Accent5 26 6" xfId="12889" xr:uid="{A502631E-8451-4575-8228-69513B56252D}"/>
    <cellStyle name="40% - Accent5 26 7" xfId="12890" xr:uid="{84EB84B1-8B9F-4C44-B325-305FCF7A382D}"/>
    <cellStyle name="40% - Accent5 26 8" xfId="12891" xr:uid="{AF796D21-4C16-4D44-AFFC-49250A6DB04F}"/>
    <cellStyle name="40% - Accent5 26 9" xfId="12868" xr:uid="{1C2557FC-1F00-42A1-A730-438A60FCEAAF}"/>
    <cellStyle name="40% - Accent5 27" xfId="2331" xr:uid="{00000000-0005-0000-0000-0000B0030000}"/>
    <cellStyle name="40% - Accent5 27 2" xfId="12893" xr:uid="{C9325250-B822-4B17-9884-135F29855278}"/>
    <cellStyle name="40% - Accent5 27 2 2" xfId="12894" xr:uid="{E832ED13-7F78-4AA1-85CF-DA10E2B7A784}"/>
    <cellStyle name="40% - Accent5 27 2 2 2" xfId="12895" xr:uid="{CA78B453-4DEE-4B14-8EA6-754FFC5D59DF}"/>
    <cellStyle name="40% - Accent5 27 2 2 3" xfId="12896" xr:uid="{815059C6-70AF-4818-B71D-95D29E674361}"/>
    <cellStyle name="40% - Accent5 27 3" xfId="12897" xr:uid="{C2C8141C-18E1-48D5-A112-313F3D0B3CAC}"/>
    <cellStyle name="40% - Accent5 27 3 2" xfId="12898" xr:uid="{64B75861-870E-4ED8-90AE-657A463DEE83}"/>
    <cellStyle name="40% - Accent5 27 3 2 2" xfId="12899" xr:uid="{E104D325-065A-4F9E-BC6E-EEC154001923}"/>
    <cellStyle name="40% - Accent5 27 3 2 3" xfId="12900" xr:uid="{D8042D5C-8AA1-4FF8-9772-1AFFE954E12B}"/>
    <cellStyle name="40% - Accent5 27 3 2 4" xfId="12901" xr:uid="{035D020E-488B-4938-8A32-44805ED59E49}"/>
    <cellStyle name="40% - Accent5 27 3 2 5" xfId="12902" xr:uid="{151A4034-0DC0-4A59-9029-1722F4E35F9D}"/>
    <cellStyle name="40% - Accent5 27 3 3" xfId="12903" xr:uid="{5C926657-8C93-48B0-B478-B4DC2C60C34D}"/>
    <cellStyle name="40% - Accent5 27 3 4" xfId="12904" xr:uid="{5125461C-CDBD-44F5-A586-20C6E7D51126}"/>
    <cellStyle name="40% - Accent5 27 3 5" xfId="12905" xr:uid="{6A74DED4-7DC5-4502-8FA9-A97B256A2262}"/>
    <cellStyle name="40% - Accent5 27 3 6" xfId="12906" xr:uid="{D4FF0A76-4E43-4D02-A32E-ED5D660B3A73}"/>
    <cellStyle name="40% - Accent5 27 4" xfId="12907" xr:uid="{43E09EB7-E529-426B-A036-A043E49D9085}"/>
    <cellStyle name="40% - Accent5 27 4 2" xfId="12908" xr:uid="{31694019-3F97-402E-AED0-4B91471CA455}"/>
    <cellStyle name="40% - Accent5 27 4 3" xfId="12909" xr:uid="{00EDCCEF-2AD7-4CB4-B011-B5F197A55511}"/>
    <cellStyle name="40% - Accent5 27 4 4" xfId="12910" xr:uid="{D53F04F3-5AB9-4F77-BF12-A09AC2A2AE16}"/>
    <cellStyle name="40% - Accent5 27 4 5" xfId="12911" xr:uid="{7A1E110B-F028-4637-A937-2D87F34F252C}"/>
    <cellStyle name="40% - Accent5 27 5" xfId="12912" xr:uid="{0701B92C-626B-49FF-99B3-49FAB908A680}"/>
    <cellStyle name="40% - Accent5 27 6" xfId="12913" xr:uid="{5A985214-CA39-47BF-9F61-510C458EBBD5}"/>
    <cellStyle name="40% - Accent5 27 7" xfId="12914" xr:uid="{C7B2195E-503D-483B-B2E7-A69C6DBA214A}"/>
    <cellStyle name="40% - Accent5 27 8" xfId="12915" xr:uid="{14D510C6-3493-4E79-A54B-DD1E229FB93F}"/>
    <cellStyle name="40% - Accent5 27 9" xfId="12892" xr:uid="{7C35BEB6-95BE-4C2B-81DC-0950EB5155C9}"/>
    <cellStyle name="40% - Accent5 28" xfId="2332" xr:uid="{00000000-0005-0000-0000-0000B1030000}"/>
    <cellStyle name="40% - Accent5 28 2" xfId="12916" xr:uid="{4645B02E-5DDE-4C5D-899C-76746F6320D4}"/>
    <cellStyle name="40% - Accent5 29" xfId="2333" xr:uid="{00000000-0005-0000-0000-0000B2030000}"/>
    <cellStyle name="40% - Accent5 29 2" xfId="12917" xr:uid="{36155640-A230-4CBF-8D61-E7CA0EC9FC81}"/>
    <cellStyle name="40% - Accent5 3" xfId="327" xr:uid="{00000000-0005-0000-0000-0000B3030000}"/>
    <cellStyle name="40% - Accent5 3 2" xfId="2334" xr:uid="{00000000-0005-0000-0000-0000B4030000}"/>
    <cellStyle name="40% - Accent5 3 2 2" xfId="43623" xr:uid="{CC95AA60-C7BF-46A3-9604-54FD9A4E8B9D}"/>
    <cellStyle name="40% - Accent5 3 3" xfId="2335" xr:uid="{00000000-0005-0000-0000-0000B5030000}"/>
    <cellStyle name="40% - Accent5 3 4" xfId="12918" xr:uid="{A082408B-0890-42A4-BB00-4AE29BFE5260}"/>
    <cellStyle name="40% - Accent5 3_3_k" xfId="2336" xr:uid="{00000000-0005-0000-0000-0000B6030000}"/>
    <cellStyle name="40% - Accent5 30" xfId="2337" xr:uid="{00000000-0005-0000-0000-0000B7030000}"/>
    <cellStyle name="40% - Accent5 30 2" xfId="12919" xr:uid="{8586AF01-6F55-47A0-AE21-07EC9F34A29F}"/>
    <cellStyle name="40% - Accent5 31" xfId="2338" xr:uid="{00000000-0005-0000-0000-0000B8030000}"/>
    <cellStyle name="40% - Accent5 31 2" xfId="12920" xr:uid="{99E2CB14-049A-4B39-BA0D-EE898E882AD1}"/>
    <cellStyle name="40% - Accent5 32" xfId="2339" xr:uid="{00000000-0005-0000-0000-0000B9030000}"/>
    <cellStyle name="40% - Accent5 32 2" xfId="12921" xr:uid="{7ECF3AA6-C4D9-4447-9A4F-BE2AB0B0ECE3}"/>
    <cellStyle name="40% - Accent5 33" xfId="2340" xr:uid="{00000000-0005-0000-0000-0000BA030000}"/>
    <cellStyle name="40% - Accent5 33 2" xfId="12922" xr:uid="{693C00FE-04E4-4D6E-A011-4917FA51963C}"/>
    <cellStyle name="40% - Accent5 34" xfId="2341" xr:uid="{00000000-0005-0000-0000-0000BB030000}"/>
    <cellStyle name="40% - Accent5 34 2" xfId="12923" xr:uid="{43CB0EB0-41E0-4A2C-8420-8BBAF74EBCFC}"/>
    <cellStyle name="40% - Accent5 35" xfId="2342" xr:uid="{00000000-0005-0000-0000-0000BC030000}"/>
    <cellStyle name="40% - Accent5 35 2" xfId="12924" xr:uid="{AF2A881E-95F2-445E-8693-172072512514}"/>
    <cellStyle name="40% - Accent5 36" xfId="2343" xr:uid="{00000000-0005-0000-0000-0000BD030000}"/>
    <cellStyle name="40% - Accent5 37" xfId="2344" xr:uid="{00000000-0005-0000-0000-0000BE030000}"/>
    <cellStyle name="40% - Accent5 38" xfId="2345" xr:uid="{00000000-0005-0000-0000-0000BF030000}"/>
    <cellStyle name="40% - Accent5 39" xfId="2346" xr:uid="{00000000-0005-0000-0000-0000C0030000}"/>
    <cellStyle name="40% - Accent5 4" xfId="328" xr:uid="{00000000-0005-0000-0000-0000C1030000}"/>
    <cellStyle name="40% - Accent5 4 2" xfId="43624" xr:uid="{6615BD8C-81B3-4845-907D-96AD93673C60}"/>
    <cellStyle name="40% - Accent5 4 3" xfId="12925" xr:uid="{4F9B72CA-AC22-494C-BD51-566DE331889D}"/>
    <cellStyle name="40% - Accent5 40" xfId="2347" xr:uid="{00000000-0005-0000-0000-0000C2030000}"/>
    <cellStyle name="40% - Accent5 41" xfId="2348" xr:uid="{00000000-0005-0000-0000-0000C3030000}"/>
    <cellStyle name="40% - Accent5 42" xfId="2349" xr:uid="{00000000-0005-0000-0000-0000C4030000}"/>
    <cellStyle name="40% - Accent5 43" xfId="2350" xr:uid="{00000000-0005-0000-0000-0000C5030000}"/>
    <cellStyle name="40% - Accent5 44" xfId="2351" xr:uid="{00000000-0005-0000-0000-0000C6030000}"/>
    <cellStyle name="40% - Accent5 45" xfId="2352" xr:uid="{00000000-0005-0000-0000-0000C7030000}"/>
    <cellStyle name="40% - Accent5 46" xfId="2353" xr:uid="{00000000-0005-0000-0000-0000C8030000}"/>
    <cellStyle name="40% - Accent5 47" xfId="2354" xr:uid="{00000000-0005-0000-0000-0000C9030000}"/>
    <cellStyle name="40% - Accent5 48" xfId="2355" xr:uid="{00000000-0005-0000-0000-0000CA030000}"/>
    <cellStyle name="40% - Accent5 49" xfId="2356" xr:uid="{00000000-0005-0000-0000-0000CB030000}"/>
    <cellStyle name="40% - Accent5 5" xfId="329" xr:uid="{00000000-0005-0000-0000-0000CC030000}"/>
    <cellStyle name="40% - Accent5 5 2" xfId="43625" xr:uid="{DD539167-3D85-41B3-A193-E876FCF2913E}"/>
    <cellStyle name="40% - Accent5 5 3" xfId="12926" xr:uid="{2D9BED19-8D1D-4225-B903-DFE984B78E0B}"/>
    <cellStyle name="40% - Accent5 6" xfId="330" xr:uid="{00000000-0005-0000-0000-0000CD030000}"/>
    <cellStyle name="40% - Accent5 6 2" xfId="43626" xr:uid="{7D486165-2341-4D52-95D0-CB9DE10B4589}"/>
    <cellStyle name="40% - Accent5 6 3" xfId="12927" xr:uid="{9DCC7876-133F-4E57-B202-35737A49DE0A}"/>
    <cellStyle name="40% - Accent5 7" xfId="331" xr:uid="{00000000-0005-0000-0000-0000CE030000}"/>
    <cellStyle name="40% - Accent5 7 2" xfId="43627" xr:uid="{F758AA1C-DDA9-4067-A006-EE656C60ADFE}"/>
    <cellStyle name="40% - Accent5 7 3" xfId="12928" xr:uid="{2928B474-9107-4B09-8F26-F11AC450BF4D}"/>
    <cellStyle name="40% - Accent5 8" xfId="332" xr:uid="{00000000-0005-0000-0000-0000CF030000}"/>
    <cellStyle name="40% - Accent5 8 2" xfId="2357" xr:uid="{00000000-0005-0000-0000-0000D0030000}"/>
    <cellStyle name="40% - Accent5 8 2 2" xfId="43628" xr:uid="{566B1CE6-021A-46BB-A217-81C6244B2351}"/>
    <cellStyle name="40% - Accent5 8 3" xfId="12929" xr:uid="{739A9FDF-6656-4848-892F-215604FD9EAC}"/>
    <cellStyle name="40% - Accent5 9" xfId="333" xr:uid="{00000000-0005-0000-0000-0000D1030000}"/>
    <cellStyle name="40% - Accent5 9 2" xfId="2358" xr:uid="{00000000-0005-0000-0000-0000D2030000}"/>
    <cellStyle name="40% - Accent5 9 2 2" xfId="43629" xr:uid="{336884F6-169D-45F2-A6AA-B421F6F6FCA7}"/>
    <cellStyle name="40% - Accent5 9 3" xfId="12930" xr:uid="{C670E96C-D1B9-45E7-81C6-33209F7334B8}"/>
    <cellStyle name="40% - Accent6 10" xfId="334" xr:uid="{00000000-0005-0000-0000-0000D3030000}"/>
    <cellStyle name="40% - Accent6 10 2" xfId="2359" xr:uid="{00000000-0005-0000-0000-0000D4030000}"/>
    <cellStyle name="40% - Accent6 10 2 2" xfId="43630" xr:uid="{70B57486-67F5-4E69-AA39-02BED0419FF1}"/>
    <cellStyle name="40% - Accent6 10 3" xfId="12931" xr:uid="{658A1B54-05D6-4951-B407-99FB65B3938C}"/>
    <cellStyle name="40% - Accent6 11" xfId="2360" xr:uid="{00000000-0005-0000-0000-0000D5030000}"/>
    <cellStyle name="40% - Accent6 11 2" xfId="12932" xr:uid="{00DE63B7-E107-4E8A-8AC4-9389481985DE}"/>
    <cellStyle name="40% - Accent6 12" xfId="2361" xr:uid="{00000000-0005-0000-0000-0000D6030000}"/>
    <cellStyle name="40% - Accent6 12 2" xfId="12933" xr:uid="{A77CF6EF-62D8-41E9-A161-2A45BBE03D68}"/>
    <cellStyle name="40% - Accent6 13" xfId="2362" xr:uid="{00000000-0005-0000-0000-0000D7030000}"/>
    <cellStyle name="40% - Accent6 13 2" xfId="12934" xr:uid="{637E3FEC-75A2-47E9-90AE-44FBE5D82145}"/>
    <cellStyle name="40% - Accent6 14" xfId="2363" xr:uid="{00000000-0005-0000-0000-0000D8030000}"/>
    <cellStyle name="40% - Accent6 14 2" xfId="12935" xr:uid="{D273BB83-9898-4CFA-A6DE-CAFA2F8B0DFF}"/>
    <cellStyle name="40% - Accent6 15" xfId="2364" xr:uid="{00000000-0005-0000-0000-0000D9030000}"/>
    <cellStyle name="40% - Accent6 15 2" xfId="12936" xr:uid="{561F025E-09B5-4CE1-B29A-62707A00369E}"/>
    <cellStyle name="40% - Accent6 16" xfId="2365" xr:uid="{00000000-0005-0000-0000-0000DA030000}"/>
    <cellStyle name="40% - Accent6 16 2" xfId="12937" xr:uid="{57F1758B-BF7F-41FA-A25B-CC4D8CBD1666}"/>
    <cellStyle name="40% - Accent6 17" xfId="2366" xr:uid="{00000000-0005-0000-0000-0000DB030000}"/>
    <cellStyle name="40% - Accent6 17 2" xfId="12938" xr:uid="{57569A9A-C76F-4FC4-8504-A6CE4D628ADB}"/>
    <cellStyle name="40% - Accent6 18" xfId="2367" xr:uid="{00000000-0005-0000-0000-0000DC030000}"/>
    <cellStyle name="40% - Accent6 18 2" xfId="12939" xr:uid="{C3F14CCA-2E18-4A9C-A777-E4E584826A2F}"/>
    <cellStyle name="40% - Accent6 19" xfId="2368" xr:uid="{00000000-0005-0000-0000-0000DD030000}"/>
    <cellStyle name="40% - Accent6 19 2" xfId="12940" xr:uid="{7F5AA646-11AD-44BC-85A4-3431CEDBCC94}"/>
    <cellStyle name="40% - Accent6 2" xfId="335" xr:uid="{00000000-0005-0000-0000-0000DE030000}"/>
    <cellStyle name="40% - Accent6 2 10" xfId="2369" xr:uid="{00000000-0005-0000-0000-0000DF030000}"/>
    <cellStyle name="40% - Accent6 2 10 2" xfId="12942" xr:uid="{305F82F6-0B64-4903-8CD5-934851EF1841}"/>
    <cellStyle name="40% - Accent6 2 11" xfId="2370" xr:uid="{00000000-0005-0000-0000-0000E0030000}"/>
    <cellStyle name="40% - Accent6 2 11 2" xfId="12943" xr:uid="{B7FC0C4E-5C83-4677-90BC-89B808F83D02}"/>
    <cellStyle name="40% - Accent6 2 12" xfId="2371" xr:uid="{00000000-0005-0000-0000-0000E1030000}"/>
    <cellStyle name="40% - Accent6 2 12 2" xfId="12944" xr:uid="{E4528622-B98B-4ADE-8454-240EE9A07F6A}"/>
    <cellStyle name="40% - Accent6 2 13" xfId="2372" xr:uid="{00000000-0005-0000-0000-0000E2030000}"/>
    <cellStyle name="40% - Accent6 2 13 2" xfId="12945" xr:uid="{854DC4D4-52B8-47F5-8D0C-FD79C364C790}"/>
    <cellStyle name="40% - Accent6 2 14" xfId="2373" xr:uid="{00000000-0005-0000-0000-0000E3030000}"/>
    <cellStyle name="40% - Accent6 2 15" xfId="12941" xr:uid="{2F7A6908-E965-413F-B161-058F0635E767}"/>
    <cellStyle name="40% - Accent6 2 2" xfId="336" xr:uid="{00000000-0005-0000-0000-0000E4030000}"/>
    <cellStyle name="40% - Accent6 2 2 2" xfId="2374" xr:uid="{00000000-0005-0000-0000-0000E5030000}"/>
    <cellStyle name="40% - Accent6 2 2 2 2" xfId="43631" xr:uid="{F50447C8-FD5F-437D-BD05-26A5679853B1}"/>
    <cellStyle name="40% - Accent6 2 2 3" xfId="12946" xr:uid="{13F5E1C4-06FD-4012-BD0A-EC3236EBCE0D}"/>
    <cellStyle name="40% - Accent6 2 3" xfId="337" xr:uid="{00000000-0005-0000-0000-0000E6030000}"/>
    <cellStyle name="40% - Accent6 2 3 2" xfId="2375" xr:uid="{00000000-0005-0000-0000-0000E7030000}"/>
    <cellStyle name="40% - Accent6 2 3 2 2" xfId="43632" xr:uid="{DB3183FC-241C-4CB3-AFC0-C1ADE9345BB3}"/>
    <cellStyle name="40% - Accent6 2 3 3" xfId="12947" xr:uid="{C5DCC128-F086-4F0A-98A3-9B0F9504AD94}"/>
    <cellStyle name="40% - Accent6 2 4" xfId="338" xr:uid="{00000000-0005-0000-0000-0000E8030000}"/>
    <cellStyle name="40% - Accent6 2 4 2" xfId="2376" xr:uid="{00000000-0005-0000-0000-0000E9030000}"/>
    <cellStyle name="40% - Accent6 2 4 2 2" xfId="43633" xr:uid="{9CB3C919-80FA-447A-BB9E-909F7B8E0639}"/>
    <cellStyle name="40% - Accent6 2 4 3" xfId="12948" xr:uid="{044BE93E-135E-49DE-81D5-08436EEDDB5E}"/>
    <cellStyle name="40% - Accent6 2 5" xfId="339" xr:uid="{00000000-0005-0000-0000-0000EA030000}"/>
    <cellStyle name="40% - Accent6 2 5 2" xfId="2377" xr:uid="{00000000-0005-0000-0000-0000EB030000}"/>
    <cellStyle name="40% - Accent6 2 5 2 2" xfId="43634" xr:uid="{C0FBCA24-4F03-4EB3-A348-188AF478E511}"/>
    <cellStyle name="40% - Accent6 2 5 3" xfId="12949" xr:uid="{9CF197EC-B0EE-4F51-8369-A26B38454C52}"/>
    <cellStyle name="40% - Accent6 2 6" xfId="2378" xr:uid="{00000000-0005-0000-0000-0000EC030000}"/>
    <cellStyle name="40% - Accent6 2 6 2" xfId="12950" xr:uid="{92DF1996-5780-428B-B812-BFF99E4B0F26}"/>
    <cellStyle name="40% - Accent6 2 7" xfId="2379" xr:uid="{00000000-0005-0000-0000-0000ED030000}"/>
    <cellStyle name="40% - Accent6 2 7 2" xfId="12951" xr:uid="{C7E605C8-9816-4AAF-B1E2-5C9317AB8D2F}"/>
    <cellStyle name="40% - Accent6 2 8" xfId="2380" xr:uid="{00000000-0005-0000-0000-0000EE030000}"/>
    <cellStyle name="40% - Accent6 2 8 2" xfId="12952" xr:uid="{2B6F4180-9A8B-48BA-82F2-4AD1C14EDC59}"/>
    <cellStyle name="40% - Accent6 2 9" xfId="2381" xr:uid="{00000000-0005-0000-0000-0000EF030000}"/>
    <cellStyle name="40% - Accent6 2 9 2" xfId="12953" xr:uid="{D1B44379-8E86-4860-AC1F-2257552AE525}"/>
    <cellStyle name="40% - Accent6 2_2-2" xfId="2382" xr:uid="{00000000-0005-0000-0000-0000F0030000}"/>
    <cellStyle name="40% - Accent6 20" xfId="2383" xr:uid="{00000000-0005-0000-0000-0000F1030000}"/>
    <cellStyle name="40% - Accent6 20 2" xfId="12954" xr:uid="{F221EF30-6CDC-40E1-BB4E-0DBB9B354B28}"/>
    <cellStyle name="40% - Accent6 21" xfId="2384" xr:uid="{00000000-0005-0000-0000-0000F2030000}"/>
    <cellStyle name="40% - Accent6 21 10" xfId="12956" xr:uid="{21BE68A6-3F10-4E5B-AA9B-491E72DC743A}"/>
    <cellStyle name="40% - Accent6 21 11" xfId="12957" xr:uid="{95AE0E45-1ED3-4789-B479-8CB348E82076}"/>
    <cellStyle name="40% - Accent6 21 12" xfId="12958" xr:uid="{C2C62A9D-B38F-4A88-809D-A046C8543963}"/>
    <cellStyle name="40% - Accent6 21 13" xfId="12959" xr:uid="{F87A6799-8261-4D1B-9822-1EE239C7F202}"/>
    <cellStyle name="40% - Accent6 21 14" xfId="12960" xr:uid="{BF634170-A870-4728-AECF-BE3F4C548FFB}"/>
    <cellStyle name="40% - Accent6 21 15" xfId="12955" xr:uid="{B9C3F619-E57C-4A7F-81BF-CE69921832A8}"/>
    <cellStyle name="40% - Accent6 21 2" xfId="12961" xr:uid="{B30F2570-7EAD-4EF2-98E5-351C0C5C2BE9}"/>
    <cellStyle name="40% - Accent6 21 2 2" xfId="12962" xr:uid="{CADD1351-2C2D-46ED-B5B1-8BD25DB107E1}"/>
    <cellStyle name="40% - Accent6 21 2 3" xfId="12963" xr:uid="{BFAC836F-D11A-42D7-8005-5B5A4D558AAD}"/>
    <cellStyle name="40% - Accent6 21 2 3 2" xfId="12964" xr:uid="{F956E867-FA19-420F-85E6-DC348FFC43AB}"/>
    <cellStyle name="40% - Accent6 21 2 4" xfId="12965" xr:uid="{A1F91CA5-F054-46F9-9185-4FEAF7E86DB1}"/>
    <cellStyle name="40% - Accent6 21 2 5" xfId="12966" xr:uid="{20C8E11C-9251-427A-B516-630635E656C5}"/>
    <cellStyle name="40% - Accent6 21 3" xfId="12967" xr:uid="{4E2E5F4E-B288-4B85-93D4-75A7BF49D81C}"/>
    <cellStyle name="40% - Accent6 21 4" xfId="12968" xr:uid="{044B1E82-4265-402B-AB36-BD4F3FEB2305}"/>
    <cellStyle name="40% - Accent6 21 5" xfId="12969" xr:uid="{8772B0FD-7DD3-45C3-B0B8-AC86F520F282}"/>
    <cellStyle name="40% - Accent6 21 6" xfId="12970" xr:uid="{59D68009-579A-46E4-828B-D4ACAA361081}"/>
    <cellStyle name="40% - Accent6 21 7" xfId="12971" xr:uid="{3E7709ED-6E45-414F-B7D5-5865BD486A8A}"/>
    <cellStyle name="40% - Accent6 21 8" xfId="12972" xr:uid="{1D03CF6B-1D4A-4360-A970-603B3140F9DC}"/>
    <cellStyle name="40% - Accent6 21 9" xfId="12973" xr:uid="{D9005341-B611-42A8-9DCD-965F6501B311}"/>
    <cellStyle name="40% - Accent6 22" xfId="2385" xr:uid="{00000000-0005-0000-0000-0000F3030000}"/>
    <cellStyle name="40% - Accent6 22 10" xfId="12975" xr:uid="{DCD6A3F4-6A9F-474C-B4BB-C2642B75BBCE}"/>
    <cellStyle name="40% - Accent6 22 11" xfId="12976" xr:uid="{1713AB8B-77F0-4968-A8D5-D5F00AACB887}"/>
    <cellStyle name="40% - Accent6 22 12" xfId="12977" xr:uid="{EA628930-0AB1-494E-BEB9-76147262A9A4}"/>
    <cellStyle name="40% - Accent6 22 13" xfId="12978" xr:uid="{925D3165-7394-4A40-BF38-052DED44E7D6}"/>
    <cellStyle name="40% - Accent6 22 14" xfId="12979" xr:uid="{C273F356-23BD-4938-8D55-145CD6D5F4AA}"/>
    <cellStyle name="40% - Accent6 22 15" xfId="12974" xr:uid="{49F660A1-6D46-419C-BAA2-BFAED225D77B}"/>
    <cellStyle name="40% - Accent6 22 2" xfId="12980" xr:uid="{55F1BF5D-4F97-4CB7-8D0B-0976D8AFD95C}"/>
    <cellStyle name="40% - Accent6 22 2 2" xfId="12981" xr:uid="{3A561341-084C-401F-84B8-4DB615854EA0}"/>
    <cellStyle name="40% - Accent6 22 2 2 2" xfId="12982" xr:uid="{3C779D19-BDB5-4044-B482-6B9E18CF8A9F}"/>
    <cellStyle name="40% - Accent6 22 2 2 2 2" xfId="12983" xr:uid="{97213071-A71F-4BD4-9BA5-5E7F04E02412}"/>
    <cellStyle name="40% - Accent6 22 2 2 2 3" xfId="12984" xr:uid="{9DE348E4-66BC-4F13-8946-6A3616B661D3}"/>
    <cellStyle name="40% - Accent6 22 2 2 2 4" xfId="12985" xr:uid="{FBF20778-9BD6-4953-9108-8D7695455A64}"/>
    <cellStyle name="40% - Accent6 22 2 2 2 5" xfId="12986" xr:uid="{AD5114FD-DC7A-413C-A8BF-E3484D9BFDDD}"/>
    <cellStyle name="40% - Accent6 22 2 2 3" xfId="12987" xr:uid="{4E408CE1-2AF0-4EF9-8AD2-FB44AE19DAE1}"/>
    <cellStyle name="40% - Accent6 22 2 2 4" xfId="12988" xr:uid="{8E271187-EB6A-4866-9C29-383407BFA699}"/>
    <cellStyle name="40% - Accent6 22 2 2 5" xfId="12989" xr:uid="{F7A164EB-57F7-4F57-AA64-D4B71C4A9C3F}"/>
    <cellStyle name="40% - Accent6 22 2 2 6" xfId="12990" xr:uid="{B1CCE2E9-0007-4D09-A222-3214B9331A54}"/>
    <cellStyle name="40% - Accent6 22 2 3" xfId="12991" xr:uid="{BA368117-2684-4444-8A30-3380C505806B}"/>
    <cellStyle name="40% - Accent6 22 2 3 2" xfId="12992" xr:uid="{36D20B42-FD1F-4714-86CB-AF80CE16ACE0}"/>
    <cellStyle name="40% - Accent6 22 2 3 2 2" xfId="12993" xr:uid="{3993F1D0-A457-42EE-AC7A-FABBE2897125}"/>
    <cellStyle name="40% - Accent6 22 2 3 2 3" xfId="12994" xr:uid="{AF3126C3-6218-4195-ACAA-5E499AD18E55}"/>
    <cellStyle name="40% - Accent6 22 2 3 3" xfId="12995" xr:uid="{279B3F70-94A1-4005-A848-BE044CC21B5B}"/>
    <cellStyle name="40% - Accent6 22 2 3 4" xfId="12996" xr:uid="{FB886114-BC27-4178-8F20-7892D0E20A02}"/>
    <cellStyle name="40% - Accent6 22 2 3 5" xfId="12997" xr:uid="{3ACB1BCA-EFD9-4921-A4F0-7D2FCDD401A2}"/>
    <cellStyle name="40% - Accent6 22 2 3 6" xfId="12998" xr:uid="{36AC6FBF-EB05-426C-9D1F-465FB877A903}"/>
    <cellStyle name="40% - Accent6 22 2 4" xfId="12999" xr:uid="{51AA6218-AE09-429D-B400-4F79DEAC3474}"/>
    <cellStyle name="40% - Accent6 22 2 4 2" xfId="13000" xr:uid="{2E9A13DA-FB77-4087-8C20-51ACDF96DE86}"/>
    <cellStyle name="40% - Accent6 22 2 4 3" xfId="13001" xr:uid="{C13AA282-7868-4917-B47C-FE6990E5D0F1}"/>
    <cellStyle name="40% - Accent6 22 2 5" xfId="13002" xr:uid="{23D1370D-0ABD-444E-B4CA-00223B4D0525}"/>
    <cellStyle name="40% - Accent6 22 2 6" xfId="13003" xr:uid="{8FBD7B98-8969-4CB7-BE10-F8514ED8CC4E}"/>
    <cellStyle name="40% - Accent6 22 2 7" xfId="13004" xr:uid="{681DE394-9A81-47E4-BB44-BF54ABCA9B7A}"/>
    <cellStyle name="40% - Accent6 22 2 8" xfId="13005" xr:uid="{CE222FF0-002B-42A9-863F-5A8C1BE6B4AA}"/>
    <cellStyle name="40% - Accent6 22 3" xfId="13006" xr:uid="{D52F9197-72C8-4049-A49F-8AE05E1D8D99}"/>
    <cellStyle name="40% - Accent6 22 3 2" xfId="13007" xr:uid="{AF7B06B9-170B-4D0E-AE7B-0ACDD35C71E2}"/>
    <cellStyle name="40% - Accent6 22 3 2 2" xfId="13008" xr:uid="{C8E6337E-8EAA-467C-B785-801627A219D3}"/>
    <cellStyle name="40% - Accent6 22 3 2 2 2" xfId="13009" xr:uid="{B3E50554-6140-4A13-B386-F6BA32F92BA3}"/>
    <cellStyle name="40% - Accent6 22 3 2 2 3" xfId="13010" xr:uid="{1A77A2D5-54E5-4777-9F1B-E22926782032}"/>
    <cellStyle name="40% - Accent6 22 3 2 3" xfId="13011" xr:uid="{D0EB44EC-59B0-4033-B36F-791BF060441F}"/>
    <cellStyle name="40% - Accent6 22 3 2 4" xfId="13012" xr:uid="{2FDE42FA-004F-4979-ABB4-E038851584FE}"/>
    <cellStyle name="40% - Accent6 22 3 3" xfId="13013" xr:uid="{4D4204D1-EDFF-42B1-9187-B954E0B53105}"/>
    <cellStyle name="40% - Accent6 22 3 3 2" xfId="13014" xr:uid="{69BBE25B-7693-4357-A049-D01FF9AE3DE0}"/>
    <cellStyle name="40% - Accent6 22 3 3 2 2" xfId="13015" xr:uid="{035AFD1B-DD9A-4CE9-AC92-5F145B985726}"/>
    <cellStyle name="40% - Accent6 22 3 3 2 3" xfId="13016" xr:uid="{0A21835A-7143-4A91-BD98-1C301F2AC756}"/>
    <cellStyle name="40% - Accent6 22 3 3 3" xfId="13017" xr:uid="{A5A3824D-FE46-42FA-89C1-D108A4A5CF80}"/>
    <cellStyle name="40% - Accent6 22 3 3 4" xfId="13018" xr:uid="{E35ECFB4-4588-46D9-A860-03E5C14B77D0}"/>
    <cellStyle name="40% - Accent6 22 3 4" xfId="13019" xr:uid="{DE34FA64-4689-4EA5-9FD7-1900FFD030EC}"/>
    <cellStyle name="40% - Accent6 22 3 4 2" xfId="13020" xr:uid="{D9E3B75D-F0CA-472B-ABD1-F95E909BF907}"/>
    <cellStyle name="40% - Accent6 22 3 4 3" xfId="13021" xr:uid="{E6F7C772-8232-4201-B545-E508E44A0E1B}"/>
    <cellStyle name="40% - Accent6 22 4" xfId="13022" xr:uid="{8C8CF843-AC1E-4336-A19F-8425D2FCB2FA}"/>
    <cellStyle name="40% - Accent6 22 4 2" xfId="13023" xr:uid="{FDA2F575-D810-43A2-BA4C-40B0D24B914C}"/>
    <cellStyle name="40% - Accent6 22 4 2 2" xfId="13024" xr:uid="{FC4BD9F4-3EAA-4804-9B07-8139415ED38A}"/>
    <cellStyle name="40% - Accent6 22 4 2 2 2" xfId="13025" xr:uid="{F81B6134-8A36-46D3-B9B9-8C12D7C7E494}"/>
    <cellStyle name="40% - Accent6 22 4 2 2 3" xfId="13026" xr:uid="{E3569C09-1E3D-4603-9779-11067F10E8F7}"/>
    <cellStyle name="40% - Accent6 22 4 2 3" xfId="13027" xr:uid="{388114F9-9997-4F99-9C83-23C023C900B6}"/>
    <cellStyle name="40% - Accent6 22 4 2 4" xfId="13028" xr:uid="{7DEBCC32-4679-4E29-9F38-80647E1F80D3}"/>
    <cellStyle name="40% - Accent6 22 4 2 5" xfId="13029" xr:uid="{D6768482-09F4-4101-AEE2-674883921C8B}"/>
    <cellStyle name="40% - Accent6 22 4 2 6" xfId="13030" xr:uid="{17D1F7EB-99CA-4CE5-AF2A-B6C79E956095}"/>
    <cellStyle name="40% - Accent6 22 4 3" xfId="13031" xr:uid="{37FB7448-6F0D-4133-815A-19F1A0565D50}"/>
    <cellStyle name="40% - Accent6 22 4 3 2" xfId="13032" xr:uid="{9FDEB061-1FB5-4B00-A3DA-449196172E94}"/>
    <cellStyle name="40% - Accent6 22 4 3 2 2" xfId="13033" xr:uid="{15B67852-0FAB-4330-80E7-3FA603A6B7E1}"/>
    <cellStyle name="40% - Accent6 22 4 3 2 3" xfId="13034" xr:uid="{D5AA582E-24EA-4149-9152-157B9B0CA5F5}"/>
    <cellStyle name="40% - Accent6 22 4 3 3" xfId="13035" xr:uid="{B411C338-ABC9-4255-B392-5936A6BCEE62}"/>
    <cellStyle name="40% - Accent6 22 4 3 4" xfId="13036" xr:uid="{11A89B9F-F5B9-415D-B506-4B60E88E629A}"/>
    <cellStyle name="40% - Accent6 22 4 4" xfId="13037" xr:uid="{A1BECF08-BBDB-496F-8D76-4A3B6C3947D3}"/>
    <cellStyle name="40% - Accent6 22 4 4 2" xfId="13038" xr:uid="{683DD42E-4DD2-4F91-BD7C-A455677AA97E}"/>
    <cellStyle name="40% - Accent6 22 4 4 3" xfId="13039" xr:uid="{3B72BC74-800C-490A-B2AF-8A7A6E7DD59C}"/>
    <cellStyle name="40% - Accent6 22 4 5" xfId="13040" xr:uid="{0258B0E2-2777-4F80-8FB2-A7AD9CE90FA9}"/>
    <cellStyle name="40% - Accent6 22 4 6" xfId="13041" xr:uid="{0527F0DE-D842-4075-8F2B-E1B0251F21A4}"/>
    <cellStyle name="40% - Accent6 22 4 7" xfId="13042" xr:uid="{7FF5A739-F9FA-4A03-92EF-6CFC24789882}"/>
    <cellStyle name="40% - Accent6 22 4 8" xfId="13043" xr:uid="{1B39B2F9-DB52-433A-B16E-E6F700EE5723}"/>
    <cellStyle name="40% - Accent6 22 5" xfId="13044" xr:uid="{DDDF796F-D15D-4EF0-AE84-C14E8CE6348A}"/>
    <cellStyle name="40% - Accent6 22 5 2" xfId="13045" xr:uid="{113E5E53-968F-461C-A22E-9E0167332B93}"/>
    <cellStyle name="40% - Accent6 22 5 2 2" xfId="13046" xr:uid="{0B01A6D5-2B87-4F05-947C-C9CFA795D0FC}"/>
    <cellStyle name="40% - Accent6 22 5 2 2 2" xfId="13047" xr:uid="{B7BD2884-B5C4-4FE0-BA20-B3974171FCA3}"/>
    <cellStyle name="40% - Accent6 22 5 2 2 3" xfId="13048" xr:uid="{20F2CC42-C122-4F96-97DD-4246DCA09476}"/>
    <cellStyle name="40% - Accent6 22 5 2 3" xfId="13049" xr:uid="{FE993AAA-77F0-4CA0-A315-A5809D4C79AB}"/>
    <cellStyle name="40% - Accent6 22 5 2 4" xfId="13050" xr:uid="{8822C22B-E274-4CCC-B25D-BE755D7A126C}"/>
    <cellStyle name="40% - Accent6 22 5 3" xfId="13051" xr:uid="{6C08870C-C459-461E-A0FA-DF39EE504AC5}"/>
    <cellStyle name="40% - Accent6 22 5 3 2" xfId="13052" xr:uid="{32F2E55F-B171-4E75-8763-8E13DFEC204B}"/>
    <cellStyle name="40% - Accent6 22 5 3 2 2" xfId="13053" xr:uid="{13432B18-6911-4AD6-8A4B-823FB7EA8946}"/>
    <cellStyle name="40% - Accent6 22 5 3 2 3" xfId="13054" xr:uid="{5E9355B3-762B-4687-BFF5-0A7A9E025128}"/>
    <cellStyle name="40% - Accent6 22 5 3 3" xfId="13055" xr:uid="{4AD86011-3D63-46AF-AF8A-564B0C605ADC}"/>
    <cellStyle name="40% - Accent6 22 5 3 4" xfId="13056" xr:uid="{8F888B0E-F768-4D55-80F2-22B3C93B24D8}"/>
    <cellStyle name="40% - Accent6 22 5 4" xfId="13057" xr:uid="{CBCC371C-3165-4741-9E35-56349B65F951}"/>
    <cellStyle name="40% - Accent6 22 5 4 2" xfId="13058" xr:uid="{2BB7DE88-26A5-4F51-BC4D-2582C708ACF0}"/>
    <cellStyle name="40% - Accent6 22 5 4 3" xfId="13059" xr:uid="{057FDA88-4379-43B5-BC97-E116F0E1D23E}"/>
    <cellStyle name="40% - Accent6 22 5 5" xfId="13060" xr:uid="{DB0767DE-120F-4239-8B45-02F5E29868E7}"/>
    <cellStyle name="40% - Accent6 22 5 6" xfId="13061" xr:uid="{EDB346B0-15E9-41C1-9602-576D2F7CEFAF}"/>
    <cellStyle name="40% - Accent6 22 5 7" xfId="13062" xr:uid="{F18F81E5-B38E-47A6-AE3E-4C7F3E3B411B}"/>
    <cellStyle name="40% - Accent6 22 5 8" xfId="13063" xr:uid="{C8890BB5-53BF-4DA6-9FFE-DB8117D4C9A7}"/>
    <cellStyle name="40% - Accent6 22 6" xfId="13064" xr:uid="{6CE36976-79A9-4D5A-A1A6-5E02F5C7BDD7}"/>
    <cellStyle name="40% - Accent6 22 6 2" xfId="13065" xr:uid="{466652F0-289A-4518-BDB4-93E53579406B}"/>
    <cellStyle name="40% - Accent6 22 6 2 2" xfId="13066" xr:uid="{B2533AF7-6328-46AA-8578-B145BE8F8D53}"/>
    <cellStyle name="40% - Accent6 22 6 2 2 2" xfId="13067" xr:uid="{C82784F5-9861-45B2-98C4-9673AE9DCF50}"/>
    <cellStyle name="40% - Accent6 22 6 2 2 3" xfId="13068" xr:uid="{3FBC8824-C303-4A5B-BD4E-7A5C86BC5C9F}"/>
    <cellStyle name="40% - Accent6 22 6 2 3" xfId="13069" xr:uid="{89F452A1-D845-4AF2-88C9-C8CA972F3611}"/>
    <cellStyle name="40% - Accent6 22 6 2 4" xfId="13070" xr:uid="{6B6F94D8-0A13-4F1B-88B8-6C9DEA10C4E5}"/>
    <cellStyle name="40% - Accent6 22 6 3" xfId="13071" xr:uid="{A7B2DC7E-D8AC-4BCE-BDA4-21D420AA5809}"/>
    <cellStyle name="40% - Accent6 22 6 3 2" xfId="13072" xr:uid="{4A378FDC-58F4-478F-BFB2-5CB61B312E71}"/>
    <cellStyle name="40% - Accent6 22 6 3 3" xfId="13073" xr:uid="{4A702322-01FF-4B2A-AE5A-30F932CD689D}"/>
    <cellStyle name="40% - Accent6 22 6 4" xfId="13074" xr:uid="{913D5038-38B5-4555-9DDC-ADAAC7FD1ADA}"/>
    <cellStyle name="40% - Accent6 22 6 5" xfId="13075" xr:uid="{9C49928F-C260-4772-9722-FAA1CC35F70D}"/>
    <cellStyle name="40% - Accent6 22 6 6" xfId="13076" xr:uid="{E678F2F5-7F45-41C9-A3E7-CACEF3205F5D}"/>
    <cellStyle name="40% - Accent6 22 7" xfId="13077" xr:uid="{40007A22-A2C0-4F98-A1D1-E18BB43A884F}"/>
    <cellStyle name="40% - Accent6 22 7 2" xfId="13078" xr:uid="{FEBD0406-F1D1-4D1A-913A-42E719C00EF8}"/>
    <cellStyle name="40% - Accent6 22 7 2 2" xfId="13079" xr:uid="{F8B28E87-0F00-498F-966E-D2FB19B6C3A0}"/>
    <cellStyle name="40% - Accent6 22 7 2 3" xfId="13080" xr:uid="{766F80CC-EF24-44DC-B63F-DF350E258A35}"/>
    <cellStyle name="40% - Accent6 22 7 3" xfId="13081" xr:uid="{8038F05B-7379-44BD-8F83-0D2A48D78585}"/>
    <cellStyle name="40% - Accent6 22 7 4" xfId="13082" xr:uid="{E0F43CE4-A898-4232-B8F7-613EA0E5B88F}"/>
    <cellStyle name="40% - Accent6 22 8" xfId="13083" xr:uid="{D459F428-4D4F-4020-83B9-7EEF236997FC}"/>
    <cellStyle name="40% - Accent6 22 8 2" xfId="13084" xr:uid="{BE33F343-63B4-4B02-BC7D-F91AF8B8C182}"/>
    <cellStyle name="40% - Accent6 22 8 2 2" xfId="13085" xr:uid="{52B9197D-F62C-433B-91A9-E10A669A6125}"/>
    <cellStyle name="40% - Accent6 22 8 2 3" xfId="13086" xr:uid="{16637C47-156C-4F43-9840-CACB14F72164}"/>
    <cellStyle name="40% - Accent6 22 8 3" xfId="13087" xr:uid="{631B31B2-2BD6-437F-9DD4-14321DEF31E9}"/>
    <cellStyle name="40% - Accent6 22 8 4" xfId="13088" xr:uid="{81CC7241-242D-43F8-B24D-93FB72818C20}"/>
    <cellStyle name="40% - Accent6 22 9" xfId="13089" xr:uid="{90A14DE5-5439-40F7-B453-E717331E9ACB}"/>
    <cellStyle name="40% - Accent6 22 9 2" xfId="13090" xr:uid="{A217C14B-E7C2-4CC6-AC5E-09D563EC4944}"/>
    <cellStyle name="40% - Accent6 22 9 3" xfId="13091" xr:uid="{F5140442-65F4-4414-8F30-1E01DD5C6574}"/>
    <cellStyle name="40% - Accent6 23" xfId="2386" xr:uid="{00000000-0005-0000-0000-0000F4030000}"/>
    <cellStyle name="40% - Accent6 23 10" xfId="13093" xr:uid="{D1B5710C-D34E-4CE3-97CC-A351764B51CD}"/>
    <cellStyle name="40% - Accent6 23 11" xfId="13094" xr:uid="{1543BDBE-EBF5-4C26-AE29-F0CEA73ACAC6}"/>
    <cellStyle name="40% - Accent6 23 12" xfId="13095" xr:uid="{58026200-D65F-41C1-A84F-8DEF6FA1C177}"/>
    <cellStyle name="40% - Accent6 23 13" xfId="13096" xr:uid="{8A6744C5-C6AF-4236-87F0-A8B387F5D9F3}"/>
    <cellStyle name="40% - Accent6 23 14" xfId="13092" xr:uid="{7E05AB08-08FB-4F42-831B-095A75114941}"/>
    <cellStyle name="40% - Accent6 23 2" xfId="13097" xr:uid="{68D88652-F865-4D53-9370-47702CEC35AB}"/>
    <cellStyle name="40% - Accent6 23 2 2" xfId="13098" xr:uid="{001FF609-E155-42E1-8E92-FECA3D451BE9}"/>
    <cellStyle name="40% - Accent6 23 2 2 2" xfId="13099" xr:uid="{D52AD2FB-2417-4B02-ADF4-8CD93833CEC8}"/>
    <cellStyle name="40% - Accent6 23 2 2 2 2" xfId="13100" xr:uid="{320A3712-A3C7-4E69-8E1B-377CC9183501}"/>
    <cellStyle name="40% - Accent6 23 2 2 2 3" xfId="13101" xr:uid="{C1730BA2-36EF-4A72-B9CF-EC535952AFBC}"/>
    <cellStyle name="40% - Accent6 23 2 2 2 4" xfId="13102" xr:uid="{E7E878CF-7307-4092-843A-C0EF8FCDDE84}"/>
    <cellStyle name="40% - Accent6 23 2 2 2 5" xfId="13103" xr:uid="{D4FE5CE3-1833-4E8A-B8DF-BF986FA10F5B}"/>
    <cellStyle name="40% - Accent6 23 2 2 3" xfId="13104" xr:uid="{AF8BC0F5-BB5A-477C-ABB8-B5716427C832}"/>
    <cellStyle name="40% - Accent6 23 2 2 4" xfId="13105" xr:uid="{D9F9C15E-A844-43AC-B6F2-7D1950226B0F}"/>
    <cellStyle name="40% - Accent6 23 2 2 5" xfId="13106" xr:uid="{C6E1F5B2-BC9E-40B2-BA88-A1FB7B1DACA8}"/>
    <cellStyle name="40% - Accent6 23 2 2 6" xfId="13107" xr:uid="{D3A756C6-2244-4BB2-8260-348EDDF629FF}"/>
    <cellStyle name="40% - Accent6 23 2 3" xfId="13108" xr:uid="{B8A1E41B-3DC2-4CB9-B64C-D76F3755DB9F}"/>
    <cellStyle name="40% - Accent6 23 2 3 2" xfId="13109" xr:uid="{5A80AD1A-281F-4353-9CC3-D2D5D4F5C53E}"/>
    <cellStyle name="40% - Accent6 23 2 3 2 2" xfId="13110" xr:uid="{23057435-B4FD-4988-91AC-E489612E09A3}"/>
    <cellStyle name="40% - Accent6 23 2 3 2 3" xfId="13111" xr:uid="{A4E046A2-9E60-49BB-BDD0-3407DB98E1A3}"/>
    <cellStyle name="40% - Accent6 23 2 3 3" xfId="13112" xr:uid="{EF813D24-918F-4095-B389-99D6B0765CC9}"/>
    <cellStyle name="40% - Accent6 23 2 3 4" xfId="13113" xr:uid="{041C997B-0CA2-4C68-8CD6-BC63D3F0B8E9}"/>
    <cellStyle name="40% - Accent6 23 2 3 5" xfId="13114" xr:uid="{77066E14-6D52-4AE6-B189-9780933C44A8}"/>
    <cellStyle name="40% - Accent6 23 2 3 6" xfId="13115" xr:uid="{1571275B-8E55-4795-9AC4-38F7A3C0E846}"/>
    <cellStyle name="40% - Accent6 23 2 4" xfId="13116" xr:uid="{F54A055E-B8A4-4E4D-AA0B-E337636A303B}"/>
    <cellStyle name="40% - Accent6 23 2 4 2" xfId="13117" xr:uid="{4BC4BF4E-C51F-4F4A-AECB-BE575ABA2B1B}"/>
    <cellStyle name="40% - Accent6 23 2 4 3" xfId="13118" xr:uid="{B5B3B861-A082-44E5-A763-0261F83B05BF}"/>
    <cellStyle name="40% - Accent6 23 2 5" xfId="13119" xr:uid="{3852ABDB-DB07-4CAF-84EA-90F33FE192D7}"/>
    <cellStyle name="40% - Accent6 23 2 6" xfId="13120" xr:uid="{F38E1684-039F-4E46-B80E-15871B590ECA}"/>
    <cellStyle name="40% - Accent6 23 2 7" xfId="13121" xr:uid="{3E8978FC-E083-44C3-9088-3F9D4EFFE9C1}"/>
    <cellStyle name="40% - Accent6 23 2 8" xfId="13122" xr:uid="{171EF18F-585C-4560-BC4F-CD4C8ECC3903}"/>
    <cellStyle name="40% - Accent6 23 3" xfId="13123" xr:uid="{FD258EA8-2E0B-4B2C-93EB-9D3A1E0BF1B3}"/>
    <cellStyle name="40% - Accent6 23 3 2" xfId="13124" xr:uid="{C5292549-2591-4CB3-B083-E4877CD745BD}"/>
    <cellStyle name="40% - Accent6 23 3 2 2" xfId="13125" xr:uid="{F6DD11FC-A5FC-4CB8-82B8-65EC439A74A5}"/>
    <cellStyle name="40% - Accent6 23 3 2 2 2" xfId="13126" xr:uid="{F588A406-752C-4A93-BB93-A9188CBA9F34}"/>
    <cellStyle name="40% - Accent6 23 3 2 2 3" xfId="13127" xr:uid="{F70620E0-1B7C-452D-A9A7-A8DF3C76F5CF}"/>
    <cellStyle name="40% - Accent6 23 3 2 3" xfId="13128" xr:uid="{0F71D4B5-BC11-4E65-BC27-6650893E99DD}"/>
    <cellStyle name="40% - Accent6 23 3 2 4" xfId="13129" xr:uid="{4CF602FE-92E9-4ADB-9631-9C4127269605}"/>
    <cellStyle name="40% - Accent6 23 3 3" xfId="13130" xr:uid="{83CB8085-1815-42C0-82E2-1E8B0F546C61}"/>
    <cellStyle name="40% - Accent6 23 3 3 2" xfId="13131" xr:uid="{6581EA22-22F2-4F70-884D-7C624ED352D5}"/>
    <cellStyle name="40% - Accent6 23 3 3 2 2" xfId="13132" xr:uid="{84A2FF34-9F0A-4FFA-92D9-E1D394A5A289}"/>
    <cellStyle name="40% - Accent6 23 3 3 2 3" xfId="13133" xr:uid="{2CEC13B7-C91A-4A71-A603-CC860A9C59D0}"/>
    <cellStyle name="40% - Accent6 23 3 3 3" xfId="13134" xr:uid="{C3E002A3-71BB-484E-BD60-300C37E40CB8}"/>
    <cellStyle name="40% - Accent6 23 3 3 4" xfId="13135" xr:uid="{ACA57A3E-1907-405C-A4A6-F39B72B04D6A}"/>
    <cellStyle name="40% - Accent6 23 3 4" xfId="13136" xr:uid="{3CE1C775-B04A-4BBD-B68F-6CBA2CE3FA2C}"/>
    <cellStyle name="40% - Accent6 23 3 4 2" xfId="13137" xr:uid="{8F8A460F-8FB6-497E-816E-2A70F0463380}"/>
    <cellStyle name="40% - Accent6 23 3 4 3" xfId="13138" xr:uid="{0BAF5022-3624-4F0C-9FA4-E2EB0A325904}"/>
    <cellStyle name="40% - Accent6 23 4" xfId="13139" xr:uid="{53524689-8C6F-4B96-97EE-BF69531E2AC0}"/>
    <cellStyle name="40% - Accent6 23 4 2" xfId="13140" xr:uid="{A83B0C69-4CF7-49C0-919D-6DDC8062C2EA}"/>
    <cellStyle name="40% - Accent6 23 4 2 2" xfId="13141" xr:uid="{13D0005D-DD21-409D-8766-7AAE93E7107B}"/>
    <cellStyle name="40% - Accent6 23 4 2 2 2" xfId="13142" xr:uid="{CA551501-836F-4780-9379-C93B63E8E302}"/>
    <cellStyle name="40% - Accent6 23 4 2 2 3" xfId="13143" xr:uid="{58A18090-80BF-4767-9586-CA49DE322182}"/>
    <cellStyle name="40% - Accent6 23 4 2 3" xfId="13144" xr:uid="{C4848D66-0385-4EB7-BDF7-5F50B51BAE09}"/>
    <cellStyle name="40% - Accent6 23 4 2 4" xfId="13145" xr:uid="{7B5295CE-5DF2-479D-8C8C-474513219E29}"/>
    <cellStyle name="40% - Accent6 23 4 3" xfId="13146" xr:uid="{5DD13E3A-12DF-48D6-BA92-93F9BCB140F0}"/>
    <cellStyle name="40% - Accent6 23 4 3 2" xfId="13147" xr:uid="{732B9401-A8D2-4635-ADFA-D0C72278A1B0}"/>
    <cellStyle name="40% - Accent6 23 4 3 2 2" xfId="13148" xr:uid="{659EABE2-D786-4499-B82F-43563B0D895F}"/>
    <cellStyle name="40% - Accent6 23 4 3 2 3" xfId="13149" xr:uid="{8ABF3117-7F20-4838-9EDC-53BB48BC553E}"/>
    <cellStyle name="40% - Accent6 23 4 3 3" xfId="13150" xr:uid="{F2E3203C-4E30-4002-8D31-604FB086A5A1}"/>
    <cellStyle name="40% - Accent6 23 4 3 4" xfId="13151" xr:uid="{234AA5BE-3099-4C29-BDC6-57AC2421C1EA}"/>
    <cellStyle name="40% - Accent6 23 4 4" xfId="13152" xr:uid="{70C0F910-2695-424F-9E42-A92A8391F2BA}"/>
    <cellStyle name="40% - Accent6 23 4 4 2" xfId="13153" xr:uid="{3BF445B7-BB77-4BA5-8CB6-EC8720D7E822}"/>
    <cellStyle name="40% - Accent6 23 4 4 3" xfId="13154" xr:uid="{DB01FA9F-F3E7-497E-BBFE-EE1F32D9D25B}"/>
    <cellStyle name="40% - Accent6 23 5" xfId="13155" xr:uid="{6175C6B5-79BE-4672-9715-CE64B1F73CD8}"/>
    <cellStyle name="40% - Accent6 23 5 2" xfId="13156" xr:uid="{D620FDBC-5A26-4EC3-8E82-55AF4D89FFE9}"/>
    <cellStyle name="40% - Accent6 23 5 2 2" xfId="13157" xr:uid="{ACE866C9-9E63-482C-8CB4-CC83B572D8F2}"/>
    <cellStyle name="40% - Accent6 23 5 2 2 2" xfId="13158" xr:uid="{C2C8E5C1-6BB6-4FF9-BDD0-5C650AA7D21E}"/>
    <cellStyle name="40% - Accent6 23 5 2 2 3" xfId="13159" xr:uid="{F024AEC4-7112-477B-B774-6A76116AEF16}"/>
    <cellStyle name="40% - Accent6 23 5 2 3" xfId="13160" xr:uid="{7C2771DC-D762-434E-9D5B-899EEEC283BF}"/>
    <cellStyle name="40% - Accent6 23 5 2 4" xfId="13161" xr:uid="{68100023-B4C8-4A3E-AAB6-B95D2077B2A3}"/>
    <cellStyle name="40% - Accent6 23 5 2 5" xfId="13162" xr:uid="{797999DC-28C4-4363-8980-2B693AF54483}"/>
    <cellStyle name="40% - Accent6 23 5 2 6" xfId="13163" xr:uid="{4716FE1F-F9E4-4A2B-B411-A253F1C6D445}"/>
    <cellStyle name="40% - Accent6 23 5 3" xfId="13164" xr:uid="{06FEC170-7E67-40DC-AD02-736EAE3DF4C3}"/>
    <cellStyle name="40% - Accent6 23 5 3 2" xfId="13165" xr:uid="{16DA4E93-354A-4C41-8BE3-334AEE324C35}"/>
    <cellStyle name="40% - Accent6 23 5 3 3" xfId="13166" xr:uid="{6508F364-1135-4EC0-833F-A27F14936B0B}"/>
    <cellStyle name="40% - Accent6 23 5 4" xfId="13167" xr:uid="{97374937-25C9-4DDB-BBD5-66819725497B}"/>
    <cellStyle name="40% - Accent6 23 5 5" xfId="13168" xr:uid="{CA766BFF-0AE6-4F23-9014-CA6AD81F4624}"/>
    <cellStyle name="40% - Accent6 23 5 6" xfId="13169" xr:uid="{630877DA-DCF0-4AAE-9058-74CE2C0D14C0}"/>
    <cellStyle name="40% - Accent6 23 5 7" xfId="13170" xr:uid="{3FF4D227-83ED-4781-B566-24620720028D}"/>
    <cellStyle name="40% - Accent6 23 6" xfId="13171" xr:uid="{BB3ED133-019C-4E9A-939D-B9EA1C8DB618}"/>
    <cellStyle name="40% - Accent6 23 6 2" xfId="13172" xr:uid="{56184612-735F-4E62-ADDA-AB2439D0685F}"/>
    <cellStyle name="40% - Accent6 23 6 2 2" xfId="13173" xr:uid="{B4BA7B0E-9B5D-4DDE-BDE5-728AA84179B7}"/>
    <cellStyle name="40% - Accent6 23 6 2 3" xfId="13174" xr:uid="{DC3CA9CC-1357-4965-AFD5-32522394E7BD}"/>
    <cellStyle name="40% - Accent6 23 6 3" xfId="13175" xr:uid="{461DC783-FAC5-4487-9EFA-090AEAC6CB3E}"/>
    <cellStyle name="40% - Accent6 23 6 4" xfId="13176" xr:uid="{38442152-FE46-4F63-8356-EDDDFA1CF940}"/>
    <cellStyle name="40% - Accent6 23 6 5" xfId="13177" xr:uid="{47AC06FF-A00E-44BE-813F-928190AAC67D}"/>
    <cellStyle name="40% - Accent6 23 6 6" xfId="13178" xr:uid="{4D8A14E3-3671-4BF7-8225-7752F7AC5C55}"/>
    <cellStyle name="40% - Accent6 23 7" xfId="13179" xr:uid="{A5EF9304-77FF-4990-B5C0-1A9BED165F9D}"/>
    <cellStyle name="40% - Accent6 23 7 2" xfId="13180" xr:uid="{7DA93837-A8CC-48F5-B12B-E5DC81ED86EF}"/>
    <cellStyle name="40% - Accent6 23 7 2 2" xfId="13181" xr:uid="{4092BB0E-AFDF-4D41-8B27-E88CE5C24F05}"/>
    <cellStyle name="40% - Accent6 23 7 2 3" xfId="13182" xr:uid="{246A0E4D-B6E7-4A90-B9A4-27458EF1098E}"/>
    <cellStyle name="40% - Accent6 23 7 3" xfId="13183" xr:uid="{A7FF8FD2-89D5-4796-9C25-4056F14DC6F7}"/>
    <cellStyle name="40% - Accent6 23 7 4" xfId="13184" xr:uid="{F87DCDA8-B825-42EA-98BD-17B43E0F3109}"/>
    <cellStyle name="40% - Accent6 23 7 5" xfId="13185" xr:uid="{1C31B4E2-6766-4713-9EAB-C9049A8135FD}"/>
    <cellStyle name="40% - Accent6 23 8" xfId="13186" xr:uid="{325DFCF9-74EE-4797-B79C-5165DF9A5C6E}"/>
    <cellStyle name="40% - Accent6 23 8 2" xfId="13187" xr:uid="{4EFB6D3C-9C58-473F-B50D-C97585F534BA}"/>
    <cellStyle name="40% - Accent6 23 8 3" xfId="13188" xr:uid="{504F528A-1F15-4BE9-A0A7-E347A7A2D18A}"/>
    <cellStyle name="40% - Accent6 23 9" xfId="13189" xr:uid="{F3FD0DBD-2EE2-48FF-B34A-FDFB2A0F2080}"/>
    <cellStyle name="40% - Accent6 24" xfId="2387" xr:uid="{00000000-0005-0000-0000-0000F5030000}"/>
    <cellStyle name="40% - Accent6 24 10" xfId="13191" xr:uid="{EB915838-0296-4D65-90E8-6AC5152FC8A5}"/>
    <cellStyle name="40% - Accent6 24 11" xfId="13192" xr:uid="{D86999EE-22EF-4CBE-9359-5D829CDB067A}"/>
    <cellStyle name="40% - Accent6 24 12" xfId="13193" xr:uid="{5F06F233-DF95-4A2B-9030-264862BF4359}"/>
    <cellStyle name="40% - Accent6 24 13" xfId="13190" xr:uid="{5D19AB43-ED39-49D1-90AA-F332F81B9379}"/>
    <cellStyle name="40% - Accent6 24 2" xfId="13194" xr:uid="{7F9FE85B-5C43-496D-A7E6-F210D1A2F33E}"/>
    <cellStyle name="40% - Accent6 24 2 2" xfId="13195" xr:uid="{3328C856-6CE4-43F5-B045-8710AE9BFAEF}"/>
    <cellStyle name="40% - Accent6 24 2 2 2" xfId="13196" xr:uid="{B930E7F2-326B-4344-9098-FDF43AC87B23}"/>
    <cellStyle name="40% - Accent6 24 2 2 3" xfId="13197" xr:uid="{C4F0A0EB-1D53-489E-9991-38C1D254D1AC}"/>
    <cellStyle name="40% - Accent6 24 3" xfId="13198" xr:uid="{DE80CD9B-2388-4E8F-89A3-E998B5B41A01}"/>
    <cellStyle name="40% - Accent6 24 3 2" xfId="13199" xr:uid="{4E6B6929-3BFF-4B52-BACF-19AB2F615815}"/>
    <cellStyle name="40% - Accent6 24 3 2 2" xfId="13200" xr:uid="{A917CF9C-4DF3-49D9-AF0A-C1FE8898F829}"/>
    <cellStyle name="40% - Accent6 24 3 2 3" xfId="13201" xr:uid="{CFE51338-E4CC-4037-8464-9A51F2D87BAB}"/>
    <cellStyle name="40% - Accent6 24 4" xfId="13202" xr:uid="{E6F58FC5-31F2-453A-BEE1-8AB6851BDA4B}"/>
    <cellStyle name="40% - Accent6 24 5" xfId="13203" xr:uid="{1843B4D7-A53A-4107-AE48-7ACC68E0A261}"/>
    <cellStyle name="40% - Accent6 24 6" xfId="13204" xr:uid="{6FF3CE98-026B-4CDB-B3A0-9CC9026A90C6}"/>
    <cellStyle name="40% - Accent6 24 7" xfId="13205" xr:uid="{A752C3FF-9FD9-42D8-9AE4-FAF2F9CE5275}"/>
    <cellStyle name="40% - Accent6 24 7 2" xfId="13206" xr:uid="{3413F495-293A-4CF7-937C-45D46B2F2CA1}"/>
    <cellStyle name="40% - Accent6 24 7 2 2" xfId="13207" xr:uid="{7B1303FD-694F-4FE9-B359-75AF464CE053}"/>
    <cellStyle name="40% - Accent6 24 7 2 3" xfId="13208" xr:uid="{C3CE29DE-1E78-47A3-BD6D-416ED8DED86A}"/>
    <cellStyle name="40% - Accent6 24 7 3" xfId="13209" xr:uid="{1DFE938C-54B8-4CB9-A374-19C19029C2B5}"/>
    <cellStyle name="40% - Accent6 24 7 4" xfId="13210" xr:uid="{0AB06B3C-0A05-4CF9-986C-E5C13D1E8C64}"/>
    <cellStyle name="40% - Accent6 24 7 5" xfId="13211" xr:uid="{A27C4B6B-1971-4B29-85DB-4ACCD32DC955}"/>
    <cellStyle name="40% - Accent6 24 8" xfId="13212" xr:uid="{063509DD-4AE1-45C2-BA7E-2EAA7F3CEA51}"/>
    <cellStyle name="40% - Accent6 24 8 2" xfId="13213" xr:uid="{33198E2F-56AE-4559-AE9C-A08F6818DF85}"/>
    <cellStyle name="40% - Accent6 24 8 3" xfId="13214" xr:uid="{1BEAF5FB-DB14-4A3F-9013-1957545BB89B}"/>
    <cellStyle name="40% - Accent6 24 8 4" xfId="13215" xr:uid="{65559E75-D940-449F-9C31-9BE7E8EEB371}"/>
    <cellStyle name="40% - Accent6 24 8 5" xfId="13216" xr:uid="{1DFC78CB-6BB1-473A-B919-2B2C1B251C1B}"/>
    <cellStyle name="40% - Accent6 24 9" xfId="13217" xr:uid="{797024C0-54C9-4CC8-9DF6-BC90D6CB9815}"/>
    <cellStyle name="40% - Accent6 25" xfId="2388" xr:uid="{00000000-0005-0000-0000-0000F6030000}"/>
    <cellStyle name="40% - Accent6 25 2" xfId="13219" xr:uid="{4A969CF5-B84E-4FDA-914E-28AB5018333C}"/>
    <cellStyle name="40% - Accent6 25 2 2" xfId="13220" xr:uid="{5A78A72A-C42B-4314-8BC4-C590A1044BEA}"/>
    <cellStyle name="40% - Accent6 25 2 2 2" xfId="13221" xr:uid="{A72781DE-C532-4E6E-990A-D53C902F0CA4}"/>
    <cellStyle name="40% - Accent6 25 2 2 3" xfId="13222" xr:uid="{1D31CC35-FED8-4DED-BCCB-761DB1E4972E}"/>
    <cellStyle name="40% - Accent6 25 3" xfId="13223" xr:uid="{FEC164DF-B8A6-4875-90AA-7AC7792A0BD5}"/>
    <cellStyle name="40% - Accent6 25 3 2" xfId="13224" xr:uid="{7E2C4093-8B9C-46AC-A42E-FCD525CAE20A}"/>
    <cellStyle name="40% - Accent6 25 3 2 2" xfId="13225" xr:uid="{B35DA2E9-F1A3-4283-8FB1-EE07FCECA933}"/>
    <cellStyle name="40% - Accent6 25 3 2 3" xfId="13226" xr:uid="{493E8B7C-68DB-437D-8AD7-CA1CA55FDBEF}"/>
    <cellStyle name="40% - Accent6 25 3 2 4" xfId="13227" xr:uid="{80150AB0-6B21-44F1-9DC3-D1C124BC1ACB}"/>
    <cellStyle name="40% - Accent6 25 3 2 5" xfId="13228" xr:uid="{6215AB90-B2C9-4E1C-BF38-8BC912B11147}"/>
    <cellStyle name="40% - Accent6 25 3 3" xfId="13229" xr:uid="{F436E493-A9E3-431C-83BC-95C6D922B5EB}"/>
    <cellStyle name="40% - Accent6 25 3 4" xfId="13230" xr:uid="{5DD998AD-5BFB-4875-81E7-D9D75E9C7ABC}"/>
    <cellStyle name="40% - Accent6 25 3 5" xfId="13231" xr:uid="{2F96A77F-3DA6-4ED5-951F-ECDF8A907A17}"/>
    <cellStyle name="40% - Accent6 25 3 6" xfId="13232" xr:uid="{27727589-85BD-4C82-B7DA-FCCBFA067BD6}"/>
    <cellStyle name="40% - Accent6 25 4" xfId="13233" xr:uid="{76A5A073-E094-4F31-9B8C-B520F6231771}"/>
    <cellStyle name="40% - Accent6 25 4 2" xfId="13234" xr:uid="{BF4A8CA4-7B1F-46C9-B5EA-3D5481B878FC}"/>
    <cellStyle name="40% - Accent6 25 4 3" xfId="13235" xr:uid="{60D27793-29BC-4E99-ACDD-F7335CE77F4A}"/>
    <cellStyle name="40% - Accent6 25 4 4" xfId="13236" xr:uid="{CD63F668-5687-409A-B03C-98725CB52DD7}"/>
    <cellStyle name="40% - Accent6 25 4 5" xfId="13237" xr:uid="{DCFE1B18-8C9A-466D-BF8F-23D48C31287C}"/>
    <cellStyle name="40% - Accent6 25 5" xfId="13238" xr:uid="{3A0C6FAD-7277-4289-9679-5BDE9C47B786}"/>
    <cellStyle name="40% - Accent6 25 6" xfId="13239" xr:uid="{476CF0F1-B5BB-4224-9434-C99B88022421}"/>
    <cellStyle name="40% - Accent6 25 7" xfId="13240" xr:uid="{92D2AF88-13E0-4BB4-8513-2890E2378CCF}"/>
    <cellStyle name="40% - Accent6 25 8" xfId="13241" xr:uid="{9D5C9DE4-1BB9-4F47-8193-B6FBCF46212E}"/>
    <cellStyle name="40% - Accent6 25 9" xfId="13218" xr:uid="{6EF14E7D-84A2-4D1A-AD46-127D7B82F710}"/>
    <cellStyle name="40% - Accent6 26" xfId="2389" xr:uid="{00000000-0005-0000-0000-0000F7030000}"/>
    <cellStyle name="40% - Accent6 26 2" xfId="13243" xr:uid="{74CDEA34-30DD-4012-8501-511140ABC07D}"/>
    <cellStyle name="40% - Accent6 26 2 2" xfId="13244" xr:uid="{DD2C83D7-AB08-491C-B24F-DED41B15F492}"/>
    <cellStyle name="40% - Accent6 26 2 2 2" xfId="13245" xr:uid="{8E12BBCA-D042-47A9-BFA7-3F29BAB1036E}"/>
    <cellStyle name="40% - Accent6 26 2 2 3" xfId="13246" xr:uid="{FAED022B-C3B1-44D3-980B-B867ECCF7D97}"/>
    <cellStyle name="40% - Accent6 26 3" xfId="13247" xr:uid="{9288A635-CA4B-4876-B817-A73D67E04146}"/>
    <cellStyle name="40% - Accent6 26 3 2" xfId="13248" xr:uid="{2547D861-2723-4122-8AF7-AA9E026B1D0B}"/>
    <cellStyle name="40% - Accent6 26 3 2 2" xfId="13249" xr:uid="{EF70D5C2-06F6-496F-92A4-7DFF37BC3551}"/>
    <cellStyle name="40% - Accent6 26 3 2 3" xfId="13250" xr:uid="{40F49EF3-D159-4780-9161-BD5AE55CEBC1}"/>
    <cellStyle name="40% - Accent6 26 3 2 4" xfId="13251" xr:uid="{577DC707-44CD-4AEF-AEB5-BF53343D2398}"/>
    <cellStyle name="40% - Accent6 26 3 2 5" xfId="13252" xr:uid="{A0E8EAE2-FC46-4B2D-8C1C-BCBA2B126F94}"/>
    <cellStyle name="40% - Accent6 26 3 3" xfId="13253" xr:uid="{D3731D2A-4EC4-495C-A642-4310AE40ACF3}"/>
    <cellStyle name="40% - Accent6 26 3 4" xfId="13254" xr:uid="{F733131E-5574-4CC2-88E6-0F95F75B913F}"/>
    <cellStyle name="40% - Accent6 26 3 5" xfId="13255" xr:uid="{348D8256-3ADC-48A1-88C8-1488CC0A12AE}"/>
    <cellStyle name="40% - Accent6 26 3 6" xfId="13256" xr:uid="{DEE11FD2-0C78-4C25-9198-8D7A9BAB92DF}"/>
    <cellStyle name="40% - Accent6 26 4" xfId="13257" xr:uid="{8FBC17D3-6636-4D08-953D-14B0BBEC95B8}"/>
    <cellStyle name="40% - Accent6 26 4 2" xfId="13258" xr:uid="{D63D6659-30AD-4C78-80DB-A31A9146BD8C}"/>
    <cellStyle name="40% - Accent6 26 4 3" xfId="13259" xr:uid="{3913B9BE-9DC9-40D2-8073-52E46FFB0051}"/>
    <cellStyle name="40% - Accent6 26 4 4" xfId="13260" xr:uid="{D36E97BC-CE4B-4494-8C62-7898B0314AE5}"/>
    <cellStyle name="40% - Accent6 26 4 5" xfId="13261" xr:uid="{D56AD20E-D1A5-43CC-BE08-2B9383573E77}"/>
    <cellStyle name="40% - Accent6 26 5" xfId="13262" xr:uid="{A33AD712-7A87-4E19-AAF4-FB983F0755FC}"/>
    <cellStyle name="40% - Accent6 26 6" xfId="13263" xr:uid="{C498403A-13DA-4436-BE06-80C244F62E32}"/>
    <cellStyle name="40% - Accent6 26 7" xfId="13264" xr:uid="{B6B97459-AF3D-42E2-B9DF-CD4A1C76B3E0}"/>
    <cellStyle name="40% - Accent6 26 8" xfId="13265" xr:uid="{73BC911F-8513-4A37-9901-E3E574A868F2}"/>
    <cellStyle name="40% - Accent6 26 9" xfId="13242" xr:uid="{9070268F-1960-4DF2-890C-6D2CC8A33D10}"/>
    <cellStyle name="40% - Accent6 27" xfId="2390" xr:uid="{00000000-0005-0000-0000-0000F8030000}"/>
    <cellStyle name="40% - Accent6 27 2" xfId="13267" xr:uid="{056E59EB-7408-4AB9-9968-A4C3A1DCF505}"/>
    <cellStyle name="40% - Accent6 27 2 2" xfId="13268" xr:uid="{EEAB72A2-DA33-4ACE-A146-42423AD3B005}"/>
    <cellStyle name="40% - Accent6 27 2 2 2" xfId="13269" xr:uid="{67AA4BF9-D4CF-4EF5-9EDA-492703375BA6}"/>
    <cellStyle name="40% - Accent6 27 2 2 3" xfId="13270" xr:uid="{7A737415-CDC2-4387-935F-5F66E517C748}"/>
    <cellStyle name="40% - Accent6 27 3" xfId="13271" xr:uid="{D81730E4-29D2-4B3C-9299-9017BA4D8A4F}"/>
    <cellStyle name="40% - Accent6 27 3 2" xfId="13272" xr:uid="{59068DC4-0E94-44B1-954F-35B470D4E949}"/>
    <cellStyle name="40% - Accent6 27 3 2 2" xfId="13273" xr:uid="{C898C55E-DBBE-47A1-88FD-5599D976E3B2}"/>
    <cellStyle name="40% - Accent6 27 3 2 3" xfId="13274" xr:uid="{08328DD0-659E-4D56-98B8-C60C3C29D0BD}"/>
    <cellStyle name="40% - Accent6 27 3 2 4" xfId="13275" xr:uid="{98F9A87B-7740-4E51-8C30-EBE17CA6877F}"/>
    <cellStyle name="40% - Accent6 27 3 2 5" xfId="13276" xr:uid="{C12600F6-82DD-402E-A22C-6BA0CB9C01B4}"/>
    <cellStyle name="40% - Accent6 27 3 3" xfId="13277" xr:uid="{226ECCCD-E980-41AE-958A-82F23E1529A1}"/>
    <cellStyle name="40% - Accent6 27 3 4" xfId="13278" xr:uid="{C8088CDC-4A20-4C87-BFD2-1BD08ED453A6}"/>
    <cellStyle name="40% - Accent6 27 3 5" xfId="13279" xr:uid="{2F67A6BF-7081-464D-914B-A5FF6175C754}"/>
    <cellStyle name="40% - Accent6 27 3 6" xfId="13280" xr:uid="{8876483C-C305-488E-8166-2D82884566B6}"/>
    <cellStyle name="40% - Accent6 27 4" xfId="13281" xr:uid="{C0B87B9D-1035-4377-A86B-B185F61939B5}"/>
    <cellStyle name="40% - Accent6 27 4 2" xfId="13282" xr:uid="{852CD787-C1CC-4346-AFCE-A5FC1ACD504F}"/>
    <cellStyle name="40% - Accent6 27 4 3" xfId="13283" xr:uid="{CD74A5CF-43CB-4388-BEEF-72FDF5281ED7}"/>
    <cellStyle name="40% - Accent6 27 4 4" xfId="13284" xr:uid="{EA36134A-BE0D-4F89-A730-104F22050DA8}"/>
    <cellStyle name="40% - Accent6 27 4 5" xfId="13285" xr:uid="{AE95E802-C0CC-400F-8378-CAA25E73821C}"/>
    <cellStyle name="40% - Accent6 27 5" xfId="13286" xr:uid="{6AA5F3A8-0C5E-4FCC-99ED-AF9466DBFC3B}"/>
    <cellStyle name="40% - Accent6 27 6" xfId="13287" xr:uid="{81EC01F2-718D-4974-94A6-353D38C877BE}"/>
    <cellStyle name="40% - Accent6 27 7" xfId="13288" xr:uid="{C22F2893-BF1F-483C-AB98-7D8B45BDB0B3}"/>
    <cellStyle name="40% - Accent6 27 8" xfId="13289" xr:uid="{1A1507D7-70E5-4334-A6DB-235B0C60E269}"/>
    <cellStyle name="40% - Accent6 27 9" xfId="13266" xr:uid="{743F81D4-9C89-46F5-ABD3-B374D57521A7}"/>
    <cellStyle name="40% - Accent6 28" xfId="2391" xr:uid="{00000000-0005-0000-0000-0000F9030000}"/>
    <cellStyle name="40% - Accent6 28 2" xfId="13290" xr:uid="{C01D998F-12C1-4B26-A7FE-5603705BE5DA}"/>
    <cellStyle name="40% - Accent6 29" xfId="2392" xr:uid="{00000000-0005-0000-0000-0000FA030000}"/>
    <cellStyle name="40% - Accent6 29 2" xfId="13291" xr:uid="{4A8DC220-3C6B-4048-AD45-AEB517AC9E75}"/>
    <cellStyle name="40% - Accent6 3" xfId="340" xr:uid="{00000000-0005-0000-0000-0000FB030000}"/>
    <cellStyle name="40% - Accent6 3 2" xfId="2393" xr:uid="{00000000-0005-0000-0000-0000FC030000}"/>
    <cellStyle name="40% - Accent6 3 2 2" xfId="43635" xr:uid="{500E2C1F-38CC-4D6A-AEF4-5FA8AB59AFF7}"/>
    <cellStyle name="40% - Accent6 3 3" xfId="2394" xr:uid="{00000000-0005-0000-0000-0000FD030000}"/>
    <cellStyle name="40% - Accent6 3 4" xfId="13292" xr:uid="{494B3E53-6B2F-4CDD-86E7-F59308D1039C}"/>
    <cellStyle name="40% - Accent6 3_3_k" xfId="2395" xr:uid="{00000000-0005-0000-0000-0000FE030000}"/>
    <cellStyle name="40% - Accent6 30" xfId="2396" xr:uid="{00000000-0005-0000-0000-0000FF030000}"/>
    <cellStyle name="40% - Accent6 30 2" xfId="13293" xr:uid="{71E2999A-0C9E-46BD-9F0B-B2896B23515D}"/>
    <cellStyle name="40% - Accent6 31" xfId="2397" xr:uid="{00000000-0005-0000-0000-000000040000}"/>
    <cellStyle name="40% - Accent6 31 2" xfId="13294" xr:uid="{B69C7469-1E32-4847-800F-3687827DCE01}"/>
    <cellStyle name="40% - Accent6 32" xfId="2398" xr:uid="{00000000-0005-0000-0000-000001040000}"/>
    <cellStyle name="40% - Accent6 32 2" xfId="13295" xr:uid="{33B3CC71-B62D-4AF3-8567-FC70A52A71C4}"/>
    <cellStyle name="40% - Accent6 33" xfId="2399" xr:uid="{00000000-0005-0000-0000-000002040000}"/>
    <cellStyle name="40% - Accent6 33 2" xfId="13296" xr:uid="{4C5DEAB8-D0CB-4235-97DF-F5DA62D6636E}"/>
    <cellStyle name="40% - Accent6 34" xfId="2400" xr:uid="{00000000-0005-0000-0000-000003040000}"/>
    <cellStyle name="40% - Accent6 34 2" xfId="13297" xr:uid="{83077DC2-402E-47AE-BCEA-68C2874374AA}"/>
    <cellStyle name="40% - Accent6 35" xfId="2401" xr:uid="{00000000-0005-0000-0000-000004040000}"/>
    <cellStyle name="40% - Accent6 35 2" xfId="13298" xr:uid="{B2B7B5DB-7EDD-4045-92D5-F26A22A19A51}"/>
    <cellStyle name="40% - Accent6 36" xfId="2402" xr:uid="{00000000-0005-0000-0000-000005040000}"/>
    <cellStyle name="40% - Accent6 37" xfId="2403" xr:uid="{00000000-0005-0000-0000-000006040000}"/>
    <cellStyle name="40% - Accent6 38" xfId="2404" xr:uid="{00000000-0005-0000-0000-000007040000}"/>
    <cellStyle name="40% - Accent6 39" xfId="2405" xr:uid="{00000000-0005-0000-0000-000008040000}"/>
    <cellStyle name="40% - Accent6 4" xfId="341" xr:uid="{00000000-0005-0000-0000-000009040000}"/>
    <cellStyle name="40% - Accent6 4 2" xfId="43636" xr:uid="{B28DB985-F00F-4355-B243-659888B72334}"/>
    <cellStyle name="40% - Accent6 4 3" xfId="13299" xr:uid="{9330A215-780F-4504-A1F0-966E3C5F915F}"/>
    <cellStyle name="40% - Accent6 40" xfId="2406" xr:uid="{00000000-0005-0000-0000-00000A040000}"/>
    <cellStyle name="40% - Accent6 41" xfId="2407" xr:uid="{00000000-0005-0000-0000-00000B040000}"/>
    <cellStyle name="40% - Accent6 42" xfId="2408" xr:uid="{00000000-0005-0000-0000-00000C040000}"/>
    <cellStyle name="40% - Accent6 43" xfId="2409" xr:uid="{00000000-0005-0000-0000-00000D040000}"/>
    <cellStyle name="40% - Accent6 44" xfId="2410" xr:uid="{00000000-0005-0000-0000-00000E040000}"/>
    <cellStyle name="40% - Accent6 45" xfId="2411" xr:uid="{00000000-0005-0000-0000-00000F040000}"/>
    <cellStyle name="40% - Accent6 46" xfId="2412" xr:uid="{00000000-0005-0000-0000-000010040000}"/>
    <cellStyle name="40% - Accent6 47" xfId="2413" xr:uid="{00000000-0005-0000-0000-000011040000}"/>
    <cellStyle name="40% - Accent6 48" xfId="2414" xr:uid="{00000000-0005-0000-0000-000012040000}"/>
    <cellStyle name="40% - Accent6 49" xfId="2415" xr:uid="{00000000-0005-0000-0000-000013040000}"/>
    <cellStyle name="40% - Accent6 5" xfId="342" xr:uid="{00000000-0005-0000-0000-000014040000}"/>
    <cellStyle name="40% - Accent6 5 2" xfId="43637" xr:uid="{BA56FFDF-AF11-47D5-8491-9E80B5B15A67}"/>
    <cellStyle name="40% - Accent6 5 3" xfId="13300" xr:uid="{724060AE-F389-4B59-81C3-1AF10A0B20F7}"/>
    <cellStyle name="40% - Accent6 6" xfId="343" xr:uid="{00000000-0005-0000-0000-000015040000}"/>
    <cellStyle name="40% - Accent6 6 2" xfId="43638" xr:uid="{A3FCB1D4-413F-4B84-85BC-516057421EAB}"/>
    <cellStyle name="40% - Accent6 6 3" xfId="13301" xr:uid="{DE3182F6-35DC-449F-8581-9497C1EA5771}"/>
    <cellStyle name="40% - Accent6 7" xfId="344" xr:uid="{00000000-0005-0000-0000-000016040000}"/>
    <cellStyle name="40% - Accent6 7 2" xfId="43639" xr:uid="{01FF4F00-7DFF-4C18-9F66-61C7901211FF}"/>
    <cellStyle name="40% - Accent6 7 3" xfId="13302" xr:uid="{78CD92AC-BCA8-42B6-B70C-AEBC54C6167E}"/>
    <cellStyle name="40% - Accent6 8" xfId="345" xr:uid="{00000000-0005-0000-0000-000017040000}"/>
    <cellStyle name="40% - Accent6 8 2" xfId="2416" xr:uid="{00000000-0005-0000-0000-000018040000}"/>
    <cellStyle name="40% - Accent6 8 2 2" xfId="43640" xr:uid="{020C5E9A-982C-44A3-9475-ECA47B9287B3}"/>
    <cellStyle name="40% - Accent6 8 3" xfId="13303" xr:uid="{FE3ED4D9-FEB3-4A2E-9F2F-649031E93280}"/>
    <cellStyle name="40% - Accent6 9" xfId="346" xr:uid="{00000000-0005-0000-0000-000019040000}"/>
    <cellStyle name="40% - Accent6 9 2" xfId="2417" xr:uid="{00000000-0005-0000-0000-00001A040000}"/>
    <cellStyle name="40% - Accent6 9 2 2" xfId="43641" xr:uid="{48BF7C0B-4DC2-46DC-9B00-7A44BF84815B}"/>
    <cellStyle name="40% - Accent6 9 3" xfId="13304" xr:uid="{6013526A-C6C9-4117-B748-A92DB2E54A45}"/>
    <cellStyle name="40% - Izcēlums1 2" xfId="347" xr:uid="{00000000-0005-0000-0000-00001B040000}"/>
    <cellStyle name="40% - Izcēlums1 2 2" xfId="2419" xr:uid="{00000000-0005-0000-0000-00001C040000}"/>
    <cellStyle name="40% - Izcēlums1 2 3" xfId="2418" xr:uid="{00000000-0005-0000-0000-00001D040000}"/>
    <cellStyle name="40% - Izcēlums1 3" xfId="348" xr:uid="{00000000-0005-0000-0000-00001E040000}"/>
    <cellStyle name="40% - Izcēlums2 2" xfId="349" xr:uid="{00000000-0005-0000-0000-00001F040000}"/>
    <cellStyle name="40% - Izcēlums2 2 2" xfId="2421" xr:uid="{00000000-0005-0000-0000-000020040000}"/>
    <cellStyle name="40% - Izcēlums2 2 3" xfId="2420" xr:uid="{00000000-0005-0000-0000-000021040000}"/>
    <cellStyle name="40% - Izcēlums2 3" xfId="350" xr:uid="{00000000-0005-0000-0000-000022040000}"/>
    <cellStyle name="40% - Izcēlums3 2" xfId="351" xr:uid="{00000000-0005-0000-0000-000023040000}"/>
    <cellStyle name="40% - Izcēlums3 2 2" xfId="2423" xr:uid="{00000000-0005-0000-0000-000024040000}"/>
    <cellStyle name="40% - Izcēlums3 2 3" xfId="2422" xr:uid="{00000000-0005-0000-0000-000025040000}"/>
    <cellStyle name="40% - Izcēlums3 3" xfId="352" xr:uid="{00000000-0005-0000-0000-000026040000}"/>
    <cellStyle name="40% - Izcēlums4 2" xfId="353" xr:uid="{00000000-0005-0000-0000-000027040000}"/>
    <cellStyle name="40% - Izcēlums4 2 2" xfId="2425" xr:uid="{00000000-0005-0000-0000-000028040000}"/>
    <cellStyle name="40% - Izcēlums4 2 3" xfId="2424" xr:uid="{00000000-0005-0000-0000-000029040000}"/>
    <cellStyle name="40% - Izcēlums4 3" xfId="354" xr:uid="{00000000-0005-0000-0000-00002A040000}"/>
    <cellStyle name="40% - Izcēlums5 2" xfId="355" xr:uid="{00000000-0005-0000-0000-00002B040000}"/>
    <cellStyle name="40% - Izcēlums5 2 2" xfId="2427" xr:uid="{00000000-0005-0000-0000-00002C040000}"/>
    <cellStyle name="40% - Izcēlums5 2 3" xfId="2426" xr:uid="{00000000-0005-0000-0000-00002D040000}"/>
    <cellStyle name="40% - Izcēlums5 3" xfId="356" xr:uid="{00000000-0005-0000-0000-00002E040000}"/>
    <cellStyle name="40% - Izcēlums6 2" xfId="357" xr:uid="{00000000-0005-0000-0000-00002F040000}"/>
    <cellStyle name="40% - Izcēlums6 2 2" xfId="2429" xr:uid="{00000000-0005-0000-0000-000030040000}"/>
    <cellStyle name="40% - Izcēlums6 2 3" xfId="2428" xr:uid="{00000000-0005-0000-0000-000031040000}"/>
    <cellStyle name="40% - Izcēlums6 3" xfId="358" xr:uid="{00000000-0005-0000-0000-000032040000}"/>
    <cellStyle name="40% – rõhk1" xfId="359" xr:uid="{00000000-0005-0000-0000-000033040000}"/>
    <cellStyle name="40% – rõhk2" xfId="360" xr:uid="{00000000-0005-0000-0000-000034040000}"/>
    <cellStyle name="40% – rõhk3" xfId="361" xr:uid="{00000000-0005-0000-0000-000035040000}"/>
    <cellStyle name="40% – rõhk4" xfId="362" xr:uid="{00000000-0005-0000-0000-000036040000}"/>
    <cellStyle name="40% – rõhk5" xfId="363" xr:uid="{00000000-0005-0000-0000-000037040000}"/>
    <cellStyle name="40% – rõhk6" xfId="364" xr:uid="{00000000-0005-0000-0000-000038040000}"/>
    <cellStyle name="40% - Акцент1" xfId="13305" xr:uid="{E7DEE304-8C8B-47C5-94D2-AA945FEA4EF9}"/>
    <cellStyle name="40% - Акцент2" xfId="13306" xr:uid="{EA1C57AD-0696-41C7-A421-6426D40B44B5}"/>
    <cellStyle name="40% - Акцент3" xfId="13307" xr:uid="{37A82C43-7E57-4C78-A107-F71D0DA556DD}"/>
    <cellStyle name="40% - Акцент4" xfId="13308" xr:uid="{59BEF0B8-165A-4FF1-AEA4-35A83F71DA51}"/>
    <cellStyle name="40% - Акцент5" xfId="13309" xr:uid="{AD8FD6C1-4114-47C1-A769-30B6FCCB1B1E}"/>
    <cellStyle name="40% - Акцент6" xfId="13310" xr:uid="{2C5C2EC6-E57B-4AE3-8175-C6278DC90A96}"/>
    <cellStyle name="40% no 1. izcēluma" xfId="2430" xr:uid="{00000000-0005-0000-0000-000039040000}"/>
    <cellStyle name="40% no 1. izcēluma" xfId="365" xr:uid="{00000000-0005-0000-0000-00003A040000}"/>
    <cellStyle name="40% no 1. izcēluma 2" xfId="366" xr:uid="{00000000-0005-0000-0000-00003B040000}"/>
    <cellStyle name="40% no 1. izcēluma 2 2" xfId="2431" xr:uid="{00000000-0005-0000-0000-00003C040000}"/>
    <cellStyle name="40% no 1. izcēluma 2 2 2" xfId="43642" xr:uid="{B109D950-188B-4A03-9165-FD764D4FE385}"/>
    <cellStyle name="40% no 1. izcēluma 2 3" xfId="43339" xr:uid="{582F244C-3F2D-44EF-B5D7-82451BC4C75D}"/>
    <cellStyle name="40% no 1. izcēluma 3" xfId="13311" xr:uid="{BCD7098E-9F55-40CD-A266-911385A6388E}"/>
    <cellStyle name="40% no 1. izcēluma_3_k" xfId="2432" xr:uid="{00000000-0005-0000-0000-00003D040000}"/>
    <cellStyle name="40% no 2. izcēluma" xfId="2433" xr:uid="{00000000-0005-0000-0000-00003E040000}"/>
    <cellStyle name="40% no 2. izcēluma" xfId="367" xr:uid="{00000000-0005-0000-0000-00003F040000}"/>
    <cellStyle name="40% no 2. izcēluma 2" xfId="368" xr:uid="{00000000-0005-0000-0000-000040040000}"/>
    <cellStyle name="40% no 2. izcēluma 2 2" xfId="2434" xr:uid="{00000000-0005-0000-0000-000041040000}"/>
    <cellStyle name="40% no 2. izcēluma 2 2 2" xfId="43643" xr:uid="{1115242F-1D75-48CA-BD48-56092C7D495A}"/>
    <cellStyle name="40% no 2. izcēluma 2 3" xfId="43340" xr:uid="{E7566537-D554-41F9-9B22-7EFFA2FAA2A3}"/>
    <cellStyle name="40% no 2. izcēluma 3" xfId="13312" xr:uid="{6CA10616-1A97-436E-A272-49DFD38A29A4}"/>
    <cellStyle name="40% no 2. izcēluma_3_k" xfId="2435" xr:uid="{00000000-0005-0000-0000-000042040000}"/>
    <cellStyle name="40% no 3. izcēluma" xfId="2436" xr:uid="{00000000-0005-0000-0000-000043040000}"/>
    <cellStyle name="40% no 3. izcēluma" xfId="369" xr:uid="{00000000-0005-0000-0000-000044040000}"/>
    <cellStyle name="40% no 3. izcēluma 2" xfId="370" xr:uid="{00000000-0005-0000-0000-000045040000}"/>
    <cellStyle name="40% no 3. izcēluma 2 2" xfId="2437" xr:uid="{00000000-0005-0000-0000-000046040000}"/>
    <cellStyle name="40% no 3. izcēluma 2 2 2" xfId="43644" xr:uid="{7BCE3BF7-5B35-4F39-A4EC-043EEB9344C6}"/>
    <cellStyle name="40% no 3. izcēluma 2 3" xfId="43341" xr:uid="{DEFF4052-B1D4-40D1-B427-D912C5565B6C}"/>
    <cellStyle name="40% no 3. izcēluma 3" xfId="13313" xr:uid="{4E48F3E3-8DC5-41F7-A82D-09CAB163A1CC}"/>
    <cellStyle name="40% no 3. izcēluma_3_k" xfId="2438" xr:uid="{00000000-0005-0000-0000-000047040000}"/>
    <cellStyle name="40% no 4. izcēluma" xfId="2439" xr:uid="{00000000-0005-0000-0000-000048040000}"/>
    <cellStyle name="40% no 4. izcēluma" xfId="371" xr:uid="{00000000-0005-0000-0000-000049040000}"/>
    <cellStyle name="40% no 4. izcēluma 2" xfId="372" xr:uid="{00000000-0005-0000-0000-00004A040000}"/>
    <cellStyle name="40% no 4. izcēluma 2 2" xfId="2440" xr:uid="{00000000-0005-0000-0000-00004B040000}"/>
    <cellStyle name="40% no 4. izcēluma 2 2 2" xfId="43645" xr:uid="{258F0A21-3817-498B-A321-B7D9C640E474}"/>
    <cellStyle name="40% no 4. izcēluma 2 3" xfId="43342" xr:uid="{6926EBA3-AC3B-4E3A-86FF-03CAD73E2C78}"/>
    <cellStyle name="40% no 4. izcēluma 3" xfId="13314" xr:uid="{72ABC101-F252-4DEC-A698-82A8125A3059}"/>
    <cellStyle name="40% no 4. izcēluma_3_k" xfId="2441" xr:uid="{00000000-0005-0000-0000-00004C040000}"/>
    <cellStyle name="40% no 5. izcēluma" xfId="2442" xr:uid="{00000000-0005-0000-0000-00004D040000}"/>
    <cellStyle name="40% no 5. izcēluma" xfId="373" xr:uid="{00000000-0005-0000-0000-00004E040000}"/>
    <cellStyle name="40% no 5. izcēluma 2" xfId="374" xr:uid="{00000000-0005-0000-0000-00004F040000}"/>
    <cellStyle name="40% no 5. izcēluma 2 2" xfId="2443" xr:uid="{00000000-0005-0000-0000-000050040000}"/>
    <cellStyle name="40% no 5. izcēluma 2 2 2" xfId="43646" xr:uid="{174EBF75-B0F7-4D80-8084-F5E628377FE0}"/>
    <cellStyle name="40% no 5. izcēluma 2 3" xfId="43343" xr:uid="{7391E728-3767-4E31-B1F4-E8CBCC239838}"/>
    <cellStyle name="40% no 5. izcēluma 3" xfId="13315" xr:uid="{CC2964F5-3667-494F-8632-BB3F350EA662}"/>
    <cellStyle name="40% no 5. izcēluma_3_k" xfId="2444" xr:uid="{00000000-0005-0000-0000-000051040000}"/>
    <cellStyle name="40% no 6. izcēluma" xfId="2445" xr:uid="{00000000-0005-0000-0000-000052040000}"/>
    <cellStyle name="40% no 6. izcēluma" xfId="375" xr:uid="{00000000-0005-0000-0000-000053040000}"/>
    <cellStyle name="40% no 6. izcēluma 2" xfId="376" xr:uid="{00000000-0005-0000-0000-000054040000}"/>
    <cellStyle name="40% no 6. izcēluma 2 2" xfId="2446" xr:uid="{00000000-0005-0000-0000-000055040000}"/>
    <cellStyle name="40% no 6. izcēluma 2 2 2" xfId="43647" xr:uid="{EF64D59E-1E38-4D02-A60D-38E6C7881F03}"/>
    <cellStyle name="40% no 6. izcēluma 3" xfId="13316" xr:uid="{7D05560D-4FF9-4475-AE3F-DA2BE1EA76A1}"/>
    <cellStyle name="40% no 6. izcēluma_12_U1" xfId="2447" xr:uid="{00000000-0005-0000-0000-000056040000}"/>
    <cellStyle name="5. izcēlums" xfId="377" xr:uid="{00000000-0005-0000-0000-000057040000}"/>
    <cellStyle name="5. izcēlums 2" xfId="378" xr:uid="{00000000-0005-0000-0000-000058040000}"/>
    <cellStyle name="5. izcēlums 2 2" xfId="2448" xr:uid="{00000000-0005-0000-0000-000059040000}"/>
    <cellStyle name="5. izcēlums 2 2 2" xfId="43648" xr:uid="{D025840B-CC22-4965-8D1C-ADF44A7601EB}"/>
    <cellStyle name="5. izcēlums 2 3" xfId="43344" xr:uid="{C935EE64-D239-4674-958C-8E3E9D2FE295}"/>
    <cellStyle name="5. izcēlums 3" xfId="13317" xr:uid="{B3B628C6-0E73-424F-B86D-F90BAAE4F47C}"/>
    <cellStyle name="5. izcēlums_3_k" xfId="2449" xr:uid="{00000000-0005-0000-0000-00005A040000}"/>
    <cellStyle name="6. izcēlums" xfId="379" xr:uid="{00000000-0005-0000-0000-00005B040000}"/>
    <cellStyle name="6. izcēlums 2" xfId="380" xr:uid="{00000000-0005-0000-0000-00005C040000}"/>
    <cellStyle name="6. izcēlums 2 2" xfId="2450" xr:uid="{00000000-0005-0000-0000-00005D040000}"/>
    <cellStyle name="6. izcēlums 2 2 2" xfId="43649" xr:uid="{2C595FFD-4E99-47CF-9A1C-BF53B74B739D}"/>
    <cellStyle name="6. izcēlums 2 3" xfId="43345" xr:uid="{49F546C1-A21B-4F87-944F-B560B86DBF6F}"/>
    <cellStyle name="6. izcēlums 3" xfId="13318" xr:uid="{4A19E3DA-39E5-4EDD-9FF0-3B9A68136A6A}"/>
    <cellStyle name="6. izcēlums_3_k" xfId="2451" xr:uid="{00000000-0005-0000-0000-00005E040000}"/>
    <cellStyle name="60% - Accent1 10" xfId="381" xr:uid="{00000000-0005-0000-0000-00005F040000}"/>
    <cellStyle name="60% - Accent1 10 2" xfId="2452" xr:uid="{00000000-0005-0000-0000-000060040000}"/>
    <cellStyle name="60% - Accent1 10 2 2" xfId="43650" xr:uid="{A623C4E0-859B-4E09-A9FC-988076195FFE}"/>
    <cellStyle name="60% - Accent1 10 3" xfId="13319" xr:uid="{9A8112BB-2B02-45A6-998C-8B62C5B41989}"/>
    <cellStyle name="60% - Accent1 11" xfId="2453" xr:uid="{00000000-0005-0000-0000-000061040000}"/>
    <cellStyle name="60% - Accent1 11 2" xfId="13320" xr:uid="{2A7A40EF-9CA1-47A4-8586-C2B46A7807A5}"/>
    <cellStyle name="60% - Accent1 12" xfId="2454" xr:uid="{00000000-0005-0000-0000-000062040000}"/>
    <cellStyle name="60% - Accent1 12 2" xfId="13321" xr:uid="{2212990E-8858-4209-84D4-617B786A44DC}"/>
    <cellStyle name="60% - Accent1 13" xfId="2455" xr:uid="{00000000-0005-0000-0000-000063040000}"/>
    <cellStyle name="60% - Accent1 13 2" xfId="13322" xr:uid="{3722FE05-72D9-45E7-924B-1C8C9FCAF72C}"/>
    <cellStyle name="60% - Accent1 14" xfId="2456" xr:uid="{00000000-0005-0000-0000-000064040000}"/>
    <cellStyle name="60% - Accent1 14 2" xfId="13323" xr:uid="{5691BA4C-051C-446C-AFAE-1A799863FF2E}"/>
    <cellStyle name="60% - Accent1 15" xfId="2457" xr:uid="{00000000-0005-0000-0000-000065040000}"/>
    <cellStyle name="60% - Accent1 15 2" xfId="13324" xr:uid="{0544C159-FEC0-41E4-BC6E-8BA3E08D215B}"/>
    <cellStyle name="60% - Accent1 16" xfId="2458" xr:uid="{00000000-0005-0000-0000-000066040000}"/>
    <cellStyle name="60% - Accent1 16 2" xfId="13325" xr:uid="{278F13BB-C7CF-4DAF-B9EC-369541634150}"/>
    <cellStyle name="60% - Accent1 17" xfId="2459" xr:uid="{00000000-0005-0000-0000-000067040000}"/>
    <cellStyle name="60% - Accent1 17 2" xfId="13326" xr:uid="{BFD3FF7A-6529-4565-9906-5F127B786E4F}"/>
    <cellStyle name="60% - Accent1 18" xfId="2460" xr:uid="{00000000-0005-0000-0000-000068040000}"/>
    <cellStyle name="60% - Accent1 18 2" xfId="13327" xr:uid="{98F505AA-EED9-4FA0-891B-19363E017511}"/>
    <cellStyle name="60% - Accent1 19" xfId="2461" xr:uid="{00000000-0005-0000-0000-000069040000}"/>
    <cellStyle name="60% - Accent1 19 2" xfId="13328" xr:uid="{48EF2696-725C-45FE-AD33-C10FAD86BECB}"/>
    <cellStyle name="60% - Accent1 2" xfId="382" xr:uid="{00000000-0005-0000-0000-00006A040000}"/>
    <cellStyle name="60% - Accent1 2 10" xfId="2462" xr:uid="{00000000-0005-0000-0000-00006B040000}"/>
    <cellStyle name="60% - Accent1 2 10 2" xfId="13330" xr:uid="{7EAE0E1F-B522-4922-8302-EFEE9DBD7734}"/>
    <cellStyle name="60% - Accent1 2 11" xfId="2463" xr:uid="{00000000-0005-0000-0000-00006C040000}"/>
    <cellStyle name="60% - Accent1 2 11 2" xfId="13331" xr:uid="{3F1CE0DD-9ADE-4B9D-84A8-976849CC962F}"/>
    <cellStyle name="60% - Accent1 2 12" xfId="2464" xr:uid="{00000000-0005-0000-0000-00006D040000}"/>
    <cellStyle name="60% - Accent1 2 12 2" xfId="13332" xr:uid="{0F82927D-1B0A-43DD-BFD2-6DA7D29178A7}"/>
    <cellStyle name="60% - Accent1 2 13" xfId="2465" xr:uid="{00000000-0005-0000-0000-00006E040000}"/>
    <cellStyle name="60% - Accent1 2 13 2" xfId="13333" xr:uid="{7988B434-5E7B-4B85-937E-8DC377400428}"/>
    <cellStyle name="60% - Accent1 2 14" xfId="2466" xr:uid="{00000000-0005-0000-0000-00006F040000}"/>
    <cellStyle name="60% - Accent1 2 15" xfId="13329" xr:uid="{D0FA9D21-3351-42D4-96ED-E2FB4FB66119}"/>
    <cellStyle name="60% - Accent1 2 2" xfId="383" xr:uid="{00000000-0005-0000-0000-000070040000}"/>
    <cellStyle name="60% - Accent1 2 2 2" xfId="2467" xr:uid="{00000000-0005-0000-0000-000071040000}"/>
    <cellStyle name="60% - Accent1 2 2 2 2" xfId="43651" xr:uid="{314A2FD1-2BF2-4314-967E-BB3E184F11A6}"/>
    <cellStyle name="60% - Accent1 2 2 3" xfId="13334" xr:uid="{A813377F-7D75-4B8F-B491-83CE90AE78F6}"/>
    <cellStyle name="60% - Accent1 2 3" xfId="384" xr:uid="{00000000-0005-0000-0000-000072040000}"/>
    <cellStyle name="60% - Accent1 2 3 2" xfId="2468" xr:uid="{00000000-0005-0000-0000-000073040000}"/>
    <cellStyle name="60% - Accent1 2 3 2 2" xfId="43652" xr:uid="{F4C64375-8AC0-4095-81A0-3DE7F98BC500}"/>
    <cellStyle name="60% - Accent1 2 3 3" xfId="13335" xr:uid="{32B0ECE6-6CE0-4C12-8608-8CB2B4A32A3A}"/>
    <cellStyle name="60% - Accent1 2 4" xfId="385" xr:uid="{00000000-0005-0000-0000-000074040000}"/>
    <cellStyle name="60% - Accent1 2 4 2" xfId="2469" xr:uid="{00000000-0005-0000-0000-000075040000}"/>
    <cellStyle name="60% - Accent1 2 4 2 2" xfId="43653" xr:uid="{0C5C3484-2CEF-42D3-980D-DE8C4A2245F9}"/>
    <cellStyle name="60% - Accent1 2 4 3" xfId="13336" xr:uid="{8381157F-0EAD-4A72-BA58-B3E8D74E4D18}"/>
    <cellStyle name="60% - Accent1 2 5" xfId="386" xr:uid="{00000000-0005-0000-0000-000076040000}"/>
    <cellStyle name="60% - Accent1 2 5 2" xfId="2470" xr:uid="{00000000-0005-0000-0000-000077040000}"/>
    <cellStyle name="60% - Accent1 2 5 2 2" xfId="43654" xr:uid="{F0C0DD77-7A0A-4F87-A3F8-17917AF3D550}"/>
    <cellStyle name="60% - Accent1 2 5 3" xfId="13337" xr:uid="{7E5C9594-31EE-4995-B1F5-2A0DE15F3FF0}"/>
    <cellStyle name="60% - Accent1 2 6" xfId="2471" xr:uid="{00000000-0005-0000-0000-000078040000}"/>
    <cellStyle name="60% - Accent1 2 6 2" xfId="13338" xr:uid="{D2558D68-9C49-44F5-BAB8-BF1EA94E3CF2}"/>
    <cellStyle name="60% - Accent1 2 7" xfId="2472" xr:uid="{00000000-0005-0000-0000-000079040000}"/>
    <cellStyle name="60% - Accent1 2 7 2" xfId="13339" xr:uid="{3CEF7D63-F81A-453F-A449-0977549C7237}"/>
    <cellStyle name="60% - Accent1 2 8" xfId="2473" xr:uid="{00000000-0005-0000-0000-00007A040000}"/>
    <cellStyle name="60% - Accent1 2 8 2" xfId="13340" xr:uid="{855C93BB-FFA9-4385-ACAA-12B40760BC99}"/>
    <cellStyle name="60% - Accent1 2 9" xfId="2474" xr:uid="{00000000-0005-0000-0000-00007B040000}"/>
    <cellStyle name="60% - Accent1 2 9 2" xfId="13341" xr:uid="{BEC7A6DD-88C5-42D5-AE79-6DBA24025AE7}"/>
    <cellStyle name="60% - Accent1 2_2-2" xfId="2475" xr:uid="{00000000-0005-0000-0000-00007C040000}"/>
    <cellStyle name="60% - Accent1 20" xfId="2476" xr:uid="{00000000-0005-0000-0000-00007D040000}"/>
    <cellStyle name="60% - Accent1 20 2" xfId="13342" xr:uid="{354FFC48-1F66-446B-B761-2912E23473DB}"/>
    <cellStyle name="60% - Accent1 21" xfId="2477" xr:uid="{00000000-0005-0000-0000-00007E040000}"/>
    <cellStyle name="60% - Accent1 21 10" xfId="13344" xr:uid="{AD9DC85C-8DAC-4262-B389-017FD0245D4C}"/>
    <cellStyle name="60% - Accent1 21 11" xfId="13345" xr:uid="{368E74B3-7D06-4750-94B2-8F12C9D8854C}"/>
    <cellStyle name="60% - Accent1 21 12" xfId="13346" xr:uid="{D67C9A0A-1018-46B8-98F3-9B41D60DBE9D}"/>
    <cellStyle name="60% - Accent1 21 13" xfId="13347" xr:uid="{C0459EF6-DB30-443C-890C-AEBD6A7EF8B3}"/>
    <cellStyle name="60% - Accent1 21 14" xfId="13348" xr:uid="{51291B0F-1DF3-4E8D-BFFB-B7F17AFC89D6}"/>
    <cellStyle name="60% - Accent1 21 15" xfId="13343" xr:uid="{7A09133C-526B-4DD6-B9B0-1AC5F167285C}"/>
    <cellStyle name="60% - Accent1 21 2" xfId="13349" xr:uid="{51182D2B-66C0-4215-81B0-4537DB32CC1A}"/>
    <cellStyle name="60% - Accent1 21 2 2" xfId="13350" xr:uid="{0BFF52EC-AD6F-4C05-82A1-85DECAA1E908}"/>
    <cellStyle name="60% - Accent1 21 2 3" xfId="13351" xr:uid="{A144E677-C115-4375-BE74-F02AD1425F3B}"/>
    <cellStyle name="60% - Accent1 21 2 3 2" xfId="13352" xr:uid="{3B143159-C46C-49FF-B181-4DB55EFEA62B}"/>
    <cellStyle name="60% - Accent1 21 2 4" xfId="13353" xr:uid="{9BC99FE9-A97E-4A46-846A-908DFB49ABBC}"/>
    <cellStyle name="60% - Accent1 21 2 5" xfId="13354" xr:uid="{F1974D25-7A12-4718-8A3B-968AE7786478}"/>
    <cellStyle name="60% - Accent1 21 3" xfId="13355" xr:uid="{211521A5-E6F3-4E59-A69B-99EAFAC29212}"/>
    <cellStyle name="60% - Accent1 21 4" xfId="13356" xr:uid="{75A376C3-74C1-4431-B7B2-C78DB7407A43}"/>
    <cellStyle name="60% - Accent1 21 5" xfId="13357" xr:uid="{ECA06427-C482-4062-AE53-EB84253A25C1}"/>
    <cellStyle name="60% - Accent1 21 6" xfId="13358" xr:uid="{62B843FA-E10F-46BB-8BD1-BC3FE2177C20}"/>
    <cellStyle name="60% - Accent1 21 7" xfId="13359" xr:uid="{402FB5CB-A08A-49FB-A2E3-EEB6FBFA29DF}"/>
    <cellStyle name="60% - Accent1 21 8" xfId="13360" xr:uid="{01DFDC56-58A1-4D1F-87D8-9917B428BA0E}"/>
    <cellStyle name="60% - Accent1 21 9" xfId="13361" xr:uid="{0DE627DB-F034-4A7C-91E0-EF8D93950F8D}"/>
    <cellStyle name="60% - Accent1 22" xfId="2478" xr:uid="{00000000-0005-0000-0000-00007F040000}"/>
    <cellStyle name="60% - Accent1 22 2" xfId="13363" xr:uid="{514EE62B-685C-454B-8B7B-039C69581B5E}"/>
    <cellStyle name="60% - Accent1 22 3" xfId="13364" xr:uid="{E8722D9A-B85E-48ED-9A23-8DC126F3A668}"/>
    <cellStyle name="60% - Accent1 22 3 2" xfId="39900" xr:uid="{5491E15A-8164-4E0A-B076-56C40431099E}"/>
    <cellStyle name="60% - Accent1 22 4" xfId="13365" xr:uid="{53587CE6-32B9-4008-9F1E-C29B4CAD8E28}"/>
    <cellStyle name="60% - Accent1 22 4 2" xfId="39901" xr:uid="{878CA7C8-5A0D-4CBC-B549-4686FCE59617}"/>
    <cellStyle name="60% - Accent1 22 5" xfId="39899" xr:uid="{2663B460-C017-4726-B792-09987214D456}"/>
    <cellStyle name="60% - Accent1 22 6" xfId="13362" xr:uid="{08831C9A-071B-4A56-A18F-6851FE34EA84}"/>
    <cellStyle name="60% - Accent1 23" xfId="2479" xr:uid="{00000000-0005-0000-0000-000080040000}"/>
    <cellStyle name="60% - Accent1 23 2" xfId="13367" xr:uid="{20BE3E91-4CE7-48E8-97BE-FE8A2EC4F988}"/>
    <cellStyle name="60% - Accent1 23 3" xfId="13368" xr:uid="{E57F6FF3-CB32-4101-8688-21F016978BAE}"/>
    <cellStyle name="60% - Accent1 23 3 2" xfId="13369" xr:uid="{4B1FB26D-5BD7-4605-AD87-9C0DE09D55D0}"/>
    <cellStyle name="60% - Accent1 23 3 2 2" xfId="39903" xr:uid="{C248921C-2372-4825-B00D-C424E08FB6CD}"/>
    <cellStyle name="60% - Accent1 23 4" xfId="13370" xr:uid="{79633AE3-2068-4C7C-B6E3-7F4DCE5824F8}"/>
    <cellStyle name="60% - Accent1 23 5" xfId="13371" xr:uid="{35F15EE2-B91D-46C1-82A7-11FA4126066E}"/>
    <cellStyle name="60% - Accent1 23 5 2" xfId="39904" xr:uid="{B674D43F-EE20-4799-A34D-C69F136A5A05}"/>
    <cellStyle name="60% - Accent1 23 6" xfId="39902" xr:uid="{B1DCF7E4-8830-45B4-86D5-E5E4290B99F3}"/>
    <cellStyle name="60% - Accent1 23 7" xfId="13366" xr:uid="{3259901F-A9E2-43ED-844A-0D3CE17DD27C}"/>
    <cellStyle name="60% - Accent1 24" xfId="2480" xr:uid="{00000000-0005-0000-0000-000081040000}"/>
    <cellStyle name="60% - Accent1 24 2" xfId="13373" xr:uid="{B125417A-1F61-4674-A55E-DF5D62D7BFD6}"/>
    <cellStyle name="60% - Accent1 24 3" xfId="13374" xr:uid="{C9533BC1-0352-468E-85F2-D414B1CA5136}"/>
    <cellStyle name="60% - Accent1 24 4" xfId="13375" xr:uid="{30A41E54-55FD-4378-819D-D291F36374A0}"/>
    <cellStyle name="60% - Accent1 24 5" xfId="13376" xr:uid="{77A570ED-56C3-400F-9F83-92D16617A3F5}"/>
    <cellStyle name="60% - Accent1 24 6" xfId="13377" xr:uid="{0BB56F03-564C-4BBB-A75C-506530139E8F}"/>
    <cellStyle name="60% - Accent1 24 7" xfId="13372" xr:uid="{ACB3592E-2DE5-469D-94FD-C444E6C6824C}"/>
    <cellStyle name="60% - Accent1 25" xfId="2481" xr:uid="{00000000-0005-0000-0000-000082040000}"/>
    <cellStyle name="60% - Accent1 25 2" xfId="13378" xr:uid="{2470F970-0FFC-4CA3-A4E9-ADC31633D9FD}"/>
    <cellStyle name="60% - Accent1 26" xfId="2482" xr:uid="{00000000-0005-0000-0000-000083040000}"/>
    <cellStyle name="60% - Accent1 26 2" xfId="13379" xr:uid="{0300693A-B40A-4E3A-B51E-BD2E8D2D78A4}"/>
    <cellStyle name="60% - Accent1 27" xfId="2483" xr:uid="{00000000-0005-0000-0000-000084040000}"/>
    <cellStyle name="60% - Accent1 27 2" xfId="13380" xr:uid="{532452E7-E60D-4026-82F1-D8FE60AEE0B2}"/>
    <cellStyle name="60% - Accent1 28" xfId="2484" xr:uid="{00000000-0005-0000-0000-000085040000}"/>
    <cellStyle name="60% - Accent1 28 2" xfId="13381" xr:uid="{BAE1673B-FC99-415A-BD73-36CB11AC9118}"/>
    <cellStyle name="60% - Accent1 29" xfId="2485" xr:uid="{00000000-0005-0000-0000-000086040000}"/>
    <cellStyle name="60% - Accent1 29 2" xfId="13382" xr:uid="{7378BA5C-5588-43F2-8642-4751D2FF18B4}"/>
    <cellStyle name="60% - Accent1 3" xfId="387" xr:uid="{00000000-0005-0000-0000-000087040000}"/>
    <cellStyle name="60% - Accent1 3 2" xfId="2486" xr:uid="{00000000-0005-0000-0000-000088040000}"/>
    <cellStyle name="60% - Accent1 3 2 2" xfId="43655" xr:uid="{57DD25FA-99C4-4319-BE9B-593955383029}"/>
    <cellStyle name="60% - Accent1 3 3" xfId="2487" xr:uid="{00000000-0005-0000-0000-000089040000}"/>
    <cellStyle name="60% - Accent1 3 4" xfId="13383" xr:uid="{BCBC96DA-0D9D-4FDD-BEC7-DD25EE988EC5}"/>
    <cellStyle name="60% - Accent1 3_3_k" xfId="2488" xr:uid="{00000000-0005-0000-0000-00008A040000}"/>
    <cellStyle name="60% - Accent1 30" xfId="2489" xr:uid="{00000000-0005-0000-0000-00008B040000}"/>
    <cellStyle name="60% - Accent1 30 2" xfId="13384" xr:uid="{7B197043-09B2-4337-AA3B-32DC3484DA21}"/>
    <cellStyle name="60% - Accent1 31" xfId="2490" xr:uid="{00000000-0005-0000-0000-00008C040000}"/>
    <cellStyle name="60% - Accent1 31 2" xfId="13385" xr:uid="{38FD23F8-82D6-43FD-899D-50D9A5EEC163}"/>
    <cellStyle name="60% - Accent1 32" xfId="2491" xr:uid="{00000000-0005-0000-0000-00008D040000}"/>
    <cellStyle name="60% - Accent1 32 2" xfId="13386" xr:uid="{CD109E7A-08B2-4F06-939E-0E6BD15D81EA}"/>
    <cellStyle name="60% - Accent1 33" xfId="2492" xr:uid="{00000000-0005-0000-0000-00008E040000}"/>
    <cellStyle name="60% - Accent1 33 2" xfId="13387" xr:uid="{E834584B-AE2A-4A8A-8912-E14C14FE4F77}"/>
    <cellStyle name="60% - Accent1 34" xfId="2493" xr:uid="{00000000-0005-0000-0000-00008F040000}"/>
    <cellStyle name="60% - Accent1 34 2" xfId="13388" xr:uid="{AFCEB2E4-30C4-4A50-AF90-A1DDF33A4383}"/>
    <cellStyle name="60% - Accent1 35" xfId="2494" xr:uid="{00000000-0005-0000-0000-000090040000}"/>
    <cellStyle name="60% - Accent1 36" xfId="2495" xr:uid="{00000000-0005-0000-0000-000091040000}"/>
    <cellStyle name="60% - Accent1 37" xfId="2496" xr:uid="{00000000-0005-0000-0000-000092040000}"/>
    <cellStyle name="60% - Accent1 38" xfId="2497" xr:uid="{00000000-0005-0000-0000-000093040000}"/>
    <cellStyle name="60% - Accent1 39" xfId="2498" xr:uid="{00000000-0005-0000-0000-000094040000}"/>
    <cellStyle name="60% - Accent1 4" xfId="388" xr:uid="{00000000-0005-0000-0000-000095040000}"/>
    <cellStyle name="60% - Accent1 4 2" xfId="43656" xr:uid="{28DFCF73-E8FD-428B-A4AA-226FE53F6BA0}"/>
    <cellStyle name="60% - Accent1 4 3" xfId="13389" xr:uid="{FAA2AEE4-1E44-40EE-A743-4F7D56F7C65D}"/>
    <cellStyle name="60% - Accent1 40" xfId="2499" xr:uid="{00000000-0005-0000-0000-000096040000}"/>
    <cellStyle name="60% - Accent1 41" xfId="2500" xr:uid="{00000000-0005-0000-0000-000097040000}"/>
    <cellStyle name="60% - Accent1 42" xfId="2501" xr:uid="{00000000-0005-0000-0000-000098040000}"/>
    <cellStyle name="60% - Accent1 43" xfId="2502" xr:uid="{00000000-0005-0000-0000-000099040000}"/>
    <cellStyle name="60% - Accent1 44" xfId="2503" xr:uid="{00000000-0005-0000-0000-00009A040000}"/>
    <cellStyle name="60% - Accent1 45" xfId="2504" xr:uid="{00000000-0005-0000-0000-00009B040000}"/>
    <cellStyle name="60% - Accent1 46" xfId="2505" xr:uid="{00000000-0005-0000-0000-00009C040000}"/>
    <cellStyle name="60% - Accent1 47" xfId="2506" xr:uid="{00000000-0005-0000-0000-00009D040000}"/>
    <cellStyle name="60% - Accent1 48" xfId="2507" xr:uid="{00000000-0005-0000-0000-00009E040000}"/>
    <cellStyle name="60% - Accent1 49" xfId="2508" xr:uid="{00000000-0005-0000-0000-00009F040000}"/>
    <cellStyle name="60% - Accent1 5" xfId="389" xr:uid="{00000000-0005-0000-0000-0000A0040000}"/>
    <cellStyle name="60% - Accent1 5 2" xfId="43657" xr:uid="{0AA9BF4C-4916-4A2A-8BF1-E4372F359F52}"/>
    <cellStyle name="60% - Accent1 5 3" xfId="13390" xr:uid="{8A7E0CDC-FEA7-4684-AE44-191980DA68FD}"/>
    <cellStyle name="60% - Accent1 6" xfId="390" xr:uid="{00000000-0005-0000-0000-0000A1040000}"/>
    <cellStyle name="60% - Accent1 6 2" xfId="43658" xr:uid="{DC63D551-037A-4E81-B07A-76CB7C622655}"/>
    <cellStyle name="60% - Accent1 6 3" xfId="13391" xr:uid="{00674C1D-0CB1-4902-A712-DFC2AFF4E771}"/>
    <cellStyle name="60% - Accent1 7" xfId="391" xr:uid="{00000000-0005-0000-0000-0000A2040000}"/>
    <cellStyle name="60% - Accent1 7 2" xfId="43659" xr:uid="{BD2CD635-D648-4452-84EC-1F8BCDF5425D}"/>
    <cellStyle name="60% - Accent1 7 3" xfId="13392" xr:uid="{02960BFC-6592-4497-A9A1-DD1DFFC65C27}"/>
    <cellStyle name="60% - Accent1 8" xfId="392" xr:uid="{00000000-0005-0000-0000-0000A3040000}"/>
    <cellStyle name="60% - Accent1 8 2" xfId="2509" xr:uid="{00000000-0005-0000-0000-0000A4040000}"/>
    <cellStyle name="60% - Accent1 8 2 2" xfId="43660" xr:uid="{97377D06-C1BF-4DC7-850D-BEC53F3B7CD3}"/>
    <cellStyle name="60% - Accent1 8 3" xfId="13393" xr:uid="{E3016656-7F45-41CA-AF1C-E7268F05C845}"/>
    <cellStyle name="60% - Accent1 9" xfId="393" xr:uid="{00000000-0005-0000-0000-0000A5040000}"/>
    <cellStyle name="60% - Accent1 9 2" xfId="2510" xr:uid="{00000000-0005-0000-0000-0000A6040000}"/>
    <cellStyle name="60% - Accent1 9 2 2" xfId="43661" xr:uid="{6D1AFEAF-9A10-4EB2-B586-9183E52F9F4D}"/>
    <cellStyle name="60% - Accent1 9 3" xfId="13394" xr:uid="{67398227-BF0D-471C-84E4-892C5235951E}"/>
    <cellStyle name="60% - Accent2 10" xfId="394" xr:uid="{00000000-0005-0000-0000-0000A7040000}"/>
    <cellStyle name="60% - Accent2 10 2" xfId="2511" xr:uid="{00000000-0005-0000-0000-0000A8040000}"/>
    <cellStyle name="60% - Accent2 10 2 2" xfId="43662" xr:uid="{12C41F6A-C7C1-47F7-BE39-83EA953B075A}"/>
    <cellStyle name="60% - Accent2 10 3" xfId="13395" xr:uid="{A0456DAB-ADE5-4913-9971-F94EAFBA852F}"/>
    <cellStyle name="60% - Accent2 11" xfId="2512" xr:uid="{00000000-0005-0000-0000-0000A9040000}"/>
    <cellStyle name="60% - Accent2 11 2" xfId="13396" xr:uid="{8AE5B7B1-021D-4ABC-BE08-B920AF71CE3F}"/>
    <cellStyle name="60% - Accent2 12" xfId="2513" xr:uid="{00000000-0005-0000-0000-0000AA040000}"/>
    <cellStyle name="60% - Accent2 12 2" xfId="13397" xr:uid="{787A49FF-3828-4D33-9ADA-97B819380D84}"/>
    <cellStyle name="60% - Accent2 13" xfId="2514" xr:uid="{00000000-0005-0000-0000-0000AB040000}"/>
    <cellStyle name="60% - Accent2 13 2" xfId="13398" xr:uid="{11030D9C-3FC7-45E9-B0E8-85A528446493}"/>
    <cellStyle name="60% - Accent2 14" xfId="2515" xr:uid="{00000000-0005-0000-0000-0000AC040000}"/>
    <cellStyle name="60% - Accent2 14 2" xfId="13399" xr:uid="{7054DCB5-16B6-4AA5-856A-930929944904}"/>
    <cellStyle name="60% - Accent2 15" xfId="2516" xr:uid="{00000000-0005-0000-0000-0000AD040000}"/>
    <cellStyle name="60% - Accent2 15 2" xfId="13400" xr:uid="{6E12F20F-7A0E-4DFD-A31F-882199EF8D51}"/>
    <cellStyle name="60% - Accent2 16" xfId="2517" xr:uid="{00000000-0005-0000-0000-0000AE040000}"/>
    <cellStyle name="60% - Accent2 16 2" xfId="13401" xr:uid="{45F7694E-1A53-4657-A67B-9AA62E39B8D1}"/>
    <cellStyle name="60% - Accent2 17" xfId="2518" xr:uid="{00000000-0005-0000-0000-0000AF040000}"/>
    <cellStyle name="60% - Accent2 17 2" xfId="13402" xr:uid="{8DE57435-798F-40AF-97A4-B1850FDE8F3A}"/>
    <cellStyle name="60% - Accent2 18" xfId="2519" xr:uid="{00000000-0005-0000-0000-0000B0040000}"/>
    <cellStyle name="60% - Accent2 18 2" xfId="13403" xr:uid="{7171DCCB-42F9-4FA8-AB58-7911071601C5}"/>
    <cellStyle name="60% - Accent2 19" xfId="2520" xr:uid="{00000000-0005-0000-0000-0000B1040000}"/>
    <cellStyle name="60% - Accent2 19 2" xfId="13404" xr:uid="{FAA38CF5-D959-4BE8-BDE7-3FD484FDAACB}"/>
    <cellStyle name="60% - Accent2 2" xfId="395" xr:uid="{00000000-0005-0000-0000-0000B2040000}"/>
    <cellStyle name="60% - Accent2 2 10" xfId="2521" xr:uid="{00000000-0005-0000-0000-0000B3040000}"/>
    <cellStyle name="60% - Accent2 2 10 2" xfId="13406" xr:uid="{72DBE39A-8195-41EF-9FF6-46ECDBC8083F}"/>
    <cellStyle name="60% - Accent2 2 11" xfId="2522" xr:uid="{00000000-0005-0000-0000-0000B4040000}"/>
    <cellStyle name="60% - Accent2 2 11 2" xfId="13407" xr:uid="{5026DBC2-ABF1-487B-98FD-92D360AD855E}"/>
    <cellStyle name="60% - Accent2 2 12" xfId="2523" xr:uid="{00000000-0005-0000-0000-0000B5040000}"/>
    <cellStyle name="60% - Accent2 2 12 2" xfId="13408" xr:uid="{A989E876-6112-47F3-8851-59C45882E018}"/>
    <cellStyle name="60% - Accent2 2 13" xfId="2524" xr:uid="{00000000-0005-0000-0000-0000B6040000}"/>
    <cellStyle name="60% - Accent2 2 13 2" xfId="13409" xr:uid="{43C96145-F953-4E65-B33C-3B0EB4FC5E74}"/>
    <cellStyle name="60% - Accent2 2 14" xfId="2525" xr:uid="{00000000-0005-0000-0000-0000B7040000}"/>
    <cellStyle name="60% - Accent2 2 15" xfId="13405" xr:uid="{D7594176-BFA6-4226-B3C5-28F27CAE2892}"/>
    <cellStyle name="60% - Accent2 2 2" xfId="396" xr:uid="{00000000-0005-0000-0000-0000B8040000}"/>
    <cellStyle name="60% - Accent2 2 2 2" xfId="2526" xr:uid="{00000000-0005-0000-0000-0000B9040000}"/>
    <cellStyle name="60% - Accent2 2 2 2 2" xfId="43663" xr:uid="{97CD1995-FC59-464E-8296-4D051D5E849C}"/>
    <cellStyle name="60% - Accent2 2 2 3" xfId="13410" xr:uid="{A68DBAA2-65ED-48C5-BED8-9B499F6A8529}"/>
    <cellStyle name="60% - Accent2 2 3" xfId="397" xr:uid="{00000000-0005-0000-0000-0000BA040000}"/>
    <cellStyle name="60% - Accent2 2 3 2" xfId="43664" xr:uid="{F1C468AC-AB58-4D13-939C-E9A9EA10145A}"/>
    <cellStyle name="60% - Accent2 2 3 3" xfId="13411" xr:uid="{FB131F3D-4DE1-4BB2-9F49-D9000685E461}"/>
    <cellStyle name="60% - Accent2 2 4" xfId="398" xr:uid="{00000000-0005-0000-0000-0000BB040000}"/>
    <cellStyle name="60% - Accent2 2 4 2" xfId="2527" xr:uid="{00000000-0005-0000-0000-0000BC040000}"/>
    <cellStyle name="60% - Accent2 2 4 2 2" xfId="43665" xr:uid="{53B07E52-842D-4168-8EF2-CE4F241C824B}"/>
    <cellStyle name="60% - Accent2 2 4 3" xfId="13412" xr:uid="{577F07D4-14DA-4B81-9BF3-3D43F312F530}"/>
    <cellStyle name="60% - Accent2 2 5" xfId="399" xr:uid="{00000000-0005-0000-0000-0000BD040000}"/>
    <cellStyle name="60% - Accent2 2 5 2" xfId="2528" xr:uid="{00000000-0005-0000-0000-0000BE040000}"/>
    <cellStyle name="60% - Accent2 2 5 2 2" xfId="43666" xr:uid="{97E4EF26-1AC1-496A-A700-8BC6277F8E7E}"/>
    <cellStyle name="60% - Accent2 2 5 3" xfId="13413" xr:uid="{0711A44B-6B9C-46E3-B496-D1469D006A26}"/>
    <cellStyle name="60% - Accent2 2 6" xfId="2529" xr:uid="{00000000-0005-0000-0000-0000BF040000}"/>
    <cellStyle name="60% - Accent2 2 6 2" xfId="13414" xr:uid="{26E5EA4F-2CDA-4272-A6AC-F68816D5550C}"/>
    <cellStyle name="60% - Accent2 2 7" xfId="2530" xr:uid="{00000000-0005-0000-0000-0000C0040000}"/>
    <cellStyle name="60% - Accent2 2 7 2" xfId="13415" xr:uid="{92759FC8-0FAD-4ECC-A07B-E98C19F7C0F3}"/>
    <cellStyle name="60% - Accent2 2 8" xfId="2531" xr:uid="{00000000-0005-0000-0000-0000C1040000}"/>
    <cellStyle name="60% - Accent2 2 8 2" xfId="13416" xr:uid="{1528CB6C-5E66-4577-BD4C-6ED8076529D0}"/>
    <cellStyle name="60% - Accent2 2 9" xfId="2532" xr:uid="{00000000-0005-0000-0000-0000C2040000}"/>
    <cellStyle name="60% - Accent2 2 9 2" xfId="13417" xr:uid="{D8786FAF-7A39-434C-A3B1-A9C08EBA84DE}"/>
    <cellStyle name="60% - Accent2 2_2-2" xfId="2533" xr:uid="{00000000-0005-0000-0000-0000C3040000}"/>
    <cellStyle name="60% - Accent2 20" xfId="2534" xr:uid="{00000000-0005-0000-0000-0000C4040000}"/>
    <cellStyle name="60% - Accent2 20 2" xfId="13418" xr:uid="{AB6BB404-EC94-40FC-88C8-BFEFBB6DD5BC}"/>
    <cellStyle name="60% - Accent2 21" xfId="2535" xr:uid="{00000000-0005-0000-0000-0000C5040000}"/>
    <cellStyle name="60% - Accent2 21 10" xfId="13420" xr:uid="{725BAF42-0BFF-4DF3-B9E7-38D8DB3001E0}"/>
    <cellStyle name="60% - Accent2 21 11" xfId="13421" xr:uid="{C5FCC36B-AC41-4E07-94CD-23B9B46865AD}"/>
    <cellStyle name="60% - Accent2 21 12" xfId="13422" xr:uid="{FCD89D03-F41F-4FD5-8DFB-8A5EA72CD93F}"/>
    <cellStyle name="60% - Accent2 21 13" xfId="13423" xr:uid="{064DF48A-783C-4C41-862D-32FED5298978}"/>
    <cellStyle name="60% - Accent2 21 14" xfId="13424" xr:uid="{F6CDA28C-06A9-4E21-9E30-8026260E879E}"/>
    <cellStyle name="60% - Accent2 21 15" xfId="13419" xr:uid="{E89E0F22-6615-4F6D-BA71-78A82E623F36}"/>
    <cellStyle name="60% - Accent2 21 2" xfId="13425" xr:uid="{16FC4970-2C58-4362-B265-6EED5EDB44B7}"/>
    <cellStyle name="60% - Accent2 21 2 2" xfId="13426" xr:uid="{80EFAC29-FB2C-4A50-A912-BF182850AA46}"/>
    <cellStyle name="60% - Accent2 21 2 3" xfId="13427" xr:uid="{4D853795-B997-42EF-BB7C-5F570B2187F0}"/>
    <cellStyle name="60% - Accent2 21 2 3 2" xfId="13428" xr:uid="{49A42E51-2D91-461E-AE1F-653F514A11B2}"/>
    <cellStyle name="60% - Accent2 21 2 4" xfId="13429" xr:uid="{B01A7E39-49EE-46FA-9649-FBD52A97C762}"/>
    <cellStyle name="60% - Accent2 21 2 5" xfId="13430" xr:uid="{8A6B58C0-3B23-4712-ABBE-FABE00A9FEEB}"/>
    <cellStyle name="60% - Accent2 21 3" xfId="13431" xr:uid="{CAD4210C-7458-42A4-BC98-D968A2731171}"/>
    <cellStyle name="60% - Accent2 21 4" xfId="13432" xr:uid="{1F7BBFDF-0DFC-4F78-B900-165E31CDA1A4}"/>
    <cellStyle name="60% - Accent2 21 5" xfId="13433" xr:uid="{0B634D85-86E5-4F03-B83F-65A81ACB7A51}"/>
    <cellStyle name="60% - Accent2 21 6" xfId="13434" xr:uid="{1DFD2624-6DA5-47D3-9B82-C547FE467490}"/>
    <cellStyle name="60% - Accent2 21 7" xfId="13435" xr:uid="{22568158-7D8A-4F54-9272-A41400672C45}"/>
    <cellStyle name="60% - Accent2 21 8" xfId="13436" xr:uid="{D106B668-C532-4F65-8179-D41935813A35}"/>
    <cellStyle name="60% - Accent2 21 9" xfId="13437" xr:uid="{55012455-C75A-4BCC-AF88-7AA3F843C362}"/>
    <cellStyle name="60% - Accent2 22" xfId="2536" xr:uid="{00000000-0005-0000-0000-0000C6040000}"/>
    <cellStyle name="60% - Accent2 22 2" xfId="13439" xr:uid="{54D0FA87-AD99-4C59-920E-2481602F0F26}"/>
    <cellStyle name="60% - Accent2 22 3" xfId="13440" xr:uid="{B6DC8F88-958E-4235-BC2D-C24F59C0516D}"/>
    <cellStyle name="60% - Accent2 22 3 2" xfId="39906" xr:uid="{69280543-EA46-4AD9-90BE-28C908B0A845}"/>
    <cellStyle name="60% - Accent2 22 4" xfId="13441" xr:uid="{4DE7C50B-007B-4812-BB68-29CAFAD17C04}"/>
    <cellStyle name="60% - Accent2 22 4 2" xfId="39907" xr:uid="{C809FC77-85F4-4415-98A5-42DED83705FF}"/>
    <cellStyle name="60% - Accent2 22 5" xfId="39905" xr:uid="{9680ED22-D185-4CB1-89B4-AD818112A450}"/>
    <cellStyle name="60% - Accent2 22 6" xfId="13438" xr:uid="{8200BED7-E0F4-4FB2-999A-3AB311407654}"/>
    <cellStyle name="60% - Accent2 23" xfId="2537" xr:uid="{00000000-0005-0000-0000-0000C7040000}"/>
    <cellStyle name="60% - Accent2 23 2" xfId="13443" xr:uid="{FF084628-6CF8-483C-A814-552152928710}"/>
    <cellStyle name="60% - Accent2 23 3" xfId="13444" xr:uid="{1263AC27-8777-4AAA-A41A-EF51E67AC757}"/>
    <cellStyle name="60% - Accent2 23 3 2" xfId="13445" xr:uid="{65E1FBAE-9445-4D32-A3CE-F81C68474940}"/>
    <cellStyle name="60% - Accent2 23 3 2 2" xfId="39909" xr:uid="{E811D311-22EA-4965-A46B-BC59933C7050}"/>
    <cellStyle name="60% - Accent2 23 4" xfId="13446" xr:uid="{E6DD3852-396F-4715-9E6E-7DB71A1B60C4}"/>
    <cellStyle name="60% - Accent2 23 5" xfId="13447" xr:uid="{E83E33C0-4670-48C0-9A1B-7BD289D6D760}"/>
    <cellStyle name="60% - Accent2 23 5 2" xfId="39910" xr:uid="{BD49FEF9-E339-42E8-98CE-8D9D30C94094}"/>
    <cellStyle name="60% - Accent2 23 6" xfId="39908" xr:uid="{09FF53A4-196D-4C67-86C4-0AA7CA8488BF}"/>
    <cellStyle name="60% - Accent2 23 7" xfId="13442" xr:uid="{B10E7CC9-1A8C-4045-9471-446821BD36BC}"/>
    <cellStyle name="60% - Accent2 24" xfId="2538" xr:uid="{00000000-0005-0000-0000-0000C8040000}"/>
    <cellStyle name="60% - Accent2 24 2" xfId="13449" xr:uid="{8493B91C-EE44-4ECD-8A30-E55DABAE7E69}"/>
    <cellStyle name="60% - Accent2 24 3" xfId="13450" xr:uid="{881490C2-3A6E-408C-BAC7-13384A67EC4F}"/>
    <cellStyle name="60% - Accent2 24 4" xfId="13451" xr:uid="{E3DC2F00-2753-45F9-9B8A-E4656F56FB3C}"/>
    <cellStyle name="60% - Accent2 24 5" xfId="13452" xr:uid="{CF5002AB-0AE8-4730-AB08-58AED9EBAC93}"/>
    <cellStyle name="60% - Accent2 24 6" xfId="13453" xr:uid="{84FBE474-D885-420E-880F-FDD965108EBE}"/>
    <cellStyle name="60% - Accent2 24 7" xfId="13448" xr:uid="{E28D2417-B1AA-48A4-B4CC-5BDA4E8CBFAC}"/>
    <cellStyle name="60% - Accent2 25" xfId="2539" xr:uid="{00000000-0005-0000-0000-0000C9040000}"/>
    <cellStyle name="60% - Accent2 25 2" xfId="13454" xr:uid="{5A20C317-56DC-4718-9B73-64FFC988A924}"/>
    <cellStyle name="60% - Accent2 26" xfId="2540" xr:uid="{00000000-0005-0000-0000-0000CA040000}"/>
    <cellStyle name="60% - Accent2 26 2" xfId="13455" xr:uid="{7A103541-A7D6-454C-993C-230796F821DD}"/>
    <cellStyle name="60% - Accent2 27" xfId="2541" xr:uid="{00000000-0005-0000-0000-0000CB040000}"/>
    <cellStyle name="60% - Accent2 27 2" xfId="13456" xr:uid="{CC38339D-1C24-40BB-BB02-F33EB090DE7C}"/>
    <cellStyle name="60% - Accent2 28" xfId="2542" xr:uid="{00000000-0005-0000-0000-0000CC040000}"/>
    <cellStyle name="60% - Accent2 28 2" xfId="13457" xr:uid="{2E341EA4-E46E-4E08-84F7-C52B52815214}"/>
    <cellStyle name="60% - Accent2 29" xfId="2543" xr:uid="{00000000-0005-0000-0000-0000CD040000}"/>
    <cellStyle name="60% - Accent2 29 2" xfId="13458" xr:uid="{46ECF868-F71A-4FE9-A4B6-A28B3E14CF24}"/>
    <cellStyle name="60% - Accent2 3" xfId="400" xr:uid="{00000000-0005-0000-0000-0000CE040000}"/>
    <cellStyle name="60% - Accent2 3 2" xfId="2544" xr:uid="{00000000-0005-0000-0000-0000CF040000}"/>
    <cellStyle name="60% - Accent2 3 2 2" xfId="43667" xr:uid="{9E82927F-EF36-4073-8165-DCB8DFB7C9E6}"/>
    <cellStyle name="60% - Accent2 3 3" xfId="2545" xr:uid="{00000000-0005-0000-0000-0000D0040000}"/>
    <cellStyle name="60% - Accent2 3 4" xfId="13459" xr:uid="{254324EC-2020-4E66-AAEC-2C1700E99DB4}"/>
    <cellStyle name="60% - Accent2 3_3_k" xfId="2546" xr:uid="{00000000-0005-0000-0000-0000D1040000}"/>
    <cellStyle name="60% - Accent2 30" xfId="2547" xr:uid="{00000000-0005-0000-0000-0000D2040000}"/>
    <cellStyle name="60% - Accent2 30 2" xfId="13460" xr:uid="{0C05516F-C824-4DB8-9592-9C0DE83BE0EE}"/>
    <cellStyle name="60% - Accent2 31" xfId="2548" xr:uid="{00000000-0005-0000-0000-0000D3040000}"/>
    <cellStyle name="60% - Accent2 31 2" xfId="13461" xr:uid="{B2B10E65-333C-47F5-B393-7D8BE65A559B}"/>
    <cellStyle name="60% - Accent2 32" xfId="2549" xr:uid="{00000000-0005-0000-0000-0000D4040000}"/>
    <cellStyle name="60% - Accent2 32 2" xfId="13462" xr:uid="{25990D70-C617-47C4-996D-F94967FA4D64}"/>
    <cellStyle name="60% - Accent2 33" xfId="2550" xr:uid="{00000000-0005-0000-0000-0000D5040000}"/>
    <cellStyle name="60% - Accent2 33 2" xfId="13463" xr:uid="{E2A30158-99E1-4CF2-8103-C1E43A627B34}"/>
    <cellStyle name="60% - Accent2 34" xfId="2551" xr:uid="{00000000-0005-0000-0000-0000D6040000}"/>
    <cellStyle name="60% - Accent2 34 2" xfId="13464" xr:uid="{455491B3-8612-46BE-80B2-1C1CF147FB62}"/>
    <cellStyle name="60% - Accent2 35" xfId="2552" xr:uid="{00000000-0005-0000-0000-0000D7040000}"/>
    <cellStyle name="60% - Accent2 36" xfId="2553" xr:uid="{00000000-0005-0000-0000-0000D8040000}"/>
    <cellStyle name="60% - Accent2 37" xfId="2554" xr:uid="{00000000-0005-0000-0000-0000D9040000}"/>
    <cellStyle name="60% - Accent2 38" xfId="2555" xr:uid="{00000000-0005-0000-0000-0000DA040000}"/>
    <cellStyle name="60% - Accent2 39" xfId="2556" xr:uid="{00000000-0005-0000-0000-0000DB040000}"/>
    <cellStyle name="60% - Accent2 4" xfId="401" xr:uid="{00000000-0005-0000-0000-0000DC040000}"/>
    <cellStyle name="60% - Accent2 4 2" xfId="43668" xr:uid="{4DB526CF-0DEB-4BBD-970A-BE72FEF18344}"/>
    <cellStyle name="60% - Accent2 4 3" xfId="13465" xr:uid="{B7437AA6-2F26-4942-A100-DE44D69A5EAA}"/>
    <cellStyle name="60% - Accent2 40" xfId="2557" xr:uid="{00000000-0005-0000-0000-0000DD040000}"/>
    <cellStyle name="60% - Accent2 41" xfId="2558" xr:uid="{00000000-0005-0000-0000-0000DE040000}"/>
    <cellStyle name="60% - Accent2 42" xfId="2559" xr:uid="{00000000-0005-0000-0000-0000DF040000}"/>
    <cellStyle name="60% - Accent2 43" xfId="2560" xr:uid="{00000000-0005-0000-0000-0000E0040000}"/>
    <cellStyle name="60% - Accent2 44" xfId="2561" xr:uid="{00000000-0005-0000-0000-0000E1040000}"/>
    <cellStyle name="60% - Accent2 45" xfId="2562" xr:uid="{00000000-0005-0000-0000-0000E2040000}"/>
    <cellStyle name="60% - Accent2 46" xfId="2563" xr:uid="{00000000-0005-0000-0000-0000E3040000}"/>
    <cellStyle name="60% - Accent2 47" xfId="2564" xr:uid="{00000000-0005-0000-0000-0000E4040000}"/>
    <cellStyle name="60% - Accent2 48" xfId="2565" xr:uid="{00000000-0005-0000-0000-0000E5040000}"/>
    <cellStyle name="60% - Accent2 49" xfId="2566" xr:uid="{00000000-0005-0000-0000-0000E6040000}"/>
    <cellStyle name="60% - Accent2 5" xfId="402" xr:uid="{00000000-0005-0000-0000-0000E7040000}"/>
    <cellStyle name="60% - Accent2 5 2" xfId="43669" xr:uid="{17D90B84-C935-4ABB-9413-B3933EE95A02}"/>
    <cellStyle name="60% - Accent2 5 3" xfId="13466" xr:uid="{A5990ECE-B9B9-4698-B54C-F55E6BD4C282}"/>
    <cellStyle name="60% - Accent2 6" xfId="403" xr:uid="{00000000-0005-0000-0000-0000E8040000}"/>
    <cellStyle name="60% - Accent2 6 2" xfId="43670" xr:uid="{2C81AC51-0067-43F7-B3B1-380CCAB40FB9}"/>
    <cellStyle name="60% - Accent2 6 3" xfId="13467" xr:uid="{1ACAB495-CF55-4524-8A39-25CE2125695B}"/>
    <cellStyle name="60% - Accent2 7" xfId="404" xr:uid="{00000000-0005-0000-0000-0000E9040000}"/>
    <cellStyle name="60% - Accent2 7 2" xfId="43671" xr:uid="{C6AAF2B3-B793-461C-AE68-0C1BB645CBF3}"/>
    <cellStyle name="60% - Accent2 7 3" xfId="13468" xr:uid="{2EE04CBF-494E-42AC-B3CC-60D52776E082}"/>
    <cellStyle name="60% - Accent2 8" xfId="405" xr:uid="{00000000-0005-0000-0000-0000EA040000}"/>
    <cellStyle name="60% - Accent2 8 2" xfId="2567" xr:uid="{00000000-0005-0000-0000-0000EB040000}"/>
    <cellStyle name="60% - Accent2 8 2 2" xfId="43672" xr:uid="{08366063-DF0A-46F2-823D-608CF53161E5}"/>
    <cellStyle name="60% - Accent2 8 3" xfId="13469" xr:uid="{9A70CAEA-D540-40CD-B3C5-65CB79C9E075}"/>
    <cellStyle name="60% - Accent2 9" xfId="406" xr:uid="{00000000-0005-0000-0000-0000EC040000}"/>
    <cellStyle name="60% - Accent2 9 2" xfId="2568" xr:uid="{00000000-0005-0000-0000-0000ED040000}"/>
    <cellStyle name="60% - Accent2 9 2 2" xfId="43673" xr:uid="{6EB204BF-9E81-40EF-8C62-0C36C302F211}"/>
    <cellStyle name="60% - Accent2 9 3" xfId="13470" xr:uid="{2CDD51B2-96D0-4896-9A4A-447B6356788F}"/>
    <cellStyle name="60% - Accent3 10" xfId="407" xr:uid="{00000000-0005-0000-0000-0000EE040000}"/>
    <cellStyle name="60% - Accent3 10 2" xfId="2569" xr:uid="{00000000-0005-0000-0000-0000EF040000}"/>
    <cellStyle name="60% - Accent3 10 2 2" xfId="43674" xr:uid="{96F60A20-743A-40FF-BF6F-9D3FAA046CCF}"/>
    <cellStyle name="60% - Accent3 10 3" xfId="13471" xr:uid="{5AF7BEFF-B493-4E06-9217-623493F0E8D7}"/>
    <cellStyle name="60% - Accent3 11" xfId="408" xr:uid="{00000000-0005-0000-0000-0000F0040000}"/>
    <cellStyle name="60% - Accent3 11 2" xfId="43675" xr:uid="{727C9175-DAA2-4F13-8E55-5A4B2E61B492}"/>
    <cellStyle name="60% - Accent3 11 3" xfId="13472" xr:uid="{E9C85AF6-194B-4DAB-8F30-DB499FBAA445}"/>
    <cellStyle name="60% - Accent3 12" xfId="409" xr:uid="{00000000-0005-0000-0000-0000F1040000}"/>
    <cellStyle name="60% - Accent3 12 2" xfId="43676" xr:uid="{53A0F216-6E85-4188-9CD6-78B07E79333C}"/>
    <cellStyle name="60% - Accent3 12 3" xfId="13473" xr:uid="{BE85C353-720D-4CEC-B07C-08770BB532E7}"/>
    <cellStyle name="60% - Accent3 13" xfId="410" xr:uid="{00000000-0005-0000-0000-0000F2040000}"/>
    <cellStyle name="60% - Accent3 13 2" xfId="43677" xr:uid="{3E75B374-5073-4179-AD04-AE7DBF08F5B6}"/>
    <cellStyle name="60% - Accent3 13 3" xfId="13474" xr:uid="{75F080A0-B473-44AE-A5B5-29AE3EA412F7}"/>
    <cellStyle name="60% - Accent3 14" xfId="411" xr:uid="{00000000-0005-0000-0000-0000F3040000}"/>
    <cellStyle name="60% - Accent3 14 2" xfId="43678" xr:uid="{DCE1E9C1-AF4B-4D0D-926F-4887FE55CB64}"/>
    <cellStyle name="60% - Accent3 14 3" xfId="13475" xr:uid="{8EA91219-1F67-47AC-BDC6-2F481ACF6915}"/>
    <cellStyle name="60% - Accent3 15" xfId="412" xr:uid="{00000000-0005-0000-0000-0000F4040000}"/>
    <cellStyle name="60% - Accent3 15 2" xfId="43679" xr:uid="{76A040DE-6FFB-4660-B3BE-0C931D2361AA}"/>
    <cellStyle name="60% - Accent3 15 3" xfId="13476" xr:uid="{40161F31-3ACA-410E-ABF1-A261ECAE1081}"/>
    <cellStyle name="60% - Accent3 16" xfId="413" xr:uid="{00000000-0005-0000-0000-0000F5040000}"/>
    <cellStyle name="60% - Accent3 16 2" xfId="43680" xr:uid="{36B8E2CE-56BE-4F44-BE22-13493DF721DB}"/>
    <cellStyle name="60% - Accent3 16 3" xfId="13477" xr:uid="{40388765-3AA2-43BE-A76A-BE2BD8E1E28D}"/>
    <cellStyle name="60% - Accent3 17" xfId="414" xr:uid="{00000000-0005-0000-0000-0000F6040000}"/>
    <cellStyle name="60% - Accent3 17 2" xfId="43681" xr:uid="{2D05D8C7-FA54-4A94-A00B-5AED110DD3D9}"/>
    <cellStyle name="60% - Accent3 17 3" xfId="13478" xr:uid="{64841C81-9370-4C15-9E22-85EE200D3847}"/>
    <cellStyle name="60% - Accent3 18" xfId="415" xr:uid="{00000000-0005-0000-0000-0000F7040000}"/>
    <cellStyle name="60% - Accent3 18 2" xfId="43682" xr:uid="{685898F1-547F-4226-805F-F02B57DB24EE}"/>
    <cellStyle name="60% - Accent3 18 3" xfId="13479" xr:uid="{1BB1D423-DB89-48FC-8179-773FF68F4662}"/>
    <cellStyle name="60% - Accent3 19" xfId="416" xr:uid="{00000000-0005-0000-0000-0000F8040000}"/>
    <cellStyle name="60% - Accent3 19 2" xfId="2570" xr:uid="{00000000-0005-0000-0000-0000F9040000}"/>
    <cellStyle name="60% - Accent3 19 2 2" xfId="43683" xr:uid="{5AA31155-C20D-45E3-A9DD-EE7CE75661A9}"/>
    <cellStyle name="60% - Accent3 19 3" xfId="13480" xr:uid="{48112121-6F3A-4955-A69C-015867082733}"/>
    <cellStyle name="60% - Accent3 2" xfId="417" xr:uid="{00000000-0005-0000-0000-0000FA040000}"/>
    <cellStyle name="60% - Accent3 2 10" xfId="2571" xr:uid="{00000000-0005-0000-0000-0000FB040000}"/>
    <cellStyle name="60% - Accent3 2 10 2" xfId="13482" xr:uid="{1D1BBA17-2169-4D96-BF7F-6B7F0444D378}"/>
    <cellStyle name="60% - Accent3 2 11" xfId="2572" xr:uid="{00000000-0005-0000-0000-0000FC040000}"/>
    <cellStyle name="60% - Accent3 2 11 2" xfId="13483" xr:uid="{55BF4AB6-EAD0-4707-9C5A-C164C685D478}"/>
    <cellStyle name="60% - Accent3 2 12" xfId="2573" xr:uid="{00000000-0005-0000-0000-0000FD040000}"/>
    <cellStyle name="60% - Accent3 2 12 2" xfId="13484" xr:uid="{A84217F3-FC73-49FD-A488-D740EB18F21F}"/>
    <cellStyle name="60% - Accent3 2 13" xfId="2574" xr:uid="{00000000-0005-0000-0000-0000FE040000}"/>
    <cellStyle name="60% - Accent3 2 13 2" xfId="13485" xr:uid="{B45D8226-1E08-4765-BD33-BF65512B2E24}"/>
    <cellStyle name="60% - Accent3 2 14" xfId="2575" xr:uid="{00000000-0005-0000-0000-0000FF040000}"/>
    <cellStyle name="60% - Accent3 2 15" xfId="13481" xr:uid="{B542E921-1481-48F2-8C32-0F3C593DD092}"/>
    <cellStyle name="60% - Accent3 2 2" xfId="418" xr:uid="{00000000-0005-0000-0000-000000050000}"/>
    <cellStyle name="60% - Accent3 2 2 2" xfId="2576" xr:uid="{00000000-0005-0000-0000-000001050000}"/>
    <cellStyle name="60% - Accent3 2 2 2 2" xfId="43684" xr:uid="{1D1D9B0F-4CF3-4CC1-9029-F1E40036B556}"/>
    <cellStyle name="60% - Accent3 2 2 3" xfId="13486" xr:uid="{5F24182A-1A4E-4084-829D-C2EAFA219B0F}"/>
    <cellStyle name="60% - Accent3 2 3" xfId="419" xr:uid="{00000000-0005-0000-0000-000002050000}"/>
    <cellStyle name="60% - Accent3 2 3 2" xfId="2577" xr:uid="{00000000-0005-0000-0000-000003050000}"/>
    <cellStyle name="60% - Accent3 2 3 2 2" xfId="43685" xr:uid="{D60C71BB-13CB-4419-A38A-4460B923874A}"/>
    <cellStyle name="60% - Accent3 2 3 3" xfId="13487" xr:uid="{9D86786B-C0C8-42EE-80E5-5889660A39E7}"/>
    <cellStyle name="60% - Accent3 2 4" xfId="420" xr:uid="{00000000-0005-0000-0000-000004050000}"/>
    <cellStyle name="60% - Accent3 2 4 2" xfId="2578" xr:uid="{00000000-0005-0000-0000-000005050000}"/>
    <cellStyle name="60% - Accent3 2 4 2 2" xfId="43686" xr:uid="{997EF135-9186-49CC-9C6F-3DFADF106E95}"/>
    <cellStyle name="60% - Accent3 2 4 3" xfId="13488" xr:uid="{4C7D209D-7F20-4743-94C7-DD7D9FCDED8A}"/>
    <cellStyle name="60% - Accent3 2 5" xfId="2579" xr:uid="{00000000-0005-0000-0000-000006050000}"/>
    <cellStyle name="60% - Accent3 2 5 2" xfId="13489" xr:uid="{B5B8EE25-E358-4EE6-9204-AE8D3C15AD93}"/>
    <cellStyle name="60% - Accent3 2 6" xfId="2580" xr:uid="{00000000-0005-0000-0000-000007050000}"/>
    <cellStyle name="60% - Accent3 2 6 2" xfId="13490" xr:uid="{160ABFDE-0C13-4216-BEA7-D56F99C737BE}"/>
    <cellStyle name="60% - Accent3 2 7" xfId="2581" xr:uid="{00000000-0005-0000-0000-000008050000}"/>
    <cellStyle name="60% - Accent3 2 7 2" xfId="13491" xr:uid="{142539F9-A25A-4C85-A9D9-32AAF7CCCE46}"/>
    <cellStyle name="60% - Accent3 2 8" xfId="2582" xr:uid="{00000000-0005-0000-0000-000009050000}"/>
    <cellStyle name="60% - Accent3 2 8 2" xfId="13492" xr:uid="{92435800-621F-4F00-BE35-B9E60284E0A5}"/>
    <cellStyle name="60% - Accent3 2 9" xfId="2583" xr:uid="{00000000-0005-0000-0000-00000A050000}"/>
    <cellStyle name="60% - Accent3 2 9 2" xfId="13493" xr:uid="{B659EDAF-4C2C-460C-98DF-0BC38726AA22}"/>
    <cellStyle name="60% - Accent3 2_2-2" xfId="2584" xr:uid="{00000000-0005-0000-0000-00000B050000}"/>
    <cellStyle name="60% - Accent3 20" xfId="421" xr:uid="{00000000-0005-0000-0000-00000C050000}"/>
    <cellStyle name="60% - Accent3 20 2" xfId="43687" xr:uid="{4344966E-BBB3-4885-A483-28851B256F84}"/>
    <cellStyle name="60% - Accent3 20 3" xfId="13494" xr:uid="{A00FD14E-EFDE-4A94-A00B-CCE8AF0D15D3}"/>
    <cellStyle name="60% - Accent3 21" xfId="422" xr:uid="{00000000-0005-0000-0000-00000D050000}"/>
    <cellStyle name="60% - Accent3 21 10" xfId="13496" xr:uid="{9BE5E08D-FF07-428C-BD05-12AD9966CADD}"/>
    <cellStyle name="60% - Accent3 21 11" xfId="13497" xr:uid="{2ACE4498-BA61-4CC7-B0BC-7CB709F8FA85}"/>
    <cellStyle name="60% - Accent3 21 12" xfId="13498" xr:uid="{59DEB99E-6358-4443-9782-727ACA3AD82E}"/>
    <cellStyle name="60% - Accent3 21 13" xfId="13499" xr:uid="{E30C2A1A-DB71-403C-8DA6-5EB4DE8FCE31}"/>
    <cellStyle name="60% - Accent3 21 14" xfId="13500" xr:uid="{4D3EBC00-70A2-4449-A535-7B728BD605F1}"/>
    <cellStyle name="60% - Accent3 21 15" xfId="43688" xr:uid="{AC869DD4-C3D0-440D-A746-3FD147CD461E}"/>
    <cellStyle name="60% - Accent3 21 16" xfId="13495" xr:uid="{1E0344AA-BC95-476B-9123-5AD7FC4F32ED}"/>
    <cellStyle name="60% - Accent3 21 2" xfId="2585" xr:uid="{00000000-0005-0000-0000-00000E050000}"/>
    <cellStyle name="60% - Accent3 21 2 2" xfId="13502" xr:uid="{DDA8D174-A0FE-484E-A268-F1FA4399308F}"/>
    <cellStyle name="60% - Accent3 21 2 3" xfId="13503" xr:uid="{E0835B2F-1358-4C91-92C3-02ACE94E3951}"/>
    <cellStyle name="60% - Accent3 21 2 3 2" xfId="13504" xr:uid="{96F796CA-6BED-41F3-983A-9F2555E5B880}"/>
    <cellStyle name="60% - Accent3 21 2 4" xfId="13505" xr:uid="{41B55E58-9CB5-48C4-BBCB-332D29902D9A}"/>
    <cellStyle name="60% - Accent3 21 2 5" xfId="13506" xr:uid="{F37286E5-4A39-485F-A973-E2A129E2124E}"/>
    <cellStyle name="60% - Accent3 21 2 6" xfId="13501" xr:uid="{37F3B510-489F-4CE6-8BE3-91233FB27E92}"/>
    <cellStyle name="60% - Accent3 21 3" xfId="13507" xr:uid="{87B4B0FF-578E-4CE1-987F-2FA57ABD8DE7}"/>
    <cellStyle name="60% - Accent3 21 4" xfId="13508" xr:uid="{0E896B4D-07F9-451F-A272-B48932927CA8}"/>
    <cellStyle name="60% - Accent3 21 5" xfId="13509" xr:uid="{49596F03-CEB7-49C3-B3DC-9774A9BD2441}"/>
    <cellStyle name="60% - Accent3 21 6" xfId="13510" xr:uid="{82073E0E-252C-46AB-BD8E-C8FFDBA653DE}"/>
    <cellStyle name="60% - Accent3 21 7" xfId="13511" xr:uid="{8AB1F60D-D5EE-49AA-8D90-50D5FE449547}"/>
    <cellStyle name="60% - Accent3 21 8" xfId="13512" xr:uid="{31FEDB89-AA96-47FB-8F83-E696658C0752}"/>
    <cellStyle name="60% - Accent3 21 9" xfId="13513" xr:uid="{53D9F27A-3E8C-4D36-B157-E88437155A5A}"/>
    <cellStyle name="60% - Accent3 22" xfId="423" xr:uid="{00000000-0005-0000-0000-00000F050000}"/>
    <cellStyle name="60% - Accent3 22 2" xfId="2586" xr:uid="{00000000-0005-0000-0000-000010050000}"/>
    <cellStyle name="60% - Accent3 22 2 2" xfId="13515" xr:uid="{F20AC4F7-2F0A-4A8E-BA64-3FBBEBC9934C}"/>
    <cellStyle name="60% - Accent3 22 3" xfId="13516" xr:uid="{633B069E-67EA-443E-BEBA-E6B1268284DD}"/>
    <cellStyle name="60% - Accent3 22 3 2" xfId="39912" xr:uid="{A7C34AFD-BE88-479A-97F1-9DE8D7D103BA}"/>
    <cellStyle name="60% - Accent3 22 4" xfId="13517" xr:uid="{78CB6C8F-1154-403D-B025-66BCEA30996A}"/>
    <cellStyle name="60% - Accent3 22 4 2" xfId="39913" xr:uid="{0FD4F5D0-870C-45E0-A4A1-27C4F080CB2E}"/>
    <cellStyle name="60% - Accent3 22 5" xfId="39911" xr:uid="{27B24AAF-BF50-44B0-907E-4F73648C0BE0}"/>
    <cellStyle name="60% - Accent3 22 6" xfId="43689" xr:uid="{3ED74583-F613-4C6C-85DE-9E3E6596E220}"/>
    <cellStyle name="60% - Accent3 22 7" xfId="13514" xr:uid="{E3DC746D-7A89-46D9-9ED8-E2ABAF6A2EBA}"/>
    <cellStyle name="60% - Accent3 23" xfId="424" xr:uid="{00000000-0005-0000-0000-000011050000}"/>
    <cellStyle name="60% - Accent3 23 2" xfId="2587" xr:uid="{00000000-0005-0000-0000-000012050000}"/>
    <cellStyle name="60% - Accent3 23 2 2" xfId="13519" xr:uid="{E6163E74-3867-4186-846A-6D9DBE513841}"/>
    <cellStyle name="60% - Accent3 23 3" xfId="13520" xr:uid="{7CC66732-AE6F-4236-8DE4-05A10B59D4D9}"/>
    <cellStyle name="60% - Accent3 23 3 2" xfId="13521" xr:uid="{CC114896-C522-4991-89FA-2172E75493E6}"/>
    <cellStyle name="60% - Accent3 23 3 2 2" xfId="39915" xr:uid="{FE5783BC-2855-46F8-96A9-9FA79BEF1275}"/>
    <cellStyle name="60% - Accent3 23 4" xfId="13522" xr:uid="{24F396F4-6FD5-4011-B86D-DBB3757E1349}"/>
    <cellStyle name="60% - Accent3 23 5" xfId="13523" xr:uid="{4CDF38F2-B895-4A53-B170-3F255A9643CC}"/>
    <cellStyle name="60% - Accent3 23 5 2" xfId="39916" xr:uid="{2E688BCD-9791-4AF1-8D3C-34703DBF1855}"/>
    <cellStyle name="60% - Accent3 23 6" xfId="39914" xr:uid="{E1F9E2B2-F621-4D05-ADED-C70308BF279F}"/>
    <cellStyle name="60% - Accent3 23 7" xfId="43690" xr:uid="{14161DB1-A40D-46E3-9E8F-B7F89CF14E59}"/>
    <cellStyle name="60% - Accent3 23 8" xfId="13518" xr:uid="{FBB07679-BD02-4A5B-BB31-7FC1F994D436}"/>
    <cellStyle name="60% - Accent3 24" xfId="425" xr:uid="{00000000-0005-0000-0000-000013050000}"/>
    <cellStyle name="60% - Accent3 24 2" xfId="2588" xr:uid="{00000000-0005-0000-0000-000014050000}"/>
    <cellStyle name="60% - Accent3 24 2 2" xfId="13525" xr:uid="{6E955243-89C3-42ED-850A-F2C7BDAEECE8}"/>
    <cellStyle name="60% - Accent3 24 3" xfId="13526" xr:uid="{7033310A-2B60-4EF7-90C7-AED6B900044A}"/>
    <cellStyle name="60% - Accent3 24 4" xfId="13527" xr:uid="{712363B2-E3A8-4BDF-9057-D42C0D157535}"/>
    <cellStyle name="60% - Accent3 24 5" xfId="13528" xr:uid="{4C0AB791-64BA-44DA-99B4-B0735CEB85CB}"/>
    <cellStyle name="60% - Accent3 24 6" xfId="13529" xr:uid="{E776AF0F-1E1E-4469-B89E-65B7ADAD5C79}"/>
    <cellStyle name="60% - Accent3 24 7" xfId="43691" xr:uid="{1E5D1C32-1710-4A4B-98A0-D295DC2E8EFB}"/>
    <cellStyle name="60% - Accent3 24 8" xfId="13524" xr:uid="{B50E3D8B-A475-433E-8CCB-D472A56C770F}"/>
    <cellStyle name="60% - Accent3 25" xfId="426" xr:uid="{00000000-0005-0000-0000-000015050000}"/>
    <cellStyle name="60% - Accent3 25 2" xfId="2589" xr:uid="{00000000-0005-0000-0000-000016050000}"/>
    <cellStyle name="60% - Accent3 25 2 2" xfId="43692" xr:uid="{EE852FAA-8357-423A-A044-32BF9700D59D}"/>
    <cellStyle name="60% - Accent3 25 3" xfId="13530" xr:uid="{6996BC66-E221-45BB-BFB0-855DA7E28058}"/>
    <cellStyle name="60% - Accent3 26" xfId="2590" xr:uid="{00000000-0005-0000-0000-000017050000}"/>
    <cellStyle name="60% - Accent3 26 2" xfId="13531" xr:uid="{696A8F47-939A-417D-B9E0-BD1CE5ECD6BA}"/>
    <cellStyle name="60% - Accent3 27" xfId="2591" xr:uid="{00000000-0005-0000-0000-000018050000}"/>
    <cellStyle name="60% - Accent3 27 2" xfId="13532" xr:uid="{03DEF8DF-90A2-4E49-8B9A-AD7767A04E94}"/>
    <cellStyle name="60% - Accent3 28" xfId="2592" xr:uid="{00000000-0005-0000-0000-000019050000}"/>
    <cellStyle name="60% - Accent3 28 2" xfId="13533" xr:uid="{ECB87C41-6B2F-4F70-BAD3-0DA82EF74BAB}"/>
    <cellStyle name="60% - Accent3 29" xfId="2593" xr:uid="{00000000-0005-0000-0000-00001A050000}"/>
    <cellStyle name="60% - Accent3 29 2" xfId="13534" xr:uid="{45C06B10-0994-45D2-874A-6C1BF65E29DC}"/>
    <cellStyle name="60% - Accent3 3" xfId="427" xr:uid="{00000000-0005-0000-0000-00001B050000}"/>
    <cellStyle name="60% - Accent3 3 2" xfId="428" xr:uid="{00000000-0005-0000-0000-00001C050000}"/>
    <cellStyle name="60% - Accent3 3 2 2" xfId="2594" xr:uid="{00000000-0005-0000-0000-00001D050000}"/>
    <cellStyle name="60% - Accent3 3 3" xfId="429" xr:uid="{00000000-0005-0000-0000-00001E050000}"/>
    <cellStyle name="60% - Accent3 3 4" xfId="2595" xr:uid="{00000000-0005-0000-0000-00001F050000}"/>
    <cellStyle name="60% - Accent3 3 4 2" xfId="43693" xr:uid="{D4E6F9FF-746C-495D-937C-78259489D39E}"/>
    <cellStyle name="60% - Accent3 3 5" xfId="13535" xr:uid="{75C421CB-4711-4126-938D-E04BBBFA67A0}"/>
    <cellStyle name="60% - Accent3 3_3_1" xfId="2596" xr:uid="{00000000-0005-0000-0000-000020050000}"/>
    <cellStyle name="60% - Accent3 30" xfId="2597" xr:uid="{00000000-0005-0000-0000-000021050000}"/>
    <cellStyle name="60% - Accent3 30 2" xfId="13536" xr:uid="{7AD50E71-3E85-4784-B787-FF582AB2E3A5}"/>
    <cellStyle name="60% - Accent3 31" xfId="2598" xr:uid="{00000000-0005-0000-0000-000022050000}"/>
    <cellStyle name="60% - Accent3 31 2" xfId="13537" xr:uid="{A0409845-47CE-4BC7-816F-67F76899C405}"/>
    <cellStyle name="60% - Accent3 32" xfId="2599" xr:uid="{00000000-0005-0000-0000-000023050000}"/>
    <cellStyle name="60% - Accent3 32 2" xfId="13538" xr:uid="{68AEC5A1-CF87-4E04-9395-FF4565A06A8F}"/>
    <cellStyle name="60% - Accent3 33" xfId="2600" xr:uid="{00000000-0005-0000-0000-000024050000}"/>
    <cellStyle name="60% - Accent3 33 2" xfId="13539" xr:uid="{EB18EE3D-6863-4583-AE46-319B4D39FB65}"/>
    <cellStyle name="60% - Accent3 34" xfId="2601" xr:uid="{00000000-0005-0000-0000-000025050000}"/>
    <cellStyle name="60% - Accent3 34 2" xfId="13540" xr:uid="{5B468E21-2D1D-4F66-B810-A8A79EBAEBFC}"/>
    <cellStyle name="60% - Accent3 35" xfId="2602" xr:uid="{00000000-0005-0000-0000-000026050000}"/>
    <cellStyle name="60% - Accent3 36" xfId="2603" xr:uid="{00000000-0005-0000-0000-000027050000}"/>
    <cellStyle name="60% - Accent3 37" xfId="2604" xr:uid="{00000000-0005-0000-0000-000028050000}"/>
    <cellStyle name="60% - Accent3 38" xfId="2605" xr:uid="{00000000-0005-0000-0000-000029050000}"/>
    <cellStyle name="60% - Accent3 39" xfId="2606" xr:uid="{00000000-0005-0000-0000-00002A050000}"/>
    <cellStyle name="60% - Accent3 4" xfId="430" xr:uid="{00000000-0005-0000-0000-00002B050000}"/>
    <cellStyle name="60% - Accent3 4 2" xfId="431" xr:uid="{00000000-0005-0000-0000-00002C050000}"/>
    <cellStyle name="60% - Accent3 4 3" xfId="432" xr:uid="{00000000-0005-0000-0000-00002D050000}"/>
    <cellStyle name="60% - Accent3 4 4" xfId="43694" xr:uid="{6F2C8964-A65D-4B20-AE4D-26016D309FD9}"/>
    <cellStyle name="60% - Accent3 4 5" xfId="13541" xr:uid="{8E1425F3-2F8E-430B-9089-DDE35F2BE668}"/>
    <cellStyle name="60% - Accent3 40" xfId="2607" xr:uid="{00000000-0005-0000-0000-00002E050000}"/>
    <cellStyle name="60% - Accent3 41" xfId="2608" xr:uid="{00000000-0005-0000-0000-00002F050000}"/>
    <cellStyle name="60% - Accent3 42" xfId="2609" xr:uid="{00000000-0005-0000-0000-000030050000}"/>
    <cellStyle name="60% - Accent3 43" xfId="2610" xr:uid="{00000000-0005-0000-0000-000031050000}"/>
    <cellStyle name="60% - Accent3 44" xfId="2611" xr:uid="{00000000-0005-0000-0000-000032050000}"/>
    <cellStyle name="60% - Accent3 45" xfId="2612" xr:uid="{00000000-0005-0000-0000-000033050000}"/>
    <cellStyle name="60% - Accent3 46" xfId="2613" xr:uid="{00000000-0005-0000-0000-000034050000}"/>
    <cellStyle name="60% - Accent3 47" xfId="2614" xr:uid="{00000000-0005-0000-0000-000035050000}"/>
    <cellStyle name="60% - Accent3 48" xfId="2615" xr:uid="{00000000-0005-0000-0000-000036050000}"/>
    <cellStyle name="60% - Accent3 49" xfId="2616" xr:uid="{00000000-0005-0000-0000-000037050000}"/>
    <cellStyle name="60% - Accent3 5" xfId="433" xr:uid="{00000000-0005-0000-0000-000038050000}"/>
    <cellStyle name="60% - Accent3 5 2" xfId="434" xr:uid="{00000000-0005-0000-0000-000039050000}"/>
    <cellStyle name="60% - Accent3 5 3" xfId="435" xr:uid="{00000000-0005-0000-0000-00003A050000}"/>
    <cellStyle name="60% - Accent3 5 4" xfId="43695" xr:uid="{B87C2F2C-C4DD-46E9-904A-96BE75B3EBDD}"/>
    <cellStyle name="60% - Accent3 5 5" xfId="13542" xr:uid="{5593D0E1-1877-4BF4-8460-389D81D2D533}"/>
    <cellStyle name="60% - Accent3 6" xfId="436" xr:uid="{00000000-0005-0000-0000-00003B050000}"/>
    <cellStyle name="60% - Accent3 6 2" xfId="437" xr:uid="{00000000-0005-0000-0000-00003C050000}"/>
    <cellStyle name="60% - Accent3 6 3" xfId="438" xr:uid="{00000000-0005-0000-0000-00003D050000}"/>
    <cellStyle name="60% - Accent3 6 4" xfId="43696" xr:uid="{DC0F36B1-81D7-4CB9-8984-C7DC5F2007FA}"/>
    <cellStyle name="60% - Accent3 6 5" xfId="13543" xr:uid="{AE5B6512-78BD-4314-ADA0-68C5AF543A71}"/>
    <cellStyle name="60% - Accent3 7" xfId="439" xr:uid="{00000000-0005-0000-0000-00003E050000}"/>
    <cellStyle name="60% - Accent3 7 2" xfId="440" xr:uid="{00000000-0005-0000-0000-00003F050000}"/>
    <cellStyle name="60% - Accent3 7 3" xfId="43697" xr:uid="{E539D06B-D189-430E-958C-6753995A88C3}"/>
    <cellStyle name="60% - Accent3 7 4" xfId="13544" xr:uid="{94006D20-7DF1-43A2-844B-4AD710C890D9}"/>
    <cellStyle name="60% - Accent3 8" xfId="441" xr:uid="{00000000-0005-0000-0000-000040050000}"/>
    <cellStyle name="60% - Accent3 8 2" xfId="2617" xr:uid="{00000000-0005-0000-0000-000041050000}"/>
    <cellStyle name="60% - Accent3 8 2 2" xfId="43698" xr:uid="{51681158-8F6F-430A-84BC-752369E08E16}"/>
    <cellStyle name="60% - Accent3 8 3" xfId="13545" xr:uid="{6D828802-4874-4B7D-AD6B-1369E77B5464}"/>
    <cellStyle name="60% - Accent3 9" xfId="442" xr:uid="{00000000-0005-0000-0000-000042050000}"/>
    <cellStyle name="60% - Accent3 9 2" xfId="2618" xr:uid="{00000000-0005-0000-0000-000043050000}"/>
    <cellStyle name="60% - Accent3 9 2 2" xfId="43699" xr:uid="{C75E6088-89C7-4BC7-B23A-F72D0B83CEC7}"/>
    <cellStyle name="60% - Accent3 9 3" xfId="13546" xr:uid="{B1B0477E-17B9-4BCD-A556-80A1E0EC4EE1}"/>
    <cellStyle name="60% - Accent4 10" xfId="443" xr:uid="{00000000-0005-0000-0000-000044050000}"/>
    <cellStyle name="60% - Accent4 10 2" xfId="2619" xr:uid="{00000000-0005-0000-0000-000045050000}"/>
    <cellStyle name="60% - Accent4 10 2 2" xfId="43700" xr:uid="{A6967130-BC26-494F-8797-F9C90442388B}"/>
    <cellStyle name="60% - Accent4 10 3" xfId="13547" xr:uid="{09803FEB-9FF2-4D95-A3B8-8523FEC3AEC7}"/>
    <cellStyle name="60% - Accent4 11" xfId="2620" xr:uid="{00000000-0005-0000-0000-000046050000}"/>
    <cellStyle name="60% - Accent4 11 2" xfId="13548" xr:uid="{6B0197E8-4EB3-4DFE-9092-D7CB7139E0AA}"/>
    <cellStyle name="60% - Accent4 12" xfId="2621" xr:uid="{00000000-0005-0000-0000-000047050000}"/>
    <cellStyle name="60% - Accent4 12 2" xfId="13549" xr:uid="{F2C45DC2-5309-4D35-A07A-95D1F266CFB1}"/>
    <cellStyle name="60% - Accent4 13" xfId="2622" xr:uid="{00000000-0005-0000-0000-000048050000}"/>
    <cellStyle name="60% - Accent4 13 2" xfId="13550" xr:uid="{2991A1D9-2B05-4D57-9A54-233D837BEA59}"/>
    <cellStyle name="60% - Accent4 14" xfId="2623" xr:uid="{00000000-0005-0000-0000-000049050000}"/>
    <cellStyle name="60% - Accent4 14 2" xfId="13551" xr:uid="{EBF54710-3EB1-4730-9409-88BC739D36A0}"/>
    <cellStyle name="60% - Accent4 15" xfId="2624" xr:uid="{00000000-0005-0000-0000-00004A050000}"/>
    <cellStyle name="60% - Accent4 15 2" xfId="13552" xr:uid="{915F3662-5AA1-458A-A208-283BF55B4BE6}"/>
    <cellStyle name="60% - Accent4 16" xfId="2625" xr:uid="{00000000-0005-0000-0000-00004B050000}"/>
    <cellStyle name="60% - Accent4 16 2" xfId="13553" xr:uid="{D006C6F5-F652-4081-BC7B-3C151C8FE2CF}"/>
    <cellStyle name="60% - Accent4 17" xfId="2626" xr:uid="{00000000-0005-0000-0000-00004C050000}"/>
    <cellStyle name="60% - Accent4 17 2" xfId="13554" xr:uid="{911A79C0-26B6-4CF2-B8F9-FD916685995C}"/>
    <cellStyle name="60% - Accent4 18" xfId="2627" xr:uid="{00000000-0005-0000-0000-00004D050000}"/>
    <cellStyle name="60% - Accent4 18 2" xfId="13555" xr:uid="{6BFF1710-AABD-4AC4-B5A6-2CCFE2978EC9}"/>
    <cellStyle name="60% - Accent4 19" xfId="2628" xr:uid="{00000000-0005-0000-0000-00004E050000}"/>
    <cellStyle name="60% - Accent4 19 2" xfId="13556" xr:uid="{DE50883F-2C48-4C34-A66C-5CBDEDE8EFAC}"/>
    <cellStyle name="60% - Accent4 2" xfId="444" xr:uid="{00000000-0005-0000-0000-00004F050000}"/>
    <cellStyle name="60% - Accent4 2 10" xfId="2629" xr:uid="{00000000-0005-0000-0000-000050050000}"/>
    <cellStyle name="60% - Accent4 2 10 2" xfId="13558" xr:uid="{8150CE9D-B988-4B96-BF3E-DABD6219FE29}"/>
    <cellStyle name="60% - Accent4 2 11" xfId="2630" xr:uid="{00000000-0005-0000-0000-000051050000}"/>
    <cellStyle name="60% - Accent4 2 11 2" xfId="13559" xr:uid="{ACAE1E43-D67D-4D63-ADDA-ADC0BFDD6659}"/>
    <cellStyle name="60% - Accent4 2 12" xfId="2631" xr:uid="{00000000-0005-0000-0000-000052050000}"/>
    <cellStyle name="60% - Accent4 2 12 2" xfId="13560" xr:uid="{F9B09F65-CF90-4494-96E9-C64370185B42}"/>
    <cellStyle name="60% - Accent4 2 13" xfId="2632" xr:uid="{00000000-0005-0000-0000-000053050000}"/>
    <cellStyle name="60% - Accent4 2 13 2" xfId="13561" xr:uid="{46370D75-DF63-4D17-A996-565231445764}"/>
    <cellStyle name="60% - Accent4 2 14" xfId="2633" xr:uid="{00000000-0005-0000-0000-000054050000}"/>
    <cellStyle name="60% - Accent4 2 15" xfId="13557" xr:uid="{51FFFBFD-4475-41D3-967B-17B65DF3402F}"/>
    <cellStyle name="60% - Accent4 2 2" xfId="445" xr:uid="{00000000-0005-0000-0000-000055050000}"/>
    <cellStyle name="60% - Accent4 2 2 2" xfId="2634" xr:uid="{00000000-0005-0000-0000-000056050000}"/>
    <cellStyle name="60% - Accent4 2 2 2 2" xfId="43701" xr:uid="{FBD1CF89-92FA-4B8B-83E7-365B158B2DC6}"/>
    <cellStyle name="60% - Accent4 2 2 3" xfId="13562" xr:uid="{3E00D4F5-515A-49FB-97E1-AA94911EA90D}"/>
    <cellStyle name="60% - Accent4 2 3" xfId="446" xr:uid="{00000000-0005-0000-0000-000057050000}"/>
    <cellStyle name="60% - Accent4 2 3 2" xfId="2635" xr:uid="{00000000-0005-0000-0000-000058050000}"/>
    <cellStyle name="60% - Accent4 2 3 2 2" xfId="43702" xr:uid="{C3D308AC-E5D0-4E56-BECC-25884CA07005}"/>
    <cellStyle name="60% - Accent4 2 3 3" xfId="13563" xr:uid="{34040564-3DDE-43CD-9C37-B43004C40711}"/>
    <cellStyle name="60% - Accent4 2 4" xfId="447" xr:uid="{00000000-0005-0000-0000-000059050000}"/>
    <cellStyle name="60% - Accent4 2 4 2" xfId="2636" xr:uid="{00000000-0005-0000-0000-00005A050000}"/>
    <cellStyle name="60% - Accent4 2 4 2 2" xfId="43703" xr:uid="{5F1E3432-549A-41D9-BBA3-213A786EA3B0}"/>
    <cellStyle name="60% - Accent4 2 4 3" xfId="13564" xr:uid="{2ABAEDA1-9B20-44D7-8C5E-1CAED64E8AB1}"/>
    <cellStyle name="60% - Accent4 2 5" xfId="448" xr:uid="{00000000-0005-0000-0000-00005B050000}"/>
    <cellStyle name="60% - Accent4 2 5 2" xfId="2637" xr:uid="{00000000-0005-0000-0000-00005C050000}"/>
    <cellStyle name="60% - Accent4 2 5 2 2" xfId="43704" xr:uid="{26CBBAF7-405E-431F-B0BF-A90AD1C64864}"/>
    <cellStyle name="60% - Accent4 2 5 3" xfId="13565" xr:uid="{0B765CF4-642A-4B91-8EB0-CC8542312743}"/>
    <cellStyle name="60% - Accent4 2 6" xfId="2638" xr:uid="{00000000-0005-0000-0000-00005D050000}"/>
    <cellStyle name="60% - Accent4 2 6 2" xfId="13566" xr:uid="{2329BB96-7A0B-41EB-AD63-4837495B3633}"/>
    <cellStyle name="60% - Accent4 2 7" xfId="2639" xr:uid="{00000000-0005-0000-0000-00005E050000}"/>
    <cellStyle name="60% - Accent4 2 7 2" xfId="13567" xr:uid="{33CF4994-2E14-4247-A45A-D4321E10981D}"/>
    <cellStyle name="60% - Accent4 2 8" xfId="2640" xr:uid="{00000000-0005-0000-0000-00005F050000}"/>
    <cellStyle name="60% - Accent4 2 8 2" xfId="13568" xr:uid="{E3D10F05-BB59-48CD-85B8-DDE4BE1ED0F9}"/>
    <cellStyle name="60% - Accent4 2 9" xfId="2641" xr:uid="{00000000-0005-0000-0000-000060050000}"/>
    <cellStyle name="60% - Accent4 2 9 2" xfId="13569" xr:uid="{3C59FCF5-81E9-450C-AD7A-5B99E7F23D27}"/>
    <cellStyle name="60% - Accent4 2_2-2" xfId="2642" xr:uid="{00000000-0005-0000-0000-000061050000}"/>
    <cellStyle name="60% - Accent4 20" xfId="2643" xr:uid="{00000000-0005-0000-0000-000062050000}"/>
    <cellStyle name="60% - Accent4 20 2" xfId="13570" xr:uid="{A88EC859-A3F4-4E1F-9F3F-4EC68C7141E6}"/>
    <cellStyle name="60% - Accent4 21" xfId="2644" xr:uid="{00000000-0005-0000-0000-000063050000}"/>
    <cellStyle name="60% - Accent4 21 10" xfId="13572" xr:uid="{09E59267-C0A5-49E8-A2AD-DBBE49EB789A}"/>
    <cellStyle name="60% - Accent4 21 11" xfId="13573" xr:uid="{360FAA43-D5B2-4BC3-A95F-5F2AFD0008CB}"/>
    <cellStyle name="60% - Accent4 21 12" xfId="13574" xr:uid="{F77D38A8-24C7-47FF-BEA5-E8A8817B7DBE}"/>
    <cellStyle name="60% - Accent4 21 13" xfId="13575" xr:uid="{DC8EE7CB-C5CC-42D8-AC7E-57C145B5BD7F}"/>
    <cellStyle name="60% - Accent4 21 14" xfId="13576" xr:uid="{45F3B7E7-55B3-40CC-B3C4-BCFED7CA4621}"/>
    <cellStyle name="60% - Accent4 21 15" xfId="13571" xr:uid="{81C545CC-570B-4880-B25E-792B78F1F776}"/>
    <cellStyle name="60% - Accent4 21 2" xfId="13577" xr:uid="{8699CA8D-BDED-4D60-AF56-08F50B149E32}"/>
    <cellStyle name="60% - Accent4 21 2 2" xfId="13578" xr:uid="{F077582B-132B-47CD-8534-A620EFFB36D2}"/>
    <cellStyle name="60% - Accent4 21 2 3" xfId="13579" xr:uid="{F5F1AFD8-F34D-4088-8F95-AC94ACF5289A}"/>
    <cellStyle name="60% - Accent4 21 2 3 2" xfId="13580" xr:uid="{35961BB5-EAA5-44CF-8F02-EE34201714D6}"/>
    <cellStyle name="60% - Accent4 21 2 4" xfId="13581" xr:uid="{BC2475A5-55DC-43F9-8B1E-B8174BB33A89}"/>
    <cellStyle name="60% - Accent4 21 2 5" xfId="13582" xr:uid="{171DB546-6B8F-4F19-83A5-708DAA420AA7}"/>
    <cellStyle name="60% - Accent4 21 3" xfId="13583" xr:uid="{F89BAE17-57B2-4B27-9E4D-760053767582}"/>
    <cellStyle name="60% - Accent4 21 4" xfId="13584" xr:uid="{E40FD865-13B3-446E-99E8-BA33BB16DA1E}"/>
    <cellStyle name="60% - Accent4 21 5" xfId="13585" xr:uid="{1C81333D-BD79-4488-A0F3-CB7D25445EE2}"/>
    <cellStyle name="60% - Accent4 21 6" xfId="13586" xr:uid="{289DE58D-50F1-46D6-B4BF-60894A345FAF}"/>
    <cellStyle name="60% - Accent4 21 7" xfId="13587" xr:uid="{143A1D40-EE85-4011-885A-B9865386CE43}"/>
    <cellStyle name="60% - Accent4 21 8" xfId="13588" xr:uid="{8A49E69D-508E-43E1-8F81-BC5121B76BDC}"/>
    <cellStyle name="60% - Accent4 21 9" xfId="13589" xr:uid="{DF2EE586-8525-4ED6-A4A7-1311949932E8}"/>
    <cellStyle name="60% - Accent4 22" xfId="2645" xr:uid="{00000000-0005-0000-0000-000064050000}"/>
    <cellStyle name="60% - Accent4 22 2" xfId="13591" xr:uid="{C099B19D-B0AB-49DF-B73E-1FDD07A97A6B}"/>
    <cellStyle name="60% - Accent4 22 3" xfId="13592" xr:uid="{B54FCF34-B91B-44DA-97CC-B0FA411D5377}"/>
    <cellStyle name="60% - Accent4 22 3 2" xfId="39918" xr:uid="{C8ACB606-59C8-4C84-B006-8D08B0E4B622}"/>
    <cellStyle name="60% - Accent4 22 4" xfId="13593" xr:uid="{0EC845D3-D685-4EAC-A0C2-F51D4F69BB8A}"/>
    <cellStyle name="60% - Accent4 22 4 2" xfId="39919" xr:uid="{A42E525B-555F-49AF-9888-454069B7FC5D}"/>
    <cellStyle name="60% - Accent4 22 5" xfId="39917" xr:uid="{39E04176-26B0-4E1F-A651-10FE99D6D586}"/>
    <cellStyle name="60% - Accent4 22 6" xfId="13590" xr:uid="{F7EB50A4-EA9E-4CC3-8498-41369C34FD04}"/>
    <cellStyle name="60% - Accent4 23" xfId="2646" xr:uid="{00000000-0005-0000-0000-000065050000}"/>
    <cellStyle name="60% - Accent4 23 2" xfId="13595" xr:uid="{489AD289-227A-4308-B109-5267C43A44EF}"/>
    <cellStyle name="60% - Accent4 23 3" xfId="13596" xr:uid="{A6F8227F-5F17-4813-A9CC-A01A7638EC01}"/>
    <cellStyle name="60% - Accent4 23 3 2" xfId="13597" xr:uid="{E4A783A4-1DA0-4993-943B-F13D4FB10097}"/>
    <cellStyle name="60% - Accent4 23 3 2 2" xfId="39921" xr:uid="{0D8C1A39-5C7A-4F96-97F4-68CBCD8CC84E}"/>
    <cellStyle name="60% - Accent4 23 4" xfId="13598" xr:uid="{FFDE2A1F-E07C-4A19-BB3E-2AC69A733BBF}"/>
    <cellStyle name="60% - Accent4 23 5" xfId="13599" xr:uid="{379FA967-4BBF-408D-900D-DC8341393E0B}"/>
    <cellStyle name="60% - Accent4 23 5 2" xfId="39922" xr:uid="{EA60FC4D-2E8F-4806-9347-91C72ADD1275}"/>
    <cellStyle name="60% - Accent4 23 6" xfId="39920" xr:uid="{33F47616-6BCF-4CAD-A809-6EB409083758}"/>
    <cellStyle name="60% - Accent4 23 7" xfId="13594" xr:uid="{E76DCB2D-5E99-48BF-A6EF-92FA17C742A6}"/>
    <cellStyle name="60% - Accent4 24" xfId="2647" xr:uid="{00000000-0005-0000-0000-000066050000}"/>
    <cellStyle name="60% - Accent4 24 2" xfId="13601" xr:uid="{19ED3C66-7BAA-4B72-A605-4719014FB03A}"/>
    <cellStyle name="60% - Accent4 24 3" xfId="13602" xr:uid="{EEA55A3B-ED01-4B73-8DD2-145C8F69046D}"/>
    <cellStyle name="60% - Accent4 24 4" xfId="13603" xr:uid="{3E9A107E-0923-4676-A200-5CBFB99C4BA4}"/>
    <cellStyle name="60% - Accent4 24 5" xfId="13604" xr:uid="{83DB3543-95FA-4F5F-94BD-D99B5B5C2A15}"/>
    <cellStyle name="60% - Accent4 24 6" xfId="13605" xr:uid="{45B32E91-A137-45A6-B383-5AFE8138414E}"/>
    <cellStyle name="60% - Accent4 24 7" xfId="13600" xr:uid="{3FFB414F-AF6C-4581-B90E-2CA94478FFAA}"/>
    <cellStyle name="60% - Accent4 25" xfId="2648" xr:uid="{00000000-0005-0000-0000-000067050000}"/>
    <cellStyle name="60% - Accent4 25 2" xfId="13606" xr:uid="{A1646B7A-84C0-4EB0-A0A3-09EDE9A1DC2B}"/>
    <cellStyle name="60% - Accent4 26" xfId="2649" xr:uid="{00000000-0005-0000-0000-000068050000}"/>
    <cellStyle name="60% - Accent4 26 2" xfId="13607" xr:uid="{9B21A259-A53C-4822-85BC-692E42FBE2D3}"/>
    <cellStyle name="60% - Accent4 27" xfId="2650" xr:uid="{00000000-0005-0000-0000-000069050000}"/>
    <cellStyle name="60% - Accent4 27 2" xfId="13608" xr:uid="{A12EEA9A-B453-49EE-AFCA-15FF2FFED1B8}"/>
    <cellStyle name="60% - Accent4 28" xfId="2651" xr:uid="{00000000-0005-0000-0000-00006A050000}"/>
    <cellStyle name="60% - Accent4 28 2" xfId="13609" xr:uid="{D5478076-3A13-4BA2-9373-85B22CB67B75}"/>
    <cellStyle name="60% - Accent4 29" xfId="2652" xr:uid="{00000000-0005-0000-0000-00006B050000}"/>
    <cellStyle name="60% - Accent4 29 2" xfId="13610" xr:uid="{6677C611-B2A3-4A63-917B-A180CE3F82AD}"/>
    <cellStyle name="60% - Accent4 3" xfId="449" xr:uid="{00000000-0005-0000-0000-00006C050000}"/>
    <cellStyle name="60% - Accent4 3 2" xfId="2653" xr:uid="{00000000-0005-0000-0000-00006D050000}"/>
    <cellStyle name="60% - Accent4 3 2 2" xfId="43705" xr:uid="{FB1340C2-3364-40C0-B07E-A74A4F45C8A1}"/>
    <cellStyle name="60% - Accent4 3 3" xfId="2654" xr:uid="{00000000-0005-0000-0000-00006E050000}"/>
    <cellStyle name="60% - Accent4 3 4" xfId="13611" xr:uid="{641FF40F-197C-4658-B3F0-4CDF38DC0BA8}"/>
    <cellStyle name="60% - Accent4 3_3_k" xfId="2655" xr:uid="{00000000-0005-0000-0000-00006F050000}"/>
    <cellStyle name="60% - Accent4 30" xfId="2656" xr:uid="{00000000-0005-0000-0000-000070050000}"/>
    <cellStyle name="60% - Accent4 30 2" xfId="13612" xr:uid="{2F2E4687-8A26-431B-AAF0-DD4D2771D8A3}"/>
    <cellStyle name="60% - Accent4 31" xfId="2657" xr:uid="{00000000-0005-0000-0000-000071050000}"/>
    <cellStyle name="60% - Accent4 31 2" xfId="13613" xr:uid="{079178E1-5002-4566-A7A3-9FAFEC335B23}"/>
    <cellStyle name="60% - Accent4 32" xfId="2658" xr:uid="{00000000-0005-0000-0000-000072050000}"/>
    <cellStyle name="60% - Accent4 32 2" xfId="13614" xr:uid="{00AB6C19-184A-4BC8-A46C-9018318B7499}"/>
    <cellStyle name="60% - Accent4 33" xfId="2659" xr:uid="{00000000-0005-0000-0000-000073050000}"/>
    <cellStyle name="60% - Accent4 33 2" xfId="13615" xr:uid="{CF9DE4E0-4A46-4F2E-AC16-19AED974BEEE}"/>
    <cellStyle name="60% - Accent4 34" xfId="2660" xr:uid="{00000000-0005-0000-0000-000074050000}"/>
    <cellStyle name="60% - Accent4 34 2" xfId="13616" xr:uid="{650EA404-89AA-4A15-8CDF-117F6D8FFD08}"/>
    <cellStyle name="60% - Accent4 35" xfId="2661" xr:uid="{00000000-0005-0000-0000-000075050000}"/>
    <cellStyle name="60% - Accent4 36" xfId="2662" xr:uid="{00000000-0005-0000-0000-000076050000}"/>
    <cellStyle name="60% - Accent4 37" xfId="2663" xr:uid="{00000000-0005-0000-0000-000077050000}"/>
    <cellStyle name="60% - Accent4 38" xfId="2664" xr:uid="{00000000-0005-0000-0000-000078050000}"/>
    <cellStyle name="60% - Accent4 39" xfId="2665" xr:uid="{00000000-0005-0000-0000-000079050000}"/>
    <cellStyle name="60% - Accent4 4" xfId="450" xr:uid="{00000000-0005-0000-0000-00007A050000}"/>
    <cellStyle name="60% - Accent4 4 2" xfId="43706" xr:uid="{F869AB01-999D-412D-A6B5-65D260DB0293}"/>
    <cellStyle name="60% - Accent4 4 3" xfId="13617" xr:uid="{7AA5AE14-080B-43A4-B135-CE9006A9D943}"/>
    <cellStyle name="60% - Accent4 40" xfId="2666" xr:uid="{00000000-0005-0000-0000-00007B050000}"/>
    <cellStyle name="60% - Accent4 41" xfId="2667" xr:uid="{00000000-0005-0000-0000-00007C050000}"/>
    <cellStyle name="60% - Accent4 42" xfId="2668" xr:uid="{00000000-0005-0000-0000-00007D050000}"/>
    <cellStyle name="60% - Accent4 43" xfId="2669" xr:uid="{00000000-0005-0000-0000-00007E050000}"/>
    <cellStyle name="60% - Accent4 44" xfId="2670" xr:uid="{00000000-0005-0000-0000-00007F050000}"/>
    <cellStyle name="60% - Accent4 45" xfId="2671" xr:uid="{00000000-0005-0000-0000-000080050000}"/>
    <cellStyle name="60% - Accent4 46" xfId="2672" xr:uid="{00000000-0005-0000-0000-000081050000}"/>
    <cellStyle name="60% - Accent4 47" xfId="2673" xr:uid="{00000000-0005-0000-0000-000082050000}"/>
    <cellStyle name="60% - Accent4 48" xfId="2674" xr:uid="{00000000-0005-0000-0000-000083050000}"/>
    <cellStyle name="60% - Accent4 49" xfId="2675" xr:uid="{00000000-0005-0000-0000-000084050000}"/>
    <cellStyle name="60% - Accent4 5" xfId="451" xr:uid="{00000000-0005-0000-0000-000085050000}"/>
    <cellStyle name="60% - Accent4 5 2" xfId="43707" xr:uid="{23EE40FF-D162-45F5-958D-8A1337A984A5}"/>
    <cellStyle name="60% - Accent4 5 3" xfId="13618" xr:uid="{52921BCA-2383-44B1-8C3A-AD5789CAF953}"/>
    <cellStyle name="60% - Accent4 6" xfId="452" xr:uid="{00000000-0005-0000-0000-000086050000}"/>
    <cellStyle name="60% - Accent4 6 2" xfId="43708" xr:uid="{78D166CE-1DDA-4E94-B4A7-2BE3059E3110}"/>
    <cellStyle name="60% - Accent4 6 3" xfId="13619" xr:uid="{8310FAC4-1FA8-424A-B19E-254A6FD0DAB6}"/>
    <cellStyle name="60% - Accent4 7" xfId="453" xr:uid="{00000000-0005-0000-0000-000087050000}"/>
    <cellStyle name="60% - Accent4 7 2" xfId="43709" xr:uid="{5E9A8181-D080-43F3-A1D5-644EE33A4399}"/>
    <cellStyle name="60% - Accent4 7 3" xfId="13620" xr:uid="{B966F356-721F-42DA-A942-E93ED1054454}"/>
    <cellStyle name="60% - Accent4 8" xfId="454" xr:uid="{00000000-0005-0000-0000-000088050000}"/>
    <cellStyle name="60% - Accent4 8 2" xfId="2676" xr:uid="{00000000-0005-0000-0000-000089050000}"/>
    <cellStyle name="60% - Accent4 8 2 2" xfId="43710" xr:uid="{48165BB3-D132-43B4-8D4D-DDD67A9D0DD0}"/>
    <cellStyle name="60% - Accent4 8 3" xfId="13621" xr:uid="{A179729F-E792-4E5B-98B4-C1750A45D77D}"/>
    <cellStyle name="60% - Accent4 9" xfId="455" xr:uid="{00000000-0005-0000-0000-00008A050000}"/>
    <cellStyle name="60% - Accent4 9 2" xfId="2677" xr:uid="{00000000-0005-0000-0000-00008B050000}"/>
    <cellStyle name="60% - Accent4 9 2 2" xfId="43711" xr:uid="{9911C55F-C717-4ACA-9635-5A483BA294A4}"/>
    <cellStyle name="60% - Accent4 9 3" xfId="13622" xr:uid="{2DE67EBF-FB78-4C5A-BA63-443C98AE31B7}"/>
    <cellStyle name="60% - Accent5 10" xfId="456" xr:uid="{00000000-0005-0000-0000-00008C050000}"/>
    <cellStyle name="60% - Accent5 10 2" xfId="2678" xr:uid="{00000000-0005-0000-0000-00008D050000}"/>
    <cellStyle name="60% - Accent5 10 2 2" xfId="43712" xr:uid="{66CFDDE2-CD25-4E45-9521-35054327DED0}"/>
    <cellStyle name="60% - Accent5 10 3" xfId="13623" xr:uid="{BC364955-0033-4897-ABFF-616F30580F42}"/>
    <cellStyle name="60% - Accent5 11" xfId="2679" xr:uid="{00000000-0005-0000-0000-00008E050000}"/>
    <cellStyle name="60% - Accent5 11 2" xfId="13624" xr:uid="{BD93317D-3408-46B0-8251-DF35A97F2D2F}"/>
    <cellStyle name="60% - Accent5 12" xfId="2680" xr:uid="{00000000-0005-0000-0000-00008F050000}"/>
    <cellStyle name="60% - Accent5 12 2" xfId="13625" xr:uid="{65D4A779-5F0C-47AB-A88A-6C287C38672E}"/>
    <cellStyle name="60% - Accent5 13" xfId="2681" xr:uid="{00000000-0005-0000-0000-000090050000}"/>
    <cellStyle name="60% - Accent5 13 2" xfId="13626" xr:uid="{3B96B654-AF3E-4AEB-B92E-A21256310ACB}"/>
    <cellStyle name="60% - Accent5 14" xfId="2682" xr:uid="{00000000-0005-0000-0000-000091050000}"/>
    <cellStyle name="60% - Accent5 14 2" xfId="13627" xr:uid="{F193C372-DEEF-481E-AD51-4382C55DDA83}"/>
    <cellStyle name="60% - Accent5 15" xfId="2683" xr:uid="{00000000-0005-0000-0000-000092050000}"/>
    <cellStyle name="60% - Accent5 15 2" xfId="13628" xr:uid="{87A37D25-8424-476B-9937-51CB01A1C7B7}"/>
    <cellStyle name="60% - Accent5 16" xfId="2684" xr:uid="{00000000-0005-0000-0000-000093050000}"/>
    <cellStyle name="60% - Accent5 16 2" xfId="13629" xr:uid="{7D783BA8-33EA-4C22-AE7D-E80A48586059}"/>
    <cellStyle name="60% - Accent5 17" xfId="2685" xr:uid="{00000000-0005-0000-0000-000094050000}"/>
    <cellStyle name="60% - Accent5 17 2" xfId="13630" xr:uid="{ABEAD6A3-95ED-476B-A330-2FA1BB0FD9FE}"/>
    <cellStyle name="60% - Accent5 18" xfId="2686" xr:uid="{00000000-0005-0000-0000-000095050000}"/>
    <cellStyle name="60% - Accent5 18 2" xfId="13631" xr:uid="{F3B0BFD4-254F-474D-879D-0EF3504A91C5}"/>
    <cellStyle name="60% - Accent5 19" xfId="2687" xr:uid="{00000000-0005-0000-0000-000096050000}"/>
    <cellStyle name="60% - Accent5 19 2" xfId="13632" xr:uid="{78361072-6D75-441D-8201-E5173F0CE4C1}"/>
    <cellStyle name="60% - Accent5 2" xfId="457" xr:uid="{00000000-0005-0000-0000-000097050000}"/>
    <cellStyle name="60% - Accent5 2 10" xfId="2688" xr:uid="{00000000-0005-0000-0000-000098050000}"/>
    <cellStyle name="60% - Accent5 2 10 2" xfId="13634" xr:uid="{E5D1C056-932F-4B17-A3D8-E62BC8440123}"/>
    <cellStyle name="60% - Accent5 2 11" xfId="2689" xr:uid="{00000000-0005-0000-0000-000099050000}"/>
    <cellStyle name="60% - Accent5 2 11 2" xfId="13635" xr:uid="{E9974B56-EA32-4799-B93F-6CC28E475719}"/>
    <cellStyle name="60% - Accent5 2 12" xfId="2690" xr:uid="{00000000-0005-0000-0000-00009A050000}"/>
    <cellStyle name="60% - Accent5 2 12 2" xfId="13636" xr:uid="{3D416F3D-ACD9-4DC4-B227-E9537DAE76CC}"/>
    <cellStyle name="60% - Accent5 2 13" xfId="2691" xr:uid="{00000000-0005-0000-0000-00009B050000}"/>
    <cellStyle name="60% - Accent5 2 13 2" xfId="13637" xr:uid="{0AB42F51-601E-4767-9E7D-E67591E67BAC}"/>
    <cellStyle name="60% - Accent5 2 14" xfId="2692" xr:uid="{00000000-0005-0000-0000-00009C050000}"/>
    <cellStyle name="60% - Accent5 2 15" xfId="13633" xr:uid="{46F1036B-1E0C-4EB8-B2EE-48B25A08F9CD}"/>
    <cellStyle name="60% - Accent5 2 2" xfId="458" xr:uid="{00000000-0005-0000-0000-00009D050000}"/>
    <cellStyle name="60% - Accent5 2 2 2" xfId="2693" xr:uid="{00000000-0005-0000-0000-00009E050000}"/>
    <cellStyle name="60% - Accent5 2 2 2 2" xfId="43713" xr:uid="{3A758DE1-903B-4A09-8522-16FA08480047}"/>
    <cellStyle name="60% - Accent5 2 2 3" xfId="13638" xr:uid="{365F014F-F4B2-43EE-9389-F8109A05C4AF}"/>
    <cellStyle name="60% - Accent5 2 3" xfId="459" xr:uid="{00000000-0005-0000-0000-00009F050000}"/>
    <cellStyle name="60% - Accent5 2 3 2" xfId="43714" xr:uid="{39642581-2D68-46CA-8913-14CD3A78B329}"/>
    <cellStyle name="60% - Accent5 2 3 3" xfId="13639" xr:uid="{34CA41A8-E8CD-4B3D-A400-3D7E00987D88}"/>
    <cellStyle name="60% - Accent5 2 4" xfId="460" xr:uid="{00000000-0005-0000-0000-0000A0050000}"/>
    <cellStyle name="60% - Accent5 2 4 2" xfId="2694" xr:uid="{00000000-0005-0000-0000-0000A1050000}"/>
    <cellStyle name="60% - Accent5 2 4 2 2" xfId="43715" xr:uid="{EE8AF0C0-A88C-4353-B803-CB9530CD04D6}"/>
    <cellStyle name="60% - Accent5 2 4 3" xfId="13640" xr:uid="{8E214B37-400C-4913-9DB5-8EC99C38E9A4}"/>
    <cellStyle name="60% - Accent5 2 5" xfId="461" xr:uid="{00000000-0005-0000-0000-0000A2050000}"/>
    <cellStyle name="60% - Accent5 2 5 2" xfId="2695" xr:uid="{00000000-0005-0000-0000-0000A3050000}"/>
    <cellStyle name="60% - Accent5 2 5 2 2" xfId="43716" xr:uid="{396CA5B8-11D1-40CE-9D86-5BB7ADAE8194}"/>
    <cellStyle name="60% - Accent5 2 5 3" xfId="13641" xr:uid="{691BBBD2-154B-4797-B941-514D069C65F2}"/>
    <cellStyle name="60% - Accent5 2 6" xfId="2696" xr:uid="{00000000-0005-0000-0000-0000A4050000}"/>
    <cellStyle name="60% - Accent5 2 6 2" xfId="13642" xr:uid="{9C4E3C66-C815-4321-8B5F-7AF343CFBC85}"/>
    <cellStyle name="60% - Accent5 2 7" xfId="2697" xr:uid="{00000000-0005-0000-0000-0000A5050000}"/>
    <cellStyle name="60% - Accent5 2 7 2" xfId="13643" xr:uid="{1B71FD5D-1289-41C4-8F68-E3DD2D1338D4}"/>
    <cellStyle name="60% - Accent5 2 8" xfId="2698" xr:uid="{00000000-0005-0000-0000-0000A6050000}"/>
    <cellStyle name="60% - Accent5 2 8 2" xfId="13644" xr:uid="{53749B0D-6784-4671-A044-F3E03A523CDA}"/>
    <cellStyle name="60% - Accent5 2 9" xfId="2699" xr:uid="{00000000-0005-0000-0000-0000A7050000}"/>
    <cellStyle name="60% - Accent5 2 9 2" xfId="13645" xr:uid="{6C89C21F-290E-4043-864C-2DDCD4B97BC7}"/>
    <cellStyle name="60% - Accent5 2_2-2" xfId="2700" xr:uid="{00000000-0005-0000-0000-0000A8050000}"/>
    <cellStyle name="60% - Accent5 20" xfId="2701" xr:uid="{00000000-0005-0000-0000-0000A9050000}"/>
    <cellStyle name="60% - Accent5 20 2" xfId="13646" xr:uid="{9D3E5447-4AED-48A1-86B5-0F7A8AD6F516}"/>
    <cellStyle name="60% - Accent5 21" xfId="2702" xr:uid="{00000000-0005-0000-0000-0000AA050000}"/>
    <cellStyle name="60% - Accent5 21 10" xfId="13648" xr:uid="{09D11035-8B88-4299-A53E-52D0066FB87C}"/>
    <cellStyle name="60% - Accent5 21 11" xfId="13649" xr:uid="{CEF90411-0239-493C-9BA4-2B26D1DBD4EB}"/>
    <cellStyle name="60% - Accent5 21 12" xfId="13650" xr:uid="{2CD17ED2-6F85-42E1-B988-FD3B5E3552F1}"/>
    <cellStyle name="60% - Accent5 21 13" xfId="13651" xr:uid="{DC7359C2-314C-4626-BB0B-0A7618D0FBF0}"/>
    <cellStyle name="60% - Accent5 21 14" xfId="13652" xr:uid="{76F0404E-E1B0-4E88-AAAF-DA1E571F5706}"/>
    <cellStyle name="60% - Accent5 21 15" xfId="13647" xr:uid="{FF8AA2FB-9DAA-4DCA-BF1B-4A9C348D204B}"/>
    <cellStyle name="60% - Accent5 21 2" xfId="13653" xr:uid="{1ABA0CE5-FB2E-49A2-B82B-9D5E023CD0CF}"/>
    <cellStyle name="60% - Accent5 21 2 2" xfId="13654" xr:uid="{A92B557A-2AF2-4B7B-A042-5660C35C6372}"/>
    <cellStyle name="60% - Accent5 21 2 3" xfId="13655" xr:uid="{9BD0FE7B-08A8-40B2-AA4F-5591AB6A0414}"/>
    <cellStyle name="60% - Accent5 21 2 3 2" xfId="13656" xr:uid="{1CCF92D5-DC19-4120-BA9E-385B77FA3A65}"/>
    <cellStyle name="60% - Accent5 21 2 4" xfId="13657" xr:uid="{357F6675-2B34-4E10-8627-FE6C2347EB03}"/>
    <cellStyle name="60% - Accent5 21 2 5" xfId="13658" xr:uid="{45EEBEA6-77B1-4B5C-A6E1-60A9C0CC57F6}"/>
    <cellStyle name="60% - Accent5 21 3" xfId="13659" xr:uid="{3B2496B0-F646-4E17-84D1-3AD99DCCF75E}"/>
    <cellStyle name="60% - Accent5 21 4" xfId="13660" xr:uid="{1A2134A8-0A62-42A8-9A36-69415F161680}"/>
    <cellStyle name="60% - Accent5 21 5" xfId="13661" xr:uid="{C2B07FD2-DB35-4331-BC7D-8A79FE7AF0C1}"/>
    <cellStyle name="60% - Accent5 21 6" xfId="13662" xr:uid="{919E7CA9-B026-42CE-807F-02AF023F2AB1}"/>
    <cellStyle name="60% - Accent5 21 7" xfId="13663" xr:uid="{856104B9-B60D-42AE-9880-2BBBAE7F0CC0}"/>
    <cellStyle name="60% - Accent5 21 8" xfId="13664" xr:uid="{06461612-A380-4957-8491-7CEF25D31016}"/>
    <cellStyle name="60% - Accent5 21 9" xfId="13665" xr:uid="{8FA68AF4-B0FE-4533-BF0A-145764439CAB}"/>
    <cellStyle name="60% - Accent5 22" xfId="2703" xr:uid="{00000000-0005-0000-0000-0000AB050000}"/>
    <cellStyle name="60% - Accent5 22 2" xfId="13667" xr:uid="{0D4DDF77-31E9-4C8D-B5D2-09B4F10E5EB5}"/>
    <cellStyle name="60% - Accent5 22 3" xfId="13668" xr:uid="{27D2400B-0EA3-4117-BEDE-327A6D152C65}"/>
    <cellStyle name="60% - Accent5 22 3 2" xfId="39924" xr:uid="{9AFFC460-D7DD-4497-8B5E-5CE05DA4F0A5}"/>
    <cellStyle name="60% - Accent5 22 4" xfId="13669" xr:uid="{277EC13E-206E-43B7-A089-5B4268604FC9}"/>
    <cellStyle name="60% - Accent5 22 4 2" xfId="39925" xr:uid="{F1543199-CDB8-4CF3-A726-E457A4D66DAF}"/>
    <cellStyle name="60% - Accent5 22 5" xfId="39923" xr:uid="{70E7141F-CA81-4BF2-9104-12493A1304EE}"/>
    <cellStyle name="60% - Accent5 22 6" xfId="13666" xr:uid="{1D4073F3-9B56-4CAA-AC14-726C6936C39A}"/>
    <cellStyle name="60% - Accent5 23" xfId="2704" xr:uid="{00000000-0005-0000-0000-0000AC050000}"/>
    <cellStyle name="60% - Accent5 23 2" xfId="13671" xr:uid="{6126050B-53F2-4BA4-88B4-2C5AF3FACDF5}"/>
    <cellStyle name="60% - Accent5 23 3" xfId="13672" xr:uid="{1F7C02C1-B83E-40F3-B052-056052229B48}"/>
    <cellStyle name="60% - Accent5 23 3 2" xfId="13673" xr:uid="{F30A9CAC-DD5D-4514-9280-4C7E8CC06514}"/>
    <cellStyle name="60% - Accent5 23 3 2 2" xfId="39927" xr:uid="{F303843A-4E90-4DEB-8924-C1B30FC8A8B6}"/>
    <cellStyle name="60% - Accent5 23 4" xfId="13674" xr:uid="{54263D73-66F9-45A2-AB98-8C4ED359B0C7}"/>
    <cellStyle name="60% - Accent5 23 5" xfId="13675" xr:uid="{7D7FC98D-E03D-4707-92C2-2791537F8862}"/>
    <cellStyle name="60% - Accent5 23 5 2" xfId="39928" xr:uid="{0F1650F6-B323-4F5A-AAC0-DEBCB981F2B5}"/>
    <cellStyle name="60% - Accent5 23 6" xfId="39926" xr:uid="{30A3CA55-0F70-4B9A-999E-FDB82DD63B89}"/>
    <cellStyle name="60% - Accent5 23 7" xfId="13670" xr:uid="{DC939DC6-62D1-43F5-A4D2-7DE930FF8793}"/>
    <cellStyle name="60% - Accent5 24" xfId="2705" xr:uid="{00000000-0005-0000-0000-0000AD050000}"/>
    <cellStyle name="60% - Accent5 24 2" xfId="13677" xr:uid="{D2DC15C4-9278-4FAE-A898-9EE5E1737DF2}"/>
    <cellStyle name="60% - Accent5 24 3" xfId="13678" xr:uid="{ED903D5A-96B7-4B83-B41D-704CC73EEC39}"/>
    <cellStyle name="60% - Accent5 24 4" xfId="13679" xr:uid="{A2B0F181-1CA7-459F-84B6-CC462CEC6B64}"/>
    <cellStyle name="60% - Accent5 24 5" xfId="13680" xr:uid="{7663ACDD-1EF3-46E4-A9DD-48472FDBB734}"/>
    <cellStyle name="60% - Accent5 24 6" xfId="13681" xr:uid="{E0FFAF99-10FD-44E9-BE2C-352E8EEDE8E2}"/>
    <cellStyle name="60% - Accent5 24 7" xfId="13676" xr:uid="{37A66D4D-1449-48AF-AD16-0F5D42075B0C}"/>
    <cellStyle name="60% - Accent5 25" xfId="2706" xr:uid="{00000000-0005-0000-0000-0000AE050000}"/>
    <cellStyle name="60% - Accent5 25 2" xfId="13682" xr:uid="{7EFBBFEC-EF82-4838-8C35-ADD02CB91C9B}"/>
    <cellStyle name="60% - Accent5 26" xfId="2707" xr:uid="{00000000-0005-0000-0000-0000AF050000}"/>
    <cellStyle name="60% - Accent5 26 2" xfId="13683" xr:uid="{B2531E25-CA73-4A2A-A3BF-42D53A4AF205}"/>
    <cellStyle name="60% - Accent5 27" xfId="2708" xr:uid="{00000000-0005-0000-0000-0000B0050000}"/>
    <cellStyle name="60% - Accent5 27 2" xfId="13684" xr:uid="{12212055-754E-480D-808E-5117804E8AF3}"/>
    <cellStyle name="60% - Accent5 28" xfId="2709" xr:uid="{00000000-0005-0000-0000-0000B1050000}"/>
    <cellStyle name="60% - Accent5 28 2" xfId="13685" xr:uid="{3E5CF941-0FA7-488E-B075-A39171259816}"/>
    <cellStyle name="60% - Accent5 29" xfId="2710" xr:uid="{00000000-0005-0000-0000-0000B2050000}"/>
    <cellStyle name="60% - Accent5 29 2" xfId="13686" xr:uid="{C82877AC-1415-41CF-B740-707B3E4C8C7C}"/>
    <cellStyle name="60% - Accent5 3" xfId="462" xr:uid="{00000000-0005-0000-0000-0000B3050000}"/>
    <cellStyle name="60% - Accent5 3 2" xfId="2711" xr:uid="{00000000-0005-0000-0000-0000B4050000}"/>
    <cellStyle name="60% - Accent5 3 2 2" xfId="43717" xr:uid="{57E96279-FA31-4558-AF98-888016AE7DE0}"/>
    <cellStyle name="60% - Accent5 3 3" xfId="2712" xr:uid="{00000000-0005-0000-0000-0000B5050000}"/>
    <cellStyle name="60% - Accent5 3 4" xfId="13687" xr:uid="{EAB125E6-5151-431D-A8D3-279A6E8B2CF9}"/>
    <cellStyle name="60% - Accent5 3_3_1" xfId="2713" xr:uid="{00000000-0005-0000-0000-0000B6050000}"/>
    <cellStyle name="60% - Accent5 30" xfId="2714" xr:uid="{00000000-0005-0000-0000-0000B7050000}"/>
    <cellStyle name="60% - Accent5 30 2" xfId="13688" xr:uid="{D27B900B-9636-4395-A9D2-2D7129E8948A}"/>
    <cellStyle name="60% - Accent5 31" xfId="2715" xr:uid="{00000000-0005-0000-0000-0000B8050000}"/>
    <cellStyle name="60% - Accent5 31 2" xfId="13689" xr:uid="{4DF6D5C4-2F17-4189-AEA6-AF1DD37D8722}"/>
    <cellStyle name="60% - Accent5 32" xfId="2716" xr:uid="{00000000-0005-0000-0000-0000B9050000}"/>
    <cellStyle name="60% - Accent5 32 2" xfId="13690" xr:uid="{88190A61-E796-42A8-9A31-1EC15D8FDC3E}"/>
    <cellStyle name="60% - Accent5 33" xfId="2717" xr:uid="{00000000-0005-0000-0000-0000BA050000}"/>
    <cellStyle name="60% - Accent5 33 2" xfId="13691" xr:uid="{6C47A69A-0E03-4AAA-9B2C-0151AE3256DA}"/>
    <cellStyle name="60% - Accent5 34" xfId="2718" xr:uid="{00000000-0005-0000-0000-0000BB050000}"/>
    <cellStyle name="60% - Accent5 34 2" xfId="13692" xr:uid="{9F271015-C6D9-4D4E-A088-611CBEBA1049}"/>
    <cellStyle name="60% - Accent5 35" xfId="2719" xr:uid="{00000000-0005-0000-0000-0000BC050000}"/>
    <cellStyle name="60% - Accent5 36" xfId="2720" xr:uid="{00000000-0005-0000-0000-0000BD050000}"/>
    <cellStyle name="60% - Accent5 37" xfId="2721" xr:uid="{00000000-0005-0000-0000-0000BE050000}"/>
    <cellStyle name="60% - Accent5 38" xfId="2722" xr:uid="{00000000-0005-0000-0000-0000BF050000}"/>
    <cellStyle name="60% - Accent5 39" xfId="2723" xr:uid="{00000000-0005-0000-0000-0000C0050000}"/>
    <cellStyle name="60% - Accent5 4" xfId="463" xr:uid="{00000000-0005-0000-0000-0000C1050000}"/>
    <cellStyle name="60% - Accent5 4 2" xfId="43718" xr:uid="{C8BAEC64-78C4-40C0-992A-A4AEEB6A6A1A}"/>
    <cellStyle name="60% - Accent5 4 3" xfId="13693" xr:uid="{01A1E2BB-FE46-4A3D-8887-1B8F7645EECE}"/>
    <cellStyle name="60% - Accent5 40" xfId="2724" xr:uid="{00000000-0005-0000-0000-0000C2050000}"/>
    <cellStyle name="60% - Accent5 41" xfId="2725" xr:uid="{00000000-0005-0000-0000-0000C3050000}"/>
    <cellStyle name="60% - Accent5 42" xfId="2726" xr:uid="{00000000-0005-0000-0000-0000C4050000}"/>
    <cellStyle name="60% - Accent5 43" xfId="2727" xr:uid="{00000000-0005-0000-0000-0000C5050000}"/>
    <cellStyle name="60% - Accent5 44" xfId="2728" xr:uid="{00000000-0005-0000-0000-0000C6050000}"/>
    <cellStyle name="60% - Accent5 45" xfId="2729" xr:uid="{00000000-0005-0000-0000-0000C7050000}"/>
    <cellStyle name="60% - Accent5 46" xfId="2730" xr:uid="{00000000-0005-0000-0000-0000C8050000}"/>
    <cellStyle name="60% - Accent5 47" xfId="2731" xr:uid="{00000000-0005-0000-0000-0000C9050000}"/>
    <cellStyle name="60% - Accent5 48" xfId="2732" xr:uid="{00000000-0005-0000-0000-0000CA050000}"/>
    <cellStyle name="60% - Accent5 49" xfId="2733" xr:uid="{00000000-0005-0000-0000-0000CB050000}"/>
    <cellStyle name="60% - Accent5 5" xfId="464" xr:uid="{00000000-0005-0000-0000-0000CC050000}"/>
    <cellStyle name="60% - Accent5 5 2" xfId="43719" xr:uid="{FC51A335-7847-46A4-ABD7-36BBD1323C2A}"/>
    <cellStyle name="60% - Accent5 5 3" xfId="13694" xr:uid="{8BF18205-BA02-4DA8-9508-0B10CD4F8C19}"/>
    <cellStyle name="60% - Accent5 6" xfId="465" xr:uid="{00000000-0005-0000-0000-0000CD050000}"/>
    <cellStyle name="60% - Accent5 6 2" xfId="43720" xr:uid="{551635EA-FA69-444B-8766-B31FA04C5EFD}"/>
    <cellStyle name="60% - Accent5 6 3" xfId="13695" xr:uid="{32E40149-2B07-43CF-BD71-5CAE0959D39E}"/>
    <cellStyle name="60% - Accent5 7" xfId="466" xr:uid="{00000000-0005-0000-0000-0000CE050000}"/>
    <cellStyle name="60% - Accent5 7 2" xfId="43721" xr:uid="{AB4CC39D-7D60-4000-AB0A-6EE0A9763711}"/>
    <cellStyle name="60% - Accent5 7 3" xfId="13696" xr:uid="{8A2AFA18-2897-4A3D-AEDE-AA26DC70E9C8}"/>
    <cellStyle name="60% - Accent5 8" xfId="467" xr:uid="{00000000-0005-0000-0000-0000CF050000}"/>
    <cellStyle name="60% - Accent5 8 2" xfId="2734" xr:uid="{00000000-0005-0000-0000-0000D0050000}"/>
    <cellStyle name="60% - Accent5 8 2 2" xfId="43722" xr:uid="{BB06DE97-5284-4A1B-A3C4-1316410F8875}"/>
    <cellStyle name="60% - Accent5 8 3" xfId="13697" xr:uid="{F5EB1394-DB4B-49B3-B4CD-4141CFB7762B}"/>
    <cellStyle name="60% - Accent5 9" xfId="468" xr:uid="{00000000-0005-0000-0000-0000D1050000}"/>
    <cellStyle name="60% - Accent5 9 2" xfId="2735" xr:uid="{00000000-0005-0000-0000-0000D2050000}"/>
    <cellStyle name="60% - Accent5 9 2 2" xfId="43723" xr:uid="{676AC226-EC4C-47E5-B691-766254DE70D2}"/>
    <cellStyle name="60% - Accent5 9 3" xfId="13698" xr:uid="{F6D4151D-427B-429D-9DC4-90B3C8645342}"/>
    <cellStyle name="60% - Accent6 10" xfId="469" xr:uid="{00000000-0005-0000-0000-0000D3050000}"/>
    <cellStyle name="60% - Accent6 10 2" xfId="2736" xr:uid="{00000000-0005-0000-0000-0000D4050000}"/>
    <cellStyle name="60% - Accent6 10 2 2" xfId="43724" xr:uid="{BA17C0C0-F35E-4B2B-8134-6F6901C7983B}"/>
    <cellStyle name="60% - Accent6 10 3" xfId="13699" xr:uid="{08646536-2FFC-497C-8B7A-D94BB1863F7A}"/>
    <cellStyle name="60% - Accent6 11" xfId="2737" xr:uid="{00000000-0005-0000-0000-0000D5050000}"/>
    <cellStyle name="60% - Accent6 11 2" xfId="13700" xr:uid="{E466D799-E8D6-4599-BC0A-83295D5D1376}"/>
    <cellStyle name="60% - Accent6 12" xfId="2738" xr:uid="{00000000-0005-0000-0000-0000D6050000}"/>
    <cellStyle name="60% - Accent6 12 2" xfId="13701" xr:uid="{78B9A6A1-F787-40F8-B44B-D96CEA58A934}"/>
    <cellStyle name="60% - Accent6 13" xfId="2739" xr:uid="{00000000-0005-0000-0000-0000D7050000}"/>
    <cellStyle name="60% - Accent6 13 2" xfId="13702" xr:uid="{64D226C3-343A-4C40-9673-642BDD219AF8}"/>
    <cellStyle name="60% - Accent6 14" xfId="2740" xr:uid="{00000000-0005-0000-0000-0000D8050000}"/>
    <cellStyle name="60% - Accent6 14 2" xfId="13703" xr:uid="{2A63F6C5-3E36-4B00-8F7B-A545A5E1FCAF}"/>
    <cellStyle name="60% - Accent6 15" xfId="2741" xr:uid="{00000000-0005-0000-0000-0000D9050000}"/>
    <cellStyle name="60% - Accent6 15 2" xfId="13704" xr:uid="{1670C54A-F6EA-4016-9BB6-CA33366F9388}"/>
    <cellStyle name="60% - Accent6 16" xfId="2742" xr:uid="{00000000-0005-0000-0000-0000DA050000}"/>
    <cellStyle name="60% - Accent6 16 2" xfId="13705" xr:uid="{A539952A-DB07-4F44-B0F8-0190DAB3900D}"/>
    <cellStyle name="60% - Accent6 17" xfId="2743" xr:uid="{00000000-0005-0000-0000-0000DB050000}"/>
    <cellStyle name="60% - Accent6 17 2" xfId="13706" xr:uid="{8007678E-31F5-445F-B7C6-806DCCF48BB9}"/>
    <cellStyle name="60% - Accent6 18" xfId="2744" xr:uid="{00000000-0005-0000-0000-0000DC050000}"/>
    <cellStyle name="60% - Accent6 18 2" xfId="13707" xr:uid="{7767DFF3-06BF-48B6-AB76-456CB75B94DE}"/>
    <cellStyle name="60% - Accent6 19" xfId="2745" xr:uid="{00000000-0005-0000-0000-0000DD050000}"/>
    <cellStyle name="60% - Accent6 19 2" xfId="13708" xr:uid="{D9B6A88E-9F7C-437D-B26E-7C5B9879BA26}"/>
    <cellStyle name="60% - Accent6 2" xfId="470" xr:uid="{00000000-0005-0000-0000-0000DE050000}"/>
    <cellStyle name="60% - Accent6 2 10" xfId="2746" xr:uid="{00000000-0005-0000-0000-0000DF050000}"/>
    <cellStyle name="60% - Accent6 2 10 2" xfId="13710" xr:uid="{E8CEA23D-6E9A-45A6-BC16-5E9474455EC9}"/>
    <cellStyle name="60% - Accent6 2 11" xfId="2747" xr:uid="{00000000-0005-0000-0000-0000E0050000}"/>
    <cellStyle name="60% - Accent6 2 11 2" xfId="13711" xr:uid="{2FABF76B-D79D-4BD5-B9BF-980A2F740D9B}"/>
    <cellStyle name="60% - Accent6 2 12" xfId="2748" xr:uid="{00000000-0005-0000-0000-0000E1050000}"/>
    <cellStyle name="60% - Accent6 2 12 2" xfId="13712" xr:uid="{0809E959-2803-4B74-AF85-BA02D13C8B83}"/>
    <cellStyle name="60% - Accent6 2 13" xfId="2749" xr:uid="{00000000-0005-0000-0000-0000E2050000}"/>
    <cellStyle name="60% - Accent6 2 13 2" xfId="13713" xr:uid="{B7BF0E17-001A-47D8-BC30-CAAA62959A76}"/>
    <cellStyle name="60% - Accent6 2 14" xfId="2750" xr:uid="{00000000-0005-0000-0000-0000E3050000}"/>
    <cellStyle name="60% - Accent6 2 15" xfId="13709" xr:uid="{56FAC763-63AB-4A6C-A7CD-71BDB5471231}"/>
    <cellStyle name="60% - Accent6 2 2" xfId="471" xr:uid="{00000000-0005-0000-0000-0000E4050000}"/>
    <cellStyle name="60% - Accent6 2 2 2" xfId="2751" xr:uid="{00000000-0005-0000-0000-0000E5050000}"/>
    <cellStyle name="60% - Accent6 2 2 2 2" xfId="43725" xr:uid="{526D3261-7273-4675-9BA0-C7F34749CB12}"/>
    <cellStyle name="60% - Accent6 2 2 3" xfId="13714" xr:uid="{6B24B630-6DDE-43C6-A985-14530731950F}"/>
    <cellStyle name="60% - Accent6 2 3" xfId="472" xr:uid="{00000000-0005-0000-0000-0000E6050000}"/>
    <cellStyle name="60% - Accent6 2 3 2" xfId="2752" xr:uid="{00000000-0005-0000-0000-0000E7050000}"/>
    <cellStyle name="60% - Accent6 2 3 2 2" xfId="43726" xr:uid="{A12E8082-9D4F-4A69-BA86-E06F16C4159A}"/>
    <cellStyle name="60% - Accent6 2 3 3" xfId="13715" xr:uid="{E5E53A63-D950-45C1-88C8-2A62EE264D0B}"/>
    <cellStyle name="60% - Accent6 2 4" xfId="473" xr:uid="{00000000-0005-0000-0000-0000E8050000}"/>
    <cellStyle name="60% - Accent6 2 4 2" xfId="2753" xr:uid="{00000000-0005-0000-0000-0000E9050000}"/>
    <cellStyle name="60% - Accent6 2 4 2 2" xfId="43727" xr:uid="{E188CC82-A431-45B5-9EA7-CDCDFCB62327}"/>
    <cellStyle name="60% - Accent6 2 4 3" xfId="13716" xr:uid="{189AB0B5-4EFE-4483-B3DD-7CCFA638F15D}"/>
    <cellStyle name="60% - Accent6 2 5" xfId="474" xr:uid="{00000000-0005-0000-0000-0000EA050000}"/>
    <cellStyle name="60% - Accent6 2 5 2" xfId="2754" xr:uid="{00000000-0005-0000-0000-0000EB050000}"/>
    <cellStyle name="60% - Accent6 2 5 2 2" xfId="43728" xr:uid="{AB0D7819-1132-4D6B-8919-F9DD1A389399}"/>
    <cellStyle name="60% - Accent6 2 5 3" xfId="13717" xr:uid="{26B7DD38-1886-4E38-AF0D-8ABE40541C5C}"/>
    <cellStyle name="60% - Accent6 2 6" xfId="2755" xr:uid="{00000000-0005-0000-0000-0000EC050000}"/>
    <cellStyle name="60% - Accent6 2 6 2" xfId="13718" xr:uid="{846F9E24-B2D9-47A4-B48F-3AA3822CA189}"/>
    <cellStyle name="60% - Accent6 2 7" xfId="2756" xr:uid="{00000000-0005-0000-0000-0000ED050000}"/>
    <cellStyle name="60% - Accent6 2 7 2" xfId="13719" xr:uid="{31766AD4-15D0-4AE6-8C4A-45CF64BFDB39}"/>
    <cellStyle name="60% - Accent6 2 8" xfId="2757" xr:uid="{00000000-0005-0000-0000-0000EE050000}"/>
    <cellStyle name="60% - Accent6 2 8 2" xfId="13720" xr:uid="{A0EDB8A9-29EB-4615-ABD9-88103E83D5A2}"/>
    <cellStyle name="60% - Accent6 2 9" xfId="2758" xr:uid="{00000000-0005-0000-0000-0000EF050000}"/>
    <cellStyle name="60% - Accent6 2 9 2" xfId="13721" xr:uid="{1CED1FB0-37AC-4777-A270-15F20B5021C6}"/>
    <cellStyle name="60% - Accent6 2_2-2" xfId="2759" xr:uid="{00000000-0005-0000-0000-0000F0050000}"/>
    <cellStyle name="60% - Accent6 20" xfId="2760" xr:uid="{00000000-0005-0000-0000-0000F1050000}"/>
    <cellStyle name="60% - Accent6 20 2" xfId="13722" xr:uid="{D92780F8-FF67-473E-9E29-85A01667B819}"/>
    <cellStyle name="60% - Accent6 21" xfId="2761" xr:uid="{00000000-0005-0000-0000-0000F2050000}"/>
    <cellStyle name="60% - Accent6 21 10" xfId="13724" xr:uid="{F2CC2AC0-F79C-4B6E-AA5E-651B7B07D1CA}"/>
    <cellStyle name="60% - Accent6 21 11" xfId="13725" xr:uid="{2AC32CB1-524D-496C-8FF3-AFF6BB24FE7E}"/>
    <cellStyle name="60% - Accent6 21 12" xfId="13726" xr:uid="{94D85D71-CF87-4924-9E78-C03BA4EE4FBA}"/>
    <cellStyle name="60% - Accent6 21 13" xfId="13727" xr:uid="{A451FA81-F4AB-4F8F-A6E4-BE4210A2C8A2}"/>
    <cellStyle name="60% - Accent6 21 14" xfId="13728" xr:uid="{7A96A9BF-A541-4869-96EF-CD26AAA13C9A}"/>
    <cellStyle name="60% - Accent6 21 15" xfId="13723" xr:uid="{7CEE2593-A8FB-4AB7-8F1A-55841E5144F7}"/>
    <cellStyle name="60% - Accent6 21 2" xfId="13729" xr:uid="{132D46DB-3100-4A60-A659-881F4450E9B4}"/>
    <cellStyle name="60% - Accent6 21 2 2" xfId="13730" xr:uid="{EBF914ED-EA9C-4A43-B99C-54EBBCC8D3B8}"/>
    <cellStyle name="60% - Accent6 21 2 3" xfId="13731" xr:uid="{5DACC87C-CD33-4DBB-9E4A-196801869018}"/>
    <cellStyle name="60% - Accent6 21 2 3 2" xfId="13732" xr:uid="{473FD4CF-F18B-4E23-AF77-D0EC55D4D0DF}"/>
    <cellStyle name="60% - Accent6 21 2 4" xfId="13733" xr:uid="{5BDCA95B-020E-49E7-8095-38CBF2BBACFE}"/>
    <cellStyle name="60% - Accent6 21 2 5" xfId="13734" xr:uid="{5B860C30-291C-4E63-A2E1-F0F2DE4EB6D6}"/>
    <cellStyle name="60% - Accent6 21 3" xfId="13735" xr:uid="{86D63F3D-E4CB-4495-A0C9-CFA0E61A0E1F}"/>
    <cellStyle name="60% - Accent6 21 4" xfId="13736" xr:uid="{684B813E-7A9D-427C-8DEF-9EC5B303FB4F}"/>
    <cellStyle name="60% - Accent6 21 5" xfId="13737" xr:uid="{ED5AD436-EFDF-4E43-A985-37BC3A48F2D2}"/>
    <cellStyle name="60% - Accent6 21 6" xfId="13738" xr:uid="{E7ECB86A-7008-41E3-A14C-FB60F9256076}"/>
    <cellStyle name="60% - Accent6 21 7" xfId="13739" xr:uid="{90170C01-D8D4-48E5-934B-9CCC5D796E66}"/>
    <cellStyle name="60% - Accent6 21 8" xfId="13740" xr:uid="{BF523486-785A-4333-AF45-A5D6D7B20B97}"/>
    <cellStyle name="60% - Accent6 21 9" xfId="13741" xr:uid="{FA050AD9-85B2-4CA0-BF4D-20837D3C654A}"/>
    <cellStyle name="60% - Accent6 22" xfId="2762" xr:uid="{00000000-0005-0000-0000-0000F3050000}"/>
    <cellStyle name="60% - Accent6 22 2" xfId="13743" xr:uid="{451D4BDE-B735-4E46-9001-B3F46A2A1D09}"/>
    <cellStyle name="60% - Accent6 22 3" xfId="13744" xr:uid="{63D2BFD2-6FDF-4759-BAEE-CB4CAD6A5C95}"/>
    <cellStyle name="60% - Accent6 22 3 2" xfId="39930" xr:uid="{9F96AAEC-D201-44FB-BE22-EE693D90434F}"/>
    <cellStyle name="60% - Accent6 22 4" xfId="13745" xr:uid="{D290FE6E-359E-4515-9DB4-28FA5AA5B5F2}"/>
    <cellStyle name="60% - Accent6 22 4 2" xfId="39931" xr:uid="{B2277BF7-2F6C-46A0-BA77-77161AB39D35}"/>
    <cellStyle name="60% - Accent6 22 5" xfId="39929" xr:uid="{1B3A15F9-AAEC-4E2A-968A-C4508B16EF79}"/>
    <cellStyle name="60% - Accent6 22 6" xfId="13742" xr:uid="{8D2E57C2-D6F8-4950-B641-A0E625C31599}"/>
    <cellStyle name="60% - Accent6 23" xfId="2763" xr:uid="{00000000-0005-0000-0000-0000F4050000}"/>
    <cellStyle name="60% - Accent6 23 2" xfId="13747" xr:uid="{602C04E5-1517-4E8A-BFE9-C6D1FB442043}"/>
    <cellStyle name="60% - Accent6 23 3" xfId="13748" xr:uid="{DD9B3C14-3200-4B50-9589-A25730117373}"/>
    <cellStyle name="60% - Accent6 23 3 2" xfId="13749" xr:uid="{D255C4C9-33BE-4E4A-BCA8-604BC939338F}"/>
    <cellStyle name="60% - Accent6 23 3 2 2" xfId="39933" xr:uid="{FF34C1B7-76F0-4A0F-86E4-A3A90CE018A1}"/>
    <cellStyle name="60% - Accent6 23 4" xfId="13750" xr:uid="{E785A841-DCB1-4E14-9E2C-8B43A4C55DE9}"/>
    <cellStyle name="60% - Accent6 23 5" xfId="13751" xr:uid="{41996633-8AE4-47CD-BFD0-09B9B7D4C006}"/>
    <cellStyle name="60% - Accent6 23 5 2" xfId="39934" xr:uid="{C2BF7BAB-B35D-462C-92DE-3F19AD77675E}"/>
    <cellStyle name="60% - Accent6 23 6" xfId="39932" xr:uid="{27E8962A-2029-4CF7-ABCD-49462222619F}"/>
    <cellStyle name="60% - Accent6 23 7" xfId="13746" xr:uid="{9FAB0B60-07BC-4C88-B5AF-BFA3DB202FFE}"/>
    <cellStyle name="60% - Accent6 24" xfId="2764" xr:uid="{00000000-0005-0000-0000-0000F5050000}"/>
    <cellStyle name="60% - Accent6 24 2" xfId="13753" xr:uid="{2B6D11FB-F8C6-4BC6-974E-8E0A79B1FDB3}"/>
    <cellStyle name="60% - Accent6 24 3" xfId="13754" xr:uid="{9A04D89A-DBF6-40E2-AADB-27C259C29C24}"/>
    <cellStyle name="60% - Accent6 24 4" xfId="13755" xr:uid="{2008A51D-F949-451C-A6CD-1AD39F6DE169}"/>
    <cellStyle name="60% - Accent6 24 5" xfId="13756" xr:uid="{56F40CB3-682C-49FF-9D70-AB7520EC2CF2}"/>
    <cellStyle name="60% - Accent6 24 6" xfId="13757" xr:uid="{8C2A45D1-E444-4B2E-A068-7FC2B6600F77}"/>
    <cellStyle name="60% - Accent6 24 7" xfId="13752" xr:uid="{C14279BB-B150-4705-9923-98C3527F76B2}"/>
    <cellStyle name="60% - Accent6 25" xfId="2765" xr:uid="{00000000-0005-0000-0000-0000F6050000}"/>
    <cellStyle name="60% - Accent6 25 2" xfId="13758" xr:uid="{062B12E2-ED51-4E60-B90D-6595CA90FD4C}"/>
    <cellStyle name="60% - Accent6 26" xfId="2766" xr:uid="{00000000-0005-0000-0000-0000F7050000}"/>
    <cellStyle name="60% - Accent6 26 2" xfId="13759" xr:uid="{B645E29F-9802-4BCB-A8F9-3735926EA576}"/>
    <cellStyle name="60% - Accent6 27" xfId="2767" xr:uid="{00000000-0005-0000-0000-0000F8050000}"/>
    <cellStyle name="60% - Accent6 27 2" xfId="13760" xr:uid="{CEA01EE9-1E20-4E83-9E31-CF9F312A9DCE}"/>
    <cellStyle name="60% - Accent6 28" xfId="2768" xr:uid="{00000000-0005-0000-0000-0000F9050000}"/>
    <cellStyle name="60% - Accent6 28 2" xfId="13761" xr:uid="{1257C6FE-A3D8-481C-9CCA-E45FCBA41649}"/>
    <cellStyle name="60% - Accent6 29" xfId="2769" xr:uid="{00000000-0005-0000-0000-0000FA050000}"/>
    <cellStyle name="60% - Accent6 29 2" xfId="13762" xr:uid="{51D58315-C0B6-4260-9EB4-E36A47F0E857}"/>
    <cellStyle name="60% - Accent6 3" xfId="475" xr:uid="{00000000-0005-0000-0000-0000FB050000}"/>
    <cellStyle name="60% - Accent6 3 2" xfId="2770" xr:uid="{00000000-0005-0000-0000-0000FC050000}"/>
    <cellStyle name="60% - Accent6 3 2 2" xfId="43729" xr:uid="{C20A09C3-DA9A-454B-9C1E-F467302EA387}"/>
    <cellStyle name="60% - Accent6 3 3" xfId="2771" xr:uid="{00000000-0005-0000-0000-0000FD050000}"/>
    <cellStyle name="60% - Accent6 3 4" xfId="13763" xr:uid="{50E703C5-EA8C-401E-B564-883EA060F141}"/>
    <cellStyle name="60% - Accent6 3_3_k" xfId="2772" xr:uid="{00000000-0005-0000-0000-0000FE050000}"/>
    <cellStyle name="60% - Accent6 30" xfId="2773" xr:uid="{00000000-0005-0000-0000-0000FF050000}"/>
    <cellStyle name="60% - Accent6 30 2" xfId="13764" xr:uid="{BFB8F467-3EAB-415C-83E9-6A61618E449E}"/>
    <cellStyle name="60% - Accent6 31" xfId="2774" xr:uid="{00000000-0005-0000-0000-000000060000}"/>
    <cellStyle name="60% - Accent6 31 2" xfId="13765" xr:uid="{155E788C-0929-44F7-AC13-57BEA3E9D6EE}"/>
    <cellStyle name="60% - Accent6 32" xfId="2775" xr:uid="{00000000-0005-0000-0000-000001060000}"/>
    <cellStyle name="60% - Accent6 32 2" xfId="13766" xr:uid="{3582BEAF-BA83-4345-BA23-A856A3C0599D}"/>
    <cellStyle name="60% - Accent6 33" xfId="2776" xr:uid="{00000000-0005-0000-0000-000002060000}"/>
    <cellStyle name="60% - Accent6 33 2" xfId="13767" xr:uid="{FECBAB65-5C16-4961-8DCA-4589F34E1878}"/>
    <cellStyle name="60% - Accent6 34" xfId="2777" xr:uid="{00000000-0005-0000-0000-000003060000}"/>
    <cellStyle name="60% - Accent6 34 2" xfId="13768" xr:uid="{B41A7715-7EC1-4910-B7CC-F9116BAD1B17}"/>
    <cellStyle name="60% - Accent6 35" xfId="2778" xr:uid="{00000000-0005-0000-0000-000004060000}"/>
    <cellStyle name="60% - Accent6 36" xfId="2779" xr:uid="{00000000-0005-0000-0000-000005060000}"/>
    <cellStyle name="60% - Accent6 37" xfId="2780" xr:uid="{00000000-0005-0000-0000-000006060000}"/>
    <cellStyle name="60% - Accent6 38" xfId="2781" xr:uid="{00000000-0005-0000-0000-000007060000}"/>
    <cellStyle name="60% - Accent6 39" xfId="2782" xr:uid="{00000000-0005-0000-0000-000008060000}"/>
    <cellStyle name="60% - Accent6 4" xfId="476" xr:uid="{00000000-0005-0000-0000-000009060000}"/>
    <cellStyle name="60% - Accent6 4 2" xfId="43730" xr:uid="{33F694C1-64C0-438C-BEB3-9678C407AC18}"/>
    <cellStyle name="60% - Accent6 4 3" xfId="13769" xr:uid="{4FB64FD5-31EE-4E98-B8E5-01825BA356F3}"/>
    <cellStyle name="60% - Accent6 40" xfId="2783" xr:uid="{00000000-0005-0000-0000-00000A060000}"/>
    <cellStyle name="60% - Accent6 41" xfId="2784" xr:uid="{00000000-0005-0000-0000-00000B060000}"/>
    <cellStyle name="60% - Accent6 42" xfId="2785" xr:uid="{00000000-0005-0000-0000-00000C060000}"/>
    <cellStyle name="60% - Accent6 43" xfId="2786" xr:uid="{00000000-0005-0000-0000-00000D060000}"/>
    <cellStyle name="60% - Accent6 44" xfId="2787" xr:uid="{00000000-0005-0000-0000-00000E060000}"/>
    <cellStyle name="60% - Accent6 45" xfId="2788" xr:uid="{00000000-0005-0000-0000-00000F060000}"/>
    <cellStyle name="60% - Accent6 46" xfId="2789" xr:uid="{00000000-0005-0000-0000-000010060000}"/>
    <cellStyle name="60% - Accent6 47" xfId="2790" xr:uid="{00000000-0005-0000-0000-000011060000}"/>
    <cellStyle name="60% - Accent6 48" xfId="2791" xr:uid="{00000000-0005-0000-0000-000012060000}"/>
    <cellStyle name="60% - Accent6 49" xfId="2792" xr:uid="{00000000-0005-0000-0000-000013060000}"/>
    <cellStyle name="60% - Accent6 5" xfId="477" xr:uid="{00000000-0005-0000-0000-000014060000}"/>
    <cellStyle name="60% - Accent6 5 2" xfId="43731" xr:uid="{EA46A321-354B-4FB2-8F02-DCA201470129}"/>
    <cellStyle name="60% - Accent6 5 3" xfId="13770" xr:uid="{69B67A1D-A7D1-4961-8A19-DDEB192E599F}"/>
    <cellStyle name="60% - Accent6 6" xfId="478" xr:uid="{00000000-0005-0000-0000-000015060000}"/>
    <cellStyle name="60% - Accent6 6 2" xfId="43732" xr:uid="{A2A4ED55-D636-4F6A-988D-5B80362DB647}"/>
    <cellStyle name="60% - Accent6 6 3" xfId="13771" xr:uid="{F90B8DDC-4270-455E-AC2A-A3363F114DB3}"/>
    <cellStyle name="60% - Accent6 7" xfId="479" xr:uid="{00000000-0005-0000-0000-000016060000}"/>
    <cellStyle name="60% - Accent6 7 2" xfId="43733" xr:uid="{620733C4-6302-4FC6-B424-6D0EDE214D8B}"/>
    <cellStyle name="60% - Accent6 7 3" xfId="13772" xr:uid="{F5EF5E32-1205-4136-B916-DD748A536003}"/>
    <cellStyle name="60% - Accent6 8" xfId="480" xr:uid="{00000000-0005-0000-0000-000017060000}"/>
    <cellStyle name="60% - Accent6 8 2" xfId="2793" xr:uid="{00000000-0005-0000-0000-000018060000}"/>
    <cellStyle name="60% - Accent6 8 2 2" xfId="43734" xr:uid="{C4F46A7D-3A6D-465D-93E7-D9398D5A5F76}"/>
    <cellStyle name="60% - Accent6 8 3" xfId="13773" xr:uid="{C59962DD-F38A-43C5-B4B5-B234984013EE}"/>
    <cellStyle name="60% - Accent6 9" xfId="481" xr:uid="{00000000-0005-0000-0000-000019060000}"/>
    <cellStyle name="60% - Accent6 9 2" xfId="2794" xr:uid="{00000000-0005-0000-0000-00001A060000}"/>
    <cellStyle name="60% - Accent6 9 2 2" xfId="43735" xr:uid="{199B627F-06DE-4B30-8ABE-7D42C867A553}"/>
    <cellStyle name="60% - Accent6 9 3" xfId="13774" xr:uid="{CB36F85F-E24B-4834-B39E-91CC733FCBCA}"/>
    <cellStyle name="60% - Izcēlums1 2" xfId="482" xr:uid="{00000000-0005-0000-0000-00001B060000}"/>
    <cellStyle name="60% - Izcēlums1 2 2" xfId="2796" xr:uid="{00000000-0005-0000-0000-00001C060000}"/>
    <cellStyle name="60% - Izcēlums1 2 3" xfId="2795" xr:uid="{00000000-0005-0000-0000-00001D060000}"/>
    <cellStyle name="60% - Izcēlums1 3" xfId="483" xr:uid="{00000000-0005-0000-0000-00001E060000}"/>
    <cellStyle name="60% - Izcēlums2 2" xfId="484" xr:uid="{00000000-0005-0000-0000-00001F060000}"/>
    <cellStyle name="60% - Izcēlums2 2 2" xfId="2798" xr:uid="{00000000-0005-0000-0000-000020060000}"/>
    <cellStyle name="60% - Izcēlums2 2 3" xfId="2797" xr:uid="{00000000-0005-0000-0000-000021060000}"/>
    <cellStyle name="60% - Izcēlums2 3" xfId="485" xr:uid="{00000000-0005-0000-0000-000022060000}"/>
    <cellStyle name="60% - Izcēlums3 2" xfId="486" xr:uid="{00000000-0005-0000-0000-000023060000}"/>
    <cellStyle name="60% - Izcēlums3 2 2" xfId="2800" xr:uid="{00000000-0005-0000-0000-000024060000}"/>
    <cellStyle name="60% - Izcēlums3 2 3" xfId="2799" xr:uid="{00000000-0005-0000-0000-000025060000}"/>
    <cellStyle name="60% - Izcēlums3 3" xfId="487" xr:uid="{00000000-0005-0000-0000-000026060000}"/>
    <cellStyle name="60% - Izcēlums4 2" xfId="488" xr:uid="{00000000-0005-0000-0000-000027060000}"/>
    <cellStyle name="60% - Izcēlums4 2 2" xfId="2802" xr:uid="{00000000-0005-0000-0000-000028060000}"/>
    <cellStyle name="60% - Izcēlums4 2 3" xfId="2801" xr:uid="{00000000-0005-0000-0000-000029060000}"/>
    <cellStyle name="60% - Izcēlums4 3" xfId="489" xr:uid="{00000000-0005-0000-0000-00002A060000}"/>
    <cellStyle name="60% - Izcēlums5 2" xfId="490" xr:uid="{00000000-0005-0000-0000-00002B060000}"/>
    <cellStyle name="60% - Izcēlums5 2 2" xfId="2804" xr:uid="{00000000-0005-0000-0000-00002C060000}"/>
    <cellStyle name="60% - Izcēlums5 2 3" xfId="2803" xr:uid="{00000000-0005-0000-0000-00002D060000}"/>
    <cellStyle name="60% - Izcēlums5 3" xfId="491" xr:uid="{00000000-0005-0000-0000-00002E060000}"/>
    <cellStyle name="60% - Izcēlums6 2" xfId="492" xr:uid="{00000000-0005-0000-0000-00002F060000}"/>
    <cellStyle name="60% - Izcēlums6 2 2" xfId="2806" xr:uid="{00000000-0005-0000-0000-000030060000}"/>
    <cellStyle name="60% - Izcēlums6 2 3" xfId="2805" xr:uid="{00000000-0005-0000-0000-000031060000}"/>
    <cellStyle name="60% - Izcēlums6 3" xfId="493" xr:uid="{00000000-0005-0000-0000-000032060000}"/>
    <cellStyle name="60% – rõhk1" xfId="494" xr:uid="{00000000-0005-0000-0000-000033060000}"/>
    <cellStyle name="60% – rõhk2" xfId="495" xr:uid="{00000000-0005-0000-0000-000034060000}"/>
    <cellStyle name="60% – rõhk3" xfId="496" xr:uid="{00000000-0005-0000-0000-000035060000}"/>
    <cellStyle name="60% – rõhk4" xfId="497" xr:uid="{00000000-0005-0000-0000-000036060000}"/>
    <cellStyle name="60% – rõhk5" xfId="498" xr:uid="{00000000-0005-0000-0000-000037060000}"/>
    <cellStyle name="60% – rõhk6" xfId="499" xr:uid="{00000000-0005-0000-0000-000038060000}"/>
    <cellStyle name="60% - Акцент1" xfId="13775" xr:uid="{70C5C8FE-32E6-4B7B-9F78-FA5EFC95B329}"/>
    <cellStyle name="60% - Акцент2" xfId="13776" xr:uid="{7267D32C-FA3E-44C0-AC36-363BBFD64F99}"/>
    <cellStyle name="60% - Акцент3" xfId="13777" xr:uid="{44571F7C-F996-4DB2-A24A-70C665EAE814}"/>
    <cellStyle name="60% - Акцент4" xfId="13778" xr:uid="{DC0E6194-75C3-47D2-A975-230DF46C8E47}"/>
    <cellStyle name="60% - Акцент5" xfId="13779" xr:uid="{90282C25-8A0B-4BB0-9D8A-EC243827AF7B}"/>
    <cellStyle name="60% - Акцент6" xfId="13780" xr:uid="{3C090C43-5405-4661-BD05-5976DC24DEE6}"/>
    <cellStyle name="60% no 1. izcēluma" xfId="2807" xr:uid="{00000000-0005-0000-0000-000039060000}"/>
    <cellStyle name="60% no 1. izcēluma" xfId="500" xr:uid="{00000000-0005-0000-0000-00003A060000}"/>
    <cellStyle name="60% no 1. izcēluma 2" xfId="501" xr:uid="{00000000-0005-0000-0000-00003B060000}"/>
    <cellStyle name="60% no 1. izcēluma 2 2" xfId="2808" xr:uid="{00000000-0005-0000-0000-00003C060000}"/>
    <cellStyle name="60% no 1. izcēluma 2 2 2" xfId="43736" xr:uid="{3FAF47C0-49DB-48FA-98BB-F55FC895C73A}"/>
    <cellStyle name="60% no 1. izcēluma 2 3" xfId="43346" xr:uid="{58A7BB70-B472-4BF3-B369-CADF4D81F9DD}"/>
    <cellStyle name="60% no 1. izcēluma 3" xfId="13781" xr:uid="{E6615C58-FF4E-41A3-90B8-77DE024E366C}"/>
    <cellStyle name="60% no 1. izcēluma_3_k" xfId="2809" xr:uid="{00000000-0005-0000-0000-00003D060000}"/>
    <cellStyle name="60% no 2. izcēluma" xfId="2810" xr:uid="{00000000-0005-0000-0000-00003E060000}"/>
    <cellStyle name="60% no 2. izcēluma" xfId="502" xr:uid="{00000000-0005-0000-0000-00003F060000}"/>
    <cellStyle name="60% no 2. izcēluma 2" xfId="503" xr:uid="{00000000-0005-0000-0000-000040060000}"/>
    <cellStyle name="60% no 2. izcēluma 2 2" xfId="2811" xr:uid="{00000000-0005-0000-0000-000041060000}"/>
    <cellStyle name="60% no 2. izcēluma 2 2 2" xfId="43737" xr:uid="{E2A43030-CFA1-4109-842B-64F55BE1A925}"/>
    <cellStyle name="60% no 2. izcēluma 2 3" xfId="43347" xr:uid="{F1216F92-B38D-4B5D-8485-882D4E5C6264}"/>
    <cellStyle name="60% no 2. izcēluma 3" xfId="13782" xr:uid="{B5FED97B-2A0A-4A48-96E5-96177DFE7B85}"/>
    <cellStyle name="60% no 2. izcēluma_3_k" xfId="2812" xr:uid="{00000000-0005-0000-0000-000042060000}"/>
    <cellStyle name="60% no 3. izcēluma" xfId="2813" xr:uid="{00000000-0005-0000-0000-000043060000}"/>
    <cellStyle name="60% no 3. izcēluma" xfId="504" xr:uid="{00000000-0005-0000-0000-000044060000}"/>
    <cellStyle name="60% no 3. izcēluma 2" xfId="505" xr:uid="{00000000-0005-0000-0000-000045060000}"/>
    <cellStyle name="60% no 3. izcēluma 2 2" xfId="2814" xr:uid="{00000000-0005-0000-0000-000046060000}"/>
    <cellStyle name="60% no 3. izcēluma 2 2 2" xfId="43738" xr:uid="{87811AD7-0033-4BB5-AB4F-3D7AF73E0EC0}"/>
    <cellStyle name="60% no 3. izcēluma 2 3" xfId="43348" xr:uid="{DE29492A-3CFA-4982-9FE7-89C378F6055C}"/>
    <cellStyle name="60% no 3. izcēluma 3" xfId="13783" xr:uid="{40561D6A-CFEE-4217-9C34-39BC6F676D80}"/>
    <cellStyle name="60% no 3. izcēluma_3_k" xfId="2815" xr:uid="{00000000-0005-0000-0000-000047060000}"/>
    <cellStyle name="60% no 4. izcēluma" xfId="2816" xr:uid="{00000000-0005-0000-0000-000048060000}"/>
    <cellStyle name="60% no 4. izcēluma" xfId="506" xr:uid="{00000000-0005-0000-0000-000049060000}"/>
    <cellStyle name="60% no 4. izcēluma 2" xfId="507" xr:uid="{00000000-0005-0000-0000-00004A060000}"/>
    <cellStyle name="60% no 4. izcēluma 2 2" xfId="2817" xr:uid="{00000000-0005-0000-0000-00004B060000}"/>
    <cellStyle name="60% no 4. izcēluma 2 2 2" xfId="43739" xr:uid="{2E9C891F-2793-4A6E-9CE1-9FA4122117A7}"/>
    <cellStyle name="60% no 4. izcēluma 2 3" xfId="43349" xr:uid="{B7D4B14C-0195-4687-A8CC-73F43DB70417}"/>
    <cellStyle name="60% no 4. izcēluma 3" xfId="13784" xr:uid="{1D5C7CEF-EE61-4B44-8952-E13B8413A282}"/>
    <cellStyle name="60% no 4. izcēluma_3_k" xfId="2818" xr:uid="{00000000-0005-0000-0000-00004C060000}"/>
    <cellStyle name="60% no 5. izcēluma" xfId="2819" xr:uid="{00000000-0005-0000-0000-00004D060000}"/>
    <cellStyle name="60% no 5. izcēluma" xfId="508" xr:uid="{00000000-0005-0000-0000-00004E060000}"/>
    <cellStyle name="60% no 5. izcēluma 2" xfId="509" xr:uid="{00000000-0005-0000-0000-00004F060000}"/>
    <cellStyle name="60% no 5. izcēluma 2 2" xfId="2820" xr:uid="{00000000-0005-0000-0000-000050060000}"/>
    <cellStyle name="60% no 5. izcēluma 2 2 2" xfId="43740" xr:uid="{15D58633-31D0-4836-9592-93E64EBF5EE0}"/>
    <cellStyle name="60% no 5. izcēluma 2 3" xfId="43350" xr:uid="{4A50CB38-59A7-40F9-83E1-774C2799B466}"/>
    <cellStyle name="60% no 5. izcēluma 3" xfId="13785" xr:uid="{417F32E3-48E2-42D5-8B3A-5252FCD7489C}"/>
    <cellStyle name="60% no 5. izcēluma_3_k" xfId="2821" xr:uid="{00000000-0005-0000-0000-000051060000}"/>
    <cellStyle name="60% no 6. izcēluma" xfId="2822" xr:uid="{00000000-0005-0000-0000-000052060000}"/>
    <cellStyle name="60% no 6. izcēluma" xfId="510" xr:uid="{00000000-0005-0000-0000-000053060000}"/>
    <cellStyle name="60% no 6. izcēluma 2" xfId="511" xr:uid="{00000000-0005-0000-0000-000054060000}"/>
    <cellStyle name="60% no 6. izcēluma 2 2" xfId="2823" xr:uid="{00000000-0005-0000-0000-000055060000}"/>
    <cellStyle name="60% no 6. izcēluma 2 2 2" xfId="43741" xr:uid="{40E1C60E-1FD0-4994-AD42-F6EA2A6FA386}"/>
    <cellStyle name="60% no 6. izcēluma 2 3" xfId="43351" xr:uid="{6FCB4F52-15AA-41C4-A859-CC1E480300E0}"/>
    <cellStyle name="60% no 6. izcēluma 3" xfId="13786" xr:uid="{D31DA6E9-1437-4603-80D3-61709FE5F06E}"/>
    <cellStyle name="60% no 6. izcēluma_3_k" xfId="2824" xr:uid="{00000000-0005-0000-0000-000056060000}"/>
    <cellStyle name="Accent1 10" xfId="512" xr:uid="{00000000-0005-0000-0000-000057060000}"/>
    <cellStyle name="Accent1 10 2" xfId="2825" xr:uid="{00000000-0005-0000-0000-000058060000}"/>
    <cellStyle name="Accent1 10 2 2" xfId="43742" xr:uid="{B366EF69-F410-463E-B3FE-80C022AA7C04}"/>
    <cellStyle name="Accent1 10 3" xfId="13787" xr:uid="{95A409F8-7039-45C4-83D3-072F3C8AABC6}"/>
    <cellStyle name="Accent1 11" xfId="2826" xr:uid="{00000000-0005-0000-0000-000059060000}"/>
    <cellStyle name="Accent1 11 2" xfId="13788" xr:uid="{2046C766-09BA-4E60-997D-033564511F22}"/>
    <cellStyle name="Accent1 12" xfId="2827" xr:uid="{00000000-0005-0000-0000-00005A060000}"/>
    <cellStyle name="Accent1 12 2" xfId="13789" xr:uid="{472724A1-11E0-4E6E-A808-2AD91413546D}"/>
    <cellStyle name="Accent1 13" xfId="2828" xr:uid="{00000000-0005-0000-0000-00005B060000}"/>
    <cellStyle name="Accent1 13 2" xfId="13790" xr:uid="{5543BED1-DE72-4C5F-A50A-753F3F56195A}"/>
    <cellStyle name="Accent1 14" xfId="2829" xr:uid="{00000000-0005-0000-0000-00005C060000}"/>
    <cellStyle name="Accent1 14 2" xfId="13791" xr:uid="{EB26A3CA-D04C-4DEE-ADFB-59445F6CBE07}"/>
    <cellStyle name="Accent1 15" xfId="2830" xr:uid="{00000000-0005-0000-0000-00005D060000}"/>
    <cellStyle name="Accent1 15 2" xfId="13792" xr:uid="{4B292522-0D72-42F5-8485-91CFD6178CD7}"/>
    <cellStyle name="Accent1 16" xfId="2831" xr:uid="{00000000-0005-0000-0000-00005E060000}"/>
    <cellStyle name="Accent1 16 2" xfId="13793" xr:uid="{7D8C6D39-2B30-42BB-BCBF-8F5B8AE38C5B}"/>
    <cellStyle name="Accent1 17" xfId="2832" xr:uid="{00000000-0005-0000-0000-00005F060000}"/>
    <cellStyle name="Accent1 17 2" xfId="13794" xr:uid="{97F9A78A-92C1-4DE8-8E1F-47A74991FDD2}"/>
    <cellStyle name="Accent1 18" xfId="2833" xr:uid="{00000000-0005-0000-0000-000060060000}"/>
    <cellStyle name="Accent1 18 2" xfId="13795" xr:uid="{E2C99886-6D7A-4583-8EA9-0AC4AA3C1218}"/>
    <cellStyle name="Accent1 19" xfId="2834" xr:uid="{00000000-0005-0000-0000-000061060000}"/>
    <cellStyle name="Accent1 19 2" xfId="13796" xr:uid="{6D252477-B6CD-4507-ABFD-8AA5DABE51E4}"/>
    <cellStyle name="Accent1 2" xfId="513" xr:uid="{00000000-0005-0000-0000-000062060000}"/>
    <cellStyle name="Accent1 2 10" xfId="2835" xr:uid="{00000000-0005-0000-0000-000063060000}"/>
    <cellStyle name="Accent1 2 10 2" xfId="13798" xr:uid="{D8AAF05A-4474-4C97-A31A-4E7E750C6823}"/>
    <cellStyle name="Accent1 2 11" xfId="2836" xr:uid="{00000000-0005-0000-0000-000064060000}"/>
    <cellStyle name="Accent1 2 11 2" xfId="13799" xr:uid="{1FDC259E-A80D-4DD9-B02F-15A9E4A61B79}"/>
    <cellStyle name="Accent1 2 12" xfId="2837" xr:uid="{00000000-0005-0000-0000-000065060000}"/>
    <cellStyle name="Accent1 2 12 2" xfId="13800" xr:uid="{9F7037B0-1F22-4CC8-AEF0-B4BA5CEEBBE9}"/>
    <cellStyle name="Accent1 2 13" xfId="2838" xr:uid="{00000000-0005-0000-0000-000066060000}"/>
    <cellStyle name="Accent1 2 13 2" xfId="13801" xr:uid="{02648EB5-1EAF-44FD-9831-5668837F9216}"/>
    <cellStyle name="Accent1 2 14" xfId="2839" xr:uid="{00000000-0005-0000-0000-000067060000}"/>
    <cellStyle name="Accent1 2 14 2" xfId="43352" xr:uid="{79CF153B-779C-41A8-9558-E767BDEB12E7}"/>
    <cellStyle name="Accent1 2 15" xfId="13797" xr:uid="{EEFA3DED-6C9A-4612-B2E9-C9C4DABF671A}"/>
    <cellStyle name="Accent1 2 2" xfId="514" xr:uid="{00000000-0005-0000-0000-000068060000}"/>
    <cellStyle name="Accent1 2 2 2" xfId="2840" xr:uid="{00000000-0005-0000-0000-000069060000}"/>
    <cellStyle name="Accent1 2 2 2 2" xfId="43353" xr:uid="{42D4043A-1CAE-4B75-8EF8-8D65BA8AABBC}"/>
    <cellStyle name="Accent1 2 2 3" xfId="13802" xr:uid="{F7FDAFFE-F176-4872-AB8A-7BEE8F7CD187}"/>
    <cellStyle name="Accent1 2 3" xfId="515" xr:uid="{00000000-0005-0000-0000-00006A060000}"/>
    <cellStyle name="Accent1 2 3 2" xfId="516" xr:uid="{00000000-0005-0000-0000-00006B060000}"/>
    <cellStyle name="Accent1 2 3 2 2" xfId="43743" xr:uid="{2A85A504-B3A2-4887-9B18-A1D68EDA01E1}"/>
    <cellStyle name="Accent1 2 3 3" xfId="13803" xr:uid="{08A9DB4D-A2D9-4C11-B15D-E1D535AF176E}"/>
    <cellStyle name="Accent1 2 4" xfId="517" xr:uid="{00000000-0005-0000-0000-00006C060000}"/>
    <cellStyle name="Accent1 2 4 2" xfId="2841" xr:uid="{00000000-0005-0000-0000-00006D060000}"/>
    <cellStyle name="Accent1 2 4 2 2" xfId="43744" xr:uid="{8A2187AD-7616-43B6-A128-7A06E4174C2E}"/>
    <cellStyle name="Accent1 2 4 3" xfId="13804" xr:uid="{B46AFA9D-59A2-4C42-910B-0F475EB5773B}"/>
    <cellStyle name="Accent1 2 5" xfId="518" xr:uid="{00000000-0005-0000-0000-00006E060000}"/>
    <cellStyle name="Accent1 2 5 2" xfId="2842" xr:uid="{00000000-0005-0000-0000-00006F060000}"/>
    <cellStyle name="Accent1 2 5 2 2" xfId="43745" xr:uid="{A0B2AA20-435F-423B-8766-A74D4147D235}"/>
    <cellStyle name="Accent1 2 5 3" xfId="13805" xr:uid="{F853E1DC-332D-4674-B240-CDA5E61C99C7}"/>
    <cellStyle name="Accent1 2 6" xfId="519" xr:uid="{00000000-0005-0000-0000-000070060000}"/>
    <cellStyle name="Accent1 2 6 2" xfId="43746" xr:uid="{64915BFC-9F94-425B-9C8C-6DDA32C91787}"/>
    <cellStyle name="Accent1 2 6 3" xfId="13806" xr:uid="{63D25CC3-54D6-47C1-953A-EA10DC9C458A}"/>
    <cellStyle name="Accent1 2 7" xfId="520" xr:uid="{00000000-0005-0000-0000-000071060000}"/>
    <cellStyle name="Accent1 2 7 2" xfId="2843" xr:uid="{00000000-0005-0000-0000-000072060000}"/>
    <cellStyle name="Accent1 2 7 2 2" xfId="43747" xr:uid="{28699AEC-9BEF-4565-9F97-D8B8CC7487C4}"/>
    <cellStyle name="Accent1 2 7 3" xfId="13807" xr:uid="{F11A2165-32C6-4D55-8673-964E2FC636F5}"/>
    <cellStyle name="Accent1 2 8" xfId="2844" xr:uid="{00000000-0005-0000-0000-000073060000}"/>
    <cellStyle name="Accent1 2 8 2" xfId="43748" xr:uid="{819F4156-84B5-4A71-88E7-1390AC9826DA}"/>
    <cellStyle name="Accent1 2 8 3" xfId="13808" xr:uid="{4850899A-FA23-4DA5-84B4-E105D262A943}"/>
    <cellStyle name="Accent1 2 9" xfId="2845" xr:uid="{00000000-0005-0000-0000-000074060000}"/>
    <cellStyle name="Accent1 2 9 2" xfId="13809" xr:uid="{B040B157-23AF-4CCF-96DA-FA3C67AF6402}"/>
    <cellStyle name="Accent1 2_2-2" xfId="2846" xr:uid="{00000000-0005-0000-0000-000075060000}"/>
    <cellStyle name="Accent1 20" xfId="2847" xr:uid="{00000000-0005-0000-0000-000076060000}"/>
    <cellStyle name="Accent1 20 2" xfId="13810" xr:uid="{5DD2B418-C5C7-4036-A7A4-432875AE59A3}"/>
    <cellStyle name="Accent1 21" xfId="2848" xr:uid="{00000000-0005-0000-0000-000077060000}"/>
    <cellStyle name="Accent1 21 10" xfId="13812" xr:uid="{E9FF6BFA-9A2A-4216-BA38-69FD06DF6092}"/>
    <cellStyle name="Accent1 21 11" xfId="13813" xr:uid="{0EEFC3DF-67EE-4A8C-AF4C-8BEC71BB2D09}"/>
    <cellStyle name="Accent1 21 12" xfId="13814" xr:uid="{CD89C7AA-F078-4877-92B7-DA88594A83AD}"/>
    <cellStyle name="Accent1 21 13" xfId="13815" xr:uid="{3FDE34DB-D744-4D45-8BC3-6C2C48CCF51F}"/>
    <cellStyle name="Accent1 21 14" xfId="13816" xr:uid="{7DFFB47B-B813-4CB0-AEAE-3599AE3A8271}"/>
    <cellStyle name="Accent1 21 15" xfId="13811" xr:uid="{D3D88575-AE70-43BA-ACD5-99B443739A29}"/>
    <cellStyle name="Accent1 21 2" xfId="13817" xr:uid="{B5C4E6F9-1D33-4FFC-8D0F-C6D901ABD362}"/>
    <cellStyle name="Accent1 21 2 2" xfId="13818" xr:uid="{C634E62D-6B62-4122-8764-2186B6368C13}"/>
    <cellStyle name="Accent1 21 2 3" xfId="13819" xr:uid="{4E379B5B-22A5-4727-BF3D-A6AF5548D9AA}"/>
    <cellStyle name="Accent1 21 2 3 2" xfId="13820" xr:uid="{1112B99E-0932-4C1D-82CA-03CC79743516}"/>
    <cellStyle name="Accent1 21 2 4" xfId="13821" xr:uid="{7C71A2B0-ED4D-49C9-90DD-99FA9C09D6EA}"/>
    <cellStyle name="Accent1 21 2 5" xfId="13822" xr:uid="{8D8C44E4-9741-49E9-A463-BDEC7ECCE143}"/>
    <cellStyle name="Accent1 21 3" xfId="13823" xr:uid="{EBD2E2D7-7657-4965-ADE5-B0E0FA48B473}"/>
    <cellStyle name="Accent1 21 4" xfId="13824" xr:uid="{0ED211CE-6A75-478B-AF8E-0DAC66509D5D}"/>
    <cellStyle name="Accent1 21 5" xfId="13825" xr:uid="{2BA80114-2CEE-4F99-AC1A-6A6E8911E9AE}"/>
    <cellStyle name="Accent1 21 6" xfId="13826" xr:uid="{ACA5AD93-B7C7-4757-B101-AB3E07C95302}"/>
    <cellStyle name="Accent1 21 7" xfId="13827" xr:uid="{7017D233-D0E8-4B59-B277-127D5DA5067A}"/>
    <cellStyle name="Accent1 21 8" xfId="13828" xr:uid="{4BBC1BF5-9EA8-48C3-B6FB-07B6BD878C35}"/>
    <cellStyle name="Accent1 21 9" xfId="13829" xr:uid="{4F912D9A-CA16-49AB-9E0B-9D81266C3DF5}"/>
    <cellStyle name="Accent1 22" xfId="2849" xr:uid="{00000000-0005-0000-0000-000078060000}"/>
    <cellStyle name="Accent1 22 2" xfId="13831" xr:uid="{A6B2A726-5DC3-46BC-AA0B-D845DD524B35}"/>
    <cellStyle name="Accent1 22 3" xfId="13832" xr:uid="{427AC93B-27B5-4782-9F53-E894BB89EDC9}"/>
    <cellStyle name="Accent1 22 3 2" xfId="39936" xr:uid="{C3F43A49-FC31-42E9-84F1-CB5E569B669B}"/>
    <cellStyle name="Accent1 22 4" xfId="13833" xr:uid="{A0C34A52-8694-4D1B-9FD0-CD3BA99F7FD2}"/>
    <cellStyle name="Accent1 22 4 2" xfId="39937" xr:uid="{1859B7A8-9FB4-4068-9E38-EE2B39F92366}"/>
    <cellStyle name="Accent1 22 5" xfId="39935" xr:uid="{CA4FFF73-B763-48FB-923A-EEC8B9ACD732}"/>
    <cellStyle name="Accent1 22 6" xfId="13830" xr:uid="{22873798-A1F1-49A3-8BD4-A86A6210E860}"/>
    <cellStyle name="Accent1 23" xfId="2850" xr:uid="{00000000-0005-0000-0000-000079060000}"/>
    <cellStyle name="Accent1 23 2" xfId="13835" xr:uid="{D6E86866-AECA-4952-AF62-2878AF626CDA}"/>
    <cellStyle name="Accent1 23 3" xfId="13836" xr:uid="{81EDA171-74DD-4803-9F5B-5A08DA8E22E2}"/>
    <cellStyle name="Accent1 23 3 2" xfId="13837" xr:uid="{F77A6B20-CE11-4145-8A71-1AAFC0600B93}"/>
    <cellStyle name="Accent1 23 3 2 2" xfId="39939" xr:uid="{D77953EC-0FDB-4B25-A342-22670F3F032C}"/>
    <cellStyle name="Accent1 23 4" xfId="13838" xr:uid="{B5C22D77-06D7-4AFF-BB2C-5744EDBA8232}"/>
    <cellStyle name="Accent1 23 5" xfId="13839" xr:uid="{06408612-24DB-452C-B4CD-C91E5FD41943}"/>
    <cellStyle name="Accent1 23 5 2" xfId="39940" xr:uid="{A8D53C97-9C77-4DE3-A52B-7F535A0BECD9}"/>
    <cellStyle name="Accent1 23 6" xfId="39938" xr:uid="{DDF7410A-2497-40F1-857B-32879E410FD8}"/>
    <cellStyle name="Accent1 23 7" xfId="13834" xr:uid="{ADBD6D81-23C9-4CAB-9E40-F5CFCF61DFAC}"/>
    <cellStyle name="Accent1 24" xfId="2851" xr:uid="{00000000-0005-0000-0000-00007A060000}"/>
    <cellStyle name="Accent1 24 2" xfId="13841" xr:uid="{FA93F653-3A6A-4606-BBDD-0BF5795A4235}"/>
    <cellStyle name="Accent1 24 3" xfId="13842" xr:uid="{D403725E-4349-463D-8D6B-B5EC520B81C6}"/>
    <cellStyle name="Accent1 24 4" xfId="13843" xr:uid="{EB64AC6E-64E5-459B-9EAB-06C1664DE850}"/>
    <cellStyle name="Accent1 24 5" xfId="13844" xr:uid="{ED1A0EA6-E4D6-4D8E-AF65-D3FCFB5A0244}"/>
    <cellStyle name="Accent1 24 6" xfId="13845" xr:uid="{2C796E44-8EFC-42A7-8094-030049798A5B}"/>
    <cellStyle name="Accent1 24 7" xfId="13840" xr:uid="{AE8E630E-F1DE-4B25-9BBD-850146DD4B3C}"/>
    <cellStyle name="Accent1 25" xfId="2852" xr:uid="{00000000-0005-0000-0000-00007B060000}"/>
    <cellStyle name="Accent1 25 2" xfId="13846" xr:uid="{A16F8B73-34CA-4465-8C62-7953C9E519FC}"/>
    <cellStyle name="Accent1 26" xfId="2853" xr:uid="{00000000-0005-0000-0000-00007C060000}"/>
    <cellStyle name="Accent1 26 2" xfId="13847" xr:uid="{C57B676C-93A7-4D9C-ACA8-B76AD20DDDA5}"/>
    <cellStyle name="Accent1 27" xfId="2854" xr:uid="{00000000-0005-0000-0000-00007D060000}"/>
    <cellStyle name="Accent1 27 2" xfId="13848" xr:uid="{216D0E55-7B2E-4C0E-AE11-9C515A8A7BA8}"/>
    <cellStyle name="Accent1 28" xfId="2855" xr:uid="{00000000-0005-0000-0000-00007E060000}"/>
    <cellStyle name="Accent1 28 2" xfId="13849" xr:uid="{2FF469CE-A2DE-4E40-8048-0EB2D460F4A2}"/>
    <cellStyle name="Accent1 29" xfId="2856" xr:uid="{00000000-0005-0000-0000-00007F060000}"/>
    <cellStyle name="Accent1 29 2" xfId="13850" xr:uid="{A353090C-8525-4E01-9C6B-8134AF5D1392}"/>
    <cellStyle name="Accent1 3" xfId="521" xr:uid="{00000000-0005-0000-0000-000080060000}"/>
    <cellStyle name="Accent1 3 2" xfId="2857" xr:uid="{00000000-0005-0000-0000-000081060000}"/>
    <cellStyle name="Accent1 3 2 2" xfId="43749" xr:uid="{B44135F8-32BA-480E-A880-D8F7373B3FE0}"/>
    <cellStyle name="Accent1 3 3" xfId="2858" xr:uid="{00000000-0005-0000-0000-000082060000}"/>
    <cellStyle name="Accent1 3 4" xfId="13851" xr:uid="{7E2A1A6B-4C12-4DCB-9CD9-EE60EB122883}"/>
    <cellStyle name="Accent1 3_3_k" xfId="2859" xr:uid="{00000000-0005-0000-0000-000083060000}"/>
    <cellStyle name="Accent1 30" xfId="2860" xr:uid="{00000000-0005-0000-0000-000084060000}"/>
    <cellStyle name="Accent1 30 2" xfId="13852" xr:uid="{4653735C-74E4-4043-86C1-B7B5EC613C03}"/>
    <cellStyle name="Accent1 31" xfId="2861" xr:uid="{00000000-0005-0000-0000-000085060000}"/>
    <cellStyle name="Accent1 31 2" xfId="13853" xr:uid="{731F541C-000B-42D7-B134-178C60576D89}"/>
    <cellStyle name="Accent1 32" xfId="2862" xr:uid="{00000000-0005-0000-0000-000086060000}"/>
    <cellStyle name="Accent1 32 2" xfId="13854" xr:uid="{659EB949-4FDC-4ECA-9A3E-10A3C1D428EE}"/>
    <cellStyle name="Accent1 33" xfId="2863" xr:uid="{00000000-0005-0000-0000-000087060000}"/>
    <cellStyle name="Accent1 33 2" xfId="13855" xr:uid="{790700C6-1338-4F47-9D5A-7D7CFDD6F09E}"/>
    <cellStyle name="Accent1 34" xfId="2864" xr:uid="{00000000-0005-0000-0000-000088060000}"/>
    <cellStyle name="Accent1 34 2" xfId="13856" xr:uid="{7E29398B-4990-4EB8-B1A6-9541B4C21119}"/>
    <cellStyle name="Accent1 35" xfId="2865" xr:uid="{00000000-0005-0000-0000-000089060000}"/>
    <cellStyle name="Accent1 36" xfId="2866" xr:uid="{00000000-0005-0000-0000-00008A060000}"/>
    <cellStyle name="Accent1 37" xfId="2867" xr:uid="{00000000-0005-0000-0000-00008B060000}"/>
    <cellStyle name="Accent1 38" xfId="2868" xr:uid="{00000000-0005-0000-0000-00008C060000}"/>
    <cellStyle name="Accent1 39" xfId="2869" xr:uid="{00000000-0005-0000-0000-00008D060000}"/>
    <cellStyle name="Accent1 4" xfId="522" xr:uid="{00000000-0005-0000-0000-00008E060000}"/>
    <cellStyle name="Accent1 4 2" xfId="43750" xr:uid="{6460452D-B8B0-46F4-A71E-F0F5EEDE7674}"/>
    <cellStyle name="Accent1 4 3" xfId="13857" xr:uid="{D5FD79DD-71E2-481A-9477-FBB7C2233366}"/>
    <cellStyle name="Accent1 40" xfId="2870" xr:uid="{00000000-0005-0000-0000-00008F060000}"/>
    <cellStyle name="Accent1 41" xfId="2871" xr:uid="{00000000-0005-0000-0000-000090060000}"/>
    <cellStyle name="Accent1 42" xfId="2872" xr:uid="{00000000-0005-0000-0000-000091060000}"/>
    <cellStyle name="Accent1 43" xfId="2873" xr:uid="{00000000-0005-0000-0000-000092060000}"/>
    <cellStyle name="Accent1 44" xfId="2874" xr:uid="{00000000-0005-0000-0000-000093060000}"/>
    <cellStyle name="Accent1 45" xfId="2875" xr:uid="{00000000-0005-0000-0000-000094060000}"/>
    <cellStyle name="Accent1 46" xfId="2876" xr:uid="{00000000-0005-0000-0000-000095060000}"/>
    <cellStyle name="Accent1 47" xfId="2877" xr:uid="{00000000-0005-0000-0000-000096060000}"/>
    <cellStyle name="Accent1 48" xfId="2878" xr:uid="{00000000-0005-0000-0000-000097060000}"/>
    <cellStyle name="Accent1 49" xfId="2879" xr:uid="{00000000-0005-0000-0000-000098060000}"/>
    <cellStyle name="Accent1 5" xfId="523" xr:uid="{00000000-0005-0000-0000-000099060000}"/>
    <cellStyle name="Accent1 5 2" xfId="43751" xr:uid="{FC515922-6C53-45B6-937D-E753768719DD}"/>
    <cellStyle name="Accent1 5 3" xfId="13858" xr:uid="{84AA40AD-88F3-4FAD-AC9B-853A94ABA8A1}"/>
    <cellStyle name="Accent1 6" xfId="524" xr:uid="{00000000-0005-0000-0000-00009A060000}"/>
    <cellStyle name="Accent1 6 2" xfId="43752" xr:uid="{6094FC66-0EFC-48B8-BEE8-1D31D824385B}"/>
    <cellStyle name="Accent1 6 3" xfId="13859" xr:uid="{0603CC9E-2657-46B4-8424-0A544429E333}"/>
    <cellStyle name="Accent1 7" xfId="525" xr:uid="{00000000-0005-0000-0000-00009B060000}"/>
    <cellStyle name="Accent1 7 2" xfId="43753" xr:uid="{D82B2690-5497-4AF2-B425-60440480E23C}"/>
    <cellStyle name="Accent1 7 3" xfId="13860" xr:uid="{5D52FE56-9619-42E4-9A36-1345C96ABC4A}"/>
    <cellStyle name="Accent1 8" xfId="526" xr:uid="{00000000-0005-0000-0000-00009C060000}"/>
    <cellStyle name="Accent1 8 2" xfId="2880" xr:uid="{00000000-0005-0000-0000-00009D060000}"/>
    <cellStyle name="Accent1 8 2 2" xfId="43754" xr:uid="{596FD230-3A37-431E-BAB1-CF613586ECA3}"/>
    <cellStyle name="Accent1 8 3" xfId="13861" xr:uid="{C5AADB8C-5580-4985-B85E-32CC09394D01}"/>
    <cellStyle name="Accent1 9" xfId="527" xr:uid="{00000000-0005-0000-0000-00009E060000}"/>
    <cellStyle name="Accent1 9 2" xfId="2881" xr:uid="{00000000-0005-0000-0000-00009F060000}"/>
    <cellStyle name="Accent1 9 2 2" xfId="43755" xr:uid="{076FEDC9-D1FE-4656-AEAC-3D5A253CC19A}"/>
    <cellStyle name="Accent1 9 3" xfId="13862" xr:uid="{9712DF20-96CE-4F6C-BEEC-78B13621A17C}"/>
    <cellStyle name="Accent2 10" xfId="528" xr:uid="{00000000-0005-0000-0000-0000A0060000}"/>
    <cellStyle name="Accent2 10 2" xfId="2882" xr:uid="{00000000-0005-0000-0000-0000A1060000}"/>
    <cellStyle name="Accent2 10 2 2" xfId="43756" xr:uid="{D1EE59A1-3AFB-4AE0-9FB1-1B37996D3486}"/>
    <cellStyle name="Accent2 10 3" xfId="13863" xr:uid="{7542A810-4BC6-4CA5-B004-06E0C3A45C7D}"/>
    <cellStyle name="Accent2 11" xfId="2883" xr:uid="{00000000-0005-0000-0000-0000A2060000}"/>
    <cellStyle name="Accent2 11 2" xfId="13864" xr:uid="{E4A7FD23-DD05-4784-B33C-EB389B96C7AB}"/>
    <cellStyle name="Accent2 12" xfId="2884" xr:uid="{00000000-0005-0000-0000-0000A3060000}"/>
    <cellStyle name="Accent2 12 2" xfId="13865" xr:uid="{B5E67477-7E84-475D-B19B-3245438D46C1}"/>
    <cellStyle name="Accent2 13" xfId="2885" xr:uid="{00000000-0005-0000-0000-0000A4060000}"/>
    <cellStyle name="Accent2 13 2" xfId="13866" xr:uid="{55CE41C3-5A03-4792-BB6F-D5BD70D9792B}"/>
    <cellStyle name="Accent2 14" xfId="2886" xr:uid="{00000000-0005-0000-0000-0000A5060000}"/>
    <cellStyle name="Accent2 14 2" xfId="13867" xr:uid="{EFE0DBC6-A4BC-481A-A188-E9530FCED03C}"/>
    <cellStyle name="Accent2 15" xfId="2887" xr:uid="{00000000-0005-0000-0000-0000A6060000}"/>
    <cellStyle name="Accent2 15 2" xfId="13868" xr:uid="{38536574-6021-4676-8092-90931EF397E7}"/>
    <cellStyle name="Accent2 16" xfId="2888" xr:uid="{00000000-0005-0000-0000-0000A7060000}"/>
    <cellStyle name="Accent2 16 2" xfId="13869" xr:uid="{7179E481-C1B3-4917-9D58-D9349B34ACCA}"/>
    <cellStyle name="Accent2 17" xfId="2889" xr:uid="{00000000-0005-0000-0000-0000A8060000}"/>
    <cellStyle name="Accent2 17 2" xfId="13870" xr:uid="{27FAD9C9-0B75-484D-B2FB-979F652A6D7C}"/>
    <cellStyle name="Accent2 18" xfId="2890" xr:uid="{00000000-0005-0000-0000-0000A9060000}"/>
    <cellStyle name="Accent2 18 2" xfId="13871" xr:uid="{683CC649-1A55-4572-8E57-042DC0EC27B9}"/>
    <cellStyle name="Accent2 19" xfId="2891" xr:uid="{00000000-0005-0000-0000-0000AA060000}"/>
    <cellStyle name="Accent2 19 2" xfId="13872" xr:uid="{6E0BE19E-F7F6-4866-8793-97942E19F6E6}"/>
    <cellStyle name="Accent2 2" xfId="529" xr:uid="{00000000-0005-0000-0000-0000AB060000}"/>
    <cellStyle name="Accent2 2 10" xfId="2892" xr:uid="{00000000-0005-0000-0000-0000AC060000}"/>
    <cellStyle name="Accent2 2 10 2" xfId="13874" xr:uid="{E3C15962-23B4-4166-A642-1DFDD6DDD53B}"/>
    <cellStyle name="Accent2 2 11" xfId="2893" xr:uid="{00000000-0005-0000-0000-0000AD060000}"/>
    <cellStyle name="Accent2 2 11 2" xfId="13875" xr:uid="{04CEC75C-26AF-435A-BCDC-9F8A6E444670}"/>
    <cellStyle name="Accent2 2 12" xfId="2894" xr:uid="{00000000-0005-0000-0000-0000AE060000}"/>
    <cellStyle name="Accent2 2 12 2" xfId="13876" xr:uid="{561FA284-0DF4-424B-BA03-4A74F089B4C7}"/>
    <cellStyle name="Accent2 2 13" xfId="2895" xr:uid="{00000000-0005-0000-0000-0000AF060000}"/>
    <cellStyle name="Accent2 2 13 2" xfId="13877" xr:uid="{2D6DF184-577F-4C41-88D8-7B39AC68032A}"/>
    <cellStyle name="Accent2 2 14" xfId="2896" xr:uid="{00000000-0005-0000-0000-0000B0060000}"/>
    <cellStyle name="Accent2 2 14 2" xfId="43354" xr:uid="{32125C58-B004-4BA4-BCB1-9A1145A2EA15}"/>
    <cellStyle name="Accent2 2 15" xfId="13873" xr:uid="{EC441829-29DE-4B24-84A0-821638F0506E}"/>
    <cellStyle name="Accent2 2 2" xfId="530" xr:uid="{00000000-0005-0000-0000-0000B1060000}"/>
    <cellStyle name="Accent2 2 2 2" xfId="2897" xr:uid="{00000000-0005-0000-0000-0000B2060000}"/>
    <cellStyle name="Accent2 2 2 2 2" xfId="43355" xr:uid="{CFBBAA8A-B698-4D2C-AC64-14A3D7B67143}"/>
    <cellStyle name="Accent2 2 2 3" xfId="13878" xr:uid="{9BA2C838-96B1-4D64-AC5F-53A7B96FF2DA}"/>
    <cellStyle name="Accent2 2 3" xfId="531" xr:uid="{00000000-0005-0000-0000-0000B3060000}"/>
    <cellStyle name="Accent2 2 3 2" xfId="532" xr:uid="{00000000-0005-0000-0000-0000B4060000}"/>
    <cellStyle name="Accent2 2 3 2 2" xfId="43757" xr:uid="{7D8FDD0E-C2FF-4AE7-83D8-C7B13FED4690}"/>
    <cellStyle name="Accent2 2 3 3" xfId="13879" xr:uid="{439DA87C-D231-477B-85B7-D48CEBCBEF61}"/>
    <cellStyle name="Accent2 2 4" xfId="533" xr:uid="{00000000-0005-0000-0000-0000B5060000}"/>
    <cellStyle name="Accent2 2 4 2" xfId="2898" xr:uid="{00000000-0005-0000-0000-0000B6060000}"/>
    <cellStyle name="Accent2 2 4 2 2" xfId="43758" xr:uid="{7591574A-F495-46CB-A08B-C1E2A20E318C}"/>
    <cellStyle name="Accent2 2 4 3" xfId="13880" xr:uid="{45119088-F81A-4A1A-9E54-CB60730FA30C}"/>
    <cellStyle name="Accent2 2 5" xfId="534" xr:uid="{00000000-0005-0000-0000-0000B7060000}"/>
    <cellStyle name="Accent2 2 5 2" xfId="2899" xr:uid="{00000000-0005-0000-0000-0000B8060000}"/>
    <cellStyle name="Accent2 2 5 2 2" xfId="43759" xr:uid="{45C5E974-FBCC-41C4-B5D4-C080B6BC48BB}"/>
    <cellStyle name="Accent2 2 5 3" xfId="13881" xr:uid="{B6EFCBB3-2306-4628-A3D9-51C83CAB55D6}"/>
    <cellStyle name="Accent2 2 6" xfId="535" xr:uid="{00000000-0005-0000-0000-0000B9060000}"/>
    <cellStyle name="Accent2 2 6 2" xfId="43760" xr:uid="{A5028D48-68BE-4BD3-8C76-D7329777A4A4}"/>
    <cellStyle name="Accent2 2 6 3" xfId="13882" xr:uid="{7E346F3B-2469-4986-B144-5C0890D276AC}"/>
    <cellStyle name="Accent2 2 7" xfId="536" xr:uid="{00000000-0005-0000-0000-0000BA060000}"/>
    <cellStyle name="Accent2 2 7 2" xfId="2900" xr:uid="{00000000-0005-0000-0000-0000BB060000}"/>
    <cellStyle name="Accent2 2 7 2 2" xfId="43761" xr:uid="{6C0A9C05-5B3A-4D31-A95F-98CD4DF7899D}"/>
    <cellStyle name="Accent2 2 7 3" xfId="13883" xr:uid="{F4C8C965-E814-42DB-8BCD-6FCFB093CB46}"/>
    <cellStyle name="Accent2 2 8" xfId="2901" xr:uid="{00000000-0005-0000-0000-0000BC060000}"/>
    <cellStyle name="Accent2 2 8 2" xfId="43762" xr:uid="{1E046EF5-B3CC-4FB4-BC8E-28058BC73088}"/>
    <cellStyle name="Accent2 2 8 3" xfId="13884" xr:uid="{544CFBF4-EBF8-437E-B9C1-675B691D5EC2}"/>
    <cellStyle name="Accent2 2 9" xfId="2902" xr:uid="{00000000-0005-0000-0000-0000BD060000}"/>
    <cellStyle name="Accent2 2 9 2" xfId="13885" xr:uid="{55603057-1599-432F-B956-2C08708D8800}"/>
    <cellStyle name="Accent2 2_2-2" xfId="2903" xr:uid="{00000000-0005-0000-0000-0000BE060000}"/>
    <cellStyle name="Accent2 20" xfId="2904" xr:uid="{00000000-0005-0000-0000-0000BF060000}"/>
    <cellStyle name="Accent2 20 2" xfId="13886" xr:uid="{4DA4F7B9-A4C5-4E51-9905-ECFC10766A49}"/>
    <cellStyle name="Accent2 21" xfId="2905" xr:uid="{00000000-0005-0000-0000-0000C0060000}"/>
    <cellStyle name="Accent2 21 10" xfId="13888" xr:uid="{A4A93182-2917-4FE8-BB01-5557C3F6E8F6}"/>
    <cellStyle name="Accent2 21 11" xfId="13889" xr:uid="{41894963-AC75-47E1-89A0-D52ECC7DCBF7}"/>
    <cellStyle name="Accent2 21 12" xfId="13890" xr:uid="{62CF9B58-F5C7-4EF1-AADA-9E25141FC76A}"/>
    <cellStyle name="Accent2 21 13" xfId="13891" xr:uid="{0CF577A0-8339-4619-896E-E2B72685EF8B}"/>
    <cellStyle name="Accent2 21 14" xfId="13892" xr:uid="{EAD4C22B-7271-4921-931E-D8B0A2EF6381}"/>
    <cellStyle name="Accent2 21 15" xfId="13887" xr:uid="{1241C10D-9611-4C05-A3DE-3292BBA5E849}"/>
    <cellStyle name="Accent2 21 2" xfId="13893" xr:uid="{A79A9221-8145-4578-9507-89CD20370921}"/>
    <cellStyle name="Accent2 21 2 2" xfId="13894" xr:uid="{43C6FA7F-B6D9-4260-834E-49BB07B2BE34}"/>
    <cellStyle name="Accent2 21 2 3" xfId="13895" xr:uid="{DBCBA2D1-CF70-4791-AF20-6E96D27F8F18}"/>
    <cellStyle name="Accent2 21 2 3 2" xfId="13896" xr:uid="{B5F9D6F8-FBD1-4D5B-9409-61399A7B0DDC}"/>
    <cellStyle name="Accent2 21 2 4" xfId="13897" xr:uid="{D60A0300-C0B1-4EBF-B280-0D1A95597DF7}"/>
    <cellStyle name="Accent2 21 2 5" xfId="13898" xr:uid="{5BC4DE10-1905-4CF4-8889-7A486559834C}"/>
    <cellStyle name="Accent2 21 3" xfId="13899" xr:uid="{E625C818-0C49-4508-AE23-ED37D510D2BC}"/>
    <cellStyle name="Accent2 21 4" xfId="13900" xr:uid="{6728572C-2372-465A-84B8-23855F3AB9A3}"/>
    <cellStyle name="Accent2 21 5" xfId="13901" xr:uid="{4AA1C2FC-571E-483B-9186-5D33F09C5FE4}"/>
    <cellStyle name="Accent2 21 6" xfId="13902" xr:uid="{4D00A516-DDD0-46C9-ACF1-AE11C688F604}"/>
    <cellStyle name="Accent2 21 7" xfId="13903" xr:uid="{C5CBF89E-38E0-4458-8116-F5F7ABD6AD45}"/>
    <cellStyle name="Accent2 21 8" xfId="13904" xr:uid="{8A80C39E-60F3-45AC-BCE9-D539E4DA0EB5}"/>
    <cellStyle name="Accent2 21 9" xfId="13905" xr:uid="{8CF2CD69-AFA4-4321-A357-9B16F2537D23}"/>
    <cellStyle name="Accent2 22" xfId="2906" xr:uid="{00000000-0005-0000-0000-0000C1060000}"/>
    <cellStyle name="Accent2 22 2" xfId="13907" xr:uid="{896F3F31-0DF4-481A-8B54-096100ADE85E}"/>
    <cellStyle name="Accent2 22 3" xfId="13908" xr:uid="{A3A6C193-FDED-47C1-B25A-13941852D9CC}"/>
    <cellStyle name="Accent2 22 3 2" xfId="39942" xr:uid="{810CE075-A984-4570-9B93-092AEE333BB1}"/>
    <cellStyle name="Accent2 22 4" xfId="13909" xr:uid="{AE2FEB00-8D05-4D72-ABC9-860E06BB758B}"/>
    <cellStyle name="Accent2 22 4 2" xfId="39943" xr:uid="{81EF421D-EDF1-4C48-AF38-8D810A7548BC}"/>
    <cellStyle name="Accent2 22 5" xfId="39941" xr:uid="{9EDF3897-6EA8-4D11-BFC1-28A67D13687B}"/>
    <cellStyle name="Accent2 22 6" xfId="13906" xr:uid="{A81E3E42-FBB7-4479-B6EB-CB0A7B7E74E1}"/>
    <cellStyle name="Accent2 23" xfId="2907" xr:uid="{00000000-0005-0000-0000-0000C2060000}"/>
    <cellStyle name="Accent2 23 2" xfId="13911" xr:uid="{24CADFD3-E94B-45D2-9DF3-FB676E72EAEC}"/>
    <cellStyle name="Accent2 23 3" xfId="13912" xr:uid="{D380F445-7736-40B0-BBE3-5C196C9EEC17}"/>
    <cellStyle name="Accent2 23 3 2" xfId="13913" xr:uid="{D40B7DD9-B4C1-4ED9-B64C-5CF8DC9EB325}"/>
    <cellStyle name="Accent2 23 3 2 2" xfId="39945" xr:uid="{475CA0DC-604D-4477-950C-039739A05B73}"/>
    <cellStyle name="Accent2 23 4" xfId="13914" xr:uid="{885D13FB-0271-4A51-B994-421FB0F77362}"/>
    <cellStyle name="Accent2 23 5" xfId="13915" xr:uid="{A7BDF3BB-5796-44C2-BC56-46730D99CFC3}"/>
    <cellStyle name="Accent2 23 5 2" xfId="39946" xr:uid="{79D2A60D-6689-4379-8E80-7896DB7BB65D}"/>
    <cellStyle name="Accent2 23 6" xfId="39944" xr:uid="{A9EF3DE0-D21E-43A2-BC41-D93FA24A278F}"/>
    <cellStyle name="Accent2 23 7" xfId="13910" xr:uid="{FD53F418-9128-4787-8272-AEB24072FF5B}"/>
    <cellStyle name="Accent2 24" xfId="2908" xr:uid="{00000000-0005-0000-0000-0000C3060000}"/>
    <cellStyle name="Accent2 24 2" xfId="13917" xr:uid="{24FF64AA-B9EE-4A64-A281-E91FE3DE4131}"/>
    <cellStyle name="Accent2 24 3" xfId="13918" xr:uid="{A521D198-A437-465A-978B-37A25DE15ECB}"/>
    <cellStyle name="Accent2 24 4" xfId="13919" xr:uid="{EBBB25A2-D337-4C81-80BD-826B6AFAA67F}"/>
    <cellStyle name="Accent2 24 5" xfId="13920" xr:uid="{23A9371B-E823-4108-A0A4-5AB1F0930BDD}"/>
    <cellStyle name="Accent2 24 6" xfId="13921" xr:uid="{D9E1ADE1-C7CE-4411-865D-EEA739A9569D}"/>
    <cellStyle name="Accent2 24 7" xfId="13916" xr:uid="{974FE0A5-087E-41F3-86C4-377466E5A80B}"/>
    <cellStyle name="Accent2 25" xfId="2909" xr:uid="{00000000-0005-0000-0000-0000C4060000}"/>
    <cellStyle name="Accent2 25 2" xfId="13922" xr:uid="{6B6CE063-6FDA-4646-B9BC-517FE573F803}"/>
    <cellStyle name="Accent2 26" xfId="2910" xr:uid="{00000000-0005-0000-0000-0000C5060000}"/>
    <cellStyle name="Accent2 26 2" xfId="13923" xr:uid="{D6DDC07F-2350-471C-8974-C2CF61797C85}"/>
    <cellStyle name="Accent2 27" xfId="2911" xr:uid="{00000000-0005-0000-0000-0000C6060000}"/>
    <cellStyle name="Accent2 27 2" xfId="13924" xr:uid="{31D6D7D9-99F8-4A61-8E1E-16EF00896E6E}"/>
    <cellStyle name="Accent2 28" xfId="2912" xr:uid="{00000000-0005-0000-0000-0000C7060000}"/>
    <cellStyle name="Accent2 28 2" xfId="13925" xr:uid="{5D1C8676-C2F3-4563-A0D2-3D06F48B0A3E}"/>
    <cellStyle name="Accent2 29" xfId="2913" xr:uid="{00000000-0005-0000-0000-0000C8060000}"/>
    <cellStyle name="Accent2 29 2" xfId="13926" xr:uid="{84F24E83-A77A-40DA-89E6-3BF649D4FC05}"/>
    <cellStyle name="Accent2 3" xfId="537" xr:uid="{00000000-0005-0000-0000-0000C9060000}"/>
    <cellStyle name="Accent2 3 2" xfId="2914" xr:uid="{00000000-0005-0000-0000-0000CA060000}"/>
    <cellStyle name="Accent2 3 2 2" xfId="43763" xr:uid="{216E203D-C986-4E27-A0E1-E55CE68D0FF3}"/>
    <cellStyle name="Accent2 3 3" xfId="2915" xr:uid="{00000000-0005-0000-0000-0000CB060000}"/>
    <cellStyle name="Accent2 3 4" xfId="13927" xr:uid="{A2DE49C3-3FAD-444C-A890-69F6904223F2}"/>
    <cellStyle name="Accent2 3_3_k" xfId="2916" xr:uid="{00000000-0005-0000-0000-0000CC060000}"/>
    <cellStyle name="Accent2 30" xfId="2917" xr:uid="{00000000-0005-0000-0000-0000CD060000}"/>
    <cellStyle name="Accent2 30 2" xfId="13928" xr:uid="{EF4D6052-611D-4138-8748-E5313D26328C}"/>
    <cellStyle name="Accent2 31" xfId="2918" xr:uid="{00000000-0005-0000-0000-0000CE060000}"/>
    <cellStyle name="Accent2 31 2" xfId="13929" xr:uid="{0EA39504-042C-4F4A-841E-7FBF78A702FD}"/>
    <cellStyle name="Accent2 32" xfId="2919" xr:uid="{00000000-0005-0000-0000-0000CF060000}"/>
    <cellStyle name="Accent2 32 2" xfId="13930" xr:uid="{7E53900D-319F-46FE-90FC-9B08FC68171B}"/>
    <cellStyle name="Accent2 33" xfId="2920" xr:uid="{00000000-0005-0000-0000-0000D0060000}"/>
    <cellStyle name="Accent2 33 2" xfId="13931" xr:uid="{C9967F89-42C1-4A00-B3F7-79611A478010}"/>
    <cellStyle name="Accent2 34" xfId="2921" xr:uid="{00000000-0005-0000-0000-0000D1060000}"/>
    <cellStyle name="Accent2 34 2" xfId="13932" xr:uid="{9C27BBF0-C55E-4A0E-ADCF-53E3A7803DFC}"/>
    <cellStyle name="Accent2 35" xfId="2922" xr:uid="{00000000-0005-0000-0000-0000D2060000}"/>
    <cellStyle name="Accent2 36" xfId="2923" xr:uid="{00000000-0005-0000-0000-0000D3060000}"/>
    <cellStyle name="Accent2 37" xfId="2924" xr:uid="{00000000-0005-0000-0000-0000D4060000}"/>
    <cellStyle name="Accent2 38" xfId="2925" xr:uid="{00000000-0005-0000-0000-0000D5060000}"/>
    <cellStyle name="Accent2 39" xfId="2926" xr:uid="{00000000-0005-0000-0000-0000D6060000}"/>
    <cellStyle name="Accent2 4" xfId="538" xr:uid="{00000000-0005-0000-0000-0000D7060000}"/>
    <cellStyle name="Accent2 4 2" xfId="43764" xr:uid="{330EF6E6-80D5-44D6-9F6C-8D951D75EEAA}"/>
    <cellStyle name="Accent2 4 3" xfId="13933" xr:uid="{CC9998C6-FD85-4A11-ACDA-66D90D360A51}"/>
    <cellStyle name="Accent2 40" xfId="2927" xr:uid="{00000000-0005-0000-0000-0000D8060000}"/>
    <cellStyle name="Accent2 41" xfId="2928" xr:uid="{00000000-0005-0000-0000-0000D9060000}"/>
    <cellStyle name="Accent2 42" xfId="2929" xr:uid="{00000000-0005-0000-0000-0000DA060000}"/>
    <cellStyle name="Accent2 43" xfId="2930" xr:uid="{00000000-0005-0000-0000-0000DB060000}"/>
    <cellStyle name="Accent2 44" xfId="2931" xr:uid="{00000000-0005-0000-0000-0000DC060000}"/>
    <cellStyle name="Accent2 45" xfId="2932" xr:uid="{00000000-0005-0000-0000-0000DD060000}"/>
    <cellStyle name="Accent2 46" xfId="2933" xr:uid="{00000000-0005-0000-0000-0000DE060000}"/>
    <cellStyle name="Accent2 47" xfId="2934" xr:uid="{00000000-0005-0000-0000-0000DF060000}"/>
    <cellStyle name="Accent2 48" xfId="2935" xr:uid="{00000000-0005-0000-0000-0000E0060000}"/>
    <cellStyle name="Accent2 49" xfId="2936" xr:uid="{00000000-0005-0000-0000-0000E1060000}"/>
    <cellStyle name="Accent2 5" xfId="539" xr:uid="{00000000-0005-0000-0000-0000E2060000}"/>
    <cellStyle name="Accent2 5 2" xfId="43765" xr:uid="{129E12D7-BB39-4243-8DAA-F84306EF65E2}"/>
    <cellStyle name="Accent2 5 3" xfId="13934" xr:uid="{60298A67-9DB8-481C-A240-850FC6ED6491}"/>
    <cellStyle name="Accent2 6" xfId="540" xr:uid="{00000000-0005-0000-0000-0000E3060000}"/>
    <cellStyle name="Accent2 6 2" xfId="43766" xr:uid="{2D97EB41-0103-42EF-8579-D17EBCCB5049}"/>
    <cellStyle name="Accent2 6 3" xfId="13935" xr:uid="{B2B59669-0309-41AA-A732-2FD7C1C65DDE}"/>
    <cellStyle name="Accent2 7" xfId="541" xr:uid="{00000000-0005-0000-0000-0000E4060000}"/>
    <cellStyle name="Accent2 7 2" xfId="43767" xr:uid="{325A8C3A-A938-45EA-9B09-545A1246305D}"/>
    <cellStyle name="Accent2 7 3" xfId="13936" xr:uid="{FECC8E34-C4C3-49E7-BF91-F5CCE7E55D09}"/>
    <cellStyle name="Accent2 8" xfId="542" xr:uid="{00000000-0005-0000-0000-0000E5060000}"/>
    <cellStyle name="Accent2 8 2" xfId="2937" xr:uid="{00000000-0005-0000-0000-0000E6060000}"/>
    <cellStyle name="Accent2 8 2 2" xfId="43768" xr:uid="{C173D394-65E4-4387-AA52-821A6F5A3E0C}"/>
    <cellStyle name="Accent2 8 3" xfId="13937" xr:uid="{74F53041-A1F4-44F3-8DA3-D5E2561F5505}"/>
    <cellStyle name="Accent2 9" xfId="543" xr:uid="{00000000-0005-0000-0000-0000E7060000}"/>
    <cellStyle name="Accent2 9 2" xfId="2938" xr:uid="{00000000-0005-0000-0000-0000E8060000}"/>
    <cellStyle name="Accent2 9 2 2" xfId="43769" xr:uid="{948F5114-24A8-47B8-8CED-6B4BC7103847}"/>
    <cellStyle name="Accent2 9 3" xfId="13938" xr:uid="{C78108CE-C88D-456B-84EA-51D2CDFA1ACF}"/>
    <cellStyle name="Accent3 10" xfId="544" xr:uid="{00000000-0005-0000-0000-0000E9060000}"/>
    <cellStyle name="Accent3 10 2" xfId="2939" xr:uid="{00000000-0005-0000-0000-0000EA060000}"/>
    <cellStyle name="Accent3 10 2 2" xfId="43770" xr:uid="{5C710F48-D268-4927-851E-153F31E07A48}"/>
    <cellStyle name="Accent3 10 3" xfId="13939" xr:uid="{7F7C0569-D514-40EF-B10F-7F8C3199AFC7}"/>
    <cellStyle name="Accent3 11" xfId="2940" xr:uid="{00000000-0005-0000-0000-0000EB060000}"/>
    <cellStyle name="Accent3 11 2" xfId="13940" xr:uid="{0FC5B893-EFC2-4731-975C-5FABF2E340E4}"/>
    <cellStyle name="Accent3 12" xfId="2941" xr:uid="{00000000-0005-0000-0000-0000EC060000}"/>
    <cellStyle name="Accent3 12 2" xfId="13941" xr:uid="{E0F03CD4-EDC9-46D2-8018-E8C3F2B1B044}"/>
    <cellStyle name="Accent3 13" xfId="2942" xr:uid="{00000000-0005-0000-0000-0000ED060000}"/>
    <cellStyle name="Accent3 13 2" xfId="13942" xr:uid="{2886E661-2648-4EB3-86DD-9BD82A3E824F}"/>
    <cellStyle name="Accent3 14" xfId="2943" xr:uid="{00000000-0005-0000-0000-0000EE060000}"/>
    <cellStyle name="Accent3 14 2" xfId="13943" xr:uid="{38565341-8ACE-4294-AAC7-456209FCFDC2}"/>
    <cellStyle name="Accent3 15" xfId="2944" xr:uid="{00000000-0005-0000-0000-0000EF060000}"/>
    <cellStyle name="Accent3 15 2" xfId="13944" xr:uid="{C02B74E6-3DDE-4383-ACB1-904536FFB5A1}"/>
    <cellStyle name="Accent3 16" xfId="2945" xr:uid="{00000000-0005-0000-0000-0000F0060000}"/>
    <cellStyle name="Accent3 16 2" xfId="13945" xr:uid="{AE1A60A3-7DA3-4E93-ACD8-3A0C504FB1ED}"/>
    <cellStyle name="Accent3 17" xfId="2946" xr:uid="{00000000-0005-0000-0000-0000F1060000}"/>
    <cellStyle name="Accent3 17 2" xfId="13946" xr:uid="{51C7DD19-B5FB-4DF1-ADF6-ABCA2679425B}"/>
    <cellStyle name="Accent3 18" xfId="2947" xr:uid="{00000000-0005-0000-0000-0000F2060000}"/>
    <cellStyle name="Accent3 18 2" xfId="13947" xr:uid="{060CE6EA-7E83-4D5E-A5BF-A38DB5825133}"/>
    <cellStyle name="Accent3 19" xfId="2948" xr:uid="{00000000-0005-0000-0000-0000F3060000}"/>
    <cellStyle name="Accent3 19 2" xfId="13948" xr:uid="{B380C0B0-2D5F-4CFE-A477-ECE40939E231}"/>
    <cellStyle name="Accent3 2" xfId="545" xr:uid="{00000000-0005-0000-0000-0000F4060000}"/>
    <cellStyle name="Accent3 2 10" xfId="2949" xr:uid="{00000000-0005-0000-0000-0000F5060000}"/>
    <cellStyle name="Accent3 2 10 2" xfId="13950" xr:uid="{32001109-1A47-47D0-8EFC-B9E98711F695}"/>
    <cellStyle name="Accent3 2 11" xfId="2950" xr:uid="{00000000-0005-0000-0000-0000F6060000}"/>
    <cellStyle name="Accent3 2 11 2" xfId="13951" xr:uid="{5CB04281-5732-46B4-AB17-DB71E18D1724}"/>
    <cellStyle name="Accent3 2 12" xfId="2951" xr:uid="{00000000-0005-0000-0000-0000F7060000}"/>
    <cellStyle name="Accent3 2 12 2" xfId="13952" xr:uid="{7D056F7C-E3B9-44D3-BD1D-D2359BE30B2E}"/>
    <cellStyle name="Accent3 2 13" xfId="2952" xr:uid="{00000000-0005-0000-0000-0000F8060000}"/>
    <cellStyle name="Accent3 2 13 2" xfId="13953" xr:uid="{B31F4372-EC6A-4F76-B4E0-E7C0AE5E9533}"/>
    <cellStyle name="Accent3 2 14" xfId="2953" xr:uid="{00000000-0005-0000-0000-0000F9060000}"/>
    <cellStyle name="Accent3 2 15" xfId="13949" xr:uid="{E90FF922-9ED7-4357-9023-E4944770640F}"/>
    <cellStyle name="Accent3 2 2" xfId="546" xr:uid="{00000000-0005-0000-0000-0000FA060000}"/>
    <cellStyle name="Accent3 2 2 2" xfId="2954" xr:uid="{00000000-0005-0000-0000-0000FB060000}"/>
    <cellStyle name="Accent3 2 2 2 2" xfId="43771" xr:uid="{4E96CC83-88DF-4A93-B02B-569BD0CFCC19}"/>
    <cellStyle name="Accent3 2 2 3" xfId="13954" xr:uid="{D7CD7EAD-D03F-49AF-8DB1-ECCC8031990C}"/>
    <cellStyle name="Accent3 2 3" xfId="547" xr:uid="{00000000-0005-0000-0000-0000FC060000}"/>
    <cellStyle name="Accent3 2 3 2" xfId="43772" xr:uid="{7E022448-7885-4981-B835-D18063CCC827}"/>
    <cellStyle name="Accent3 2 3 3" xfId="13955" xr:uid="{B3EAC5D4-BD8B-4E46-BE7B-710F21010E54}"/>
    <cellStyle name="Accent3 2 4" xfId="548" xr:uid="{00000000-0005-0000-0000-0000FD060000}"/>
    <cellStyle name="Accent3 2 4 2" xfId="2955" xr:uid="{00000000-0005-0000-0000-0000FE060000}"/>
    <cellStyle name="Accent3 2 4 2 2" xfId="43773" xr:uid="{686E68BD-FAC5-4468-ACDB-6DDAD3825D8B}"/>
    <cellStyle name="Accent3 2 4 3" xfId="13956" xr:uid="{95380085-832E-40DC-872B-1548CB222FA1}"/>
    <cellStyle name="Accent3 2 5" xfId="549" xr:uid="{00000000-0005-0000-0000-0000FF060000}"/>
    <cellStyle name="Accent3 2 5 2" xfId="2956" xr:uid="{00000000-0005-0000-0000-000000070000}"/>
    <cellStyle name="Accent3 2 5 2 2" xfId="43774" xr:uid="{3B2107DB-6B22-40E2-A203-13A79BE86A45}"/>
    <cellStyle name="Accent3 2 5 3" xfId="13957" xr:uid="{D1CA647A-181E-46EE-98F6-A1C1F3C18CE1}"/>
    <cellStyle name="Accent3 2 6" xfId="2957" xr:uid="{00000000-0005-0000-0000-000001070000}"/>
    <cellStyle name="Accent3 2 6 2" xfId="13958" xr:uid="{21410963-AEF5-4844-B316-50DB9A5F1441}"/>
    <cellStyle name="Accent3 2 7" xfId="2958" xr:uid="{00000000-0005-0000-0000-000002070000}"/>
    <cellStyle name="Accent3 2 7 2" xfId="13959" xr:uid="{D66E9B61-9D18-4EC0-BA90-4045E42CC96C}"/>
    <cellStyle name="Accent3 2 8" xfId="2959" xr:uid="{00000000-0005-0000-0000-000003070000}"/>
    <cellStyle name="Accent3 2 8 2" xfId="13960" xr:uid="{B0C2D50C-8726-4529-BF9A-7413D6C08C94}"/>
    <cellStyle name="Accent3 2 9" xfId="2960" xr:uid="{00000000-0005-0000-0000-000004070000}"/>
    <cellStyle name="Accent3 2 9 2" xfId="13961" xr:uid="{9C2609FE-D610-4AD5-A822-0EF9E235D86B}"/>
    <cellStyle name="Accent3 2_2-2" xfId="2961" xr:uid="{00000000-0005-0000-0000-000005070000}"/>
    <cellStyle name="Accent3 20" xfId="2962" xr:uid="{00000000-0005-0000-0000-000006070000}"/>
    <cellStyle name="Accent3 20 2" xfId="13962" xr:uid="{C3F94362-A204-4952-B38A-E138B2986347}"/>
    <cellStyle name="Accent3 21" xfId="2963" xr:uid="{00000000-0005-0000-0000-000007070000}"/>
    <cellStyle name="Accent3 21 10" xfId="13964" xr:uid="{EA82F3B6-57CF-454C-B5FA-24005BA4EEDB}"/>
    <cellStyle name="Accent3 21 11" xfId="13965" xr:uid="{20A18E1F-2E9B-4883-BCBB-DAB8D6C7A5DD}"/>
    <cellStyle name="Accent3 21 12" xfId="13966" xr:uid="{802ECD41-A3B2-46E2-91CC-A06FE96A1037}"/>
    <cellStyle name="Accent3 21 13" xfId="13967" xr:uid="{9B8892C8-0855-44DD-8C7B-3EAAFE3FE892}"/>
    <cellStyle name="Accent3 21 14" xfId="13968" xr:uid="{0FE1AFCE-F254-412C-A78E-35EB2C898DBE}"/>
    <cellStyle name="Accent3 21 15" xfId="13963" xr:uid="{FC395827-6D3A-49FA-AFD0-14411D6B3E1B}"/>
    <cellStyle name="Accent3 21 2" xfId="13969" xr:uid="{3F0B8555-2B3B-4EC4-AD06-C87DCF2A9002}"/>
    <cellStyle name="Accent3 21 2 2" xfId="13970" xr:uid="{76264E21-86AE-4F68-8E6B-5CED5AABEA3A}"/>
    <cellStyle name="Accent3 21 2 3" xfId="13971" xr:uid="{DFEF81FD-1079-4F16-A728-79B512B6FB1E}"/>
    <cellStyle name="Accent3 21 2 3 2" xfId="13972" xr:uid="{6E644A8A-2FC9-4CD6-8193-F303CBAB2169}"/>
    <cellStyle name="Accent3 21 2 4" xfId="13973" xr:uid="{59FE4E85-7A34-4635-B0F2-22D6182088B6}"/>
    <cellStyle name="Accent3 21 2 5" xfId="13974" xr:uid="{0D82D21E-3717-4C81-A3C8-4C80FE2C0151}"/>
    <cellStyle name="Accent3 21 3" xfId="13975" xr:uid="{BA0AB94D-FBD8-45E2-8640-BECB765D0D17}"/>
    <cellStyle name="Accent3 21 4" xfId="13976" xr:uid="{9EC672C0-C4C8-4C29-AFFE-5E95311F9BAC}"/>
    <cellStyle name="Accent3 21 5" xfId="13977" xr:uid="{5B6F88C6-790D-40D8-8BD3-A2E4B185B7D3}"/>
    <cellStyle name="Accent3 21 6" xfId="13978" xr:uid="{DA3B1C9E-AD89-4114-B8A5-F90546D348EE}"/>
    <cellStyle name="Accent3 21 7" xfId="13979" xr:uid="{B0F0488A-2827-453A-A365-E87DC3EFC8AC}"/>
    <cellStyle name="Accent3 21 8" xfId="13980" xr:uid="{54A820DB-23FA-4178-A4ED-F9680399C002}"/>
    <cellStyle name="Accent3 21 9" xfId="13981" xr:uid="{EE68FF8B-5DCC-4DED-8835-A75E358F7947}"/>
    <cellStyle name="Accent3 22" xfId="2964" xr:uid="{00000000-0005-0000-0000-000008070000}"/>
    <cellStyle name="Accent3 22 2" xfId="13983" xr:uid="{C361734F-4413-4BF2-B3C0-5D3F876EFDE1}"/>
    <cellStyle name="Accent3 22 3" xfId="13984" xr:uid="{001088EB-0AC8-4CB3-A935-FDFDA361CC99}"/>
    <cellStyle name="Accent3 22 3 2" xfId="39948" xr:uid="{00FE3CE6-E0E0-4B7C-83B3-C93C17815C7A}"/>
    <cellStyle name="Accent3 22 4" xfId="13985" xr:uid="{EE36B6BE-3A78-471D-B1A8-ED530272B834}"/>
    <cellStyle name="Accent3 22 4 2" xfId="39949" xr:uid="{87175057-5A46-4684-BEB0-C22E021404C8}"/>
    <cellStyle name="Accent3 22 5" xfId="39947" xr:uid="{19D62DFC-3AA4-401E-9745-8C5E0ABF6076}"/>
    <cellStyle name="Accent3 22 6" xfId="13982" xr:uid="{DEFA06E3-B5D0-465D-8097-A987F1871C3F}"/>
    <cellStyle name="Accent3 23" xfId="2965" xr:uid="{00000000-0005-0000-0000-000009070000}"/>
    <cellStyle name="Accent3 23 2" xfId="13987" xr:uid="{D8936A53-2596-4D2D-A69D-E5AD4D15AB92}"/>
    <cellStyle name="Accent3 23 3" xfId="13988" xr:uid="{980BD37B-74E9-4B40-8A4F-984F82CCE6EB}"/>
    <cellStyle name="Accent3 23 3 2" xfId="13989" xr:uid="{6DD2DE82-5D2D-4B6C-9B2A-D18107E9DA53}"/>
    <cellStyle name="Accent3 23 3 2 2" xfId="39951" xr:uid="{11296719-140D-4127-B0B2-AA6113AD399F}"/>
    <cellStyle name="Accent3 23 4" xfId="13990" xr:uid="{FE3243BA-A90B-4577-AF2C-1F46D94192BB}"/>
    <cellStyle name="Accent3 23 5" xfId="13991" xr:uid="{FDDA92D7-A634-493B-9E1B-7EC7392B92BE}"/>
    <cellStyle name="Accent3 23 5 2" xfId="39952" xr:uid="{4DAE9800-2180-4254-8914-7CFB8CADD7C2}"/>
    <cellStyle name="Accent3 23 6" xfId="39950" xr:uid="{F2564CC5-AD5B-4428-8FF4-512F9FB0AFBD}"/>
    <cellStyle name="Accent3 23 7" xfId="13986" xr:uid="{B3ECED75-0923-4AC2-B59F-2F254195D7C5}"/>
    <cellStyle name="Accent3 24" xfId="2966" xr:uid="{00000000-0005-0000-0000-00000A070000}"/>
    <cellStyle name="Accent3 24 2" xfId="13993" xr:uid="{359DFE55-A631-4532-B330-8E4E4C8FE7B9}"/>
    <cellStyle name="Accent3 24 3" xfId="13994" xr:uid="{C0EDB139-09FD-419B-A785-00C0AA96F82B}"/>
    <cellStyle name="Accent3 24 4" xfId="13995" xr:uid="{F13F6379-B543-4E57-849E-C1749EC4CAAF}"/>
    <cellStyle name="Accent3 24 5" xfId="13996" xr:uid="{375460A7-110F-47BA-870E-9381513906BD}"/>
    <cellStyle name="Accent3 24 6" xfId="13997" xr:uid="{D1F7F40A-FF09-4333-A3A3-A589ED0C32A4}"/>
    <cellStyle name="Accent3 24 7" xfId="13992" xr:uid="{43F77703-2CA8-44F5-9299-37DF116252F7}"/>
    <cellStyle name="Accent3 25" xfId="2967" xr:uid="{00000000-0005-0000-0000-00000B070000}"/>
    <cellStyle name="Accent3 25 2" xfId="13998" xr:uid="{D68DB176-8B7A-4CF8-A0B4-BD672E56BDCB}"/>
    <cellStyle name="Accent3 26" xfId="2968" xr:uid="{00000000-0005-0000-0000-00000C070000}"/>
    <cellStyle name="Accent3 26 2" xfId="13999" xr:uid="{598928C8-7EFF-4697-9314-28FDD4B85BF8}"/>
    <cellStyle name="Accent3 27" xfId="2969" xr:uid="{00000000-0005-0000-0000-00000D070000}"/>
    <cellStyle name="Accent3 27 2" xfId="14000" xr:uid="{C4D78677-ED44-45BB-9C00-8C20C279F21C}"/>
    <cellStyle name="Accent3 28" xfId="2970" xr:uid="{00000000-0005-0000-0000-00000E070000}"/>
    <cellStyle name="Accent3 28 2" xfId="14001" xr:uid="{D2FB789A-5571-4A64-854C-C4C338F3E3BE}"/>
    <cellStyle name="Accent3 29" xfId="2971" xr:uid="{00000000-0005-0000-0000-00000F070000}"/>
    <cellStyle name="Accent3 29 2" xfId="14002" xr:uid="{6CBBF98C-74B8-458E-BC7B-57D737BC6303}"/>
    <cellStyle name="Accent3 3" xfId="550" xr:uid="{00000000-0005-0000-0000-000010070000}"/>
    <cellStyle name="Accent3 3 2" xfId="2972" xr:uid="{00000000-0005-0000-0000-000011070000}"/>
    <cellStyle name="Accent3 3 2 2" xfId="43775" xr:uid="{87FF6EAE-F4DA-4DB8-8E1A-789B7FF8E8FD}"/>
    <cellStyle name="Accent3 3 3" xfId="2973" xr:uid="{00000000-0005-0000-0000-000012070000}"/>
    <cellStyle name="Accent3 3 4" xfId="14003" xr:uid="{DB7A1BED-814C-4C8A-9B64-A1BCF3BD8C7B}"/>
    <cellStyle name="Accent3 3_3_k" xfId="2974" xr:uid="{00000000-0005-0000-0000-000013070000}"/>
    <cellStyle name="Accent3 30" xfId="2975" xr:uid="{00000000-0005-0000-0000-000014070000}"/>
    <cellStyle name="Accent3 30 2" xfId="14004" xr:uid="{864210CF-CD67-430F-8041-9AAB9B6F6EB4}"/>
    <cellStyle name="Accent3 31" xfId="2976" xr:uid="{00000000-0005-0000-0000-000015070000}"/>
    <cellStyle name="Accent3 31 2" xfId="14005" xr:uid="{02A2F283-22CA-4FF2-8470-CBD8CF0127E5}"/>
    <cellStyle name="Accent3 32" xfId="2977" xr:uid="{00000000-0005-0000-0000-000016070000}"/>
    <cellStyle name="Accent3 32 2" xfId="14006" xr:uid="{903DB343-1782-4BFF-BC6E-F5CE6F437F61}"/>
    <cellStyle name="Accent3 33" xfId="2978" xr:uid="{00000000-0005-0000-0000-000017070000}"/>
    <cellStyle name="Accent3 33 2" xfId="14007" xr:uid="{8EB511E5-0341-46C7-AB4C-C352591E0F0C}"/>
    <cellStyle name="Accent3 34" xfId="2979" xr:uid="{00000000-0005-0000-0000-000018070000}"/>
    <cellStyle name="Accent3 34 2" xfId="14008" xr:uid="{8C17D745-F6C1-44D5-862C-77698B843961}"/>
    <cellStyle name="Accent3 35" xfId="2980" xr:uid="{00000000-0005-0000-0000-000019070000}"/>
    <cellStyle name="Accent3 36" xfId="2981" xr:uid="{00000000-0005-0000-0000-00001A070000}"/>
    <cellStyle name="Accent3 37" xfId="2982" xr:uid="{00000000-0005-0000-0000-00001B070000}"/>
    <cellStyle name="Accent3 38" xfId="2983" xr:uid="{00000000-0005-0000-0000-00001C070000}"/>
    <cellStyle name="Accent3 39" xfId="2984" xr:uid="{00000000-0005-0000-0000-00001D070000}"/>
    <cellStyle name="Accent3 4" xfId="551" xr:uid="{00000000-0005-0000-0000-00001E070000}"/>
    <cellStyle name="Accent3 4 2" xfId="43776" xr:uid="{131AA21D-3C31-4493-9EC2-93E0B3285C4C}"/>
    <cellStyle name="Accent3 4 3" xfId="14009" xr:uid="{EC659164-B7F9-47A8-B327-1932B741C163}"/>
    <cellStyle name="Accent3 40" xfId="2985" xr:uid="{00000000-0005-0000-0000-00001F070000}"/>
    <cellStyle name="Accent3 41" xfId="2986" xr:uid="{00000000-0005-0000-0000-000020070000}"/>
    <cellStyle name="Accent3 42" xfId="2987" xr:uid="{00000000-0005-0000-0000-000021070000}"/>
    <cellStyle name="Accent3 43" xfId="2988" xr:uid="{00000000-0005-0000-0000-000022070000}"/>
    <cellStyle name="Accent3 44" xfId="2989" xr:uid="{00000000-0005-0000-0000-000023070000}"/>
    <cellStyle name="Accent3 45" xfId="2990" xr:uid="{00000000-0005-0000-0000-000024070000}"/>
    <cellStyle name="Accent3 46" xfId="2991" xr:uid="{00000000-0005-0000-0000-000025070000}"/>
    <cellStyle name="Accent3 47" xfId="2992" xr:uid="{00000000-0005-0000-0000-000026070000}"/>
    <cellStyle name="Accent3 48" xfId="2993" xr:uid="{00000000-0005-0000-0000-000027070000}"/>
    <cellStyle name="Accent3 49" xfId="2994" xr:uid="{00000000-0005-0000-0000-000028070000}"/>
    <cellStyle name="Accent3 5" xfId="552" xr:uid="{00000000-0005-0000-0000-000029070000}"/>
    <cellStyle name="Accent3 5 2" xfId="43777" xr:uid="{2518EA03-1500-46D6-9C1C-49C1746D0CC8}"/>
    <cellStyle name="Accent3 5 3" xfId="14010" xr:uid="{D9A59FA7-8D34-482B-BF1D-AE03260595EC}"/>
    <cellStyle name="Accent3 6" xfId="553" xr:uid="{00000000-0005-0000-0000-00002A070000}"/>
    <cellStyle name="Accent3 6 2" xfId="43778" xr:uid="{0225A14B-E0FA-4014-A667-4BFF7C4AE4A3}"/>
    <cellStyle name="Accent3 6 3" xfId="14011" xr:uid="{960461E8-A710-4215-BD3D-23371E1EA393}"/>
    <cellStyle name="Accent3 7" xfId="554" xr:uid="{00000000-0005-0000-0000-00002B070000}"/>
    <cellStyle name="Accent3 7 2" xfId="43779" xr:uid="{5A71F536-820F-40D6-83B0-EECC7E4EE987}"/>
    <cellStyle name="Accent3 7 3" xfId="14012" xr:uid="{EFC11391-548B-4052-AE6D-C0DCBFF80049}"/>
    <cellStyle name="Accent3 8" xfId="555" xr:uid="{00000000-0005-0000-0000-00002C070000}"/>
    <cellStyle name="Accent3 8 2" xfId="2995" xr:uid="{00000000-0005-0000-0000-00002D070000}"/>
    <cellStyle name="Accent3 8 2 2" xfId="43780" xr:uid="{AB174329-FD8A-4547-860A-FBC72D758585}"/>
    <cellStyle name="Accent3 8 3" xfId="14013" xr:uid="{0FD514DD-8812-4043-942D-08D1C2ABED28}"/>
    <cellStyle name="Accent3 9" xfId="556" xr:uid="{00000000-0005-0000-0000-00002E070000}"/>
    <cellStyle name="Accent3 9 2" xfId="2996" xr:uid="{00000000-0005-0000-0000-00002F070000}"/>
    <cellStyle name="Accent3 9 2 2" xfId="43781" xr:uid="{6D52ED51-CA3E-4E73-98F9-F66E322B2EDA}"/>
    <cellStyle name="Accent3 9 3" xfId="14014" xr:uid="{75DB1D17-7970-4F17-81BE-93EAC0503F73}"/>
    <cellStyle name="Accent4 10" xfId="557" xr:uid="{00000000-0005-0000-0000-000030070000}"/>
    <cellStyle name="Accent4 10 2" xfId="2997" xr:uid="{00000000-0005-0000-0000-000031070000}"/>
    <cellStyle name="Accent4 10 2 2" xfId="43782" xr:uid="{261C5EF9-A912-4661-8282-6A6D9D593A5A}"/>
    <cellStyle name="Accent4 10 3" xfId="14015" xr:uid="{FC497301-804F-4B48-8066-0EAE1C218521}"/>
    <cellStyle name="Accent4 11" xfId="2998" xr:uid="{00000000-0005-0000-0000-000032070000}"/>
    <cellStyle name="Accent4 11 2" xfId="14016" xr:uid="{D804947B-8B48-45E0-9B33-509F07ECFF21}"/>
    <cellStyle name="Accent4 12" xfId="2999" xr:uid="{00000000-0005-0000-0000-000033070000}"/>
    <cellStyle name="Accent4 12 2" xfId="14017" xr:uid="{C51EF682-90DD-43CC-B539-4A23279E8E81}"/>
    <cellStyle name="Accent4 13" xfId="3000" xr:uid="{00000000-0005-0000-0000-000034070000}"/>
    <cellStyle name="Accent4 13 2" xfId="14018" xr:uid="{7F566F5B-9AAE-4B39-9DC7-078E21E4BB86}"/>
    <cellStyle name="Accent4 14" xfId="3001" xr:uid="{00000000-0005-0000-0000-000035070000}"/>
    <cellStyle name="Accent4 14 2" xfId="14019" xr:uid="{90BD8704-5480-4409-9D99-48C334153D2F}"/>
    <cellStyle name="Accent4 15" xfId="3002" xr:uid="{00000000-0005-0000-0000-000036070000}"/>
    <cellStyle name="Accent4 15 2" xfId="14020" xr:uid="{F04C2353-6AEC-4B4F-8869-D307D5C0911A}"/>
    <cellStyle name="Accent4 16" xfId="3003" xr:uid="{00000000-0005-0000-0000-000037070000}"/>
    <cellStyle name="Accent4 16 2" xfId="14021" xr:uid="{98694C8E-6185-47DF-8742-18E62AEE4221}"/>
    <cellStyle name="Accent4 17" xfId="3004" xr:uid="{00000000-0005-0000-0000-000038070000}"/>
    <cellStyle name="Accent4 17 2" xfId="14022" xr:uid="{625F79FC-22C2-4B15-B66D-22BD7399BDD8}"/>
    <cellStyle name="Accent4 18" xfId="3005" xr:uid="{00000000-0005-0000-0000-000039070000}"/>
    <cellStyle name="Accent4 18 2" xfId="14023" xr:uid="{F523BE05-4990-4633-BC78-64EFA0586AB4}"/>
    <cellStyle name="Accent4 19" xfId="3006" xr:uid="{00000000-0005-0000-0000-00003A070000}"/>
    <cellStyle name="Accent4 19 2" xfId="14024" xr:uid="{914BD59D-AC8B-4149-A490-4610BB332520}"/>
    <cellStyle name="Accent4 2" xfId="558" xr:uid="{00000000-0005-0000-0000-00003B070000}"/>
    <cellStyle name="Accent4 2 10" xfId="3007" xr:uid="{00000000-0005-0000-0000-00003C070000}"/>
    <cellStyle name="Accent4 2 10 2" xfId="14026" xr:uid="{D774D1C2-98EC-4A10-9DD2-385E7E9754C0}"/>
    <cellStyle name="Accent4 2 11" xfId="3008" xr:uid="{00000000-0005-0000-0000-00003D070000}"/>
    <cellStyle name="Accent4 2 11 2" xfId="14027" xr:uid="{EA415CCE-5E2D-4A39-9C26-B3C46BE8D4E3}"/>
    <cellStyle name="Accent4 2 12" xfId="3009" xr:uid="{00000000-0005-0000-0000-00003E070000}"/>
    <cellStyle name="Accent4 2 12 2" xfId="14028" xr:uid="{BFDA894B-09B1-4A19-829A-556712FDBE80}"/>
    <cellStyle name="Accent4 2 13" xfId="3010" xr:uid="{00000000-0005-0000-0000-00003F070000}"/>
    <cellStyle name="Accent4 2 13 2" xfId="14029" xr:uid="{CF9B3FD6-92AB-41DF-9ED0-E36A3E7DDE92}"/>
    <cellStyle name="Accent4 2 14" xfId="3011" xr:uid="{00000000-0005-0000-0000-000040070000}"/>
    <cellStyle name="Accent4 2 15" xfId="14025" xr:uid="{D746069A-9A40-4EFA-B394-15CFB0774F57}"/>
    <cellStyle name="Accent4 2 2" xfId="559" xr:uid="{00000000-0005-0000-0000-000041070000}"/>
    <cellStyle name="Accent4 2 2 2" xfId="3012" xr:uid="{00000000-0005-0000-0000-000042070000}"/>
    <cellStyle name="Accent4 2 2 2 2" xfId="43783" xr:uid="{3EAF7991-5932-43D1-9C32-307EAC317166}"/>
    <cellStyle name="Accent4 2 2 3" xfId="14030" xr:uid="{4E90EDFF-8122-4C2E-AC94-BA7019616FC4}"/>
    <cellStyle name="Accent4 2 3" xfId="560" xr:uid="{00000000-0005-0000-0000-000043070000}"/>
    <cellStyle name="Accent4 2 3 2" xfId="43784" xr:uid="{3B5B4E96-EB23-4D5E-A879-30051AC50B55}"/>
    <cellStyle name="Accent4 2 3 3" xfId="14031" xr:uid="{42F8F4E2-7097-4724-A97F-7E01CA4F9AAC}"/>
    <cellStyle name="Accent4 2 4" xfId="561" xr:uid="{00000000-0005-0000-0000-000044070000}"/>
    <cellStyle name="Accent4 2 4 2" xfId="3013" xr:uid="{00000000-0005-0000-0000-000045070000}"/>
    <cellStyle name="Accent4 2 4 2 2" xfId="43785" xr:uid="{103C7463-A110-4D36-A112-505767F26B72}"/>
    <cellStyle name="Accent4 2 4 3" xfId="14032" xr:uid="{B9001939-CE7B-4ADB-AE23-9145B036952E}"/>
    <cellStyle name="Accent4 2 5" xfId="562" xr:uid="{00000000-0005-0000-0000-000046070000}"/>
    <cellStyle name="Accent4 2 5 2" xfId="3014" xr:uid="{00000000-0005-0000-0000-000047070000}"/>
    <cellStyle name="Accent4 2 5 2 2" xfId="43786" xr:uid="{4A83C829-C577-414B-996F-B1935C7F728A}"/>
    <cellStyle name="Accent4 2 5 3" xfId="14033" xr:uid="{DFEFBE4B-E403-4EF4-8015-D044E74760CF}"/>
    <cellStyle name="Accent4 2 6" xfId="3015" xr:uid="{00000000-0005-0000-0000-000048070000}"/>
    <cellStyle name="Accent4 2 6 2" xfId="14034" xr:uid="{C9A04DBE-892F-411D-9304-7F6EB3DFFF72}"/>
    <cellStyle name="Accent4 2 7" xfId="3016" xr:uid="{00000000-0005-0000-0000-000049070000}"/>
    <cellStyle name="Accent4 2 7 2" xfId="14035" xr:uid="{383EC983-1CE2-44FB-BAC8-D9DA227FF902}"/>
    <cellStyle name="Accent4 2 8" xfId="3017" xr:uid="{00000000-0005-0000-0000-00004A070000}"/>
    <cellStyle name="Accent4 2 8 2" xfId="14036" xr:uid="{FFB5AA34-FDB2-4EAD-9C70-B2E2DC182097}"/>
    <cellStyle name="Accent4 2 9" xfId="3018" xr:uid="{00000000-0005-0000-0000-00004B070000}"/>
    <cellStyle name="Accent4 2 9 2" xfId="14037" xr:uid="{4ABBC7CA-D69E-4B13-A9EA-A3104C29E754}"/>
    <cellStyle name="Accent4 2_2-2" xfId="3019" xr:uid="{00000000-0005-0000-0000-00004C070000}"/>
    <cellStyle name="Accent4 20" xfId="3020" xr:uid="{00000000-0005-0000-0000-00004D070000}"/>
    <cellStyle name="Accent4 20 2" xfId="14038" xr:uid="{844A54E9-03A4-4C05-9733-A916339DF11E}"/>
    <cellStyle name="Accent4 21" xfId="3021" xr:uid="{00000000-0005-0000-0000-00004E070000}"/>
    <cellStyle name="Accent4 21 10" xfId="14040" xr:uid="{E8160746-1236-4750-8091-72D4F22A509F}"/>
    <cellStyle name="Accent4 21 11" xfId="14041" xr:uid="{D1279666-A1E8-4341-BBC2-1D4978ED8D93}"/>
    <cellStyle name="Accent4 21 12" xfId="14042" xr:uid="{3444B6C8-A65F-479E-A56C-00155C4F5D8D}"/>
    <cellStyle name="Accent4 21 13" xfId="14043" xr:uid="{67AAF93D-A549-4C45-A0AD-5E173058467A}"/>
    <cellStyle name="Accent4 21 14" xfId="14044" xr:uid="{A7695D44-9B07-45AF-AC5F-5544B339439B}"/>
    <cellStyle name="Accent4 21 15" xfId="14039" xr:uid="{3E1F142D-0577-4731-80C1-461DE61E3952}"/>
    <cellStyle name="Accent4 21 2" xfId="14045" xr:uid="{232F31B1-056D-4094-B9B6-FABEDA5B4AC2}"/>
    <cellStyle name="Accent4 21 2 2" xfId="14046" xr:uid="{FFD3ADC2-E332-4934-BAFA-30BA6326DF63}"/>
    <cellStyle name="Accent4 21 2 3" xfId="14047" xr:uid="{91DC1CC9-80A6-4FC6-9FBC-CFE9FF4B0BFB}"/>
    <cellStyle name="Accent4 21 2 3 2" xfId="14048" xr:uid="{EED8BC95-4ABF-4670-8874-144CCD5BE8E5}"/>
    <cellStyle name="Accent4 21 2 4" xfId="14049" xr:uid="{CF970CC3-25DD-42B5-8A67-1C452C2C6FC0}"/>
    <cellStyle name="Accent4 21 2 5" xfId="14050" xr:uid="{CE30E333-F0FD-47A9-B51D-143CBB66F145}"/>
    <cellStyle name="Accent4 21 3" xfId="14051" xr:uid="{5B50F46B-CE12-44B9-9DD2-B1C0BF6C641B}"/>
    <cellStyle name="Accent4 21 4" xfId="14052" xr:uid="{2FD55186-D750-4307-BF08-D091360B128A}"/>
    <cellStyle name="Accent4 21 5" xfId="14053" xr:uid="{43BE1C6F-1273-437D-96B5-F7859EEFAD8B}"/>
    <cellStyle name="Accent4 21 6" xfId="14054" xr:uid="{9718F03F-F421-4EDA-A27B-FAFEB84FDB65}"/>
    <cellStyle name="Accent4 21 7" xfId="14055" xr:uid="{E63F131C-C75B-47E2-912D-5D45DD0D52C0}"/>
    <cellStyle name="Accent4 21 8" xfId="14056" xr:uid="{C9DDF06E-802F-4164-8892-7ECE27442682}"/>
    <cellStyle name="Accent4 21 9" xfId="14057" xr:uid="{CFE12962-D28E-4A32-BBC5-5CF966D4633A}"/>
    <cellStyle name="Accent4 22" xfId="3022" xr:uid="{00000000-0005-0000-0000-00004F070000}"/>
    <cellStyle name="Accent4 22 2" xfId="14059" xr:uid="{F21FBCA1-D017-494A-B314-6FDEC3EB0003}"/>
    <cellStyle name="Accent4 22 3" xfId="14060" xr:uid="{9C62FBE5-998C-4453-A417-C0A248162AD6}"/>
    <cellStyle name="Accent4 22 3 2" xfId="39954" xr:uid="{F1D20839-BD12-40F3-88F6-4D65FA21E761}"/>
    <cellStyle name="Accent4 22 4" xfId="14061" xr:uid="{F7B4B0FE-0079-4A3A-8C8F-A1BC88DA5750}"/>
    <cellStyle name="Accent4 22 4 2" xfId="39955" xr:uid="{AFA2099B-235E-4077-9E3D-C8727288B88E}"/>
    <cellStyle name="Accent4 22 5" xfId="39953" xr:uid="{12F1610D-9925-48E1-AE57-214BE0B6D8E6}"/>
    <cellStyle name="Accent4 22 6" xfId="14058" xr:uid="{81AE76BC-8F6F-42F7-AB50-4D85717BCDFF}"/>
    <cellStyle name="Accent4 23" xfId="3023" xr:uid="{00000000-0005-0000-0000-000050070000}"/>
    <cellStyle name="Accent4 23 2" xfId="14063" xr:uid="{3D866C46-C6E9-4A93-9C70-AD8B306B0BA2}"/>
    <cellStyle name="Accent4 23 3" xfId="14064" xr:uid="{59EC9CC1-250D-4BF4-87BD-E51480249235}"/>
    <cellStyle name="Accent4 23 3 2" xfId="14065" xr:uid="{05D73E7D-316F-4886-B8DE-3F24D90F84E2}"/>
    <cellStyle name="Accent4 23 3 2 2" xfId="39957" xr:uid="{94AC6B90-A3CF-46F4-B4EA-8FF6D11FA601}"/>
    <cellStyle name="Accent4 23 4" xfId="14066" xr:uid="{3BD48834-2882-4D9A-BC4A-A5CE4E9B4F32}"/>
    <cellStyle name="Accent4 23 5" xfId="14067" xr:uid="{B94946C7-7747-4075-9060-F49641E080FD}"/>
    <cellStyle name="Accent4 23 5 2" xfId="39958" xr:uid="{E0199384-8C90-40D1-8984-7BF3F3D02F0F}"/>
    <cellStyle name="Accent4 23 6" xfId="39956" xr:uid="{22621E2B-62EF-464C-8429-CCFF6D6DB5FD}"/>
    <cellStyle name="Accent4 23 7" xfId="14062" xr:uid="{BC863F9E-A3CC-4AEA-A18F-ED4A6079E351}"/>
    <cellStyle name="Accent4 24" xfId="3024" xr:uid="{00000000-0005-0000-0000-000051070000}"/>
    <cellStyle name="Accent4 24 2" xfId="14069" xr:uid="{68C46F35-CABF-47DC-8CA5-F35A068FCD12}"/>
    <cellStyle name="Accent4 24 3" xfId="14070" xr:uid="{7C89226F-713C-4F82-81B4-D4912003FFF5}"/>
    <cellStyle name="Accent4 24 4" xfId="14071" xr:uid="{7A4627BE-07EB-4288-BF61-FF6658C8E243}"/>
    <cellStyle name="Accent4 24 5" xfId="14072" xr:uid="{E0D19F6E-67BD-4BB3-A46A-CA5F8DA37C9D}"/>
    <cellStyle name="Accent4 24 6" xfId="14073" xr:uid="{9ECCFF90-2C4C-4F71-8F02-45A2EA3CCB33}"/>
    <cellStyle name="Accent4 24 7" xfId="14068" xr:uid="{EFDDEEFE-EEC7-4123-9991-D29AAFF88643}"/>
    <cellStyle name="Accent4 25" xfId="3025" xr:uid="{00000000-0005-0000-0000-000052070000}"/>
    <cellStyle name="Accent4 25 2" xfId="14074" xr:uid="{B2E87ACF-5C37-4863-8ABB-B12944460D63}"/>
    <cellStyle name="Accent4 26" xfId="3026" xr:uid="{00000000-0005-0000-0000-000053070000}"/>
    <cellStyle name="Accent4 26 2" xfId="14075" xr:uid="{9B6B3A88-2566-40CE-B99D-515FEF836F6E}"/>
    <cellStyle name="Accent4 27" xfId="3027" xr:uid="{00000000-0005-0000-0000-000054070000}"/>
    <cellStyle name="Accent4 27 2" xfId="14076" xr:uid="{BA1DAF25-949A-4A42-8033-F722EC92DC1C}"/>
    <cellStyle name="Accent4 28" xfId="3028" xr:uid="{00000000-0005-0000-0000-000055070000}"/>
    <cellStyle name="Accent4 28 2" xfId="14077" xr:uid="{1C34C41A-1CE9-4B41-97DD-CB02C01B3106}"/>
    <cellStyle name="Accent4 29" xfId="3029" xr:uid="{00000000-0005-0000-0000-000056070000}"/>
    <cellStyle name="Accent4 29 2" xfId="14078" xr:uid="{926BED23-3B5F-4174-842F-763512CA304D}"/>
    <cellStyle name="Accent4 3" xfId="563" xr:uid="{00000000-0005-0000-0000-000057070000}"/>
    <cellStyle name="Accent4 3 2" xfId="3030" xr:uid="{00000000-0005-0000-0000-000058070000}"/>
    <cellStyle name="Accent4 3 2 2" xfId="43787" xr:uid="{D3349E2C-06C0-4B19-AE49-85D632DE6C40}"/>
    <cellStyle name="Accent4 3 3" xfId="3031" xr:uid="{00000000-0005-0000-0000-000059070000}"/>
    <cellStyle name="Accent4 3 4" xfId="14079" xr:uid="{7D8E65EB-7E5E-4C47-8BE7-9BD2D344573D}"/>
    <cellStyle name="Accent4 3_3_k" xfId="3032" xr:uid="{00000000-0005-0000-0000-00005A070000}"/>
    <cellStyle name="Accent4 30" xfId="3033" xr:uid="{00000000-0005-0000-0000-00005B070000}"/>
    <cellStyle name="Accent4 30 2" xfId="14080" xr:uid="{F632CFB0-F860-424C-ADB4-4BF04A3A833C}"/>
    <cellStyle name="Accent4 31" xfId="3034" xr:uid="{00000000-0005-0000-0000-00005C070000}"/>
    <cellStyle name="Accent4 31 2" xfId="14081" xr:uid="{094737ED-35CE-4B60-801D-301C3F7C023A}"/>
    <cellStyle name="Accent4 32" xfId="3035" xr:uid="{00000000-0005-0000-0000-00005D070000}"/>
    <cellStyle name="Accent4 32 2" xfId="14082" xr:uid="{2E4C597A-E4E7-4646-A654-F1AAABDD5CDF}"/>
    <cellStyle name="Accent4 33" xfId="3036" xr:uid="{00000000-0005-0000-0000-00005E070000}"/>
    <cellStyle name="Accent4 33 2" xfId="14083" xr:uid="{2917E75B-66CA-4181-BBA5-A48F84C5A6AA}"/>
    <cellStyle name="Accent4 34" xfId="3037" xr:uid="{00000000-0005-0000-0000-00005F070000}"/>
    <cellStyle name="Accent4 34 2" xfId="14084" xr:uid="{3885F315-CBAA-4D2E-8B2C-3C1231697F92}"/>
    <cellStyle name="Accent4 35" xfId="3038" xr:uid="{00000000-0005-0000-0000-000060070000}"/>
    <cellStyle name="Accent4 36" xfId="3039" xr:uid="{00000000-0005-0000-0000-000061070000}"/>
    <cellStyle name="Accent4 37" xfId="3040" xr:uid="{00000000-0005-0000-0000-000062070000}"/>
    <cellStyle name="Accent4 38" xfId="3041" xr:uid="{00000000-0005-0000-0000-000063070000}"/>
    <cellStyle name="Accent4 39" xfId="3042" xr:uid="{00000000-0005-0000-0000-000064070000}"/>
    <cellStyle name="Accent4 4" xfId="564" xr:uid="{00000000-0005-0000-0000-000065070000}"/>
    <cellStyle name="Accent4 4 2" xfId="43788" xr:uid="{9F550A9C-506C-4FEA-A788-6BA62F7CFE28}"/>
    <cellStyle name="Accent4 4 3" xfId="14085" xr:uid="{A3964025-E7CC-47E9-BD74-1703B84A00CC}"/>
    <cellStyle name="Accent4 40" xfId="3043" xr:uid="{00000000-0005-0000-0000-000066070000}"/>
    <cellStyle name="Accent4 41" xfId="3044" xr:uid="{00000000-0005-0000-0000-000067070000}"/>
    <cellStyle name="Accent4 42" xfId="3045" xr:uid="{00000000-0005-0000-0000-000068070000}"/>
    <cellStyle name="Accent4 43" xfId="3046" xr:uid="{00000000-0005-0000-0000-000069070000}"/>
    <cellStyle name="Accent4 44" xfId="3047" xr:uid="{00000000-0005-0000-0000-00006A070000}"/>
    <cellStyle name="Accent4 45" xfId="3048" xr:uid="{00000000-0005-0000-0000-00006B070000}"/>
    <cellStyle name="Accent4 46" xfId="3049" xr:uid="{00000000-0005-0000-0000-00006C070000}"/>
    <cellStyle name="Accent4 47" xfId="3050" xr:uid="{00000000-0005-0000-0000-00006D070000}"/>
    <cellStyle name="Accent4 48" xfId="3051" xr:uid="{00000000-0005-0000-0000-00006E070000}"/>
    <cellStyle name="Accent4 49" xfId="3052" xr:uid="{00000000-0005-0000-0000-00006F070000}"/>
    <cellStyle name="Accent4 5" xfId="565" xr:uid="{00000000-0005-0000-0000-000070070000}"/>
    <cellStyle name="Accent4 5 2" xfId="43789" xr:uid="{96F88085-0211-4A9A-AE88-0ADEF5439E28}"/>
    <cellStyle name="Accent4 5 3" xfId="14086" xr:uid="{3E1170A1-6650-4B9A-9CC9-C74B21D9B03A}"/>
    <cellStyle name="Accent4 6" xfId="566" xr:uid="{00000000-0005-0000-0000-000071070000}"/>
    <cellStyle name="Accent4 6 2" xfId="43790" xr:uid="{2E15DB82-2F12-4E4D-821E-1DDE3266F037}"/>
    <cellStyle name="Accent4 6 3" xfId="14087" xr:uid="{BE3485C6-62B1-46AB-BA4D-104DBE5C751B}"/>
    <cellStyle name="Accent4 7" xfId="567" xr:uid="{00000000-0005-0000-0000-000072070000}"/>
    <cellStyle name="Accent4 7 2" xfId="43791" xr:uid="{0580605D-1490-49DB-A0EF-FE66AB8D06B7}"/>
    <cellStyle name="Accent4 7 3" xfId="14088" xr:uid="{41631A91-8C02-40D8-959B-49A97658429C}"/>
    <cellStyle name="Accent4 8" xfId="568" xr:uid="{00000000-0005-0000-0000-000073070000}"/>
    <cellStyle name="Accent4 8 2" xfId="3053" xr:uid="{00000000-0005-0000-0000-000074070000}"/>
    <cellStyle name="Accent4 8 2 2" xfId="43792" xr:uid="{31C749A5-C25B-4DFD-BB66-0707778211EF}"/>
    <cellStyle name="Accent4 8 3" xfId="14089" xr:uid="{1E566FD2-3B2F-4E2A-B2D5-CF1D76AE019E}"/>
    <cellStyle name="Accent4 9" xfId="569" xr:uid="{00000000-0005-0000-0000-000075070000}"/>
    <cellStyle name="Accent4 9 2" xfId="3054" xr:uid="{00000000-0005-0000-0000-000076070000}"/>
    <cellStyle name="Accent4 9 2 2" xfId="43793" xr:uid="{A37AC9F3-B286-4586-93D6-8955CD6FE709}"/>
    <cellStyle name="Accent4 9 3" xfId="14090" xr:uid="{654DE655-179E-49CE-90AC-BD809366B190}"/>
    <cellStyle name="Accent5 10" xfId="570" xr:uid="{00000000-0005-0000-0000-000077070000}"/>
    <cellStyle name="Accent5 10 2" xfId="3055" xr:uid="{00000000-0005-0000-0000-000078070000}"/>
    <cellStyle name="Accent5 10 2 2" xfId="43794" xr:uid="{65A0DBBB-4D41-44A8-BE32-BFB45404BFC1}"/>
    <cellStyle name="Accent5 10 3" xfId="14091" xr:uid="{888228F5-A5B9-46C9-8E4E-C86F93EEE1F7}"/>
    <cellStyle name="Accent5 11" xfId="3056" xr:uid="{00000000-0005-0000-0000-000079070000}"/>
    <cellStyle name="Accent5 11 2" xfId="14092" xr:uid="{BEF149C4-6300-4C34-B64B-4848D0554AD3}"/>
    <cellStyle name="Accent5 12" xfId="3057" xr:uid="{00000000-0005-0000-0000-00007A070000}"/>
    <cellStyle name="Accent5 12 2" xfId="14093" xr:uid="{17712611-3EC9-450F-992F-09E04DF207A1}"/>
    <cellStyle name="Accent5 13" xfId="3058" xr:uid="{00000000-0005-0000-0000-00007B070000}"/>
    <cellStyle name="Accent5 13 2" xfId="14094" xr:uid="{0324E75A-1FF9-4523-9BBC-E9A8349097FB}"/>
    <cellStyle name="Accent5 14" xfId="3059" xr:uid="{00000000-0005-0000-0000-00007C070000}"/>
    <cellStyle name="Accent5 14 2" xfId="14095" xr:uid="{9A9D3C8B-9D9A-4D33-AAE2-B05A91D60148}"/>
    <cellStyle name="Accent5 15" xfId="3060" xr:uid="{00000000-0005-0000-0000-00007D070000}"/>
    <cellStyle name="Accent5 15 2" xfId="14096" xr:uid="{6B487202-F3A6-4883-BE34-A713EAFF8EAB}"/>
    <cellStyle name="Accent5 16" xfId="3061" xr:uid="{00000000-0005-0000-0000-00007E070000}"/>
    <cellStyle name="Accent5 16 2" xfId="14097" xr:uid="{A1DA9D00-1845-40D5-BFA0-AE215198495B}"/>
    <cellStyle name="Accent5 17" xfId="3062" xr:uid="{00000000-0005-0000-0000-00007F070000}"/>
    <cellStyle name="Accent5 17 2" xfId="14098" xr:uid="{722B00C6-77D5-462D-899C-DD59E01CC996}"/>
    <cellStyle name="Accent5 18" xfId="3063" xr:uid="{00000000-0005-0000-0000-000080070000}"/>
    <cellStyle name="Accent5 18 2" xfId="14099" xr:uid="{2BE1D8F7-21AA-4BAD-ACE8-CE73AB49DD06}"/>
    <cellStyle name="Accent5 19" xfId="3064" xr:uid="{00000000-0005-0000-0000-000081070000}"/>
    <cellStyle name="Accent5 19 2" xfId="14100" xr:uid="{4EF792E4-8DA4-4026-AEA2-BBE5E1103674}"/>
    <cellStyle name="Accent5 2" xfId="571" xr:uid="{00000000-0005-0000-0000-000082070000}"/>
    <cellStyle name="Accent5 2 10" xfId="3065" xr:uid="{00000000-0005-0000-0000-000083070000}"/>
    <cellStyle name="Accent5 2 10 2" xfId="14102" xr:uid="{A5429A65-469A-4739-B9C7-D82399EC33D5}"/>
    <cellStyle name="Accent5 2 11" xfId="3066" xr:uid="{00000000-0005-0000-0000-000084070000}"/>
    <cellStyle name="Accent5 2 11 2" xfId="14103" xr:uid="{275A20A9-C09A-4AA2-AEA9-00F1DCDACF98}"/>
    <cellStyle name="Accent5 2 12" xfId="3067" xr:uid="{00000000-0005-0000-0000-000085070000}"/>
    <cellStyle name="Accent5 2 12 2" xfId="14104" xr:uid="{888FB291-7A01-45D0-B8CA-D172BF0AF00A}"/>
    <cellStyle name="Accent5 2 13" xfId="3068" xr:uid="{00000000-0005-0000-0000-000086070000}"/>
    <cellStyle name="Accent5 2 13 2" xfId="14105" xr:uid="{18F15F4E-7664-4AFB-BE1D-493BC36D2A86}"/>
    <cellStyle name="Accent5 2 14" xfId="3069" xr:uid="{00000000-0005-0000-0000-000087070000}"/>
    <cellStyle name="Accent5 2 15" xfId="14101" xr:uid="{D22311B2-0AFF-4307-B22E-17AD3E157697}"/>
    <cellStyle name="Accent5 2 2" xfId="572" xr:uid="{00000000-0005-0000-0000-000088070000}"/>
    <cellStyle name="Accent5 2 2 2" xfId="3070" xr:uid="{00000000-0005-0000-0000-000089070000}"/>
    <cellStyle name="Accent5 2 2 2 2" xfId="43795" xr:uid="{28A2378E-CDED-4D0E-8C22-16239F4A4B0F}"/>
    <cellStyle name="Accent5 2 2 3" xfId="14106" xr:uid="{21566064-A809-4CB6-89A4-D4B6724A269D}"/>
    <cellStyle name="Accent5 2 3" xfId="573" xr:uid="{00000000-0005-0000-0000-00008A070000}"/>
    <cellStyle name="Accent5 2 3 2" xfId="43796" xr:uid="{569F6721-E457-4ECB-8355-20DB9D028A78}"/>
    <cellStyle name="Accent5 2 3 3" xfId="14107" xr:uid="{8E8698F9-BADF-4934-82AB-EBE0C6BF4129}"/>
    <cellStyle name="Accent5 2 4" xfId="574" xr:uid="{00000000-0005-0000-0000-00008B070000}"/>
    <cellStyle name="Accent5 2 4 2" xfId="3071" xr:uid="{00000000-0005-0000-0000-00008C070000}"/>
    <cellStyle name="Accent5 2 4 2 2" xfId="43797" xr:uid="{B831BD93-1FB1-43A7-A6EE-396DF9BB14DE}"/>
    <cellStyle name="Accent5 2 4 3" xfId="14108" xr:uid="{9058CEC2-6342-405B-8BA0-98E08DCD2792}"/>
    <cellStyle name="Accent5 2 5" xfId="575" xr:uid="{00000000-0005-0000-0000-00008D070000}"/>
    <cellStyle name="Accent5 2 5 2" xfId="3072" xr:uid="{00000000-0005-0000-0000-00008E070000}"/>
    <cellStyle name="Accent5 2 5 2 2" xfId="43798" xr:uid="{BAB28323-7AC0-47BC-9A0E-87B04AE8804A}"/>
    <cellStyle name="Accent5 2 5 3" xfId="14109" xr:uid="{33E43F5F-3737-40BE-9063-AB5CA7DA6093}"/>
    <cellStyle name="Accent5 2 6" xfId="3073" xr:uid="{00000000-0005-0000-0000-00008F070000}"/>
    <cellStyle name="Accent5 2 6 2" xfId="14110" xr:uid="{BE11EA90-384C-4934-8D95-6B823E86B683}"/>
    <cellStyle name="Accent5 2 7" xfId="3074" xr:uid="{00000000-0005-0000-0000-000090070000}"/>
    <cellStyle name="Accent5 2 7 2" xfId="14111" xr:uid="{E98DDEBB-77F8-400B-9E92-4FAE49D7D43B}"/>
    <cellStyle name="Accent5 2 8" xfId="3075" xr:uid="{00000000-0005-0000-0000-000091070000}"/>
    <cellStyle name="Accent5 2 8 2" xfId="14112" xr:uid="{92B82112-69C0-4697-BF89-09AAD11DBAC8}"/>
    <cellStyle name="Accent5 2 9" xfId="3076" xr:uid="{00000000-0005-0000-0000-000092070000}"/>
    <cellStyle name="Accent5 2 9 2" xfId="14113" xr:uid="{705BCCDA-624B-411A-A058-D59942ED06A6}"/>
    <cellStyle name="Accent5 2_2-2" xfId="3077" xr:uid="{00000000-0005-0000-0000-000093070000}"/>
    <cellStyle name="Accent5 20" xfId="3078" xr:uid="{00000000-0005-0000-0000-000094070000}"/>
    <cellStyle name="Accent5 20 2" xfId="14114" xr:uid="{520BA374-C199-4C78-868B-738E9423D70B}"/>
    <cellStyle name="Accent5 21" xfId="3079" xr:uid="{00000000-0005-0000-0000-000095070000}"/>
    <cellStyle name="Accent5 21 10" xfId="14116" xr:uid="{46D4A3A4-D343-45AF-ADD6-43D96D9FA6D7}"/>
    <cellStyle name="Accent5 21 11" xfId="14117" xr:uid="{55B9DFB1-759B-4BEC-AB7D-EC7DCF877C9B}"/>
    <cellStyle name="Accent5 21 12" xfId="14118" xr:uid="{3232E56D-8935-4646-91F6-1D5D021286AA}"/>
    <cellStyle name="Accent5 21 13" xfId="14119" xr:uid="{58DDC463-FFAD-4392-90D2-1F745A7591AD}"/>
    <cellStyle name="Accent5 21 14" xfId="14120" xr:uid="{038F5C9B-15A4-496A-A695-7104B78AE09A}"/>
    <cellStyle name="Accent5 21 15" xfId="14115" xr:uid="{C5C2D8BB-0D6D-4AD4-A639-681C19AF837C}"/>
    <cellStyle name="Accent5 21 2" xfId="14121" xr:uid="{8F2080DE-7B97-4927-8CDA-F7C4DD3D3D39}"/>
    <cellStyle name="Accent5 21 2 2" xfId="14122" xr:uid="{1B3269EE-DB1D-41EB-97E7-4908868F8278}"/>
    <cellStyle name="Accent5 21 2 3" xfId="14123" xr:uid="{D26A5CCE-F41A-417C-931F-72FDCA50EDF2}"/>
    <cellStyle name="Accent5 21 2 3 2" xfId="14124" xr:uid="{41392303-EB34-4D15-A7D5-7A677B883B57}"/>
    <cellStyle name="Accent5 21 2 4" xfId="14125" xr:uid="{C782F2CD-29C6-4DBA-A3B0-EC95BA082228}"/>
    <cellStyle name="Accent5 21 2 5" xfId="14126" xr:uid="{8E1D2D6A-99CE-4CCC-B702-90A02FB7BF69}"/>
    <cellStyle name="Accent5 21 3" xfId="14127" xr:uid="{BB0AD8E7-E243-4E89-80D0-10125696F795}"/>
    <cellStyle name="Accent5 21 4" xfId="14128" xr:uid="{F8C866C2-240B-43F5-B014-944269613D60}"/>
    <cellStyle name="Accent5 21 5" xfId="14129" xr:uid="{88D447CC-9267-4B36-9A64-21B55A08699C}"/>
    <cellStyle name="Accent5 21 6" xfId="14130" xr:uid="{66D6ADD5-5F6F-4829-BA8D-6E1D45691622}"/>
    <cellStyle name="Accent5 21 7" xfId="14131" xr:uid="{DBBF6CC4-9ED3-4783-BE2D-C8E1883859DA}"/>
    <cellStyle name="Accent5 21 8" xfId="14132" xr:uid="{91193B71-1ACF-4BDE-BBF8-0FC022D2184F}"/>
    <cellStyle name="Accent5 21 9" xfId="14133" xr:uid="{C8436A4A-2661-4F22-B388-D8EC246524F8}"/>
    <cellStyle name="Accent5 22" xfId="3080" xr:uid="{00000000-0005-0000-0000-000096070000}"/>
    <cellStyle name="Accent5 22 2" xfId="14135" xr:uid="{92E4D300-5109-4137-BB6E-4CAC2380A376}"/>
    <cellStyle name="Accent5 22 3" xfId="14136" xr:uid="{6186960A-4384-461B-A3E4-ED3D401B87BF}"/>
    <cellStyle name="Accent5 22 3 2" xfId="39960" xr:uid="{FC8E075E-7B5B-4B20-9B04-79001D3AED1C}"/>
    <cellStyle name="Accent5 22 4" xfId="14137" xr:uid="{243E09AD-378D-4626-8F92-96617A9F86E9}"/>
    <cellStyle name="Accent5 22 4 2" xfId="39961" xr:uid="{BCFD5873-EE75-4C12-92D3-45E153AF8750}"/>
    <cellStyle name="Accent5 22 5" xfId="39959" xr:uid="{1D4596F8-4F7A-4A1C-BEF2-960612EC3213}"/>
    <cellStyle name="Accent5 22 6" xfId="14134" xr:uid="{AF749E4D-E30A-452E-9C37-EE5E798BF9CC}"/>
    <cellStyle name="Accent5 23" xfId="3081" xr:uid="{00000000-0005-0000-0000-000097070000}"/>
    <cellStyle name="Accent5 23 2" xfId="14139" xr:uid="{73C7D98F-C192-41D1-9DC5-FCDB0B2F6A44}"/>
    <cellStyle name="Accent5 23 3" xfId="14140" xr:uid="{4A33D038-C45C-4787-98C3-0200A22084B1}"/>
    <cellStyle name="Accent5 23 3 2" xfId="14141" xr:uid="{3ABF1263-BEC9-4243-97D1-56E76A3DDDF6}"/>
    <cellStyle name="Accent5 23 3 2 2" xfId="39963" xr:uid="{AA2D4BD9-B0E1-416D-8D21-DAF136938821}"/>
    <cellStyle name="Accent5 23 4" xfId="14142" xr:uid="{23080D3E-E125-4881-857A-67E58653810A}"/>
    <cellStyle name="Accent5 23 5" xfId="14143" xr:uid="{07484FFF-0C0C-450E-BF50-52CB2CAA24E9}"/>
    <cellStyle name="Accent5 23 5 2" xfId="39964" xr:uid="{2317F89E-6CDD-4DD1-A482-D23A3088A90B}"/>
    <cellStyle name="Accent5 23 6" xfId="39962" xr:uid="{E3E83D8B-2995-4617-B090-99561FD804E5}"/>
    <cellStyle name="Accent5 23 7" xfId="14138" xr:uid="{0B405FDD-40B6-4FDF-8BF9-29960CEB7466}"/>
    <cellStyle name="Accent5 24" xfId="3082" xr:uid="{00000000-0005-0000-0000-000098070000}"/>
    <cellStyle name="Accent5 24 2" xfId="14145" xr:uid="{7DCDC5B2-3F08-4BDB-8197-FD4BB1EF9F7D}"/>
    <cellStyle name="Accent5 24 3" xfId="14146" xr:uid="{9D8B203D-8012-4969-AB3B-724E6B7EF3BE}"/>
    <cellStyle name="Accent5 24 4" xfId="14147" xr:uid="{9E48502E-E8CE-401C-8539-F3E5C39942B6}"/>
    <cellStyle name="Accent5 24 5" xfId="14148" xr:uid="{45FCEC96-6546-4DE9-BC22-2D497073BF1E}"/>
    <cellStyle name="Accent5 24 6" xfId="14149" xr:uid="{CE141535-B836-474C-9CD2-DE71F376D6CE}"/>
    <cellStyle name="Accent5 24 7" xfId="14144" xr:uid="{52EDE7B3-D10D-4938-8277-8400DC797C1D}"/>
    <cellStyle name="Accent5 25" xfId="3083" xr:uid="{00000000-0005-0000-0000-000099070000}"/>
    <cellStyle name="Accent5 25 2" xfId="14150" xr:uid="{48A9283F-05FE-4F16-B50C-EDC00BB72A54}"/>
    <cellStyle name="Accent5 26" xfId="3084" xr:uid="{00000000-0005-0000-0000-00009A070000}"/>
    <cellStyle name="Accent5 26 2" xfId="14151" xr:uid="{FAFF8607-86F1-4F9A-82B2-45A75B2C1A7E}"/>
    <cellStyle name="Accent5 27" xfId="3085" xr:uid="{00000000-0005-0000-0000-00009B070000}"/>
    <cellStyle name="Accent5 27 2" xfId="14152" xr:uid="{432C18D5-DBB3-40B3-9ACF-91007CD1573F}"/>
    <cellStyle name="Accent5 28" xfId="3086" xr:uid="{00000000-0005-0000-0000-00009C070000}"/>
    <cellStyle name="Accent5 28 2" xfId="14153" xr:uid="{382BB0C9-FC75-4EB1-93C8-63D4C5CDAC54}"/>
    <cellStyle name="Accent5 29" xfId="3087" xr:uid="{00000000-0005-0000-0000-00009D070000}"/>
    <cellStyle name="Accent5 29 2" xfId="14154" xr:uid="{076CF2F1-2D22-4915-9837-60CECA0A1CAA}"/>
    <cellStyle name="Accent5 3" xfId="576" xr:uid="{00000000-0005-0000-0000-00009E070000}"/>
    <cellStyle name="Accent5 3 2" xfId="3088" xr:uid="{00000000-0005-0000-0000-00009F070000}"/>
    <cellStyle name="Accent5 3 2 2" xfId="43799" xr:uid="{1088E635-16FD-44F2-9BF7-1A8819A4106D}"/>
    <cellStyle name="Accent5 3 3" xfId="3089" xr:uid="{00000000-0005-0000-0000-0000A0070000}"/>
    <cellStyle name="Accent5 3 4" xfId="14155" xr:uid="{87D3F3A7-D8F1-4861-9A71-9A4D0E1DE17C}"/>
    <cellStyle name="Accent5 3_3_1" xfId="3090" xr:uid="{00000000-0005-0000-0000-0000A1070000}"/>
    <cellStyle name="Accent5 30" xfId="3091" xr:uid="{00000000-0005-0000-0000-0000A2070000}"/>
    <cellStyle name="Accent5 30 2" xfId="14156" xr:uid="{288D2F33-E5DA-4019-889A-8612016EC693}"/>
    <cellStyle name="Accent5 31" xfId="3092" xr:uid="{00000000-0005-0000-0000-0000A3070000}"/>
    <cellStyle name="Accent5 31 2" xfId="14157" xr:uid="{4A08434A-8A83-4133-8FEA-C4401997461D}"/>
    <cellStyle name="Accent5 32" xfId="3093" xr:uid="{00000000-0005-0000-0000-0000A4070000}"/>
    <cellStyle name="Accent5 32 2" xfId="14158" xr:uid="{EB223F1C-7574-41AF-A5D0-2AFF2A9CA63D}"/>
    <cellStyle name="Accent5 33" xfId="3094" xr:uid="{00000000-0005-0000-0000-0000A5070000}"/>
    <cellStyle name="Accent5 33 2" xfId="14159" xr:uid="{4B50C679-DA32-4938-A3B2-FFF93FF4C0E6}"/>
    <cellStyle name="Accent5 34" xfId="3095" xr:uid="{00000000-0005-0000-0000-0000A6070000}"/>
    <cellStyle name="Accent5 34 2" xfId="14160" xr:uid="{CC1402B1-AC2F-4D4F-865D-753A8E8DA49B}"/>
    <cellStyle name="Accent5 35" xfId="3096" xr:uid="{00000000-0005-0000-0000-0000A7070000}"/>
    <cellStyle name="Accent5 36" xfId="3097" xr:uid="{00000000-0005-0000-0000-0000A8070000}"/>
    <cellStyle name="Accent5 37" xfId="3098" xr:uid="{00000000-0005-0000-0000-0000A9070000}"/>
    <cellStyle name="Accent5 38" xfId="3099" xr:uid="{00000000-0005-0000-0000-0000AA070000}"/>
    <cellStyle name="Accent5 39" xfId="3100" xr:uid="{00000000-0005-0000-0000-0000AB070000}"/>
    <cellStyle name="Accent5 4" xfId="577" xr:uid="{00000000-0005-0000-0000-0000AC070000}"/>
    <cellStyle name="Accent5 4 2" xfId="43800" xr:uid="{D348DD8F-7DE7-4E4B-88A1-1F286D83FA39}"/>
    <cellStyle name="Accent5 4 3" xfId="14161" xr:uid="{87195155-B346-4E7D-91BC-BBB21A85CF75}"/>
    <cellStyle name="Accent5 40" xfId="3101" xr:uid="{00000000-0005-0000-0000-0000AD070000}"/>
    <cellStyle name="Accent5 41" xfId="3102" xr:uid="{00000000-0005-0000-0000-0000AE070000}"/>
    <cellStyle name="Accent5 42" xfId="3103" xr:uid="{00000000-0005-0000-0000-0000AF070000}"/>
    <cellStyle name="Accent5 43" xfId="3104" xr:uid="{00000000-0005-0000-0000-0000B0070000}"/>
    <cellStyle name="Accent5 44" xfId="3105" xr:uid="{00000000-0005-0000-0000-0000B1070000}"/>
    <cellStyle name="Accent5 45" xfId="3106" xr:uid="{00000000-0005-0000-0000-0000B2070000}"/>
    <cellStyle name="Accent5 46" xfId="3107" xr:uid="{00000000-0005-0000-0000-0000B3070000}"/>
    <cellStyle name="Accent5 47" xfId="3108" xr:uid="{00000000-0005-0000-0000-0000B4070000}"/>
    <cellStyle name="Accent5 48" xfId="3109" xr:uid="{00000000-0005-0000-0000-0000B5070000}"/>
    <cellStyle name="Accent5 49" xfId="3110" xr:uid="{00000000-0005-0000-0000-0000B6070000}"/>
    <cellStyle name="Accent5 5" xfId="578" xr:uid="{00000000-0005-0000-0000-0000B7070000}"/>
    <cellStyle name="Accent5 5 2" xfId="43801" xr:uid="{B612FCEE-AF15-4F05-B9C5-CCA7428FD618}"/>
    <cellStyle name="Accent5 5 3" xfId="14162" xr:uid="{76251E12-D018-4BE6-AF07-5F30849D4121}"/>
    <cellStyle name="Accent5 6" xfId="579" xr:uid="{00000000-0005-0000-0000-0000B8070000}"/>
    <cellStyle name="Accent5 6 2" xfId="43802" xr:uid="{C313080C-809A-4FAA-8655-0CBA5FBAA0BA}"/>
    <cellStyle name="Accent5 6 3" xfId="14163" xr:uid="{B145CB0B-D610-4797-B593-4D916D46A0A8}"/>
    <cellStyle name="Accent5 7" xfId="580" xr:uid="{00000000-0005-0000-0000-0000B9070000}"/>
    <cellStyle name="Accent5 7 2" xfId="43803" xr:uid="{8E782133-8356-4615-9EC5-0E4EC693C6CC}"/>
    <cellStyle name="Accent5 7 3" xfId="14164" xr:uid="{BBB4B215-49AC-4A9F-BD37-4C54039B98B3}"/>
    <cellStyle name="Accent5 8" xfId="581" xr:uid="{00000000-0005-0000-0000-0000BA070000}"/>
    <cellStyle name="Accent5 8 2" xfId="3111" xr:uid="{00000000-0005-0000-0000-0000BB070000}"/>
    <cellStyle name="Accent5 8 2 2" xfId="43804" xr:uid="{AA64B6D8-4326-4D63-9001-66E1DBF7EEE3}"/>
    <cellStyle name="Accent5 8 3" xfId="14165" xr:uid="{9235C4FF-5D42-41B8-9EFC-DBFA4D3DB110}"/>
    <cellStyle name="Accent5 9" xfId="582" xr:uid="{00000000-0005-0000-0000-0000BC070000}"/>
    <cellStyle name="Accent5 9 2" xfId="3112" xr:uid="{00000000-0005-0000-0000-0000BD070000}"/>
    <cellStyle name="Accent5 9 2 2" xfId="43805" xr:uid="{A6A9A852-B28D-4EFC-A0B8-C3EC152BCF8B}"/>
    <cellStyle name="Accent5 9 3" xfId="14166" xr:uid="{839A55C9-99CF-4008-A610-B7460CF703D4}"/>
    <cellStyle name="Accent6 10" xfId="583" xr:uid="{00000000-0005-0000-0000-0000BE070000}"/>
    <cellStyle name="Accent6 10 2" xfId="3113" xr:uid="{00000000-0005-0000-0000-0000BF070000}"/>
    <cellStyle name="Accent6 10 2 2" xfId="43806" xr:uid="{C42E1D60-AEF4-4C09-8C0A-4DCBB4DBA0F2}"/>
    <cellStyle name="Accent6 10 3" xfId="14167" xr:uid="{B565B416-3FD6-477F-8BA9-FD7CC05AA453}"/>
    <cellStyle name="Accent6 11" xfId="3114" xr:uid="{00000000-0005-0000-0000-0000C0070000}"/>
    <cellStyle name="Accent6 11 2" xfId="14168" xr:uid="{C2C86DAE-2EED-486A-AF51-4CF51DC0282E}"/>
    <cellStyle name="Accent6 12" xfId="3115" xr:uid="{00000000-0005-0000-0000-0000C1070000}"/>
    <cellStyle name="Accent6 12 2" xfId="14169" xr:uid="{CD13FEC8-FC9F-4CA8-8C57-9AEEC83F8419}"/>
    <cellStyle name="Accent6 13" xfId="3116" xr:uid="{00000000-0005-0000-0000-0000C2070000}"/>
    <cellStyle name="Accent6 13 2" xfId="14170" xr:uid="{65BBBB4C-4007-4F22-8D20-CAAB00D45E33}"/>
    <cellStyle name="Accent6 14" xfId="3117" xr:uid="{00000000-0005-0000-0000-0000C3070000}"/>
    <cellStyle name="Accent6 14 2" xfId="14171" xr:uid="{CDB8711A-1FBC-4A6B-88F0-204EA6DDEC2E}"/>
    <cellStyle name="Accent6 15" xfId="3118" xr:uid="{00000000-0005-0000-0000-0000C4070000}"/>
    <cellStyle name="Accent6 15 2" xfId="14172" xr:uid="{73858DFA-2779-44D1-BFA3-DC0A767971FC}"/>
    <cellStyle name="Accent6 16" xfId="3119" xr:uid="{00000000-0005-0000-0000-0000C5070000}"/>
    <cellStyle name="Accent6 16 2" xfId="14173" xr:uid="{8885AB03-323F-4737-8E9A-277FCC33EFAA}"/>
    <cellStyle name="Accent6 17" xfId="3120" xr:uid="{00000000-0005-0000-0000-0000C6070000}"/>
    <cellStyle name="Accent6 17 2" xfId="14174" xr:uid="{9AEDE02C-63FC-4783-976E-E20113D26522}"/>
    <cellStyle name="Accent6 18" xfId="3121" xr:uid="{00000000-0005-0000-0000-0000C7070000}"/>
    <cellStyle name="Accent6 18 2" xfId="14175" xr:uid="{27B3758A-942F-4125-8C3E-C96798FBB1F0}"/>
    <cellStyle name="Accent6 19" xfId="3122" xr:uid="{00000000-0005-0000-0000-0000C8070000}"/>
    <cellStyle name="Accent6 19 2" xfId="14176" xr:uid="{D189C892-962B-4251-B811-7E3CA9BAEAFB}"/>
    <cellStyle name="Accent6 2" xfId="584" xr:uid="{00000000-0005-0000-0000-0000C9070000}"/>
    <cellStyle name="Accent6 2 10" xfId="3123" xr:uid="{00000000-0005-0000-0000-0000CA070000}"/>
    <cellStyle name="Accent6 2 10 2" xfId="14178" xr:uid="{7720A9F5-7244-41E8-9F94-6D5F3DC793DC}"/>
    <cellStyle name="Accent6 2 11" xfId="3124" xr:uid="{00000000-0005-0000-0000-0000CB070000}"/>
    <cellStyle name="Accent6 2 11 2" xfId="14179" xr:uid="{C4753D85-656D-4823-9DA8-78A13DEC78D7}"/>
    <cellStyle name="Accent6 2 12" xfId="3125" xr:uid="{00000000-0005-0000-0000-0000CC070000}"/>
    <cellStyle name="Accent6 2 12 2" xfId="14180" xr:uid="{F429C21E-B5D9-46F3-92E5-AC072B0578E8}"/>
    <cellStyle name="Accent6 2 13" xfId="3126" xr:uid="{00000000-0005-0000-0000-0000CD070000}"/>
    <cellStyle name="Accent6 2 13 2" xfId="14181" xr:uid="{E48F36F4-AA4E-4FDF-A53F-BDE65B25A3E4}"/>
    <cellStyle name="Accent6 2 14" xfId="3127" xr:uid="{00000000-0005-0000-0000-0000CE070000}"/>
    <cellStyle name="Accent6 2 15" xfId="14177" xr:uid="{3742386A-F6F4-4BC0-AB2C-1DEB21945E7C}"/>
    <cellStyle name="Accent6 2 2" xfId="585" xr:uid="{00000000-0005-0000-0000-0000CF070000}"/>
    <cellStyle name="Accent6 2 2 2" xfId="3128" xr:uid="{00000000-0005-0000-0000-0000D0070000}"/>
    <cellStyle name="Accent6 2 2 2 2" xfId="43807" xr:uid="{5AB11E87-4FAB-4752-8766-5A9836960557}"/>
    <cellStyle name="Accent6 2 2 3" xfId="14182" xr:uid="{CB3CE6F2-658E-4118-B294-AAF5346D1813}"/>
    <cellStyle name="Accent6 2 3" xfId="586" xr:uid="{00000000-0005-0000-0000-0000D1070000}"/>
    <cellStyle name="Accent6 2 3 2" xfId="43808" xr:uid="{E9138ECD-B68A-4AC3-88BE-6D731C67971C}"/>
    <cellStyle name="Accent6 2 3 3" xfId="14183" xr:uid="{C07DE3A3-5AC2-4877-9F0A-F6C96D07EE1C}"/>
    <cellStyle name="Accent6 2 4" xfId="587" xr:uid="{00000000-0005-0000-0000-0000D2070000}"/>
    <cellStyle name="Accent6 2 4 2" xfId="3129" xr:uid="{00000000-0005-0000-0000-0000D3070000}"/>
    <cellStyle name="Accent6 2 4 2 2" xfId="43809" xr:uid="{A48C0950-C626-42F1-93D3-4645F196EE1D}"/>
    <cellStyle name="Accent6 2 4 3" xfId="14184" xr:uid="{33076E4E-EB8E-4FEB-9192-E7F9C03C1660}"/>
    <cellStyle name="Accent6 2 5" xfId="588" xr:uid="{00000000-0005-0000-0000-0000D4070000}"/>
    <cellStyle name="Accent6 2 5 2" xfId="3130" xr:uid="{00000000-0005-0000-0000-0000D5070000}"/>
    <cellStyle name="Accent6 2 5 2 2" xfId="43810" xr:uid="{BD85F5BD-18DE-4065-89DD-38D701928B75}"/>
    <cellStyle name="Accent6 2 5 3" xfId="14185" xr:uid="{AC644BB1-F30D-4091-9809-71C758D1FBFE}"/>
    <cellStyle name="Accent6 2 6" xfId="3131" xr:uid="{00000000-0005-0000-0000-0000D6070000}"/>
    <cellStyle name="Accent6 2 6 2" xfId="14186" xr:uid="{AFEF01D6-3FCC-45C3-A051-6392F79B4D47}"/>
    <cellStyle name="Accent6 2 7" xfId="3132" xr:uid="{00000000-0005-0000-0000-0000D7070000}"/>
    <cellStyle name="Accent6 2 7 2" xfId="14187" xr:uid="{D5747BCF-CEDE-438B-B548-DF0D3FD743BB}"/>
    <cellStyle name="Accent6 2 8" xfId="3133" xr:uid="{00000000-0005-0000-0000-0000D8070000}"/>
    <cellStyle name="Accent6 2 8 2" xfId="14188" xr:uid="{430F539F-EB64-4B64-BAD0-F32ABCB3F875}"/>
    <cellStyle name="Accent6 2 9" xfId="3134" xr:uid="{00000000-0005-0000-0000-0000D9070000}"/>
    <cellStyle name="Accent6 2 9 2" xfId="14189" xr:uid="{7CC802B2-2285-4E83-9421-B8EBF5444DE2}"/>
    <cellStyle name="Accent6 2_2-2" xfId="3135" xr:uid="{00000000-0005-0000-0000-0000DA070000}"/>
    <cellStyle name="Accent6 20" xfId="3136" xr:uid="{00000000-0005-0000-0000-0000DB070000}"/>
    <cellStyle name="Accent6 20 2" xfId="14190" xr:uid="{9010B893-EC63-45C3-B2CB-753B7470336A}"/>
    <cellStyle name="Accent6 21" xfId="3137" xr:uid="{00000000-0005-0000-0000-0000DC070000}"/>
    <cellStyle name="Accent6 21 10" xfId="14192" xr:uid="{8B060320-CDDE-4C81-8F00-9B34BC20F2F1}"/>
    <cellStyle name="Accent6 21 11" xfId="14193" xr:uid="{D8B5F659-8F32-4BF2-8594-0B603EDEAC70}"/>
    <cellStyle name="Accent6 21 12" xfId="14194" xr:uid="{530B83DA-DDFF-49DC-8CFB-72D8517068AC}"/>
    <cellStyle name="Accent6 21 13" xfId="14195" xr:uid="{A13E2881-2B8C-417B-AC7D-9E8ED867E58C}"/>
    <cellStyle name="Accent6 21 14" xfId="14196" xr:uid="{41991972-E8AD-47F1-A6C3-67ED7C9D9624}"/>
    <cellStyle name="Accent6 21 15" xfId="14191" xr:uid="{94B32FA7-CABB-450E-BFD2-E9222BC4BF71}"/>
    <cellStyle name="Accent6 21 2" xfId="14197" xr:uid="{A72482A7-6481-4550-98C0-0D62B96B86E9}"/>
    <cellStyle name="Accent6 21 2 2" xfId="14198" xr:uid="{8F2734AE-FA73-4185-BEA3-B96E41638F35}"/>
    <cellStyle name="Accent6 21 2 3" xfId="14199" xr:uid="{BAC5AE43-9439-4A8C-9FB8-301147B652A2}"/>
    <cellStyle name="Accent6 21 2 3 2" xfId="14200" xr:uid="{347D2096-8020-4E64-82A6-71C3614C929A}"/>
    <cellStyle name="Accent6 21 2 4" xfId="14201" xr:uid="{CE4ED86A-A7E0-4D6C-B8D1-7EF82FC9F086}"/>
    <cellStyle name="Accent6 21 2 5" xfId="14202" xr:uid="{9D6C50C3-3A35-4D7A-AC9F-86FEDF7E4A8F}"/>
    <cellStyle name="Accent6 21 3" xfId="14203" xr:uid="{0C5CA72E-645F-4523-AC16-D2AF3050A1F4}"/>
    <cellStyle name="Accent6 21 4" xfId="14204" xr:uid="{ABDDACA5-8379-4537-AEF5-79EA2E9D4014}"/>
    <cellStyle name="Accent6 21 5" xfId="14205" xr:uid="{3C9A3A0E-B230-4ED0-B0C1-EB9BFDDA1269}"/>
    <cellStyle name="Accent6 21 6" xfId="14206" xr:uid="{43BC5D17-BB2C-46D5-AB50-0C0ABD9477A1}"/>
    <cellStyle name="Accent6 21 7" xfId="14207" xr:uid="{95367DD4-64F6-4729-967C-EACF10E6A522}"/>
    <cellStyle name="Accent6 21 8" xfId="14208" xr:uid="{72E08B3C-A7D9-4EC9-B608-F1B1E0A97A40}"/>
    <cellStyle name="Accent6 21 9" xfId="14209" xr:uid="{EAE59B23-1D09-4F8F-8B27-D48E9FEF247A}"/>
    <cellStyle name="Accent6 22" xfId="3138" xr:uid="{00000000-0005-0000-0000-0000DD070000}"/>
    <cellStyle name="Accent6 22 2" xfId="14211" xr:uid="{845D9329-83A7-4AB5-9633-57E27FB2C69C}"/>
    <cellStyle name="Accent6 22 3" xfId="14212" xr:uid="{C9456565-99BA-41B1-BAE3-C7DBE158D6EC}"/>
    <cellStyle name="Accent6 22 3 2" xfId="39966" xr:uid="{6C0CBC40-5DA8-41B4-91E2-FB83E901FACF}"/>
    <cellStyle name="Accent6 22 4" xfId="14213" xr:uid="{6419B505-3C79-49A2-AC10-C1F4C6DA454D}"/>
    <cellStyle name="Accent6 22 4 2" xfId="39967" xr:uid="{D9127DF1-B386-43C0-8883-BD9A506A2351}"/>
    <cellStyle name="Accent6 22 5" xfId="39965" xr:uid="{A6705356-B73A-4BDD-AA5C-7B2586B3EA2E}"/>
    <cellStyle name="Accent6 22 6" xfId="14210" xr:uid="{6C9DCD48-8342-4792-9082-2D86761DD512}"/>
    <cellStyle name="Accent6 23" xfId="3139" xr:uid="{00000000-0005-0000-0000-0000DE070000}"/>
    <cellStyle name="Accent6 23 2" xfId="14215" xr:uid="{6D6E74AA-3B0F-4122-88FC-02B8CEF307C9}"/>
    <cellStyle name="Accent6 23 3" xfId="14216" xr:uid="{55938029-F90D-4E60-B5DB-339DDD062774}"/>
    <cellStyle name="Accent6 23 3 2" xfId="14217" xr:uid="{21D358F0-EE7C-4F4D-B8F1-3672F9D32DE3}"/>
    <cellStyle name="Accent6 23 3 2 2" xfId="39969" xr:uid="{41188A33-5905-4897-9237-F2B1FD26E9AE}"/>
    <cellStyle name="Accent6 23 4" xfId="14218" xr:uid="{755C50B2-2149-4698-9DE7-C17CE68C3925}"/>
    <cellStyle name="Accent6 23 5" xfId="14219" xr:uid="{8CED86EB-3C38-4B75-AA67-65498FD33493}"/>
    <cellStyle name="Accent6 23 5 2" xfId="39970" xr:uid="{98CC2655-F3AB-44C1-B2E0-577AFF55DE42}"/>
    <cellStyle name="Accent6 23 6" xfId="39968" xr:uid="{99CC7A60-874B-4A8C-B487-C6C3347EFE53}"/>
    <cellStyle name="Accent6 23 7" xfId="14214" xr:uid="{9BE83CB4-454A-4568-9A8C-A426827DD9B7}"/>
    <cellStyle name="Accent6 24" xfId="3140" xr:uid="{00000000-0005-0000-0000-0000DF070000}"/>
    <cellStyle name="Accent6 24 2" xfId="14221" xr:uid="{CB188CD9-CC8C-4938-8C29-B81CDCCE7901}"/>
    <cellStyle name="Accent6 24 3" xfId="14222" xr:uid="{0EBC162D-8298-4327-90DD-F8FAF9CA402F}"/>
    <cellStyle name="Accent6 24 4" xfId="14223" xr:uid="{F8BA958F-3D62-44BD-99EC-26736E1D29AD}"/>
    <cellStyle name="Accent6 24 5" xfId="14224" xr:uid="{517C3B1E-3337-4FB6-B34C-B10EFE9DC66E}"/>
    <cellStyle name="Accent6 24 6" xfId="14225" xr:uid="{D3481F06-508D-4451-AD6A-B48FD64C64E7}"/>
    <cellStyle name="Accent6 24 7" xfId="14220" xr:uid="{0399BE24-1287-444B-AFCC-5B8E0C95AEE1}"/>
    <cellStyle name="Accent6 25" xfId="3141" xr:uid="{00000000-0005-0000-0000-0000E0070000}"/>
    <cellStyle name="Accent6 25 2" xfId="14226" xr:uid="{E458E6D5-0DF9-4587-9E56-CF7B7F6EFAED}"/>
    <cellStyle name="Accent6 26" xfId="3142" xr:uid="{00000000-0005-0000-0000-0000E1070000}"/>
    <cellStyle name="Accent6 26 2" xfId="14227" xr:uid="{E3F61587-D396-44C7-88D1-B311990D82F5}"/>
    <cellStyle name="Accent6 27" xfId="3143" xr:uid="{00000000-0005-0000-0000-0000E2070000}"/>
    <cellStyle name="Accent6 27 2" xfId="14228" xr:uid="{FE758754-6E87-4540-B31C-F8575C9F7E98}"/>
    <cellStyle name="Accent6 28" xfId="3144" xr:uid="{00000000-0005-0000-0000-0000E3070000}"/>
    <cellStyle name="Accent6 28 2" xfId="14229" xr:uid="{0FE8C6B5-DA90-4D08-9F25-54976B8382EC}"/>
    <cellStyle name="Accent6 29" xfId="3145" xr:uid="{00000000-0005-0000-0000-0000E4070000}"/>
    <cellStyle name="Accent6 29 2" xfId="14230" xr:uid="{40DCCD46-047C-491C-B671-5C5F7A99A858}"/>
    <cellStyle name="Accent6 3" xfId="589" xr:uid="{00000000-0005-0000-0000-0000E5070000}"/>
    <cellStyle name="Accent6 3 2" xfId="3146" xr:uid="{00000000-0005-0000-0000-0000E6070000}"/>
    <cellStyle name="Accent6 3 2 2" xfId="43811" xr:uid="{674473F5-EEE3-498F-B1B6-2A2B714A0323}"/>
    <cellStyle name="Accent6 3 3" xfId="3147" xr:uid="{00000000-0005-0000-0000-0000E7070000}"/>
    <cellStyle name="Accent6 3 4" xfId="14231" xr:uid="{216BBEA2-6D69-428F-8DCD-CF77D18808BF}"/>
    <cellStyle name="Accent6 3_3_k" xfId="3148" xr:uid="{00000000-0005-0000-0000-0000E8070000}"/>
    <cellStyle name="Accent6 30" xfId="3149" xr:uid="{00000000-0005-0000-0000-0000E9070000}"/>
    <cellStyle name="Accent6 30 2" xfId="14232" xr:uid="{158FFE01-E1B2-4AA3-AE75-858BFD9A84EB}"/>
    <cellStyle name="Accent6 31" xfId="3150" xr:uid="{00000000-0005-0000-0000-0000EA070000}"/>
    <cellStyle name="Accent6 31 2" xfId="14233" xr:uid="{59FB9C08-39AD-4299-B95E-05BA083821BA}"/>
    <cellStyle name="Accent6 32" xfId="3151" xr:uid="{00000000-0005-0000-0000-0000EB070000}"/>
    <cellStyle name="Accent6 32 2" xfId="14234" xr:uid="{7E591DA7-C61D-4DF5-859D-BA7D301026D0}"/>
    <cellStyle name="Accent6 33" xfId="3152" xr:uid="{00000000-0005-0000-0000-0000EC070000}"/>
    <cellStyle name="Accent6 33 2" xfId="14235" xr:uid="{A86CC326-F75A-41DF-A4FB-BD81D420ABBF}"/>
    <cellStyle name="Accent6 34" xfId="3153" xr:uid="{00000000-0005-0000-0000-0000ED070000}"/>
    <cellStyle name="Accent6 34 2" xfId="14236" xr:uid="{D68A7D6B-3E45-426F-8B73-A10337AC66CF}"/>
    <cellStyle name="Accent6 35" xfId="3154" xr:uid="{00000000-0005-0000-0000-0000EE070000}"/>
    <cellStyle name="Accent6 36" xfId="3155" xr:uid="{00000000-0005-0000-0000-0000EF070000}"/>
    <cellStyle name="Accent6 37" xfId="3156" xr:uid="{00000000-0005-0000-0000-0000F0070000}"/>
    <cellStyle name="Accent6 38" xfId="3157" xr:uid="{00000000-0005-0000-0000-0000F1070000}"/>
    <cellStyle name="Accent6 39" xfId="3158" xr:uid="{00000000-0005-0000-0000-0000F2070000}"/>
    <cellStyle name="Accent6 4" xfId="590" xr:uid="{00000000-0005-0000-0000-0000F3070000}"/>
    <cellStyle name="Accent6 4 2" xfId="43812" xr:uid="{DDE301E5-64DF-46EC-8187-5FE8882343BB}"/>
    <cellStyle name="Accent6 4 3" xfId="14237" xr:uid="{1C666D0C-56BD-46B7-8F30-078A2CE1C005}"/>
    <cellStyle name="Accent6 40" xfId="3159" xr:uid="{00000000-0005-0000-0000-0000F4070000}"/>
    <cellStyle name="Accent6 41" xfId="3160" xr:uid="{00000000-0005-0000-0000-0000F5070000}"/>
    <cellStyle name="Accent6 42" xfId="3161" xr:uid="{00000000-0005-0000-0000-0000F6070000}"/>
    <cellStyle name="Accent6 43" xfId="3162" xr:uid="{00000000-0005-0000-0000-0000F7070000}"/>
    <cellStyle name="Accent6 44" xfId="3163" xr:uid="{00000000-0005-0000-0000-0000F8070000}"/>
    <cellStyle name="Accent6 45" xfId="3164" xr:uid="{00000000-0005-0000-0000-0000F9070000}"/>
    <cellStyle name="Accent6 46" xfId="3165" xr:uid="{00000000-0005-0000-0000-0000FA070000}"/>
    <cellStyle name="Accent6 47" xfId="3166" xr:uid="{00000000-0005-0000-0000-0000FB070000}"/>
    <cellStyle name="Accent6 48" xfId="3167" xr:uid="{00000000-0005-0000-0000-0000FC070000}"/>
    <cellStyle name="Accent6 49" xfId="3168" xr:uid="{00000000-0005-0000-0000-0000FD070000}"/>
    <cellStyle name="Accent6 5" xfId="591" xr:uid="{00000000-0005-0000-0000-0000FE070000}"/>
    <cellStyle name="Accent6 5 2" xfId="43813" xr:uid="{0DC2F445-0258-4C33-ACF0-4D1937E9CBA2}"/>
    <cellStyle name="Accent6 5 3" xfId="14238" xr:uid="{6A45DB32-7CA5-47E5-BCA8-6A8180AEC00F}"/>
    <cellStyle name="Accent6 6" xfId="592" xr:uid="{00000000-0005-0000-0000-0000FF070000}"/>
    <cellStyle name="Accent6 6 2" xfId="43814" xr:uid="{8C687A4F-455F-4E6E-BA14-26BB7A9EA824}"/>
    <cellStyle name="Accent6 6 3" xfId="14239" xr:uid="{1ED465D5-3B38-4B28-9469-E11A82E9C6C4}"/>
    <cellStyle name="Accent6 7" xfId="593" xr:uid="{00000000-0005-0000-0000-000000080000}"/>
    <cellStyle name="Accent6 7 2" xfId="43815" xr:uid="{EEE77695-184B-4C50-9D66-FF1BD8901A4F}"/>
    <cellStyle name="Accent6 7 3" xfId="14240" xr:uid="{AFC3F7BD-97A8-425B-81F2-09FA6616A607}"/>
    <cellStyle name="Accent6 8" xfId="594" xr:uid="{00000000-0005-0000-0000-000001080000}"/>
    <cellStyle name="Accent6 8 2" xfId="3169" xr:uid="{00000000-0005-0000-0000-000002080000}"/>
    <cellStyle name="Accent6 8 2 2" xfId="43816" xr:uid="{036B8B72-CB95-4DA3-8DD1-A1872956D9D0}"/>
    <cellStyle name="Accent6 8 3" xfId="14241" xr:uid="{882DAF08-D905-4705-830E-41738B09780B}"/>
    <cellStyle name="Accent6 9" xfId="595" xr:uid="{00000000-0005-0000-0000-000003080000}"/>
    <cellStyle name="Accent6 9 2" xfId="3170" xr:uid="{00000000-0005-0000-0000-000004080000}"/>
    <cellStyle name="Accent6 9 2 2" xfId="43817" xr:uid="{233DC951-F259-4E94-8A70-227A50E0FBD0}"/>
    <cellStyle name="Accent6 9 3" xfId="14242" xr:uid="{E660BED1-02EE-4270-BD26-620CA109A0D2}"/>
    <cellStyle name="Aprēķināšana" xfId="596" xr:uid="{00000000-0005-0000-0000-000005080000}"/>
    <cellStyle name="Aprēķināšana 2" xfId="597" xr:uid="{00000000-0005-0000-0000-000006080000}"/>
    <cellStyle name="Aprēķināšana 2 2" xfId="598" xr:uid="{00000000-0005-0000-0000-000007080000}"/>
    <cellStyle name="Aprēķināšana 2 2 2" xfId="599" xr:uid="{00000000-0005-0000-0000-000008080000}"/>
    <cellStyle name="Aprēķināšana 2 3" xfId="600" xr:uid="{00000000-0005-0000-0000-000009080000}"/>
    <cellStyle name="Aprēķināšana 2 4" xfId="3171" xr:uid="{00000000-0005-0000-0000-00000A080000}"/>
    <cellStyle name="Aprēķināšana 2 5" xfId="14243" xr:uid="{2F95E686-C241-41B4-A52E-4D5F6A51E861}"/>
    <cellStyle name="Aprēķināšana 3" xfId="601" xr:uid="{00000000-0005-0000-0000-00000B080000}"/>
    <cellStyle name="Aprēķināšana 3 2" xfId="602" xr:uid="{00000000-0005-0000-0000-00000C080000}"/>
    <cellStyle name="Aprēķināšana 4" xfId="603" xr:uid="{00000000-0005-0000-0000-00000D080000}"/>
    <cellStyle name="Aprēķināšana 4 2" xfId="3173" xr:uid="{00000000-0005-0000-0000-00000E080000}"/>
    <cellStyle name="Aprēķināšana 4 3" xfId="3172" xr:uid="{00000000-0005-0000-0000-00000F080000}"/>
    <cellStyle name="Aprēķināšana_1_5" xfId="3174" xr:uid="{00000000-0005-0000-0000-000010080000}"/>
    <cellStyle name="Arvutus" xfId="604" xr:uid="{00000000-0005-0000-0000-000011080000}"/>
    <cellStyle name="Atdalītāji_862_Elizabetes_21A_rekonstrukcija" xfId="605" xr:uid="{00000000-0005-0000-0000-000012080000}"/>
    <cellStyle name="Bad 10" xfId="606" xr:uid="{00000000-0005-0000-0000-000013080000}"/>
    <cellStyle name="Bad 10 2" xfId="3175" xr:uid="{00000000-0005-0000-0000-000014080000}"/>
    <cellStyle name="Bad 10 2 2" xfId="43818" xr:uid="{7E2D1DE1-1D88-46E5-B3CD-605A974FE873}"/>
    <cellStyle name="Bad 10 3" xfId="14244" xr:uid="{155AB610-CB59-4CD3-826A-B15D0E16D6E9}"/>
    <cellStyle name="Bad 11" xfId="3176" xr:uid="{00000000-0005-0000-0000-000015080000}"/>
    <cellStyle name="Bad 11 2" xfId="14245" xr:uid="{6E40908D-8E86-4FDE-AD8A-8A6B118B5592}"/>
    <cellStyle name="Bad 12" xfId="3177" xr:uid="{00000000-0005-0000-0000-000016080000}"/>
    <cellStyle name="Bad 12 2" xfId="14246" xr:uid="{0550E466-34DD-41A1-BCED-8D6D3A65FA85}"/>
    <cellStyle name="Bad 13" xfId="3178" xr:uid="{00000000-0005-0000-0000-000017080000}"/>
    <cellStyle name="Bad 13 2" xfId="14247" xr:uid="{EAD93FBB-D87F-4A77-9E9F-E78814F81DBF}"/>
    <cellStyle name="Bad 14" xfId="3179" xr:uid="{00000000-0005-0000-0000-000018080000}"/>
    <cellStyle name="Bad 14 2" xfId="14248" xr:uid="{32540530-83B6-45DA-BFE6-B5A4B81C746F}"/>
    <cellStyle name="Bad 15" xfId="3180" xr:uid="{00000000-0005-0000-0000-000019080000}"/>
    <cellStyle name="Bad 15 2" xfId="14249" xr:uid="{6A1D5341-DAE1-42ED-A17C-86C7E9206BC8}"/>
    <cellStyle name="Bad 16" xfId="3181" xr:uid="{00000000-0005-0000-0000-00001A080000}"/>
    <cellStyle name="Bad 16 2" xfId="14250" xr:uid="{05A8597B-929D-4A0E-A2F0-6182C5E6DEC2}"/>
    <cellStyle name="Bad 17" xfId="3182" xr:uid="{00000000-0005-0000-0000-00001B080000}"/>
    <cellStyle name="Bad 17 2" xfId="14251" xr:uid="{01CB0DD3-649A-491F-893F-21F8A6500B97}"/>
    <cellStyle name="Bad 18" xfId="3183" xr:uid="{00000000-0005-0000-0000-00001C080000}"/>
    <cellStyle name="Bad 18 2" xfId="14252" xr:uid="{69B751F4-32D2-4737-8A3E-E7552588F948}"/>
    <cellStyle name="Bad 19" xfId="3184" xr:uid="{00000000-0005-0000-0000-00001D080000}"/>
    <cellStyle name="Bad 19 2" xfId="14253" xr:uid="{115C9A76-19E6-4F4C-90B2-FF535D7F7720}"/>
    <cellStyle name="Bad 2" xfId="607" xr:uid="{00000000-0005-0000-0000-00001E080000}"/>
    <cellStyle name="Bad 2 10" xfId="3185" xr:uid="{00000000-0005-0000-0000-00001F080000}"/>
    <cellStyle name="Bad 2 10 2" xfId="14255" xr:uid="{1FDC1994-9D6B-4DD4-B906-856E1CFBE8D6}"/>
    <cellStyle name="Bad 2 11" xfId="3186" xr:uid="{00000000-0005-0000-0000-000020080000}"/>
    <cellStyle name="Bad 2 11 2" xfId="14256" xr:uid="{F7E2E903-F975-4D2D-9850-006E48AC1986}"/>
    <cellStyle name="Bad 2 12" xfId="3187" xr:uid="{00000000-0005-0000-0000-000021080000}"/>
    <cellStyle name="Bad 2 12 2" xfId="14257" xr:uid="{04F766CA-5A63-48CF-9E00-64E63EC0B9BF}"/>
    <cellStyle name="Bad 2 13" xfId="3188" xr:uid="{00000000-0005-0000-0000-000022080000}"/>
    <cellStyle name="Bad 2 13 2" xfId="14258" xr:uid="{5699CCD8-EFC8-4A0A-A6F4-4EEA9E778BE0}"/>
    <cellStyle name="Bad 2 14" xfId="3189" xr:uid="{00000000-0005-0000-0000-000023080000}"/>
    <cellStyle name="Bad 2 14 2" xfId="43356" xr:uid="{BFF6DA54-BF06-4A3E-B46D-22A829F3D988}"/>
    <cellStyle name="Bad 2 15" xfId="14254" xr:uid="{F8E4CE28-EA47-4B62-B122-50C2643FEB7C}"/>
    <cellStyle name="Bad 2 2" xfId="608" xr:uid="{00000000-0005-0000-0000-000024080000}"/>
    <cellStyle name="Bad 2 2 2" xfId="3190" xr:uid="{00000000-0005-0000-0000-000025080000}"/>
    <cellStyle name="Bad 2 2 2 2" xfId="43819" xr:uid="{A84DA5CE-6740-4E4F-8001-ED7EB499FE03}"/>
    <cellStyle name="Bad 2 2 3" xfId="14259" xr:uid="{0C885872-481B-497C-BF2D-94E8FCA73F6E}"/>
    <cellStyle name="Bad 2 3" xfId="609" xr:uid="{00000000-0005-0000-0000-000026080000}"/>
    <cellStyle name="Bad 2 3 2" xfId="3191" xr:uid="{00000000-0005-0000-0000-000027080000}"/>
    <cellStyle name="Bad 2 3 2 2" xfId="43820" xr:uid="{CE500BF8-8F2A-44C9-A568-25AAF4F66957}"/>
    <cellStyle name="Bad 2 3 3" xfId="14260" xr:uid="{1DC7D7A4-A164-4D68-A779-04B978A4DEF1}"/>
    <cellStyle name="Bad 2 4" xfId="610" xr:uid="{00000000-0005-0000-0000-000028080000}"/>
    <cellStyle name="Bad 2 4 2" xfId="3192" xr:uid="{00000000-0005-0000-0000-000029080000}"/>
    <cellStyle name="Bad 2 4 2 2" xfId="43821" xr:uid="{174E3EE0-F2CB-47CB-AC46-4D3126E197FF}"/>
    <cellStyle name="Bad 2 4 3" xfId="14261" xr:uid="{8749E22A-1E1C-4C5B-B4E1-FE6F639FB628}"/>
    <cellStyle name="Bad 2 5" xfId="611" xr:uid="{00000000-0005-0000-0000-00002A080000}"/>
    <cellStyle name="Bad 2 5 2" xfId="3193" xr:uid="{00000000-0005-0000-0000-00002B080000}"/>
    <cellStyle name="Bad 2 5 2 2" xfId="43822" xr:uid="{AEE65AF8-CE99-40B4-A4F5-8832EEBD2A73}"/>
    <cellStyle name="Bad 2 5 3" xfId="14262" xr:uid="{F37FF9AD-7DAF-4EC2-8B63-8513455DFD01}"/>
    <cellStyle name="Bad 2 6" xfId="3194" xr:uid="{00000000-0005-0000-0000-00002C080000}"/>
    <cellStyle name="Bad 2 6 2" xfId="14263" xr:uid="{895A9705-4EA3-41A2-9156-807891994D4E}"/>
    <cellStyle name="Bad 2 7" xfId="3195" xr:uid="{00000000-0005-0000-0000-00002D080000}"/>
    <cellStyle name="Bad 2 7 2" xfId="14264" xr:uid="{4FAF599A-0DB1-49B1-994F-BED11F9BB48E}"/>
    <cellStyle name="Bad 2 8" xfId="3196" xr:uid="{00000000-0005-0000-0000-00002E080000}"/>
    <cellStyle name="Bad 2 8 2" xfId="14265" xr:uid="{7ADF09AE-B030-4C7E-A5F8-17640A280FAE}"/>
    <cellStyle name="Bad 2 9" xfId="3197" xr:uid="{00000000-0005-0000-0000-00002F080000}"/>
    <cellStyle name="Bad 2 9 2" xfId="14266" xr:uid="{99DE0CC0-C865-44BD-BF30-18EC8942D211}"/>
    <cellStyle name="Bad 2_2-2" xfId="3198" xr:uid="{00000000-0005-0000-0000-000030080000}"/>
    <cellStyle name="Bad 20" xfId="3199" xr:uid="{00000000-0005-0000-0000-000031080000}"/>
    <cellStyle name="Bad 20 2" xfId="14267" xr:uid="{65D5B932-0ACF-4BBF-9DBE-EC2730067695}"/>
    <cellStyle name="Bad 21" xfId="3200" xr:uid="{00000000-0005-0000-0000-000032080000}"/>
    <cellStyle name="Bad 21 10" xfId="14269" xr:uid="{B346F9E7-0C30-475E-94D1-1AEEC6A138A3}"/>
    <cellStyle name="Bad 21 11" xfId="14270" xr:uid="{7AD8CE33-C96F-466D-9D95-49A1E01AF300}"/>
    <cellStyle name="Bad 21 12" xfId="14271" xr:uid="{162C740C-FF95-43F0-B861-2B01664D4736}"/>
    <cellStyle name="Bad 21 13" xfId="14272" xr:uid="{DFA504A2-0A42-40A9-8B61-55C8946AB056}"/>
    <cellStyle name="Bad 21 14" xfId="14273" xr:uid="{77D85594-C6FF-4663-B707-4ABA2469937E}"/>
    <cellStyle name="Bad 21 15" xfId="14268" xr:uid="{87DFD830-5F7B-40B6-AE0F-CA7A25D4E440}"/>
    <cellStyle name="Bad 21 2" xfId="14274" xr:uid="{8AC2029A-84EB-446C-AA75-D69DEAF011F9}"/>
    <cellStyle name="Bad 21 2 2" xfId="14275" xr:uid="{CAF681E8-1037-4EC8-9005-A3ACF446B9C2}"/>
    <cellStyle name="Bad 21 2 3" xfId="14276" xr:uid="{A1E00597-7BBC-487A-AC68-B740411B2B7E}"/>
    <cellStyle name="Bad 21 2 3 2" xfId="14277" xr:uid="{52534B8E-E346-4716-8A4C-A547A1ABAF43}"/>
    <cellStyle name="Bad 21 2 4" xfId="14278" xr:uid="{DBE45679-F52D-4B4E-A7FD-DA9FF786FB4A}"/>
    <cellStyle name="Bad 21 2 5" xfId="14279" xr:uid="{FFF6EBDE-75A7-4B0A-A939-8A188056E126}"/>
    <cellStyle name="Bad 21 3" xfId="14280" xr:uid="{DA75CE0B-22D5-4A7F-9B5A-D495B9282E40}"/>
    <cellStyle name="Bad 21 4" xfId="14281" xr:uid="{7B45D11B-6870-4DF1-B21E-FFA5CAE61307}"/>
    <cellStyle name="Bad 21 5" xfId="14282" xr:uid="{F5888477-6753-456A-B95C-D6A8774644CE}"/>
    <cellStyle name="Bad 21 6" xfId="14283" xr:uid="{A67AF55D-7F21-4543-9FF3-96B2618DC619}"/>
    <cellStyle name="Bad 21 7" xfId="14284" xr:uid="{1650BE6A-993B-400B-80AE-DDF3AE2701F1}"/>
    <cellStyle name="Bad 21 8" xfId="14285" xr:uid="{E262405C-8822-44C0-94B0-64774D2CF12D}"/>
    <cellStyle name="Bad 21 9" xfId="14286" xr:uid="{2E873592-1D70-416D-A87B-D66209E713AE}"/>
    <cellStyle name="Bad 22" xfId="3201" xr:uid="{00000000-0005-0000-0000-000033080000}"/>
    <cellStyle name="Bad 22 2" xfId="14288" xr:uid="{EFD82F2E-B003-4F22-87E0-59F27E45BCD3}"/>
    <cellStyle name="Bad 22 3" xfId="14289" xr:uid="{E9ACD0DD-80B6-46C8-AA62-4E1EA4DDDB11}"/>
    <cellStyle name="Bad 22 3 2" xfId="39972" xr:uid="{CEAF5257-1658-44C5-9F4C-1794A6FA19B4}"/>
    <cellStyle name="Bad 22 4" xfId="14290" xr:uid="{A31E2EFE-5CBF-49AD-84B7-C91583D71EE8}"/>
    <cellStyle name="Bad 22 4 2" xfId="39973" xr:uid="{9C26D664-ED77-435E-B6B6-54DAA3C58309}"/>
    <cellStyle name="Bad 22 5" xfId="39971" xr:uid="{6E8B66D8-A02D-4238-A612-990BAE046525}"/>
    <cellStyle name="Bad 22 6" xfId="14287" xr:uid="{FAEDB803-0E4F-44DC-A426-87D5C4FD2F34}"/>
    <cellStyle name="Bad 23" xfId="3202" xr:uid="{00000000-0005-0000-0000-000034080000}"/>
    <cellStyle name="Bad 23 2" xfId="14292" xr:uid="{CB83004B-908C-4307-82E4-0FC3EEEE3946}"/>
    <cellStyle name="Bad 23 3" xfId="14293" xr:uid="{232D681B-8EC9-4A8A-AA0E-547AA0830ECD}"/>
    <cellStyle name="Bad 23 3 2" xfId="14294" xr:uid="{268E1865-9845-4D55-A75A-97D4483E3449}"/>
    <cellStyle name="Bad 23 3 2 2" xfId="39975" xr:uid="{2B487972-131E-4501-9817-B1AEA8A4DC83}"/>
    <cellStyle name="Bad 23 4" xfId="14295" xr:uid="{2C39158B-16C3-433D-8051-A03E099163C0}"/>
    <cellStyle name="Bad 23 5" xfId="14296" xr:uid="{9A54201B-166A-48EC-A767-863624517733}"/>
    <cellStyle name="Bad 23 5 2" xfId="39976" xr:uid="{39E638ED-3AF8-499E-A836-22B63CE031C7}"/>
    <cellStyle name="Bad 23 6" xfId="39974" xr:uid="{2B7348A7-7BC4-4ECA-ACAF-E81FD485B439}"/>
    <cellStyle name="Bad 23 7" xfId="14291" xr:uid="{E6E1EAB4-5B6E-42F3-84B2-499C8AA141C8}"/>
    <cellStyle name="Bad 24" xfId="3203" xr:uid="{00000000-0005-0000-0000-000035080000}"/>
    <cellStyle name="Bad 24 2" xfId="14298" xr:uid="{82797389-2429-45D6-80EB-4197533CE80F}"/>
    <cellStyle name="Bad 24 3" xfId="14299" xr:uid="{650F573C-E7AA-4E7A-AD15-673A9240C505}"/>
    <cellStyle name="Bad 24 4" xfId="14300" xr:uid="{9A065083-8F33-4828-A52B-A3CB6D299F19}"/>
    <cellStyle name="Bad 24 5" xfId="14301" xr:uid="{52809267-25C3-4F3D-9B5C-7D0AA7B6CF2D}"/>
    <cellStyle name="Bad 24 6" xfId="14302" xr:uid="{77DDDFE3-79F3-4E62-89B8-7597CB780747}"/>
    <cellStyle name="Bad 24 7" xfId="14297" xr:uid="{B6BD188A-DB2D-4D9E-A0D0-3FB1D2FBA6CC}"/>
    <cellStyle name="Bad 25" xfId="3204" xr:uid="{00000000-0005-0000-0000-000036080000}"/>
    <cellStyle name="Bad 25 2" xfId="14303" xr:uid="{C845E23C-A772-4070-9388-09B90F0CF2FA}"/>
    <cellStyle name="Bad 26" xfId="3205" xr:uid="{00000000-0005-0000-0000-000037080000}"/>
    <cellStyle name="Bad 26 2" xfId="14304" xr:uid="{8E75C185-081A-47FC-A439-1C5DDE28DB7A}"/>
    <cellStyle name="Bad 27" xfId="3206" xr:uid="{00000000-0005-0000-0000-000038080000}"/>
    <cellStyle name="Bad 27 2" xfId="14305" xr:uid="{C348B925-B1F1-4F6C-9663-1E03F017D5E7}"/>
    <cellStyle name="Bad 28" xfId="3207" xr:uid="{00000000-0005-0000-0000-000039080000}"/>
    <cellStyle name="Bad 28 2" xfId="14306" xr:uid="{C0E9C98C-729B-43AA-A844-0D004C09D876}"/>
    <cellStyle name="Bad 29" xfId="3208" xr:uid="{00000000-0005-0000-0000-00003A080000}"/>
    <cellStyle name="Bad 29 2" xfId="14307" xr:uid="{FB3054D2-C9AE-40E6-A5BC-6C19C7A79855}"/>
    <cellStyle name="Bad 3" xfId="612" xr:uid="{00000000-0005-0000-0000-00003B080000}"/>
    <cellStyle name="Bad 3 2" xfId="3209" xr:uid="{00000000-0005-0000-0000-00003C080000}"/>
    <cellStyle name="Bad 3 2 2" xfId="43823" xr:uid="{00804131-2ADC-4031-A8CE-136F50BE70E8}"/>
    <cellStyle name="Bad 3 3" xfId="3210" xr:uid="{00000000-0005-0000-0000-00003D080000}"/>
    <cellStyle name="Bad 3 4" xfId="14308" xr:uid="{130F38E1-9476-493E-8086-8B198079D058}"/>
    <cellStyle name="Bad 3_3_k" xfId="3211" xr:uid="{00000000-0005-0000-0000-00003E080000}"/>
    <cellStyle name="Bad 30" xfId="3212" xr:uid="{00000000-0005-0000-0000-00003F080000}"/>
    <cellStyle name="Bad 30 2" xfId="14309" xr:uid="{C56D49ED-5057-4DBD-B692-C8F653C768C1}"/>
    <cellStyle name="Bad 31" xfId="3213" xr:uid="{00000000-0005-0000-0000-000040080000}"/>
    <cellStyle name="Bad 31 2" xfId="14310" xr:uid="{3114B221-7436-4A8D-B91F-D0739C840172}"/>
    <cellStyle name="Bad 32" xfId="3214" xr:uid="{00000000-0005-0000-0000-000041080000}"/>
    <cellStyle name="Bad 32 2" xfId="14311" xr:uid="{B79A5418-EFD5-4E95-9C6F-58F4BDEE89EF}"/>
    <cellStyle name="Bad 33" xfId="3215" xr:uid="{00000000-0005-0000-0000-000042080000}"/>
    <cellStyle name="Bad 33 2" xfId="14312" xr:uid="{CA672E89-6289-4621-9AF6-346C9E6C5559}"/>
    <cellStyle name="Bad 34" xfId="3216" xr:uid="{00000000-0005-0000-0000-000043080000}"/>
    <cellStyle name="Bad 34 2" xfId="14313" xr:uid="{E49C8B91-B7C4-4A82-B580-DD79A644209B}"/>
    <cellStyle name="Bad 35" xfId="3217" xr:uid="{00000000-0005-0000-0000-000044080000}"/>
    <cellStyle name="Bad 36" xfId="3218" xr:uid="{00000000-0005-0000-0000-000045080000}"/>
    <cellStyle name="Bad 37" xfId="3219" xr:uid="{00000000-0005-0000-0000-000046080000}"/>
    <cellStyle name="Bad 38" xfId="3220" xr:uid="{00000000-0005-0000-0000-000047080000}"/>
    <cellStyle name="Bad 39" xfId="3221" xr:uid="{00000000-0005-0000-0000-000048080000}"/>
    <cellStyle name="Bad 4" xfId="613" xr:uid="{00000000-0005-0000-0000-000049080000}"/>
    <cellStyle name="Bad 4 2" xfId="43824" xr:uid="{7DB0D96B-D224-4C6E-8C59-63C4389EE567}"/>
    <cellStyle name="Bad 4 3" xfId="14314" xr:uid="{9734BBA4-F1F5-4C24-A201-E094B2E2C28F}"/>
    <cellStyle name="Bad 40" xfId="3222" xr:uid="{00000000-0005-0000-0000-00004A080000}"/>
    <cellStyle name="Bad 41" xfId="3223" xr:uid="{00000000-0005-0000-0000-00004B080000}"/>
    <cellStyle name="Bad 42" xfId="3224" xr:uid="{00000000-0005-0000-0000-00004C080000}"/>
    <cellStyle name="Bad 43" xfId="3225" xr:uid="{00000000-0005-0000-0000-00004D080000}"/>
    <cellStyle name="Bad 44" xfId="3226" xr:uid="{00000000-0005-0000-0000-00004E080000}"/>
    <cellStyle name="Bad 45" xfId="3227" xr:uid="{00000000-0005-0000-0000-00004F080000}"/>
    <cellStyle name="Bad 46" xfId="3228" xr:uid="{00000000-0005-0000-0000-000050080000}"/>
    <cellStyle name="Bad 47" xfId="3229" xr:uid="{00000000-0005-0000-0000-000051080000}"/>
    <cellStyle name="Bad 48" xfId="3230" xr:uid="{00000000-0005-0000-0000-000052080000}"/>
    <cellStyle name="Bad 49" xfId="3231" xr:uid="{00000000-0005-0000-0000-000053080000}"/>
    <cellStyle name="Bad 5" xfId="614" xr:uid="{00000000-0005-0000-0000-000054080000}"/>
    <cellStyle name="Bad 5 2" xfId="43825" xr:uid="{D9EC7517-B489-45D6-9701-204DE6FD3B99}"/>
    <cellStyle name="Bad 5 3" xfId="14315" xr:uid="{E59D6419-B8AC-44CE-ABBB-5C2E2C0FBD38}"/>
    <cellStyle name="Bad 6" xfId="615" xr:uid="{00000000-0005-0000-0000-000055080000}"/>
    <cellStyle name="Bad 6 2" xfId="43826" xr:uid="{BE9F852D-8021-4290-95C1-C40F47E0FC8D}"/>
    <cellStyle name="Bad 6 3" xfId="14316" xr:uid="{145FF968-E11F-41B0-9F2A-974F2A22474A}"/>
    <cellStyle name="Bad 7" xfId="616" xr:uid="{00000000-0005-0000-0000-000056080000}"/>
    <cellStyle name="Bad 7 2" xfId="43827" xr:uid="{7A5ECE47-EBAC-422F-BE32-9D022E6C3D5C}"/>
    <cellStyle name="Bad 7 3" xfId="14317" xr:uid="{2B315956-F567-4723-897D-CC773007B0C5}"/>
    <cellStyle name="Bad 8" xfId="617" xr:uid="{00000000-0005-0000-0000-000057080000}"/>
    <cellStyle name="Bad 8 2" xfId="3232" xr:uid="{00000000-0005-0000-0000-000058080000}"/>
    <cellStyle name="Bad 8 2 2" xfId="43828" xr:uid="{29BC6262-5A65-4C27-9153-9FBDBAE3C66D}"/>
    <cellStyle name="Bad 8 3" xfId="14318" xr:uid="{9C1B291F-8FC9-4FE1-BFBD-112F2E20A3B8}"/>
    <cellStyle name="Bad 9" xfId="618" xr:uid="{00000000-0005-0000-0000-000059080000}"/>
    <cellStyle name="Bad 9 2" xfId="3233" xr:uid="{00000000-0005-0000-0000-00005A080000}"/>
    <cellStyle name="Bad 9 2 2" xfId="43829" xr:uid="{E6DCA3F1-E2A5-4139-B978-9D6641992340}"/>
    <cellStyle name="Bad 9 3" xfId="14319" xr:uid="{232953AF-73D8-447C-A08D-94CC221E4AA2}"/>
    <cellStyle name="Brīdinājuma teksts" xfId="619" xr:uid="{00000000-0005-0000-0000-00005B080000}"/>
    <cellStyle name="Brīdinājuma teksts 2" xfId="620" xr:uid="{00000000-0005-0000-0000-00005C080000}"/>
    <cellStyle name="Brīdinājuma teksts 2 2" xfId="621" xr:uid="{00000000-0005-0000-0000-00005D080000}"/>
    <cellStyle name="Brīdinājuma teksts 2 2 2" xfId="622" xr:uid="{00000000-0005-0000-0000-00005E080000}"/>
    <cellStyle name="Brīdinājuma teksts 2 3" xfId="623" xr:uid="{00000000-0005-0000-0000-00005F080000}"/>
    <cellStyle name="Brīdinājuma teksts 2 4" xfId="3234" xr:uid="{00000000-0005-0000-0000-000060080000}"/>
    <cellStyle name="Brīdinājuma teksts 2 5" xfId="14320" xr:uid="{69E9287D-ED81-4FEB-B881-053EE3CD4725}"/>
    <cellStyle name="Brīdinājuma teksts 3" xfId="624" xr:uid="{00000000-0005-0000-0000-000061080000}"/>
    <cellStyle name="Brīdinājuma teksts 3 2" xfId="625" xr:uid="{00000000-0005-0000-0000-000062080000}"/>
    <cellStyle name="Brīdinājuma teksts 4" xfId="626" xr:uid="{00000000-0005-0000-0000-000063080000}"/>
    <cellStyle name="Brīdinājuma teksts 4 2" xfId="3236" xr:uid="{00000000-0005-0000-0000-000064080000}"/>
    <cellStyle name="Brīdinājuma teksts 4 3" xfId="3235" xr:uid="{00000000-0005-0000-0000-000065080000}"/>
    <cellStyle name="Brīdinājuma teksts_3_k" xfId="3237" xr:uid="{00000000-0005-0000-0000-000066080000}"/>
    <cellStyle name="Calculation" xfId="627" xr:uid="{00000000-0005-0000-0000-000067080000}"/>
    <cellStyle name="Calculation 10" xfId="628" xr:uid="{00000000-0005-0000-0000-000068080000}"/>
    <cellStyle name="Calculation 10 2" xfId="3238" xr:uid="{00000000-0005-0000-0000-000069080000}"/>
    <cellStyle name="Calculation 10 2 2" xfId="43830" xr:uid="{2400D9EF-939D-4988-A503-46405298CAB6}"/>
    <cellStyle name="Calculation 10 3" xfId="14321" xr:uid="{29652302-EF76-4948-813C-209E3ED4F0C5}"/>
    <cellStyle name="Calculation 11" xfId="629" xr:uid="{00000000-0005-0000-0000-00006A080000}"/>
    <cellStyle name="Calculation 11 2" xfId="3239" xr:uid="{00000000-0005-0000-0000-00006B080000}"/>
    <cellStyle name="Calculation 11 2 2" xfId="43831" xr:uid="{EB85446A-2E33-411F-97A1-16FCE19ECA2D}"/>
    <cellStyle name="Calculation 11 3" xfId="14322" xr:uid="{086C6C5C-D8A8-4931-A109-9C4523B123A6}"/>
    <cellStyle name="Calculation 12" xfId="630" xr:uid="{00000000-0005-0000-0000-00006C080000}"/>
    <cellStyle name="Calculation 12 2" xfId="3240" xr:uid="{00000000-0005-0000-0000-00006D080000}"/>
    <cellStyle name="Calculation 12 2 2" xfId="43832" xr:uid="{726FE4F2-C373-48BA-B671-4C7073A197AB}"/>
    <cellStyle name="Calculation 12 3" xfId="14323" xr:uid="{47009298-F00C-4DC6-AFC7-C92F53486595}"/>
    <cellStyle name="Calculation 13" xfId="631" xr:uid="{00000000-0005-0000-0000-00006E080000}"/>
    <cellStyle name="Calculation 13 2" xfId="3241" xr:uid="{00000000-0005-0000-0000-00006F080000}"/>
    <cellStyle name="Calculation 13 2 2" xfId="43833" xr:uid="{889A59FF-E896-47F4-B48E-B99F233BF1E6}"/>
    <cellStyle name="Calculation 13 3" xfId="14324" xr:uid="{87A2B36C-7FBE-4852-8E4B-F8048092953A}"/>
    <cellStyle name="Calculation 14" xfId="632" xr:uid="{00000000-0005-0000-0000-000070080000}"/>
    <cellStyle name="Calculation 14 2" xfId="3242" xr:uid="{00000000-0005-0000-0000-000071080000}"/>
    <cellStyle name="Calculation 14 2 2" xfId="43834" xr:uid="{0EBC4706-A931-4A50-BEED-FC96824989BB}"/>
    <cellStyle name="Calculation 14 3" xfId="14325" xr:uid="{A3A8FD6D-FC2C-404F-BB38-8264B0F73978}"/>
    <cellStyle name="Calculation 15" xfId="633" xr:uid="{00000000-0005-0000-0000-000072080000}"/>
    <cellStyle name="Calculation 15 2" xfId="3243" xr:uid="{00000000-0005-0000-0000-000073080000}"/>
    <cellStyle name="Calculation 15 2 2" xfId="43835" xr:uid="{6CC621B3-D9C9-477C-90FD-685DCBB78AB0}"/>
    <cellStyle name="Calculation 15 3" xfId="14326" xr:uid="{56E9C2D7-4C38-4CF8-8CC4-80FED9C640FC}"/>
    <cellStyle name="Calculation 16" xfId="634" xr:uid="{00000000-0005-0000-0000-000074080000}"/>
    <cellStyle name="Calculation 16 2" xfId="3244" xr:uid="{00000000-0005-0000-0000-000075080000}"/>
    <cellStyle name="Calculation 16 2 2" xfId="43836" xr:uid="{E29C0151-A08D-4AAE-9FC3-13AA495ECE00}"/>
    <cellStyle name="Calculation 16 3" xfId="14327" xr:uid="{1F07BC1E-A916-47A9-A68D-6607F80EC271}"/>
    <cellStyle name="Calculation 17" xfId="635" xr:uid="{00000000-0005-0000-0000-000076080000}"/>
    <cellStyle name="Calculation 17 2" xfId="3245" xr:uid="{00000000-0005-0000-0000-000077080000}"/>
    <cellStyle name="Calculation 17 2 2" xfId="43837" xr:uid="{1B0C7897-5E92-417D-BB65-A6162CF668D5}"/>
    <cellStyle name="Calculation 17 3" xfId="14328" xr:uid="{72831F14-EC93-4FA3-B173-6EA5A891A638}"/>
    <cellStyle name="Calculation 18" xfId="636" xr:uid="{00000000-0005-0000-0000-000078080000}"/>
    <cellStyle name="Calculation 18 2" xfId="3246" xr:uid="{00000000-0005-0000-0000-000079080000}"/>
    <cellStyle name="Calculation 18 2 2" xfId="43838" xr:uid="{B366B505-6E7A-4B9F-89C3-3192C9895ECD}"/>
    <cellStyle name="Calculation 18 3" xfId="14329" xr:uid="{A3C0B825-077D-485F-8B44-315C7909C357}"/>
    <cellStyle name="Calculation 19" xfId="637" xr:uid="{00000000-0005-0000-0000-00007A080000}"/>
    <cellStyle name="Calculation 19 2" xfId="3247" xr:uid="{00000000-0005-0000-0000-00007B080000}"/>
    <cellStyle name="Calculation 19 2 2" xfId="43839" xr:uid="{2AC83759-772E-4B5E-BFE8-07A9CD506436}"/>
    <cellStyle name="Calculation 19 3" xfId="14330" xr:uid="{31CB8A06-424C-41B9-BE58-97DA064B17B8}"/>
    <cellStyle name="Calculation 2" xfId="638" xr:uid="{00000000-0005-0000-0000-00007C080000}"/>
    <cellStyle name="Calculation 2 10" xfId="3248" xr:uid="{00000000-0005-0000-0000-00007D080000}"/>
    <cellStyle name="Calculation 2 10 2" xfId="14332" xr:uid="{319DCF25-AEDC-47C8-8108-5DDB251732CA}"/>
    <cellStyle name="Calculation 2 11" xfId="3249" xr:uid="{00000000-0005-0000-0000-00007E080000}"/>
    <cellStyle name="Calculation 2 11 2" xfId="14333" xr:uid="{568F9EF3-69F7-4404-B391-0CC5B5BD6079}"/>
    <cellStyle name="Calculation 2 12" xfId="3250" xr:uid="{00000000-0005-0000-0000-00007F080000}"/>
    <cellStyle name="Calculation 2 12 2" xfId="14334" xr:uid="{5E5F526B-05BE-4F90-A226-1F9FB2CDD069}"/>
    <cellStyle name="Calculation 2 13" xfId="3251" xr:uid="{00000000-0005-0000-0000-000080080000}"/>
    <cellStyle name="Calculation 2 13 2" xfId="14335" xr:uid="{069E7B05-A91C-403B-81B1-BF1BE390B5ED}"/>
    <cellStyle name="Calculation 2 14" xfId="3252" xr:uid="{00000000-0005-0000-0000-000081080000}"/>
    <cellStyle name="Calculation 2 14 2" xfId="43357" xr:uid="{10619CD3-E998-4ED3-A82D-F53250445B11}"/>
    <cellStyle name="Calculation 2 15" xfId="14331" xr:uid="{9A1B5B2B-E579-447D-A3A8-8449FE035C6F}"/>
    <cellStyle name="Calculation 2 2" xfId="639" xr:uid="{00000000-0005-0000-0000-000082080000}"/>
    <cellStyle name="Calculation 2 2 2" xfId="3253" xr:uid="{00000000-0005-0000-0000-000083080000}"/>
    <cellStyle name="Calculation 2 2 2 2" xfId="43840" xr:uid="{C7383B42-1606-4A23-A028-D301849E927B}"/>
    <cellStyle name="Calculation 2 2 3" xfId="14336" xr:uid="{22DA0C69-ED1F-424D-8658-12FD3F0AA250}"/>
    <cellStyle name="Calculation 2 3" xfId="640" xr:uid="{00000000-0005-0000-0000-000084080000}"/>
    <cellStyle name="Calculation 2 3 2" xfId="3254" xr:uid="{00000000-0005-0000-0000-000085080000}"/>
    <cellStyle name="Calculation 2 3 2 2" xfId="43841" xr:uid="{95718149-8DFC-4898-875C-C2A20749B22F}"/>
    <cellStyle name="Calculation 2 3 3" xfId="14337" xr:uid="{8295F523-DCF5-49A8-B3B0-76B099DD90E7}"/>
    <cellStyle name="Calculation 2 4" xfId="641" xr:uid="{00000000-0005-0000-0000-000086080000}"/>
    <cellStyle name="Calculation 2 4 2" xfId="3255" xr:uid="{00000000-0005-0000-0000-000087080000}"/>
    <cellStyle name="Calculation 2 4 2 2" xfId="43842" xr:uid="{77601D3C-620F-450C-96E8-E14ACB0F3B60}"/>
    <cellStyle name="Calculation 2 4 3" xfId="14338" xr:uid="{2958795F-6394-4D17-8E24-6850B73DB39D}"/>
    <cellStyle name="Calculation 2 5" xfId="642" xr:uid="{00000000-0005-0000-0000-000088080000}"/>
    <cellStyle name="Calculation 2 5 2" xfId="3256" xr:uid="{00000000-0005-0000-0000-000089080000}"/>
    <cellStyle name="Calculation 2 5 2 2" xfId="43843" xr:uid="{ADA545B7-7CD8-450D-9300-9AE4E3CF2603}"/>
    <cellStyle name="Calculation 2 5 3" xfId="14339" xr:uid="{6E84E7F8-C153-4BDA-9F9F-609492D560C5}"/>
    <cellStyle name="Calculation 2 6" xfId="643" xr:uid="{00000000-0005-0000-0000-00008A080000}"/>
    <cellStyle name="Calculation 2 6 2" xfId="3257" xr:uid="{00000000-0005-0000-0000-00008B080000}"/>
    <cellStyle name="Calculation 2 6 2 2" xfId="43844" xr:uid="{5B83D011-4278-4570-8B8E-5250C0211532}"/>
    <cellStyle name="Calculation 2 6 3" xfId="14340" xr:uid="{E7B421DF-4735-406F-8FDF-2C3DEAEF6FB0}"/>
    <cellStyle name="Calculation 2 7" xfId="3258" xr:uid="{00000000-0005-0000-0000-00008C080000}"/>
    <cellStyle name="Calculation 2 7 2" xfId="14341" xr:uid="{98015A58-CE10-4CE9-A4FD-5509B4A3C503}"/>
    <cellStyle name="Calculation 2 8" xfId="3259" xr:uid="{00000000-0005-0000-0000-00008D080000}"/>
    <cellStyle name="Calculation 2 8 2" xfId="14342" xr:uid="{2F5790A3-8B8E-425E-A840-35D119EE6041}"/>
    <cellStyle name="Calculation 2 9" xfId="3260" xr:uid="{00000000-0005-0000-0000-00008E080000}"/>
    <cellStyle name="Calculation 2 9 2" xfId="14343" xr:uid="{123072DC-9C56-4485-A0E8-B03C083AD681}"/>
    <cellStyle name="Calculation 2_1_5" xfId="3261" xr:uid="{00000000-0005-0000-0000-00008F080000}"/>
    <cellStyle name="Calculation 20" xfId="644" xr:uid="{00000000-0005-0000-0000-000090080000}"/>
    <cellStyle name="Calculation 20 2" xfId="3262" xr:uid="{00000000-0005-0000-0000-000091080000}"/>
    <cellStyle name="Calculation 20 2 2" xfId="43845" xr:uid="{4D97587C-90C0-4AB3-AE8C-0F2AF3643280}"/>
    <cellStyle name="Calculation 20 3" xfId="14344" xr:uid="{3CA8EF32-37FD-4E38-BEA8-1C5864A8C5EB}"/>
    <cellStyle name="Calculation 21" xfId="645" xr:uid="{00000000-0005-0000-0000-000092080000}"/>
    <cellStyle name="Calculation 21 10" xfId="14346" xr:uid="{2BC56D9A-ECC5-4358-A0DD-8D708007B41E}"/>
    <cellStyle name="Calculation 21 11" xfId="14347" xr:uid="{26224CB2-84C3-40BE-84DD-1625D29E8ECD}"/>
    <cellStyle name="Calculation 21 12" xfId="14348" xr:uid="{13CF32B3-7EEB-418C-A726-CA66B51F1700}"/>
    <cellStyle name="Calculation 21 13" xfId="14349" xr:uid="{1671C2DB-3695-4B99-9577-937379BC353D}"/>
    <cellStyle name="Calculation 21 14" xfId="14350" xr:uid="{0A74F3D6-3356-4850-AFEB-4BFBD95D5BDF}"/>
    <cellStyle name="Calculation 21 15" xfId="43846" xr:uid="{4405CC3C-A460-4551-BF55-953414C97518}"/>
    <cellStyle name="Calculation 21 16" xfId="14345" xr:uid="{7C2F2270-F901-4A7E-A754-F84F50E383F9}"/>
    <cellStyle name="Calculation 21 2" xfId="3263" xr:uid="{00000000-0005-0000-0000-000093080000}"/>
    <cellStyle name="Calculation 21 2 2" xfId="14352" xr:uid="{47F525A5-3842-4060-951C-AF5B4FEA4AF4}"/>
    <cellStyle name="Calculation 21 2 3" xfId="14353" xr:uid="{4C9DE661-2DC4-48EB-A40D-C9B647924C2D}"/>
    <cellStyle name="Calculation 21 2 3 2" xfId="14354" xr:uid="{1E720DA3-FC16-43DB-B960-B6401B5BA00C}"/>
    <cellStyle name="Calculation 21 2 4" xfId="14355" xr:uid="{5580FA9F-8ACA-49EF-9378-860D503C25F5}"/>
    <cellStyle name="Calculation 21 2 5" xfId="14356" xr:uid="{5C4768F8-6B2D-4697-AF03-786283B0F8A7}"/>
    <cellStyle name="Calculation 21 2 6" xfId="14351" xr:uid="{421BB31C-54B1-4750-A5A8-CBBF2D79A253}"/>
    <cellStyle name="Calculation 21 3" xfId="14357" xr:uid="{DB3B2B2C-82BE-4B37-90B7-386F41394912}"/>
    <cellStyle name="Calculation 21 4" xfId="14358" xr:uid="{3C62AFEB-5875-4115-909E-EFB0F09E09F1}"/>
    <cellStyle name="Calculation 21 5" xfId="14359" xr:uid="{B35EECFD-132D-4103-AADC-9BB9E84A219B}"/>
    <cellStyle name="Calculation 21 6" xfId="14360" xr:uid="{A761AA5C-0818-4718-9100-534D57986198}"/>
    <cellStyle name="Calculation 21 7" xfId="14361" xr:uid="{4789CEF3-13ED-4647-AD62-75EE5BE69EA7}"/>
    <cellStyle name="Calculation 21 8" xfId="14362" xr:uid="{0804FB56-24BA-4D73-899E-ED0DEAC95B01}"/>
    <cellStyle name="Calculation 21 9" xfId="14363" xr:uid="{0A6F8AB7-19D0-46B1-9648-2ADB2C1E4036}"/>
    <cellStyle name="Calculation 22" xfId="646" xr:uid="{00000000-0005-0000-0000-000094080000}"/>
    <cellStyle name="Calculation 22 2" xfId="3264" xr:uid="{00000000-0005-0000-0000-000095080000}"/>
    <cellStyle name="Calculation 22 2 2" xfId="14365" xr:uid="{CA15845C-02E1-4B87-AD8F-DB1BB2233B9C}"/>
    <cellStyle name="Calculation 22 3" xfId="14366" xr:uid="{37547704-A069-424B-9306-4E9EAAD07959}"/>
    <cellStyle name="Calculation 22 3 2" xfId="39978" xr:uid="{74F785BD-2F0F-49D5-9557-7CFF0722BBF0}"/>
    <cellStyle name="Calculation 22 4" xfId="14367" xr:uid="{491DC2DD-D923-4736-8A56-76054E3B425D}"/>
    <cellStyle name="Calculation 22 4 2" xfId="39979" xr:uid="{EFDAB3FE-111D-4301-86C5-946D2C694CF7}"/>
    <cellStyle name="Calculation 22 5" xfId="39977" xr:uid="{7287EE62-6C16-4D9A-A70D-0FA522A7BA49}"/>
    <cellStyle name="Calculation 22 6" xfId="43847" xr:uid="{4CD4982A-47FE-4F12-A210-4A3EA73B778B}"/>
    <cellStyle name="Calculation 22 7" xfId="14364" xr:uid="{172789B4-0DA4-43C1-A6AE-68F25EC26674}"/>
    <cellStyle name="Calculation 23" xfId="647" xr:uid="{00000000-0005-0000-0000-000096080000}"/>
    <cellStyle name="Calculation 23 2" xfId="3265" xr:uid="{00000000-0005-0000-0000-000097080000}"/>
    <cellStyle name="Calculation 23 2 2" xfId="14369" xr:uid="{2177E53F-5C34-4D4A-AF88-92D33EAE5E8E}"/>
    <cellStyle name="Calculation 23 3" xfId="14370" xr:uid="{F9DA7BCC-F8EE-493A-A3DA-1A0D3C728D7F}"/>
    <cellStyle name="Calculation 23 3 2" xfId="14371" xr:uid="{EA936FBD-B3A0-43A4-BB78-56078107FB29}"/>
    <cellStyle name="Calculation 23 3 2 2" xfId="39981" xr:uid="{66E682E8-2B1C-441A-A05D-6A661ECAD225}"/>
    <cellStyle name="Calculation 23 4" xfId="14372" xr:uid="{6D3AB108-2E24-4AB4-9E6F-570993E76B01}"/>
    <cellStyle name="Calculation 23 5" xfId="14373" xr:uid="{8A3CDABC-3A16-4278-9AD1-FE89EFB22F62}"/>
    <cellStyle name="Calculation 23 5 2" xfId="39982" xr:uid="{1B9BA6ED-30E2-4281-BCC0-1AEC32EE36F3}"/>
    <cellStyle name="Calculation 23 6" xfId="39980" xr:uid="{6E811DAE-FC71-471C-AB7A-8CFE495FB232}"/>
    <cellStyle name="Calculation 23 7" xfId="43848" xr:uid="{4DB7F901-2F12-4CA6-B038-9F2B5E4EF829}"/>
    <cellStyle name="Calculation 23 8" xfId="14368" xr:uid="{3DA1F71C-65F5-42ED-A8B5-D3CF2C9D805F}"/>
    <cellStyle name="Calculation 24" xfId="648" xr:uid="{00000000-0005-0000-0000-000098080000}"/>
    <cellStyle name="Calculation 24 2" xfId="3266" xr:uid="{00000000-0005-0000-0000-000099080000}"/>
    <cellStyle name="Calculation 24 2 2" xfId="14375" xr:uid="{D2D526A1-9ADC-4931-8E11-AF48BBB8DBE9}"/>
    <cellStyle name="Calculation 24 3" xfId="14376" xr:uid="{4D72626A-B518-4BBB-AA17-CF71EEDD4EE2}"/>
    <cellStyle name="Calculation 24 4" xfId="14377" xr:uid="{A151900C-C892-4684-AC0A-8343CD3AD9A6}"/>
    <cellStyle name="Calculation 24 5" xfId="14378" xr:uid="{876228A8-6D76-4A69-B96F-435AF837BA44}"/>
    <cellStyle name="Calculation 24 6" xfId="14379" xr:uid="{DA471817-727A-4762-96CF-B863CA2C7D27}"/>
    <cellStyle name="Calculation 24 7" xfId="43849" xr:uid="{5FFE9945-6D9A-47A7-9A09-14CAFB886A56}"/>
    <cellStyle name="Calculation 24 8" xfId="14374" xr:uid="{9646D89E-0326-46BA-A39C-2E14DDF1C47D}"/>
    <cellStyle name="Calculation 25" xfId="649" xr:uid="{00000000-0005-0000-0000-00009A080000}"/>
    <cellStyle name="Calculation 25 2" xfId="3267" xr:uid="{00000000-0005-0000-0000-00009B080000}"/>
    <cellStyle name="Calculation 25 2 2" xfId="43850" xr:uid="{2E63AA5F-A33C-44AB-933C-0EA8EA2D729F}"/>
    <cellStyle name="Calculation 25 3" xfId="14380" xr:uid="{11E900E3-4CC7-447A-BDA6-47FA3D45EDE9}"/>
    <cellStyle name="Calculation 26" xfId="3268" xr:uid="{00000000-0005-0000-0000-00009C080000}"/>
    <cellStyle name="Calculation 26 2" xfId="14381" xr:uid="{28129C72-236B-4B2B-B039-44EFF6E5A079}"/>
    <cellStyle name="Calculation 27" xfId="3269" xr:uid="{00000000-0005-0000-0000-00009D080000}"/>
    <cellStyle name="Calculation 27 2" xfId="14382" xr:uid="{35756152-B899-4F02-BF52-476FEBCCC5AF}"/>
    <cellStyle name="Calculation 28" xfId="3270" xr:uid="{00000000-0005-0000-0000-00009E080000}"/>
    <cellStyle name="Calculation 28 2" xfId="14383" xr:uid="{5EA6A554-B386-452F-94FB-656A29CEF70E}"/>
    <cellStyle name="Calculation 29" xfId="3271" xr:uid="{00000000-0005-0000-0000-00009F080000}"/>
    <cellStyle name="Calculation 29 2" xfId="14384" xr:uid="{F93D8103-9718-48B2-8469-A15893D61058}"/>
    <cellStyle name="Calculation 3" xfId="650" xr:uid="{00000000-0005-0000-0000-0000A0080000}"/>
    <cellStyle name="Calculation 3 2" xfId="651" xr:uid="{00000000-0005-0000-0000-0000A1080000}"/>
    <cellStyle name="Calculation 3 2 2" xfId="3272" xr:uid="{00000000-0005-0000-0000-0000A2080000}"/>
    <cellStyle name="Calculation 3 2 2 2" xfId="43851" xr:uid="{C2145252-8518-47B7-9880-DF3452087CE7}"/>
    <cellStyle name="Calculation 3 3" xfId="652" xr:uid="{00000000-0005-0000-0000-0000A3080000}"/>
    <cellStyle name="Calculation 3 4" xfId="653" xr:uid="{00000000-0005-0000-0000-0000A4080000}"/>
    <cellStyle name="Calculation 3 5" xfId="3273" xr:uid="{00000000-0005-0000-0000-0000A5080000}"/>
    <cellStyle name="Calculation 3 6" xfId="14385" xr:uid="{D304FA4B-F712-4080-8F75-D59E1AD7B351}"/>
    <cellStyle name="Calculation 3_1_5" xfId="3274" xr:uid="{00000000-0005-0000-0000-0000A6080000}"/>
    <cellStyle name="Calculation 30" xfId="3275" xr:uid="{00000000-0005-0000-0000-0000A7080000}"/>
    <cellStyle name="Calculation 30 2" xfId="14386" xr:uid="{5FE3146C-0F69-4817-BC1A-C6C6B5BA5036}"/>
    <cellStyle name="Calculation 31" xfId="3276" xr:uid="{00000000-0005-0000-0000-0000A8080000}"/>
    <cellStyle name="Calculation 31 2" xfId="14387" xr:uid="{0E86BC15-1BA0-4064-B7FF-A09A5AACB951}"/>
    <cellStyle name="Calculation 32" xfId="3277" xr:uid="{00000000-0005-0000-0000-0000A9080000}"/>
    <cellStyle name="Calculation 32 2" xfId="14388" xr:uid="{69BD454E-FBBD-4222-818E-136815E63F43}"/>
    <cellStyle name="Calculation 33" xfId="3278" xr:uid="{00000000-0005-0000-0000-0000AA080000}"/>
    <cellStyle name="Calculation 33 2" xfId="14389" xr:uid="{238CD27C-C0F3-4679-94E5-C72E89888000}"/>
    <cellStyle name="Calculation 34" xfId="3279" xr:uid="{00000000-0005-0000-0000-0000AB080000}"/>
    <cellStyle name="Calculation 34 2" xfId="14390" xr:uid="{7D97363C-0253-45EA-AE1C-26AB432C98ED}"/>
    <cellStyle name="Calculation 35" xfId="3280" xr:uid="{00000000-0005-0000-0000-0000AC080000}"/>
    <cellStyle name="Calculation 36" xfId="3281" xr:uid="{00000000-0005-0000-0000-0000AD080000}"/>
    <cellStyle name="Calculation 37" xfId="3282" xr:uid="{00000000-0005-0000-0000-0000AE080000}"/>
    <cellStyle name="Calculation 38" xfId="3283" xr:uid="{00000000-0005-0000-0000-0000AF080000}"/>
    <cellStyle name="Calculation 39" xfId="3284" xr:uid="{00000000-0005-0000-0000-0000B0080000}"/>
    <cellStyle name="Calculation 4" xfId="654" xr:uid="{00000000-0005-0000-0000-0000B1080000}"/>
    <cellStyle name="Calculation 4 2" xfId="655" xr:uid="{00000000-0005-0000-0000-0000B2080000}"/>
    <cellStyle name="Calculation 4 3" xfId="656" xr:uid="{00000000-0005-0000-0000-0000B3080000}"/>
    <cellStyle name="Calculation 4 4" xfId="657" xr:uid="{00000000-0005-0000-0000-0000B4080000}"/>
    <cellStyle name="Calculation 4 4 2" xfId="43853" xr:uid="{04C30293-AE1B-473B-AC61-9CB0D6ED0284}"/>
    <cellStyle name="Calculation 4 5" xfId="3285" xr:uid="{00000000-0005-0000-0000-0000B5080000}"/>
    <cellStyle name="Calculation 4 5 2" xfId="43852" xr:uid="{DD57BD48-447E-4070-994A-A7444550C218}"/>
    <cellStyle name="Calculation 4 6" xfId="14391" xr:uid="{738A3D0E-B50C-44D0-8D30-B0A5CA5E1BBC}"/>
    <cellStyle name="Calculation 40" xfId="3286" xr:uid="{00000000-0005-0000-0000-0000B6080000}"/>
    <cellStyle name="Calculation 41" xfId="3287" xr:uid="{00000000-0005-0000-0000-0000B7080000}"/>
    <cellStyle name="Calculation 42" xfId="3288" xr:uid="{00000000-0005-0000-0000-0000B8080000}"/>
    <cellStyle name="Calculation 43" xfId="3289" xr:uid="{00000000-0005-0000-0000-0000B9080000}"/>
    <cellStyle name="Calculation 44" xfId="3290" xr:uid="{00000000-0005-0000-0000-0000BA080000}"/>
    <cellStyle name="Calculation 45" xfId="3291" xr:uid="{00000000-0005-0000-0000-0000BB080000}"/>
    <cellStyle name="Calculation 46" xfId="3292" xr:uid="{00000000-0005-0000-0000-0000BC080000}"/>
    <cellStyle name="Calculation 47" xfId="3293" xr:uid="{00000000-0005-0000-0000-0000BD080000}"/>
    <cellStyle name="Calculation 48" xfId="3294" xr:uid="{00000000-0005-0000-0000-0000BE080000}"/>
    <cellStyle name="Calculation 49" xfId="3295" xr:uid="{00000000-0005-0000-0000-0000BF080000}"/>
    <cellStyle name="Calculation 5" xfId="658" xr:uid="{00000000-0005-0000-0000-0000C0080000}"/>
    <cellStyle name="Calculation 5 2" xfId="659" xr:uid="{00000000-0005-0000-0000-0000C1080000}"/>
    <cellStyle name="Calculation 5 3" xfId="660" xr:uid="{00000000-0005-0000-0000-0000C2080000}"/>
    <cellStyle name="Calculation 5 4" xfId="43854" xr:uid="{49F3AB5D-FA1F-4822-AD2D-03D566E366E4}"/>
    <cellStyle name="Calculation 5 5" xfId="14392" xr:uid="{B523C2AC-AE0E-4073-B414-0F752EDCED82}"/>
    <cellStyle name="Calculation 6" xfId="661" xr:uid="{00000000-0005-0000-0000-0000C3080000}"/>
    <cellStyle name="Calculation 6 2" xfId="662" xr:uid="{00000000-0005-0000-0000-0000C4080000}"/>
    <cellStyle name="Calculation 6 3" xfId="663" xr:uid="{00000000-0005-0000-0000-0000C5080000}"/>
    <cellStyle name="Calculation 6 4" xfId="43855" xr:uid="{673756F5-8C9A-4808-9607-B7BC2F8D9E08}"/>
    <cellStyle name="Calculation 6 5" xfId="14393" xr:uid="{E28220F5-7FB2-4983-86D8-4333A78A5A1A}"/>
    <cellStyle name="Calculation 7" xfId="664" xr:uid="{00000000-0005-0000-0000-0000C6080000}"/>
    <cellStyle name="Calculation 7 2" xfId="665" xr:uid="{00000000-0005-0000-0000-0000C7080000}"/>
    <cellStyle name="Calculation 7 3" xfId="43856" xr:uid="{62CC38EB-6098-4801-865E-4CBB71DEE60C}"/>
    <cellStyle name="Calculation 7 4" xfId="14394" xr:uid="{23B5BF5E-5D81-467D-94B1-946ABA6877F6}"/>
    <cellStyle name="Calculation 8" xfId="666" xr:uid="{00000000-0005-0000-0000-0000C8080000}"/>
    <cellStyle name="Calculation 8 2" xfId="3296" xr:uid="{00000000-0005-0000-0000-0000C9080000}"/>
    <cellStyle name="Calculation 8 2 2" xfId="43857" xr:uid="{E2230A71-791C-41D1-8876-0774E31CB800}"/>
    <cellStyle name="Calculation 8 3" xfId="14395" xr:uid="{DA912335-A2E0-4CE0-B235-D82E747D1027}"/>
    <cellStyle name="Calculation 9" xfId="667" xr:uid="{00000000-0005-0000-0000-0000CA080000}"/>
    <cellStyle name="Calculation 9 2" xfId="3297" xr:uid="{00000000-0005-0000-0000-0000CB080000}"/>
    <cellStyle name="Calculation 9 2 2" xfId="43858" xr:uid="{A9709C9F-A01B-4AE8-B548-36E303BEE65E}"/>
    <cellStyle name="Calculation 9 3" xfId="14396" xr:uid="{A8F7471D-5BCA-42DA-AFC1-3344CA9D5ADB}"/>
    <cellStyle name="Check Cell 10" xfId="668" xr:uid="{00000000-0005-0000-0000-0000CC080000}"/>
    <cellStyle name="Check Cell 10 2" xfId="3298" xr:uid="{00000000-0005-0000-0000-0000CD080000}"/>
    <cellStyle name="Check Cell 10 2 2" xfId="43859" xr:uid="{B94940FE-EDA0-4F1D-92E4-2C4ED0EE75B7}"/>
    <cellStyle name="Check Cell 10 3" xfId="14397" xr:uid="{B90CC623-4A01-42FF-8E02-DFE3D1568E89}"/>
    <cellStyle name="Check Cell 11" xfId="3299" xr:uid="{00000000-0005-0000-0000-0000CE080000}"/>
    <cellStyle name="Check Cell 11 2" xfId="14398" xr:uid="{61D272C4-351F-47F3-8BC1-91E1CA5879F0}"/>
    <cellStyle name="Check Cell 12" xfId="3300" xr:uid="{00000000-0005-0000-0000-0000CF080000}"/>
    <cellStyle name="Check Cell 12 2" xfId="14399" xr:uid="{432B761F-459B-40C4-9E48-180677D64625}"/>
    <cellStyle name="Check Cell 13" xfId="3301" xr:uid="{00000000-0005-0000-0000-0000D0080000}"/>
    <cellStyle name="Check Cell 13 2" xfId="14400" xr:uid="{01D7504D-BCF2-41CF-8021-E900D0FF4B7B}"/>
    <cellStyle name="Check Cell 14" xfId="3302" xr:uid="{00000000-0005-0000-0000-0000D1080000}"/>
    <cellStyle name="Check Cell 14 2" xfId="14401" xr:uid="{D677338F-9A0B-4F91-BDD2-04FC7D7E8C94}"/>
    <cellStyle name="Check Cell 15" xfId="3303" xr:uid="{00000000-0005-0000-0000-0000D2080000}"/>
    <cellStyle name="Check Cell 15 2" xfId="14402" xr:uid="{11099B4C-2C2F-4C0B-BDEA-ED113716A9DA}"/>
    <cellStyle name="Check Cell 16" xfId="3304" xr:uid="{00000000-0005-0000-0000-0000D3080000}"/>
    <cellStyle name="Check Cell 16 2" xfId="14403" xr:uid="{7CB054CE-5191-4F5B-AF0D-E932516ADB00}"/>
    <cellStyle name="Check Cell 17" xfId="3305" xr:uid="{00000000-0005-0000-0000-0000D4080000}"/>
    <cellStyle name="Check Cell 17 2" xfId="14404" xr:uid="{320E1FFA-5EA8-43DE-9B52-8D22DE102A71}"/>
    <cellStyle name="Check Cell 18" xfId="3306" xr:uid="{00000000-0005-0000-0000-0000D5080000}"/>
    <cellStyle name="Check Cell 18 2" xfId="14405" xr:uid="{E0260983-4D19-41DB-9311-931E36E94C60}"/>
    <cellStyle name="Check Cell 19" xfId="3307" xr:uid="{00000000-0005-0000-0000-0000D6080000}"/>
    <cellStyle name="Check Cell 19 2" xfId="14406" xr:uid="{F302EF16-E0BA-43B9-B21D-81D04E038D3E}"/>
    <cellStyle name="Check Cell 2" xfId="669" xr:uid="{00000000-0005-0000-0000-0000D7080000}"/>
    <cellStyle name="Check Cell 2 10" xfId="3308" xr:uid="{00000000-0005-0000-0000-0000D8080000}"/>
    <cellStyle name="Check Cell 2 10 2" xfId="14408" xr:uid="{203A93D0-DC53-4F4E-9B12-051BAE5109C6}"/>
    <cellStyle name="Check Cell 2 11" xfId="3309" xr:uid="{00000000-0005-0000-0000-0000D9080000}"/>
    <cellStyle name="Check Cell 2 11 2" xfId="14409" xr:uid="{9FF24DF7-8425-484C-BCB4-16E78166AF6F}"/>
    <cellStyle name="Check Cell 2 12" xfId="3310" xr:uid="{00000000-0005-0000-0000-0000DA080000}"/>
    <cellStyle name="Check Cell 2 12 2" xfId="14410" xr:uid="{36DC6D0E-73FC-4CD9-B9F4-51326473500B}"/>
    <cellStyle name="Check Cell 2 13" xfId="3311" xr:uid="{00000000-0005-0000-0000-0000DB080000}"/>
    <cellStyle name="Check Cell 2 13 2" xfId="14411" xr:uid="{A6C6FE8C-06DF-43B6-B56C-BF758791B9F0}"/>
    <cellStyle name="Check Cell 2 14" xfId="3312" xr:uid="{00000000-0005-0000-0000-0000DC080000}"/>
    <cellStyle name="Check Cell 2 14 2" xfId="43358" xr:uid="{B23FF7B8-114D-4513-864A-F6081A23D1B4}"/>
    <cellStyle name="Check Cell 2 15" xfId="14407" xr:uid="{EE412F3A-A1DF-41AC-9574-299607A392DB}"/>
    <cellStyle name="Check Cell 2 2" xfId="670" xr:uid="{00000000-0005-0000-0000-0000DD080000}"/>
    <cellStyle name="Check Cell 2 2 2" xfId="3313" xr:uid="{00000000-0005-0000-0000-0000DE080000}"/>
    <cellStyle name="Check Cell 2 2 2 2" xfId="43860" xr:uid="{77A570D0-A7A8-40B4-82BF-D4A3763CDAF8}"/>
    <cellStyle name="Check Cell 2 2 3" xfId="14412" xr:uid="{B8286F91-3BCB-4A86-AF7C-19AF312B8F34}"/>
    <cellStyle name="Check Cell 2 3" xfId="671" xr:uid="{00000000-0005-0000-0000-0000DF080000}"/>
    <cellStyle name="Check Cell 2 3 2" xfId="3314" xr:uid="{00000000-0005-0000-0000-0000E0080000}"/>
    <cellStyle name="Check Cell 2 3 2 2" xfId="43861" xr:uid="{17FFEC38-ADBD-4113-89D7-E0CC0906BA89}"/>
    <cellStyle name="Check Cell 2 3 3" xfId="14413" xr:uid="{1DBD09D5-2C24-42B8-8492-3C6F811FF812}"/>
    <cellStyle name="Check Cell 2 4" xfId="672" xr:uid="{00000000-0005-0000-0000-0000E1080000}"/>
    <cellStyle name="Check Cell 2 4 2" xfId="3315" xr:uid="{00000000-0005-0000-0000-0000E2080000}"/>
    <cellStyle name="Check Cell 2 4 2 2" xfId="43862" xr:uid="{57D8DEC6-B147-462E-8EE3-6F22DC295894}"/>
    <cellStyle name="Check Cell 2 4 3" xfId="14414" xr:uid="{681FC556-8381-4977-ABCB-0FB446C06D56}"/>
    <cellStyle name="Check Cell 2 5" xfId="673" xr:uid="{00000000-0005-0000-0000-0000E3080000}"/>
    <cellStyle name="Check Cell 2 5 2" xfId="3316" xr:uid="{00000000-0005-0000-0000-0000E4080000}"/>
    <cellStyle name="Check Cell 2 5 2 2" xfId="43863" xr:uid="{70FA3AEF-7604-40B3-8A5F-F523ADD4A48F}"/>
    <cellStyle name="Check Cell 2 5 3" xfId="14415" xr:uid="{E162A96E-B39D-4F61-B1BD-431F2A22484C}"/>
    <cellStyle name="Check Cell 2 6" xfId="3317" xr:uid="{00000000-0005-0000-0000-0000E5080000}"/>
    <cellStyle name="Check Cell 2 6 2" xfId="14416" xr:uid="{515368A9-EA19-450A-805C-7EEAF6E58541}"/>
    <cellStyle name="Check Cell 2 7" xfId="3318" xr:uid="{00000000-0005-0000-0000-0000E6080000}"/>
    <cellStyle name="Check Cell 2 7 2" xfId="14417" xr:uid="{A0EEEC70-7860-421F-A5E8-62D98842273E}"/>
    <cellStyle name="Check Cell 2 8" xfId="3319" xr:uid="{00000000-0005-0000-0000-0000E7080000}"/>
    <cellStyle name="Check Cell 2 8 2" xfId="14418" xr:uid="{DEE663E2-F136-40E1-BBB0-9300E0559739}"/>
    <cellStyle name="Check Cell 2 9" xfId="3320" xr:uid="{00000000-0005-0000-0000-0000E8080000}"/>
    <cellStyle name="Check Cell 2 9 2" xfId="14419" xr:uid="{EE81D0C2-4865-45AE-8D44-4C6F551F1DAB}"/>
    <cellStyle name="Check Cell 2_1_5" xfId="3321" xr:uid="{00000000-0005-0000-0000-0000E9080000}"/>
    <cellStyle name="Check Cell 20" xfId="3322" xr:uid="{00000000-0005-0000-0000-0000EA080000}"/>
    <cellStyle name="Check Cell 20 2" xfId="14420" xr:uid="{5141A6DD-285B-4F48-86EB-BB013AF3B7FD}"/>
    <cellStyle name="Check Cell 21" xfId="3323" xr:uid="{00000000-0005-0000-0000-0000EB080000}"/>
    <cellStyle name="Check Cell 21 10" xfId="14422" xr:uid="{1AED53A8-F5D4-45AA-B46A-9BF23E4F05D2}"/>
    <cellStyle name="Check Cell 21 11" xfId="14423" xr:uid="{79F63AEC-7967-4A85-9413-F41CCD3A31CE}"/>
    <cellStyle name="Check Cell 21 12" xfId="14424" xr:uid="{D5299D84-73F7-4056-BB5F-1317AE95CDCD}"/>
    <cellStyle name="Check Cell 21 13" xfId="14425" xr:uid="{DE72B3E1-FA47-4CF8-8D4A-AF480FD6A0FC}"/>
    <cellStyle name="Check Cell 21 14" xfId="14426" xr:uid="{CEDD8626-A327-432D-87C9-D682CECB5734}"/>
    <cellStyle name="Check Cell 21 15" xfId="14421" xr:uid="{22B2F3AE-2D67-4D07-A9E9-F02AD8688AD4}"/>
    <cellStyle name="Check Cell 21 2" xfId="14427" xr:uid="{A28F0771-A008-4B63-9850-36D4E0B7BD6A}"/>
    <cellStyle name="Check Cell 21 2 2" xfId="14428" xr:uid="{2765B398-56A9-473F-94DA-15CDA5D9A77B}"/>
    <cellStyle name="Check Cell 21 2 3" xfId="14429" xr:uid="{7CA31CC6-24F4-4457-8F67-21395EB3BD8F}"/>
    <cellStyle name="Check Cell 21 2 3 2" xfId="14430" xr:uid="{081D7082-3173-4CC2-8224-EC8055F11D18}"/>
    <cellStyle name="Check Cell 21 2 4" xfId="14431" xr:uid="{E032A390-3538-4B69-8898-3F6757C3DA0A}"/>
    <cellStyle name="Check Cell 21 2 5" xfId="14432" xr:uid="{9E5DEA1F-14CC-4FFC-9DA5-C0763DD495A7}"/>
    <cellStyle name="Check Cell 21 3" xfId="14433" xr:uid="{B3318B18-A502-4479-A738-3DDA659A4069}"/>
    <cellStyle name="Check Cell 21 4" xfId="14434" xr:uid="{AC29389A-B547-43C0-9050-7FC68ED9D414}"/>
    <cellStyle name="Check Cell 21 5" xfId="14435" xr:uid="{A7EBCFFE-E179-47BE-9D2A-1E8D18691464}"/>
    <cellStyle name="Check Cell 21 6" xfId="14436" xr:uid="{35831160-6764-45E8-BCE6-5C99A0053357}"/>
    <cellStyle name="Check Cell 21 7" xfId="14437" xr:uid="{7C234391-EE71-4793-A01E-53E42716C6EB}"/>
    <cellStyle name="Check Cell 21 8" xfId="14438" xr:uid="{203A0797-EBC3-41D3-902E-B324C0B37C39}"/>
    <cellStyle name="Check Cell 21 9" xfId="14439" xr:uid="{76E52365-8F63-4B70-9C8E-F6D8C7467935}"/>
    <cellStyle name="Check Cell 22" xfId="3324" xr:uid="{00000000-0005-0000-0000-0000EC080000}"/>
    <cellStyle name="Check Cell 22 2" xfId="14441" xr:uid="{2F9A2FEC-B883-4741-8EC5-72418D78996C}"/>
    <cellStyle name="Check Cell 22 3" xfId="14442" xr:uid="{16C5339E-9EA9-4FBE-8A36-389F64EF6601}"/>
    <cellStyle name="Check Cell 22 3 2" xfId="39984" xr:uid="{1C01C440-A303-47CC-9EBD-BAC3C26D1B39}"/>
    <cellStyle name="Check Cell 22 4" xfId="14443" xr:uid="{5515BEF9-F88B-45E0-8057-0E626693E1B6}"/>
    <cellStyle name="Check Cell 22 4 2" xfId="39985" xr:uid="{6F170046-DFD4-4B4A-A915-FDC9DFB93EAE}"/>
    <cellStyle name="Check Cell 22 5" xfId="39983" xr:uid="{2951F1EB-622F-4DF2-9287-582B0A8AEC27}"/>
    <cellStyle name="Check Cell 22 6" xfId="14440" xr:uid="{5D2AECD5-98E8-42AD-8C8B-596540C79BE9}"/>
    <cellStyle name="Check Cell 23" xfId="3325" xr:uid="{00000000-0005-0000-0000-0000ED080000}"/>
    <cellStyle name="Check Cell 23 2" xfId="14445" xr:uid="{B63C814F-CFC6-4876-9755-283EAA6138C5}"/>
    <cellStyle name="Check Cell 23 3" xfId="14446" xr:uid="{0F9F7E66-547D-4A46-8937-182FC27369D4}"/>
    <cellStyle name="Check Cell 23 3 2" xfId="14447" xr:uid="{09CCE12B-0F05-4495-BB0D-89A4F8CB589A}"/>
    <cellStyle name="Check Cell 23 3 2 2" xfId="39987" xr:uid="{2AAF218E-AC22-4D1E-A485-DF07C09312D2}"/>
    <cellStyle name="Check Cell 23 4" xfId="14448" xr:uid="{40D4CAB1-1DB7-4A0F-8233-DE167536811F}"/>
    <cellStyle name="Check Cell 23 5" xfId="14449" xr:uid="{027923A2-73F8-40A5-AA32-A2649CBAFD3E}"/>
    <cellStyle name="Check Cell 23 5 2" xfId="39988" xr:uid="{224E10A1-5AA9-4DB4-9667-C82A54E60769}"/>
    <cellStyle name="Check Cell 23 6" xfId="39986" xr:uid="{238DB3DE-35C6-4C3C-86D4-218056FDF7F1}"/>
    <cellStyle name="Check Cell 23 7" xfId="14444" xr:uid="{AB0F34E7-BC49-424B-8430-F2B1B335C68F}"/>
    <cellStyle name="Check Cell 24" xfId="3326" xr:uid="{00000000-0005-0000-0000-0000EE080000}"/>
    <cellStyle name="Check Cell 24 2" xfId="14451" xr:uid="{EDA7E1A4-2A67-4BCB-831A-8F84C85DC30D}"/>
    <cellStyle name="Check Cell 24 3" xfId="14452" xr:uid="{992D05C0-4349-41F1-9587-0FA2E43B3E2B}"/>
    <cellStyle name="Check Cell 24 4" xfId="14453" xr:uid="{769E1856-2B5E-486C-9EE7-79D9B99070B8}"/>
    <cellStyle name="Check Cell 24 5" xfId="14454" xr:uid="{E4A1754F-F1E4-4EA8-8344-C4BC75F66629}"/>
    <cellStyle name="Check Cell 24 6" xfId="14455" xr:uid="{245DEE71-306D-44E9-961E-C0A80C2E9ECD}"/>
    <cellStyle name="Check Cell 24 7" xfId="14450" xr:uid="{F74C8CD4-B3FC-49CA-A4E3-3F3B5E296276}"/>
    <cellStyle name="Check Cell 25" xfId="3327" xr:uid="{00000000-0005-0000-0000-0000EF080000}"/>
    <cellStyle name="Check Cell 25 2" xfId="14456" xr:uid="{A9FF1C52-747D-4FC9-A63E-931E721D8D20}"/>
    <cellStyle name="Check Cell 26" xfId="3328" xr:uid="{00000000-0005-0000-0000-0000F0080000}"/>
    <cellStyle name="Check Cell 26 2" xfId="14457" xr:uid="{B78652C3-829C-485F-9BFF-38E80712E917}"/>
    <cellStyle name="Check Cell 27" xfId="3329" xr:uid="{00000000-0005-0000-0000-0000F1080000}"/>
    <cellStyle name="Check Cell 27 2" xfId="14458" xr:uid="{56976A59-7104-4E1C-BC74-FB4EAB49ADC3}"/>
    <cellStyle name="Check Cell 28" xfId="3330" xr:uid="{00000000-0005-0000-0000-0000F2080000}"/>
    <cellStyle name="Check Cell 28 2" xfId="14459" xr:uid="{96EE9822-B989-4AB9-8B08-F4F07B30CF27}"/>
    <cellStyle name="Check Cell 29" xfId="3331" xr:uid="{00000000-0005-0000-0000-0000F3080000}"/>
    <cellStyle name="Check Cell 29 2" xfId="14460" xr:uid="{FD2C585D-256F-418D-8595-EA86C7C28A08}"/>
    <cellStyle name="Check Cell 3" xfId="674" xr:uid="{00000000-0005-0000-0000-0000F4080000}"/>
    <cellStyle name="Check Cell 3 2" xfId="3332" xr:uid="{00000000-0005-0000-0000-0000F5080000}"/>
    <cellStyle name="Check Cell 3 2 2" xfId="43864" xr:uid="{11DC50B7-252A-4266-8398-65975B01E35A}"/>
    <cellStyle name="Check Cell 3 3" xfId="3333" xr:uid="{00000000-0005-0000-0000-0000F6080000}"/>
    <cellStyle name="Check Cell 3 4" xfId="14461" xr:uid="{E88DC769-684D-499A-B331-02DBFE3B6979}"/>
    <cellStyle name="Check Cell 3_1_5" xfId="3334" xr:uid="{00000000-0005-0000-0000-0000F7080000}"/>
    <cellStyle name="Check Cell 30" xfId="3335" xr:uid="{00000000-0005-0000-0000-0000F8080000}"/>
    <cellStyle name="Check Cell 30 2" xfId="14462" xr:uid="{70D2F313-0BA3-4680-88E4-5010F9149AAA}"/>
    <cellStyle name="Check Cell 31" xfId="3336" xr:uid="{00000000-0005-0000-0000-0000F9080000}"/>
    <cellStyle name="Check Cell 31 2" xfId="14463" xr:uid="{49AD8DC4-4C7F-4BC9-93D5-0C48C480C552}"/>
    <cellStyle name="Check Cell 32" xfId="3337" xr:uid="{00000000-0005-0000-0000-0000FA080000}"/>
    <cellStyle name="Check Cell 32 2" xfId="14464" xr:uid="{5F0B91E3-2B21-4181-B7E0-330098F428F0}"/>
    <cellStyle name="Check Cell 33" xfId="3338" xr:uid="{00000000-0005-0000-0000-0000FB080000}"/>
    <cellStyle name="Check Cell 33 2" xfId="14465" xr:uid="{8E741965-DFC3-41F3-919B-B31F59F796B0}"/>
    <cellStyle name="Check Cell 34" xfId="3339" xr:uid="{00000000-0005-0000-0000-0000FC080000}"/>
    <cellStyle name="Check Cell 34 2" xfId="14466" xr:uid="{15053A38-4DC9-4773-B1D3-A32E98180DA2}"/>
    <cellStyle name="Check Cell 35" xfId="3340" xr:uid="{00000000-0005-0000-0000-0000FD080000}"/>
    <cellStyle name="Check Cell 36" xfId="3341" xr:uid="{00000000-0005-0000-0000-0000FE080000}"/>
    <cellStyle name="Check Cell 37" xfId="3342" xr:uid="{00000000-0005-0000-0000-0000FF080000}"/>
    <cellStyle name="Check Cell 38" xfId="3343" xr:uid="{00000000-0005-0000-0000-000000090000}"/>
    <cellStyle name="Check Cell 39" xfId="3344" xr:uid="{00000000-0005-0000-0000-000001090000}"/>
    <cellStyle name="Check Cell 4" xfId="675" xr:uid="{00000000-0005-0000-0000-000002090000}"/>
    <cellStyle name="Check Cell 4 2" xfId="43865" xr:uid="{43257989-73AE-47EE-A2D9-EE45B15288DC}"/>
    <cellStyle name="Check Cell 4 3" xfId="14467" xr:uid="{F89851D2-E2BB-46A2-A8D2-6843F7E26338}"/>
    <cellStyle name="Check Cell 40" xfId="3345" xr:uid="{00000000-0005-0000-0000-000003090000}"/>
    <cellStyle name="Check Cell 41" xfId="3346" xr:uid="{00000000-0005-0000-0000-000004090000}"/>
    <cellStyle name="Check Cell 42" xfId="3347" xr:uid="{00000000-0005-0000-0000-000005090000}"/>
    <cellStyle name="Check Cell 43" xfId="3348" xr:uid="{00000000-0005-0000-0000-000006090000}"/>
    <cellStyle name="Check Cell 44" xfId="3349" xr:uid="{00000000-0005-0000-0000-000007090000}"/>
    <cellStyle name="Check Cell 45" xfId="3350" xr:uid="{00000000-0005-0000-0000-000008090000}"/>
    <cellStyle name="Check Cell 46" xfId="3351" xr:uid="{00000000-0005-0000-0000-000009090000}"/>
    <cellStyle name="Check Cell 47" xfId="3352" xr:uid="{00000000-0005-0000-0000-00000A090000}"/>
    <cellStyle name="Check Cell 48" xfId="3353" xr:uid="{00000000-0005-0000-0000-00000B090000}"/>
    <cellStyle name="Check Cell 49" xfId="3354" xr:uid="{00000000-0005-0000-0000-00000C090000}"/>
    <cellStyle name="Check Cell 5" xfId="676" xr:uid="{00000000-0005-0000-0000-00000D090000}"/>
    <cellStyle name="Check Cell 5 2" xfId="43866" xr:uid="{883FAC23-F68F-4DCE-8D54-EDC806913961}"/>
    <cellStyle name="Check Cell 5 3" xfId="14468" xr:uid="{5DE946F3-79F7-49E7-A054-B156ACD75BD6}"/>
    <cellStyle name="Check Cell 6" xfId="677" xr:uid="{00000000-0005-0000-0000-00000E090000}"/>
    <cellStyle name="Check Cell 6 2" xfId="43867" xr:uid="{3568C051-2180-4BEE-AC3E-D3B3643707AD}"/>
    <cellStyle name="Check Cell 6 3" xfId="14469" xr:uid="{4BE8775E-F7D7-460E-9FC3-B2CEF74E8E68}"/>
    <cellStyle name="Check Cell 7" xfId="678" xr:uid="{00000000-0005-0000-0000-00000F090000}"/>
    <cellStyle name="Check Cell 7 2" xfId="43868" xr:uid="{4A8E8614-5A40-4E20-9B4A-3073E0404001}"/>
    <cellStyle name="Check Cell 7 3" xfId="14470" xr:uid="{D522FCFD-384A-495D-9DAA-F6540279FD91}"/>
    <cellStyle name="Check Cell 8" xfId="679" xr:uid="{00000000-0005-0000-0000-000010090000}"/>
    <cellStyle name="Check Cell 8 2" xfId="3355" xr:uid="{00000000-0005-0000-0000-000011090000}"/>
    <cellStyle name="Check Cell 8 2 2" xfId="43869" xr:uid="{C5C0AE1B-1AE6-4623-88C6-24191585513B}"/>
    <cellStyle name="Check Cell 8 3" xfId="14471" xr:uid="{B8F70A63-FF8C-442A-A96C-B14D12DAA443}"/>
    <cellStyle name="Check Cell 9" xfId="680" xr:uid="{00000000-0005-0000-0000-000012090000}"/>
    <cellStyle name="Check Cell 9 2" xfId="3356" xr:uid="{00000000-0005-0000-0000-000013090000}"/>
    <cellStyle name="Check Cell 9 2 2" xfId="43870" xr:uid="{B72C9774-39F2-4A76-89C3-8349D056ABFB}"/>
    <cellStyle name="Check Cell 9 3" xfId="14472" xr:uid="{60AA6C0D-B38F-4737-B5B7-CBA518DB2872}"/>
    <cellStyle name="Comma [0] 2" xfId="14473" xr:uid="{E2C1FB58-93BF-4277-A415-DAFE99B212D7}"/>
    <cellStyle name="Comma [0] 2 2" xfId="14474" xr:uid="{4040907F-ED2C-45A3-947B-881D58EA8849}"/>
    <cellStyle name="Comma 10" xfId="681" xr:uid="{00000000-0005-0000-0000-000014090000}"/>
    <cellStyle name="Comma 10 2" xfId="682" xr:uid="{00000000-0005-0000-0000-000015090000}"/>
    <cellStyle name="Comma 10 2 2" xfId="683" xr:uid="{00000000-0005-0000-0000-000016090000}"/>
    <cellStyle name="Comma 10 2 2 2" xfId="43873" xr:uid="{0E0B10C1-ED01-42C9-BA90-99B59B2B9A29}"/>
    <cellStyle name="Comma 10 2 3" xfId="14476" xr:uid="{91077C1F-7D4D-462C-9314-ADDB2AF1D171}"/>
    <cellStyle name="Comma 10 3" xfId="684" xr:uid="{00000000-0005-0000-0000-000017090000}"/>
    <cellStyle name="Comma 10 3 2" xfId="14477" xr:uid="{074A710F-9191-429F-BE64-7595DB76DD59}"/>
    <cellStyle name="Comma 10 4" xfId="43872" xr:uid="{155DE9B7-068F-4459-BFB2-EC55B09D1BAA}"/>
    <cellStyle name="Comma 10 5" xfId="14475" xr:uid="{B09FCABD-B54D-4FEF-88F0-6E7B0138ABFB}"/>
    <cellStyle name="Comma 10_3_k" xfId="3357" xr:uid="{00000000-0005-0000-0000-000018090000}"/>
    <cellStyle name="Comma 11" xfId="685" xr:uid="{00000000-0005-0000-0000-000019090000}"/>
    <cellStyle name="Comma 11 2" xfId="686" xr:uid="{00000000-0005-0000-0000-00001A090000}"/>
    <cellStyle name="Comma 11 2 2" xfId="687" xr:uid="{00000000-0005-0000-0000-00001B090000}"/>
    <cellStyle name="Comma 11 2 2 2" xfId="43875" xr:uid="{1D83165E-0645-49AF-9B52-445FA5FCB0FE}"/>
    <cellStyle name="Comma 11 2 3" xfId="14479" xr:uid="{04497238-2F1E-4626-ABED-3C7D4BE65DA3}"/>
    <cellStyle name="Comma 11 3" xfId="688" xr:uid="{00000000-0005-0000-0000-00001C090000}"/>
    <cellStyle name="Comma 11 3 2" xfId="14480" xr:uid="{F469C62A-ED79-4AF0-A6F9-CF28C9E5A881}"/>
    <cellStyle name="Comma 11 4" xfId="43874" xr:uid="{C170B714-1FE0-4094-AF89-956936C44344}"/>
    <cellStyle name="Comma 11 5" xfId="14478" xr:uid="{9C682ED5-DA68-46CE-8B4B-65EC6499902B}"/>
    <cellStyle name="Comma 12" xfId="689" xr:uid="{00000000-0005-0000-0000-00001D090000}"/>
    <cellStyle name="Comma 12 2" xfId="690" xr:uid="{00000000-0005-0000-0000-00001E090000}"/>
    <cellStyle name="Comma 12 2 2" xfId="691" xr:uid="{00000000-0005-0000-0000-00001F090000}"/>
    <cellStyle name="Comma 12 2 2 2" xfId="43877" xr:uid="{0F596617-C089-4EED-9279-89C6CABBBA61}"/>
    <cellStyle name="Comma 12 2 3" xfId="14482" xr:uid="{3A283A01-2820-457B-90DC-A7677AB2F19F}"/>
    <cellStyle name="Comma 12 3" xfId="692" xr:uid="{00000000-0005-0000-0000-000020090000}"/>
    <cellStyle name="Comma 12 3 2" xfId="14483" xr:uid="{7C27493F-8A7E-43A2-9728-1E607B894432}"/>
    <cellStyle name="Comma 12 4" xfId="43876" xr:uid="{B5926EA0-5F12-4724-B557-15CD8429162C}"/>
    <cellStyle name="Comma 12 5" xfId="14481" xr:uid="{3F2F79D3-2146-451E-92FE-CCE0AABC4A64}"/>
    <cellStyle name="Comma 13" xfId="693" xr:uid="{00000000-0005-0000-0000-000021090000}"/>
    <cellStyle name="Comma 13 2" xfId="694" xr:uid="{00000000-0005-0000-0000-000022090000}"/>
    <cellStyle name="Comma 13 2 2" xfId="695" xr:uid="{00000000-0005-0000-0000-000023090000}"/>
    <cellStyle name="Comma 13 2 2 2" xfId="43879" xr:uid="{C8936AB8-040F-4FB1-8D66-815EAD000C6F}"/>
    <cellStyle name="Comma 13 2 3" xfId="14485" xr:uid="{4220D273-BDB4-4981-BF13-FE9558F30C23}"/>
    <cellStyle name="Comma 13 3" xfId="696" xr:uid="{00000000-0005-0000-0000-000024090000}"/>
    <cellStyle name="Comma 13 3 2" xfId="14486" xr:uid="{C35FA015-CE6B-44F4-9A11-05B3F6F5F13A}"/>
    <cellStyle name="Comma 13 4" xfId="43878" xr:uid="{98496B35-FC91-4E17-9128-BD9E5A2B1EF8}"/>
    <cellStyle name="Comma 13 5" xfId="14484" xr:uid="{8E78D2AE-2198-4262-A883-66D7DD2442BB}"/>
    <cellStyle name="Comma 14" xfId="697" xr:uid="{00000000-0005-0000-0000-000025090000}"/>
    <cellStyle name="Comma 14 2" xfId="698" xr:uid="{00000000-0005-0000-0000-000026090000}"/>
    <cellStyle name="Comma 14 2 2" xfId="699" xr:uid="{00000000-0005-0000-0000-000027090000}"/>
    <cellStyle name="Comma 14 2 2 2" xfId="43881" xr:uid="{17BC571A-6E9A-42AF-917D-DB09F00921CC}"/>
    <cellStyle name="Comma 14 2 3" xfId="14488" xr:uid="{E8FC0A53-0439-478C-9430-8CCF5602D983}"/>
    <cellStyle name="Comma 14 3" xfId="700" xr:uid="{00000000-0005-0000-0000-000028090000}"/>
    <cellStyle name="Comma 14 3 2" xfId="14489" xr:uid="{8367FF4A-BC8A-4280-939A-63B39217BD4B}"/>
    <cellStyle name="Comma 14 4" xfId="43880" xr:uid="{43A4D7BC-270A-4923-A093-C73080AA316F}"/>
    <cellStyle name="Comma 14 5" xfId="14487" xr:uid="{80E671E1-CECB-485E-9769-E146DF9EBCE4}"/>
    <cellStyle name="Comma 15" xfId="701" xr:uid="{00000000-0005-0000-0000-000029090000}"/>
    <cellStyle name="Comma 15 2" xfId="702" xr:uid="{00000000-0005-0000-0000-00002A090000}"/>
    <cellStyle name="Comma 15 2 2" xfId="703" xr:uid="{00000000-0005-0000-0000-00002B090000}"/>
    <cellStyle name="Comma 15 2 2 2" xfId="43883" xr:uid="{D5CAD6B8-08A9-43AC-80EA-6006DDCCA2D9}"/>
    <cellStyle name="Comma 15 2 3" xfId="14491" xr:uid="{603E568A-76E8-4854-ADA4-E9AC2B11AE10}"/>
    <cellStyle name="Comma 15 3" xfId="704" xr:uid="{00000000-0005-0000-0000-00002C090000}"/>
    <cellStyle name="Comma 15 3 2" xfId="14492" xr:uid="{A9D94F45-531D-492C-8B71-A44832944469}"/>
    <cellStyle name="Comma 15 4" xfId="43882" xr:uid="{084CA06F-170D-40E7-AF49-E1B3BAC31EEF}"/>
    <cellStyle name="Comma 15 5" xfId="14490" xr:uid="{ACE5DAB5-62F4-4E78-9F55-424DDBD978F1}"/>
    <cellStyle name="Comma 16" xfId="705" xr:uid="{00000000-0005-0000-0000-00002D090000}"/>
    <cellStyle name="Comma 16 2" xfId="706" xr:uid="{00000000-0005-0000-0000-00002E090000}"/>
    <cellStyle name="Comma 16 2 2" xfId="707" xr:uid="{00000000-0005-0000-0000-00002F090000}"/>
    <cellStyle name="Comma 16 2 2 2" xfId="43885" xr:uid="{37ECBDE1-2E9F-403D-B5AE-15F00763E88F}"/>
    <cellStyle name="Comma 16 2 3" xfId="14494" xr:uid="{BEF601E1-3ACC-426C-8C56-61FC2FD44E11}"/>
    <cellStyle name="Comma 16 3" xfId="708" xr:uid="{00000000-0005-0000-0000-000030090000}"/>
    <cellStyle name="Comma 16 3 2" xfId="14495" xr:uid="{FACB0408-FFE1-4707-9795-6E62591F225A}"/>
    <cellStyle name="Comma 16 4" xfId="43884" xr:uid="{9FDF273E-2BA0-421D-8BB0-8EE0980A73C6}"/>
    <cellStyle name="Comma 16 5" xfId="14493" xr:uid="{06C2B4F6-EDEE-4D27-8643-FC0F4777711F}"/>
    <cellStyle name="Comma 17" xfId="709" xr:uid="{00000000-0005-0000-0000-000031090000}"/>
    <cellStyle name="Comma 17 2" xfId="710" xr:uid="{00000000-0005-0000-0000-000032090000}"/>
    <cellStyle name="Comma 17 2 2" xfId="711" xr:uid="{00000000-0005-0000-0000-000033090000}"/>
    <cellStyle name="Comma 17 2 2 2" xfId="43887" xr:uid="{41D4FF0D-9767-4EFA-9C42-C404F7E4753E}"/>
    <cellStyle name="Comma 17 2 3" xfId="14497" xr:uid="{D8F77BCF-4F1F-4239-A024-2349E8BAB9CE}"/>
    <cellStyle name="Comma 17 3" xfId="712" xr:uid="{00000000-0005-0000-0000-000034090000}"/>
    <cellStyle name="Comma 17 3 2" xfId="14498" xr:uid="{9AAB32F4-54CC-4DBF-A8A0-ADCF5E129C3A}"/>
    <cellStyle name="Comma 17 4" xfId="43886" xr:uid="{4E1C3583-E63A-4B16-B549-D69911BA050C}"/>
    <cellStyle name="Comma 17 5" xfId="14496" xr:uid="{D59D7886-E2E5-418C-9F6F-A666A7B27BDE}"/>
    <cellStyle name="Comma 18" xfId="713" xr:uid="{00000000-0005-0000-0000-000035090000}"/>
    <cellStyle name="Comma 18 2" xfId="714" xr:uid="{00000000-0005-0000-0000-000036090000}"/>
    <cellStyle name="Comma 18 2 2" xfId="715" xr:uid="{00000000-0005-0000-0000-000037090000}"/>
    <cellStyle name="Comma 18 2 2 2" xfId="43889" xr:uid="{4D5F481B-9FD6-463C-8F31-90D39B0FA988}"/>
    <cellStyle name="Comma 18 2 3" xfId="14500" xr:uid="{DCEA1232-935E-4EC4-80ED-A6D334750AB0}"/>
    <cellStyle name="Comma 18 3" xfId="716" xr:uid="{00000000-0005-0000-0000-000038090000}"/>
    <cellStyle name="Comma 18 3 2" xfId="14501" xr:uid="{76DD487E-99CF-4A50-9F9E-F6FEEF77B16B}"/>
    <cellStyle name="Comma 18 4" xfId="43888" xr:uid="{7DBC2DAA-D680-45A9-A09F-6E015AC1E7E2}"/>
    <cellStyle name="Comma 18 5" xfId="14499" xr:uid="{134ABC2B-D9DD-4929-8C6D-FC6D5DAF274C}"/>
    <cellStyle name="Comma 19" xfId="717" xr:uid="{00000000-0005-0000-0000-000039090000}"/>
    <cellStyle name="Comma 19 2" xfId="718" xr:uid="{00000000-0005-0000-0000-00003A090000}"/>
    <cellStyle name="Comma 19 2 2" xfId="719" xr:uid="{00000000-0005-0000-0000-00003B090000}"/>
    <cellStyle name="Comma 19 2 2 2" xfId="43891" xr:uid="{8D0BB475-1748-44CF-AF22-E07033C25BB6}"/>
    <cellStyle name="Comma 19 2 3" xfId="14503" xr:uid="{F7C7FC5D-1F0D-4D6F-A5F2-F4A251B99DFD}"/>
    <cellStyle name="Comma 19 3" xfId="720" xr:uid="{00000000-0005-0000-0000-00003C090000}"/>
    <cellStyle name="Comma 19 3 2" xfId="14504" xr:uid="{CCD36861-432C-43E3-984C-9E61A20BCB95}"/>
    <cellStyle name="Comma 19 4" xfId="43890" xr:uid="{D4B02127-71A9-45CD-BD8A-539FE00E5608}"/>
    <cellStyle name="Comma 19 5" xfId="14502" xr:uid="{E68193C3-1B58-4D0B-9166-25CA529A2CFE}"/>
    <cellStyle name="Comma 2" xfId="721" xr:uid="{00000000-0005-0000-0000-00003D090000}"/>
    <cellStyle name="Comma 2 10" xfId="5937" xr:uid="{FEFFB2AE-6893-46DC-9742-33567C03C8AA}"/>
    <cellStyle name="Comma 2 10 2" xfId="14507" xr:uid="{1408DC77-5FAE-4CCC-8DC8-8E5AC3799724}"/>
    <cellStyle name="Comma 2 10 3" xfId="14508" xr:uid="{565E55B6-6D4A-4475-B737-6B0EAF697711}"/>
    <cellStyle name="Comma 2 10 4" xfId="14506" xr:uid="{D0EF8132-50E9-44FB-998D-EF28C598C8D4}"/>
    <cellStyle name="Comma 2 10 5" xfId="44872" xr:uid="{79A59C1F-E2C6-4449-A7CF-D66EF6B58E65}"/>
    <cellStyle name="Comma 2 10 6" xfId="7674" xr:uid="{7775BAA6-CBD9-4096-9368-4DE8EBCA55B0}"/>
    <cellStyle name="Comma 2 11" xfId="14509" xr:uid="{166B9B0F-4B36-490F-8CAB-BE0FBA1D43A0}"/>
    <cellStyle name="Comma 2 11 2" xfId="14510" xr:uid="{85CE1BD8-CDC4-431A-B514-23636E30F901}"/>
    <cellStyle name="Comma 2 11 3" xfId="14511" xr:uid="{A28E295D-AF98-4E0F-9935-7289320F9F02}"/>
    <cellStyle name="Comma 2 12" xfId="14512" xr:uid="{A0E42B3A-ECC9-42AA-8861-8C5748CD8B99}"/>
    <cellStyle name="Comma 2 12 2" xfId="14513" xr:uid="{6197A234-C4EA-49AC-8CFE-B9A9602E901C}"/>
    <cellStyle name="Comma 2 12 3" xfId="14514" xr:uid="{2142A3FF-E6F3-4744-B207-FD432767D265}"/>
    <cellStyle name="Comma 2 13" xfId="14515" xr:uid="{65747386-A737-477C-BE24-61EDD24C9D76}"/>
    <cellStyle name="Comma 2 13 2" xfId="14516" xr:uid="{2E232F91-ED83-4308-9970-DC3939C1425A}"/>
    <cellStyle name="Comma 2 13 3" xfId="14517" xr:uid="{0BE0DB22-9468-4A20-AC89-419495AD7386}"/>
    <cellStyle name="Comma 2 14" xfId="14518" xr:uid="{46F30431-1990-4DFA-973F-F643FB123E16}"/>
    <cellStyle name="Comma 2 14 2" xfId="14519" xr:uid="{3BA6A4A7-BA27-4814-AAAD-C6BF12740D5E}"/>
    <cellStyle name="Comma 2 14 3" xfId="14520" xr:uid="{BF09D84A-DF2B-4F5D-B6FF-4665FA19DEC9}"/>
    <cellStyle name="Comma 2 15" xfId="14521" xr:uid="{4E727872-8975-4B92-8097-758A18E8D278}"/>
    <cellStyle name="Comma 2 15 2" xfId="14522" xr:uid="{E1BE682A-A0C9-4B4B-BCF3-77339BE1D3DF}"/>
    <cellStyle name="Comma 2 15 3" xfId="14523" xr:uid="{F59FFACB-B1D4-4A0A-9198-4CA1AA42EA66}"/>
    <cellStyle name="Comma 2 16" xfId="14524" xr:uid="{38EE9BD4-E4B7-481D-BFC5-12EC30CDC0C5}"/>
    <cellStyle name="Comma 2 16 2" xfId="14525" xr:uid="{8A588F58-4D9D-41D2-996D-B05420678276}"/>
    <cellStyle name="Comma 2 16 3" xfId="14526" xr:uid="{FD40FFC8-6862-46DC-9C98-0CAA1540F038}"/>
    <cellStyle name="Comma 2 17" xfId="14527" xr:uid="{FBC1C29C-2BCB-4F46-9C49-9A5D5E2B4D2B}"/>
    <cellStyle name="Comma 2 17 10" xfId="14528" xr:uid="{074AEB57-DD16-4F6D-BF92-146008ADA817}"/>
    <cellStyle name="Comma 2 17 10 2" xfId="14529" xr:uid="{75CEB5D4-6456-47FA-BAD4-5B0DABA535AD}"/>
    <cellStyle name="Comma 2 17 10 3" xfId="14530" xr:uid="{DA91838E-0A3E-4537-B3A4-C222F9308FE7}"/>
    <cellStyle name="Comma 2 17 11" xfId="14531" xr:uid="{44A65CEC-2E42-404E-866A-CA8AF49661D8}"/>
    <cellStyle name="Comma 2 17 11 2" xfId="14532" xr:uid="{5601C9B8-09BD-41EA-ACD3-074D7E4F74B5}"/>
    <cellStyle name="Comma 2 17 11 3" xfId="14533" xr:uid="{47E76482-FA05-420F-98B9-13A6AC876B2A}"/>
    <cellStyle name="Comma 2 17 12" xfId="14534" xr:uid="{9B30DE95-7FC1-40F7-A255-AEAAC40F3E12}"/>
    <cellStyle name="Comma 2 17 12 2" xfId="14535" xr:uid="{C7A49322-D112-4658-BE1D-C3A20B1DFF21}"/>
    <cellStyle name="Comma 2 17 12 3" xfId="14536" xr:uid="{7E6A876F-A601-42B0-A036-F22E6A893C71}"/>
    <cellStyle name="Comma 2 17 13" xfId="14537" xr:uid="{F54E955B-92AD-4AC0-A975-96208D15741B}"/>
    <cellStyle name="Comma 2 17 13 2" xfId="14538" xr:uid="{DF938C12-63A2-4FBB-8FA4-A82A3DD7155D}"/>
    <cellStyle name="Comma 2 17 13 3" xfId="14539" xr:uid="{277EFE80-23B9-4E47-AA59-3136921E1A03}"/>
    <cellStyle name="Comma 2 17 14" xfId="14540" xr:uid="{CA946429-44EA-46C1-A814-C1A35ADD03C6}"/>
    <cellStyle name="Comma 2 17 14 2" xfId="14541" xr:uid="{6E4B0250-9EA5-4E3C-B91D-658E845BE7D8}"/>
    <cellStyle name="Comma 2 17 14 3" xfId="14542" xr:uid="{12653420-B86C-4C67-A247-9786C42A1575}"/>
    <cellStyle name="Comma 2 17 15" xfId="14543" xr:uid="{9F43B699-1992-4ABA-996E-1F6C45DD66CF}"/>
    <cellStyle name="Comma 2 17 15 2" xfId="14544" xr:uid="{8E9E7736-E010-4876-9FA8-DCA9DD126019}"/>
    <cellStyle name="Comma 2 17 15 3" xfId="14545" xr:uid="{7B43757A-7281-4AE8-88C8-548D4D98019E}"/>
    <cellStyle name="Comma 2 17 16" xfId="14546" xr:uid="{582110D7-EDC0-4487-B3CD-4A5375AF68C3}"/>
    <cellStyle name="Comma 2 17 16 2" xfId="14547" xr:uid="{BD8A308A-9A45-4F10-B54A-2F916255A871}"/>
    <cellStyle name="Comma 2 17 16 3" xfId="14548" xr:uid="{74CEE44D-0B03-4BB4-A96F-210792653662}"/>
    <cellStyle name="Comma 2 17 17" xfId="14549" xr:uid="{9B320E21-3688-4465-826B-F347A717E74B}"/>
    <cellStyle name="Comma 2 17 17 2" xfId="14550" xr:uid="{56EA98F0-FF75-4DDE-A150-013DD4EEE9FD}"/>
    <cellStyle name="Comma 2 17 17 3" xfId="14551" xr:uid="{27A1EA4C-EF35-4F35-A380-8E19B4B0B951}"/>
    <cellStyle name="Comma 2 17 18" xfId="14552" xr:uid="{50E7381F-D8A9-4B42-BCC0-90C10295F3C2}"/>
    <cellStyle name="Comma 2 17 18 2" xfId="14553" xr:uid="{F1CB95AC-097B-4E47-A321-9B2E5090E836}"/>
    <cellStyle name="Comma 2 17 18 3" xfId="14554" xr:uid="{48EC01D6-6C7A-4A5E-950A-68224D157EF2}"/>
    <cellStyle name="Comma 2 17 19" xfId="14555" xr:uid="{9DFB52EE-9253-487B-9C99-6CF167732545}"/>
    <cellStyle name="Comma 2 17 19 2" xfId="14556" xr:uid="{0372754A-C42F-4929-9F78-85A8D2000E05}"/>
    <cellStyle name="Comma 2 17 19 3" xfId="14557" xr:uid="{3DF011B1-D532-40EA-9D73-C7C5DECC3942}"/>
    <cellStyle name="Comma 2 17 2" xfId="14558" xr:uid="{285DC9B6-FEFD-41D4-91C9-29A6B638D5B7}"/>
    <cellStyle name="Comma 2 17 2 2" xfId="14559" xr:uid="{E89B62F9-8A6C-4E96-A6B3-29C9AB177484}"/>
    <cellStyle name="Comma 2 17 2 3" xfId="14560" xr:uid="{32EF7F3E-7F21-4307-A2FC-CE130F5CCE0D}"/>
    <cellStyle name="Comma 2 17 20" xfId="14561" xr:uid="{C3C7462A-3F48-439F-828D-93C29F975F77}"/>
    <cellStyle name="Comma 2 17 20 2" xfId="14562" xr:uid="{0AD04B67-CDB3-42D8-AEDD-FB44D08AECA5}"/>
    <cellStyle name="Comma 2 17 20 3" xfId="14563" xr:uid="{0409A634-D9B2-4095-829B-519D6927DB07}"/>
    <cellStyle name="Comma 2 17 21" xfId="14564" xr:uid="{2F47548D-39B8-43C9-A31F-46D07844BA6A}"/>
    <cellStyle name="Comma 2 17 21 2" xfId="14565" xr:uid="{3236F1C3-E4EF-4B86-85CE-DE23AA3A1E8C}"/>
    <cellStyle name="Comma 2 17 21 3" xfId="14566" xr:uid="{30AEA6C2-8FED-4382-A12A-85E8ABC9DEC6}"/>
    <cellStyle name="Comma 2 17 22" xfId="14567" xr:uid="{47C658E5-FA7C-40A8-8142-55FFCB588E82}"/>
    <cellStyle name="Comma 2 17 22 2" xfId="14568" xr:uid="{B45B5D33-0225-4761-B5B7-357C48DD3796}"/>
    <cellStyle name="Comma 2 17 22 3" xfId="14569" xr:uid="{FC9DBFA8-D4B4-404D-89F3-0375D07B9410}"/>
    <cellStyle name="Comma 2 17 23" xfId="14570" xr:uid="{1D0D0269-C896-40E3-95A4-C44F94433CB6}"/>
    <cellStyle name="Comma 2 17 23 2" xfId="14571" xr:uid="{EED90307-96F0-46C9-8041-87F2035A3DE6}"/>
    <cellStyle name="Comma 2 17 23 3" xfId="14572" xr:uid="{6974DA35-2BB8-4C09-8F21-135BE29F2047}"/>
    <cellStyle name="Comma 2 17 23 4" xfId="14573" xr:uid="{E620D1F0-5F2A-4A7C-B2D0-79952C7D943F}"/>
    <cellStyle name="Comma 2 17 23 5" xfId="14574" xr:uid="{A702AB43-DE92-41DA-8494-E66794F0FAD6}"/>
    <cellStyle name="Comma 2 17 24" xfId="14575" xr:uid="{6DCBE961-2212-431A-BF07-4B01A757412A}"/>
    <cellStyle name="Comma 2 17 24 2" xfId="14576" xr:uid="{319E681E-0F60-4BA2-9D23-F8D8CEC73E63}"/>
    <cellStyle name="Comma 2 17 24 2 2" xfId="14577" xr:uid="{E8144379-C85D-40E6-ACD5-7412103BFC48}"/>
    <cellStyle name="Comma 2 17 24 3" xfId="14578" xr:uid="{311CF1ED-71F5-434A-8FD8-B7DF2B9757A3}"/>
    <cellStyle name="Comma 2 17 25" xfId="14579" xr:uid="{850A3BC8-877D-47D6-91EB-8D12F0451A47}"/>
    <cellStyle name="Comma 2 17 25 2" xfId="14580" xr:uid="{9780346F-9CBE-4841-B5C4-B5231F560209}"/>
    <cellStyle name="Comma 2 17 25 3" xfId="14581" xr:uid="{5F3E9784-C1D5-4D44-82A2-144F743DC1F9}"/>
    <cellStyle name="Comma 2 17 25 3 2" xfId="14582" xr:uid="{AC1F28A3-3AF1-4EEA-84EF-2F89F5FD4C5A}"/>
    <cellStyle name="Comma 2 17 25 4" xfId="14583" xr:uid="{D2A0836B-A36A-426E-B455-31250711442E}"/>
    <cellStyle name="Comma 2 17 26" xfId="14584" xr:uid="{30D476EB-5F71-4277-AB17-B72F502B19D8}"/>
    <cellStyle name="Comma 2 17 26 2" xfId="14585" xr:uid="{D8A936DD-D9AB-4F61-8F9E-2303978384EB}"/>
    <cellStyle name="Comma 2 17 26 3" xfId="14586" xr:uid="{A509696B-FD7C-4E83-96B1-E64A2FFEB507}"/>
    <cellStyle name="Comma 2 17 26 4" xfId="14587" xr:uid="{55A797EE-56C6-44DC-94FE-AD4FB4D5B849}"/>
    <cellStyle name="Comma 2 17 26 5" xfId="14588" xr:uid="{7D10BCFE-8D53-49BC-9AD7-6B4F00D05020}"/>
    <cellStyle name="Comma 2 17 27" xfId="14589" xr:uid="{B7FCF593-6D73-4835-8BC1-E5DC7EAEBA37}"/>
    <cellStyle name="Comma 2 17 28" xfId="14590" xr:uid="{50FEB858-E9D0-4B37-BA02-0375B45E7740}"/>
    <cellStyle name="Comma 2 17 29" xfId="14591" xr:uid="{37C2D9A1-FAAC-4DCC-AA3B-274689F75DEE}"/>
    <cellStyle name="Comma 2 17 3" xfId="14592" xr:uid="{4B744785-8AAC-47CE-8509-1A97B9CF2B06}"/>
    <cellStyle name="Comma 2 17 3 2" xfId="14593" xr:uid="{67FAC600-9B03-47FF-A544-44248C285DA5}"/>
    <cellStyle name="Comma 2 17 3 3" xfId="14594" xr:uid="{214F61BA-9CA6-4303-B381-E13F1BFB10F3}"/>
    <cellStyle name="Comma 2 17 30" xfId="14595" xr:uid="{CE389886-21B5-47B3-B097-A7FFF7464A81}"/>
    <cellStyle name="Comma 2 17 31" xfId="14596" xr:uid="{052AD0FC-2140-4CCF-8F2A-AC5C8AF0C468}"/>
    <cellStyle name="Comma 2 17 32" xfId="14597" xr:uid="{CDE9ABD5-3AA7-42BE-B44E-08E5FED4B02E}"/>
    <cellStyle name="Comma 2 17 33" xfId="14598" xr:uid="{197DCDC2-DFD5-4020-B15C-ADC5960F4E8C}"/>
    <cellStyle name="Comma 2 17 34" xfId="14599" xr:uid="{536883E1-63B8-4466-9DB5-FE48CD717684}"/>
    <cellStyle name="Comma 2 17 35" xfId="14600" xr:uid="{794ED661-2C31-4F43-9FEB-F14BF38B876C}"/>
    <cellStyle name="Comma 2 17 36" xfId="14601" xr:uid="{54B29E7A-B185-482B-A8AC-3F75A3EE930C}"/>
    <cellStyle name="Comma 2 17 36 2" xfId="14602" xr:uid="{4F1E7FAD-62AF-4601-BDA5-806D68963ACF}"/>
    <cellStyle name="Comma 2 17 37" xfId="14603" xr:uid="{D107DCF1-611B-4FA9-8706-2B6FE3FDA59F}"/>
    <cellStyle name="Comma 2 17 37 2" xfId="14604" xr:uid="{BF1139CA-A089-443F-873B-A10F6ED3CDFE}"/>
    <cellStyle name="Comma 2 17 37 3" xfId="14605" xr:uid="{DA3C4A8B-8F26-4493-AB8C-2CA787E4C58C}"/>
    <cellStyle name="Comma 2 17 4" xfId="14606" xr:uid="{0D0E5A1F-0C8F-4250-81F2-67396C52E97A}"/>
    <cellStyle name="Comma 2 17 4 2" xfId="14607" xr:uid="{62136067-E14C-4252-9D08-A1E6E73784DF}"/>
    <cellStyle name="Comma 2 17 4 3" xfId="14608" xr:uid="{EFF44A28-2508-47B6-96C3-AFA99BA86265}"/>
    <cellStyle name="Comma 2 17 5" xfId="14609" xr:uid="{F0EF7364-D666-424D-BA2E-CEE26C4B6BE6}"/>
    <cellStyle name="Comma 2 17 5 2" xfId="14610" xr:uid="{450EFA9D-B1AE-4F10-AD8E-03247A630DC5}"/>
    <cellStyle name="Comma 2 17 5 3" xfId="14611" xr:uid="{6DD7DEA2-953B-4EFD-87CA-46ED92057231}"/>
    <cellStyle name="Comma 2 17 6" xfId="14612" xr:uid="{7DDA989D-565D-4EE3-BCBF-C57B4B8C691C}"/>
    <cellStyle name="Comma 2 17 6 2" xfId="14613" xr:uid="{BC929A9E-8612-4828-B9E3-D70F49B8EC6E}"/>
    <cellStyle name="Comma 2 17 6 3" xfId="14614" xr:uid="{88410341-0E8E-430D-9CAE-336D563295C9}"/>
    <cellStyle name="Comma 2 17 7" xfId="14615" xr:uid="{1867E5FF-824E-4AA0-8A14-CF297077C796}"/>
    <cellStyle name="Comma 2 17 7 2" xfId="14616" xr:uid="{BEF3D521-89E5-4966-8362-5C698C12CA05}"/>
    <cellStyle name="Comma 2 17 7 3" xfId="14617" xr:uid="{07D0532B-4E2A-43F5-9456-DC33BC147212}"/>
    <cellStyle name="Comma 2 17 8" xfId="14618" xr:uid="{6424AE34-65C7-499B-AE7F-76A79B7235FB}"/>
    <cellStyle name="Comma 2 17 8 2" xfId="14619" xr:uid="{D273E972-09A9-4967-B600-83BBF132C947}"/>
    <cellStyle name="Comma 2 17 8 3" xfId="14620" xr:uid="{BFEB50F7-0559-404F-A2E6-D072998C792A}"/>
    <cellStyle name="Comma 2 17 9" xfId="14621" xr:uid="{C2A9C9D0-236F-4688-81B2-2DDD2917381D}"/>
    <cellStyle name="Comma 2 17 9 2" xfId="14622" xr:uid="{56D0205E-EEA5-492E-B437-9D567ADD008E}"/>
    <cellStyle name="Comma 2 17 9 3" xfId="14623" xr:uid="{4129B17C-4258-4749-AD82-18DFDC2D87F9}"/>
    <cellStyle name="Comma 2 18" xfId="14624" xr:uid="{AFA4FEA1-532A-4A97-AF19-BB0E7EA78D00}"/>
    <cellStyle name="Comma 2 18 10" xfId="14625" xr:uid="{F8F3AF63-5162-4379-9C04-E84A8278DCDE}"/>
    <cellStyle name="Comma 2 18 10 2" xfId="14626" xr:uid="{567D347C-723D-41F2-BACF-D7BDA14ACC17}"/>
    <cellStyle name="Comma 2 18 10 3" xfId="14627" xr:uid="{BB25CD55-C23D-4132-BE57-EF8C79BFA545}"/>
    <cellStyle name="Comma 2 18 11" xfId="14628" xr:uid="{ACF0EABF-B505-4A52-9544-37CA76A0AAEF}"/>
    <cellStyle name="Comma 2 18 11 2" xfId="14629" xr:uid="{B173157A-CF33-47DC-B79B-0E9EA1E1D67A}"/>
    <cellStyle name="Comma 2 18 11 3" xfId="14630" xr:uid="{F9C5D13E-3FDC-4E85-815C-9A2CAAE3FBB9}"/>
    <cellStyle name="Comma 2 18 12" xfId="14631" xr:uid="{693CD3B1-52BF-4673-8DD5-603BE79FA9CB}"/>
    <cellStyle name="Comma 2 18 12 2" xfId="14632" xr:uid="{8626BF79-80C1-4EBD-ADCD-A437C968D9F2}"/>
    <cellStyle name="Comma 2 18 12 3" xfId="14633" xr:uid="{F04F3A20-98E6-41E7-AD90-82ED862A8724}"/>
    <cellStyle name="Comma 2 18 13" xfId="14634" xr:uid="{FEA66839-9352-44FB-A3C7-374E4840C648}"/>
    <cellStyle name="Comma 2 18 13 2" xfId="14635" xr:uid="{87196E33-9968-45F7-83F9-AF9854466D80}"/>
    <cellStyle name="Comma 2 18 13 3" xfId="14636" xr:uid="{B9556CC2-3E17-44B8-9C3A-DD5750ABD614}"/>
    <cellStyle name="Comma 2 18 14" xfId="14637" xr:uid="{FF4924FE-E489-489C-9E60-781400F7A482}"/>
    <cellStyle name="Comma 2 18 14 2" xfId="14638" xr:uid="{03B395A4-2EDB-4E8D-9CB5-3CEDD257629F}"/>
    <cellStyle name="Comma 2 18 14 3" xfId="14639" xr:uid="{B8907D27-8D7F-46F4-BD2C-AF0E8AB42D31}"/>
    <cellStyle name="Comma 2 18 15" xfId="14640" xr:uid="{D575222C-5DFE-47AE-B8A4-5DF5782349BB}"/>
    <cellStyle name="Comma 2 18 15 2" xfId="14641" xr:uid="{45AE227F-5E33-4CBC-B8AF-0B67D7C78F71}"/>
    <cellStyle name="Comma 2 18 15 3" xfId="14642" xr:uid="{120D2D08-0601-4ECA-9BCF-98E31BEDE5EF}"/>
    <cellStyle name="Comma 2 18 16" xfId="14643" xr:uid="{F1E6FACA-B6B9-4210-A96F-A41955498E5D}"/>
    <cellStyle name="Comma 2 18 16 2" xfId="14644" xr:uid="{95FF6E53-B9D7-444E-88BF-1C126F3CE529}"/>
    <cellStyle name="Comma 2 18 16 3" xfId="14645" xr:uid="{85B9C536-30A8-4A89-B97E-54F39AFDC75E}"/>
    <cellStyle name="Comma 2 18 17" xfId="14646" xr:uid="{16D477F6-BBE8-4C50-BD28-18D04DD7439F}"/>
    <cellStyle name="Comma 2 18 17 2" xfId="14647" xr:uid="{C3D6898A-7B3F-4F82-BB6B-FA73048A8A9E}"/>
    <cellStyle name="Comma 2 18 17 3" xfId="14648" xr:uid="{306413ED-71D2-459B-B273-8A4F8666A563}"/>
    <cellStyle name="Comma 2 18 18" xfId="14649" xr:uid="{7690A54A-BF79-433E-9709-5308B0873866}"/>
    <cellStyle name="Comma 2 18 18 2" xfId="14650" xr:uid="{75BA8FD0-B0BA-435E-91AD-CB780DBB6C63}"/>
    <cellStyle name="Comma 2 18 18 3" xfId="14651" xr:uid="{0093CDB2-41C9-430E-BFD8-13B7EDDE4B05}"/>
    <cellStyle name="Comma 2 18 19" xfId="14652" xr:uid="{3193B0AA-D34E-4B04-B98F-E169EBFE19F0}"/>
    <cellStyle name="Comma 2 18 19 2" xfId="14653" xr:uid="{73E55FC5-5FE8-49CB-8941-8EC59ADFDEBF}"/>
    <cellStyle name="Comma 2 18 19 3" xfId="14654" xr:uid="{CBFF3BBE-DEE1-47F4-847B-62D9647A2E22}"/>
    <cellStyle name="Comma 2 18 2" xfId="14655" xr:uid="{861B70C1-AC00-4C02-9EB4-213978B6F2FE}"/>
    <cellStyle name="Comma 2 18 2 2" xfId="14656" xr:uid="{191A04C6-583B-41AE-B3AE-508ED332D560}"/>
    <cellStyle name="Comma 2 18 2 3" xfId="14657" xr:uid="{FB3D0879-8F34-4A48-86E9-5FB7EE0FD796}"/>
    <cellStyle name="Comma 2 18 20" xfId="14658" xr:uid="{D7197952-D5CD-4982-BD08-16D0FCB230BB}"/>
    <cellStyle name="Comma 2 18 20 2" xfId="14659" xr:uid="{772422F7-D086-40E8-B204-3AF163CC06BF}"/>
    <cellStyle name="Comma 2 18 20 3" xfId="14660" xr:uid="{E6F9902F-2B9F-453B-8E58-20939D10D597}"/>
    <cellStyle name="Comma 2 18 21" xfId="14661" xr:uid="{6D4567C9-6CE5-414F-95C8-4E203AF94555}"/>
    <cellStyle name="Comma 2 18 21 2" xfId="14662" xr:uid="{45B7B3D0-B59E-42CF-931B-E9BD8ED9DF58}"/>
    <cellStyle name="Comma 2 18 21 3" xfId="14663" xr:uid="{F8B2C105-BC5A-4CC5-AD0A-7EAF296B7D89}"/>
    <cellStyle name="Comma 2 18 22" xfId="14664" xr:uid="{4D689FFD-DEBA-4D75-8B9A-9C038D3BC3DD}"/>
    <cellStyle name="Comma 2 18 22 2" xfId="14665" xr:uid="{F8EF0C64-25FE-4BB1-9685-0D31374B9CB4}"/>
    <cellStyle name="Comma 2 18 22 3" xfId="14666" xr:uid="{D7D1BE93-EA81-42C5-8826-E99451549FDF}"/>
    <cellStyle name="Comma 2 18 23" xfId="14667" xr:uid="{B44A6E30-3A47-4165-8C54-C08E64B34D7B}"/>
    <cellStyle name="Comma 2 18 23 2" xfId="14668" xr:uid="{12FCB150-6068-4571-8452-BA7DBBBE6F4A}"/>
    <cellStyle name="Comma 2 18 23 3" xfId="14669" xr:uid="{84FCB79B-3A44-4719-8CC7-419EA7086D6F}"/>
    <cellStyle name="Comma 2 18 23 4" xfId="14670" xr:uid="{021D715A-DBD7-4DB0-8BAD-D5D43F47D86C}"/>
    <cellStyle name="Comma 2 18 23 5" xfId="14671" xr:uid="{ED0F78AB-C4C8-4619-9BF2-321070CED54B}"/>
    <cellStyle name="Comma 2 18 24" xfId="14672" xr:uid="{A7A52C51-A93D-4827-B591-658B473A3B05}"/>
    <cellStyle name="Comma 2 18 24 2" xfId="14673" xr:uid="{E26ADCDA-09D5-4242-AC60-3F745D270228}"/>
    <cellStyle name="Comma 2 18 24 2 2" xfId="14674" xr:uid="{9CA27947-D085-4178-BBA1-BBAF50661DD1}"/>
    <cellStyle name="Comma 2 18 24 3" xfId="14675" xr:uid="{6C7C115B-E1A2-49C6-9AB2-0E4E8B590F5C}"/>
    <cellStyle name="Comma 2 18 25" xfId="14676" xr:uid="{207A5624-C3A6-4C2B-9433-97D04EC9E9DB}"/>
    <cellStyle name="Comma 2 18 25 2" xfId="14677" xr:uid="{104E2C63-C7AE-40A1-9881-DF8D70BC9951}"/>
    <cellStyle name="Comma 2 18 25 3" xfId="14678" xr:uid="{6AC1F437-8F9E-4B4C-8276-900B13A606CC}"/>
    <cellStyle name="Comma 2 18 25 3 2" xfId="14679" xr:uid="{01E99458-4EE9-4AD6-90F0-F106EB4EF9F8}"/>
    <cellStyle name="Comma 2 18 25 4" xfId="14680" xr:uid="{4783D4C2-5DE0-496E-8285-FBDF971FC13E}"/>
    <cellStyle name="Comma 2 18 26" xfId="14681" xr:uid="{BF87BFFB-E5C3-496F-BCE3-13870E834BB8}"/>
    <cellStyle name="Comma 2 18 26 2" xfId="14682" xr:uid="{40EC8C06-710C-4F3E-A27C-CD29512E704C}"/>
    <cellStyle name="Comma 2 18 26 3" xfId="14683" xr:uid="{1501D013-D39F-499C-BF4F-3F17ACDAFC04}"/>
    <cellStyle name="Comma 2 18 26 4" xfId="14684" xr:uid="{C0711795-914F-488D-B03C-ACDA2957A2F2}"/>
    <cellStyle name="Comma 2 18 26 5" xfId="14685" xr:uid="{4C74E374-BDA4-47DE-9DB9-A650FACF830E}"/>
    <cellStyle name="Comma 2 18 27" xfId="14686" xr:uid="{B5A24FF1-0ABC-468C-82F9-DBBDF476ABD5}"/>
    <cellStyle name="Comma 2 18 28" xfId="14687" xr:uid="{38086F26-5085-4DE9-9927-1B321811A941}"/>
    <cellStyle name="Comma 2 18 29" xfId="14688" xr:uid="{22FADA72-3754-4D93-A94A-AB493BBBC451}"/>
    <cellStyle name="Comma 2 18 3" xfId="14689" xr:uid="{F2933FF0-A453-4F88-B66A-27564BF8839C}"/>
    <cellStyle name="Comma 2 18 3 2" xfId="14690" xr:uid="{4792B830-8ECE-4458-A0B3-3DB2887157A7}"/>
    <cellStyle name="Comma 2 18 3 3" xfId="14691" xr:uid="{901BECE2-49C4-48C9-89B0-FA56E4436873}"/>
    <cellStyle name="Comma 2 18 30" xfId="14692" xr:uid="{A7E9F484-2413-4584-942E-20913812D101}"/>
    <cellStyle name="Comma 2 18 31" xfId="14693" xr:uid="{5818A7A0-6D0B-4F89-955C-87CC9CB44DA1}"/>
    <cellStyle name="Comma 2 18 32" xfId="14694" xr:uid="{CFE52455-5DBF-48D5-BED5-09CA9CACD176}"/>
    <cellStyle name="Comma 2 18 33" xfId="14695" xr:uid="{FE568830-0DE0-4485-8608-9E91C95A46D6}"/>
    <cellStyle name="Comma 2 18 34" xfId="14696" xr:uid="{4827C6A5-F467-47D5-8F18-349EE69A8245}"/>
    <cellStyle name="Comma 2 18 35" xfId="14697" xr:uid="{4EDE4252-A7D8-45D6-843A-2871E722462F}"/>
    <cellStyle name="Comma 2 18 36" xfId="14698" xr:uid="{5E4E5D94-2B40-4BA2-B6AA-33CDB6822E55}"/>
    <cellStyle name="Comma 2 18 36 2" xfId="14699" xr:uid="{B7438841-2DAB-4A00-A63F-26F1836FC8E6}"/>
    <cellStyle name="Comma 2 18 37" xfId="14700" xr:uid="{EC93104F-061F-4699-BBE4-1D44A1BC8DBB}"/>
    <cellStyle name="Comma 2 18 37 2" xfId="14701" xr:uid="{035B34C9-E5CA-4BF3-B61E-C5031710B155}"/>
    <cellStyle name="Comma 2 18 37 3" xfId="14702" xr:uid="{6D9266E8-75C4-4257-BFF0-94DFB0365C1D}"/>
    <cellStyle name="Comma 2 18 4" xfId="14703" xr:uid="{3C9937E0-D686-4BA9-8F68-777A8936A899}"/>
    <cellStyle name="Comma 2 18 4 2" xfId="14704" xr:uid="{ACDC7228-DE5D-478F-92DA-BAD416BE367D}"/>
    <cellStyle name="Comma 2 18 4 3" xfId="14705" xr:uid="{E1A08562-F6B8-4061-A44F-48D15DDDD371}"/>
    <cellStyle name="Comma 2 18 5" xfId="14706" xr:uid="{1BB307BC-6B5A-4C31-8E38-4D98C4A92AC5}"/>
    <cellStyle name="Comma 2 18 5 2" xfId="14707" xr:uid="{018A319B-05B0-40D9-A783-E47E68533357}"/>
    <cellStyle name="Comma 2 18 5 3" xfId="14708" xr:uid="{435102D4-D4C8-48AF-BD4C-F773BCEE0731}"/>
    <cellStyle name="Comma 2 18 6" xfId="14709" xr:uid="{17ED58A2-9040-4C94-A1BD-E58B7934BB45}"/>
    <cellStyle name="Comma 2 18 6 2" xfId="14710" xr:uid="{8B9AAE51-16B6-42F3-9736-3573FB916CE0}"/>
    <cellStyle name="Comma 2 18 6 3" xfId="14711" xr:uid="{6E7E8EED-AC71-4252-8370-CE3721E22748}"/>
    <cellStyle name="Comma 2 18 7" xfId="14712" xr:uid="{24B791D6-3831-465D-9E03-11DA5768449F}"/>
    <cellStyle name="Comma 2 18 7 2" xfId="14713" xr:uid="{A0273F8A-033A-43AA-8D87-ED75D6CFE275}"/>
    <cellStyle name="Comma 2 18 7 3" xfId="14714" xr:uid="{482AAF34-CA9B-47CF-9EDA-A325AFC1470E}"/>
    <cellStyle name="Comma 2 18 8" xfId="14715" xr:uid="{B221A111-68B7-4A1E-8F9E-8AB7AF4E8AF7}"/>
    <cellStyle name="Comma 2 18 8 2" xfId="14716" xr:uid="{782E9D24-9841-4B09-B966-34130D05E37E}"/>
    <cellStyle name="Comma 2 18 8 3" xfId="14717" xr:uid="{50B01DC5-2414-4496-A4FA-9FA967F36120}"/>
    <cellStyle name="Comma 2 18 9" xfId="14718" xr:uid="{C9ED27EC-1BA9-4FB4-B060-260202E94105}"/>
    <cellStyle name="Comma 2 18 9 2" xfId="14719" xr:uid="{07D238A5-8DAE-40FE-8FDA-7262AC7AF28B}"/>
    <cellStyle name="Comma 2 18 9 3" xfId="14720" xr:uid="{7087ADCA-1FC3-4292-ABEF-4C97AB6B683F}"/>
    <cellStyle name="Comma 2 19" xfId="14721" xr:uid="{757D0D07-5F9E-4998-8D6D-BFECD4653FDB}"/>
    <cellStyle name="Comma 2 19 2" xfId="14722" xr:uid="{F5507175-9ECE-4F79-B80A-549B2946E91C}"/>
    <cellStyle name="Comma 2 19 3" xfId="14723" xr:uid="{4881AF39-8B57-45D3-A11F-4D3AF17D40DC}"/>
    <cellStyle name="Comma 2 2" xfId="722" xr:uid="{00000000-0005-0000-0000-00003E090000}"/>
    <cellStyle name="Comma 2 2 2" xfId="723" xr:uid="{00000000-0005-0000-0000-00003F090000}"/>
    <cellStyle name="Comma 2 2 2 2" xfId="724" xr:uid="{00000000-0005-0000-0000-000040090000}"/>
    <cellStyle name="Comma 2 2 2 2 2" xfId="725" xr:uid="{00000000-0005-0000-0000-000041090000}"/>
    <cellStyle name="Comma 2 2 2 2 2 2" xfId="5954" xr:uid="{0065CF7F-0ADC-479A-889C-57362144530B}"/>
    <cellStyle name="Comma 2 2 2 2 2 2 2" xfId="44880" xr:uid="{92E8E34E-EB8D-4617-AC72-F2A6B5102C27}"/>
    <cellStyle name="Comma 2 2 2 2 2 2 3" xfId="7682" xr:uid="{E6A467A1-A897-41B6-AB85-B5A326EE78DD}"/>
    <cellStyle name="Comma 2 2 2 2 2 3" xfId="6558" xr:uid="{DFF30808-C7FB-4DCA-A37B-C39E49C52F2B}"/>
    <cellStyle name="Comma 2 2 2 2 2 3 2" xfId="45446" xr:uid="{4ACE2875-FC70-49D7-AB7B-1C6FFAF51C92}"/>
    <cellStyle name="Comma 2 2 2 2 2 3 3" xfId="8248" xr:uid="{BCC9A8BD-83E9-473F-89B0-1692BF9F336D}"/>
    <cellStyle name="Comma 2 2 2 2 2 4" xfId="44315" xr:uid="{158BC41D-8EA6-455A-A64D-736D72F9A954}"/>
    <cellStyle name="Comma 2 2 2 2 2 5" xfId="7117" xr:uid="{0587B789-CD19-4CFA-93C4-4777355C0DF7}"/>
    <cellStyle name="Comma 2 2 2 2 3" xfId="5953" xr:uid="{602505DC-F153-490D-8C4C-934C3194495E}"/>
    <cellStyle name="Comma 2 2 2 3" xfId="726" xr:uid="{00000000-0005-0000-0000-000042090000}"/>
    <cellStyle name="Comma 2 2 2 3 2" xfId="5955" xr:uid="{9D022977-54D6-40BF-8E45-7A6403F34440}"/>
    <cellStyle name="Comma 2 2 2 3 2 2" xfId="44881" xr:uid="{1FDF74A5-E5EC-43EE-952F-EA10DF50A3FE}"/>
    <cellStyle name="Comma 2 2 2 3 2 3" xfId="7683" xr:uid="{02B79D93-B76D-42AE-A2C0-DFB510345F6D}"/>
    <cellStyle name="Comma 2 2 2 3 3" xfId="6559" xr:uid="{8E0C8591-087E-41C0-8F71-76CCA108F0CB}"/>
    <cellStyle name="Comma 2 2 2 3 3 2" xfId="45447" xr:uid="{78E1FE66-C895-4B27-BF8B-3EB5154F45D8}"/>
    <cellStyle name="Comma 2 2 2 3 3 3" xfId="8249" xr:uid="{F0D5BD61-4FAC-4A8B-84CF-8DCC4FDA8933}"/>
    <cellStyle name="Comma 2 2 2 3 4" xfId="43894" xr:uid="{1CF9A717-8B6B-41B6-84B0-C2E63C1F3E9B}"/>
    <cellStyle name="Comma 2 2 2 3 5" xfId="44316" xr:uid="{B274FEFB-3121-4D07-8453-C0F4ED437931}"/>
    <cellStyle name="Comma 2 2 2 3 6" xfId="7118" xr:uid="{B1947592-54DF-4BBB-BE2C-3F65928CBE0D}"/>
    <cellStyle name="Comma 2 2 2 4" xfId="5952" xr:uid="{2645CEF8-53A2-428E-8A41-F15008790AFC}"/>
    <cellStyle name="Comma 2 2 2 5" xfId="14725" xr:uid="{BBF84E2D-19E9-4356-BD53-19E0AEBF2A1A}"/>
    <cellStyle name="Comma 2 2 3" xfId="727" xr:uid="{00000000-0005-0000-0000-000043090000}"/>
    <cellStyle name="Comma 2 2 3 2" xfId="728" xr:uid="{00000000-0005-0000-0000-000044090000}"/>
    <cellStyle name="Comma 2 2 3 2 2" xfId="43895" xr:uid="{BCF10A08-40E3-4DD4-AC01-BB3E4BBD4735}"/>
    <cellStyle name="Comma 2 2 3 3" xfId="14726" xr:uid="{4937D884-33DB-491F-A258-8F2C67EE793E}"/>
    <cellStyle name="Comma 2 2 4" xfId="729" xr:uid="{00000000-0005-0000-0000-000045090000}"/>
    <cellStyle name="Comma 2 2 4 2" xfId="43893" xr:uid="{0911B973-5687-441D-9DC3-AF3852CDA35C}"/>
    <cellStyle name="Comma 2 2 5" xfId="3358" xr:uid="{00000000-0005-0000-0000-000046090000}"/>
    <cellStyle name="Comma 2 2 5 2" xfId="6247" xr:uid="{EF1E4973-52F8-4B9B-8C0C-7B1E92AD23FD}"/>
    <cellStyle name="Comma 2 2 5 2 2" xfId="45142" xr:uid="{D388938D-144A-4522-A088-AC0F4B8CCEF7}"/>
    <cellStyle name="Comma 2 2 5 2 3" xfId="7944" xr:uid="{C2F2E1A4-2B9F-4020-91F1-645B4DEDD256}"/>
    <cellStyle name="Comma 2 2 5 3" xfId="6813" xr:uid="{644FE63B-DC1C-460E-8184-2A27712F1D9D}"/>
    <cellStyle name="Comma 2 2 5 3 2" xfId="45700" xr:uid="{F63AADFD-359D-4371-AF28-C7A72D5546E4}"/>
    <cellStyle name="Comma 2 2 5 3 3" xfId="8502" xr:uid="{03FC6E33-D7D1-45FD-9BC9-7901A8F1E06A}"/>
    <cellStyle name="Comma 2 2 5 4" xfId="44569" xr:uid="{43E64F67-F7D4-4127-921D-FF94E82A3796}"/>
    <cellStyle name="Comma 2 2 5 5" xfId="7371" xr:uid="{F5C14DA0-6445-4FEB-9A8E-67F81EAEAE21}"/>
    <cellStyle name="Comma 2 2 6" xfId="14724" xr:uid="{6DEBF605-1181-4CE5-B989-2D17A35913D3}"/>
    <cellStyle name="Comma 2 20" xfId="14727" xr:uid="{84C46F15-06CE-4094-8029-731C5A945EA3}"/>
    <cellStyle name="Comma 2 20 2" xfId="14728" xr:uid="{13161133-1879-47C9-867B-ECFA1CE16DCB}"/>
    <cellStyle name="Comma 2 20 3" xfId="14729" xr:uid="{3C3200D6-0B62-46B1-B1B9-98F95B4613E3}"/>
    <cellStyle name="Comma 2 21" xfId="14730" xr:uid="{ED3A58FA-2CC7-41C8-B90D-E698591B45AA}"/>
    <cellStyle name="Comma 2 21 2" xfId="14731" xr:uid="{E1D9A000-3CAE-4DCD-808A-4A609F12B4C7}"/>
    <cellStyle name="Comma 2 21 3" xfId="14732" xr:uid="{5E4C8C71-1B81-40D2-A6E2-F83E98161DA6}"/>
    <cellStyle name="Comma 2 22" xfId="14733" xr:uid="{85FA5D5E-51F4-4EB2-AEE0-C1CCE4CF83BC}"/>
    <cellStyle name="Comma 2 22 2" xfId="14734" xr:uid="{C0204403-4540-4FD8-AC76-506ECE65B2EE}"/>
    <cellStyle name="Comma 2 22 3" xfId="14735" xr:uid="{A80EA8A2-7500-4783-A4DF-9E83052218E2}"/>
    <cellStyle name="Comma 2 23" xfId="14736" xr:uid="{009E7447-0066-46C4-B062-61572B2BCB73}"/>
    <cellStyle name="Comma 2 23 2" xfId="14737" xr:uid="{C0E882EF-97B6-4F14-B523-45B43A62B454}"/>
    <cellStyle name="Comma 2 23 3" xfId="14738" xr:uid="{9751D1FE-ED1B-4423-96C2-06A05E26CB0B}"/>
    <cellStyle name="Comma 2 24" xfId="14739" xr:uid="{64F4E487-D12F-4FAD-ADEF-988927DED420}"/>
    <cellStyle name="Comma 2 24 2" xfId="14740" xr:uid="{D37B8D24-7DAD-4BB3-BA22-77F73916B222}"/>
    <cellStyle name="Comma 2 24 3" xfId="14741" xr:uid="{E02BDDA9-FA73-48F9-B32A-10F592DF7679}"/>
    <cellStyle name="Comma 2 25" xfId="14742" xr:uid="{052EDC44-2492-4240-B8B9-E9B4786F4C99}"/>
    <cellStyle name="Comma 2 25 2" xfId="14743" xr:uid="{9202C82F-B615-4AC0-95B5-B3058107C51F}"/>
    <cellStyle name="Comma 2 25 3" xfId="14744" xr:uid="{CA1F2A26-7B21-4676-A1A9-BB1EF9F1A51C}"/>
    <cellStyle name="Comma 2 26" xfId="14745" xr:uid="{5B68A630-628A-473D-8717-62BDB18AE0FF}"/>
    <cellStyle name="Comma 2 26 2" xfId="14746" xr:uid="{5916A56A-4448-4880-97EC-AF90B4E64C62}"/>
    <cellStyle name="Comma 2 26 3" xfId="14747" xr:uid="{D550B918-9A4F-48F6-9420-5080D4920EEE}"/>
    <cellStyle name="Comma 2 27" xfId="14748" xr:uid="{BBB7820F-6A92-44EE-89B5-842F49306BB3}"/>
    <cellStyle name="Comma 2 27 2" xfId="14749" xr:uid="{3A00EE32-2CF1-41EF-B32C-818F617DB34D}"/>
    <cellStyle name="Comma 2 27 3" xfId="14750" xr:uid="{59707AA0-A61A-4208-B59F-C8FEDFEE7FC1}"/>
    <cellStyle name="Comma 2 28" xfId="14751" xr:uid="{D8792214-5AFD-442D-A9C2-68FF47EAD3AF}"/>
    <cellStyle name="Comma 2 28 2" xfId="14752" xr:uid="{31C822F6-CE22-439A-8D2A-305760F00A27}"/>
    <cellStyle name="Comma 2 28 3" xfId="14753" xr:uid="{EAE61EF6-5753-4B66-8902-6D3D16F9C68B}"/>
    <cellStyle name="Comma 2 29" xfId="14754" xr:uid="{508F2FA7-9392-4570-AFEA-98F82D2B67A8}"/>
    <cellStyle name="Comma 2 29 2" xfId="14755" xr:uid="{7D9963F2-92C5-4BA2-8B40-118E2E039825}"/>
    <cellStyle name="Comma 2 29 3" xfId="14756" xr:uid="{69E64A1C-F151-4618-95FC-A626B07547D6}"/>
    <cellStyle name="Comma 2 3" xfId="730" xr:uid="{00000000-0005-0000-0000-000047090000}"/>
    <cellStyle name="Comma 2 3 2" xfId="731" xr:uid="{00000000-0005-0000-0000-000048090000}"/>
    <cellStyle name="Comma 2 3 2 2" xfId="732" xr:uid="{00000000-0005-0000-0000-000049090000}"/>
    <cellStyle name="Comma 2 3 2 2 2" xfId="3359" xr:uid="{00000000-0005-0000-0000-00004A090000}"/>
    <cellStyle name="Comma 2 3 2 2 2 2" xfId="6248" xr:uid="{10B55F2C-E074-4DB1-ADF7-DB386BFE3ADA}"/>
    <cellStyle name="Comma 2 3 2 2 2 2 2" xfId="45143" xr:uid="{B5791A74-C61D-484F-9F08-17ABEADE0311}"/>
    <cellStyle name="Comma 2 3 2 2 2 2 3" xfId="7945" xr:uid="{7416882D-E1D3-4BB5-8F41-4535D68E28D6}"/>
    <cellStyle name="Comma 2 3 2 2 2 3" xfId="6814" xr:uid="{BE7BCB8D-B916-4436-BD33-6A8CBDD391E5}"/>
    <cellStyle name="Comma 2 3 2 2 2 3 2" xfId="45701" xr:uid="{FDB2504E-12EB-4D87-BDB0-619BA2FA34F2}"/>
    <cellStyle name="Comma 2 3 2 2 2 3 3" xfId="8503" xr:uid="{9DFB0FAA-E2F0-4EF4-A35A-CC724391ED2F}"/>
    <cellStyle name="Comma 2 3 2 2 2 4" xfId="44570" xr:uid="{B4118689-C135-446E-9358-80AC72099C87}"/>
    <cellStyle name="Comma 2 3 2 2 2 5" xfId="7372" xr:uid="{7E8C633B-4940-4C7B-BBE1-BB6CB3718082}"/>
    <cellStyle name="Comma 2 3 2 2 3" xfId="43897" xr:uid="{D12ED1AF-635F-43AD-B41F-35BCF29C56C7}"/>
    <cellStyle name="Comma 2 3 2 3" xfId="3360" xr:uid="{00000000-0005-0000-0000-00004B090000}"/>
    <cellStyle name="Comma 2 3 2 3 2" xfId="6249" xr:uid="{F7A66566-E9BD-4740-85A1-CD57C5A40459}"/>
    <cellStyle name="Comma 2 3 2 3 2 2" xfId="45144" xr:uid="{58D753BB-DDEC-4F92-8E1F-5927968A5FA3}"/>
    <cellStyle name="Comma 2 3 2 3 2 3" xfId="7946" xr:uid="{E9ED07C8-11BC-4214-B04B-6FE776E34FA2}"/>
    <cellStyle name="Comma 2 3 2 3 3" xfId="6815" xr:uid="{B91DD123-34EC-4DBC-9E8B-668B69164DCF}"/>
    <cellStyle name="Comma 2 3 2 3 3 2" xfId="45702" xr:uid="{B65960DB-8024-4C01-A708-70931A63695D}"/>
    <cellStyle name="Comma 2 3 2 3 3 3" xfId="8504" xr:uid="{6FF8B680-69FC-47E4-9625-F672522BC2F3}"/>
    <cellStyle name="Comma 2 3 2 3 4" xfId="44571" xr:uid="{862527E2-3593-4657-BC10-86F366A5FCAD}"/>
    <cellStyle name="Comma 2 3 2 3 5" xfId="7373" xr:uid="{3F6463AB-2EBC-4BF6-B065-C6CDF1575F30}"/>
    <cellStyle name="Comma 2 3 2 4" xfId="14758" xr:uid="{43637A91-7881-40E2-80FB-754948D9534A}"/>
    <cellStyle name="Comma 2 3 3" xfId="733" xr:uid="{00000000-0005-0000-0000-00004C090000}"/>
    <cellStyle name="Comma 2 3 3 2" xfId="734" xr:uid="{00000000-0005-0000-0000-00004D090000}"/>
    <cellStyle name="Comma 2 3 3 2 2" xfId="5958" xr:uid="{0DAF70EA-06EB-4E09-BE4C-B631C3820E32}"/>
    <cellStyle name="Comma 2 3 3 2 2 2" xfId="44882" xr:uid="{4A337505-DDB1-48B3-9342-E994F6F22CE4}"/>
    <cellStyle name="Comma 2 3 3 2 2 3" xfId="7684" xr:uid="{D21B9BB7-7422-44CB-A01C-F8038BFD731A}"/>
    <cellStyle name="Comma 2 3 3 2 3" xfId="6560" xr:uid="{B986F5B7-3750-433A-9156-3595D64B89B9}"/>
    <cellStyle name="Comma 2 3 3 2 3 2" xfId="45448" xr:uid="{C9919E84-4534-4323-AA46-375690C9FB4C}"/>
    <cellStyle name="Comma 2 3 3 2 3 3" xfId="8250" xr:uid="{DEA6B160-6685-4F15-903A-B7BD4EBFF8C7}"/>
    <cellStyle name="Comma 2 3 3 2 4" xfId="43898" xr:uid="{76DE0E1C-2E9C-47CE-BC2E-82C8468B56D6}"/>
    <cellStyle name="Comma 2 3 3 2 5" xfId="44317" xr:uid="{1E17B81F-C155-4A6F-8E04-A25A8E434C08}"/>
    <cellStyle name="Comma 2 3 3 2 6" xfId="7119" xr:uid="{A749EA85-D1E4-45E2-8B52-3D6804E58269}"/>
    <cellStyle name="Comma 2 3 3 3" xfId="5957" xr:uid="{14130778-5966-40CC-9B47-2DED2EE8697D}"/>
    <cellStyle name="Comma 2 3 3 4" xfId="14759" xr:uid="{BC4EB179-9157-4524-9049-213F735764F5}"/>
    <cellStyle name="Comma 2 3 4" xfId="735" xr:uid="{00000000-0005-0000-0000-00004E090000}"/>
    <cellStyle name="Comma 2 3 4 2" xfId="5959" xr:uid="{9DE7AF12-4D26-4DAD-BACF-3247DE53013C}"/>
    <cellStyle name="Comma 2 3 4 2 2" xfId="44883" xr:uid="{065C4E5A-DE38-4DEA-8E5F-A502F20D06B3}"/>
    <cellStyle name="Comma 2 3 4 2 3" xfId="7685" xr:uid="{B8EA1DD5-4857-4534-B0CC-75A1E63A81FA}"/>
    <cellStyle name="Comma 2 3 4 3" xfId="6561" xr:uid="{B1EC37A6-E758-4400-8746-FD1D54C3222B}"/>
    <cellStyle name="Comma 2 3 4 3 2" xfId="45449" xr:uid="{3D73CA28-5116-4BF9-B825-680C768F2D45}"/>
    <cellStyle name="Comma 2 3 4 3 3" xfId="8251" xr:uid="{4B5159CF-5947-4F82-9336-A93A6D83169D}"/>
    <cellStyle name="Comma 2 3 4 4" xfId="43896" xr:uid="{732A8318-07E2-4E2D-B088-BDDD31660179}"/>
    <cellStyle name="Comma 2 3 4 5" xfId="44318" xr:uid="{FBD95D2A-E4E7-40ED-B47E-40145F861690}"/>
    <cellStyle name="Comma 2 3 4 6" xfId="7120" xr:uid="{67023DA5-69A1-4D6D-A702-5345AD5C15F0}"/>
    <cellStyle name="Comma 2 3 5" xfId="3361" xr:uid="{00000000-0005-0000-0000-00004F090000}"/>
    <cellStyle name="Comma 2 3 5 2" xfId="6250" xr:uid="{D83AEEFF-4B9B-4B6E-8841-AAB38047E9B6}"/>
    <cellStyle name="Comma 2 3 5 2 2" xfId="45145" xr:uid="{DC18F646-DEC0-48F7-8C13-F72E7F06FB15}"/>
    <cellStyle name="Comma 2 3 5 2 3" xfId="7947" xr:uid="{0AF482AB-0626-4872-90AC-C946EB34105B}"/>
    <cellStyle name="Comma 2 3 5 3" xfId="6816" xr:uid="{B67EAC53-2BCD-436A-936D-8824AEA9AF7E}"/>
    <cellStyle name="Comma 2 3 5 3 2" xfId="45703" xr:uid="{4252DC27-D709-48E9-8BC1-45BAAC4E7E77}"/>
    <cellStyle name="Comma 2 3 5 3 3" xfId="8505" xr:uid="{84BC1624-9A7E-43B7-ABD7-B31DAE84169F}"/>
    <cellStyle name="Comma 2 3 5 4" xfId="44572" xr:uid="{DF1D81E5-57D7-4259-AE1F-A50D515BEE2E}"/>
    <cellStyle name="Comma 2 3 5 5" xfId="7374" xr:uid="{21D0117E-B52A-4E21-BF7D-BD5F0F3CE197}"/>
    <cellStyle name="Comma 2 3 6" xfId="5956" xr:uid="{2483E145-2475-4E93-9B84-EE604962F32C}"/>
    <cellStyle name="Comma 2 3 7" xfId="14757" xr:uid="{213F0CCA-27CB-4C6C-A889-95BA18CD324F}"/>
    <cellStyle name="Comma 2 3_apk" xfId="3362" xr:uid="{00000000-0005-0000-0000-000050090000}"/>
    <cellStyle name="Comma 2 30" xfId="14760" xr:uid="{318B5AA2-BCEE-4E65-A763-C9B9AB998AD1}"/>
    <cellStyle name="Comma 2 30 2" xfId="14761" xr:uid="{4E25168D-92BB-4D25-8250-03A1DF0A8C43}"/>
    <cellStyle name="Comma 2 30 3" xfId="14762" xr:uid="{2554E68D-E66A-4359-B77D-060C452290EB}"/>
    <cellStyle name="Comma 2 31" xfId="14763" xr:uid="{A73392EC-E90F-40EE-AB3F-67C2A1943197}"/>
    <cellStyle name="Comma 2 31 2" xfId="14764" xr:uid="{F856769C-74AC-4F97-BD05-B1422CA86192}"/>
    <cellStyle name="Comma 2 31 3" xfId="14765" xr:uid="{6F8CEEA1-73CA-4978-A108-D07CA829B7DB}"/>
    <cellStyle name="Comma 2 32" xfId="14766" xr:uid="{EBC73999-873E-4FCA-9272-E6AD4373DC92}"/>
    <cellStyle name="Comma 2 32 2" xfId="14767" xr:uid="{E343E98D-BF73-40D1-813B-18ADF73A11E0}"/>
    <cellStyle name="Comma 2 32 3" xfId="14768" xr:uid="{EB0C8938-BA30-40B5-9B21-BA7A1C924BFB}"/>
    <cellStyle name="Comma 2 33" xfId="14769" xr:uid="{DE1F76ED-C3D6-473E-B7A5-A3935FC4FBA5}"/>
    <cellStyle name="Comma 2 33 2" xfId="14770" xr:uid="{591CB703-C7A6-48C9-91C1-36B4FD0D608C}"/>
    <cellStyle name="Comma 2 33 3" xfId="14771" xr:uid="{9BA4921E-54AB-464A-A66D-D26E875682A3}"/>
    <cellStyle name="Comma 2 34" xfId="14772" xr:uid="{8F545130-30F2-4D43-BCEA-0E710E4F4579}"/>
    <cellStyle name="Comma 2 34 2" xfId="14773" xr:uid="{B76AC9DF-6D38-4D9D-897B-91F4514D935F}"/>
    <cellStyle name="Comma 2 34 3" xfId="14774" xr:uid="{B67537C5-D634-493E-BC70-3D4CDF452DCD}"/>
    <cellStyle name="Comma 2 35" xfId="14775" xr:uid="{F1572AAC-A454-474B-BF02-31C6F853853E}"/>
    <cellStyle name="Comma 2 35 2" xfId="14776" xr:uid="{16E2666C-5780-43C1-9B59-4BE2BE3547BD}"/>
    <cellStyle name="Comma 2 35 3" xfId="14777" xr:uid="{F022013A-012A-4440-8EA9-86638FC6261B}"/>
    <cellStyle name="Comma 2 36" xfId="14778" xr:uid="{F89F4144-753C-445F-BE96-E5DC12D427C2}"/>
    <cellStyle name="Comma 2 36 2" xfId="14779" xr:uid="{46BB5ACA-C828-4139-BC44-4FB3909C04F1}"/>
    <cellStyle name="Comma 2 36 3" xfId="14780" xr:uid="{D5F90C29-6331-473B-AE00-FDA196A9278C}"/>
    <cellStyle name="Comma 2 37" xfId="14781" xr:uid="{BE01B64B-D46B-48A3-94E3-25C42A993A82}"/>
    <cellStyle name="Comma 2 37 2" xfId="14782" xr:uid="{1C5E10A5-3E70-4D40-BF3B-9F7EFDBB3CD7}"/>
    <cellStyle name="Comma 2 37 3" xfId="14783" xr:uid="{C59726B4-F580-4891-9A75-41D9A2A03C61}"/>
    <cellStyle name="Comma 2 38" xfId="14784" xr:uid="{51A841FD-F5C9-4E05-8352-B4755602CBE9}"/>
    <cellStyle name="Comma 2 38 2" xfId="14785" xr:uid="{38FB0C7A-391A-4B5A-AE62-7660CFCFCDAB}"/>
    <cellStyle name="Comma 2 38 3" xfId="14786" xr:uid="{EA1EFC73-0D03-4A34-BBB3-B9E18AC01383}"/>
    <cellStyle name="Comma 2 39" xfId="14787" xr:uid="{0F9CB0FE-3CFE-48A5-9130-787D23BB9FF3}"/>
    <cellStyle name="Comma 2 39 2" xfId="14788" xr:uid="{5D6FF480-5196-48C9-9B44-6519830B717A}"/>
    <cellStyle name="Comma 2 39 3" xfId="14789" xr:uid="{3CA4780E-9BDB-4199-B234-104C96BDA8DB}"/>
    <cellStyle name="Comma 2 4" xfId="736" xr:uid="{00000000-0005-0000-0000-000051090000}"/>
    <cellStyle name="Comma 2 4 2" xfId="737" xr:uid="{00000000-0005-0000-0000-000052090000}"/>
    <cellStyle name="Comma 2 4 2 2" xfId="14791" xr:uid="{F6CFC83B-C73C-455B-8E4A-135F3C3CAE29}"/>
    <cellStyle name="Comma 2 4 3" xfId="14792" xr:uid="{41ADBCF9-32AF-41EA-995E-76B5DB98C9DA}"/>
    <cellStyle name="Comma 2 4 4" xfId="43899" xr:uid="{F8246BCA-E2A9-4A6C-B0FA-9E39053425B1}"/>
    <cellStyle name="Comma 2 4 5" xfId="14790" xr:uid="{96B5F1E5-989E-4242-9C88-26C298D17EE6}"/>
    <cellStyle name="Comma 2 40" xfId="14793" xr:uid="{E26982B3-6E2D-4175-B1F3-C771199C50C0}"/>
    <cellStyle name="Comma 2 40 2" xfId="14794" xr:uid="{8DCEF867-1217-4679-A4E7-BCC2FE7A3238}"/>
    <cellStyle name="Comma 2 40 3" xfId="14795" xr:uid="{EC77D1EE-A182-4EEC-B598-C53174B5778E}"/>
    <cellStyle name="Comma 2 40 4" xfId="14796" xr:uid="{20EEEE4A-31E8-471D-AA32-C119E5317BEB}"/>
    <cellStyle name="Comma 2 40 5" xfId="14797" xr:uid="{B6FE23A2-288A-4FB8-828E-395E450C09B7}"/>
    <cellStyle name="Comma 2 41" xfId="14798" xr:uid="{E87F4699-3EE5-4035-9C09-874158699628}"/>
    <cellStyle name="Comma 2 41 2" xfId="14799" xr:uid="{D0207B25-BB62-4410-913D-A9474B51813B}"/>
    <cellStyle name="Comma 2 41 2 2" xfId="14800" xr:uid="{C144C6AC-1D72-495F-958F-2B877AD570EA}"/>
    <cellStyle name="Comma 2 41 3" xfId="14801" xr:uid="{3CB1C0FB-311F-4A29-B256-9B225D1902C3}"/>
    <cellStyle name="Comma 2 42" xfId="14802" xr:uid="{EF175F26-CD95-4475-BEC8-C5DECE6C60FC}"/>
    <cellStyle name="Comma 2 42 2" xfId="14803" xr:uid="{02D0A761-F87A-4695-956A-13D70D02841D}"/>
    <cellStyle name="Comma 2 42 3" xfId="14804" xr:uid="{76C65D03-E091-4AED-A96C-065B4F7F3074}"/>
    <cellStyle name="Comma 2 42 3 2" xfId="14805" xr:uid="{847BCE49-7F0A-423B-AD05-866F2EBD9A32}"/>
    <cellStyle name="Comma 2 42 4" xfId="14806" xr:uid="{3E31F030-5073-4195-85CE-AA9F9C84F51F}"/>
    <cellStyle name="Comma 2 43" xfId="14807" xr:uid="{76DB6FEE-42E9-45C6-A9C5-FAD101FF581F}"/>
    <cellStyle name="Comma 2 43 2" xfId="14808" xr:uid="{9917F7B4-FBA4-40E6-9C52-DDB1D40ED5C1}"/>
    <cellStyle name="Comma 2 43 3" xfId="14809" xr:uid="{E717CAE5-2E9A-467F-A17E-191520B0DBE4}"/>
    <cellStyle name="Comma 2 43 4" xfId="14810" xr:uid="{524EF325-2701-46CD-B671-77E5CCC62D26}"/>
    <cellStyle name="Comma 2 43 5" xfId="14811" xr:uid="{DC1DD3EE-93CA-4857-A17B-442A5AFAEFB8}"/>
    <cellStyle name="Comma 2 44" xfId="14812" xr:uid="{7C7E35E0-5EAF-4FE0-9C1C-0565B55949B3}"/>
    <cellStyle name="Comma 2 44 2" xfId="14813" xr:uid="{9349A6FB-82D9-4BF4-A7E0-6E6FB284D0C6}"/>
    <cellStyle name="Comma 2 45" xfId="14814" xr:uid="{F2E3F467-4368-47D0-B9DF-C02D65DFB230}"/>
    <cellStyle name="Comma 2 45 2" xfId="14815" xr:uid="{877C92AD-1F11-4456-A71F-5EC201E52817}"/>
    <cellStyle name="Comma 2 46" xfId="14816" xr:uid="{A8C2112F-6390-494E-A0B0-F21FFED3D3BE}"/>
    <cellStyle name="Comma 2 46 2" xfId="14817" xr:uid="{7DCB8D02-D245-4C38-A2E3-EB553C3D92C8}"/>
    <cellStyle name="Comma 2 47" xfId="14818" xr:uid="{AA900023-C868-45AE-A835-CE25EA3A35B4}"/>
    <cellStyle name="Comma 2 47 2" xfId="14819" xr:uid="{D0C22A73-59E1-4B6F-8101-069B6FFE8FA6}"/>
    <cellStyle name="Comma 2 48" xfId="14820" xr:uid="{8B08DFE7-3A83-4766-B875-18E9FF7EAC3A}"/>
    <cellStyle name="Comma 2 48 2" xfId="14821" xr:uid="{FF6F8BEE-4D5C-4E37-9B4B-7D6263C7CADE}"/>
    <cellStyle name="Comma 2 49" xfId="14822" xr:uid="{B4036FD5-1A80-4A93-A608-91E2A08DC6D4}"/>
    <cellStyle name="Comma 2 49 2" xfId="14823" xr:uid="{DC0604FF-8C87-43D8-883E-6ED93058B804}"/>
    <cellStyle name="Comma 2 5" xfId="738" xr:uid="{00000000-0005-0000-0000-000053090000}"/>
    <cellStyle name="Comma 2 5 2" xfId="739" xr:uid="{00000000-0005-0000-0000-000054090000}"/>
    <cellStyle name="Comma 2 5 2 2" xfId="5961" xr:uid="{C2D7A458-FBBA-48A8-96E6-56FE7B04CDA1}"/>
    <cellStyle name="Comma 2 5 2 3" xfId="14825" xr:uid="{B8A42F29-7DEC-4FB2-855C-F25E297FCBD8}"/>
    <cellStyle name="Comma 2 5 3" xfId="3363" xr:uid="{00000000-0005-0000-0000-000055090000}"/>
    <cellStyle name="Comma 2 5 3 2" xfId="14826" xr:uid="{5079B5AF-2826-4DB1-8DAF-37151322A4EA}"/>
    <cellStyle name="Comma 2 5 4" xfId="5960" xr:uid="{47FEEF60-1038-4349-ABCC-965D361487B7}"/>
    <cellStyle name="Comma 2 5 5" xfId="14824" xr:uid="{F1448794-931B-4FB5-BEDF-A9F13BFF4CCA}"/>
    <cellStyle name="Comma 2 50" xfId="14827" xr:uid="{A8AE0DC7-3B09-473E-B69F-6D6F87EA6515}"/>
    <cellStyle name="Comma 2 50 2" xfId="14828" xr:uid="{6D09D870-B070-4FA4-9F4C-53D00B59A50E}"/>
    <cellStyle name="Comma 2 51" xfId="14829" xr:uid="{B82D8DFF-E2D1-49A8-AC94-409825A26C7A}"/>
    <cellStyle name="Comma 2 51 2" xfId="14830" xr:uid="{D12A9EB2-318B-4E26-81BF-8BB05E295CD9}"/>
    <cellStyle name="Comma 2 52" xfId="14831" xr:uid="{E5586A7E-B367-411D-80CE-BD70BE3B678C}"/>
    <cellStyle name="Comma 2 52 2" xfId="14832" xr:uid="{8530A4C6-A8B9-4DEB-A3A4-75C6DBC832F0}"/>
    <cellStyle name="Comma 2 53" xfId="14833" xr:uid="{CC8755DF-D909-4D73-B27C-A1A5F5EC75E3}"/>
    <cellStyle name="Comma 2 53 2" xfId="14834" xr:uid="{7E28F81B-61E7-4532-8674-9A7207D4D86A}"/>
    <cellStyle name="Comma 2 54" xfId="14835" xr:uid="{A66E4BCD-65C1-40A2-986A-C123064AEE7A}"/>
    <cellStyle name="Comma 2 54 2" xfId="14836" xr:uid="{665F3D91-DCE4-4A6E-882A-2E6FDE2794E8}"/>
    <cellStyle name="Comma 2 54 3" xfId="14837" xr:uid="{3727179B-C170-4EC8-B70A-85DB1FDFCF08}"/>
    <cellStyle name="Comma 2 55" xfId="43892" xr:uid="{68326E13-F07A-45DE-BDA8-D6D75B8680C4}"/>
    <cellStyle name="Comma 2 56" xfId="14505" xr:uid="{C6BBE7E3-309D-45B9-B16D-E0537526A2A4}"/>
    <cellStyle name="Comma 2 6" xfId="740" xr:uid="{00000000-0005-0000-0000-000056090000}"/>
    <cellStyle name="Comma 2 6 2" xfId="741" xr:uid="{00000000-0005-0000-0000-000057090000}"/>
    <cellStyle name="Comma 2 6 2 2" xfId="5962" xr:uid="{69C62E32-27B0-46F0-998F-F32F024B0B0B}"/>
    <cellStyle name="Comma 2 6 2 2 2" xfId="44884" xr:uid="{C9A88CAE-3B54-4BD4-AA5C-B7DC8B6844AB}"/>
    <cellStyle name="Comma 2 6 2 2 3" xfId="7686" xr:uid="{A23DF119-1955-4F7E-A079-101FD082B395}"/>
    <cellStyle name="Comma 2 6 2 3" xfId="6562" xr:uid="{86B914C7-FB47-4079-8369-A5C6DCD71A0D}"/>
    <cellStyle name="Comma 2 6 2 3 2" xfId="45450" xr:uid="{5AECD190-5B3D-406F-9B3F-2D9453479A61}"/>
    <cellStyle name="Comma 2 6 2 3 3" xfId="8252" xr:uid="{B3C65F88-7EDD-44F0-8802-137AACAAA311}"/>
    <cellStyle name="Comma 2 6 2 4" xfId="14839" xr:uid="{ABBD07BD-052B-4DFF-9CFB-F6153192ACA0}"/>
    <cellStyle name="Comma 2 6 2 5" xfId="44319" xr:uid="{75ECA104-852C-435E-AB17-2B563E27D28D}"/>
    <cellStyle name="Comma 2 6 2 6" xfId="7121" xr:uid="{21D37FA2-DEB0-40EC-9140-74482F5CF417}"/>
    <cellStyle name="Comma 2 6 3" xfId="3364" xr:uid="{00000000-0005-0000-0000-000058090000}"/>
    <cellStyle name="Comma 2 6 3 2" xfId="14840" xr:uid="{D8172C9E-D00A-43BF-89C2-885FAF37ECC2}"/>
    <cellStyle name="Comma 2 6 4" xfId="43900" xr:uid="{FF8F3138-73EF-481C-84A1-547069956C6D}"/>
    <cellStyle name="Comma 2 6 5" xfId="14838" xr:uid="{C21133C2-E051-4E9B-9218-3DCD6056CDB8}"/>
    <cellStyle name="Comma 2 7" xfId="742" xr:uid="{00000000-0005-0000-0000-000059090000}"/>
    <cellStyle name="Comma 2 7 2" xfId="743" xr:uid="{00000000-0005-0000-0000-00005A090000}"/>
    <cellStyle name="Comma 2 7 2 2" xfId="14842" xr:uid="{82AC0FE8-D2C8-46F1-BD90-520327123CF1}"/>
    <cellStyle name="Comma 2 7 3" xfId="3365" xr:uid="{00000000-0005-0000-0000-00005B090000}"/>
    <cellStyle name="Comma 2 7 3 2" xfId="14843" xr:uid="{4A319AAA-A188-4EBA-8A1C-945E9C551305}"/>
    <cellStyle name="Comma 2 7 4" xfId="43901" xr:uid="{8C9564CE-F51D-4C4E-AD8A-BFF7E227F7D8}"/>
    <cellStyle name="Comma 2 7 5" xfId="14841" xr:uid="{9C5063CE-D3FE-4DD0-B743-4A7598831ECF}"/>
    <cellStyle name="Comma 2 8" xfId="744" xr:uid="{00000000-0005-0000-0000-00005C090000}"/>
    <cellStyle name="Comma 2 8 2" xfId="5963" xr:uid="{3228A7C7-BAE6-40A1-B2C6-65649D1E123E}"/>
    <cellStyle name="Comma 2 8 2 2" xfId="14845" xr:uid="{32CBC96C-72E1-47B7-9E78-5612E6FA2CDC}"/>
    <cellStyle name="Comma 2 8 2 3" xfId="44885" xr:uid="{674E96C6-EC84-49E7-8758-0B0011AD9FD6}"/>
    <cellStyle name="Comma 2 8 2 4" xfId="7687" xr:uid="{CB7B77BA-51E6-4108-8035-A61A844589D4}"/>
    <cellStyle name="Comma 2 8 3" xfId="6563" xr:uid="{8BAE8D6A-9D61-41CD-B271-2BC94E1E2ACC}"/>
    <cellStyle name="Comma 2 8 3 2" xfId="14846" xr:uid="{E5863AE4-189C-4594-981D-3D8E939830D7}"/>
    <cellStyle name="Comma 2 8 3 3" xfId="45451" xr:uid="{EDC454E2-A4F0-4581-BB9D-D5B1299567C0}"/>
    <cellStyle name="Comma 2 8 3 4" xfId="8253" xr:uid="{DA097BC3-5D46-44E0-8A70-FF424ABA54AF}"/>
    <cellStyle name="Comma 2 8 4" xfId="14844" xr:uid="{850C6C9D-7C2D-41FD-A16F-8D67732E165B}"/>
    <cellStyle name="Comma 2 8 5" xfId="44320" xr:uid="{2D5615D8-191F-4781-ADB0-D87B6E3393A8}"/>
    <cellStyle name="Comma 2 8 6" xfId="7122" xr:uid="{0E44CBB9-4D5C-4BE6-8001-31FEAA0E707B}"/>
    <cellStyle name="Comma 2 9" xfId="745" xr:uid="{00000000-0005-0000-0000-00005D090000}"/>
    <cellStyle name="Comma 2 9 2" xfId="3367" xr:uid="{00000000-0005-0000-0000-00005E090000}"/>
    <cellStyle name="Comma 2 9 2 2" xfId="6252" xr:uid="{861804C9-9EAD-4409-9C18-A5BB3F07A5AE}"/>
    <cellStyle name="Comma 2 9 2 2 2" xfId="45147" xr:uid="{93B74D6C-AC9F-4789-B31C-E6EAACA3C1F9}"/>
    <cellStyle name="Comma 2 9 2 2 3" xfId="7949" xr:uid="{7BD8952C-A029-4853-9C5B-BE0693A154FE}"/>
    <cellStyle name="Comma 2 9 2 3" xfId="6818" xr:uid="{F8598637-4564-4EA6-A2C0-B1C62A57F5E8}"/>
    <cellStyle name="Comma 2 9 2 3 2" xfId="45705" xr:uid="{507DCCAE-48AC-4E64-8BB2-707F68E1EDE3}"/>
    <cellStyle name="Comma 2 9 2 3 3" xfId="8507" xr:uid="{5B3D3983-6464-4D17-BAD1-4B65D80E111B}"/>
    <cellStyle name="Comma 2 9 2 4" xfId="14848" xr:uid="{CAB6DA5B-2BFF-477E-AB51-61C48F3FA453}"/>
    <cellStyle name="Comma 2 9 2 5" xfId="44574" xr:uid="{C9E04531-C77C-4A3F-A502-46EB57F1644E}"/>
    <cellStyle name="Comma 2 9 2 6" xfId="7376" xr:uid="{61016859-104C-46CA-B7A8-CA075DF1C975}"/>
    <cellStyle name="Comma 2 9 3" xfId="3366" xr:uid="{00000000-0005-0000-0000-00005F090000}"/>
    <cellStyle name="Comma 2 9 3 2" xfId="6251" xr:uid="{D7EE42F1-B963-479B-B078-50263865764A}"/>
    <cellStyle name="Comma 2 9 3 2 2" xfId="45146" xr:uid="{1313AF7C-FA47-43EF-80DC-8FE7C80842E9}"/>
    <cellStyle name="Comma 2 9 3 2 3" xfId="7948" xr:uid="{EF8438F9-6AD5-40D5-8AB8-CD45C1A42D9B}"/>
    <cellStyle name="Comma 2 9 3 3" xfId="6817" xr:uid="{2FB0684D-D2A9-4B39-B8C8-AC10339EE37A}"/>
    <cellStyle name="Comma 2 9 3 3 2" xfId="45704" xr:uid="{BBFC4275-4827-4599-B90A-9AB78F6472CA}"/>
    <cellStyle name="Comma 2 9 3 3 3" xfId="8506" xr:uid="{9ACDD798-23A8-4DD5-A296-25F85E917A90}"/>
    <cellStyle name="Comma 2 9 3 4" xfId="14849" xr:uid="{270BB028-8E81-4A0C-91BE-6707373D85B4}"/>
    <cellStyle name="Comma 2 9 3 5" xfId="44573" xr:uid="{9F96E461-D353-4A35-88E8-4D27E9A1D431}"/>
    <cellStyle name="Comma 2 9 3 6" xfId="7375" xr:uid="{5558E29E-0503-4FFA-8F43-FD773C92CFC3}"/>
    <cellStyle name="Comma 2 9 4" xfId="5964" xr:uid="{2C35FFC7-AD2D-4E74-9D07-8B0757F4827F}"/>
    <cellStyle name="Comma 2 9 4 2" xfId="44886" xr:uid="{568138E7-9176-45EB-9E7B-FF7BAF996796}"/>
    <cellStyle name="Comma 2 9 4 3" xfId="7688" xr:uid="{0296B387-9568-45B3-BD81-0C0B3A705ED9}"/>
    <cellStyle name="Comma 2 9 5" xfId="6564" xr:uid="{BC89800D-D927-4ADA-8282-B94C99B4F45F}"/>
    <cellStyle name="Comma 2 9 5 2" xfId="45452" xr:uid="{ACD24DD0-5915-49DA-A3A8-E1B29EA48B99}"/>
    <cellStyle name="Comma 2 9 5 3" xfId="8254" xr:uid="{7E5F1A2A-293F-441B-8C43-ABBE0B6479D9}"/>
    <cellStyle name="Comma 2 9 6" xfId="14847" xr:uid="{406F1610-8226-4F91-B6C4-13409F5468B6}"/>
    <cellStyle name="Comma 2 9 7" xfId="44321" xr:uid="{7C91513B-966D-4BC7-A40C-9659A65061FE}"/>
    <cellStyle name="Comma 2 9 8" xfId="7123" xr:uid="{E98FA844-5A5C-4D5D-A776-8982EE48E37D}"/>
    <cellStyle name="Comma 2_1.1. " xfId="3368" xr:uid="{00000000-0005-0000-0000-000060090000}"/>
    <cellStyle name="Comma 20" xfId="746" xr:uid="{00000000-0005-0000-0000-000061090000}"/>
    <cellStyle name="Comma 20 2" xfId="747" xr:uid="{00000000-0005-0000-0000-000062090000}"/>
    <cellStyle name="Comma 20 2 2" xfId="748" xr:uid="{00000000-0005-0000-0000-000063090000}"/>
    <cellStyle name="Comma 20 2 2 2" xfId="5965" xr:uid="{013FF6E3-533B-4A58-941C-44C4D910C4DD}"/>
    <cellStyle name="Comma 20 2 2 2 2" xfId="44887" xr:uid="{D81DE10D-1AEB-4B5A-AE2B-2F992C13C00F}"/>
    <cellStyle name="Comma 20 2 2 2 3" xfId="7689" xr:uid="{40C44003-46D7-450D-96F8-A95BD5A75980}"/>
    <cellStyle name="Comma 20 2 2 3" xfId="6565" xr:uid="{00B0FE38-C48B-444A-94DD-D1B7A7B656E7}"/>
    <cellStyle name="Comma 20 2 2 3 2" xfId="45453" xr:uid="{838B8FCA-6582-4149-AE00-3B4B6EB3B976}"/>
    <cellStyle name="Comma 20 2 2 3 3" xfId="8255" xr:uid="{75043DA2-1818-433C-A502-E8150DC41F7B}"/>
    <cellStyle name="Comma 20 2 2 4" xfId="43903" xr:uid="{C03041C6-208D-41D5-80A4-6047CE77B0FE}"/>
    <cellStyle name="Comma 20 2 2 5" xfId="44322" xr:uid="{E5B87DB9-FC1A-4722-94DA-A0331977A149}"/>
    <cellStyle name="Comma 20 2 2 6" xfId="7124" xr:uid="{FB04C50F-FADF-438E-8301-83028F9043D6}"/>
    <cellStyle name="Comma 20 2 3" xfId="14851" xr:uid="{80F6AE14-2162-4B6E-BED5-567EE67F9FE1}"/>
    <cellStyle name="Comma 20 3" xfId="749" xr:uid="{00000000-0005-0000-0000-000064090000}"/>
    <cellStyle name="Comma 20 3 2" xfId="5966" xr:uid="{4B360271-2C81-4BA2-9DA4-D24511A78396}"/>
    <cellStyle name="Comma 20 3 2 2" xfId="44888" xr:uid="{901F702A-FB5D-4AA5-84F3-721EE764AE95}"/>
    <cellStyle name="Comma 20 3 2 3" xfId="7690" xr:uid="{C2F2FB1C-D231-4E2A-ACB4-0ABBC0D8470D}"/>
    <cellStyle name="Comma 20 3 3" xfId="6566" xr:uid="{067348F7-159B-4EA6-9189-987FE09455EE}"/>
    <cellStyle name="Comma 20 3 3 2" xfId="45454" xr:uid="{FF87CA27-8DE4-4EA5-86C8-3E8DEF0E6506}"/>
    <cellStyle name="Comma 20 3 3 3" xfId="8256" xr:uid="{D9242263-2BAB-425B-99B7-0DCC4D84543D}"/>
    <cellStyle name="Comma 20 3 4" xfId="14852" xr:uid="{4842CE8C-D5DE-42BB-89AB-C6BC8E391F4B}"/>
    <cellStyle name="Comma 20 3 5" xfId="44323" xr:uid="{2923CFCF-BB7F-40FC-9FE3-A9B8B620C1C7}"/>
    <cellStyle name="Comma 20 3 6" xfId="7125" xr:uid="{3B8F1DC8-98A9-4A8E-A1B1-041BCE66E2C3}"/>
    <cellStyle name="Comma 20 4" xfId="43902" xr:uid="{4B5EB808-E4D0-484E-AE47-678BA92B8050}"/>
    <cellStyle name="Comma 20 5" xfId="14850" xr:uid="{420B27DC-F576-4DCB-BE0B-5E31626B2410}"/>
    <cellStyle name="Comma 21" xfId="750" xr:uid="{00000000-0005-0000-0000-000065090000}"/>
    <cellStyle name="Comma 21 2" xfId="751" xr:uid="{00000000-0005-0000-0000-000066090000}"/>
    <cellStyle name="Comma 21 2 2" xfId="752" xr:uid="{00000000-0005-0000-0000-000067090000}"/>
    <cellStyle name="Comma 21 2 2 2" xfId="5967" xr:uid="{65A4923B-F345-426E-B5B0-BB9DC8F544A7}"/>
    <cellStyle name="Comma 21 2 2 2 2" xfId="44889" xr:uid="{65D47620-43F7-46A3-B745-CCCEBDC2F9F0}"/>
    <cellStyle name="Comma 21 2 2 2 3" xfId="7691" xr:uid="{17BD965F-CEA3-4659-A2EA-D791D2CF15FD}"/>
    <cellStyle name="Comma 21 2 2 3" xfId="6567" xr:uid="{CE507F80-49DA-4A66-B682-034FBF9411E7}"/>
    <cellStyle name="Comma 21 2 2 3 2" xfId="45455" xr:uid="{1A8E267F-9791-4068-A1B4-7C2F45EE43EF}"/>
    <cellStyle name="Comma 21 2 2 3 3" xfId="8257" xr:uid="{6A2ECE6B-7471-4B44-81A6-43216AA80761}"/>
    <cellStyle name="Comma 21 2 2 4" xfId="14855" xr:uid="{B0F607B1-49F7-46BC-B5EB-997619782C91}"/>
    <cellStyle name="Comma 21 2 2 5" xfId="44324" xr:uid="{E2AD5473-85CA-4D6B-8719-BF077497914B}"/>
    <cellStyle name="Comma 21 2 2 6" xfId="7126" xr:uid="{858705C2-0E83-4BB7-943F-50E11EC05DDD}"/>
    <cellStyle name="Comma 21 2 3" xfId="43905" xr:uid="{FBC5A9EB-765C-4A5A-9C6B-0C5D2BCA5098}"/>
    <cellStyle name="Comma 21 2 4" xfId="14854" xr:uid="{5D4F10B2-744B-43ED-A86A-A0122CE368D1}"/>
    <cellStyle name="Comma 21 3" xfId="753" xr:uid="{00000000-0005-0000-0000-000068090000}"/>
    <cellStyle name="Comma 21 3 2" xfId="5968" xr:uid="{50BF020F-C198-4218-95F2-CAA259CE9CE3}"/>
    <cellStyle name="Comma 21 3 2 2" xfId="44890" xr:uid="{D8C7BB5E-5574-4DBB-93EF-E769E094C0BA}"/>
    <cellStyle name="Comma 21 3 2 3" xfId="7692" xr:uid="{6A5D5F2C-197B-4FA3-A67F-BBF6D13F58EA}"/>
    <cellStyle name="Comma 21 3 3" xfId="6568" xr:uid="{8573F2A6-B7FD-469F-931D-F50D1EE4EB66}"/>
    <cellStyle name="Comma 21 3 3 2" xfId="45456" xr:uid="{2DB670DA-5145-433C-A310-DD091256CCB4}"/>
    <cellStyle name="Comma 21 3 3 3" xfId="8258" xr:uid="{A67FA2DC-A387-4CC2-A3C8-53C589E68822}"/>
    <cellStyle name="Comma 21 3 4" xfId="14856" xr:uid="{FF244BFA-1149-4F1B-B547-80864E57FA9B}"/>
    <cellStyle name="Comma 21 3 5" xfId="44325" xr:uid="{004D1E21-BBC9-4EA2-8206-AB13BD7FB6F8}"/>
    <cellStyle name="Comma 21 3 6" xfId="7127" xr:uid="{AE45564F-F4B3-47B1-B142-3665FF336E9F}"/>
    <cellStyle name="Comma 21 4" xfId="14857" xr:uid="{39396114-1943-4181-9C87-103FA0BD6E05}"/>
    <cellStyle name="Comma 21 5" xfId="43904" xr:uid="{DB05E29E-E14B-47BA-BFB0-4E40E0B465E7}"/>
    <cellStyle name="Comma 21 6" xfId="14853" xr:uid="{B8D97CC9-B309-4130-B079-E8BE8DE4F7A8}"/>
    <cellStyle name="Comma 22" xfId="754" xr:uid="{00000000-0005-0000-0000-000069090000}"/>
    <cellStyle name="Comma 22 2" xfId="755" xr:uid="{00000000-0005-0000-0000-00006A090000}"/>
    <cellStyle name="Comma 22 2 2" xfId="756" xr:uid="{00000000-0005-0000-0000-00006B090000}"/>
    <cellStyle name="Comma 22 2 2 2" xfId="5969" xr:uid="{80423C3F-ACE9-44F8-A69B-4F6654133FC3}"/>
    <cellStyle name="Comma 22 2 2 2 2" xfId="44891" xr:uid="{F1D0FACF-E3F9-47E0-82C0-CC04B7E3B90D}"/>
    <cellStyle name="Comma 22 2 2 2 3" xfId="7693" xr:uid="{06D66888-819C-4ED3-916B-8C54AA1F5C1C}"/>
    <cellStyle name="Comma 22 3" xfId="757" xr:uid="{00000000-0005-0000-0000-00006C090000}"/>
    <cellStyle name="Comma 22 3 2" xfId="5970" xr:uid="{FE89D929-32B9-437A-BD2C-4DA8E0124C30}"/>
    <cellStyle name="Comma 22 3 2 2" xfId="44892" xr:uid="{DC4E32F2-308B-4776-A71D-90348EFB7280}"/>
    <cellStyle name="Comma 22 3 2 3" xfId="7694" xr:uid="{60496E25-C05A-4948-8207-7F3D2C9951CF}"/>
    <cellStyle name="Comma 23" xfId="758" xr:uid="{00000000-0005-0000-0000-00006D090000}"/>
    <cellStyle name="Comma 23 2" xfId="759" xr:uid="{00000000-0005-0000-0000-00006E090000}"/>
    <cellStyle name="Comma 23 2 2" xfId="5971" xr:uid="{A25A7962-E981-4572-8DD4-A6D4ED6F0278}"/>
    <cellStyle name="Comma 23 2 2 2" xfId="44893" xr:uid="{DAF69A60-7A70-4579-B917-4071E296B812}"/>
    <cellStyle name="Comma 23 2 2 3" xfId="7695" xr:uid="{88EE1E65-390C-49BA-B662-90F304CEBD62}"/>
    <cellStyle name="Comma 24" xfId="760" xr:uid="{00000000-0005-0000-0000-00006F090000}"/>
    <cellStyle name="Comma 24 2" xfId="761" xr:uid="{00000000-0005-0000-0000-000070090000}"/>
    <cellStyle name="Comma 24 2 2" xfId="5972" xr:uid="{B9A811E6-A2F9-41E9-8B45-6D94CDF1CE59}"/>
    <cellStyle name="Comma 24 2 2 2" xfId="44894" xr:uid="{9F655978-45C2-4654-BA4C-759924D6DAB2}"/>
    <cellStyle name="Comma 24 2 2 3" xfId="7696" xr:uid="{953DDCD2-8DF6-49C2-B534-3D5CFDDCACCC}"/>
    <cellStyle name="Comma 24 2 3" xfId="6569" xr:uid="{D20EAB48-7427-4EBF-9C7C-B0CFC812A38A}"/>
    <cellStyle name="Comma 24 2 3 2" xfId="45457" xr:uid="{6B013537-E524-4D1C-979F-BFEFFC3A03D3}"/>
    <cellStyle name="Comma 24 2 3 3" xfId="8259" xr:uid="{7D90C84D-A607-48C7-AF78-86A949833E35}"/>
    <cellStyle name="Comma 24 2 4" xfId="44326" xr:uid="{9A2D27C6-ADC8-4ACB-8632-2BF94AE72340}"/>
    <cellStyle name="Comma 24 2 5" xfId="7128" xr:uid="{CD42694C-B85E-4A08-8478-442D545EB67D}"/>
    <cellStyle name="Comma 25" xfId="762" xr:uid="{00000000-0005-0000-0000-000071090000}"/>
    <cellStyle name="Comma 25 2" xfId="763" xr:uid="{00000000-0005-0000-0000-000072090000}"/>
    <cellStyle name="Comma 25 2 2" xfId="5973" xr:uid="{CF245728-D7DA-4651-B899-F54342853A7A}"/>
    <cellStyle name="Comma 25 2 2 2" xfId="44895" xr:uid="{D2EE86F6-5334-4187-83BB-FAE13AECF345}"/>
    <cellStyle name="Comma 25 2 2 3" xfId="7697" xr:uid="{CE1E4C75-8970-4469-88EF-3845173AF7B2}"/>
    <cellStyle name="Comma 25 2 3" xfId="6570" xr:uid="{6A50F30D-9525-4B13-BCB9-684C946BF9FA}"/>
    <cellStyle name="Comma 25 2 3 2" xfId="45458" xr:uid="{1916BFAF-5211-4474-A546-729E3B6ADDD3}"/>
    <cellStyle name="Comma 25 2 3 3" xfId="8260" xr:uid="{6918EECF-C3FF-4631-81D1-CDCDB2EC8988}"/>
    <cellStyle name="Comma 25 2 4" xfId="44327" xr:uid="{93439CAF-C5F2-49D5-910E-4A47870AD898}"/>
    <cellStyle name="Comma 25 2 5" xfId="7129" xr:uid="{F82BE199-5C85-4AA6-B847-2C894D180FE2}"/>
    <cellStyle name="Comma 26" xfId="764" xr:uid="{00000000-0005-0000-0000-000073090000}"/>
    <cellStyle name="Comma 26 2" xfId="765" xr:uid="{00000000-0005-0000-0000-000074090000}"/>
    <cellStyle name="Comma 26 2 2" xfId="5974" xr:uid="{A662EDBA-7595-4759-ACC7-5A657FA54BF8}"/>
    <cellStyle name="Comma 26 2 2 2" xfId="44896" xr:uid="{78E68885-A8AA-46C9-8068-00EB3183065A}"/>
    <cellStyle name="Comma 26 2 2 3" xfId="7698" xr:uid="{326CAEE4-8696-4DB1-92CD-FD31BAAA2352}"/>
    <cellStyle name="Comma 26 2 3" xfId="6571" xr:uid="{FA5334E0-06DB-4DC2-9E33-492A538189A3}"/>
    <cellStyle name="Comma 26 2 3 2" xfId="45459" xr:uid="{FD37DBEB-17F7-4227-BF47-20A9FD93C311}"/>
    <cellStyle name="Comma 26 2 3 3" xfId="8261" xr:uid="{F2098D9A-B8DF-41C3-93AE-EDEFB61B5D2B}"/>
    <cellStyle name="Comma 26 2 4" xfId="44328" xr:uid="{BE57E8DF-62A1-4869-9878-D9DFDE44F8BD}"/>
    <cellStyle name="Comma 26 2 5" xfId="7130" xr:uid="{D8EE7C9A-D528-4EBC-808C-F410DD67909A}"/>
    <cellStyle name="Comma 27" xfId="766" xr:uid="{00000000-0005-0000-0000-000075090000}"/>
    <cellStyle name="Comma 27 2" xfId="767" xr:uid="{00000000-0005-0000-0000-000076090000}"/>
    <cellStyle name="Comma 27 2 2" xfId="5975" xr:uid="{F64C07B6-5ABA-4357-ABB2-CBB9007504F0}"/>
    <cellStyle name="Comma 27 2 2 2" xfId="44897" xr:uid="{C924E006-DE4E-4467-89F3-4ECEB4DF6772}"/>
    <cellStyle name="Comma 27 2 2 3" xfId="7699" xr:uid="{FCE6C1A2-0478-4C52-A659-756E2797C8A0}"/>
    <cellStyle name="Comma 27 2 3" xfId="6572" xr:uid="{6920A679-30EB-4CC5-90A2-49E0F4293627}"/>
    <cellStyle name="Comma 27 2 3 2" xfId="45460" xr:uid="{EF9EA266-CD81-4CDA-B4B3-FD780C00DB17}"/>
    <cellStyle name="Comma 27 2 3 3" xfId="8262" xr:uid="{EFD644CE-B9B6-4944-BEF1-A37B0C3E3530}"/>
    <cellStyle name="Comma 27 2 4" xfId="44329" xr:uid="{095C4555-DE16-4D52-A7BA-ADC51AA8639C}"/>
    <cellStyle name="Comma 27 2 5" xfId="7131" xr:uid="{23808E40-04CE-420C-ACCE-0B74476FC5B3}"/>
    <cellStyle name="Comma 28" xfId="768" xr:uid="{00000000-0005-0000-0000-000077090000}"/>
    <cellStyle name="Comma 28 2" xfId="769" xr:uid="{00000000-0005-0000-0000-000078090000}"/>
    <cellStyle name="Comma 28 2 2" xfId="5976" xr:uid="{AD278B6E-A4CB-4146-8E2E-D9D93A6673C9}"/>
    <cellStyle name="Comma 28 2 2 2" xfId="44898" xr:uid="{EC408ECA-F0B6-493B-AFA6-39E6D1122108}"/>
    <cellStyle name="Comma 28 2 2 3" xfId="7700" xr:uid="{11719524-DFD6-4B9B-80B6-C0BD1418CFD7}"/>
    <cellStyle name="Comma 28 2 3" xfId="6573" xr:uid="{B4C6AC6E-AE21-457E-AD84-C1226BEEE068}"/>
    <cellStyle name="Comma 28 2 3 2" xfId="45461" xr:uid="{2F4070F7-E159-4892-A9A9-2AD65AFF82D7}"/>
    <cellStyle name="Comma 28 2 3 3" xfId="8263" xr:uid="{17A6A8A6-C276-4653-825A-91C12491E25C}"/>
    <cellStyle name="Comma 28 2 4" xfId="44330" xr:uid="{3EE93748-E794-489B-A314-2FABFB9AFE38}"/>
    <cellStyle name="Comma 28 2 5" xfId="7132" xr:uid="{841DAB88-AD9D-4AED-93AD-663BABED3A3E}"/>
    <cellStyle name="Comma 29" xfId="770" xr:uid="{00000000-0005-0000-0000-000079090000}"/>
    <cellStyle name="Comma 29 2" xfId="771" xr:uid="{00000000-0005-0000-0000-00007A090000}"/>
    <cellStyle name="Comma 29 2 2" xfId="5977" xr:uid="{D4D62E19-0B8B-4CF7-BB8E-C45CD3EAB46C}"/>
    <cellStyle name="Comma 29 2 2 2" xfId="44899" xr:uid="{2842D845-E084-4C17-B237-97625EBD6E27}"/>
    <cellStyle name="Comma 29 2 2 3" xfId="7701" xr:uid="{21BC3F3E-2DFF-48FB-908C-2E9E9396F6B5}"/>
    <cellStyle name="Comma 29 2 3" xfId="6574" xr:uid="{4BF880E4-3B59-4947-A83C-2757F40A95EF}"/>
    <cellStyle name="Comma 29 2 3 2" xfId="45462" xr:uid="{1998906C-0FC6-40A4-8631-E0659704BA08}"/>
    <cellStyle name="Comma 29 2 3 3" xfId="8264" xr:uid="{94A3D5A2-6528-486D-9DCA-22E65FD0EE83}"/>
    <cellStyle name="Comma 29 2 4" xfId="44331" xr:uid="{67054A74-5440-4E8E-900A-F609B9F55BA3}"/>
    <cellStyle name="Comma 29 2 5" xfId="7133" xr:uid="{6BF1F983-0676-4594-A716-080D460767C8}"/>
    <cellStyle name="Comma 3" xfId="772" xr:uid="{00000000-0005-0000-0000-00007B090000}"/>
    <cellStyle name="Comma 3 10" xfId="43907" xr:uid="{04F49B00-E2AC-4A04-B995-471DACC718CA}"/>
    <cellStyle name="Comma 3 11" xfId="43906" xr:uid="{A1318D62-BBBE-423A-95E7-EB449D029011}"/>
    <cellStyle name="Comma 3 12" xfId="14858" xr:uid="{0AB18F7A-3733-46AA-AA18-51CFE13D94C8}"/>
    <cellStyle name="Comma 3 2" xfId="773" xr:uid="{00000000-0005-0000-0000-00007C090000}"/>
    <cellStyle name="Comma 3 2 2" xfId="774" xr:uid="{00000000-0005-0000-0000-00007D090000}"/>
    <cellStyle name="Comma 3 2 2 2" xfId="775" xr:uid="{00000000-0005-0000-0000-00007E090000}"/>
    <cellStyle name="Comma 3 2 3" xfId="776" xr:uid="{00000000-0005-0000-0000-00007F090000}"/>
    <cellStyle name="Comma 3 2 3 2" xfId="43908" xr:uid="{F49B4D65-F575-462D-BB79-3AABF7502C50}"/>
    <cellStyle name="Comma 3 2 4" xfId="14859" xr:uid="{340301F7-C4D5-43C1-AE76-27FF045A51AE}"/>
    <cellStyle name="Comma 3 3" xfId="777" xr:uid="{00000000-0005-0000-0000-000080090000}"/>
    <cellStyle name="Comma 3 3 2" xfId="778" xr:uid="{00000000-0005-0000-0000-000081090000}"/>
    <cellStyle name="Comma 3 3 2 2" xfId="779" xr:uid="{00000000-0005-0000-0000-000082090000}"/>
    <cellStyle name="Comma 3 3 2 2 2" xfId="5978" xr:uid="{3AD9854D-3BF4-43CE-BCCD-6543327C0265}"/>
    <cellStyle name="Comma 3 3 2 2 2 2" xfId="44900" xr:uid="{4C52D4D0-3ED0-474F-B07A-F642F7B43952}"/>
    <cellStyle name="Comma 3 3 2 2 2 3" xfId="7702" xr:uid="{ACAEAB04-6F8F-41AC-9E16-B6316F1E6B4E}"/>
    <cellStyle name="Comma 3 3 2 2 3" xfId="6575" xr:uid="{47B8829C-0F27-4E4B-83B7-848CB7DFBB25}"/>
    <cellStyle name="Comma 3 3 2 2 3 2" xfId="45463" xr:uid="{6A3A77B1-E5B7-4156-BBA3-8792DF0F04C3}"/>
    <cellStyle name="Comma 3 3 2 2 3 3" xfId="8265" xr:uid="{211898C4-930C-4EEB-B252-63CABDB7FD2B}"/>
    <cellStyle name="Comma 3 3 2 2 4" xfId="44332" xr:uid="{CA0A227F-F9B0-4C47-A798-F867F0689981}"/>
    <cellStyle name="Comma 3 3 2 2 5" xfId="7134" xr:uid="{6F0FD7A3-FB62-456D-8365-6087F0249B77}"/>
    <cellStyle name="Comma 3 3 3" xfId="780" xr:uid="{00000000-0005-0000-0000-000083090000}"/>
    <cellStyle name="Comma 3 3 3 2" xfId="781" xr:uid="{00000000-0005-0000-0000-000084090000}"/>
    <cellStyle name="Comma 3 3 3 2 2" xfId="5980" xr:uid="{1D549448-40A1-4D5A-9D33-FB06D2F533F1}"/>
    <cellStyle name="Comma 3 3 3 3" xfId="5979" xr:uid="{7B0BEEE0-8F1C-401F-B9C0-F1B6EAC8C71E}"/>
    <cellStyle name="Comma 3 3 4" xfId="782" xr:uid="{00000000-0005-0000-0000-000085090000}"/>
    <cellStyle name="Comma 3 3 4 2" xfId="5981" xr:uid="{EF0DF860-3CD4-4B67-AE07-1686DB171297}"/>
    <cellStyle name="Comma 3 3 4 2 2" xfId="44901" xr:uid="{CEED4D1D-64C2-4308-A71B-7CC4CA69F2E8}"/>
    <cellStyle name="Comma 3 3 4 2 3" xfId="7703" xr:uid="{095711AF-CD49-49D3-AFC0-3631A3781DBC}"/>
    <cellStyle name="Comma 3 3 4 3" xfId="6576" xr:uid="{BDCFCEB4-8DB1-4754-8AF9-BC47DE5F689F}"/>
    <cellStyle name="Comma 3 3 4 3 2" xfId="45464" xr:uid="{2A7F79B8-6787-400F-B1E2-8789EAA36EF2}"/>
    <cellStyle name="Comma 3 3 4 3 3" xfId="8266" xr:uid="{C9F0692C-03D2-4ED9-B793-7F3975D8D4C7}"/>
    <cellStyle name="Comma 3 3 4 4" xfId="43909" xr:uid="{6F841758-0B45-4D92-B686-B2ED081D6D05}"/>
    <cellStyle name="Comma 3 3 4 5" xfId="44333" xr:uid="{9DDD5AD8-94AE-411A-B761-55C3729A4486}"/>
    <cellStyle name="Comma 3 3 4 6" xfId="7135" xr:uid="{AE2051AC-F9EF-4332-99C2-029858A2C065}"/>
    <cellStyle name="Comma 3 3 5" xfId="3369" xr:uid="{00000000-0005-0000-0000-000086090000}"/>
    <cellStyle name="Comma 3 3 6" xfId="14860" xr:uid="{20A5CD45-4037-48AD-83C5-1AEE6FDF8DA1}"/>
    <cellStyle name="Comma 3 4" xfId="783" xr:uid="{00000000-0005-0000-0000-000087090000}"/>
    <cellStyle name="Comma 3 4 2" xfId="784" xr:uid="{00000000-0005-0000-0000-000088090000}"/>
    <cellStyle name="Comma 3 4 2 2" xfId="5982" xr:uid="{57D60D03-4B73-45C0-B9A4-334960D79780}"/>
    <cellStyle name="Comma 3 4 2 2 2" xfId="44902" xr:uid="{E5070F99-41F3-4AD9-B989-EADAAC12847F}"/>
    <cellStyle name="Comma 3 4 2 2 3" xfId="7704" xr:uid="{E62E46B7-4E0D-4DB7-930F-895E2EDA70C8}"/>
    <cellStyle name="Comma 3 4 2 3" xfId="6577" xr:uid="{51029AF9-3FCA-4A16-A472-51E308D18C06}"/>
    <cellStyle name="Comma 3 4 2 3 2" xfId="45465" xr:uid="{B8FA57E3-77F6-4787-BDB3-A1FC9A964D77}"/>
    <cellStyle name="Comma 3 4 2 3 3" xfId="8267" xr:uid="{8B63E6E4-8FB1-46B3-B41D-8A2E95C9EBBB}"/>
    <cellStyle name="Comma 3 4 2 4" xfId="43910" xr:uid="{92291581-AC9F-4E72-A486-1E28BB078CFE}"/>
    <cellStyle name="Comma 3 4 2 5" xfId="44334" xr:uid="{10A0EC6F-53F3-478A-ACA1-A1BE48E70D24}"/>
    <cellStyle name="Comma 3 4 2 6" xfId="7136" xr:uid="{A767360A-3598-494D-BEA5-6E6AB0F7BF71}"/>
    <cellStyle name="Comma 3 4 3" xfId="43359" xr:uid="{5F4ED3FA-E4F1-42FE-8DB4-CFD30556FFE5}"/>
    <cellStyle name="Comma 3 5" xfId="785" xr:uid="{00000000-0005-0000-0000-000089090000}"/>
    <cellStyle name="Comma 3 5 2" xfId="786" xr:uid="{00000000-0005-0000-0000-00008A090000}"/>
    <cellStyle name="Comma 3 5 2 2" xfId="5983" xr:uid="{991D6765-033F-4953-9DFA-E5F49D35C80E}"/>
    <cellStyle name="Comma 3 5 2 2 2" xfId="44903" xr:uid="{DEC881B4-9A3D-4D4D-82FC-2B0DEFBAA5F3}"/>
    <cellStyle name="Comma 3 5 2 2 3" xfId="7705" xr:uid="{94EFCAD1-F5C2-4E08-8F67-603EF10608D7}"/>
    <cellStyle name="Comma 3 5 2 3" xfId="6578" xr:uid="{CC4DD46E-BABC-47B9-A943-FA362BF8AE6C}"/>
    <cellStyle name="Comma 3 5 2 3 2" xfId="45466" xr:uid="{5306256C-8F6D-4393-B161-462AF2691831}"/>
    <cellStyle name="Comma 3 5 2 3 3" xfId="8268" xr:uid="{1FB3CAF8-9C79-4825-A550-977001E7EDD0}"/>
    <cellStyle name="Comma 3 5 2 4" xfId="44335" xr:uid="{E49A4C2E-7005-413F-9316-1D2877F3B052}"/>
    <cellStyle name="Comma 3 5 2 5" xfId="7137" xr:uid="{98883CEF-113E-4BCC-AB9E-C71CFB3211D8}"/>
    <cellStyle name="Comma 3 6" xfId="787" xr:uid="{00000000-0005-0000-0000-00008B090000}"/>
    <cellStyle name="Comma 3 6 2" xfId="788" xr:uid="{00000000-0005-0000-0000-00008C090000}"/>
    <cellStyle name="Comma 3 7" xfId="789" xr:uid="{00000000-0005-0000-0000-00008D090000}"/>
    <cellStyle name="Comma 3 7 2" xfId="790" xr:uid="{00000000-0005-0000-0000-00008E090000}"/>
    <cellStyle name="Comma 3 7 2 2" xfId="5984" xr:uid="{509F2D4D-EA59-4B44-A804-2673EB19171F}"/>
    <cellStyle name="Comma 3 7 2 2 2" xfId="44904" xr:uid="{34357A96-8BB6-49B2-B294-4CB93838425E}"/>
    <cellStyle name="Comma 3 7 2 2 3" xfId="7706" xr:uid="{81B30D9A-F489-4541-972A-882136270674}"/>
    <cellStyle name="Comma 3 7 2 3" xfId="6579" xr:uid="{2079F901-2204-45DB-96D4-42D52C2DBE94}"/>
    <cellStyle name="Comma 3 7 2 3 2" xfId="45467" xr:uid="{3D4C8CF7-A014-496C-BF7E-1EB1D4104F88}"/>
    <cellStyle name="Comma 3 7 2 3 3" xfId="8269" xr:uid="{6852AF1A-7390-4C67-87AF-386DF6CBA029}"/>
    <cellStyle name="Comma 3 7 2 4" xfId="44336" xr:uid="{A2FB76F9-DCE4-4111-ADFD-8D06C81804E6}"/>
    <cellStyle name="Comma 3 7 2 5" xfId="7138" xr:uid="{AE3F8F1D-7393-407B-8BD8-04F5C5DD412B}"/>
    <cellStyle name="Comma 3 8" xfId="791" xr:uid="{00000000-0005-0000-0000-00008F090000}"/>
    <cellStyle name="Comma 3 9" xfId="792" xr:uid="{00000000-0005-0000-0000-000090090000}"/>
    <cellStyle name="Comma 3_3_k" xfId="3370" xr:uid="{00000000-0005-0000-0000-000091090000}"/>
    <cellStyle name="Comma 30" xfId="793" xr:uid="{00000000-0005-0000-0000-000092090000}"/>
    <cellStyle name="Comma 30 2" xfId="794" xr:uid="{00000000-0005-0000-0000-000093090000}"/>
    <cellStyle name="Comma 30 2 2" xfId="5985" xr:uid="{CEDB408A-8B95-46AE-804B-2DBB585CC3FD}"/>
    <cellStyle name="Comma 30 2 2 2" xfId="44905" xr:uid="{1470D8F1-B27F-48BF-B87A-C24CDE34C29D}"/>
    <cellStyle name="Comma 30 2 2 3" xfId="7707" xr:uid="{4284964B-24AD-4E46-9E2C-D3DE6440AA6F}"/>
    <cellStyle name="Comma 30 2 3" xfId="6580" xr:uid="{27C4E0C9-FDC3-4ACF-BB88-7CEB7C107422}"/>
    <cellStyle name="Comma 30 2 3 2" xfId="45468" xr:uid="{8B288CC9-CC8C-41CE-88CD-F08F89AE3EC8}"/>
    <cellStyle name="Comma 30 2 3 3" xfId="8270" xr:uid="{AE5776A8-5424-459B-80CA-1BD8C2BE39C0}"/>
    <cellStyle name="Comma 30 2 4" xfId="44337" xr:uid="{F88B0A08-316B-4667-A49A-9AB56A989BC2}"/>
    <cellStyle name="Comma 30 2 5" xfId="7139" xr:uid="{96E9E148-9258-4394-8864-528C1CEAC790}"/>
    <cellStyle name="Comma 31" xfId="795" xr:uid="{00000000-0005-0000-0000-000094090000}"/>
    <cellStyle name="Comma 31 2" xfId="796" xr:uid="{00000000-0005-0000-0000-000095090000}"/>
    <cellStyle name="Comma 31 2 2" xfId="5986" xr:uid="{D41E65DA-7734-4251-A4FE-FF8E9240387A}"/>
    <cellStyle name="Comma 31 2 2 2" xfId="44906" xr:uid="{AD2496D5-FD1C-4A47-A64C-F5B43E5E57E7}"/>
    <cellStyle name="Comma 31 2 2 3" xfId="7708" xr:uid="{FE39217A-D180-4860-A1FF-5F1731E62EB4}"/>
    <cellStyle name="Comma 31 2 3" xfId="6581" xr:uid="{79FCF2E6-5847-4903-BE23-47BB96E2CCA7}"/>
    <cellStyle name="Comma 31 2 3 2" xfId="45469" xr:uid="{46B9912E-DAA2-42D0-88C2-21412B98B185}"/>
    <cellStyle name="Comma 31 2 3 3" xfId="8271" xr:uid="{F44707F9-F8A1-44EA-9D2B-36C69BFF1474}"/>
    <cellStyle name="Comma 31 2 4" xfId="44338" xr:uid="{2970625C-7EA7-4CEF-B372-976FD0BAB9E7}"/>
    <cellStyle name="Comma 31 2 5" xfId="7140" xr:uid="{02ED64BD-3893-4CBB-8635-43012F4808D6}"/>
    <cellStyle name="Comma 32" xfId="797" xr:uid="{00000000-0005-0000-0000-000096090000}"/>
    <cellStyle name="Comma 32 2" xfId="798" xr:uid="{00000000-0005-0000-0000-000097090000}"/>
    <cellStyle name="Comma 32 2 2" xfId="5987" xr:uid="{567C31EB-07AA-4C8C-A941-B52FE9769796}"/>
    <cellStyle name="Comma 32 2 2 2" xfId="44907" xr:uid="{9A072CD4-9590-4448-9EB4-8AC1BF4653DB}"/>
    <cellStyle name="Comma 32 2 2 3" xfId="7709" xr:uid="{405FEAFA-CE40-4C59-BCBB-09647931F045}"/>
    <cellStyle name="Comma 32 2 3" xfId="6582" xr:uid="{A2017BA0-4D01-4938-9C32-D311C574F3B4}"/>
    <cellStyle name="Comma 32 2 3 2" xfId="45470" xr:uid="{17D6E4C9-7080-49B2-BDE4-F8ED3C8DD202}"/>
    <cellStyle name="Comma 32 2 3 3" xfId="8272" xr:uid="{20D3ABCB-B115-4AC2-9B59-70387715910A}"/>
    <cellStyle name="Comma 32 2 4" xfId="44339" xr:uid="{3ECD9607-54B0-4AAA-AB8A-A1ABA6999982}"/>
    <cellStyle name="Comma 32 2 5" xfId="7141" xr:uid="{E4086DF3-23EC-4793-86D3-53675B845843}"/>
    <cellStyle name="Comma 33" xfId="799" xr:uid="{00000000-0005-0000-0000-000098090000}"/>
    <cellStyle name="Comma 33 2" xfId="800" xr:uid="{00000000-0005-0000-0000-000099090000}"/>
    <cellStyle name="Comma 33 2 2" xfId="5988" xr:uid="{9C85C106-3C2A-417F-A7A8-F73AFDEAD0F7}"/>
    <cellStyle name="Comma 33 2 2 2" xfId="44908" xr:uid="{22186987-5836-4D34-897C-C16AA636E76B}"/>
    <cellStyle name="Comma 33 2 2 3" xfId="7710" xr:uid="{0C8D518F-914E-429A-A0EE-EA01AE8AA5B6}"/>
    <cellStyle name="Comma 33 2 3" xfId="6583" xr:uid="{F1171F21-42C0-4211-92D7-3D460B9CD9E7}"/>
    <cellStyle name="Comma 33 2 3 2" xfId="45471" xr:uid="{9CF3827A-CD46-4EB8-99E0-74A064AC293E}"/>
    <cellStyle name="Comma 33 2 3 3" xfId="8273" xr:uid="{C30417E5-7BD9-4A91-B20C-6DF1A1BCCBEC}"/>
    <cellStyle name="Comma 33 2 4" xfId="44340" xr:uid="{9482BCA8-7423-4C60-9204-14FF8ED5F1E7}"/>
    <cellStyle name="Comma 33 2 5" xfId="7142" xr:uid="{3FE69A8F-DEC6-4B4A-9CF7-D17029EF0C77}"/>
    <cellStyle name="Comma 34" xfId="801" xr:uid="{00000000-0005-0000-0000-00009A090000}"/>
    <cellStyle name="Comma 34 2" xfId="802" xr:uid="{00000000-0005-0000-0000-00009B090000}"/>
    <cellStyle name="Comma 34 2 2" xfId="5989" xr:uid="{BF2DB55A-4690-4938-A9A3-B42EFEBF504D}"/>
    <cellStyle name="Comma 34 2 2 2" xfId="44909" xr:uid="{BE7CC6A8-81BE-45D7-B602-9FBAAB910CB0}"/>
    <cellStyle name="Comma 34 2 2 3" xfId="7711" xr:uid="{A747C454-86CA-44A5-8A30-F1A63FF3DC77}"/>
    <cellStyle name="Comma 34 2 3" xfId="6584" xr:uid="{EE481ACA-8E05-4EDF-B664-4C81AA0C2946}"/>
    <cellStyle name="Comma 34 2 3 2" xfId="45472" xr:uid="{3125FADD-0D54-4D5F-93FB-F34795F2817B}"/>
    <cellStyle name="Comma 34 2 3 3" xfId="8274" xr:uid="{526F2F43-3C06-45AD-822D-29953EAB75D6}"/>
    <cellStyle name="Comma 34 2 4" xfId="44341" xr:uid="{627B3A4A-56B4-49D6-B480-53481EB32A89}"/>
    <cellStyle name="Comma 34 2 5" xfId="7143" xr:uid="{BA609512-8733-4522-8AA1-54905BE2DD1C}"/>
    <cellStyle name="Comma 35" xfId="803" xr:uid="{00000000-0005-0000-0000-00009C090000}"/>
    <cellStyle name="Comma 35 2" xfId="804" xr:uid="{00000000-0005-0000-0000-00009D090000}"/>
    <cellStyle name="Comma 35 2 2" xfId="5990" xr:uid="{9EB21914-3F38-4B73-AE8F-2588B449997C}"/>
    <cellStyle name="Comma 35 2 2 2" xfId="44910" xr:uid="{140AACFE-2887-4EF4-B191-AA67CAB94837}"/>
    <cellStyle name="Comma 35 2 2 3" xfId="7712" xr:uid="{C5AE4FEF-716D-496C-AFD7-A91F10031159}"/>
    <cellStyle name="Comma 35 2 3" xfId="6585" xr:uid="{3940469B-F19E-40E1-82F4-60AFDA20F94C}"/>
    <cellStyle name="Comma 35 2 3 2" xfId="45473" xr:uid="{130E71E3-5FF6-4FFD-BA48-DD67DF8C7182}"/>
    <cellStyle name="Comma 35 2 3 3" xfId="8275" xr:uid="{749CBA81-FE74-4E10-A227-C5A4228DB778}"/>
    <cellStyle name="Comma 35 2 4" xfId="44342" xr:uid="{B58FD578-99FD-422F-91E8-6B52B480978E}"/>
    <cellStyle name="Comma 35 2 5" xfId="7144" xr:uid="{0F589C2A-E16B-485A-9B91-49F19E225F95}"/>
    <cellStyle name="Comma 36" xfId="805" xr:uid="{00000000-0005-0000-0000-00009E090000}"/>
    <cellStyle name="Comma 36 2" xfId="806" xr:uid="{00000000-0005-0000-0000-00009F090000}"/>
    <cellStyle name="Comma 36 2 2" xfId="5991" xr:uid="{22113EF7-E5E6-4EF2-9C7F-E709C6E2AE40}"/>
    <cellStyle name="Comma 36 2 2 2" xfId="44911" xr:uid="{B23C610C-8F23-4DA1-BF0B-9D1C546C5699}"/>
    <cellStyle name="Comma 36 2 2 3" xfId="7713" xr:uid="{960E7155-B1FC-428D-A181-9927284121FC}"/>
    <cellStyle name="Comma 36 2 3" xfId="6586" xr:uid="{18DBD045-4C6E-4D97-956A-02EBD88BA97C}"/>
    <cellStyle name="Comma 36 2 3 2" xfId="45474" xr:uid="{81A4234E-31F0-4097-8E45-4093A470AFDC}"/>
    <cellStyle name="Comma 36 2 3 3" xfId="8276" xr:uid="{986D2253-7343-403E-AB4E-69AAE21BB598}"/>
    <cellStyle name="Comma 36 2 4" xfId="44343" xr:uid="{10DDF2BF-948A-4783-B82E-D20E0DB90315}"/>
    <cellStyle name="Comma 36 2 5" xfId="7145" xr:uid="{8D132E4A-0652-4F43-ADD0-411A2A71EBB5}"/>
    <cellStyle name="Comma 37" xfId="807" xr:uid="{00000000-0005-0000-0000-0000A0090000}"/>
    <cellStyle name="Comma 37 2" xfId="808" xr:uid="{00000000-0005-0000-0000-0000A1090000}"/>
    <cellStyle name="Comma 37 2 2" xfId="5992" xr:uid="{6EDC7E39-F18F-4DC7-A06E-C74DCE7249C5}"/>
    <cellStyle name="Comma 37 2 2 2" xfId="44912" xr:uid="{71CCC450-D01A-4AA5-8A18-71AA1B7BEF25}"/>
    <cellStyle name="Comma 37 2 2 3" xfId="7714" xr:uid="{9A0CE0FA-6BFF-42E9-8127-26E5BD41D11F}"/>
    <cellStyle name="Comma 37 2 3" xfId="6587" xr:uid="{354514CC-8DB3-4E97-97CE-2990C36DD6C8}"/>
    <cellStyle name="Comma 37 2 3 2" xfId="45475" xr:uid="{7840E6BF-58B1-4BE5-A366-90EACAB94B57}"/>
    <cellStyle name="Comma 37 2 3 3" xfId="8277" xr:uid="{684CE08C-FEC2-40DC-9EF8-1765E184736B}"/>
    <cellStyle name="Comma 37 2 4" xfId="44344" xr:uid="{4C43E3F1-C7BF-4F5F-9184-E8FC8D39FF5E}"/>
    <cellStyle name="Comma 37 2 5" xfId="7146" xr:uid="{E0E14582-4CFE-4A79-A88E-860EB8BACE83}"/>
    <cellStyle name="Comma 38" xfId="809" xr:uid="{00000000-0005-0000-0000-0000A2090000}"/>
    <cellStyle name="Comma 38 2" xfId="810" xr:uid="{00000000-0005-0000-0000-0000A3090000}"/>
    <cellStyle name="Comma 38 2 2" xfId="5993" xr:uid="{4F0DB789-2346-48B4-B400-D3A2E3B18455}"/>
    <cellStyle name="Comma 38 2 2 2" xfId="44913" xr:uid="{877CAE3E-F641-4760-BF49-5EDF0F51C7B4}"/>
    <cellStyle name="Comma 38 2 2 3" xfId="7715" xr:uid="{6ED51CBA-2D8E-400B-8AE5-AEF14262E265}"/>
    <cellStyle name="Comma 38 2 3" xfId="6588" xr:uid="{2AC4426E-B21A-4CA2-9E75-2C2C362AE2BE}"/>
    <cellStyle name="Comma 38 2 3 2" xfId="45476" xr:uid="{886F081A-16AB-4F2A-A2A4-84823EBB9129}"/>
    <cellStyle name="Comma 38 2 3 3" xfId="8278" xr:uid="{1DF45C44-62CB-4A12-93C0-3F185D663D09}"/>
    <cellStyle name="Comma 38 2 4" xfId="44345" xr:uid="{95BC4D96-12D1-4BEC-AD2E-F15AD2338877}"/>
    <cellStyle name="Comma 38 2 5" xfId="7147" xr:uid="{7F890C71-B335-4AD2-986B-EACDD34039BC}"/>
    <cellStyle name="Comma 39" xfId="811" xr:uid="{00000000-0005-0000-0000-0000A4090000}"/>
    <cellStyle name="Comma 39 2" xfId="812" xr:uid="{00000000-0005-0000-0000-0000A5090000}"/>
    <cellStyle name="Comma 39 2 2" xfId="5994" xr:uid="{91DAD388-8B21-4381-9C23-3A28BAD01B49}"/>
    <cellStyle name="Comma 39 2 2 2" xfId="44914" xr:uid="{D59C0D6D-386C-45C9-93D7-4CB3260B0D3D}"/>
    <cellStyle name="Comma 39 2 2 3" xfId="7716" xr:uid="{4700762B-BB99-4233-8583-805FF6566829}"/>
    <cellStyle name="Comma 39 2 3" xfId="6589" xr:uid="{15D5BE74-E1B2-4039-8622-E493839CE432}"/>
    <cellStyle name="Comma 39 2 3 2" xfId="45477" xr:uid="{F1FA4FA7-FDB7-4EAD-A2E3-ED03F8944B0B}"/>
    <cellStyle name="Comma 39 2 3 3" xfId="8279" xr:uid="{4D110800-F95C-4455-AFD4-3E41AD7F7034}"/>
    <cellStyle name="Comma 39 2 4" xfId="44346" xr:uid="{C032FB65-B0A8-4FED-BA62-EED69F09C591}"/>
    <cellStyle name="Comma 39 2 5" xfId="7148" xr:uid="{8EC5133F-3068-4FBB-B754-7A6982ECB66E}"/>
    <cellStyle name="Comma 4" xfId="813" xr:uid="{00000000-0005-0000-0000-0000A6090000}"/>
    <cellStyle name="Comma 4 2" xfId="814" xr:uid="{00000000-0005-0000-0000-0000A7090000}"/>
    <cellStyle name="Comma 4 2 2" xfId="815" xr:uid="{00000000-0005-0000-0000-0000A8090000}"/>
    <cellStyle name="Comma 4 2 2 2" xfId="43912" xr:uid="{00434727-AFC7-4952-8240-7F2039F6D896}"/>
    <cellStyle name="Comma 4 2 3" xfId="14862" xr:uid="{2AC1ABA9-C048-4A2C-8861-349745911481}"/>
    <cellStyle name="Comma 4 3" xfId="816" xr:uid="{00000000-0005-0000-0000-0000A9090000}"/>
    <cellStyle name="Comma 4 3 2" xfId="817" xr:uid="{00000000-0005-0000-0000-0000AA090000}"/>
    <cellStyle name="Comma 4 3 2 2" xfId="43913" xr:uid="{399E789F-BC82-4A21-8D20-EE34566C9D43}"/>
    <cellStyle name="Comma 4 3 3" xfId="14863" xr:uid="{0D058519-25B5-4A2E-81B1-691D10545166}"/>
    <cellStyle name="Comma 4 4" xfId="818" xr:uid="{00000000-0005-0000-0000-0000AB090000}"/>
    <cellStyle name="Comma 4 4 2" xfId="819" xr:uid="{00000000-0005-0000-0000-0000AC090000}"/>
    <cellStyle name="Comma 4 4 2 2" xfId="820" xr:uid="{00000000-0005-0000-0000-0000AD090000}"/>
    <cellStyle name="Comma 4 4 2 2 2" xfId="5995" xr:uid="{52E02CE4-8DFD-49C1-A0D3-E040D256082F}"/>
    <cellStyle name="Comma 4 4 2 2 2 2" xfId="44915" xr:uid="{1670F2EE-8313-493B-96C3-EAE3D7CEBCD1}"/>
    <cellStyle name="Comma 4 4 2 2 2 3" xfId="7717" xr:uid="{0BC7BD1C-DF6C-4085-964D-2673342A331A}"/>
    <cellStyle name="Comma 4 4 2 2 3" xfId="6590" xr:uid="{0492842A-FDE9-4FCC-86C7-0798FF25B2C3}"/>
    <cellStyle name="Comma 4 4 2 2 3 2" xfId="45478" xr:uid="{462BEA7E-F4F9-4185-9005-0BA15527D848}"/>
    <cellStyle name="Comma 4 4 2 2 3 3" xfId="8280" xr:uid="{B7D78315-8624-4996-B303-C6875DE34319}"/>
    <cellStyle name="Comma 4 4 2 2 4" xfId="44347" xr:uid="{0591C1A2-F82F-4D05-B8A9-68C2BEDD7B7F}"/>
    <cellStyle name="Comma 4 4 2 2 5" xfId="7149" xr:uid="{F854C605-3778-48B4-BC25-F1833BAFCDAF}"/>
    <cellStyle name="Comma 4 4 3" xfId="821" xr:uid="{00000000-0005-0000-0000-0000AE090000}"/>
    <cellStyle name="Comma 4 4 3 2" xfId="5996" xr:uid="{F55536FE-412F-4F9C-95C0-6AF64C4A16C2}"/>
    <cellStyle name="Comma 4 4 3 2 2" xfId="44916" xr:uid="{9D8B8424-CE15-47BA-910F-6DD555983877}"/>
    <cellStyle name="Comma 4 4 3 2 3" xfId="7718" xr:uid="{2F0ADC28-5E93-4708-8B5C-A5DE3E79A624}"/>
    <cellStyle name="Comma 4 4 3 3" xfId="6591" xr:uid="{662F59AE-2594-4592-BEBD-3AC25F7D34A6}"/>
    <cellStyle name="Comma 4 4 3 3 2" xfId="45479" xr:uid="{02A5B0D1-31BE-47C6-A242-D85B09DA9BA0}"/>
    <cellStyle name="Comma 4 4 3 3 3" xfId="8281" xr:uid="{29021945-8B68-4871-BED4-20F14CA88C74}"/>
    <cellStyle name="Comma 4 4 3 4" xfId="44348" xr:uid="{14859DBD-7C5A-4F75-BC25-F13284C66BE2}"/>
    <cellStyle name="Comma 4 4 3 5" xfId="7150" xr:uid="{74EF2EA0-ADD8-4B81-8B06-959507F51A32}"/>
    <cellStyle name="Comma 4 5" xfId="822" xr:uid="{00000000-0005-0000-0000-0000AF090000}"/>
    <cellStyle name="Comma 4 5 2" xfId="823" xr:uid="{00000000-0005-0000-0000-0000B0090000}"/>
    <cellStyle name="Comma 4 5 2 2" xfId="5997" xr:uid="{23E129AC-89E2-46B5-A67D-F2EB9379223B}"/>
    <cellStyle name="Comma 4 5 2 2 2" xfId="44917" xr:uid="{EBFFD7FC-D30A-469C-864B-5CF9FC2729DB}"/>
    <cellStyle name="Comma 4 5 2 2 3" xfId="7719" xr:uid="{C42CB561-FB35-40C5-BDB4-96235B8BAC95}"/>
    <cellStyle name="Comma 4 5 2 3" xfId="6592" xr:uid="{C23EAB4F-8271-46CB-8147-691A4A3F7C4C}"/>
    <cellStyle name="Comma 4 5 2 3 2" xfId="45480" xr:uid="{20F8FA08-3D39-4F3B-BD7D-8E713457FFEB}"/>
    <cellStyle name="Comma 4 5 2 3 3" xfId="8282" xr:uid="{F5ECD297-F796-4E37-8D54-1369957F0428}"/>
    <cellStyle name="Comma 4 5 2 4" xfId="44349" xr:uid="{C2C46971-6878-4DBC-BDAA-526D8B3CA6EA}"/>
    <cellStyle name="Comma 4 5 2 5" xfId="7151" xr:uid="{C81CAB4C-5AD8-4BA7-8DA3-C29C5C810B75}"/>
    <cellStyle name="Comma 4 6" xfId="824" xr:uid="{00000000-0005-0000-0000-0000B1090000}"/>
    <cellStyle name="Comma 4 6 2" xfId="825" xr:uid="{00000000-0005-0000-0000-0000B2090000}"/>
    <cellStyle name="Comma 4 6 2 2" xfId="5998" xr:uid="{B57E11D3-9E2A-4BAC-81D0-690C653EC1AD}"/>
    <cellStyle name="Comma 4 6 2 2 2" xfId="44918" xr:uid="{CD86ECFE-1539-4758-BE3F-7985325B6A3D}"/>
    <cellStyle name="Comma 4 6 2 2 3" xfId="7720" xr:uid="{982D1B17-AEFA-4EDC-96A0-2F6B4A97B80D}"/>
    <cellStyle name="Comma 4 6 2 3" xfId="6593" xr:uid="{A94AF531-51F7-4DD3-BA58-F762D5438864}"/>
    <cellStyle name="Comma 4 6 2 3 2" xfId="45481" xr:uid="{AEA08158-7501-46D2-AAF8-3F68FA5C0A89}"/>
    <cellStyle name="Comma 4 6 2 3 3" xfId="8283" xr:uid="{3EC73FDC-B4E2-4C72-B7F3-5A0F11C9A5EF}"/>
    <cellStyle name="Comma 4 6 2 4" xfId="44350" xr:uid="{E8891881-4E97-4783-A65A-D2DFE70F584F}"/>
    <cellStyle name="Comma 4 6 2 5" xfId="7152" xr:uid="{62537F45-8901-4048-9DA3-48A28BF3E782}"/>
    <cellStyle name="Comma 4 7" xfId="826" xr:uid="{00000000-0005-0000-0000-0000B3090000}"/>
    <cellStyle name="Comma 4 7 2" xfId="5999" xr:uid="{132D55D3-2398-4E2B-97F0-425C9F58CE80}"/>
    <cellStyle name="Comma 4 7 2 2" xfId="44919" xr:uid="{161AF86A-7E9D-403F-8A9F-B400086C198C}"/>
    <cellStyle name="Comma 4 7 2 3" xfId="7721" xr:uid="{71D6D135-B519-498C-859E-CE3C39E4236F}"/>
    <cellStyle name="Comma 4 7 3" xfId="6594" xr:uid="{D8FAE7A8-FC63-4BD9-BA8F-F01FE1E2831A}"/>
    <cellStyle name="Comma 4 7 3 2" xfId="45482" xr:uid="{BDB00BCC-E013-478A-A90A-48E2BBE4935E}"/>
    <cellStyle name="Comma 4 7 3 3" xfId="8284" xr:uid="{B65CBF85-DEC4-48B8-B5F9-A84104D86F28}"/>
    <cellStyle name="Comma 4 7 4" xfId="43911" xr:uid="{6BFA41C2-2B0D-48B2-A57D-ADADCFF3A542}"/>
    <cellStyle name="Comma 4 7 5" xfId="44351" xr:uid="{6606B691-F83C-44F5-9BFD-27FBB610C941}"/>
    <cellStyle name="Comma 4 7 6" xfId="7153" xr:uid="{98AE4AD0-CF79-4913-B69F-70909CDC7958}"/>
    <cellStyle name="Comma 4 8" xfId="14861" xr:uid="{30552B3E-BC9E-49C1-B045-C33026975664}"/>
    <cellStyle name="Comma 4_3_k" xfId="3371" xr:uid="{00000000-0005-0000-0000-0000B4090000}"/>
    <cellStyle name="Comma 40" xfId="827" xr:uid="{00000000-0005-0000-0000-0000B5090000}"/>
    <cellStyle name="Comma 40 2" xfId="828" xr:uid="{00000000-0005-0000-0000-0000B6090000}"/>
    <cellStyle name="Comma 40 2 2" xfId="6000" xr:uid="{1332712C-78E0-4C94-9702-68238E27C8F6}"/>
    <cellStyle name="Comma 40 2 2 2" xfId="44920" xr:uid="{5499CAF6-33E2-418A-B828-EE78ADD1C7B2}"/>
    <cellStyle name="Comma 40 2 2 3" xfId="7722" xr:uid="{E3912761-BE78-4F1B-8536-E49E23A40061}"/>
    <cellStyle name="Comma 40 2 3" xfId="6595" xr:uid="{FC26C828-51B5-4311-9A61-BD5AE3D622AF}"/>
    <cellStyle name="Comma 40 2 3 2" xfId="45483" xr:uid="{16FA96F1-B92A-4BAD-90A9-A182BF63E2EB}"/>
    <cellStyle name="Comma 40 2 3 3" xfId="8285" xr:uid="{D67DF08F-0A88-40DF-9513-DDC88D4A3CC3}"/>
    <cellStyle name="Comma 40 2 4" xfId="44352" xr:uid="{4A14E3E5-3680-426F-BE4D-6539D00C8A40}"/>
    <cellStyle name="Comma 40 2 5" xfId="7154" xr:uid="{258463C9-8644-4DD3-91E5-AFB4FAD1FF1B}"/>
    <cellStyle name="Comma 41" xfId="829" xr:uid="{00000000-0005-0000-0000-0000B7090000}"/>
    <cellStyle name="Comma 41 2" xfId="830" xr:uid="{00000000-0005-0000-0000-0000B8090000}"/>
    <cellStyle name="Comma 41 2 2" xfId="6001" xr:uid="{B99489CC-9B52-432C-A6C2-4C009024AA38}"/>
    <cellStyle name="Comma 41 2 2 2" xfId="44921" xr:uid="{73899785-A30C-48E7-9684-921CD48E0A4D}"/>
    <cellStyle name="Comma 41 2 2 3" xfId="7723" xr:uid="{FB6B1E48-7CBF-4811-907C-71398DDC56F6}"/>
    <cellStyle name="Comma 41 2 3" xfId="6596" xr:uid="{AB4834F6-7A61-40CC-9D52-B0BF11709F85}"/>
    <cellStyle name="Comma 41 2 3 2" xfId="45484" xr:uid="{AFE4B726-370A-4670-ABB3-3314AED37E15}"/>
    <cellStyle name="Comma 41 2 3 3" xfId="8286" xr:uid="{850DD643-1FE9-4602-936E-3046E1956BC6}"/>
    <cellStyle name="Comma 41 2 4" xfId="44353" xr:uid="{6500ADDE-538F-4E7B-A567-5E8390FED739}"/>
    <cellStyle name="Comma 41 2 5" xfId="7155" xr:uid="{03B69BE6-BE92-42E3-8DBD-6638346581B5}"/>
    <cellStyle name="Comma 42" xfId="831" xr:uid="{00000000-0005-0000-0000-0000B9090000}"/>
    <cellStyle name="Comma 42 2" xfId="832" xr:uid="{00000000-0005-0000-0000-0000BA090000}"/>
    <cellStyle name="Comma 42 2 2" xfId="6002" xr:uid="{214CD715-3EB6-47FF-A1B5-473833AA89FB}"/>
    <cellStyle name="Comma 42 2 2 2" xfId="44922" xr:uid="{69C822C4-CFCF-47E0-BBBD-8A4CA770F313}"/>
    <cellStyle name="Comma 42 2 2 3" xfId="7724" xr:uid="{E2680CDA-9983-4B66-B1E7-6BF2FCEFF1D4}"/>
    <cellStyle name="Comma 42 2 3" xfId="6597" xr:uid="{B5266AB5-F594-49A3-9665-E0BE4232F7D8}"/>
    <cellStyle name="Comma 42 2 3 2" xfId="45485" xr:uid="{3625AD2C-2D01-4B59-A0D1-050B814948A8}"/>
    <cellStyle name="Comma 42 2 3 3" xfId="8287" xr:uid="{BADC2D3B-7696-4C69-BC85-D4BF51728320}"/>
    <cellStyle name="Comma 42 2 4" xfId="44354" xr:uid="{07B824A6-0C5B-48C9-A165-651ED5EF7B7B}"/>
    <cellStyle name="Comma 42 2 5" xfId="7156" xr:uid="{1A8EF443-62EE-4C2F-8074-564861324F60}"/>
    <cellStyle name="Comma 43" xfId="833" xr:uid="{00000000-0005-0000-0000-0000BB090000}"/>
    <cellStyle name="Comma 43 2" xfId="834" xr:uid="{00000000-0005-0000-0000-0000BC090000}"/>
    <cellStyle name="Comma 43 2 2" xfId="6003" xr:uid="{B3C2A968-30E7-4297-ADB1-EBDF180649D8}"/>
    <cellStyle name="Comma 43 2 2 2" xfId="44923" xr:uid="{2BC62A7C-EF92-4D8C-8EE9-0CE364CE64A6}"/>
    <cellStyle name="Comma 43 2 2 3" xfId="7725" xr:uid="{06BC0CEF-343D-4751-B3A2-AA53111E1B56}"/>
    <cellStyle name="Comma 43 2 3" xfId="6598" xr:uid="{4F2AE5C8-D71B-4933-A758-27306724A4D3}"/>
    <cellStyle name="Comma 43 2 3 2" xfId="45486" xr:uid="{E1ECE951-34EB-4E18-A20C-7F4544E09883}"/>
    <cellStyle name="Comma 43 2 3 3" xfId="8288" xr:uid="{3AC33EF7-958F-4927-B342-DBD67D041576}"/>
    <cellStyle name="Comma 43 2 4" xfId="44355" xr:uid="{F590C7B3-2F33-43DD-BE40-AB810D288F40}"/>
    <cellStyle name="Comma 43 2 5" xfId="7157" xr:uid="{B0CED909-004B-48B3-B817-638393C83681}"/>
    <cellStyle name="Comma 44" xfId="835" xr:uid="{00000000-0005-0000-0000-0000BD090000}"/>
    <cellStyle name="Comma 44 2" xfId="836" xr:uid="{00000000-0005-0000-0000-0000BE090000}"/>
    <cellStyle name="Comma 44 2 2" xfId="6004" xr:uid="{C0F59BBF-F65F-4F88-8CAC-F6D3DEA77359}"/>
    <cellStyle name="Comma 44 2 2 2" xfId="44924" xr:uid="{9420A97B-F3F9-4548-AA5B-FC00199B7F68}"/>
    <cellStyle name="Comma 44 2 2 3" xfId="7726" xr:uid="{060C715C-8EA9-46FF-B866-91C87BDCED11}"/>
    <cellStyle name="Comma 44 2 3" xfId="6599" xr:uid="{BC4D880A-602F-4873-933B-7BE5078AB205}"/>
    <cellStyle name="Comma 44 2 3 2" xfId="45487" xr:uid="{9DBDDC53-790C-4871-966F-153793B1C3B3}"/>
    <cellStyle name="Comma 44 2 3 3" xfId="8289" xr:uid="{DC72BC75-666D-4A5D-AF1D-782796AABA91}"/>
    <cellStyle name="Comma 44 2 4" xfId="44356" xr:uid="{F8E73FFA-1D89-4D0F-89E2-DD38927BE26D}"/>
    <cellStyle name="Comma 44 2 5" xfId="7158" xr:uid="{4B7BE853-B790-49BD-9D0C-569677EE23AA}"/>
    <cellStyle name="Comma 45" xfId="837" xr:uid="{00000000-0005-0000-0000-0000BF090000}"/>
    <cellStyle name="Comma 45 2" xfId="838" xr:uid="{00000000-0005-0000-0000-0000C0090000}"/>
    <cellStyle name="Comma 45 2 2" xfId="6005" xr:uid="{443B41FA-A546-41B6-877F-79E03C4C11C6}"/>
    <cellStyle name="Comma 45 2 2 2" xfId="44925" xr:uid="{C4B732B5-B59C-496A-9F45-BFFE8FB22009}"/>
    <cellStyle name="Comma 45 2 2 3" xfId="7727" xr:uid="{DB896AF9-DEED-4B6A-9120-6F99D899DA79}"/>
    <cellStyle name="Comma 45 2 3" xfId="6600" xr:uid="{39FB302E-F99D-447D-B773-0642DBCBF05A}"/>
    <cellStyle name="Comma 45 2 3 2" xfId="45488" xr:uid="{E28301E0-663B-4A44-8A9A-3C230AFE7356}"/>
    <cellStyle name="Comma 45 2 3 3" xfId="8290" xr:uid="{606DE382-C062-4192-8316-B99B5ED1DCE3}"/>
    <cellStyle name="Comma 45 2 4" xfId="44357" xr:uid="{44A69144-D425-4564-880B-2814C0ABA4B9}"/>
    <cellStyle name="Comma 45 2 5" xfId="7159" xr:uid="{538B9702-709C-4176-BAF7-64C99B35F66A}"/>
    <cellStyle name="Comma 46" xfId="839" xr:uid="{00000000-0005-0000-0000-0000C1090000}"/>
    <cellStyle name="Comma 46 2" xfId="840" xr:uid="{00000000-0005-0000-0000-0000C2090000}"/>
    <cellStyle name="Comma 46 2 2" xfId="6006" xr:uid="{D4ABDC21-37F0-4008-9A83-70CFF3DB72D3}"/>
    <cellStyle name="Comma 46 2 2 2" xfId="44926" xr:uid="{16D46A5D-F753-4143-A3F1-DB520923DE75}"/>
    <cellStyle name="Comma 46 2 2 3" xfId="7728" xr:uid="{9E3DAC47-FC8F-4096-922B-28600D1245D1}"/>
    <cellStyle name="Comma 46 2 3" xfId="6601" xr:uid="{8A83E118-0BA8-4009-A40D-EFB9833B575E}"/>
    <cellStyle name="Comma 46 2 3 2" xfId="45489" xr:uid="{65E60DAB-BB46-49E2-B6A5-C92D5074056C}"/>
    <cellStyle name="Comma 46 2 3 3" xfId="8291" xr:uid="{87B39F14-055D-4E72-B92A-F515E72262E3}"/>
    <cellStyle name="Comma 46 2 4" xfId="44358" xr:uid="{C95A77C1-B45F-4E1D-AF72-90D4431D4A16}"/>
    <cellStyle name="Comma 46 2 5" xfId="7160" xr:uid="{CFE19493-FCDA-434B-AD9A-2E65D06AB177}"/>
    <cellStyle name="Comma 47" xfId="841" xr:uid="{00000000-0005-0000-0000-0000C3090000}"/>
    <cellStyle name="Comma 47 2" xfId="842" xr:uid="{00000000-0005-0000-0000-0000C4090000}"/>
    <cellStyle name="Comma 47 2 2" xfId="6007" xr:uid="{B5985C1B-E45E-4C74-9682-3FBB29F6B37D}"/>
    <cellStyle name="Comma 47 2 2 2" xfId="44927" xr:uid="{536E7330-4D09-4C24-976A-CA1F8336AFB0}"/>
    <cellStyle name="Comma 47 2 2 3" xfId="7729" xr:uid="{8D834C6E-AB8D-4DDD-A9BD-B7AA4C451F56}"/>
    <cellStyle name="Comma 47 2 3" xfId="6602" xr:uid="{4C41A0AC-769C-49C1-B911-9696F1415C7D}"/>
    <cellStyle name="Comma 47 2 3 2" xfId="45490" xr:uid="{49FBFECC-4316-4E78-B6D4-1F6C87F0FB7F}"/>
    <cellStyle name="Comma 47 2 3 3" xfId="8292" xr:uid="{71D136AC-3CFF-44E3-A451-C0CA0768A3E5}"/>
    <cellStyle name="Comma 47 2 4" xfId="44359" xr:uid="{1F8E02B3-D5F9-47E3-AE84-006885DD0327}"/>
    <cellStyle name="Comma 47 2 5" xfId="7161" xr:uid="{25A30AA1-B3A8-4925-A5FC-5B9C18CADF0D}"/>
    <cellStyle name="Comma 48" xfId="843" xr:uid="{00000000-0005-0000-0000-0000C5090000}"/>
    <cellStyle name="Comma 48 2" xfId="844" xr:uid="{00000000-0005-0000-0000-0000C6090000}"/>
    <cellStyle name="Comma 48 2 2" xfId="6008" xr:uid="{E05A3787-1A32-493B-A330-D29D5BB98917}"/>
    <cellStyle name="Comma 48 2 2 2" xfId="44928" xr:uid="{C6CBBF34-D3A1-405A-9CFB-BF3FCBA4247F}"/>
    <cellStyle name="Comma 48 2 2 3" xfId="7730" xr:uid="{CB199EA9-0EC7-4CD1-A2F1-D54AC2E1408A}"/>
    <cellStyle name="Comma 48 2 3" xfId="6603" xr:uid="{54D4BDD7-D535-425D-BE9B-1E228676007E}"/>
    <cellStyle name="Comma 48 2 3 2" xfId="45491" xr:uid="{4F9247D0-9E8F-41A0-8442-21CA92A61AA0}"/>
    <cellStyle name="Comma 48 2 3 3" xfId="8293" xr:uid="{69422F0E-0F25-4696-AA0C-5ED09998BF03}"/>
    <cellStyle name="Comma 48 2 4" xfId="44360" xr:uid="{662F6386-C5E4-467E-B073-647A9515C2FF}"/>
    <cellStyle name="Comma 48 2 5" xfId="7162" xr:uid="{8237EE9A-A60D-4849-9211-A2DCCED817CE}"/>
    <cellStyle name="Comma 49" xfId="6338" xr:uid="{24ABA834-3921-4E48-9DFF-46695EB834DB}"/>
    <cellStyle name="Comma 49 2" xfId="43915" xr:uid="{771C4047-F9ED-4788-9E0E-2418F4559115}"/>
    <cellStyle name="Comma 49 3" xfId="43916" xr:uid="{D89AECE4-1C51-41D5-8314-6D58C90D3BB6}"/>
    <cellStyle name="Comma 49 4" xfId="43914" xr:uid="{3CBCDECC-8843-403B-A10F-35077DFA1153}"/>
    <cellStyle name="Comma 5" xfId="845" xr:uid="{00000000-0005-0000-0000-0000C7090000}"/>
    <cellStyle name="Comma 5 2" xfId="846" xr:uid="{00000000-0005-0000-0000-0000C8090000}"/>
    <cellStyle name="Comma 5 2 2" xfId="847" xr:uid="{00000000-0005-0000-0000-0000C9090000}"/>
    <cellStyle name="Comma 5 2 2 2" xfId="43918" xr:uid="{A4A4ED3C-3BE7-4131-ADB1-7CA2E70DA405}"/>
    <cellStyle name="Comma 5 2 3" xfId="3372" xr:uid="{00000000-0005-0000-0000-0000CA090000}"/>
    <cellStyle name="Comma 5 2 3 2" xfId="6253" xr:uid="{A93F5794-0FFD-4327-96D2-947837860CBC}"/>
    <cellStyle name="Comma 5 2 3 2 2" xfId="45148" xr:uid="{B8AC1276-BAA4-48E7-A5D4-4C3745B3D9C8}"/>
    <cellStyle name="Comma 5 2 3 2 3" xfId="7950" xr:uid="{F87A3FC5-8A51-434B-823C-531EEA244740}"/>
    <cellStyle name="Comma 5 2 3 3" xfId="6819" xr:uid="{459033AA-D2B8-4DA4-A9BF-98254F48CBFA}"/>
    <cellStyle name="Comma 5 2 3 3 2" xfId="45706" xr:uid="{6EC5C0B6-6BCC-484F-A8E1-7411B8BD11DE}"/>
    <cellStyle name="Comma 5 2 3 3 3" xfId="8508" xr:uid="{7BBEE2F3-27A0-44A9-9F02-92BBE5E23596}"/>
    <cellStyle name="Comma 5 2 3 4" xfId="44575" xr:uid="{65349EB0-D057-4579-BBF6-C5445E10E40D}"/>
    <cellStyle name="Comma 5 2 3 5" xfId="7377" xr:uid="{10BC195D-C4F2-4053-8A52-25EC0093B077}"/>
    <cellStyle name="Comma 5 2 4" xfId="14865" xr:uid="{66E2FC5E-7EAA-4453-A142-15DBA4667427}"/>
    <cellStyle name="Comma 5 3" xfId="848" xr:uid="{00000000-0005-0000-0000-0000CB090000}"/>
    <cellStyle name="Comma 5 3 2" xfId="849" xr:uid="{00000000-0005-0000-0000-0000CC090000}"/>
    <cellStyle name="Comma 5 3 2 2" xfId="43919" xr:uid="{9042240F-0F15-420E-AC2B-02744042CA20}"/>
    <cellStyle name="Comma 5 3 3" xfId="3373" xr:uid="{00000000-0005-0000-0000-0000CD090000}"/>
    <cellStyle name="Comma 5 3 4" xfId="14866" xr:uid="{DDE12A63-4E05-4E08-B45B-02751CBA1ABC}"/>
    <cellStyle name="Comma 5 4" xfId="850" xr:uid="{00000000-0005-0000-0000-0000CE090000}"/>
    <cellStyle name="Comma 5 4 2" xfId="851" xr:uid="{00000000-0005-0000-0000-0000CF090000}"/>
    <cellStyle name="Comma 5 4 2 2" xfId="852" xr:uid="{00000000-0005-0000-0000-0000D0090000}"/>
    <cellStyle name="Comma 5 4 2 2 2" xfId="6009" xr:uid="{6C078106-36C0-4248-9B6C-15C0790F18E4}"/>
    <cellStyle name="Comma 5 4 2 2 2 2" xfId="44929" xr:uid="{B5CA817A-9216-46CC-AFEB-BB3BD0C37ACF}"/>
    <cellStyle name="Comma 5 4 2 2 2 3" xfId="7731" xr:uid="{6BDF7AC6-C34C-4115-9A2D-1AC8437BA790}"/>
    <cellStyle name="Comma 5 4 2 2 3" xfId="6604" xr:uid="{B96E5586-CD4D-4664-A595-6B7DBEED40F4}"/>
    <cellStyle name="Comma 5 4 2 2 3 2" xfId="45492" xr:uid="{93D9F723-B90F-47D2-B966-0303BE7344D7}"/>
    <cellStyle name="Comma 5 4 2 2 3 3" xfId="8294" xr:uid="{029C1985-A126-403C-A13A-AB7234225A42}"/>
    <cellStyle name="Comma 5 4 2 2 4" xfId="44361" xr:uid="{11F5E691-353F-48B8-BFC3-CCB230A0BEF4}"/>
    <cellStyle name="Comma 5 4 2 2 5" xfId="7163" xr:uid="{3A303F7F-8DB8-4B31-BEC4-D0674C21CD35}"/>
    <cellStyle name="Comma 5 4 3" xfId="853" xr:uid="{00000000-0005-0000-0000-0000D1090000}"/>
    <cellStyle name="Comma 5 4 3 2" xfId="6010" xr:uid="{FCAD1BD3-3AB8-40DF-88FE-0FCD4BD9A5A0}"/>
    <cellStyle name="Comma 5 4 3 2 2" xfId="44930" xr:uid="{83D3432D-22A6-40D8-9D86-1248AE81CDB7}"/>
    <cellStyle name="Comma 5 4 3 2 3" xfId="7732" xr:uid="{6EC3839F-358E-45EB-8038-9760BECDC6FF}"/>
    <cellStyle name="Comma 5 4 3 3" xfId="6605" xr:uid="{24B8815F-B75C-414F-A23A-40095CA85D96}"/>
    <cellStyle name="Comma 5 4 3 3 2" xfId="45493" xr:uid="{DC450A7E-1462-4518-B1A7-A70982B576C5}"/>
    <cellStyle name="Comma 5 4 3 3 3" xfId="8295" xr:uid="{E621DCB0-D852-44A3-85E8-0B144373FFC4}"/>
    <cellStyle name="Comma 5 4 3 4" xfId="44362" xr:uid="{96CA1656-D07B-444C-AD91-8CED817CCB56}"/>
    <cellStyle name="Comma 5 4 3 5" xfId="7164" xr:uid="{ACDF3917-DAB6-4505-B551-094CA0913E3E}"/>
    <cellStyle name="Comma 5 5" xfId="854" xr:uid="{00000000-0005-0000-0000-0000D2090000}"/>
    <cellStyle name="Comma 5 5 2" xfId="855" xr:uid="{00000000-0005-0000-0000-0000D3090000}"/>
    <cellStyle name="Comma 5 5 2 2" xfId="6011" xr:uid="{B2D34466-EBC7-4DC6-98AB-D9FA7666B5E7}"/>
    <cellStyle name="Comma 5 5 2 2 2" xfId="44931" xr:uid="{AF214349-C714-41A8-87CC-746860539F3F}"/>
    <cellStyle name="Comma 5 5 2 2 3" xfId="7733" xr:uid="{3571A2C9-0432-4D4F-AC3E-C314E887C8CB}"/>
    <cellStyle name="Comma 5 5 2 3" xfId="6606" xr:uid="{490CF0A9-77FF-499F-97D7-3346ACBC3AED}"/>
    <cellStyle name="Comma 5 5 2 3 2" xfId="45494" xr:uid="{21724E54-B39C-44EE-814E-54FD8A4487BE}"/>
    <cellStyle name="Comma 5 5 2 3 3" xfId="8296" xr:uid="{CED451A1-0207-4EDE-82C9-5E97F5D642FD}"/>
    <cellStyle name="Comma 5 5 2 4" xfId="44363" xr:uid="{9178E4DA-3569-4C93-9928-EB3B8714A2C1}"/>
    <cellStyle name="Comma 5 5 2 5" xfId="7165" xr:uid="{B2E7AB17-F671-4A0E-AB96-D5E317685C1A}"/>
    <cellStyle name="Comma 5 6" xfId="856" xr:uid="{00000000-0005-0000-0000-0000D4090000}"/>
    <cellStyle name="Comma 5 6 2" xfId="6012" xr:uid="{4E687C16-E701-4C8B-98B5-BBEE416D7627}"/>
    <cellStyle name="Comma 5 6 2 2" xfId="44932" xr:uid="{9CDF8510-29CC-4519-B360-7C5A9DCF26E0}"/>
    <cellStyle name="Comma 5 6 2 3" xfId="7734" xr:uid="{6656DE28-596B-43D7-A43C-6E3C52D07891}"/>
    <cellStyle name="Comma 5 6 3" xfId="6607" xr:uid="{137EDCEA-5D8F-4C6A-A873-25CBFD4F2094}"/>
    <cellStyle name="Comma 5 6 3 2" xfId="45495" xr:uid="{B512A319-724D-4471-9006-4DDDEA4B586E}"/>
    <cellStyle name="Comma 5 6 3 3" xfId="8297" xr:uid="{57386617-6513-4A2D-BD22-CD9D023B3BC1}"/>
    <cellStyle name="Comma 5 6 4" xfId="43917" xr:uid="{F1D95650-7C4D-4193-9645-A8A28D081933}"/>
    <cellStyle name="Comma 5 6 5" xfId="44364" xr:uid="{B2EB395F-5B4D-4E90-B9FB-7DE767930EAE}"/>
    <cellStyle name="Comma 5 6 6" xfId="7166" xr:uid="{14B80E6D-7706-4CAB-A7F6-F6E03BAE96F1}"/>
    <cellStyle name="Comma 5 7" xfId="14864" xr:uid="{6820F7A9-877A-4700-8641-251FF16D1F90}"/>
    <cellStyle name="Comma 5_3_k" xfId="3374" xr:uid="{00000000-0005-0000-0000-0000D5090000}"/>
    <cellStyle name="Comma 50" xfId="6812" xr:uid="{C18423D0-C542-4668-BA21-987087162231}"/>
    <cellStyle name="Comma 50 2" xfId="43921" xr:uid="{13553B3F-4DFC-4B4B-BD8D-7DE6CE8773AB}"/>
    <cellStyle name="Comma 50 3" xfId="43922" xr:uid="{710B6B8E-700F-4EC3-9F86-B965418E39CA}"/>
    <cellStyle name="Comma 50 4" xfId="43920" xr:uid="{7BC34DD8-4384-419E-99A6-6604F8C431BC}"/>
    <cellStyle name="Comma 51" xfId="1706" xr:uid="{00000000-0005-0000-0000-0000D6090000}"/>
    <cellStyle name="Comma 51 2" xfId="6245" xr:uid="{29DB0328-72C9-4269-8D61-3451C4FAE6D9}"/>
    <cellStyle name="Comma 51 2 2" xfId="45141" xr:uid="{AE975FDB-CED5-40A4-B06C-E55D575309D3}"/>
    <cellStyle name="Comma 51 2 3" xfId="7943" xr:uid="{D699C382-D0B8-40BD-8265-95A58F0016B4}"/>
    <cellStyle name="Comma 51 3" xfId="43923" xr:uid="{77BF94C9-DFAA-43C1-B5D2-FED0FBBA8D3A}"/>
    <cellStyle name="Comma 52" xfId="43924" xr:uid="{6D18D8BC-7EDA-4A18-91CD-F549A95BD155}"/>
    <cellStyle name="Comma 53" xfId="43871" xr:uid="{66117D80-9C8C-4271-949E-F66D509DA468}"/>
    <cellStyle name="Comma 6" xfId="857" xr:uid="{00000000-0005-0000-0000-0000D7090000}"/>
    <cellStyle name="Comma 6 2" xfId="858" xr:uid="{00000000-0005-0000-0000-0000D8090000}"/>
    <cellStyle name="Comma 6 2 2" xfId="859" xr:uid="{00000000-0005-0000-0000-0000D9090000}"/>
    <cellStyle name="Comma 6 2 2 2" xfId="43926" xr:uid="{84B66D94-D389-4260-97F9-1180E75305AC}"/>
    <cellStyle name="Comma 6 2 3" xfId="3375" xr:uid="{00000000-0005-0000-0000-0000DA090000}"/>
    <cellStyle name="Comma 6 2 3 2" xfId="6254" xr:uid="{C6A2B5E3-C39E-41A2-9F8E-045B8D263133}"/>
    <cellStyle name="Comma 6 2 3 2 2" xfId="45149" xr:uid="{EFFC4A34-66B8-4692-B153-1747A6059BB0}"/>
    <cellStyle name="Comma 6 2 3 2 3" xfId="7951" xr:uid="{C1CD0D94-1A26-443E-98E2-A3C844D01E5C}"/>
    <cellStyle name="Comma 6 2 3 3" xfId="6820" xr:uid="{D1B79223-E16B-45C1-BC4F-FA916FA615CD}"/>
    <cellStyle name="Comma 6 2 3 3 2" xfId="45707" xr:uid="{0C0C705E-5129-4D5C-91B7-EF9847D465E3}"/>
    <cellStyle name="Comma 6 2 3 3 3" xfId="8509" xr:uid="{1D049CB4-8F30-4FA2-826D-C1B6F88D528D}"/>
    <cellStyle name="Comma 6 2 3 4" xfId="44576" xr:uid="{5E2CE976-A338-40B3-9F01-1F71B4A0D8A2}"/>
    <cellStyle name="Comma 6 2 3 5" xfId="7378" xr:uid="{EB1434C6-A5F3-481D-8601-E4A3F82B4BBA}"/>
    <cellStyle name="Comma 6 2 4" xfId="14868" xr:uid="{3F09F3C9-2398-4739-B6C4-2D4948E1D43E}"/>
    <cellStyle name="Comma 6 3" xfId="860" xr:uid="{00000000-0005-0000-0000-0000DB090000}"/>
    <cellStyle name="Comma 6 3 2" xfId="861" xr:uid="{00000000-0005-0000-0000-0000DC090000}"/>
    <cellStyle name="Comma 6 3 2 2" xfId="43927" xr:uid="{75255BC7-6532-4C86-8ABA-9A26C3C56176}"/>
    <cellStyle name="Comma 6 3 3" xfId="14869" xr:uid="{4A8C04E7-F916-4A83-9D0A-B3977701DDE8}"/>
    <cellStyle name="Comma 6 4" xfId="862" xr:uid="{00000000-0005-0000-0000-0000DD090000}"/>
    <cellStyle name="Comma 6 4 2" xfId="863" xr:uid="{00000000-0005-0000-0000-0000DE090000}"/>
    <cellStyle name="Comma 6 4 2 2" xfId="864" xr:uid="{00000000-0005-0000-0000-0000DF090000}"/>
    <cellStyle name="Comma 6 4 2 2 2" xfId="6013" xr:uid="{1F281C65-E6F5-4DA4-BEE4-449044C129EC}"/>
    <cellStyle name="Comma 6 4 2 2 2 2" xfId="44933" xr:uid="{529DFEA0-E803-4B6D-BB10-3CB6A7F54D15}"/>
    <cellStyle name="Comma 6 4 2 2 2 3" xfId="7735" xr:uid="{8E563119-0459-46D4-BE40-B0643D679490}"/>
    <cellStyle name="Comma 6 4 2 2 3" xfId="6608" xr:uid="{991E7BAB-CA5B-48E9-A80D-0468C91B02A7}"/>
    <cellStyle name="Comma 6 4 2 2 3 2" xfId="45496" xr:uid="{884B96CC-E531-4FFC-8AAC-A4300AC77257}"/>
    <cellStyle name="Comma 6 4 2 2 3 3" xfId="8298" xr:uid="{822E2326-6510-4451-BDFB-89ABC316E48F}"/>
    <cellStyle name="Comma 6 4 2 2 4" xfId="44365" xr:uid="{E9E29094-BBEA-47D3-B937-5BA7ADE2BA5A}"/>
    <cellStyle name="Comma 6 4 2 2 5" xfId="7167" xr:uid="{318DC0A7-22A0-49BD-8795-3AE6A754A9F2}"/>
    <cellStyle name="Comma 6 4 3" xfId="865" xr:uid="{00000000-0005-0000-0000-0000E0090000}"/>
    <cellStyle name="Comma 6 4 3 2" xfId="6014" xr:uid="{9883E428-E15B-489F-B753-EF72DD20E1C4}"/>
    <cellStyle name="Comma 6 4 3 2 2" xfId="44934" xr:uid="{A37B9DE2-C025-4847-8396-7B83D88CCAE3}"/>
    <cellStyle name="Comma 6 4 3 2 3" xfId="7736" xr:uid="{BC87BA08-3EF4-41EB-8036-861B4CADF410}"/>
    <cellStyle name="Comma 6 4 3 3" xfId="6609" xr:uid="{2E00613D-E0C5-4AE0-8399-A84AF7200D85}"/>
    <cellStyle name="Comma 6 4 3 3 2" xfId="45497" xr:uid="{EDAAA7E6-5CCD-446D-A87C-51175853E5B0}"/>
    <cellStyle name="Comma 6 4 3 3 3" xfId="8299" xr:uid="{FCE64A46-65C4-4FDD-A290-03F5EAF390AE}"/>
    <cellStyle name="Comma 6 4 3 4" xfId="44366" xr:uid="{99EC70D9-AF36-4E3D-A6F6-9EB88DA9F8C2}"/>
    <cellStyle name="Comma 6 4 3 5" xfId="7168" xr:uid="{3707F35A-EEAE-4B75-B8AB-00648F8652B5}"/>
    <cellStyle name="Comma 6 5" xfId="866" xr:uid="{00000000-0005-0000-0000-0000E1090000}"/>
    <cellStyle name="Comma 6 5 2" xfId="867" xr:uid="{00000000-0005-0000-0000-0000E2090000}"/>
    <cellStyle name="Comma 6 5 2 2" xfId="6015" xr:uid="{F7F1C9A0-F545-45FD-8C73-C2CE62C9CE89}"/>
    <cellStyle name="Comma 6 5 2 2 2" xfId="44935" xr:uid="{C7BD3D5B-7BCE-4E67-8CD6-6B958A717099}"/>
    <cellStyle name="Comma 6 5 2 2 3" xfId="7737" xr:uid="{E5717C6C-BAE6-48B0-BAFB-9A9EE4938322}"/>
    <cellStyle name="Comma 6 5 2 3" xfId="6610" xr:uid="{C2C7B1D2-C8DC-4055-AD9E-57AFAE442DCD}"/>
    <cellStyle name="Comma 6 5 2 3 2" xfId="45498" xr:uid="{C8004D64-BB17-4DFE-A72C-3A159A222C43}"/>
    <cellStyle name="Comma 6 5 2 3 3" xfId="8300" xr:uid="{3CC7E2F5-8E7C-4280-85D1-20BCCCF5C528}"/>
    <cellStyle name="Comma 6 5 2 4" xfId="44367" xr:uid="{B6BFE1AD-ACE1-4331-81D7-2341C1742517}"/>
    <cellStyle name="Comma 6 5 2 5" xfId="7169" xr:uid="{792C5AC8-2F75-40A5-80CC-408140D38E52}"/>
    <cellStyle name="Comma 6 6" xfId="868" xr:uid="{00000000-0005-0000-0000-0000E3090000}"/>
    <cellStyle name="Comma 6 6 2" xfId="6016" xr:uid="{F112352C-92EF-4080-9870-69D3BEC51B0E}"/>
    <cellStyle name="Comma 6 6 2 2" xfId="44936" xr:uid="{67FE1FCE-6E1F-48F2-BCF3-DC756B346371}"/>
    <cellStyle name="Comma 6 6 2 3" xfId="7738" xr:uid="{A4B6C7AC-0950-41BD-B9EF-3C2E14242B85}"/>
    <cellStyle name="Comma 6 6 3" xfId="6611" xr:uid="{B4D84279-1B5A-4272-84F4-53046CEA904B}"/>
    <cellStyle name="Comma 6 6 3 2" xfId="45499" xr:uid="{D4E89CF9-2C27-45CB-8AC3-161B0C85B193}"/>
    <cellStyle name="Comma 6 6 3 3" xfId="8301" xr:uid="{D745E446-DBBD-4700-AC46-6BC7EAB1A552}"/>
    <cellStyle name="Comma 6 6 4" xfId="43925" xr:uid="{853FD590-F379-49DF-B198-B7E96802B04F}"/>
    <cellStyle name="Comma 6 6 5" xfId="44368" xr:uid="{77241A7A-0705-407C-AF9D-28CE03627705}"/>
    <cellStyle name="Comma 6 6 6" xfId="7170" xr:uid="{C3B63883-CF8F-4D7C-95F5-12F07D0A3A74}"/>
    <cellStyle name="Comma 6 7" xfId="14867" xr:uid="{4C2161CD-0D0E-43F4-AFC9-CAD368C31FBD}"/>
    <cellStyle name="Comma 6_3_k" xfId="3376" xr:uid="{00000000-0005-0000-0000-0000E4090000}"/>
    <cellStyle name="Comma 7" xfId="869" xr:uid="{00000000-0005-0000-0000-0000E5090000}"/>
    <cellStyle name="Comma 7 2" xfId="870" xr:uid="{00000000-0005-0000-0000-0000E6090000}"/>
    <cellStyle name="Comma 7 2 2" xfId="871" xr:uid="{00000000-0005-0000-0000-0000E7090000}"/>
    <cellStyle name="Comma 7 2 2 2" xfId="43929" xr:uid="{ED097E28-1160-496C-8F4C-56AA4CA7277A}"/>
    <cellStyle name="Comma 7 2 3" xfId="3377" xr:uid="{00000000-0005-0000-0000-0000E8090000}"/>
    <cellStyle name="Comma 7 2 3 2" xfId="6255" xr:uid="{7AE6D28C-FDB1-4028-9F94-AB078B991D90}"/>
    <cellStyle name="Comma 7 2 3 2 2" xfId="45150" xr:uid="{3AFDE6A9-4EC6-46B3-BCDD-0D712A289E86}"/>
    <cellStyle name="Comma 7 2 3 2 3" xfId="7952" xr:uid="{5F166ED4-17B4-4505-9547-E02DD5B9700F}"/>
    <cellStyle name="Comma 7 2 3 3" xfId="6821" xr:uid="{1BFB32E1-C188-4356-9E53-F98F56694BC6}"/>
    <cellStyle name="Comma 7 2 3 3 2" xfId="45708" xr:uid="{62049F75-680C-4FBD-B24D-21AB2B88FC6A}"/>
    <cellStyle name="Comma 7 2 3 3 3" xfId="8510" xr:uid="{E331C332-7BA9-4073-8049-32DE87F02694}"/>
    <cellStyle name="Comma 7 2 3 4" xfId="44577" xr:uid="{C25E321C-BE0C-4CD6-AD14-F1D62F7A2BFE}"/>
    <cellStyle name="Comma 7 2 3 5" xfId="7379" xr:uid="{579028FB-2E3A-473B-8932-99EFF15A5DCD}"/>
    <cellStyle name="Comma 7 2 4" xfId="14871" xr:uid="{27C838D3-E0EB-4A3A-B89D-E01D4E2A2460}"/>
    <cellStyle name="Comma 7 3" xfId="872" xr:uid="{00000000-0005-0000-0000-0000E9090000}"/>
    <cellStyle name="Comma 7 3 2" xfId="873" xr:uid="{00000000-0005-0000-0000-0000EA090000}"/>
    <cellStyle name="Comma 7 3 2 2" xfId="43930" xr:uid="{32556EC4-E74B-4978-A99F-53B6DFB8E47F}"/>
    <cellStyle name="Comma 7 3 3" xfId="14872" xr:uid="{E1631B1F-47FF-463A-B33B-3245E856A2EA}"/>
    <cellStyle name="Comma 7 4" xfId="874" xr:uid="{00000000-0005-0000-0000-0000EB090000}"/>
    <cellStyle name="Comma 7 4 2" xfId="875" xr:uid="{00000000-0005-0000-0000-0000EC090000}"/>
    <cellStyle name="Comma 7 4 2 2" xfId="876" xr:uid="{00000000-0005-0000-0000-0000ED090000}"/>
    <cellStyle name="Comma 7 4 2 2 2" xfId="6017" xr:uid="{5C6B0BCB-27D4-4D67-A785-5AE4D135B451}"/>
    <cellStyle name="Comma 7 4 2 2 2 2" xfId="44937" xr:uid="{21AF0DAC-CB3C-4590-B441-0E33A4CBD803}"/>
    <cellStyle name="Comma 7 4 2 2 2 3" xfId="7739" xr:uid="{6A2FD046-BF14-43FF-AC68-FA431BF87177}"/>
    <cellStyle name="Comma 7 4 2 2 3" xfId="6612" xr:uid="{0137E828-93DA-446D-A28D-B6B46FF4B350}"/>
    <cellStyle name="Comma 7 4 2 2 3 2" xfId="45500" xr:uid="{77CA91F4-0C8F-4F14-9773-12B2353EF013}"/>
    <cellStyle name="Comma 7 4 2 2 3 3" xfId="8302" xr:uid="{58062B2D-D249-4578-A474-13FA2C94DBFA}"/>
    <cellStyle name="Comma 7 4 2 2 4" xfId="44369" xr:uid="{3C21D752-2E82-42D2-9E9C-2CE23AA4ADCC}"/>
    <cellStyle name="Comma 7 4 2 2 5" xfId="7171" xr:uid="{EEEA92D5-CD96-42E1-A945-AEA171DCF2F1}"/>
    <cellStyle name="Comma 7 4 3" xfId="877" xr:uid="{00000000-0005-0000-0000-0000EE090000}"/>
    <cellStyle name="Comma 7 4 3 2" xfId="6018" xr:uid="{EA24DCCD-3489-4946-9368-CA81F68FF06E}"/>
    <cellStyle name="Comma 7 4 3 2 2" xfId="44938" xr:uid="{66135D52-1688-4F7B-8876-177D120944FB}"/>
    <cellStyle name="Comma 7 4 3 2 3" xfId="7740" xr:uid="{8A4B6CD8-BB2E-43C1-8FC9-4B56B0DF0635}"/>
    <cellStyle name="Comma 7 4 3 3" xfId="6613" xr:uid="{4A3EC01B-4F28-4964-B7E8-AA566366C177}"/>
    <cellStyle name="Comma 7 4 3 3 2" xfId="45501" xr:uid="{B7771572-4708-401F-BFB5-DEAC4DAFF2D7}"/>
    <cellStyle name="Comma 7 4 3 3 3" xfId="8303" xr:uid="{9732CB1F-6118-4ECB-BC62-8C2D194FF032}"/>
    <cellStyle name="Comma 7 4 3 4" xfId="44370" xr:uid="{FC0EC7C0-160A-4ED7-8C43-DF87C9A1E466}"/>
    <cellStyle name="Comma 7 4 3 5" xfId="7172" xr:uid="{DC0894BA-1B6C-46E0-96E7-6ECA70B19699}"/>
    <cellStyle name="Comma 7 5" xfId="878" xr:uid="{00000000-0005-0000-0000-0000EF090000}"/>
    <cellStyle name="Comma 7 5 2" xfId="879" xr:uid="{00000000-0005-0000-0000-0000F0090000}"/>
    <cellStyle name="Comma 7 5 2 2" xfId="6019" xr:uid="{1838AC76-27CF-4C8D-A522-DD8090E26C57}"/>
    <cellStyle name="Comma 7 5 2 2 2" xfId="44939" xr:uid="{039D1695-EBAA-4115-9310-7C9FF38776B4}"/>
    <cellStyle name="Comma 7 5 2 2 3" xfId="7741" xr:uid="{CC9CCD4E-F2AF-40C6-B9A5-D330BB64DC67}"/>
    <cellStyle name="Comma 7 5 2 3" xfId="6614" xr:uid="{2963B5EC-23E2-4C36-BD59-B6EF91556E2A}"/>
    <cellStyle name="Comma 7 5 2 3 2" xfId="45502" xr:uid="{DB576357-FC9C-49C3-9FE4-544A1E30EEC9}"/>
    <cellStyle name="Comma 7 5 2 3 3" xfId="8304" xr:uid="{7B5BE4B1-7329-4499-8416-2424DC380D81}"/>
    <cellStyle name="Comma 7 5 2 4" xfId="44371" xr:uid="{7A3A806F-1DA3-4BAF-927D-32C4A18162FB}"/>
    <cellStyle name="Comma 7 5 2 5" xfId="7173" xr:uid="{22214AEA-1479-4354-AB00-1A7FA3DEF596}"/>
    <cellStyle name="Comma 7 6" xfId="880" xr:uid="{00000000-0005-0000-0000-0000F1090000}"/>
    <cellStyle name="Comma 7 6 2" xfId="6020" xr:uid="{273194BD-336A-45CF-B277-A7AB99F8D06B}"/>
    <cellStyle name="Comma 7 6 2 2" xfId="44940" xr:uid="{B22D820A-5710-4B0A-A484-AD2A2C8133B7}"/>
    <cellStyle name="Comma 7 6 2 3" xfId="7742" xr:uid="{2D86AE86-F00A-4ED2-9D15-F1249B7C2D3A}"/>
    <cellStyle name="Comma 7 6 3" xfId="6615" xr:uid="{B6EFD902-0C22-4FC7-AE6C-0CC0ECE07E7F}"/>
    <cellStyle name="Comma 7 6 3 2" xfId="45503" xr:uid="{6BC0119A-672D-48B1-804A-89D5AC32277F}"/>
    <cellStyle name="Comma 7 6 3 3" xfId="8305" xr:uid="{C9E24315-CA68-41E0-90B7-AF77EA2ED5A5}"/>
    <cellStyle name="Comma 7 6 4" xfId="43928" xr:uid="{C142880F-7060-4ED8-A514-91EB3A7C7752}"/>
    <cellStyle name="Comma 7 6 5" xfId="44372" xr:uid="{2180D273-8B45-48CC-8749-16F934F4464D}"/>
    <cellStyle name="Comma 7 6 6" xfId="7174" xr:uid="{898EC291-1572-41EF-8E00-0AE5B9718CEA}"/>
    <cellStyle name="Comma 7 7" xfId="14870" xr:uid="{A42C4354-98EB-452F-A501-1F552C079834}"/>
    <cellStyle name="Comma 7_3_k" xfId="3378" xr:uid="{00000000-0005-0000-0000-0000F2090000}"/>
    <cellStyle name="Comma 8" xfId="881" xr:uid="{00000000-0005-0000-0000-0000F3090000}"/>
    <cellStyle name="Comma 8 2" xfId="882" xr:uid="{00000000-0005-0000-0000-0000F4090000}"/>
    <cellStyle name="Comma 8 2 2" xfId="883" xr:uid="{00000000-0005-0000-0000-0000F5090000}"/>
    <cellStyle name="Comma 8 2 2 2" xfId="43932" xr:uid="{BBFA7D06-129D-4289-B4D5-6BF278AF2959}"/>
    <cellStyle name="Comma 8 2 3" xfId="3379" xr:uid="{00000000-0005-0000-0000-0000F6090000}"/>
    <cellStyle name="Comma 8 2 3 2" xfId="6256" xr:uid="{4603820C-4C65-4089-B287-3D928ADCCAB0}"/>
    <cellStyle name="Comma 8 2 3 2 2" xfId="45151" xr:uid="{6C36A591-3298-4336-AFD3-96731E8DFBEE}"/>
    <cellStyle name="Comma 8 2 3 2 3" xfId="7953" xr:uid="{E85ECC8A-154C-4CDC-8DFF-6EACD6BAE86E}"/>
    <cellStyle name="Comma 8 2 3 3" xfId="6822" xr:uid="{FD8DC678-A6C6-4C07-B1B0-72E4C7A995BF}"/>
    <cellStyle name="Comma 8 2 3 3 2" xfId="45709" xr:uid="{ED2AB9C3-23C4-4728-A527-3F273589A8E2}"/>
    <cellStyle name="Comma 8 2 3 3 3" xfId="8511" xr:uid="{671D2AD3-1713-4FD9-ACF9-C012CC059725}"/>
    <cellStyle name="Comma 8 2 3 4" xfId="44578" xr:uid="{9B12BB03-72A2-4FAB-8A1D-97E3A8F9762F}"/>
    <cellStyle name="Comma 8 2 3 5" xfId="7380" xr:uid="{9AFCC8E1-DE9E-4E37-A405-56278C83BA1C}"/>
    <cellStyle name="Comma 8 2 4" xfId="14874" xr:uid="{74AC67AC-F9BA-42A0-94AD-C21BE77AA522}"/>
    <cellStyle name="Comma 8 3" xfId="884" xr:uid="{00000000-0005-0000-0000-0000F7090000}"/>
    <cellStyle name="Comma 8 3 2" xfId="885" xr:uid="{00000000-0005-0000-0000-0000F8090000}"/>
    <cellStyle name="Comma 8 3 2 2" xfId="43933" xr:uid="{F407D36F-C20C-418B-8B08-809F7E0AABD1}"/>
    <cellStyle name="Comma 8 3 3" xfId="14875" xr:uid="{B4E46E28-8328-4595-B44C-8C52C7B17DAC}"/>
    <cellStyle name="Comma 8 4" xfId="886" xr:uid="{00000000-0005-0000-0000-0000F9090000}"/>
    <cellStyle name="Comma 8 4 2" xfId="887" xr:uid="{00000000-0005-0000-0000-0000FA090000}"/>
    <cellStyle name="Comma 8 4 2 2" xfId="888" xr:uid="{00000000-0005-0000-0000-0000FB090000}"/>
    <cellStyle name="Comma 8 4 2 2 2" xfId="6021" xr:uid="{DBC75C80-D3CA-4592-AF58-0FAC5F5BCF36}"/>
    <cellStyle name="Comma 8 4 2 2 2 2" xfId="44941" xr:uid="{115C2599-B1C7-47AD-821A-710A2D01662B}"/>
    <cellStyle name="Comma 8 4 2 2 2 3" xfId="7743" xr:uid="{32E4BA38-DF84-488B-BCD8-8864EDDAE68F}"/>
    <cellStyle name="Comma 8 4 2 2 3" xfId="6616" xr:uid="{BBF932C0-B650-4DC3-8F15-7CA1345C487B}"/>
    <cellStyle name="Comma 8 4 2 2 3 2" xfId="45504" xr:uid="{459F0EDE-19F1-475D-929C-8DC334A18EB4}"/>
    <cellStyle name="Comma 8 4 2 2 3 3" xfId="8306" xr:uid="{987942A1-AC8A-40E8-BF59-EDE94C9D4A3D}"/>
    <cellStyle name="Comma 8 4 2 2 4" xfId="44373" xr:uid="{B0FE45D2-8B14-415F-B89C-123D0348B4AA}"/>
    <cellStyle name="Comma 8 4 2 2 5" xfId="7175" xr:uid="{22746023-105C-4F1F-80E1-ABA2CA5C39FF}"/>
    <cellStyle name="Comma 8 4 3" xfId="889" xr:uid="{00000000-0005-0000-0000-0000FC090000}"/>
    <cellStyle name="Comma 8 4 3 2" xfId="6022" xr:uid="{52306133-E762-423D-8826-DB8661147949}"/>
    <cellStyle name="Comma 8 4 3 2 2" xfId="44942" xr:uid="{DEC52157-C04E-41D3-BE00-11AA2A9853DC}"/>
    <cellStyle name="Comma 8 4 3 2 3" xfId="7744" xr:uid="{D186223D-9E0C-464C-BCE8-4E24ACDC2E43}"/>
    <cellStyle name="Comma 8 4 3 3" xfId="6617" xr:uid="{5F176010-EACB-47C1-80CB-292485BF1FF4}"/>
    <cellStyle name="Comma 8 4 3 3 2" xfId="45505" xr:uid="{850E9838-6F2B-4F76-882C-279FB7215E75}"/>
    <cellStyle name="Comma 8 4 3 3 3" xfId="8307" xr:uid="{616AABDB-9CF4-434D-8003-01C330E8D566}"/>
    <cellStyle name="Comma 8 4 3 4" xfId="44374" xr:uid="{42F0ED8C-4CEF-41AB-9DB0-9ED5AB277EA5}"/>
    <cellStyle name="Comma 8 4 3 5" xfId="7176" xr:uid="{784645A6-040E-4FBC-AB44-D52F4DD70E80}"/>
    <cellStyle name="Comma 8 5" xfId="890" xr:uid="{00000000-0005-0000-0000-0000FD090000}"/>
    <cellStyle name="Comma 8 5 2" xfId="891" xr:uid="{00000000-0005-0000-0000-0000FE090000}"/>
    <cellStyle name="Comma 8 5 2 2" xfId="6023" xr:uid="{824E6660-41E9-494B-BCF1-D9807DE6DEEF}"/>
    <cellStyle name="Comma 8 5 2 2 2" xfId="44943" xr:uid="{22E0F568-3082-40F8-993F-3C7323FF5B3B}"/>
    <cellStyle name="Comma 8 5 2 2 3" xfId="7745" xr:uid="{92BC8E13-F27F-4DBC-B05F-6B376B9E2D46}"/>
    <cellStyle name="Comma 8 5 2 3" xfId="6618" xr:uid="{EBE5BEE0-0163-485A-A7BF-0C91AFB24C54}"/>
    <cellStyle name="Comma 8 5 2 3 2" xfId="45506" xr:uid="{501BE61B-6852-431B-A6A4-E71871B6ECFC}"/>
    <cellStyle name="Comma 8 5 2 3 3" xfId="8308" xr:uid="{A64C4F78-97BF-46D8-AD27-22C9181C546E}"/>
    <cellStyle name="Comma 8 5 2 4" xfId="44375" xr:uid="{CE5B6F57-B460-4B20-9E72-2DDC13EDC181}"/>
    <cellStyle name="Comma 8 5 2 5" xfId="7177" xr:uid="{B1973EF0-1698-47BA-9259-C2FC6DB6A6BD}"/>
    <cellStyle name="Comma 8 6" xfId="892" xr:uid="{00000000-0005-0000-0000-0000FF090000}"/>
    <cellStyle name="Comma 8 6 2" xfId="6024" xr:uid="{690EC283-7C72-4F0E-880F-A35AC3BB450B}"/>
    <cellStyle name="Comma 8 6 2 2" xfId="44944" xr:uid="{CE2E0CA7-2CBF-4742-9B68-76ED0736ECA5}"/>
    <cellStyle name="Comma 8 6 2 3" xfId="7746" xr:uid="{F7EA799B-DE2D-41C6-8276-4B8985F3F1AA}"/>
    <cellStyle name="Comma 8 6 3" xfId="6619" xr:uid="{6B57C8DC-249D-4BAD-AD6C-1F5AB47ACB1D}"/>
    <cellStyle name="Comma 8 6 3 2" xfId="45507" xr:uid="{0AD80266-CC6D-41FF-9496-A21AAAC05195}"/>
    <cellStyle name="Comma 8 6 3 3" xfId="8309" xr:uid="{C1585901-BCF7-4C44-A45E-208461C85978}"/>
    <cellStyle name="Comma 8 6 4" xfId="43931" xr:uid="{83645ECF-B255-4199-88AE-E9DFF5A949BF}"/>
    <cellStyle name="Comma 8 6 5" xfId="44376" xr:uid="{2CC863CF-3FF8-45F6-8964-E11CBF1D7C48}"/>
    <cellStyle name="Comma 8 6 6" xfId="7178" xr:uid="{08EB0E4F-57EE-49E1-863D-ED79D1BE9E50}"/>
    <cellStyle name="Comma 8 7" xfId="14873" xr:uid="{085ACDF9-1B27-4FB0-8414-FA964F860F51}"/>
    <cellStyle name="Comma 8_3_k" xfId="3380" xr:uid="{00000000-0005-0000-0000-0000000A0000}"/>
    <cellStyle name="Comma 9" xfId="893" xr:uid="{00000000-0005-0000-0000-0000010A0000}"/>
    <cellStyle name="Comma 9 2" xfId="894" xr:uid="{00000000-0005-0000-0000-0000020A0000}"/>
    <cellStyle name="Comma 9 2 2" xfId="895" xr:uid="{00000000-0005-0000-0000-0000030A0000}"/>
    <cellStyle name="Comma 9 2 2 2" xfId="43935" xr:uid="{285A275D-817C-437F-9CC0-5EB65E574DB7}"/>
    <cellStyle name="Comma 9 2 3" xfId="3381" xr:uid="{00000000-0005-0000-0000-0000040A0000}"/>
    <cellStyle name="Comma 9 2 3 2" xfId="6257" xr:uid="{840E2423-56A8-4E8F-A944-A6553B5B043B}"/>
    <cellStyle name="Comma 9 2 3 2 2" xfId="45152" xr:uid="{655740A8-C3EA-4920-A7A8-3FB5D8960D36}"/>
    <cellStyle name="Comma 9 2 3 2 3" xfId="7954" xr:uid="{EFEEEC17-D0E4-4254-8A82-4BC6A55CF13E}"/>
    <cellStyle name="Comma 9 2 3 3" xfId="6823" xr:uid="{A978D639-2C1D-4732-AA48-B1EC091280E0}"/>
    <cellStyle name="Comma 9 2 3 3 2" xfId="45710" xr:uid="{B2DD90E6-5691-438B-A77E-504E990CF42F}"/>
    <cellStyle name="Comma 9 2 3 3 3" xfId="8512" xr:uid="{01286808-47DB-4EC7-942A-AB3BE45C073D}"/>
    <cellStyle name="Comma 9 2 3 4" xfId="44579" xr:uid="{5AC3F767-89AA-46B7-BEC2-F2856DBC4793}"/>
    <cellStyle name="Comma 9 2 3 5" xfId="7381" xr:uid="{8038A7A4-1B78-411C-9EBE-7788C2D470E4}"/>
    <cellStyle name="Comma 9 2 4" xfId="14877" xr:uid="{2A0C530B-AA92-449D-BECD-7C381612515B}"/>
    <cellStyle name="Comma 9 3" xfId="896" xr:uid="{00000000-0005-0000-0000-0000050A0000}"/>
    <cellStyle name="Comma 9 3 2" xfId="3382" xr:uid="{00000000-0005-0000-0000-0000060A0000}"/>
    <cellStyle name="Comma 9 3 3" xfId="14878" xr:uid="{AC417295-D99E-40FA-9592-C174016E236F}"/>
    <cellStyle name="Comma 9 4" xfId="43934" xr:uid="{C0698782-4645-4C67-8287-AF18A50455D2}"/>
    <cellStyle name="Comma 9 5" xfId="14876" xr:uid="{8C7A7CFC-FBF9-4597-AD45-F2B166725AC7}"/>
    <cellStyle name="Comma 9_3_k" xfId="3383" xr:uid="{00000000-0005-0000-0000-0000070A0000}"/>
    <cellStyle name="Currency 2" xfId="14879" xr:uid="{3DFDEBEF-4620-4FA5-A21B-C809722CB57A}"/>
    <cellStyle name="Currency 2 2" xfId="14880" xr:uid="{87FA3BAD-63D0-4820-A00C-FDFD18B35006}"/>
    <cellStyle name="Currency 2 3" xfId="14881" xr:uid="{0333013E-5CD2-4F6B-853A-9DD472D7AF3E}"/>
    <cellStyle name="Date" xfId="3384" xr:uid="{00000000-0005-0000-0000-0000080A0000}"/>
    <cellStyle name="Date 2" xfId="14882" xr:uid="{48027D2D-FEAF-418E-A6E6-6BEDF6E8ACFA}"/>
    <cellStyle name="Excel Built-in Explanatory Text" xfId="897" xr:uid="{00000000-0005-0000-0000-0000090A0000}"/>
    <cellStyle name="Excel Built-in Normal" xfId="898" xr:uid="{00000000-0005-0000-0000-00000A0A0000}"/>
    <cellStyle name="Excel Built-in Normal 1" xfId="43936" xr:uid="{7236EDFE-E4EC-42D7-8659-1B63B480A37F}"/>
    <cellStyle name="Excel Built-in Normal 2" xfId="899" xr:uid="{00000000-0005-0000-0000-00000B0A0000}"/>
    <cellStyle name="Excel Built-in Normal 2 2" xfId="900" xr:uid="{00000000-0005-0000-0000-00000C0A0000}"/>
    <cellStyle name="Excel Built-in Normal 2 2 2" xfId="1707" xr:uid="{00000000-0005-0000-0000-00000D0A0000}"/>
    <cellStyle name="Excel Built-in Normal 2 3" xfId="901" xr:uid="{00000000-0005-0000-0000-00000E0A0000}"/>
    <cellStyle name="Excel Built-in Normal 2 4" xfId="902" xr:uid="{00000000-0005-0000-0000-00000F0A0000}"/>
    <cellStyle name="Excel Built-in Normal 3" xfId="903" xr:uid="{00000000-0005-0000-0000-0000100A0000}"/>
    <cellStyle name="Excel Built-in Normal 3 2" xfId="904" xr:uid="{00000000-0005-0000-0000-0000110A0000}"/>
    <cellStyle name="Excel Built-in Normal 3 2 2" xfId="905" xr:uid="{00000000-0005-0000-0000-0000120A0000}"/>
    <cellStyle name="Excel Built-in Normal 4" xfId="906" xr:uid="{00000000-0005-0000-0000-0000130A0000}"/>
    <cellStyle name="Excel Built-in Normal 4 2" xfId="907" xr:uid="{00000000-0005-0000-0000-0000140A0000}"/>
    <cellStyle name="Excel Built-in Normal 5" xfId="908" xr:uid="{00000000-0005-0000-0000-0000150A0000}"/>
    <cellStyle name="Excel Built-in Normal 6" xfId="909" xr:uid="{00000000-0005-0000-0000-0000160A0000}"/>
    <cellStyle name="Excel Built-in Normal 7" xfId="43937" xr:uid="{DAEF3520-F72A-4791-893B-5FE0E82D01F7}"/>
    <cellStyle name="Excel Built-in Normal 8" xfId="14883" xr:uid="{5BAD6BE6-065B-47F0-994B-BB41EDF16852}"/>
    <cellStyle name="Excel Built-in Normal_1" xfId="910" xr:uid="{00000000-0005-0000-0000-0000170A0000}"/>
    <cellStyle name="Excel_BuiltIn_40% - Accent1 1" xfId="911" xr:uid="{00000000-0005-0000-0000-0000180A0000}"/>
    <cellStyle name="Explanatory Text 10" xfId="3385" xr:uid="{00000000-0005-0000-0000-0000190A0000}"/>
    <cellStyle name="Explanatory Text 10 2" xfId="14884" xr:uid="{3B41EDA8-2747-42FB-A224-FE2030B62A68}"/>
    <cellStyle name="Explanatory Text 11" xfId="3386" xr:uid="{00000000-0005-0000-0000-00001A0A0000}"/>
    <cellStyle name="Explanatory Text 11 2" xfId="14885" xr:uid="{895F522B-7D07-4E98-9858-500F6566AA5F}"/>
    <cellStyle name="Explanatory Text 12" xfId="3387" xr:uid="{00000000-0005-0000-0000-00001B0A0000}"/>
    <cellStyle name="Explanatory Text 12 2" xfId="14886" xr:uid="{882F2F88-B341-42F6-A4B6-0AD9771FC021}"/>
    <cellStyle name="Explanatory Text 13" xfId="3388" xr:uid="{00000000-0005-0000-0000-00001C0A0000}"/>
    <cellStyle name="Explanatory Text 13 2" xfId="14887" xr:uid="{D23E3674-55B5-424B-B2F2-4E148AE78275}"/>
    <cellStyle name="Explanatory Text 14" xfId="3389" xr:uid="{00000000-0005-0000-0000-00001D0A0000}"/>
    <cellStyle name="Explanatory Text 14 2" xfId="14888" xr:uid="{6259BADB-E1B4-45B2-AD9E-E4D91C5284C5}"/>
    <cellStyle name="Explanatory Text 15" xfId="3390" xr:uid="{00000000-0005-0000-0000-00001E0A0000}"/>
    <cellStyle name="Explanatory Text 15 2" xfId="14889" xr:uid="{76E2ACD2-2FA4-48B1-A5F7-4145BB3F04B6}"/>
    <cellStyle name="Explanatory Text 16" xfId="3391" xr:uid="{00000000-0005-0000-0000-00001F0A0000}"/>
    <cellStyle name="Explanatory Text 16 2" xfId="14890" xr:uid="{83AC2A9F-A06C-4B4C-9B9A-85DEC4505B94}"/>
    <cellStyle name="Explanatory Text 17" xfId="3392" xr:uid="{00000000-0005-0000-0000-0000200A0000}"/>
    <cellStyle name="Explanatory Text 17 2" xfId="14891" xr:uid="{D978D6F9-CFE1-42DE-A82F-6A590B7AB71F}"/>
    <cellStyle name="Explanatory Text 18" xfId="3393" xr:uid="{00000000-0005-0000-0000-0000210A0000}"/>
    <cellStyle name="Explanatory Text 18 2" xfId="14892" xr:uid="{899D1F4D-4B93-480B-8EB4-070F27727CCE}"/>
    <cellStyle name="Explanatory Text 19" xfId="3394" xr:uid="{00000000-0005-0000-0000-0000220A0000}"/>
    <cellStyle name="Explanatory Text 19 2" xfId="14893" xr:uid="{0B9BD029-2D96-463D-9690-DFA52445B866}"/>
    <cellStyle name="Explanatory Text 2" xfId="912" xr:uid="{00000000-0005-0000-0000-0000230A0000}"/>
    <cellStyle name="Explanatory Text 2 10" xfId="3395" xr:uid="{00000000-0005-0000-0000-0000240A0000}"/>
    <cellStyle name="Explanatory Text 2 10 2" xfId="14895" xr:uid="{9B992703-F432-4EA3-A69D-46372AE70B0D}"/>
    <cellStyle name="Explanatory Text 2 11" xfId="3396" xr:uid="{00000000-0005-0000-0000-0000250A0000}"/>
    <cellStyle name="Explanatory Text 2 11 2" xfId="14896" xr:uid="{456F859E-1E71-4676-98DB-30ACE989C12D}"/>
    <cellStyle name="Explanatory Text 2 12" xfId="3397" xr:uid="{00000000-0005-0000-0000-0000260A0000}"/>
    <cellStyle name="Explanatory Text 2 12 2" xfId="14897" xr:uid="{360F1575-EA5B-4830-96A4-03069906DE4D}"/>
    <cellStyle name="Explanatory Text 2 13" xfId="3398" xr:uid="{00000000-0005-0000-0000-0000270A0000}"/>
    <cellStyle name="Explanatory Text 2 13 2" xfId="14898" xr:uid="{73D1FC2B-7BA7-4D4E-AD40-0908188E8245}"/>
    <cellStyle name="Explanatory Text 2 14" xfId="3399" xr:uid="{00000000-0005-0000-0000-0000280A0000}"/>
    <cellStyle name="Explanatory Text 2 14 2" xfId="43360" xr:uid="{DBE73970-F55B-4BC5-9770-736B3D8EB3A4}"/>
    <cellStyle name="Explanatory Text 2 15" xfId="14894" xr:uid="{F606E871-56AB-4A0E-A4BC-3520DC5398B8}"/>
    <cellStyle name="Explanatory Text 2 2" xfId="913" xr:uid="{00000000-0005-0000-0000-0000290A0000}"/>
    <cellStyle name="Explanatory Text 2 2 2" xfId="914" xr:uid="{00000000-0005-0000-0000-00002A0A0000}"/>
    <cellStyle name="Explanatory Text 2 2 3" xfId="3400" xr:uid="{00000000-0005-0000-0000-00002B0A0000}"/>
    <cellStyle name="Explanatory Text 2 2 4" xfId="14899" xr:uid="{04DF8B90-5EC9-4EDC-845A-BB5609758843}"/>
    <cellStyle name="Explanatory Text 2 3" xfId="915" xr:uid="{00000000-0005-0000-0000-00002C0A0000}"/>
    <cellStyle name="Explanatory Text 2 3 2" xfId="3401" xr:uid="{00000000-0005-0000-0000-00002D0A0000}"/>
    <cellStyle name="Explanatory Text 2 3 2 2" xfId="43938" xr:uid="{35AABBE6-F66A-45A2-8EC4-BEE0593D4DF2}"/>
    <cellStyle name="Explanatory Text 2 3 3" xfId="14900" xr:uid="{E7D3C409-4B32-4A30-B153-2167C445EC49}"/>
    <cellStyle name="Explanatory Text 2 4" xfId="916" xr:uid="{00000000-0005-0000-0000-00002E0A0000}"/>
    <cellStyle name="Explanatory Text 2 4 2" xfId="3402" xr:uid="{00000000-0005-0000-0000-00002F0A0000}"/>
    <cellStyle name="Explanatory Text 2 4 2 2" xfId="43939" xr:uid="{6297FADA-AE90-4E14-9CC7-D0E16CF0EF0A}"/>
    <cellStyle name="Explanatory Text 2 4 3" xfId="14901" xr:uid="{88A18807-4A95-404A-831E-45D5BC5E5391}"/>
    <cellStyle name="Explanatory Text 2 5" xfId="3403" xr:uid="{00000000-0005-0000-0000-0000300A0000}"/>
    <cellStyle name="Explanatory Text 2 5 2" xfId="14902" xr:uid="{F428F1E3-A341-468A-AC12-4AD0F00C8983}"/>
    <cellStyle name="Explanatory Text 2 6" xfId="3404" xr:uid="{00000000-0005-0000-0000-0000310A0000}"/>
    <cellStyle name="Explanatory Text 2 6 2" xfId="14903" xr:uid="{F9E58AC4-184F-4637-8153-BA7D2408472B}"/>
    <cellStyle name="Explanatory Text 2 7" xfId="3405" xr:uid="{00000000-0005-0000-0000-0000320A0000}"/>
    <cellStyle name="Explanatory Text 2 7 2" xfId="14904" xr:uid="{BE3F3538-0EC2-4C26-8539-392530EEC14C}"/>
    <cellStyle name="Explanatory Text 2 8" xfId="3406" xr:uid="{00000000-0005-0000-0000-0000330A0000}"/>
    <cellStyle name="Explanatory Text 2 8 2" xfId="14905" xr:uid="{C568C19A-7226-4EE7-8EEF-9892CF92D46A}"/>
    <cellStyle name="Explanatory Text 2 9" xfId="3407" xr:uid="{00000000-0005-0000-0000-0000340A0000}"/>
    <cellStyle name="Explanatory Text 2 9 2" xfId="14906" xr:uid="{716318AD-BFF6-423E-8445-5C9431810E98}"/>
    <cellStyle name="Explanatory Text 2_2-2" xfId="3408" xr:uid="{00000000-0005-0000-0000-0000350A0000}"/>
    <cellStyle name="Explanatory Text 20" xfId="3409" xr:uid="{00000000-0005-0000-0000-0000360A0000}"/>
    <cellStyle name="Explanatory Text 20 2" xfId="14907" xr:uid="{8B5368A2-DAFA-488F-961F-014EAEE702DF}"/>
    <cellStyle name="Explanatory Text 21" xfId="3410" xr:uid="{00000000-0005-0000-0000-0000370A0000}"/>
    <cellStyle name="Explanatory Text 21 10" xfId="14909" xr:uid="{9CA9C64E-AF7D-4971-A963-D2468E7967F2}"/>
    <cellStyle name="Explanatory Text 21 11" xfId="14910" xr:uid="{AB602D5A-8428-484A-8C9A-1026A5D7626D}"/>
    <cellStyle name="Explanatory Text 21 12" xfId="14911" xr:uid="{B677FF35-959A-420C-B831-5272DB4B8BA3}"/>
    <cellStyle name="Explanatory Text 21 13" xfId="14912" xr:uid="{8482E67B-3C25-4AE4-81E9-364658331E73}"/>
    <cellStyle name="Explanatory Text 21 14" xfId="14913" xr:uid="{A173CEAF-3F2F-4D12-8CCD-2A75DC7A9820}"/>
    <cellStyle name="Explanatory Text 21 15" xfId="14908" xr:uid="{1907A567-C901-48DD-93DF-2010CFDA3E3D}"/>
    <cellStyle name="Explanatory Text 21 2" xfId="14914" xr:uid="{E104B859-EC6E-4FF0-B2FA-945F41C9E431}"/>
    <cellStyle name="Explanatory Text 21 2 2" xfId="14915" xr:uid="{28633BBB-DFC9-4D68-B986-76ADC53F8F75}"/>
    <cellStyle name="Explanatory Text 21 2 3" xfId="14916" xr:uid="{8A204DBC-6A8E-4B17-A9EE-0325599DBCBC}"/>
    <cellStyle name="Explanatory Text 21 2 3 2" xfId="14917" xr:uid="{E0769F65-4615-4C1B-A659-18136B11D3DE}"/>
    <cellStyle name="Explanatory Text 21 2 4" xfId="14918" xr:uid="{1F87D3AD-13A0-4D2A-8509-14219663D024}"/>
    <cellStyle name="Explanatory Text 21 2 5" xfId="14919" xr:uid="{90340463-65DF-4DF4-9DEF-71EB6E493993}"/>
    <cellStyle name="Explanatory Text 21 3" xfId="14920" xr:uid="{D7820122-78D3-4996-B2B6-2C16A092D6B8}"/>
    <cellStyle name="Explanatory Text 21 4" xfId="14921" xr:uid="{A41D4FF8-2D7D-4A0D-AC24-A00714F93993}"/>
    <cellStyle name="Explanatory Text 21 5" xfId="14922" xr:uid="{292564C3-8724-44CF-87F5-D53C43305EE8}"/>
    <cellStyle name="Explanatory Text 21 6" xfId="14923" xr:uid="{A1E3C368-79A1-4282-88DA-2A6946B5018F}"/>
    <cellStyle name="Explanatory Text 21 7" xfId="14924" xr:uid="{465F8A28-7486-40AF-8837-327270799AF0}"/>
    <cellStyle name="Explanatory Text 21 8" xfId="14925" xr:uid="{40B759E0-D9B0-40DC-B613-D2087F2525CE}"/>
    <cellStyle name="Explanatory Text 21 9" xfId="14926" xr:uid="{EC20178E-1501-4D81-9B49-9606E70CF4DC}"/>
    <cellStyle name="Explanatory Text 22" xfId="3411" xr:uid="{00000000-0005-0000-0000-0000380A0000}"/>
    <cellStyle name="Explanatory Text 22 2" xfId="14928" xr:uid="{58C23D2F-7470-4849-8CE6-177548156B1C}"/>
    <cellStyle name="Explanatory Text 22 3" xfId="14929" xr:uid="{7ED73D58-CE58-419B-B19E-D50816A36E9D}"/>
    <cellStyle name="Explanatory Text 22 3 2" xfId="39990" xr:uid="{EF27FC9B-2134-4BEE-B531-5408DC6FA70A}"/>
    <cellStyle name="Explanatory Text 22 4" xfId="14930" xr:uid="{D2170184-8108-4BB5-AD08-2109D3966497}"/>
    <cellStyle name="Explanatory Text 22 4 2" xfId="39991" xr:uid="{452E32BF-8F36-4438-BD8C-9B3280E1608C}"/>
    <cellStyle name="Explanatory Text 22 5" xfId="39989" xr:uid="{1B04C2D2-50F4-49AF-82DF-EE2479418A49}"/>
    <cellStyle name="Explanatory Text 22 6" xfId="14927" xr:uid="{2A809D74-D799-4CCC-BC30-8C6C5A030307}"/>
    <cellStyle name="Explanatory Text 23" xfId="3412" xr:uid="{00000000-0005-0000-0000-0000390A0000}"/>
    <cellStyle name="Explanatory Text 23 2" xfId="14932" xr:uid="{EEB5C572-0F49-426B-8A32-8F8BDAE24A8F}"/>
    <cellStyle name="Explanatory Text 23 3" xfId="14933" xr:uid="{9EC1162E-236F-435B-89A9-6ED7008E68BB}"/>
    <cellStyle name="Explanatory Text 23 3 2" xfId="14934" xr:uid="{D0D55267-F88B-438A-BA07-215C2E787778}"/>
    <cellStyle name="Explanatory Text 23 3 2 2" xfId="39993" xr:uid="{57510E49-06FC-4B5B-9771-23D97CB8092A}"/>
    <cellStyle name="Explanatory Text 23 4" xfId="14935" xr:uid="{556C4E7D-B363-4096-9192-A21AE268F476}"/>
    <cellStyle name="Explanatory Text 23 5" xfId="14936" xr:uid="{3C9CFD26-B288-4FF0-BECD-9AF9D40C34D1}"/>
    <cellStyle name="Explanatory Text 23 5 2" xfId="39994" xr:uid="{B2C8D75B-D374-4355-9752-518B3EE5EFDB}"/>
    <cellStyle name="Explanatory Text 23 6" xfId="39992" xr:uid="{5C7C8487-BE6B-442C-979D-4096C439E539}"/>
    <cellStyle name="Explanatory Text 23 7" xfId="14931" xr:uid="{F7852DFA-ED9D-4094-BFA7-E64394E251AA}"/>
    <cellStyle name="Explanatory Text 24" xfId="3413" xr:uid="{00000000-0005-0000-0000-00003A0A0000}"/>
    <cellStyle name="Explanatory Text 24 2" xfId="14938" xr:uid="{AF89FF79-5AA4-4B1A-AF9B-1740D00BC6E1}"/>
    <cellStyle name="Explanatory Text 24 3" xfId="14939" xr:uid="{4E593295-3197-4416-8C74-83359AB70AF8}"/>
    <cellStyle name="Explanatory Text 24 4" xfId="14940" xr:uid="{2C276510-FBC8-40AF-8C1E-7E2AF4A9DA25}"/>
    <cellStyle name="Explanatory Text 24 5" xfId="14941" xr:uid="{BB9A596A-57E8-4F3F-84E0-DF995B365C48}"/>
    <cellStyle name="Explanatory Text 24 6" xfId="14942" xr:uid="{E716D20B-9725-4717-9DB6-E86FC9B055F3}"/>
    <cellStyle name="Explanatory Text 24 7" xfId="14937" xr:uid="{D8606BFD-9342-4BB0-9010-33362759348D}"/>
    <cellStyle name="Explanatory Text 25" xfId="3414" xr:uid="{00000000-0005-0000-0000-00003B0A0000}"/>
    <cellStyle name="Explanatory Text 25 2" xfId="14943" xr:uid="{81198427-5333-452C-B5F6-9446F67481AD}"/>
    <cellStyle name="Explanatory Text 26" xfId="3415" xr:uid="{00000000-0005-0000-0000-00003C0A0000}"/>
    <cellStyle name="Explanatory Text 26 2" xfId="14944" xr:uid="{B60CA125-A18F-42C8-B15F-A3A54922E6EA}"/>
    <cellStyle name="Explanatory Text 27" xfId="3416" xr:uid="{00000000-0005-0000-0000-00003D0A0000}"/>
    <cellStyle name="Explanatory Text 27 2" xfId="14945" xr:uid="{20F67378-C8F1-4AA0-B0AC-1005D1D3D202}"/>
    <cellStyle name="Explanatory Text 28" xfId="3417" xr:uid="{00000000-0005-0000-0000-00003E0A0000}"/>
    <cellStyle name="Explanatory Text 28 2" xfId="14946" xr:uid="{6BAE5F66-5070-482D-8FFA-1D63577B126F}"/>
    <cellStyle name="Explanatory Text 29" xfId="3418" xr:uid="{00000000-0005-0000-0000-00003F0A0000}"/>
    <cellStyle name="Explanatory Text 29 2" xfId="14947" xr:uid="{E2B257C4-6511-4619-A2AC-D5E7320B0B57}"/>
    <cellStyle name="Explanatory Text 3" xfId="917" xr:uid="{00000000-0005-0000-0000-0000400A0000}"/>
    <cellStyle name="Explanatory Text 3 2" xfId="3419" xr:uid="{00000000-0005-0000-0000-0000410A0000}"/>
    <cellStyle name="Explanatory Text 3 3" xfId="3420" xr:uid="{00000000-0005-0000-0000-0000420A0000}"/>
    <cellStyle name="Explanatory Text 3 4" xfId="14948" xr:uid="{12DB521D-1222-4E94-B68C-096877367D83}"/>
    <cellStyle name="Explanatory Text 3_3_k" xfId="3421" xr:uid="{00000000-0005-0000-0000-0000430A0000}"/>
    <cellStyle name="Explanatory Text 30" xfId="3422" xr:uid="{00000000-0005-0000-0000-0000440A0000}"/>
    <cellStyle name="Explanatory Text 30 2" xfId="14949" xr:uid="{5B9B101B-C1EC-47A4-855F-9595456F60AF}"/>
    <cellStyle name="Explanatory Text 31" xfId="3423" xr:uid="{00000000-0005-0000-0000-0000450A0000}"/>
    <cellStyle name="Explanatory Text 31 2" xfId="14950" xr:uid="{CB7410C6-16BD-4FCF-9A65-9813D3F4FAF7}"/>
    <cellStyle name="Explanatory Text 32" xfId="3424" xr:uid="{00000000-0005-0000-0000-0000460A0000}"/>
    <cellStyle name="Explanatory Text 32 2" xfId="14951" xr:uid="{11C0E827-349F-4FAE-836A-F8F6D8D18AD4}"/>
    <cellStyle name="Explanatory Text 33" xfId="3425" xr:uid="{00000000-0005-0000-0000-0000470A0000}"/>
    <cellStyle name="Explanatory Text 33 2" xfId="14952" xr:uid="{B92ED57A-8678-49E8-8082-2B73CBC2828D}"/>
    <cellStyle name="Explanatory Text 34" xfId="3426" xr:uid="{00000000-0005-0000-0000-0000480A0000}"/>
    <cellStyle name="Explanatory Text 34 2" xfId="14953" xr:uid="{6AC8575E-F27A-45A4-854F-9A983451FB28}"/>
    <cellStyle name="Explanatory Text 35" xfId="3427" xr:uid="{00000000-0005-0000-0000-0000490A0000}"/>
    <cellStyle name="Explanatory Text 36" xfId="3428" xr:uid="{00000000-0005-0000-0000-00004A0A0000}"/>
    <cellStyle name="Explanatory Text 37" xfId="3429" xr:uid="{00000000-0005-0000-0000-00004B0A0000}"/>
    <cellStyle name="Explanatory Text 38" xfId="3430" xr:uid="{00000000-0005-0000-0000-00004C0A0000}"/>
    <cellStyle name="Explanatory Text 39" xfId="3431" xr:uid="{00000000-0005-0000-0000-00004D0A0000}"/>
    <cellStyle name="Explanatory Text 4" xfId="918" xr:uid="{00000000-0005-0000-0000-00004E0A0000}"/>
    <cellStyle name="Explanatory Text 4 2" xfId="43940" xr:uid="{BBAE196C-0F83-481B-BC66-6C2D63E3D1C9}"/>
    <cellStyle name="Explanatory Text 4 3" xfId="14954" xr:uid="{0D0FD4FD-DA43-464C-991E-CC57F8144680}"/>
    <cellStyle name="Explanatory Text 40" xfId="3432" xr:uid="{00000000-0005-0000-0000-00004F0A0000}"/>
    <cellStyle name="Explanatory Text 41" xfId="3433" xr:uid="{00000000-0005-0000-0000-0000500A0000}"/>
    <cellStyle name="Explanatory Text 42" xfId="3434" xr:uid="{00000000-0005-0000-0000-0000510A0000}"/>
    <cellStyle name="Explanatory Text 43" xfId="3435" xr:uid="{00000000-0005-0000-0000-0000520A0000}"/>
    <cellStyle name="Explanatory Text 44" xfId="3436" xr:uid="{00000000-0005-0000-0000-0000530A0000}"/>
    <cellStyle name="Explanatory Text 45" xfId="3437" xr:uid="{00000000-0005-0000-0000-0000540A0000}"/>
    <cellStyle name="Explanatory Text 46" xfId="3438" xr:uid="{00000000-0005-0000-0000-0000550A0000}"/>
    <cellStyle name="Explanatory Text 47" xfId="3439" xr:uid="{00000000-0005-0000-0000-0000560A0000}"/>
    <cellStyle name="Explanatory Text 48" xfId="3440" xr:uid="{00000000-0005-0000-0000-0000570A0000}"/>
    <cellStyle name="Explanatory Text 49" xfId="3441" xr:uid="{00000000-0005-0000-0000-0000580A0000}"/>
    <cellStyle name="Explanatory Text 5" xfId="919" xr:uid="{00000000-0005-0000-0000-0000590A0000}"/>
    <cellStyle name="Explanatory Text 5 2" xfId="43941" xr:uid="{21EACCC3-E7C1-4C95-B284-B23B1A9604A6}"/>
    <cellStyle name="Explanatory Text 5 3" xfId="14955" xr:uid="{60DE4F66-F298-46EC-9314-346B10849660}"/>
    <cellStyle name="Explanatory Text 6" xfId="920" xr:uid="{00000000-0005-0000-0000-00005A0A0000}"/>
    <cellStyle name="Explanatory Text 6 2" xfId="43942" xr:uid="{D9F58D1D-3A23-4047-84C5-208A459F8016}"/>
    <cellStyle name="Explanatory Text 6 3" xfId="14956" xr:uid="{A4790AC7-71B9-4EC6-BABF-56A0B0BC42B1}"/>
    <cellStyle name="Explanatory Text 7" xfId="921" xr:uid="{00000000-0005-0000-0000-00005B0A0000}"/>
    <cellStyle name="Explanatory Text 7 2" xfId="43943" xr:uid="{6636FA6F-7F63-4776-9307-B97137D44CE8}"/>
    <cellStyle name="Explanatory Text 7 3" xfId="14957" xr:uid="{689DBEBA-19D7-4C84-B82B-F263D5870755}"/>
    <cellStyle name="Explanatory Text 8" xfId="922" xr:uid="{00000000-0005-0000-0000-00005C0A0000}"/>
    <cellStyle name="Explanatory Text 8 2" xfId="3442" xr:uid="{00000000-0005-0000-0000-00005D0A0000}"/>
    <cellStyle name="Explanatory Text 8 2 2" xfId="43944" xr:uid="{80FD4587-DD40-4AA1-973D-A96390653B72}"/>
    <cellStyle name="Explanatory Text 8 3" xfId="14958" xr:uid="{153C8C88-4144-40F9-912B-888D827E2C83}"/>
    <cellStyle name="Explanatory Text 9" xfId="923" xr:uid="{00000000-0005-0000-0000-00005E0A0000}"/>
    <cellStyle name="Explanatory Text 9 2" xfId="3443" xr:uid="{00000000-0005-0000-0000-00005F0A0000}"/>
    <cellStyle name="Explanatory Text 9 2 2" xfId="43945" xr:uid="{3F36433E-B33F-4DB3-99BC-D2E5F065E667}"/>
    <cellStyle name="Explanatory Text 9 3" xfId="14959" xr:uid="{B8B43711-C7B2-448F-90E7-F4825B106C5D}"/>
    <cellStyle name="Fixed" xfId="3444" xr:uid="{00000000-0005-0000-0000-0000600A0000}"/>
    <cellStyle name="Fixed 2" xfId="14960" xr:uid="{7A43F5B4-5221-4DF3-BD36-83F9958969D8}"/>
    <cellStyle name="Good 10" xfId="924" xr:uid="{00000000-0005-0000-0000-0000610A0000}"/>
    <cellStyle name="Good 10 2" xfId="3445" xr:uid="{00000000-0005-0000-0000-0000620A0000}"/>
    <cellStyle name="Good 10 2 2" xfId="43946" xr:uid="{8D57A909-3E81-42A4-8864-B0625016FDE5}"/>
    <cellStyle name="Good 10 3" xfId="14961" xr:uid="{C47A7762-84AB-49A5-8C50-377E5B227903}"/>
    <cellStyle name="Good 11" xfId="3446" xr:uid="{00000000-0005-0000-0000-0000630A0000}"/>
    <cellStyle name="Good 11 2" xfId="14962" xr:uid="{653AB511-6C76-4E9D-84CD-18B39EC62186}"/>
    <cellStyle name="Good 12" xfId="3447" xr:uid="{00000000-0005-0000-0000-0000640A0000}"/>
    <cellStyle name="Good 12 2" xfId="14963" xr:uid="{6FA1329D-E34F-41ED-9B3B-B9CF8FF1B410}"/>
    <cellStyle name="Good 13" xfId="3448" xr:uid="{00000000-0005-0000-0000-0000650A0000}"/>
    <cellStyle name="Good 13 2" xfId="14964" xr:uid="{2CDA23FB-5E22-4402-B25A-0E3BA5716BE4}"/>
    <cellStyle name="Good 14" xfId="3449" xr:uid="{00000000-0005-0000-0000-0000660A0000}"/>
    <cellStyle name="Good 14 2" xfId="14965" xr:uid="{3CCBA1C7-61AC-429F-A4F1-293C89771729}"/>
    <cellStyle name="Good 15" xfId="3450" xr:uid="{00000000-0005-0000-0000-0000670A0000}"/>
    <cellStyle name="Good 15 2" xfId="14966" xr:uid="{9F03DF93-68F0-4DB4-8C29-16FDBD4899A7}"/>
    <cellStyle name="Good 16" xfId="3451" xr:uid="{00000000-0005-0000-0000-0000680A0000}"/>
    <cellStyle name="Good 16 2" xfId="14967" xr:uid="{1456F8DF-E9EA-4110-A4FA-A533A287F200}"/>
    <cellStyle name="Good 17" xfId="3452" xr:uid="{00000000-0005-0000-0000-0000690A0000}"/>
    <cellStyle name="Good 17 2" xfId="14968" xr:uid="{B418D061-637B-415A-88B5-C691E6659822}"/>
    <cellStyle name="Good 18" xfId="3453" xr:uid="{00000000-0005-0000-0000-00006A0A0000}"/>
    <cellStyle name="Good 18 2" xfId="14969" xr:uid="{4FE17F59-1BE5-4B7E-AFEE-A82D7EBE0C1F}"/>
    <cellStyle name="Good 19" xfId="3454" xr:uid="{00000000-0005-0000-0000-00006B0A0000}"/>
    <cellStyle name="Good 19 2" xfId="14970" xr:uid="{8685A04C-BA3E-4BA3-966A-FD3EF67CC0F6}"/>
    <cellStyle name="Good 2" xfId="925" xr:uid="{00000000-0005-0000-0000-00006C0A0000}"/>
    <cellStyle name="Good 2 10" xfId="3455" xr:uid="{00000000-0005-0000-0000-00006D0A0000}"/>
    <cellStyle name="Good 2 10 2" xfId="14972" xr:uid="{3BA09896-16BB-4B9A-816A-E01037514490}"/>
    <cellStyle name="Good 2 11" xfId="3456" xr:uid="{00000000-0005-0000-0000-00006E0A0000}"/>
    <cellStyle name="Good 2 11 2" xfId="14973" xr:uid="{78CDBB30-F64F-48EB-AB11-BBBCB862148A}"/>
    <cellStyle name="Good 2 12" xfId="3457" xr:uid="{00000000-0005-0000-0000-00006F0A0000}"/>
    <cellStyle name="Good 2 12 2" xfId="14974" xr:uid="{16468EA7-449B-45E6-9701-00CEDD3338FA}"/>
    <cellStyle name="Good 2 13" xfId="3458" xr:uid="{00000000-0005-0000-0000-0000700A0000}"/>
    <cellStyle name="Good 2 13 2" xfId="14975" xr:uid="{CBFEC652-64B9-43F1-A178-8FA626FFE391}"/>
    <cellStyle name="Good 2 14" xfId="3459" xr:uid="{00000000-0005-0000-0000-0000710A0000}"/>
    <cellStyle name="Good 2 14 2" xfId="43361" xr:uid="{FB41D463-04CC-442F-B0BA-BA1353919248}"/>
    <cellStyle name="Good 2 15" xfId="14971" xr:uid="{EE4EA9ED-A3F8-40B9-85AC-9390605B5006}"/>
    <cellStyle name="Good 2 2" xfId="926" xr:uid="{00000000-0005-0000-0000-0000720A0000}"/>
    <cellStyle name="Good 2 2 2" xfId="3460" xr:uid="{00000000-0005-0000-0000-0000730A0000}"/>
    <cellStyle name="Good 2 2 2 2" xfId="43947" xr:uid="{89CD85A9-66D1-44C3-8A48-E250973845B2}"/>
    <cellStyle name="Good 2 2 3" xfId="14976" xr:uid="{15656996-6B74-4863-AB8B-08D8E65E32E2}"/>
    <cellStyle name="Good 2 3" xfId="927" xr:uid="{00000000-0005-0000-0000-0000740A0000}"/>
    <cellStyle name="Good 2 3 2" xfId="3461" xr:uid="{00000000-0005-0000-0000-0000750A0000}"/>
    <cellStyle name="Good 2 3 2 2" xfId="43948" xr:uid="{35DD85C0-51EC-464B-8B0A-C7ED8ECA231D}"/>
    <cellStyle name="Good 2 3 3" xfId="14977" xr:uid="{9AC37088-1E99-4A6B-8E3B-600F1633CD24}"/>
    <cellStyle name="Good 2 4" xfId="928" xr:uid="{00000000-0005-0000-0000-0000760A0000}"/>
    <cellStyle name="Good 2 4 2" xfId="3462" xr:uid="{00000000-0005-0000-0000-0000770A0000}"/>
    <cellStyle name="Good 2 4 2 2" xfId="43949" xr:uid="{EA53B4B7-3F86-4E44-9EE9-7CAFD2BF28DB}"/>
    <cellStyle name="Good 2 4 3" xfId="14978" xr:uid="{AD34BA84-BB84-4059-9E94-9E02A9562B6C}"/>
    <cellStyle name="Good 2 5" xfId="929" xr:uid="{00000000-0005-0000-0000-0000780A0000}"/>
    <cellStyle name="Good 2 5 2" xfId="3463" xr:uid="{00000000-0005-0000-0000-0000790A0000}"/>
    <cellStyle name="Good 2 5 2 2" xfId="43950" xr:uid="{8858E350-B311-452F-89A2-1375B7A62EE6}"/>
    <cellStyle name="Good 2 5 3" xfId="14979" xr:uid="{2FC96BAD-E05F-44ED-979C-DC81C78DCEEC}"/>
    <cellStyle name="Good 2 6" xfId="3464" xr:uid="{00000000-0005-0000-0000-00007A0A0000}"/>
    <cellStyle name="Good 2 6 2" xfId="14980" xr:uid="{B6B8ACD3-C3A5-4069-B39B-B405DDEF55B3}"/>
    <cellStyle name="Good 2 7" xfId="3465" xr:uid="{00000000-0005-0000-0000-00007B0A0000}"/>
    <cellStyle name="Good 2 7 2" xfId="14981" xr:uid="{5FC1A9D6-680A-4028-9F48-086D7D9BF77B}"/>
    <cellStyle name="Good 2 8" xfId="3466" xr:uid="{00000000-0005-0000-0000-00007C0A0000}"/>
    <cellStyle name="Good 2 8 2" xfId="14982" xr:uid="{36B59EF4-CECD-4E20-88F0-46776E10FB48}"/>
    <cellStyle name="Good 2 9" xfId="3467" xr:uid="{00000000-0005-0000-0000-00007D0A0000}"/>
    <cellStyle name="Good 2 9 2" xfId="14983" xr:uid="{4E686326-FDC3-4589-B6BB-732E16D2FEC8}"/>
    <cellStyle name="Good 2_2-2" xfId="3468" xr:uid="{00000000-0005-0000-0000-00007E0A0000}"/>
    <cellStyle name="Good 20" xfId="3469" xr:uid="{00000000-0005-0000-0000-00007F0A0000}"/>
    <cellStyle name="Good 20 2" xfId="14984" xr:uid="{6D9FBBFD-0DFC-4CF3-B2DE-3ECEAD1609F5}"/>
    <cellStyle name="Good 21" xfId="3470" xr:uid="{00000000-0005-0000-0000-0000800A0000}"/>
    <cellStyle name="Good 21 10" xfId="14986" xr:uid="{55139BE0-228E-4D66-BF6D-F2B5C496C9BC}"/>
    <cellStyle name="Good 21 11" xfId="14987" xr:uid="{72887F46-7DBC-4032-9F6A-AEA90E44CAFD}"/>
    <cellStyle name="Good 21 12" xfId="14988" xr:uid="{F65288A4-19EA-4B53-A957-AD6EE90779E6}"/>
    <cellStyle name="Good 21 13" xfId="14989" xr:uid="{C059F30B-C100-4D66-8BA9-C16D86A50793}"/>
    <cellStyle name="Good 21 14" xfId="14990" xr:uid="{B64AAAAB-6D68-4CA3-AE70-C9AF4A33FCB8}"/>
    <cellStyle name="Good 21 15" xfId="14985" xr:uid="{660D9654-9C7B-46D1-802B-CB3424573D9E}"/>
    <cellStyle name="Good 21 2" xfId="14991" xr:uid="{C96E686A-D5D0-43EE-9DC0-815D3E60CBD8}"/>
    <cellStyle name="Good 21 2 2" xfId="14992" xr:uid="{9DCE126E-5381-4288-BBB0-BB7611900F1B}"/>
    <cellStyle name="Good 21 2 3" xfId="14993" xr:uid="{016562A8-C938-4470-8781-F6B71A3C2DAB}"/>
    <cellStyle name="Good 21 2 3 2" xfId="14994" xr:uid="{F47AE772-F4CD-4673-9BDE-E75C9346616E}"/>
    <cellStyle name="Good 21 2 4" xfId="14995" xr:uid="{BB380EEA-FBAE-4D86-9489-843BB01EBC74}"/>
    <cellStyle name="Good 21 2 5" xfId="14996" xr:uid="{98F2D334-531F-450D-9795-85BCAE9B5306}"/>
    <cellStyle name="Good 21 3" xfId="14997" xr:uid="{96357121-9918-4661-B6F8-1E362353F1AA}"/>
    <cellStyle name="Good 21 4" xfId="14998" xr:uid="{A6B4277F-86BC-4ADB-8804-24CEFF2037F5}"/>
    <cellStyle name="Good 21 5" xfId="14999" xr:uid="{112BE6AB-1C78-4351-9A40-1282D8C7DCF0}"/>
    <cellStyle name="Good 21 6" xfId="15000" xr:uid="{ECD7067B-DCD6-4317-94BC-15581C34B722}"/>
    <cellStyle name="Good 21 7" xfId="15001" xr:uid="{0E51C518-E0C6-413D-831B-D3A7D51AEC6A}"/>
    <cellStyle name="Good 21 8" xfId="15002" xr:uid="{FBD13FBD-E005-4F01-8B94-E934CE301F26}"/>
    <cellStyle name="Good 21 9" xfId="15003" xr:uid="{20BE6DA5-B96A-4300-B9B7-E9CEC40D2F28}"/>
    <cellStyle name="Good 22" xfId="3471" xr:uid="{00000000-0005-0000-0000-0000810A0000}"/>
    <cellStyle name="Good 22 2" xfId="15005" xr:uid="{AFD89305-6A31-474C-90AE-813A1455C1D7}"/>
    <cellStyle name="Good 22 3" xfId="15006" xr:uid="{014715B6-3670-4E3D-BF08-8EB2659A4390}"/>
    <cellStyle name="Good 22 3 2" xfId="39996" xr:uid="{52525823-A663-4075-AD2A-CBBF54DF2AC5}"/>
    <cellStyle name="Good 22 4" xfId="15007" xr:uid="{28474F6E-34B3-4BB7-B173-D56274A4B538}"/>
    <cellStyle name="Good 22 4 2" xfId="39997" xr:uid="{58653A2E-8164-44E8-AA2E-1C6B44E28190}"/>
    <cellStyle name="Good 22 5" xfId="39995" xr:uid="{25F264E1-9B14-49DA-AAF1-6B07906D5BE3}"/>
    <cellStyle name="Good 22 6" xfId="15004" xr:uid="{3B487522-9BA6-45FB-A248-4EEAAA040AB8}"/>
    <cellStyle name="Good 23" xfId="3472" xr:uid="{00000000-0005-0000-0000-0000820A0000}"/>
    <cellStyle name="Good 23 2" xfId="15009" xr:uid="{3C055329-4B4F-4384-801C-1AF175270818}"/>
    <cellStyle name="Good 23 3" xfId="15010" xr:uid="{222789B9-5191-484F-A7C2-FB52097D8AA0}"/>
    <cellStyle name="Good 23 3 2" xfId="15011" xr:uid="{98A13C0E-310C-45BD-93DA-4CA2A2089B49}"/>
    <cellStyle name="Good 23 3 2 2" xfId="39999" xr:uid="{21C0C3FA-FDF5-46EB-9979-85A225377C5B}"/>
    <cellStyle name="Good 23 4" xfId="15012" xr:uid="{CE10D719-8B77-47FB-B7BD-5D1DD08A8699}"/>
    <cellStyle name="Good 23 5" xfId="15013" xr:uid="{A87DB746-549A-466B-86A8-D6BF83BFD92B}"/>
    <cellStyle name="Good 23 5 2" xfId="40000" xr:uid="{0275DD41-C37F-41BE-8C96-A970F00D41B1}"/>
    <cellStyle name="Good 23 6" xfId="39998" xr:uid="{C32AB219-5364-4B68-BC48-6564E09F9B17}"/>
    <cellStyle name="Good 23 7" xfId="15008" xr:uid="{CAB42762-53BF-45C3-BC7F-B52293EFB1EA}"/>
    <cellStyle name="Good 24" xfId="3473" xr:uid="{00000000-0005-0000-0000-0000830A0000}"/>
    <cellStyle name="Good 24 2" xfId="15015" xr:uid="{7463C551-7643-4BD1-B12C-9CC16010CFB4}"/>
    <cellStyle name="Good 24 3" xfId="15016" xr:uid="{171FB90A-25A1-4FB8-8234-E4F6888980D6}"/>
    <cellStyle name="Good 24 4" xfId="15017" xr:uid="{7BA906F0-643F-4991-94AD-A5A102467638}"/>
    <cellStyle name="Good 24 5" xfId="15018" xr:uid="{5C04BEC6-513C-4AD4-AB2E-279110C57D6B}"/>
    <cellStyle name="Good 24 6" xfId="15019" xr:uid="{0BD4DB56-F837-47F4-902F-7D7811344279}"/>
    <cellStyle name="Good 24 7" xfId="15014" xr:uid="{27FA97C0-F882-464F-84BF-5CA1DABF4CEC}"/>
    <cellStyle name="Good 25" xfId="3474" xr:uid="{00000000-0005-0000-0000-0000840A0000}"/>
    <cellStyle name="Good 25 2" xfId="15020" xr:uid="{560BC7CC-CEA7-4D23-940E-3F771622FF97}"/>
    <cellStyle name="Good 26" xfId="3475" xr:uid="{00000000-0005-0000-0000-0000850A0000}"/>
    <cellStyle name="Good 26 2" xfId="15021" xr:uid="{F637B90C-EC53-4AED-9BE7-D68EB11AF4A8}"/>
    <cellStyle name="Good 27" xfId="3476" xr:uid="{00000000-0005-0000-0000-0000860A0000}"/>
    <cellStyle name="Good 27 2" xfId="15022" xr:uid="{AC2CBC22-7C2E-4E5C-B0AA-C632EC68A563}"/>
    <cellStyle name="Good 28" xfId="3477" xr:uid="{00000000-0005-0000-0000-0000870A0000}"/>
    <cellStyle name="Good 28 2" xfId="15023" xr:uid="{637560CD-A58B-4FD4-9CE4-88890748E387}"/>
    <cellStyle name="Good 29" xfId="3478" xr:uid="{00000000-0005-0000-0000-0000880A0000}"/>
    <cellStyle name="Good 29 2" xfId="15024" xr:uid="{74C47C96-04B8-4A57-9756-180E097913E3}"/>
    <cellStyle name="Good 3" xfId="930" xr:uid="{00000000-0005-0000-0000-0000890A0000}"/>
    <cellStyle name="Good 3 2" xfId="3479" xr:uid="{00000000-0005-0000-0000-00008A0A0000}"/>
    <cellStyle name="Good 3 2 2" xfId="43951" xr:uid="{CE4F3971-36E3-419E-BDCA-A154351D496F}"/>
    <cellStyle name="Good 3 3" xfId="3480" xr:uid="{00000000-0005-0000-0000-00008B0A0000}"/>
    <cellStyle name="Good 3 4" xfId="15025" xr:uid="{6BA6AAD6-DA09-46E4-AFB4-FD2D4AF9892A}"/>
    <cellStyle name="Good 3_3_k" xfId="3481" xr:uid="{00000000-0005-0000-0000-00008C0A0000}"/>
    <cellStyle name="Good 30" xfId="3482" xr:uid="{00000000-0005-0000-0000-00008D0A0000}"/>
    <cellStyle name="Good 30 2" xfId="15026" xr:uid="{D544C31D-C839-45F9-9DE0-1BFEE1B9BDC7}"/>
    <cellStyle name="Good 31" xfId="3483" xr:uid="{00000000-0005-0000-0000-00008E0A0000}"/>
    <cellStyle name="Good 31 2" xfId="15027" xr:uid="{7965A05F-BA5C-4A9F-8F91-9BDE3FB15E8A}"/>
    <cellStyle name="Good 32" xfId="3484" xr:uid="{00000000-0005-0000-0000-00008F0A0000}"/>
    <cellStyle name="Good 32 2" xfId="15028" xr:uid="{D2442E7A-FC39-47F3-9C7F-B68AEC633BAA}"/>
    <cellStyle name="Good 33" xfId="3485" xr:uid="{00000000-0005-0000-0000-0000900A0000}"/>
    <cellStyle name="Good 33 2" xfId="15029" xr:uid="{4D95BF26-1796-4212-8229-9B4480D0ED94}"/>
    <cellStyle name="Good 34" xfId="3486" xr:uid="{00000000-0005-0000-0000-0000910A0000}"/>
    <cellStyle name="Good 34 2" xfId="15030" xr:uid="{86372F03-B322-4311-951D-D035F3FAC228}"/>
    <cellStyle name="Good 35" xfId="3487" xr:uid="{00000000-0005-0000-0000-0000920A0000}"/>
    <cellStyle name="Good 36" xfId="3488" xr:uid="{00000000-0005-0000-0000-0000930A0000}"/>
    <cellStyle name="Good 37" xfId="3489" xr:uid="{00000000-0005-0000-0000-0000940A0000}"/>
    <cellStyle name="Good 38" xfId="3490" xr:uid="{00000000-0005-0000-0000-0000950A0000}"/>
    <cellStyle name="Good 39" xfId="3491" xr:uid="{00000000-0005-0000-0000-0000960A0000}"/>
    <cellStyle name="Good 4" xfId="931" xr:uid="{00000000-0005-0000-0000-0000970A0000}"/>
    <cellStyle name="Good 4 2" xfId="43952" xr:uid="{703CA738-177C-4222-B381-7CC8BFE3289B}"/>
    <cellStyle name="Good 4 3" xfId="15031" xr:uid="{F2C2855A-852E-4AFB-8270-13D605942345}"/>
    <cellStyle name="Good 40" xfId="3492" xr:uid="{00000000-0005-0000-0000-0000980A0000}"/>
    <cellStyle name="Good 41" xfId="3493" xr:uid="{00000000-0005-0000-0000-0000990A0000}"/>
    <cellStyle name="Good 42" xfId="3494" xr:uid="{00000000-0005-0000-0000-00009A0A0000}"/>
    <cellStyle name="Good 43" xfId="3495" xr:uid="{00000000-0005-0000-0000-00009B0A0000}"/>
    <cellStyle name="Good 44" xfId="3496" xr:uid="{00000000-0005-0000-0000-00009C0A0000}"/>
    <cellStyle name="Good 45" xfId="3497" xr:uid="{00000000-0005-0000-0000-00009D0A0000}"/>
    <cellStyle name="Good 46" xfId="3498" xr:uid="{00000000-0005-0000-0000-00009E0A0000}"/>
    <cellStyle name="Good 47" xfId="3499" xr:uid="{00000000-0005-0000-0000-00009F0A0000}"/>
    <cellStyle name="Good 48" xfId="3500" xr:uid="{00000000-0005-0000-0000-0000A00A0000}"/>
    <cellStyle name="Good 49" xfId="3501" xr:uid="{00000000-0005-0000-0000-0000A10A0000}"/>
    <cellStyle name="Good 5" xfId="932" xr:uid="{00000000-0005-0000-0000-0000A20A0000}"/>
    <cellStyle name="Good 5 2" xfId="43953" xr:uid="{97A26213-CD2E-44AF-A8F4-F2B57328F3B4}"/>
    <cellStyle name="Good 5 3" xfId="15032" xr:uid="{B0C8D85F-5EE5-4FCF-B107-9215231C2C3D}"/>
    <cellStyle name="Good 6" xfId="933" xr:uid="{00000000-0005-0000-0000-0000A30A0000}"/>
    <cellStyle name="Good 6 2" xfId="43954" xr:uid="{3F789B75-12A0-40AC-80B7-E4A929EA22EB}"/>
    <cellStyle name="Good 6 3" xfId="15033" xr:uid="{30CE5262-B7DC-48A6-B254-400EC566571A}"/>
    <cellStyle name="Good 7" xfId="934" xr:uid="{00000000-0005-0000-0000-0000A40A0000}"/>
    <cellStyle name="Good 7 2" xfId="43955" xr:uid="{D15CEC53-ED92-4698-8DC2-7F4765BE6319}"/>
    <cellStyle name="Good 7 3" xfId="15034" xr:uid="{FB320EE7-AF3A-4AF0-BD72-56091F65425D}"/>
    <cellStyle name="Good 8" xfId="935" xr:uid="{00000000-0005-0000-0000-0000A50A0000}"/>
    <cellStyle name="Good 8 2" xfId="3502" xr:uid="{00000000-0005-0000-0000-0000A60A0000}"/>
    <cellStyle name="Good 8 2 2" xfId="43956" xr:uid="{5E572887-E8FA-4838-9E92-DB31A627417F}"/>
    <cellStyle name="Good 8 3" xfId="15035" xr:uid="{7EB26B5B-94C7-4823-A8AA-F0B9B0AD5284}"/>
    <cellStyle name="Good 9" xfId="936" xr:uid="{00000000-0005-0000-0000-0000A70A0000}"/>
    <cellStyle name="Good 9 2" xfId="3503" xr:uid="{00000000-0005-0000-0000-0000A80A0000}"/>
    <cellStyle name="Good 9 2 2" xfId="43957" xr:uid="{9DD838D8-9464-47F1-B6B6-DD24CB619930}"/>
    <cellStyle name="Good 9 3" xfId="15036" xr:uid="{E8B9D551-B062-4A75-B4DE-13E13BB7549C}"/>
    <cellStyle name="Halb" xfId="937" xr:uid="{00000000-0005-0000-0000-0000A90A0000}"/>
    <cellStyle name="Hea" xfId="938" xr:uid="{00000000-0005-0000-0000-0000AA0A0000}"/>
    <cellStyle name="Heading 1 10" xfId="939" xr:uid="{00000000-0005-0000-0000-0000AB0A0000}"/>
    <cellStyle name="Heading 1 10 2" xfId="3504" xr:uid="{00000000-0005-0000-0000-0000AC0A0000}"/>
    <cellStyle name="Heading 1 10 2 2" xfId="43958" xr:uid="{C44E9652-5A98-4A20-A162-EA372C52BCEB}"/>
    <cellStyle name="Heading 1 10 3" xfId="15037" xr:uid="{FF96434E-150B-436B-846F-8742D42EEC0B}"/>
    <cellStyle name="Heading 1 11" xfId="3505" xr:uid="{00000000-0005-0000-0000-0000AD0A0000}"/>
    <cellStyle name="Heading 1 11 2" xfId="15038" xr:uid="{9E320CDE-1194-4936-B9F4-436789964AF2}"/>
    <cellStyle name="Heading 1 12" xfId="3506" xr:uid="{00000000-0005-0000-0000-0000AE0A0000}"/>
    <cellStyle name="Heading 1 12 2" xfId="15039" xr:uid="{02DF6C0E-74D7-4982-8B35-290E970829FF}"/>
    <cellStyle name="Heading 1 13" xfId="3507" xr:uid="{00000000-0005-0000-0000-0000AF0A0000}"/>
    <cellStyle name="Heading 1 13 2" xfId="15040" xr:uid="{E3EB100A-671B-46AA-A2E6-76B001E05362}"/>
    <cellStyle name="Heading 1 14" xfId="3508" xr:uid="{00000000-0005-0000-0000-0000B00A0000}"/>
    <cellStyle name="Heading 1 14 2" xfId="15041" xr:uid="{9F25466E-92DF-4E5A-902F-93D31985D037}"/>
    <cellStyle name="Heading 1 15" xfId="3509" xr:uid="{00000000-0005-0000-0000-0000B10A0000}"/>
    <cellStyle name="Heading 1 15 2" xfId="15042" xr:uid="{E0948CC6-472B-44AD-AB09-853C9BEC241F}"/>
    <cellStyle name="Heading 1 16" xfId="3510" xr:uid="{00000000-0005-0000-0000-0000B20A0000}"/>
    <cellStyle name="Heading 1 16 2" xfId="15043" xr:uid="{E23AA9D5-6C96-4842-9E8D-24D0BE4AC8CD}"/>
    <cellStyle name="Heading 1 17" xfId="3511" xr:uid="{00000000-0005-0000-0000-0000B30A0000}"/>
    <cellStyle name="Heading 1 17 2" xfId="15044" xr:uid="{70943181-D202-42BE-A5BD-F88F00F99829}"/>
    <cellStyle name="Heading 1 18" xfId="3512" xr:uid="{00000000-0005-0000-0000-0000B40A0000}"/>
    <cellStyle name="Heading 1 18 2" xfId="15045" xr:uid="{9E079AF9-71AB-4DD0-8362-9F701F3C3FDA}"/>
    <cellStyle name="Heading 1 19" xfId="3513" xr:uid="{00000000-0005-0000-0000-0000B50A0000}"/>
    <cellStyle name="Heading 1 19 2" xfId="15046" xr:uid="{94DDACC8-F27E-4278-8A5F-BCA99145D90D}"/>
    <cellStyle name="Heading 1 2" xfId="940" xr:uid="{00000000-0005-0000-0000-0000B60A0000}"/>
    <cellStyle name="Heading 1 2 10" xfId="3514" xr:uid="{00000000-0005-0000-0000-0000B70A0000}"/>
    <cellStyle name="Heading 1 2 10 2" xfId="15048" xr:uid="{D031DE0D-760C-4CE4-B3C3-5F89BF78F616}"/>
    <cellStyle name="Heading 1 2 11" xfId="3515" xr:uid="{00000000-0005-0000-0000-0000B80A0000}"/>
    <cellStyle name="Heading 1 2 11 2" xfId="15049" xr:uid="{1F9A74A4-17DE-4D1A-948C-70B8BA7B15B5}"/>
    <cellStyle name="Heading 1 2 12" xfId="3516" xr:uid="{00000000-0005-0000-0000-0000B90A0000}"/>
    <cellStyle name="Heading 1 2 12 2" xfId="15050" xr:uid="{67608166-4F52-4138-BCBD-DD2C56FA7A87}"/>
    <cellStyle name="Heading 1 2 13" xfId="3517" xr:uid="{00000000-0005-0000-0000-0000BA0A0000}"/>
    <cellStyle name="Heading 1 2 13 2" xfId="15051" xr:uid="{575B7A02-A23B-41AF-80E2-75C88B3F38D1}"/>
    <cellStyle name="Heading 1 2 14" xfId="3518" xr:uid="{00000000-0005-0000-0000-0000BB0A0000}"/>
    <cellStyle name="Heading 1 2 14 2" xfId="43362" xr:uid="{D2559F44-AF77-4043-B6DB-E476389755C8}"/>
    <cellStyle name="Heading 1 2 15" xfId="15047" xr:uid="{72370EFD-3DCC-408A-8830-72B75BD0BAF8}"/>
    <cellStyle name="Heading 1 2 2" xfId="941" xr:uid="{00000000-0005-0000-0000-0000BC0A0000}"/>
    <cellStyle name="Heading 1 2 2 2" xfId="3519" xr:uid="{00000000-0005-0000-0000-0000BD0A0000}"/>
    <cellStyle name="Heading 1 2 2 2 2" xfId="43959" xr:uid="{232F5FAB-8BD5-48FF-86C2-A0DC4D69B19A}"/>
    <cellStyle name="Heading 1 2 2 3" xfId="15052" xr:uid="{55497183-FDB4-4F8E-9911-64E4049FCA42}"/>
    <cellStyle name="Heading 1 2 3" xfId="942" xr:uid="{00000000-0005-0000-0000-0000BE0A0000}"/>
    <cellStyle name="Heading 1 2 3 2" xfId="3520" xr:uid="{00000000-0005-0000-0000-0000BF0A0000}"/>
    <cellStyle name="Heading 1 2 3 2 2" xfId="43960" xr:uid="{2FE9750D-9AE4-4CF2-896C-5C7CEF57F117}"/>
    <cellStyle name="Heading 1 2 3 3" xfId="15053" xr:uid="{58B936CE-74F2-4A03-8F65-D6881187E902}"/>
    <cellStyle name="Heading 1 2 4" xfId="943" xr:uid="{00000000-0005-0000-0000-0000C00A0000}"/>
    <cellStyle name="Heading 1 2 4 2" xfId="3521" xr:uid="{00000000-0005-0000-0000-0000C10A0000}"/>
    <cellStyle name="Heading 1 2 4 2 2" xfId="43961" xr:uid="{85F6771E-9B93-476F-A92D-D550DB27098F}"/>
    <cellStyle name="Heading 1 2 4 3" xfId="15054" xr:uid="{0671819D-5CCF-488F-A7D3-913A6085EF75}"/>
    <cellStyle name="Heading 1 2 5" xfId="3522" xr:uid="{00000000-0005-0000-0000-0000C20A0000}"/>
    <cellStyle name="Heading 1 2 5 2" xfId="15055" xr:uid="{9031DD48-FB62-4E8C-BAE0-7A7FD948ACD9}"/>
    <cellStyle name="Heading 1 2 6" xfId="3523" xr:uid="{00000000-0005-0000-0000-0000C30A0000}"/>
    <cellStyle name="Heading 1 2 6 2" xfId="15056" xr:uid="{AEA2BA5B-C8D7-4A6D-8706-5D3DD82D576D}"/>
    <cellStyle name="Heading 1 2 7" xfId="3524" xr:uid="{00000000-0005-0000-0000-0000C40A0000}"/>
    <cellStyle name="Heading 1 2 7 2" xfId="15057" xr:uid="{5911029E-AD5D-477F-9672-1F9D2EEFC0E6}"/>
    <cellStyle name="Heading 1 2 8" xfId="3525" xr:uid="{00000000-0005-0000-0000-0000C50A0000}"/>
    <cellStyle name="Heading 1 2 8 2" xfId="15058" xr:uid="{0265E060-FBBE-4AE7-B323-DCC5220104A1}"/>
    <cellStyle name="Heading 1 2 9" xfId="3526" xr:uid="{00000000-0005-0000-0000-0000C60A0000}"/>
    <cellStyle name="Heading 1 2 9 2" xfId="15059" xr:uid="{94985647-E55A-4AB7-AC19-4B4D3ED1C8F5}"/>
    <cellStyle name="Heading 1 2_1_5" xfId="3527" xr:uid="{00000000-0005-0000-0000-0000C70A0000}"/>
    <cellStyle name="Heading 1 20" xfId="3528" xr:uid="{00000000-0005-0000-0000-0000C80A0000}"/>
    <cellStyle name="Heading 1 20 2" xfId="15060" xr:uid="{69B5696D-F45C-49C0-B7AF-6E1FBFB8A5D5}"/>
    <cellStyle name="Heading 1 21" xfId="3529" xr:uid="{00000000-0005-0000-0000-0000C90A0000}"/>
    <cellStyle name="Heading 1 21 10" xfId="15062" xr:uid="{5C7551FA-8BB4-4FAD-9230-0D165B996410}"/>
    <cellStyle name="Heading 1 21 11" xfId="15063" xr:uid="{57DDF6E2-914D-4A12-9850-EA6BAF9737A3}"/>
    <cellStyle name="Heading 1 21 12" xfId="15064" xr:uid="{142580F5-E0A8-40A9-8695-81C0CC27019C}"/>
    <cellStyle name="Heading 1 21 13" xfId="15065" xr:uid="{C15CB333-DC7B-485A-8A29-FFA5A2FD2EC9}"/>
    <cellStyle name="Heading 1 21 14" xfId="15066" xr:uid="{069D8D27-2E6F-40D3-B769-B26A4EDD2394}"/>
    <cellStyle name="Heading 1 21 15" xfId="15061" xr:uid="{81E68F6C-44BF-4F19-92C4-1F0CF2A003CA}"/>
    <cellStyle name="Heading 1 21 2" xfId="15067" xr:uid="{DD7AD8FA-562D-437A-8321-B5EE13941098}"/>
    <cellStyle name="Heading 1 21 2 2" xfId="15068" xr:uid="{F68F4A1D-13B4-4AAB-B736-EA1FF8CF617C}"/>
    <cellStyle name="Heading 1 21 2 3" xfId="15069" xr:uid="{CA9FB5B5-4252-4A34-872D-CE091FF3D6A8}"/>
    <cellStyle name="Heading 1 21 2 3 2" xfId="15070" xr:uid="{E54DD97C-10B0-4809-8EAF-E0D10720113A}"/>
    <cellStyle name="Heading 1 21 2 4" xfId="15071" xr:uid="{1BD56479-F193-479D-8EE8-190FB151550F}"/>
    <cellStyle name="Heading 1 21 2 5" xfId="15072" xr:uid="{B1B73D95-FF63-414D-99A2-D3438F6162D7}"/>
    <cellStyle name="Heading 1 21 3" xfId="15073" xr:uid="{AB8849FC-5EEA-43EE-8CD8-1E54A1C83018}"/>
    <cellStyle name="Heading 1 21 4" xfId="15074" xr:uid="{592052B8-E5F3-465E-A57C-0D67B2853E1C}"/>
    <cellStyle name="Heading 1 21 5" xfId="15075" xr:uid="{1C5909A0-C079-4EB1-8385-FF2EC55F6109}"/>
    <cellStyle name="Heading 1 21 6" xfId="15076" xr:uid="{F8369ABA-DDCE-4425-9F05-F573A5292BE5}"/>
    <cellStyle name="Heading 1 21 7" xfId="15077" xr:uid="{80AADC6D-8B12-4313-8FEC-081AC30AF9DF}"/>
    <cellStyle name="Heading 1 21 8" xfId="15078" xr:uid="{8A7C7EB0-EA4C-4A73-A861-2A615DBF445C}"/>
    <cellStyle name="Heading 1 21 9" xfId="15079" xr:uid="{9FE06D82-5CEE-4BA3-A724-653F34CB420B}"/>
    <cellStyle name="Heading 1 22" xfId="3530" xr:uid="{00000000-0005-0000-0000-0000CA0A0000}"/>
    <cellStyle name="Heading 1 22 2" xfId="15081" xr:uid="{91438433-97AF-4221-8317-E58CD40AB14E}"/>
    <cellStyle name="Heading 1 22 3" xfId="15082" xr:uid="{94EE1911-ECD8-4B00-9A24-B733FDF36709}"/>
    <cellStyle name="Heading 1 22 4" xfId="15083" xr:uid="{CF1A9531-CE58-4621-A828-204F1AA34259}"/>
    <cellStyle name="Heading 1 22 4 2" xfId="40002" xr:uid="{C702802A-8170-4351-8871-27B6FFC8C25A}"/>
    <cellStyle name="Heading 1 22 5" xfId="15084" xr:uid="{DDE049C3-E82E-4D3D-BEF1-8CD65B3F58C2}"/>
    <cellStyle name="Heading 1 22 5 2" xfId="40003" xr:uid="{63F74E01-ECAE-4C88-8007-D91ED266FE1A}"/>
    <cellStyle name="Heading 1 22 6" xfId="40001" xr:uid="{754BABD5-21BB-4186-A42A-6859A2CBAB79}"/>
    <cellStyle name="Heading 1 22 7" xfId="15080" xr:uid="{15983579-448B-4CE6-AB38-63573095907C}"/>
    <cellStyle name="Heading 1 23" xfId="3531" xr:uid="{00000000-0005-0000-0000-0000CB0A0000}"/>
    <cellStyle name="Heading 1 23 2" xfId="15086" xr:uid="{46D3C3F5-04D1-44EB-A40F-F7476DFC648B}"/>
    <cellStyle name="Heading 1 23 3" xfId="15087" xr:uid="{03BB55E0-420B-4FC8-8127-A8A2E3D48200}"/>
    <cellStyle name="Heading 1 23 3 2" xfId="15088" xr:uid="{B13B3D95-4606-487F-AB40-68635E184A5C}"/>
    <cellStyle name="Heading 1 23 3 2 2" xfId="40005" xr:uid="{DB9F5A87-FD61-4D79-94E8-8C20EA0929F8}"/>
    <cellStyle name="Heading 1 23 4" xfId="15089" xr:uid="{33E59832-5CD2-4B5D-B308-81108FE16EDE}"/>
    <cellStyle name="Heading 1 23 5" xfId="15090" xr:uid="{98C3D8E9-57EB-4BAF-84D7-01BBA1FB5F09}"/>
    <cellStyle name="Heading 1 23 5 2" xfId="40006" xr:uid="{6A37B081-107D-4029-BA33-7F7748A6CEC8}"/>
    <cellStyle name="Heading 1 23 6" xfId="40004" xr:uid="{9E7FAECA-1FAB-464F-BCBA-745C7D9C057C}"/>
    <cellStyle name="Heading 1 23 7" xfId="15085" xr:uid="{AE1586DB-1664-47EB-BF3C-E643D612D26A}"/>
    <cellStyle name="Heading 1 24" xfId="3532" xr:uid="{00000000-0005-0000-0000-0000CC0A0000}"/>
    <cellStyle name="Heading 1 24 2" xfId="15092" xr:uid="{FB7E2EB8-4296-4FC1-9FF5-3DA09380F983}"/>
    <cellStyle name="Heading 1 24 3" xfId="15093" xr:uid="{419AEAE3-CA3B-46E0-A195-9BEAB434098F}"/>
    <cellStyle name="Heading 1 24 4" xfId="15094" xr:uid="{8E15EE0B-E3C0-4724-84E4-6109A9607508}"/>
    <cellStyle name="Heading 1 24 5" xfId="15095" xr:uid="{C7FAD36C-FBD3-41BE-BBDA-847B946EF8FF}"/>
    <cellStyle name="Heading 1 24 6" xfId="15096" xr:uid="{8712A92E-ED78-495C-BC6B-EC90AF10294A}"/>
    <cellStyle name="Heading 1 24 7" xfId="15091" xr:uid="{30F37C37-AEEB-484C-B88F-D97471E2C33E}"/>
    <cellStyle name="Heading 1 25" xfId="3533" xr:uid="{00000000-0005-0000-0000-0000CD0A0000}"/>
    <cellStyle name="Heading 1 25 2" xfId="15097" xr:uid="{61243464-B4B8-408C-A2E6-6D115A02A60E}"/>
    <cellStyle name="Heading 1 26" xfId="3534" xr:uid="{00000000-0005-0000-0000-0000CE0A0000}"/>
    <cellStyle name="Heading 1 26 2" xfId="15098" xr:uid="{4DBFBAA0-A080-457C-B165-8A88A69A8FC3}"/>
    <cellStyle name="Heading 1 27" xfId="3535" xr:uid="{00000000-0005-0000-0000-0000CF0A0000}"/>
    <cellStyle name="Heading 1 27 2" xfId="15099" xr:uid="{6B60FCAE-74AC-4285-93C8-7350075C3AB0}"/>
    <cellStyle name="Heading 1 28" xfId="3536" xr:uid="{00000000-0005-0000-0000-0000D00A0000}"/>
    <cellStyle name="Heading 1 28 2" xfId="15100" xr:uid="{E2883F80-289D-453B-9F07-CBE2575F904C}"/>
    <cellStyle name="Heading 1 29" xfId="3537" xr:uid="{00000000-0005-0000-0000-0000D10A0000}"/>
    <cellStyle name="Heading 1 29 2" xfId="15101" xr:uid="{7AB3347B-B4C4-4A43-B1BA-10E593875A8B}"/>
    <cellStyle name="Heading 1 3" xfId="944" xr:uid="{00000000-0005-0000-0000-0000D20A0000}"/>
    <cellStyle name="Heading 1 3 2" xfId="3538" xr:uid="{00000000-0005-0000-0000-0000D30A0000}"/>
    <cellStyle name="Heading 1 3 2 2" xfId="43962" xr:uid="{49BC591C-24E0-420C-AC74-6D90CC4823CE}"/>
    <cellStyle name="Heading 1 3 3" xfId="3539" xr:uid="{00000000-0005-0000-0000-0000D40A0000}"/>
    <cellStyle name="Heading 1 3 4" xfId="15102" xr:uid="{6215D932-70FB-4366-A3A1-3ABB98C42D32}"/>
    <cellStyle name="Heading 1 3_1_5" xfId="3540" xr:uid="{00000000-0005-0000-0000-0000D50A0000}"/>
    <cellStyle name="Heading 1 30" xfId="3541" xr:uid="{00000000-0005-0000-0000-0000D60A0000}"/>
    <cellStyle name="Heading 1 30 2" xfId="15103" xr:uid="{E6B79889-338E-4029-815E-254DEC38AE37}"/>
    <cellStyle name="Heading 1 31" xfId="3542" xr:uid="{00000000-0005-0000-0000-0000D70A0000}"/>
    <cellStyle name="Heading 1 31 2" xfId="15104" xr:uid="{19813E32-1A88-4F32-AAF5-DCB4D6A4B23D}"/>
    <cellStyle name="Heading 1 32" xfId="3543" xr:uid="{00000000-0005-0000-0000-0000D80A0000}"/>
    <cellStyle name="Heading 1 32 2" xfId="15105" xr:uid="{98A7CB93-2E1F-436F-A237-CE62A17886EF}"/>
    <cellStyle name="Heading 1 33" xfId="3544" xr:uid="{00000000-0005-0000-0000-0000D90A0000}"/>
    <cellStyle name="Heading 1 33 2" xfId="15106" xr:uid="{20B448F0-9AF4-4A6A-A444-4ED7A799B09E}"/>
    <cellStyle name="Heading 1 34" xfId="3545" xr:uid="{00000000-0005-0000-0000-0000DA0A0000}"/>
    <cellStyle name="Heading 1 34 2" xfId="15107" xr:uid="{E8509D90-E8B0-409A-9703-96E8B0E9EE17}"/>
    <cellStyle name="Heading 1 35" xfId="3546" xr:uid="{00000000-0005-0000-0000-0000DB0A0000}"/>
    <cellStyle name="Heading 1 36" xfId="3547" xr:uid="{00000000-0005-0000-0000-0000DC0A0000}"/>
    <cellStyle name="Heading 1 37" xfId="3548" xr:uid="{00000000-0005-0000-0000-0000DD0A0000}"/>
    <cellStyle name="Heading 1 38" xfId="3549" xr:uid="{00000000-0005-0000-0000-0000DE0A0000}"/>
    <cellStyle name="Heading 1 39" xfId="3550" xr:uid="{00000000-0005-0000-0000-0000DF0A0000}"/>
    <cellStyle name="Heading 1 4" xfId="945" xr:uid="{00000000-0005-0000-0000-0000E00A0000}"/>
    <cellStyle name="Heading 1 4 2" xfId="43963" xr:uid="{E726556F-5BC8-469A-B7EA-D9F19BF72EFB}"/>
    <cellStyle name="Heading 1 4 3" xfId="15108" xr:uid="{5852FBCD-69B5-42A1-9B23-5421EBE33BDC}"/>
    <cellStyle name="Heading 1 40" xfId="3551" xr:uid="{00000000-0005-0000-0000-0000E10A0000}"/>
    <cellStyle name="Heading 1 41" xfId="3552" xr:uid="{00000000-0005-0000-0000-0000E20A0000}"/>
    <cellStyle name="Heading 1 42" xfId="3553" xr:uid="{00000000-0005-0000-0000-0000E30A0000}"/>
    <cellStyle name="Heading 1 43" xfId="3554" xr:uid="{00000000-0005-0000-0000-0000E40A0000}"/>
    <cellStyle name="Heading 1 44" xfId="3555" xr:uid="{00000000-0005-0000-0000-0000E50A0000}"/>
    <cellStyle name="Heading 1 45" xfId="3556" xr:uid="{00000000-0005-0000-0000-0000E60A0000}"/>
    <cellStyle name="Heading 1 46" xfId="3557" xr:uid="{00000000-0005-0000-0000-0000E70A0000}"/>
    <cellStyle name="Heading 1 47" xfId="3558" xr:uid="{00000000-0005-0000-0000-0000E80A0000}"/>
    <cellStyle name="Heading 1 48" xfId="3559" xr:uid="{00000000-0005-0000-0000-0000E90A0000}"/>
    <cellStyle name="Heading 1 49" xfId="3560" xr:uid="{00000000-0005-0000-0000-0000EA0A0000}"/>
    <cellStyle name="Heading 1 5" xfId="946" xr:uid="{00000000-0005-0000-0000-0000EB0A0000}"/>
    <cellStyle name="Heading 1 5 2" xfId="43964" xr:uid="{5E79C2F2-8DC2-4C94-ABFE-7398FFC5B0B1}"/>
    <cellStyle name="Heading 1 5 3" xfId="15109" xr:uid="{63EAECCB-8B52-41C9-B7B5-24ACA94460AE}"/>
    <cellStyle name="Heading 1 6" xfId="947" xr:uid="{00000000-0005-0000-0000-0000EC0A0000}"/>
    <cellStyle name="Heading 1 6 2" xfId="43965" xr:uid="{8D19A4CB-6235-461E-A031-B6CAEA642C03}"/>
    <cellStyle name="Heading 1 6 3" xfId="15110" xr:uid="{64A4A110-2BCA-47D2-947B-520A7F4D1868}"/>
    <cellStyle name="Heading 1 7" xfId="948" xr:uid="{00000000-0005-0000-0000-0000ED0A0000}"/>
    <cellStyle name="Heading 1 7 2" xfId="43966" xr:uid="{803FCBA4-7BD3-4CE0-8E59-0DE2096B1618}"/>
    <cellStyle name="Heading 1 7 3" xfId="15111" xr:uid="{7935A7AA-5697-4D40-AEF2-DBFA16203A07}"/>
    <cellStyle name="Heading 1 8" xfId="949" xr:uid="{00000000-0005-0000-0000-0000EE0A0000}"/>
    <cellStyle name="Heading 1 8 2" xfId="3561" xr:uid="{00000000-0005-0000-0000-0000EF0A0000}"/>
    <cellStyle name="Heading 1 8 2 2" xfId="43967" xr:uid="{FED24D9E-1E9E-4E96-8444-5FEC24A57FF0}"/>
    <cellStyle name="Heading 1 8 3" xfId="15112" xr:uid="{960D5B1C-637B-43E4-B675-AA1AE179A045}"/>
    <cellStyle name="Heading 1 9" xfId="950" xr:uid="{00000000-0005-0000-0000-0000F00A0000}"/>
    <cellStyle name="Heading 1 9 2" xfId="3562" xr:uid="{00000000-0005-0000-0000-0000F10A0000}"/>
    <cellStyle name="Heading 1 9 2 2" xfId="43968" xr:uid="{23B757F0-31AB-4A73-84B5-BE046440C217}"/>
    <cellStyle name="Heading 1 9 3" xfId="15113" xr:uid="{325A140F-5F58-4B19-91C5-02D738BA04F2}"/>
    <cellStyle name="Heading 2 10" xfId="3563" xr:uid="{00000000-0005-0000-0000-0000F20A0000}"/>
    <cellStyle name="Heading 2 10 2" xfId="15114" xr:uid="{BF1069D8-19F4-4E2A-B4D3-D40C7E78D3BE}"/>
    <cellStyle name="Heading 2 11" xfId="3564" xr:uid="{00000000-0005-0000-0000-0000F30A0000}"/>
    <cellStyle name="Heading 2 11 2" xfId="15115" xr:uid="{0BE2A6C7-6FD6-47ED-9DBA-77F1D4392073}"/>
    <cellStyle name="Heading 2 12" xfId="3565" xr:uid="{00000000-0005-0000-0000-0000F40A0000}"/>
    <cellStyle name="Heading 2 12 2" xfId="15116" xr:uid="{D3D5CF0E-3311-4B3B-AF53-71731DF386CD}"/>
    <cellStyle name="Heading 2 13" xfId="3566" xr:uid="{00000000-0005-0000-0000-0000F50A0000}"/>
    <cellStyle name="Heading 2 13 2" xfId="15117" xr:uid="{F203677C-6C05-48E7-BBB2-D7277A74D98F}"/>
    <cellStyle name="Heading 2 14" xfId="3567" xr:uid="{00000000-0005-0000-0000-0000F60A0000}"/>
    <cellStyle name="Heading 2 14 2" xfId="15118" xr:uid="{2B77F696-2DF6-425B-B57C-0B513CA209A3}"/>
    <cellStyle name="Heading 2 15" xfId="3568" xr:uid="{00000000-0005-0000-0000-0000F70A0000}"/>
    <cellStyle name="Heading 2 15 2" xfId="15119" xr:uid="{6496182A-3D90-4034-BC00-E96BFA2CFEB0}"/>
    <cellStyle name="Heading 2 16" xfId="3569" xr:uid="{00000000-0005-0000-0000-0000F80A0000}"/>
    <cellStyle name="Heading 2 16 2" xfId="15120" xr:uid="{413D5471-7650-4A6F-B52C-1AABB8B263D2}"/>
    <cellStyle name="Heading 2 17" xfId="3570" xr:uid="{00000000-0005-0000-0000-0000F90A0000}"/>
    <cellStyle name="Heading 2 17 2" xfId="15121" xr:uid="{859DBDD4-D72B-4BF9-B21B-E8808B07B4E1}"/>
    <cellStyle name="Heading 2 18" xfId="3571" xr:uid="{00000000-0005-0000-0000-0000FA0A0000}"/>
    <cellStyle name="Heading 2 18 2" xfId="15122" xr:uid="{5CDC64FF-00F2-44E9-94E2-E87168890B6A}"/>
    <cellStyle name="Heading 2 19" xfId="3572" xr:uid="{00000000-0005-0000-0000-0000FB0A0000}"/>
    <cellStyle name="Heading 2 19 2" xfId="15123" xr:uid="{D07E146E-F0CA-47EF-B388-65C54E63E918}"/>
    <cellStyle name="Heading 2 2" xfId="951" xr:uid="{00000000-0005-0000-0000-0000FC0A0000}"/>
    <cellStyle name="Heading 2 2 10" xfId="3573" xr:uid="{00000000-0005-0000-0000-0000FD0A0000}"/>
    <cellStyle name="Heading 2 2 10 2" xfId="15125" xr:uid="{9D2E6D84-DD02-4E6C-9729-7832906F78BF}"/>
    <cellStyle name="Heading 2 2 11" xfId="3574" xr:uid="{00000000-0005-0000-0000-0000FE0A0000}"/>
    <cellStyle name="Heading 2 2 11 2" xfId="15126" xr:uid="{7331909E-C75B-423B-B1EE-F1A3D3889C47}"/>
    <cellStyle name="Heading 2 2 12" xfId="3575" xr:uid="{00000000-0005-0000-0000-0000FF0A0000}"/>
    <cellStyle name="Heading 2 2 12 2" xfId="15127" xr:uid="{6E754173-EF0B-4263-938C-D8F0E998C30E}"/>
    <cellStyle name="Heading 2 2 13" xfId="3576" xr:uid="{00000000-0005-0000-0000-0000000B0000}"/>
    <cellStyle name="Heading 2 2 13 2" xfId="15128" xr:uid="{946B38E2-CF94-4463-9FFB-622DA1878B12}"/>
    <cellStyle name="Heading 2 2 14" xfId="3577" xr:uid="{00000000-0005-0000-0000-0000010B0000}"/>
    <cellStyle name="Heading 2 2 14 2" xfId="43363" xr:uid="{85394E53-0E15-4CDF-863D-A4B7A078867F}"/>
    <cellStyle name="Heading 2 2 15" xfId="15124" xr:uid="{2D28C98A-9440-4A51-A54E-9CE7DDF76D3D}"/>
    <cellStyle name="Heading 2 2 2" xfId="952" xr:uid="{00000000-0005-0000-0000-0000020B0000}"/>
    <cellStyle name="Heading 2 2 2 2" xfId="3578" xr:uid="{00000000-0005-0000-0000-0000030B0000}"/>
    <cellStyle name="Heading 2 2 2 2 2" xfId="43969" xr:uid="{18484341-D788-43E8-A3D4-6ED0CC9C0EDE}"/>
    <cellStyle name="Heading 2 2 2 3" xfId="15129" xr:uid="{16F100EB-8FC0-4FE8-92ED-50382038F3F3}"/>
    <cellStyle name="Heading 2 2 3" xfId="953" xr:uid="{00000000-0005-0000-0000-0000040B0000}"/>
    <cellStyle name="Heading 2 2 3 2" xfId="3579" xr:uid="{00000000-0005-0000-0000-0000050B0000}"/>
    <cellStyle name="Heading 2 2 3 2 2" xfId="43970" xr:uid="{333C979B-D1D3-42F7-A35C-42B5CA5857A9}"/>
    <cellStyle name="Heading 2 2 3 3" xfId="15130" xr:uid="{90386C98-CD14-40CE-964C-1AE2356E6A09}"/>
    <cellStyle name="Heading 2 2 4" xfId="954" xr:uid="{00000000-0005-0000-0000-0000060B0000}"/>
    <cellStyle name="Heading 2 2 4 2" xfId="3580" xr:uid="{00000000-0005-0000-0000-0000070B0000}"/>
    <cellStyle name="Heading 2 2 4 2 2" xfId="43971" xr:uid="{5E91BE06-6C04-4F7C-B280-E4F0EB4DC5F6}"/>
    <cellStyle name="Heading 2 2 4 3" xfId="15131" xr:uid="{45F96B73-36CE-49F4-8D1D-EC93ED704E4F}"/>
    <cellStyle name="Heading 2 2 5" xfId="3581" xr:uid="{00000000-0005-0000-0000-0000080B0000}"/>
    <cellStyle name="Heading 2 2 5 2" xfId="15132" xr:uid="{1F2CA4F3-874E-457A-A533-AA3BEB6C1E72}"/>
    <cellStyle name="Heading 2 2 6" xfId="3582" xr:uid="{00000000-0005-0000-0000-0000090B0000}"/>
    <cellStyle name="Heading 2 2 6 2" xfId="15133" xr:uid="{36E69765-C705-4C4D-B370-7E52A6AEF20A}"/>
    <cellStyle name="Heading 2 2 7" xfId="3583" xr:uid="{00000000-0005-0000-0000-00000A0B0000}"/>
    <cellStyle name="Heading 2 2 7 2" xfId="15134" xr:uid="{E4E3403B-5682-425C-93D0-908741F34F16}"/>
    <cellStyle name="Heading 2 2 8" xfId="3584" xr:uid="{00000000-0005-0000-0000-00000B0B0000}"/>
    <cellStyle name="Heading 2 2 8 2" xfId="15135" xr:uid="{1AA33379-8494-4892-B08B-0A4C90ADD5EA}"/>
    <cellStyle name="Heading 2 2 9" xfId="3585" xr:uid="{00000000-0005-0000-0000-00000C0B0000}"/>
    <cellStyle name="Heading 2 2 9 2" xfId="15136" xr:uid="{DE741393-2173-4A35-9CB5-C7A346EFE72E}"/>
    <cellStyle name="Heading 2 2_1_5" xfId="3586" xr:uid="{00000000-0005-0000-0000-00000D0B0000}"/>
    <cellStyle name="Heading 2 20" xfId="3587" xr:uid="{00000000-0005-0000-0000-00000E0B0000}"/>
    <cellStyle name="Heading 2 20 2" xfId="15137" xr:uid="{DD78CDBD-D5D3-4D65-B41D-AE6C3D3B5758}"/>
    <cellStyle name="Heading 2 21" xfId="3588" xr:uid="{00000000-0005-0000-0000-00000F0B0000}"/>
    <cellStyle name="Heading 2 21 10" xfId="15139" xr:uid="{61AC2572-6E81-4A35-B0BF-11F56735FC6D}"/>
    <cellStyle name="Heading 2 21 11" xfId="15140" xr:uid="{94271194-16D1-41A9-83E2-55CBFC2BDF0C}"/>
    <cellStyle name="Heading 2 21 12" xfId="15141" xr:uid="{00A6AEEA-8BEC-4526-B84B-07D6BF32D18C}"/>
    <cellStyle name="Heading 2 21 13" xfId="15142" xr:uid="{14772947-5CFF-4BF1-88A0-4886AA3CA99F}"/>
    <cellStyle name="Heading 2 21 14" xfId="15143" xr:uid="{E2FA076C-3E96-487F-8769-065523AFE6B0}"/>
    <cellStyle name="Heading 2 21 15" xfId="15138" xr:uid="{5FCC38AE-F935-4DB5-899A-52D94E4815A5}"/>
    <cellStyle name="Heading 2 21 2" xfId="15144" xr:uid="{5645E481-4FC5-48B6-ADCD-B2A7A2D82951}"/>
    <cellStyle name="Heading 2 21 2 2" xfId="15145" xr:uid="{6E0C785C-0575-4EF5-94A7-000D7D310189}"/>
    <cellStyle name="Heading 2 21 2 3" xfId="15146" xr:uid="{897BEFCC-039F-443C-AA5A-BF49ABC2F2F3}"/>
    <cellStyle name="Heading 2 21 2 3 2" xfId="15147" xr:uid="{2BF3FB08-1557-44E3-813A-C574443E77F2}"/>
    <cellStyle name="Heading 2 21 2 4" xfId="15148" xr:uid="{3C5EAC2D-8AD3-41D6-897E-ACC0F44123DC}"/>
    <cellStyle name="Heading 2 21 2 5" xfId="15149" xr:uid="{C376B0C7-3D66-419F-BB5A-0EA3EAA04869}"/>
    <cellStyle name="Heading 2 21 3" xfId="15150" xr:uid="{6BFA5B25-5D10-428B-86C4-6858250D7093}"/>
    <cellStyle name="Heading 2 21 4" xfId="15151" xr:uid="{11D06312-1301-4A4E-86F6-12C40CD45E4D}"/>
    <cellStyle name="Heading 2 21 5" xfId="15152" xr:uid="{7C2A4E37-399C-4DC0-BBFA-E9780A8CD942}"/>
    <cellStyle name="Heading 2 21 6" xfId="15153" xr:uid="{95E08EF2-344B-496B-B1C5-48FBF57AC241}"/>
    <cellStyle name="Heading 2 21 7" xfId="15154" xr:uid="{3BC67CEE-39FB-4FA3-BE4D-6D5E584CF6E8}"/>
    <cellStyle name="Heading 2 21 8" xfId="15155" xr:uid="{48DD78DE-B592-4C44-ADFD-DDE7ABB8654C}"/>
    <cellStyle name="Heading 2 21 9" xfId="15156" xr:uid="{8AB878E1-ECF6-4802-8E81-0DE0DF7DBB07}"/>
    <cellStyle name="Heading 2 22" xfId="3589" xr:uid="{00000000-0005-0000-0000-0000100B0000}"/>
    <cellStyle name="Heading 2 22 2" xfId="15158" xr:uid="{2F1A54C1-86FD-4999-87CC-3881C06C8304}"/>
    <cellStyle name="Heading 2 22 3" xfId="15159" xr:uid="{C52D023A-F9F6-4880-9AE9-CCFC64269B9F}"/>
    <cellStyle name="Heading 2 22 4" xfId="15160" xr:uid="{DDE7BF62-AA5C-4AEC-83F9-7AA7AF450553}"/>
    <cellStyle name="Heading 2 22 4 2" xfId="40008" xr:uid="{DB58F00E-0132-4F3D-82DF-D1C18B59E897}"/>
    <cellStyle name="Heading 2 22 5" xfId="15161" xr:uid="{D2EA7775-3526-4674-913D-ABD979FC0249}"/>
    <cellStyle name="Heading 2 22 5 2" xfId="40009" xr:uid="{AF5FD605-1DCB-4F8D-82D9-900434901467}"/>
    <cellStyle name="Heading 2 22 6" xfId="40007" xr:uid="{85B9A6BB-F283-498B-9DFF-00DE4FE11864}"/>
    <cellStyle name="Heading 2 22 7" xfId="15157" xr:uid="{0E9F9DED-5865-4F8E-A401-F598372C6498}"/>
    <cellStyle name="Heading 2 23" xfId="3590" xr:uid="{00000000-0005-0000-0000-0000110B0000}"/>
    <cellStyle name="Heading 2 23 2" xfId="15163" xr:uid="{CABAA283-6956-4A39-BD3D-2C539F272E1D}"/>
    <cellStyle name="Heading 2 23 3" xfId="15164" xr:uid="{1A2DE201-ECE0-47F1-8298-5F68DB238AFA}"/>
    <cellStyle name="Heading 2 23 3 2" xfId="15165" xr:uid="{8B9A6D44-47BB-48B7-916C-755515C67389}"/>
    <cellStyle name="Heading 2 23 3 2 2" xfId="40011" xr:uid="{86E980CC-FFA1-44BF-8672-E0BEC43E5B0F}"/>
    <cellStyle name="Heading 2 23 4" xfId="15166" xr:uid="{A04C083A-D0DE-4269-8588-506E2CEED1FF}"/>
    <cellStyle name="Heading 2 23 5" xfId="15167" xr:uid="{73637DAA-80F4-4764-856A-D3EDE6760F19}"/>
    <cellStyle name="Heading 2 23 5 2" xfId="40012" xr:uid="{C6A4F671-C478-4DCB-9B34-E61BDE80102A}"/>
    <cellStyle name="Heading 2 23 6" xfId="40010" xr:uid="{03D5088D-A6A3-4E02-B19F-2CC0C2391A3B}"/>
    <cellStyle name="Heading 2 23 7" xfId="15162" xr:uid="{E74B6B2C-CEE8-47A6-9DDB-9F57846EF262}"/>
    <cellStyle name="Heading 2 24" xfId="3591" xr:uid="{00000000-0005-0000-0000-0000120B0000}"/>
    <cellStyle name="Heading 2 24 2" xfId="15169" xr:uid="{7074BC4F-1085-43A7-BA6C-DC8F6186F231}"/>
    <cellStyle name="Heading 2 24 3" xfId="15170" xr:uid="{CA883D36-2DC0-4DBD-83A3-7CD69995A368}"/>
    <cellStyle name="Heading 2 24 4" xfId="15171" xr:uid="{024E5224-BAE8-42E9-8F37-1DA1C88C0DB3}"/>
    <cellStyle name="Heading 2 24 5" xfId="15172" xr:uid="{8E6EB3B1-5BD0-4EEE-95CE-44ADC27B31E4}"/>
    <cellStyle name="Heading 2 24 6" xfId="15173" xr:uid="{C45C046A-9E8E-40EC-AF70-13D018B6C9FD}"/>
    <cellStyle name="Heading 2 24 7" xfId="15168" xr:uid="{8625A9A0-1659-4341-97EE-6D9FB7AC04A6}"/>
    <cellStyle name="Heading 2 25" xfId="3592" xr:uid="{00000000-0005-0000-0000-0000130B0000}"/>
    <cellStyle name="Heading 2 25 2" xfId="15174" xr:uid="{31D3CA42-19F9-4437-B59C-5AABBA55AB5A}"/>
    <cellStyle name="Heading 2 26" xfId="3593" xr:uid="{00000000-0005-0000-0000-0000140B0000}"/>
    <cellStyle name="Heading 2 26 2" xfId="15175" xr:uid="{91A7C2DC-6D29-4F8E-A070-3EB72C02E338}"/>
    <cellStyle name="Heading 2 27" xfId="3594" xr:uid="{00000000-0005-0000-0000-0000150B0000}"/>
    <cellStyle name="Heading 2 27 2" xfId="15176" xr:uid="{11A0D415-7F3E-45F2-A1C2-E963A057A373}"/>
    <cellStyle name="Heading 2 28" xfId="3595" xr:uid="{00000000-0005-0000-0000-0000160B0000}"/>
    <cellStyle name="Heading 2 28 2" xfId="15177" xr:uid="{9C4F1408-BBB4-48D1-BDFA-C26FBCD3201F}"/>
    <cellStyle name="Heading 2 29" xfId="3596" xr:uid="{00000000-0005-0000-0000-0000170B0000}"/>
    <cellStyle name="Heading 2 29 2" xfId="15178" xr:uid="{CC7BE059-9804-4B8D-80DC-D153A6D5073E}"/>
    <cellStyle name="Heading 2 3" xfId="955" xr:uid="{00000000-0005-0000-0000-0000180B0000}"/>
    <cellStyle name="Heading 2 3 2" xfId="3597" xr:uid="{00000000-0005-0000-0000-0000190B0000}"/>
    <cellStyle name="Heading 2 3 2 2" xfId="43972" xr:uid="{35B1CF90-4A82-4CB7-B40F-FE9B8F848601}"/>
    <cellStyle name="Heading 2 3 3" xfId="3598" xr:uid="{00000000-0005-0000-0000-00001A0B0000}"/>
    <cellStyle name="Heading 2 3 4" xfId="15179" xr:uid="{89DFDF11-FC6A-4691-8063-9D103840132A}"/>
    <cellStyle name="Heading 2 3_1_5" xfId="3599" xr:uid="{00000000-0005-0000-0000-00001B0B0000}"/>
    <cellStyle name="Heading 2 30" xfId="3600" xr:uid="{00000000-0005-0000-0000-00001C0B0000}"/>
    <cellStyle name="Heading 2 30 2" xfId="15180" xr:uid="{D630F519-D308-4E0B-B715-04E2113C1D25}"/>
    <cellStyle name="Heading 2 31" xfId="3601" xr:uid="{00000000-0005-0000-0000-00001D0B0000}"/>
    <cellStyle name="Heading 2 31 2" xfId="15181" xr:uid="{8E4CB443-8A9D-4948-B999-851FED09EBC4}"/>
    <cellStyle name="Heading 2 32" xfId="3602" xr:uid="{00000000-0005-0000-0000-00001E0B0000}"/>
    <cellStyle name="Heading 2 32 2" xfId="15182" xr:uid="{C0F8E203-72EA-4C32-83B9-9D631FAD7FA1}"/>
    <cellStyle name="Heading 2 33" xfId="3603" xr:uid="{00000000-0005-0000-0000-00001F0B0000}"/>
    <cellStyle name="Heading 2 33 2" xfId="15183" xr:uid="{C5F4700B-3590-44BB-B2C9-E4988EE10F3B}"/>
    <cellStyle name="Heading 2 34" xfId="3604" xr:uid="{00000000-0005-0000-0000-0000200B0000}"/>
    <cellStyle name="Heading 2 34 2" xfId="15184" xr:uid="{80838189-4C01-4FC4-8E55-4C12D9C55E14}"/>
    <cellStyle name="Heading 2 35" xfId="3605" xr:uid="{00000000-0005-0000-0000-0000210B0000}"/>
    <cellStyle name="Heading 2 36" xfId="3606" xr:uid="{00000000-0005-0000-0000-0000220B0000}"/>
    <cellStyle name="Heading 2 37" xfId="3607" xr:uid="{00000000-0005-0000-0000-0000230B0000}"/>
    <cellStyle name="Heading 2 38" xfId="3608" xr:uid="{00000000-0005-0000-0000-0000240B0000}"/>
    <cellStyle name="Heading 2 39" xfId="3609" xr:uid="{00000000-0005-0000-0000-0000250B0000}"/>
    <cellStyle name="Heading 2 4" xfId="956" xr:uid="{00000000-0005-0000-0000-0000260B0000}"/>
    <cellStyle name="Heading 2 4 2" xfId="43973" xr:uid="{A069B8A5-BCB6-44E6-AC78-68BB8C1D4E12}"/>
    <cellStyle name="Heading 2 4 3" xfId="15185" xr:uid="{5C458702-3216-4658-866E-594F89770558}"/>
    <cellStyle name="Heading 2 40" xfId="3610" xr:uid="{00000000-0005-0000-0000-0000270B0000}"/>
    <cellStyle name="Heading 2 41" xfId="3611" xr:uid="{00000000-0005-0000-0000-0000280B0000}"/>
    <cellStyle name="Heading 2 42" xfId="3612" xr:uid="{00000000-0005-0000-0000-0000290B0000}"/>
    <cellStyle name="Heading 2 43" xfId="3613" xr:uid="{00000000-0005-0000-0000-00002A0B0000}"/>
    <cellStyle name="Heading 2 44" xfId="3614" xr:uid="{00000000-0005-0000-0000-00002B0B0000}"/>
    <cellStyle name="Heading 2 45" xfId="3615" xr:uid="{00000000-0005-0000-0000-00002C0B0000}"/>
    <cellStyle name="Heading 2 46" xfId="3616" xr:uid="{00000000-0005-0000-0000-00002D0B0000}"/>
    <cellStyle name="Heading 2 47" xfId="3617" xr:uid="{00000000-0005-0000-0000-00002E0B0000}"/>
    <cellStyle name="Heading 2 48" xfId="3618" xr:uid="{00000000-0005-0000-0000-00002F0B0000}"/>
    <cellStyle name="Heading 2 49" xfId="3619" xr:uid="{00000000-0005-0000-0000-0000300B0000}"/>
    <cellStyle name="Heading 2 5" xfId="957" xr:uid="{00000000-0005-0000-0000-0000310B0000}"/>
    <cellStyle name="Heading 2 5 2" xfId="43974" xr:uid="{AB86E83E-7789-46FD-8061-39B909430891}"/>
    <cellStyle name="Heading 2 5 3" xfId="15186" xr:uid="{CA28CCA8-5532-44BE-AE96-D7D6ACB6B2E9}"/>
    <cellStyle name="Heading 2 6" xfId="958" xr:uid="{00000000-0005-0000-0000-0000320B0000}"/>
    <cellStyle name="Heading 2 6 2" xfId="43975" xr:uid="{5B3CB0F2-1F29-4991-B8E7-972DB84C19C7}"/>
    <cellStyle name="Heading 2 6 3" xfId="15187" xr:uid="{582310F5-ECC4-4895-9189-D5E9FE3FC28D}"/>
    <cellStyle name="Heading 2 7" xfId="959" xr:uid="{00000000-0005-0000-0000-0000330B0000}"/>
    <cellStyle name="Heading 2 7 2" xfId="43976" xr:uid="{7E686BAB-03AC-4524-A5F7-75719F5FD8DC}"/>
    <cellStyle name="Heading 2 7 3" xfId="15188" xr:uid="{9325632D-2B4B-4528-AD8A-B3F16104BC9B}"/>
    <cellStyle name="Heading 2 8" xfId="960" xr:uid="{00000000-0005-0000-0000-0000340B0000}"/>
    <cellStyle name="Heading 2 8 2" xfId="3620" xr:uid="{00000000-0005-0000-0000-0000350B0000}"/>
    <cellStyle name="Heading 2 8 2 2" xfId="43977" xr:uid="{5F7B2D99-F93C-431A-86D2-D882D20FE687}"/>
    <cellStyle name="Heading 2 8 3" xfId="15189" xr:uid="{6E1B8AC4-1760-4F14-8324-19B9B2C2DC51}"/>
    <cellStyle name="Heading 2 9" xfId="961" xr:uid="{00000000-0005-0000-0000-0000360B0000}"/>
    <cellStyle name="Heading 2 9 2" xfId="3621" xr:uid="{00000000-0005-0000-0000-0000370B0000}"/>
    <cellStyle name="Heading 2 9 2 2" xfId="43978" xr:uid="{5DE358D7-D7F7-4846-A70C-0B35A510F3BF}"/>
    <cellStyle name="Heading 2 9 3" xfId="15190" xr:uid="{C0DBC957-2B34-49C1-99B0-FCF3B14A0771}"/>
    <cellStyle name="Heading 3 10" xfId="3622" xr:uid="{00000000-0005-0000-0000-0000380B0000}"/>
    <cellStyle name="Heading 3 10 2" xfId="15191" xr:uid="{D467BD1F-3BF5-4CFF-BA6C-52AAF6C1A2F1}"/>
    <cellStyle name="Heading 3 11" xfId="3623" xr:uid="{00000000-0005-0000-0000-0000390B0000}"/>
    <cellStyle name="Heading 3 11 2" xfId="15192" xr:uid="{3745E78F-4C36-4238-8F7B-6BFB49E2D43D}"/>
    <cellStyle name="Heading 3 12" xfId="3624" xr:uid="{00000000-0005-0000-0000-00003A0B0000}"/>
    <cellStyle name="Heading 3 12 2" xfId="15193" xr:uid="{41F85BB6-FCA0-4255-BEA3-4BB45233F46B}"/>
    <cellStyle name="Heading 3 13" xfId="3625" xr:uid="{00000000-0005-0000-0000-00003B0B0000}"/>
    <cellStyle name="Heading 3 13 2" xfId="15194" xr:uid="{FEC7CE21-C9E4-430C-AA8A-EC64808FC5F6}"/>
    <cellStyle name="Heading 3 14" xfId="3626" xr:uid="{00000000-0005-0000-0000-00003C0B0000}"/>
    <cellStyle name="Heading 3 14 2" xfId="15195" xr:uid="{093C7A70-7239-46CC-AF38-A650B150C7A8}"/>
    <cellStyle name="Heading 3 15" xfId="3627" xr:uid="{00000000-0005-0000-0000-00003D0B0000}"/>
    <cellStyle name="Heading 3 15 2" xfId="15196" xr:uid="{C47C4F6E-42CC-459C-BF17-D686FC5D26B6}"/>
    <cellStyle name="Heading 3 16" xfId="3628" xr:uid="{00000000-0005-0000-0000-00003E0B0000}"/>
    <cellStyle name="Heading 3 16 2" xfId="15197" xr:uid="{AF1C80D0-06CF-4D1E-80F5-1DE6DBF577B4}"/>
    <cellStyle name="Heading 3 17" xfId="3629" xr:uid="{00000000-0005-0000-0000-00003F0B0000}"/>
    <cellStyle name="Heading 3 17 2" xfId="15198" xr:uid="{721C9F18-15C6-4448-94B1-E666002FE987}"/>
    <cellStyle name="Heading 3 18" xfId="3630" xr:uid="{00000000-0005-0000-0000-0000400B0000}"/>
    <cellStyle name="Heading 3 18 2" xfId="15199" xr:uid="{4E5029D1-298B-4EFC-9DAC-942AFE3F343A}"/>
    <cellStyle name="Heading 3 19" xfId="3631" xr:uid="{00000000-0005-0000-0000-0000410B0000}"/>
    <cellStyle name="Heading 3 19 2" xfId="15200" xr:uid="{3282F3ED-4B72-48CD-9C5F-1860105A9390}"/>
    <cellStyle name="Heading 3 2" xfId="962" xr:uid="{00000000-0005-0000-0000-0000420B0000}"/>
    <cellStyle name="Heading 3 2 10" xfId="3632" xr:uid="{00000000-0005-0000-0000-0000430B0000}"/>
    <cellStyle name="Heading 3 2 10 2" xfId="15202" xr:uid="{43C30E7E-E88F-4700-A239-E7F06CE199B0}"/>
    <cellStyle name="Heading 3 2 11" xfId="3633" xr:uid="{00000000-0005-0000-0000-0000440B0000}"/>
    <cellStyle name="Heading 3 2 11 2" xfId="15203" xr:uid="{EE090167-FFD3-4DCC-AF42-5EDD15D7D5AB}"/>
    <cellStyle name="Heading 3 2 12" xfId="3634" xr:uid="{00000000-0005-0000-0000-0000450B0000}"/>
    <cellStyle name="Heading 3 2 12 2" xfId="15204" xr:uid="{627918D1-DEBB-4081-B67C-721477D869F0}"/>
    <cellStyle name="Heading 3 2 13" xfId="3635" xr:uid="{00000000-0005-0000-0000-0000460B0000}"/>
    <cellStyle name="Heading 3 2 13 2" xfId="15205" xr:uid="{F6DD1F12-D712-4E7E-A841-0C96A58DBB56}"/>
    <cellStyle name="Heading 3 2 14" xfId="3636" xr:uid="{00000000-0005-0000-0000-0000470B0000}"/>
    <cellStyle name="Heading 3 2 14 2" xfId="43364" xr:uid="{FD32A30F-EB98-43C4-8163-C9BCEC3D0CDD}"/>
    <cellStyle name="Heading 3 2 15" xfId="15201" xr:uid="{2B5710D7-89AC-4866-8924-23A019C4A1D9}"/>
    <cellStyle name="Heading 3 2 2" xfId="963" xr:uid="{00000000-0005-0000-0000-0000480B0000}"/>
    <cellStyle name="Heading 3 2 2 2" xfId="3637" xr:uid="{00000000-0005-0000-0000-0000490B0000}"/>
    <cellStyle name="Heading 3 2 2 2 2" xfId="43979" xr:uid="{ADC5FF6E-54CB-4C98-A860-668C9B35060A}"/>
    <cellStyle name="Heading 3 2 2 3" xfId="15206" xr:uid="{56BB898A-C597-47AD-87D7-3FD31E6DF03C}"/>
    <cellStyle name="Heading 3 2 3" xfId="964" xr:uid="{00000000-0005-0000-0000-00004A0B0000}"/>
    <cellStyle name="Heading 3 2 3 2" xfId="3638" xr:uid="{00000000-0005-0000-0000-00004B0B0000}"/>
    <cellStyle name="Heading 3 2 3 2 2" xfId="43980" xr:uid="{EE380AB7-5051-4603-B65C-BAFCCC595501}"/>
    <cellStyle name="Heading 3 2 3 3" xfId="15207" xr:uid="{C1E31DC9-F132-4249-BD1D-C30F0674CCCC}"/>
    <cellStyle name="Heading 3 2 4" xfId="965" xr:uid="{00000000-0005-0000-0000-00004C0B0000}"/>
    <cellStyle name="Heading 3 2 4 2" xfId="3639" xr:uid="{00000000-0005-0000-0000-00004D0B0000}"/>
    <cellStyle name="Heading 3 2 4 2 2" xfId="43981" xr:uid="{F1FDF52E-BF8B-4DD7-8117-5EFEBFAB10FE}"/>
    <cellStyle name="Heading 3 2 4 3" xfId="15208" xr:uid="{D83B65A0-A89C-46F8-9AC6-52BF083308AA}"/>
    <cellStyle name="Heading 3 2 5" xfId="3640" xr:uid="{00000000-0005-0000-0000-00004E0B0000}"/>
    <cellStyle name="Heading 3 2 5 2" xfId="15209" xr:uid="{C444A047-B0CD-4168-8A74-D6920ED30247}"/>
    <cellStyle name="Heading 3 2 6" xfId="3641" xr:uid="{00000000-0005-0000-0000-00004F0B0000}"/>
    <cellStyle name="Heading 3 2 6 2" xfId="15210" xr:uid="{8A36019B-15BE-47D7-8DEC-5F3C7ED4C082}"/>
    <cellStyle name="Heading 3 2 7" xfId="3642" xr:uid="{00000000-0005-0000-0000-0000500B0000}"/>
    <cellStyle name="Heading 3 2 7 2" xfId="15211" xr:uid="{DDB0F235-ECB3-42D2-92DC-1EE156063FEC}"/>
    <cellStyle name="Heading 3 2 8" xfId="3643" xr:uid="{00000000-0005-0000-0000-0000510B0000}"/>
    <cellStyle name="Heading 3 2 8 2" xfId="15212" xr:uid="{CA464312-0557-459F-B895-798708DCAF6E}"/>
    <cellStyle name="Heading 3 2 9" xfId="3644" xr:uid="{00000000-0005-0000-0000-0000520B0000}"/>
    <cellStyle name="Heading 3 2 9 2" xfId="15213" xr:uid="{4CBFBF44-FC43-4DE5-B28C-79F28701A263}"/>
    <cellStyle name="Heading 3 2_1_5" xfId="3645" xr:uid="{00000000-0005-0000-0000-0000530B0000}"/>
    <cellStyle name="Heading 3 20" xfId="3646" xr:uid="{00000000-0005-0000-0000-0000540B0000}"/>
    <cellStyle name="Heading 3 20 2" xfId="15214" xr:uid="{CCBA4359-03B0-4D1C-B151-E146118117E1}"/>
    <cellStyle name="Heading 3 21" xfId="3647" xr:uid="{00000000-0005-0000-0000-0000550B0000}"/>
    <cellStyle name="Heading 3 21 10" xfId="15216" xr:uid="{4878134A-5E1B-4174-9A6B-043B7F7969BE}"/>
    <cellStyle name="Heading 3 21 11" xfId="15217" xr:uid="{D707CD2A-E2C0-4E25-91AB-4F889F20C91C}"/>
    <cellStyle name="Heading 3 21 12" xfId="15218" xr:uid="{7B38276A-19CE-46FE-9AD1-CE734844A2FD}"/>
    <cellStyle name="Heading 3 21 13" xfId="15219" xr:uid="{1B282A9F-F850-4B33-BDE3-0B3FE6687D5D}"/>
    <cellStyle name="Heading 3 21 14" xfId="15220" xr:uid="{D0DB22D2-16DA-42EA-A20D-5A016722892B}"/>
    <cellStyle name="Heading 3 21 15" xfId="15215" xr:uid="{176D8688-F430-4444-A9B4-7E602541A343}"/>
    <cellStyle name="Heading 3 21 2" xfId="15221" xr:uid="{52CC2F29-239A-444E-B958-696EEC58EA86}"/>
    <cellStyle name="Heading 3 21 2 2" xfId="15222" xr:uid="{B1A84DE7-966A-4FBE-B105-F04C19F87EAF}"/>
    <cellStyle name="Heading 3 21 2 3" xfId="15223" xr:uid="{6D247276-D235-45D2-8C65-F11411338630}"/>
    <cellStyle name="Heading 3 21 2 3 2" xfId="15224" xr:uid="{AEC232A9-E61C-4797-A3C4-18BBC8FEF4DB}"/>
    <cellStyle name="Heading 3 21 2 4" xfId="15225" xr:uid="{3628A8D7-F0B4-4B31-A98A-057174EC9F33}"/>
    <cellStyle name="Heading 3 21 2 5" xfId="15226" xr:uid="{7EB2BFF4-B9CD-4AC2-8F98-5BA2EF8E29F4}"/>
    <cellStyle name="Heading 3 21 3" xfId="15227" xr:uid="{701848B2-E1D3-4619-9028-E3FD8DDFF1C1}"/>
    <cellStyle name="Heading 3 21 4" xfId="15228" xr:uid="{DC9FBC9B-386F-4F2F-BF10-9024A7A00140}"/>
    <cellStyle name="Heading 3 21 5" xfId="15229" xr:uid="{3F55D5A7-816E-40F5-A397-8DD9801BCBC3}"/>
    <cellStyle name="Heading 3 21 6" xfId="15230" xr:uid="{1D5A8A8A-5820-4B82-AEC3-385F1DE25310}"/>
    <cellStyle name="Heading 3 21 7" xfId="15231" xr:uid="{2392F9BE-D927-462E-97DA-809A84B8E291}"/>
    <cellStyle name="Heading 3 21 8" xfId="15232" xr:uid="{15A0CA15-AA07-4EAE-A9FA-E4C819E45607}"/>
    <cellStyle name="Heading 3 21 9" xfId="15233" xr:uid="{873F70DE-FBF7-40A7-9A02-59C59BB2F999}"/>
    <cellStyle name="Heading 3 22" xfId="3648" xr:uid="{00000000-0005-0000-0000-0000560B0000}"/>
    <cellStyle name="Heading 3 22 2" xfId="15235" xr:uid="{44EE8534-7A66-472E-868B-E8F439308FA3}"/>
    <cellStyle name="Heading 3 22 3" xfId="15236" xr:uid="{95035EF9-1600-4F07-9B46-9DD25AC99658}"/>
    <cellStyle name="Heading 3 22 4" xfId="15237" xr:uid="{883A665C-D13A-4CE3-AEE0-A7EEE922BE1A}"/>
    <cellStyle name="Heading 3 22 4 2" xfId="40014" xr:uid="{D799D686-8959-4A91-A53E-32A0919E2F61}"/>
    <cellStyle name="Heading 3 22 5" xfId="15238" xr:uid="{E9651F2A-673A-4CED-91BB-E5A37E556E24}"/>
    <cellStyle name="Heading 3 22 5 2" xfId="40015" xr:uid="{45912DB9-CDEE-4E5D-B14E-1D9E4A4C6407}"/>
    <cellStyle name="Heading 3 22 6" xfId="40013" xr:uid="{E15E18B5-CECA-4BC3-97E9-01E9D3EB1203}"/>
    <cellStyle name="Heading 3 22 7" xfId="15234" xr:uid="{922DABAC-D6F9-44A6-8F83-4175F65394A7}"/>
    <cellStyle name="Heading 3 23" xfId="3649" xr:uid="{00000000-0005-0000-0000-0000570B0000}"/>
    <cellStyle name="Heading 3 23 2" xfId="15240" xr:uid="{CB46E93C-A2CE-4F01-816B-4EB2B2EDD4F6}"/>
    <cellStyle name="Heading 3 23 3" xfId="15241" xr:uid="{895F5DFE-B4BF-4183-B341-E73E697BDBF3}"/>
    <cellStyle name="Heading 3 23 3 2" xfId="15242" xr:uid="{E5B5092B-8860-466C-8773-0DDB8D478639}"/>
    <cellStyle name="Heading 3 23 3 2 2" xfId="40017" xr:uid="{E4317AEA-849D-46DC-B388-E395769A3FC1}"/>
    <cellStyle name="Heading 3 23 4" xfId="15243" xr:uid="{A4D6D8CE-1BB7-43D2-8203-93888198D9E8}"/>
    <cellStyle name="Heading 3 23 5" xfId="15244" xr:uid="{B072308C-A17B-41AE-B263-F5DCD50046AD}"/>
    <cellStyle name="Heading 3 23 5 2" xfId="40018" xr:uid="{B9A83548-00A9-4253-8524-A9B5AA46B665}"/>
    <cellStyle name="Heading 3 23 6" xfId="40016" xr:uid="{58013EF9-DC89-4AD3-BF45-4403A721F094}"/>
    <cellStyle name="Heading 3 23 7" xfId="15239" xr:uid="{84563139-929F-4870-82F0-4BB4E471915E}"/>
    <cellStyle name="Heading 3 24" xfId="3650" xr:uid="{00000000-0005-0000-0000-0000580B0000}"/>
    <cellStyle name="Heading 3 24 2" xfId="15246" xr:uid="{CD8EA73A-FEDF-4F26-BBF2-2548330BDB52}"/>
    <cellStyle name="Heading 3 24 3" xfId="15247" xr:uid="{41BCCF01-CEAE-4565-AD54-43EE9EB56158}"/>
    <cellStyle name="Heading 3 24 4" xfId="15248" xr:uid="{47575A8D-F126-4B5F-8202-DDDA9C8A70A5}"/>
    <cellStyle name="Heading 3 24 5" xfId="15249" xr:uid="{AD5D9122-615C-41A8-89E6-00A285F25ECD}"/>
    <cellStyle name="Heading 3 24 6" xfId="15250" xr:uid="{94513D2B-CD06-4F5F-96BF-EE9AD476E765}"/>
    <cellStyle name="Heading 3 24 7" xfId="15245" xr:uid="{CF8ABFBF-61F8-4971-9DF2-E687184D3100}"/>
    <cellStyle name="Heading 3 25" xfId="3651" xr:uid="{00000000-0005-0000-0000-0000590B0000}"/>
    <cellStyle name="Heading 3 25 2" xfId="15251" xr:uid="{41BB11F5-860D-42F3-802A-EEE4C4EA808F}"/>
    <cellStyle name="Heading 3 26" xfId="3652" xr:uid="{00000000-0005-0000-0000-00005A0B0000}"/>
    <cellStyle name="Heading 3 26 2" xfId="15252" xr:uid="{0E33F758-FF41-4153-B8CA-FC899E64D6E5}"/>
    <cellStyle name="Heading 3 27" xfId="3653" xr:uid="{00000000-0005-0000-0000-00005B0B0000}"/>
    <cellStyle name="Heading 3 27 2" xfId="15253" xr:uid="{A615CA2E-2C73-4C16-9944-240080B2FE26}"/>
    <cellStyle name="Heading 3 28" xfId="3654" xr:uid="{00000000-0005-0000-0000-00005C0B0000}"/>
    <cellStyle name="Heading 3 28 2" xfId="15254" xr:uid="{80FEBF5F-7EFD-4CF5-8504-20E4A0CC1EC3}"/>
    <cellStyle name="Heading 3 29" xfId="3655" xr:uid="{00000000-0005-0000-0000-00005D0B0000}"/>
    <cellStyle name="Heading 3 29 2" xfId="15255" xr:uid="{F661239E-B805-4442-BDA9-A8BD26B33390}"/>
    <cellStyle name="Heading 3 3" xfId="966" xr:uid="{00000000-0005-0000-0000-00005E0B0000}"/>
    <cellStyle name="Heading 3 3 2" xfId="3656" xr:uid="{00000000-0005-0000-0000-00005F0B0000}"/>
    <cellStyle name="Heading 3 3 2 2" xfId="43982" xr:uid="{3E1B4614-AAD3-413B-954D-1C50A70E464C}"/>
    <cellStyle name="Heading 3 3 3" xfId="3657" xr:uid="{00000000-0005-0000-0000-0000600B0000}"/>
    <cellStyle name="Heading 3 3 4" xfId="15256" xr:uid="{098B58E8-2790-47A9-AEAB-CFB7AE558EA4}"/>
    <cellStyle name="Heading 3 3_1_5" xfId="3658" xr:uid="{00000000-0005-0000-0000-0000610B0000}"/>
    <cellStyle name="Heading 3 30" xfId="3659" xr:uid="{00000000-0005-0000-0000-0000620B0000}"/>
    <cellStyle name="Heading 3 30 2" xfId="15257" xr:uid="{8A92EC8F-CF39-45A3-9729-EAEEDE110811}"/>
    <cellStyle name="Heading 3 31" xfId="3660" xr:uid="{00000000-0005-0000-0000-0000630B0000}"/>
    <cellStyle name="Heading 3 31 2" xfId="15258" xr:uid="{9FACF24C-E29E-4624-B1FB-6F7C3509CA7A}"/>
    <cellStyle name="Heading 3 32" xfId="3661" xr:uid="{00000000-0005-0000-0000-0000640B0000}"/>
    <cellStyle name="Heading 3 32 2" xfId="15259" xr:uid="{7146A1C6-FD2D-4831-8488-0E5F1244E9B2}"/>
    <cellStyle name="Heading 3 33" xfId="3662" xr:uid="{00000000-0005-0000-0000-0000650B0000}"/>
    <cellStyle name="Heading 3 33 2" xfId="15260" xr:uid="{43EA8DEB-A7EE-45C7-B4FF-853F96EF2AFD}"/>
    <cellStyle name="Heading 3 34" xfId="3663" xr:uid="{00000000-0005-0000-0000-0000660B0000}"/>
    <cellStyle name="Heading 3 34 2" xfId="15261" xr:uid="{7AD2B291-EB45-4B89-BB16-F6D631A54378}"/>
    <cellStyle name="Heading 3 35" xfId="3664" xr:uid="{00000000-0005-0000-0000-0000670B0000}"/>
    <cellStyle name="Heading 3 36" xfId="3665" xr:uid="{00000000-0005-0000-0000-0000680B0000}"/>
    <cellStyle name="Heading 3 37" xfId="3666" xr:uid="{00000000-0005-0000-0000-0000690B0000}"/>
    <cellStyle name="Heading 3 38" xfId="3667" xr:uid="{00000000-0005-0000-0000-00006A0B0000}"/>
    <cellStyle name="Heading 3 39" xfId="3668" xr:uid="{00000000-0005-0000-0000-00006B0B0000}"/>
    <cellStyle name="Heading 3 4" xfId="967" xr:uid="{00000000-0005-0000-0000-00006C0B0000}"/>
    <cellStyle name="Heading 3 4 2" xfId="43983" xr:uid="{DFFB8826-027D-4534-9996-273C307E536F}"/>
    <cellStyle name="Heading 3 4 3" xfId="15262" xr:uid="{518E960A-E522-4C3A-A1A4-40F052C51C92}"/>
    <cellStyle name="Heading 3 40" xfId="3669" xr:uid="{00000000-0005-0000-0000-00006D0B0000}"/>
    <cellStyle name="Heading 3 41" xfId="3670" xr:uid="{00000000-0005-0000-0000-00006E0B0000}"/>
    <cellStyle name="Heading 3 42" xfId="3671" xr:uid="{00000000-0005-0000-0000-00006F0B0000}"/>
    <cellStyle name="Heading 3 43" xfId="3672" xr:uid="{00000000-0005-0000-0000-0000700B0000}"/>
    <cellStyle name="Heading 3 44" xfId="3673" xr:uid="{00000000-0005-0000-0000-0000710B0000}"/>
    <cellStyle name="Heading 3 45" xfId="3674" xr:uid="{00000000-0005-0000-0000-0000720B0000}"/>
    <cellStyle name="Heading 3 46" xfId="3675" xr:uid="{00000000-0005-0000-0000-0000730B0000}"/>
    <cellStyle name="Heading 3 47" xfId="3676" xr:uid="{00000000-0005-0000-0000-0000740B0000}"/>
    <cellStyle name="Heading 3 48" xfId="3677" xr:uid="{00000000-0005-0000-0000-0000750B0000}"/>
    <cellStyle name="Heading 3 49" xfId="3678" xr:uid="{00000000-0005-0000-0000-0000760B0000}"/>
    <cellStyle name="Heading 3 5" xfId="968" xr:uid="{00000000-0005-0000-0000-0000770B0000}"/>
    <cellStyle name="Heading 3 5 2" xfId="43984" xr:uid="{A728AD96-BDC6-4501-AFA8-807E1BE5476D}"/>
    <cellStyle name="Heading 3 5 3" xfId="15263" xr:uid="{8F52943C-63C4-4B7E-ACA4-9EEC2CD74D93}"/>
    <cellStyle name="Heading 3 6" xfId="969" xr:uid="{00000000-0005-0000-0000-0000780B0000}"/>
    <cellStyle name="Heading 3 6 2" xfId="43985" xr:uid="{0A555674-4F57-4B9E-A7BF-3AB18ED422A6}"/>
    <cellStyle name="Heading 3 6 3" xfId="15264" xr:uid="{E0C91A4B-4C98-46B5-B845-D0F1701235D1}"/>
    <cellStyle name="Heading 3 7" xfId="970" xr:uid="{00000000-0005-0000-0000-0000790B0000}"/>
    <cellStyle name="Heading 3 7 2" xfId="43986" xr:uid="{0891DB37-5B12-41FB-9A9B-B1188F672A7B}"/>
    <cellStyle name="Heading 3 7 3" xfId="15265" xr:uid="{F9818A7A-A9FD-4ED0-AF56-DB23C60EBA5D}"/>
    <cellStyle name="Heading 3 8" xfId="971" xr:uid="{00000000-0005-0000-0000-00007A0B0000}"/>
    <cellStyle name="Heading 3 8 2" xfId="3679" xr:uid="{00000000-0005-0000-0000-00007B0B0000}"/>
    <cellStyle name="Heading 3 8 2 2" xfId="43987" xr:uid="{C539E448-827B-4D1C-9DD9-FFE19A1E01A4}"/>
    <cellStyle name="Heading 3 8 3" xfId="15266" xr:uid="{908EB83F-3EAF-4B5A-BE14-4D9641E4BC73}"/>
    <cellStyle name="Heading 3 9" xfId="972" xr:uid="{00000000-0005-0000-0000-00007C0B0000}"/>
    <cellStyle name="Heading 3 9 2" xfId="3680" xr:uid="{00000000-0005-0000-0000-00007D0B0000}"/>
    <cellStyle name="Heading 3 9 2 2" xfId="43988" xr:uid="{C5198DDB-109C-4443-B4C3-CC8CFDC1C9FC}"/>
    <cellStyle name="Heading 3 9 3" xfId="15267" xr:uid="{7BA260F2-BA00-4FAE-89D9-5339E3FD9CBC}"/>
    <cellStyle name="Heading 4 10" xfId="3681" xr:uid="{00000000-0005-0000-0000-00007E0B0000}"/>
    <cellStyle name="Heading 4 10 2" xfId="15268" xr:uid="{925696E5-E3EB-4A46-AB8E-3882BF3E74D3}"/>
    <cellStyle name="Heading 4 11" xfId="3682" xr:uid="{00000000-0005-0000-0000-00007F0B0000}"/>
    <cellStyle name="Heading 4 11 2" xfId="15269" xr:uid="{99AE689D-AAFD-49CE-8E8D-25048EEFBA90}"/>
    <cellStyle name="Heading 4 12" xfId="3683" xr:uid="{00000000-0005-0000-0000-0000800B0000}"/>
    <cellStyle name="Heading 4 12 2" xfId="15270" xr:uid="{B230837F-C049-40DD-9834-B87E1459272D}"/>
    <cellStyle name="Heading 4 13" xfId="3684" xr:uid="{00000000-0005-0000-0000-0000810B0000}"/>
    <cellStyle name="Heading 4 13 2" xfId="15271" xr:uid="{8D5D18E9-4903-4B0E-AF47-5527461320B8}"/>
    <cellStyle name="Heading 4 14" xfId="3685" xr:uid="{00000000-0005-0000-0000-0000820B0000}"/>
    <cellStyle name="Heading 4 14 2" xfId="15272" xr:uid="{9B0AE347-1D51-44E7-8670-CB483485EDB2}"/>
    <cellStyle name="Heading 4 15" xfId="3686" xr:uid="{00000000-0005-0000-0000-0000830B0000}"/>
    <cellStyle name="Heading 4 15 2" xfId="15273" xr:uid="{4D42D768-4AC4-4606-ADE3-6D51BDCECF2F}"/>
    <cellStyle name="Heading 4 16" xfId="3687" xr:uid="{00000000-0005-0000-0000-0000840B0000}"/>
    <cellStyle name="Heading 4 16 2" xfId="15274" xr:uid="{2873484C-508D-4404-A889-B401267D9B4C}"/>
    <cellStyle name="Heading 4 17" xfId="3688" xr:uid="{00000000-0005-0000-0000-0000850B0000}"/>
    <cellStyle name="Heading 4 17 2" xfId="15275" xr:uid="{55E007DB-06FF-4358-BACC-0B22C3A773F6}"/>
    <cellStyle name="Heading 4 18" xfId="3689" xr:uid="{00000000-0005-0000-0000-0000860B0000}"/>
    <cellStyle name="Heading 4 18 2" xfId="15276" xr:uid="{82E3C995-9030-4CA5-8F71-73CC4703BB02}"/>
    <cellStyle name="Heading 4 19" xfId="3690" xr:uid="{00000000-0005-0000-0000-0000870B0000}"/>
    <cellStyle name="Heading 4 19 2" xfId="15277" xr:uid="{9BFEDE21-D34A-49FF-83DB-8CC89C52BA23}"/>
    <cellStyle name="Heading 4 2" xfId="973" xr:uid="{00000000-0005-0000-0000-0000880B0000}"/>
    <cellStyle name="Heading 4 2 10" xfId="3691" xr:uid="{00000000-0005-0000-0000-0000890B0000}"/>
    <cellStyle name="Heading 4 2 10 2" xfId="15279" xr:uid="{4AD89377-2030-4661-8ABA-E5BE02DF77D3}"/>
    <cellStyle name="Heading 4 2 11" xfId="3692" xr:uid="{00000000-0005-0000-0000-00008A0B0000}"/>
    <cellStyle name="Heading 4 2 11 2" xfId="15280" xr:uid="{021B5965-D202-4C56-916B-EB3A7B882ED2}"/>
    <cellStyle name="Heading 4 2 12" xfId="3693" xr:uid="{00000000-0005-0000-0000-00008B0B0000}"/>
    <cellStyle name="Heading 4 2 12 2" xfId="15281" xr:uid="{354453E3-8A9E-4BD8-96D0-A65EF2794CE5}"/>
    <cellStyle name="Heading 4 2 13" xfId="3694" xr:uid="{00000000-0005-0000-0000-00008C0B0000}"/>
    <cellStyle name="Heading 4 2 13 2" xfId="15282" xr:uid="{0244EF3A-0141-43E5-B8CC-653DBE46D390}"/>
    <cellStyle name="Heading 4 2 14" xfId="3695" xr:uid="{00000000-0005-0000-0000-00008D0B0000}"/>
    <cellStyle name="Heading 4 2 14 2" xfId="43365" xr:uid="{955BDB43-D56A-4E0A-8596-761ABBA03382}"/>
    <cellStyle name="Heading 4 2 15" xfId="15278" xr:uid="{1ECD0C2A-9408-47F1-9040-E32E6D5E8EE4}"/>
    <cellStyle name="Heading 4 2 2" xfId="974" xr:uid="{00000000-0005-0000-0000-00008E0B0000}"/>
    <cellStyle name="Heading 4 2 2 2" xfId="3696" xr:uid="{00000000-0005-0000-0000-00008F0B0000}"/>
    <cellStyle name="Heading 4 2 2 2 2" xfId="43989" xr:uid="{A00C638A-088E-4FE3-9E4B-8480C80FD6F5}"/>
    <cellStyle name="Heading 4 2 2 3" xfId="15283" xr:uid="{4ED96740-7EB6-47CF-8252-1D236A951AA1}"/>
    <cellStyle name="Heading 4 2 3" xfId="975" xr:uid="{00000000-0005-0000-0000-0000900B0000}"/>
    <cellStyle name="Heading 4 2 3 2" xfId="3697" xr:uid="{00000000-0005-0000-0000-0000910B0000}"/>
    <cellStyle name="Heading 4 2 3 2 2" xfId="43990" xr:uid="{F4EFFC27-2180-4EFD-B24B-BC1A835DD7ED}"/>
    <cellStyle name="Heading 4 2 3 3" xfId="15284" xr:uid="{BDC26BF7-FAD6-466F-A125-620784BA262E}"/>
    <cellStyle name="Heading 4 2 4" xfId="976" xr:uid="{00000000-0005-0000-0000-0000920B0000}"/>
    <cellStyle name="Heading 4 2 4 2" xfId="3698" xr:uid="{00000000-0005-0000-0000-0000930B0000}"/>
    <cellStyle name="Heading 4 2 4 2 2" xfId="43991" xr:uid="{62A52D0E-09FB-4A51-A7A2-85C4EBBCCE84}"/>
    <cellStyle name="Heading 4 2 4 3" xfId="15285" xr:uid="{EE364A18-5450-4720-A66C-568ABEC713C9}"/>
    <cellStyle name="Heading 4 2 5" xfId="3699" xr:uid="{00000000-0005-0000-0000-0000940B0000}"/>
    <cellStyle name="Heading 4 2 5 2" xfId="15286" xr:uid="{60601EC2-2909-459E-8143-03071316D343}"/>
    <cellStyle name="Heading 4 2 6" xfId="3700" xr:uid="{00000000-0005-0000-0000-0000950B0000}"/>
    <cellStyle name="Heading 4 2 6 2" xfId="15287" xr:uid="{EA008682-06E3-4ED0-B883-E670BEBE011C}"/>
    <cellStyle name="Heading 4 2 7" xfId="3701" xr:uid="{00000000-0005-0000-0000-0000960B0000}"/>
    <cellStyle name="Heading 4 2 7 2" xfId="15288" xr:uid="{62FFD5D8-40BB-4F3E-A341-B71539C65C98}"/>
    <cellStyle name="Heading 4 2 8" xfId="3702" xr:uid="{00000000-0005-0000-0000-0000970B0000}"/>
    <cellStyle name="Heading 4 2 8 2" xfId="15289" xr:uid="{0CBCF7EA-F822-43BC-8960-7F1ED1DABFDE}"/>
    <cellStyle name="Heading 4 2 9" xfId="3703" xr:uid="{00000000-0005-0000-0000-0000980B0000}"/>
    <cellStyle name="Heading 4 2 9 2" xfId="15290" xr:uid="{020EB95A-13F2-4E09-96BE-FB008F6F9C22}"/>
    <cellStyle name="Heading 4 2_2-2" xfId="3704" xr:uid="{00000000-0005-0000-0000-0000990B0000}"/>
    <cellStyle name="Heading 4 20" xfId="3705" xr:uid="{00000000-0005-0000-0000-00009A0B0000}"/>
    <cellStyle name="Heading 4 20 2" xfId="15291" xr:uid="{BDBDC92B-309C-4C2E-8A44-DDAF79465671}"/>
    <cellStyle name="Heading 4 21" xfId="3706" xr:uid="{00000000-0005-0000-0000-00009B0B0000}"/>
    <cellStyle name="Heading 4 21 10" xfId="15293" xr:uid="{1E7387D6-C3F2-4211-BCEC-3FECABEA487E}"/>
    <cellStyle name="Heading 4 21 11" xfId="15294" xr:uid="{ECAFC6A5-1614-4293-BD0D-BCB1D31E0740}"/>
    <cellStyle name="Heading 4 21 12" xfId="15295" xr:uid="{E894DC8B-D56D-4807-A7DA-EEFE502B8322}"/>
    <cellStyle name="Heading 4 21 13" xfId="15296" xr:uid="{7E60357B-1BB8-4CF3-90C1-E932DA93F71B}"/>
    <cellStyle name="Heading 4 21 14" xfId="15297" xr:uid="{FCB5D6B0-F891-466A-A0F2-0306235C2DAF}"/>
    <cellStyle name="Heading 4 21 15" xfId="15292" xr:uid="{B4B64E67-1505-40E1-994B-A16FF488F5E5}"/>
    <cellStyle name="Heading 4 21 2" xfId="15298" xr:uid="{B4066E44-F62C-47EE-81C8-62C4C26E9F9E}"/>
    <cellStyle name="Heading 4 21 2 2" xfId="15299" xr:uid="{ACE0466D-90D4-4C29-9629-8D0D7B114EF1}"/>
    <cellStyle name="Heading 4 21 2 3" xfId="15300" xr:uid="{48CBD0CD-930A-4114-A2F0-9F8F0FFB05AF}"/>
    <cellStyle name="Heading 4 21 2 3 2" xfId="15301" xr:uid="{262E2CCA-39CF-45C6-BFF5-EB0E2AFCE0D0}"/>
    <cellStyle name="Heading 4 21 2 4" xfId="15302" xr:uid="{2831ED2A-4A7A-47E2-A8D1-11E0C925B26A}"/>
    <cellStyle name="Heading 4 21 2 5" xfId="15303" xr:uid="{75FF3247-4148-474A-8268-9FABD71B0A25}"/>
    <cellStyle name="Heading 4 21 3" xfId="15304" xr:uid="{3331BB74-A366-43B3-A12F-54558656E919}"/>
    <cellStyle name="Heading 4 21 4" xfId="15305" xr:uid="{6CEB0C5B-EDD0-409D-AA3D-1B58D3B4159B}"/>
    <cellStyle name="Heading 4 21 5" xfId="15306" xr:uid="{E32833B2-64E0-4FCE-A14F-6BC8A813D202}"/>
    <cellStyle name="Heading 4 21 6" xfId="15307" xr:uid="{66581083-E1A1-411F-B16A-11D91A8B7585}"/>
    <cellStyle name="Heading 4 21 7" xfId="15308" xr:uid="{BE3671CA-3B96-480F-8DC6-C81FE648ABF9}"/>
    <cellStyle name="Heading 4 21 8" xfId="15309" xr:uid="{B72309F1-0A1F-4B05-AB41-ADD772B1BD48}"/>
    <cellStyle name="Heading 4 21 9" xfId="15310" xr:uid="{69429B76-E4F2-4F7E-B544-50BC982AA553}"/>
    <cellStyle name="Heading 4 22" xfId="3707" xr:uid="{00000000-0005-0000-0000-00009C0B0000}"/>
    <cellStyle name="Heading 4 22 2" xfId="15312" xr:uid="{711133B8-8437-4E70-93A6-98538C3AFFE3}"/>
    <cellStyle name="Heading 4 22 3" xfId="15313" xr:uid="{38D178F2-AF2A-4291-983D-829E4D48FF0C}"/>
    <cellStyle name="Heading 4 22 4" xfId="15314" xr:uid="{24EF025B-B5A1-4A5E-9349-39A0D5FC2745}"/>
    <cellStyle name="Heading 4 22 4 2" xfId="40020" xr:uid="{99BD7EEB-9C70-4757-8E65-298BA40608B3}"/>
    <cellStyle name="Heading 4 22 5" xfId="15315" xr:uid="{81165E0C-9729-43A4-AF3F-ABEE91DC5347}"/>
    <cellStyle name="Heading 4 22 5 2" xfId="40021" xr:uid="{6E2B7909-F504-421F-8895-98AEA80B3CF9}"/>
    <cellStyle name="Heading 4 22 6" xfId="40019" xr:uid="{46C791FC-A809-42AA-8642-DB637F3DECDF}"/>
    <cellStyle name="Heading 4 22 7" xfId="15311" xr:uid="{57F8B9B0-6EFC-48D6-800F-6F78CDD6E870}"/>
    <cellStyle name="Heading 4 23" xfId="3708" xr:uid="{00000000-0005-0000-0000-00009D0B0000}"/>
    <cellStyle name="Heading 4 23 2" xfId="15317" xr:uid="{A722A4D7-502A-4C86-9C45-589CD7D4109B}"/>
    <cellStyle name="Heading 4 23 3" xfId="15318" xr:uid="{9D5F1B19-3DBD-4228-9DC0-708CD05684FD}"/>
    <cellStyle name="Heading 4 23 3 2" xfId="15319" xr:uid="{7D383AD2-C9E5-495D-822A-B519BF3840BE}"/>
    <cellStyle name="Heading 4 23 3 2 2" xfId="40023" xr:uid="{26250D5A-7340-4453-AA40-C72E426AE521}"/>
    <cellStyle name="Heading 4 23 4" xfId="15320" xr:uid="{AAD5D2AC-A180-4129-8207-3A6CC5DC2ABB}"/>
    <cellStyle name="Heading 4 23 5" xfId="15321" xr:uid="{0C8A558D-F01C-4CDC-AD4D-7CE5F122C296}"/>
    <cellStyle name="Heading 4 23 5 2" xfId="40024" xr:uid="{A81A5912-0FAF-4A6E-9846-58F251634C2A}"/>
    <cellStyle name="Heading 4 23 6" xfId="40022" xr:uid="{F7455B47-F3C5-4A56-9D23-B3435F242B35}"/>
    <cellStyle name="Heading 4 23 7" xfId="15316" xr:uid="{DE965461-1A47-49ED-BE34-256E2EE13D33}"/>
    <cellStyle name="Heading 4 24" xfId="3709" xr:uid="{00000000-0005-0000-0000-00009E0B0000}"/>
    <cellStyle name="Heading 4 24 2" xfId="15323" xr:uid="{499F666A-7CC4-4B31-8FFE-BBBC2C336E31}"/>
    <cellStyle name="Heading 4 24 3" xfId="15324" xr:uid="{D4FC6B77-300C-4E55-93E4-3A07274FC65B}"/>
    <cellStyle name="Heading 4 24 4" xfId="15325" xr:uid="{2B5D4464-E070-451A-825D-2C02EFD559D3}"/>
    <cellStyle name="Heading 4 24 5" xfId="15326" xr:uid="{B26377F8-FA92-45DC-9583-29F1D294D96D}"/>
    <cellStyle name="Heading 4 24 6" xfId="15327" xr:uid="{4737F98E-6E90-4A01-94F3-4CBE26850B56}"/>
    <cellStyle name="Heading 4 24 7" xfId="15322" xr:uid="{3D08C773-5331-415D-B443-D7D2FDB946A1}"/>
    <cellStyle name="Heading 4 25" xfId="3710" xr:uid="{00000000-0005-0000-0000-00009F0B0000}"/>
    <cellStyle name="Heading 4 25 2" xfId="15328" xr:uid="{E4860008-3FB8-49B9-AE15-0D3291EDC7D0}"/>
    <cellStyle name="Heading 4 26" xfId="3711" xr:uid="{00000000-0005-0000-0000-0000A00B0000}"/>
    <cellStyle name="Heading 4 26 2" xfId="15329" xr:uid="{F7467554-5FEC-4EDC-9840-73B5DE1EF4AB}"/>
    <cellStyle name="Heading 4 27" xfId="3712" xr:uid="{00000000-0005-0000-0000-0000A10B0000}"/>
    <cellStyle name="Heading 4 27 2" xfId="15330" xr:uid="{2F5B1ADF-28C1-42D0-9874-833076CF85A7}"/>
    <cellStyle name="Heading 4 28" xfId="3713" xr:uid="{00000000-0005-0000-0000-0000A20B0000}"/>
    <cellStyle name="Heading 4 28 2" xfId="15331" xr:uid="{25336BE3-7F7B-49CD-91D8-8889EA0D5A7A}"/>
    <cellStyle name="Heading 4 29" xfId="3714" xr:uid="{00000000-0005-0000-0000-0000A30B0000}"/>
    <cellStyle name="Heading 4 29 2" xfId="15332" xr:uid="{72A9C168-FA91-4F65-B881-8C69BFCCD579}"/>
    <cellStyle name="Heading 4 3" xfId="977" xr:uid="{00000000-0005-0000-0000-0000A40B0000}"/>
    <cellStyle name="Heading 4 3 2" xfId="3715" xr:uid="{00000000-0005-0000-0000-0000A50B0000}"/>
    <cellStyle name="Heading 4 3 2 2" xfId="43992" xr:uid="{C3D7E963-CCFD-45DF-9F1B-E9FB3605912B}"/>
    <cellStyle name="Heading 4 3 3" xfId="3716" xr:uid="{00000000-0005-0000-0000-0000A60B0000}"/>
    <cellStyle name="Heading 4 3 4" xfId="15333" xr:uid="{EAE44BFD-1603-4DA9-8531-2B7645BF56E2}"/>
    <cellStyle name="Heading 4 3_3_k" xfId="3717" xr:uid="{00000000-0005-0000-0000-0000A70B0000}"/>
    <cellStyle name="Heading 4 30" xfId="3718" xr:uid="{00000000-0005-0000-0000-0000A80B0000}"/>
    <cellStyle name="Heading 4 30 2" xfId="15334" xr:uid="{5F6FC73A-5C67-47A1-8D27-09CB6E135661}"/>
    <cellStyle name="Heading 4 31" xfId="3719" xr:uid="{00000000-0005-0000-0000-0000A90B0000}"/>
    <cellStyle name="Heading 4 31 2" xfId="15335" xr:uid="{6DBD382A-9194-48FF-86FC-D58E420A56A4}"/>
    <cellStyle name="Heading 4 32" xfId="3720" xr:uid="{00000000-0005-0000-0000-0000AA0B0000}"/>
    <cellStyle name="Heading 4 32 2" xfId="15336" xr:uid="{4C970FC6-4592-47DA-B19B-5C22362523E1}"/>
    <cellStyle name="Heading 4 33" xfId="3721" xr:uid="{00000000-0005-0000-0000-0000AB0B0000}"/>
    <cellStyle name="Heading 4 33 2" xfId="15337" xr:uid="{663BC925-F908-4868-B3BE-DFF8346D3BAA}"/>
    <cellStyle name="Heading 4 34" xfId="3722" xr:uid="{00000000-0005-0000-0000-0000AC0B0000}"/>
    <cellStyle name="Heading 4 34 2" xfId="15338" xr:uid="{332B8884-91FF-4872-9801-F75898AF3706}"/>
    <cellStyle name="Heading 4 35" xfId="3723" xr:uid="{00000000-0005-0000-0000-0000AD0B0000}"/>
    <cellStyle name="Heading 4 36" xfId="3724" xr:uid="{00000000-0005-0000-0000-0000AE0B0000}"/>
    <cellStyle name="Heading 4 37" xfId="3725" xr:uid="{00000000-0005-0000-0000-0000AF0B0000}"/>
    <cellStyle name="Heading 4 38" xfId="3726" xr:uid="{00000000-0005-0000-0000-0000B00B0000}"/>
    <cellStyle name="Heading 4 39" xfId="3727" xr:uid="{00000000-0005-0000-0000-0000B10B0000}"/>
    <cellStyle name="Heading 4 4" xfId="978" xr:uid="{00000000-0005-0000-0000-0000B20B0000}"/>
    <cellStyle name="Heading 4 4 2" xfId="43993" xr:uid="{8DBBD39C-8553-4CDB-B566-E4AE23063F04}"/>
    <cellStyle name="Heading 4 4 3" xfId="15339" xr:uid="{38A20FC7-3C32-45ED-8152-B09C8D1110C3}"/>
    <cellStyle name="Heading 4 40" xfId="3728" xr:uid="{00000000-0005-0000-0000-0000B30B0000}"/>
    <cellStyle name="Heading 4 41" xfId="3729" xr:uid="{00000000-0005-0000-0000-0000B40B0000}"/>
    <cellStyle name="Heading 4 42" xfId="3730" xr:uid="{00000000-0005-0000-0000-0000B50B0000}"/>
    <cellStyle name="Heading 4 43" xfId="3731" xr:uid="{00000000-0005-0000-0000-0000B60B0000}"/>
    <cellStyle name="Heading 4 44" xfId="3732" xr:uid="{00000000-0005-0000-0000-0000B70B0000}"/>
    <cellStyle name="Heading 4 45" xfId="3733" xr:uid="{00000000-0005-0000-0000-0000B80B0000}"/>
    <cellStyle name="Heading 4 46" xfId="3734" xr:uid="{00000000-0005-0000-0000-0000B90B0000}"/>
    <cellStyle name="Heading 4 47" xfId="3735" xr:uid="{00000000-0005-0000-0000-0000BA0B0000}"/>
    <cellStyle name="Heading 4 48" xfId="3736" xr:uid="{00000000-0005-0000-0000-0000BB0B0000}"/>
    <cellStyle name="Heading 4 49" xfId="3737" xr:uid="{00000000-0005-0000-0000-0000BC0B0000}"/>
    <cellStyle name="Heading 4 5" xfId="979" xr:uid="{00000000-0005-0000-0000-0000BD0B0000}"/>
    <cellStyle name="Heading 4 5 2" xfId="43994" xr:uid="{3D4A3873-20CF-4940-9B40-2FABB860300A}"/>
    <cellStyle name="Heading 4 5 3" xfId="15340" xr:uid="{0EE1EC8E-00F5-4FC7-8061-DB16B8DB2756}"/>
    <cellStyle name="Heading 4 6" xfId="980" xr:uid="{00000000-0005-0000-0000-0000BE0B0000}"/>
    <cellStyle name="Heading 4 6 2" xfId="43995" xr:uid="{237F25C4-E64B-4664-9C48-8FE8FE88D512}"/>
    <cellStyle name="Heading 4 6 3" xfId="15341" xr:uid="{2AD7300D-F8D5-47CB-ACA8-2BD5FE9659BB}"/>
    <cellStyle name="Heading 4 7" xfId="981" xr:uid="{00000000-0005-0000-0000-0000BF0B0000}"/>
    <cellStyle name="Heading 4 7 2" xfId="43996" xr:uid="{AF321596-3F5A-441E-93F5-727537FFEFB3}"/>
    <cellStyle name="Heading 4 7 3" xfId="15342" xr:uid="{5B2B2095-1FCB-49E1-B443-396053A535D9}"/>
    <cellStyle name="Heading 4 8" xfId="982" xr:uid="{00000000-0005-0000-0000-0000C00B0000}"/>
    <cellStyle name="Heading 4 8 2" xfId="3738" xr:uid="{00000000-0005-0000-0000-0000C10B0000}"/>
    <cellStyle name="Heading 4 8 2 2" xfId="43997" xr:uid="{EC945BC6-6CC8-43CE-883C-34B614D41AC5}"/>
    <cellStyle name="Heading 4 8 3" xfId="15343" xr:uid="{80313088-E31E-45DC-A892-88956D4AF046}"/>
    <cellStyle name="Heading 4 9" xfId="983" xr:uid="{00000000-0005-0000-0000-0000C20B0000}"/>
    <cellStyle name="Heading 4 9 2" xfId="3739" xr:uid="{00000000-0005-0000-0000-0000C30B0000}"/>
    <cellStyle name="Heading 4 9 2 2" xfId="43998" xr:uid="{39AE8936-11EE-4321-B40D-A7CDAEA4A8C3}"/>
    <cellStyle name="Heading 4 9 3" xfId="15344" xr:uid="{7ACBDDD3-8CE9-4299-8AFF-98466FB47DA6}"/>
    <cellStyle name="Heading1" xfId="3740" xr:uid="{00000000-0005-0000-0000-0000C40B0000}"/>
    <cellStyle name="Heading1 1" xfId="984" xr:uid="{00000000-0005-0000-0000-0000C50B0000}"/>
    <cellStyle name="Heading1 1 2" xfId="43999" xr:uid="{3383F7F2-F59A-48E3-935D-5AC619D8487F}"/>
    <cellStyle name="Heading1 1 3" xfId="15345" xr:uid="{FE6BE224-96E8-4192-A9AE-1B16CD131DB5}"/>
    <cellStyle name="Heading2" xfId="3741" xr:uid="{00000000-0005-0000-0000-0000C60B0000}"/>
    <cellStyle name="Heading2 2" xfId="15346" xr:uid="{D6DB1813-E0F0-4F27-B110-5F28022285AB}"/>
    <cellStyle name="Hipersaite 2" xfId="985" xr:uid="{00000000-0005-0000-0000-0000C70B0000}"/>
    <cellStyle name="Hipersaite 3" xfId="986" xr:uid="{00000000-0005-0000-0000-0000C80B0000}"/>
    <cellStyle name="Hoiatustekst" xfId="987" xr:uid="{00000000-0005-0000-0000-0000C90B0000}"/>
    <cellStyle name="Ievade" xfId="988" xr:uid="{00000000-0005-0000-0000-0000CA0B0000}"/>
    <cellStyle name="Ievade 2" xfId="989" xr:uid="{00000000-0005-0000-0000-0000CB0B0000}"/>
    <cellStyle name="Ievade 2 2" xfId="990" xr:uid="{00000000-0005-0000-0000-0000CC0B0000}"/>
    <cellStyle name="Ievade 2 2 2" xfId="991" xr:uid="{00000000-0005-0000-0000-0000CD0B0000}"/>
    <cellStyle name="Ievade 2 3" xfId="992" xr:uid="{00000000-0005-0000-0000-0000CE0B0000}"/>
    <cellStyle name="Ievade 2 4" xfId="3742" xr:uid="{00000000-0005-0000-0000-0000CF0B0000}"/>
    <cellStyle name="Ievade 2 5" xfId="15347" xr:uid="{362A1BF3-7412-4C93-A1BF-2CBDA13104AD}"/>
    <cellStyle name="Ievade 3" xfId="993" xr:uid="{00000000-0005-0000-0000-0000D00B0000}"/>
    <cellStyle name="Ievade 3 2" xfId="994" xr:uid="{00000000-0005-0000-0000-0000D10B0000}"/>
    <cellStyle name="Ievade 4" xfId="995" xr:uid="{00000000-0005-0000-0000-0000D20B0000}"/>
    <cellStyle name="Ievade 4 2" xfId="3744" xr:uid="{00000000-0005-0000-0000-0000D30B0000}"/>
    <cellStyle name="Ievade 4 3" xfId="3743" xr:uid="{00000000-0005-0000-0000-0000D40B0000}"/>
    <cellStyle name="Ievade_1_5" xfId="3745" xr:uid="{00000000-0005-0000-0000-0000D50B0000}"/>
    <cellStyle name="Input" xfId="996" xr:uid="{00000000-0005-0000-0000-0000D60B0000}"/>
    <cellStyle name="Input 10" xfId="997" xr:uid="{00000000-0005-0000-0000-0000D70B0000}"/>
    <cellStyle name="Input 10 2" xfId="3746" xr:uid="{00000000-0005-0000-0000-0000D80B0000}"/>
    <cellStyle name="Input 10 2 2" xfId="44000" xr:uid="{008D8F2E-7184-4931-8CB5-379BD3B3D430}"/>
    <cellStyle name="Input 10 3" xfId="15348" xr:uid="{D104B72D-B736-431D-BD75-CE33AA7C1D99}"/>
    <cellStyle name="Input 11" xfId="998" xr:uid="{00000000-0005-0000-0000-0000D90B0000}"/>
    <cellStyle name="Input 11 2" xfId="3747" xr:uid="{00000000-0005-0000-0000-0000DA0B0000}"/>
    <cellStyle name="Input 11 2 2" xfId="44001" xr:uid="{6F50A820-CCD6-47B6-8F75-B4C3FE9CE0E1}"/>
    <cellStyle name="Input 11 3" xfId="15349" xr:uid="{9E6BFC16-7116-4C5B-B5E1-534C564CEC43}"/>
    <cellStyle name="Input 12" xfId="999" xr:uid="{00000000-0005-0000-0000-0000DB0B0000}"/>
    <cellStyle name="Input 12 2" xfId="3748" xr:uid="{00000000-0005-0000-0000-0000DC0B0000}"/>
    <cellStyle name="Input 12 2 2" xfId="44002" xr:uid="{3A2CC50B-0EEB-4EC4-8E24-857239168DB1}"/>
    <cellStyle name="Input 12 3" xfId="15350" xr:uid="{278B71ED-14F7-4A7C-9112-4D6CFAE3E067}"/>
    <cellStyle name="Input 13" xfId="1000" xr:uid="{00000000-0005-0000-0000-0000DD0B0000}"/>
    <cellStyle name="Input 13 2" xfId="3749" xr:uid="{00000000-0005-0000-0000-0000DE0B0000}"/>
    <cellStyle name="Input 13 2 2" xfId="44003" xr:uid="{F127985A-5189-40E5-9207-4A86659DC3D8}"/>
    <cellStyle name="Input 13 3" xfId="15351" xr:uid="{D80A68AC-191F-469D-9B9C-9CEB19C3D281}"/>
    <cellStyle name="Input 14" xfId="1001" xr:uid="{00000000-0005-0000-0000-0000DF0B0000}"/>
    <cellStyle name="Input 14 2" xfId="3750" xr:uid="{00000000-0005-0000-0000-0000E00B0000}"/>
    <cellStyle name="Input 14 2 2" xfId="44004" xr:uid="{AA8276B0-895A-4C63-90C0-F17D2D4D9F36}"/>
    <cellStyle name="Input 14 3" xfId="15352" xr:uid="{633CCCE7-A721-4310-92BA-CDCED45F3A0B}"/>
    <cellStyle name="Input 15" xfId="1002" xr:uid="{00000000-0005-0000-0000-0000E10B0000}"/>
    <cellStyle name="Input 15 2" xfId="3751" xr:uid="{00000000-0005-0000-0000-0000E20B0000}"/>
    <cellStyle name="Input 15 2 2" xfId="44005" xr:uid="{BA0DFCAD-7F96-4ACB-874F-73DE31C7A727}"/>
    <cellStyle name="Input 15 3" xfId="15353" xr:uid="{1F50F090-3C21-4F22-90CB-0DAD2820B567}"/>
    <cellStyle name="Input 16" xfId="1003" xr:uid="{00000000-0005-0000-0000-0000E30B0000}"/>
    <cellStyle name="Input 16 2" xfId="3752" xr:uid="{00000000-0005-0000-0000-0000E40B0000}"/>
    <cellStyle name="Input 16 2 2" xfId="44006" xr:uid="{BF90E807-E69F-4F90-9AE7-E881C46AF238}"/>
    <cellStyle name="Input 16 3" xfId="15354" xr:uid="{FAC88F38-1155-434F-9415-DA72DEA790B3}"/>
    <cellStyle name="Input 17" xfId="1004" xr:uid="{00000000-0005-0000-0000-0000E50B0000}"/>
    <cellStyle name="Input 17 2" xfId="3753" xr:uid="{00000000-0005-0000-0000-0000E60B0000}"/>
    <cellStyle name="Input 17 2 2" xfId="44007" xr:uid="{7EDF894D-B2A9-4D4F-A723-AB8BFA253330}"/>
    <cellStyle name="Input 17 3" xfId="15355" xr:uid="{998D5AB3-30C9-46F4-985C-9E8EFD5A033B}"/>
    <cellStyle name="Input 18" xfId="1005" xr:uid="{00000000-0005-0000-0000-0000E70B0000}"/>
    <cellStyle name="Input 18 2" xfId="3754" xr:uid="{00000000-0005-0000-0000-0000E80B0000}"/>
    <cellStyle name="Input 18 2 2" xfId="44008" xr:uid="{B1C28627-13CE-4B65-A2CA-A69634D688B5}"/>
    <cellStyle name="Input 18 3" xfId="15356" xr:uid="{DFB3C41D-CDC4-4447-BF3F-58586311A039}"/>
    <cellStyle name="Input 19" xfId="1006" xr:uid="{00000000-0005-0000-0000-0000E90B0000}"/>
    <cellStyle name="Input 19 2" xfId="3755" xr:uid="{00000000-0005-0000-0000-0000EA0B0000}"/>
    <cellStyle name="Input 19 2 2" xfId="44009" xr:uid="{562388BA-B007-4CD0-ABF7-303B1E60CCAA}"/>
    <cellStyle name="Input 19 3" xfId="15357" xr:uid="{A873E319-A1E1-4BE5-AC17-9D2EB4BCB0B2}"/>
    <cellStyle name="Input 2" xfId="1007" xr:uid="{00000000-0005-0000-0000-0000EB0B0000}"/>
    <cellStyle name="Input 2 10" xfId="3756" xr:uid="{00000000-0005-0000-0000-0000EC0B0000}"/>
    <cellStyle name="Input 2 10 2" xfId="15359" xr:uid="{93E987D1-D638-43F6-A5C3-C369257F82C9}"/>
    <cellStyle name="Input 2 11" xfId="3757" xr:uid="{00000000-0005-0000-0000-0000ED0B0000}"/>
    <cellStyle name="Input 2 11 2" xfId="15360" xr:uid="{00A7F552-21B2-4D36-8DE0-9C5CEC58A543}"/>
    <cellStyle name="Input 2 12" xfId="3758" xr:uid="{00000000-0005-0000-0000-0000EE0B0000}"/>
    <cellStyle name="Input 2 12 2" xfId="15361" xr:uid="{43035341-0B39-446F-B232-7BF6FCF3A53C}"/>
    <cellStyle name="Input 2 13" xfId="3759" xr:uid="{00000000-0005-0000-0000-0000EF0B0000}"/>
    <cellStyle name="Input 2 13 2" xfId="15362" xr:uid="{9031074B-57B8-4D1C-92F2-656A14B5D80E}"/>
    <cellStyle name="Input 2 14" xfId="3760" xr:uid="{00000000-0005-0000-0000-0000F00B0000}"/>
    <cellStyle name="Input 2 14 2" xfId="43366" xr:uid="{357BCE16-6808-48BC-BE34-A23EB275CFB2}"/>
    <cellStyle name="Input 2 15" xfId="15358" xr:uid="{D5DD4227-20A8-4567-8F49-734591355EFA}"/>
    <cellStyle name="Input 2 2" xfId="1008" xr:uid="{00000000-0005-0000-0000-0000F10B0000}"/>
    <cellStyle name="Input 2 2 2" xfId="3761" xr:uid="{00000000-0005-0000-0000-0000F20B0000}"/>
    <cellStyle name="Input 2 2 2 2" xfId="44010" xr:uid="{C450786C-8B34-44F6-B6C9-8E985AFDFF2D}"/>
    <cellStyle name="Input 2 2 3" xfId="15363" xr:uid="{0D0897D3-D7FB-4681-9CBF-E0207230FD9E}"/>
    <cellStyle name="Input 2 3" xfId="1009" xr:uid="{00000000-0005-0000-0000-0000F30B0000}"/>
    <cellStyle name="Input 2 3 2" xfId="3762" xr:uid="{00000000-0005-0000-0000-0000F40B0000}"/>
    <cellStyle name="Input 2 3 2 2" xfId="44011" xr:uid="{E50856C7-C7F3-416A-9F3E-56E71FEB6AA6}"/>
    <cellStyle name="Input 2 3 3" xfId="15364" xr:uid="{FC8E0B90-1BAF-485B-BBF4-FF493520CDCF}"/>
    <cellStyle name="Input 2 4" xfId="1010" xr:uid="{00000000-0005-0000-0000-0000F50B0000}"/>
    <cellStyle name="Input 2 4 2" xfId="3763" xr:uid="{00000000-0005-0000-0000-0000F60B0000}"/>
    <cellStyle name="Input 2 4 2 2" xfId="44012" xr:uid="{336EF2E2-79BA-4016-AB47-2CEB11669400}"/>
    <cellStyle name="Input 2 4 3" xfId="15365" xr:uid="{A0DDF424-F824-4B3E-9F6C-F117375793CA}"/>
    <cellStyle name="Input 2 5" xfId="3764" xr:uid="{00000000-0005-0000-0000-0000F70B0000}"/>
    <cellStyle name="Input 2 5 2" xfId="15366" xr:uid="{BD1FC2BC-1482-4736-97A4-1F5391AB7CDA}"/>
    <cellStyle name="Input 2 6" xfId="3765" xr:uid="{00000000-0005-0000-0000-0000F80B0000}"/>
    <cellStyle name="Input 2 6 2" xfId="15367" xr:uid="{FFA940FC-FAA0-410F-AB46-B8532B00B7E5}"/>
    <cellStyle name="Input 2 7" xfId="3766" xr:uid="{00000000-0005-0000-0000-0000F90B0000}"/>
    <cellStyle name="Input 2 7 2" xfId="15368" xr:uid="{388BAF22-E7D2-45EB-86EA-FBAD78CBEA2C}"/>
    <cellStyle name="Input 2 8" xfId="3767" xr:uid="{00000000-0005-0000-0000-0000FA0B0000}"/>
    <cellStyle name="Input 2 8 2" xfId="15369" xr:uid="{3910A924-AFF2-4678-BB5D-23C10E61BAB9}"/>
    <cellStyle name="Input 2 9" xfId="3768" xr:uid="{00000000-0005-0000-0000-0000FB0B0000}"/>
    <cellStyle name="Input 2 9 2" xfId="15370" xr:uid="{CFE4E121-7E51-41B2-BF5F-5E86A69605FB}"/>
    <cellStyle name="Input 2_1_5" xfId="3769" xr:uid="{00000000-0005-0000-0000-0000FC0B0000}"/>
    <cellStyle name="Input 20" xfId="1011" xr:uid="{00000000-0005-0000-0000-0000FD0B0000}"/>
    <cellStyle name="Input 20 2" xfId="3770" xr:uid="{00000000-0005-0000-0000-0000FE0B0000}"/>
    <cellStyle name="Input 20 2 2" xfId="44013" xr:uid="{403741F8-95AF-4179-AE38-1980CB767989}"/>
    <cellStyle name="Input 20 3" xfId="15371" xr:uid="{A4790FD7-0B8D-4AE6-BF2E-8CCCD7B9AE2A}"/>
    <cellStyle name="Input 21" xfId="1012" xr:uid="{00000000-0005-0000-0000-0000FF0B0000}"/>
    <cellStyle name="Input 21 10" xfId="15373" xr:uid="{0E8F2398-8E92-4B08-AAA2-E76125BF5C8B}"/>
    <cellStyle name="Input 21 11" xfId="15374" xr:uid="{92E96173-9615-4196-B5D0-6B511F3272BC}"/>
    <cellStyle name="Input 21 12" xfId="15375" xr:uid="{3140277B-80F0-4C8A-836F-61C8F215CE2C}"/>
    <cellStyle name="Input 21 13" xfId="15376" xr:uid="{1752FCA8-0AD7-4D5F-B4C4-1D2A6CB896A4}"/>
    <cellStyle name="Input 21 14" xfId="15377" xr:uid="{C6498A72-F950-4848-AB53-C52AF3C0F6BA}"/>
    <cellStyle name="Input 21 15" xfId="44014" xr:uid="{08D7C894-651B-4DE1-80A4-3EA5219288F4}"/>
    <cellStyle name="Input 21 16" xfId="15372" xr:uid="{4EC4D2AD-D175-4EFF-AEF3-47A6027AA480}"/>
    <cellStyle name="Input 21 2" xfId="3771" xr:uid="{00000000-0005-0000-0000-0000000C0000}"/>
    <cellStyle name="Input 21 2 2" xfId="15379" xr:uid="{287DF017-8F41-433E-AE58-C65465A0C8DD}"/>
    <cellStyle name="Input 21 2 3" xfId="15380" xr:uid="{C386078F-ABA4-4CBA-AC1E-846CF010B8BF}"/>
    <cellStyle name="Input 21 2 3 2" xfId="15381" xr:uid="{A8B3D540-0A40-4B50-8B90-5FBA8BA8A462}"/>
    <cellStyle name="Input 21 2 4" xfId="15382" xr:uid="{B2E96322-B87C-4CDD-B8F4-BAA515E508CA}"/>
    <cellStyle name="Input 21 2 5" xfId="15383" xr:uid="{80693C48-A4C9-44D3-808E-AC36EEF13A0D}"/>
    <cellStyle name="Input 21 2 6" xfId="15378" xr:uid="{C082651F-45CF-40B3-8747-DBBCED0618FB}"/>
    <cellStyle name="Input 21 3" xfId="15384" xr:uid="{33475849-74F6-46B8-BFA5-E987C3E7D07F}"/>
    <cellStyle name="Input 21 4" xfId="15385" xr:uid="{D3020F26-F7A5-4EBD-9050-FBB4805FE8A9}"/>
    <cellStyle name="Input 21 5" xfId="15386" xr:uid="{F35921C5-48B6-49A0-9C95-8288FD46A22A}"/>
    <cellStyle name="Input 21 6" xfId="15387" xr:uid="{38447AAC-7E4B-4D2E-87D3-BD62B2597D45}"/>
    <cellStyle name="Input 21 7" xfId="15388" xr:uid="{5046C006-B74F-4C9F-8024-E5E7221C10ED}"/>
    <cellStyle name="Input 21 8" xfId="15389" xr:uid="{93DD934B-5F8D-46A1-A4E2-B0A61D850EEF}"/>
    <cellStyle name="Input 21 9" xfId="15390" xr:uid="{5F76634F-7434-4618-8254-1BFA2C92FA3A}"/>
    <cellStyle name="Input 22" xfId="1013" xr:uid="{00000000-0005-0000-0000-0000010C0000}"/>
    <cellStyle name="Input 22 2" xfId="3772" xr:uid="{00000000-0005-0000-0000-0000020C0000}"/>
    <cellStyle name="Input 22 2 2" xfId="15392" xr:uid="{44190EB2-1A7E-4B0F-8B84-BB031EFDE1BD}"/>
    <cellStyle name="Input 22 3" xfId="15393" xr:uid="{4DCCA54C-F543-44A2-93B2-2E1EA8B680B4}"/>
    <cellStyle name="Input 22 3 2" xfId="40026" xr:uid="{F771D147-CCB7-4ACF-B23B-B242F6378DA3}"/>
    <cellStyle name="Input 22 4" xfId="15394" xr:uid="{0E675246-01AD-44AC-B5B1-54D7F09A9321}"/>
    <cellStyle name="Input 22 4 2" xfId="40027" xr:uid="{53F3CCE9-9A44-4DE4-A0C6-D2E11BEF8797}"/>
    <cellStyle name="Input 22 5" xfId="40025" xr:uid="{A4D4491B-DA75-4EDA-8770-115A00EDCEAF}"/>
    <cellStyle name="Input 22 6" xfId="44015" xr:uid="{2D31B1B3-2ECE-4D0B-991F-2A4052D4D06E}"/>
    <cellStyle name="Input 22 7" xfId="15391" xr:uid="{90BD987F-954C-422C-BFF2-0FD170A71E95}"/>
    <cellStyle name="Input 23" xfId="1014" xr:uid="{00000000-0005-0000-0000-0000030C0000}"/>
    <cellStyle name="Input 23 2" xfId="3773" xr:uid="{00000000-0005-0000-0000-0000040C0000}"/>
    <cellStyle name="Input 23 2 2" xfId="15396" xr:uid="{06B174CC-8064-4A53-8F22-E5BD45DD53F4}"/>
    <cellStyle name="Input 23 3" xfId="15397" xr:uid="{E415EB38-00F9-43C4-B8B8-5F7CA0138429}"/>
    <cellStyle name="Input 23 3 2" xfId="15398" xr:uid="{0BA3D2E9-058B-408C-84FB-F98AE48BD4F1}"/>
    <cellStyle name="Input 23 3 2 2" xfId="40029" xr:uid="{36418A80-8D4A-4C28-9B81-A6323F9A1B75}"/>
    <cellStyle name="Input 23 4" xfId="15399" xr:uid="{E0B73A05-A24A-4237-98EE-E615A10EE373}"/>
    <cellStyle name="Input 23 5" xfId="15400" xr:uid="{4FA22C7C-8C2E-4FF8-A5A5-505D8F4603CD}"/>
    <cellStyle name="Input 23 5 2" xfId="40030" xr:uid="{935EEFB9-75BC-471F-BC74-1B827D25B6F8}"/>
    <cellStyle name="Input 23 6" xfId="40028" xr:uid="{7FEDE3F3-6595-4025-8DFA-A40A12F69074}"/>
    <cellStyle name="Input 23 7" xfId="44016" xr:uid="{C0801CB6-C92B-414D-A726-E36D4B619FB7}"/>
    <cellStyle name="Input 23 8" xfId="15395" xr:uid="{11762500-D08D-4BC8-9BA3-966A264E4432}"/>
    <cellStyle name="Input 24" xfId="1015" xr:uid="{00000000-0005-0000-0000-0000050C0000}"/>
    <cellStyle name="Input 24 2" xfId="3774" xr:uid="{00000000-0005-0000-0000-0000060C0000}"/>
    <cellStyle name="Input 24 2 2" xfId="15402" xr:uid="{C652A99D-1302-4537-AFB5-B6509C0A7223}"/>
    <cellStyle name="Input 24 3" xfId="15403" xr:uid="{D29D9DE1-E94B-4C93-9FEF-3C7880AF8BCF}"/>
    <cellStyle name="Input 24 4" xfId="15404" xr:uid="{EE914437-C6EE-431F-915A-5BCD54DF0170}"/>
    <cellStyle name="Input 24 5" xfId="15405" xr:uid="{0191EC69-72A7-459C-88E9-0525BEEF0BDF}"/>
    <cellStyle name="Input 24 6" xfId="15406" xr:uid="{EE5CF8EE-CC35-4689-BBC6-9372BAE90139}"/>
    <cellStyle name="Input 24 7" xfId="44017" xr:uid="{E234FCFF-977D-4E49-826E-7B8190F60BBD}"/>
    <cellStyle name="Input 24 8" xfId="15401" xr:uid="{1373551E-444A-4A96-90A0-F612B5864C37}"/>
    <cellStyle name="Input 25" xfId="1016" xr:uid="{00000000-0005-0000-0000-0000070C0000}"/>
    <cellStyle name="Input 25 2" xfId="3775" xr:uid="{00000000-0005-0000-0000-0000080C0000}"/>
    <cellStyle name="Input 25 2 2" xfId="44018" xr:uid="{73A9EDE2-3003-4E5E-94DF-0892B2665345}"/>
    <cellStyle name="Input 25 3" xfId="15407" xr:uid="{86A3B35B-BF80-4626-95F0-E74260B884BF}"/>
    <cellStyle name="Input 26" xfId="3776" xr:uid="{00000000-0005-0000-0000-0000090C0000}"/>
    <cellStyle name="Input 26 2" xfId="15408" xr:uid="{90DDA46A-1D9A-4782-8CE4-28159ABC7C5A}"/>
    <cellStyle name="Input 27" xfId="3777" xr:uid="{00000000-0005-0000-0000-00000A0C0000}"/>
    <cellStyle name="Input 27 2" xfId="15409" xr:uid="{723EF252-CEC2-470C-9F74-4324914D086E}"/>
    <cellStyle name="Input 28" xfId="3778" xr:uid="{00000000-0005-0000-0000-00000B0C0000}"/>
    <cellStyle name="Input 28 2" xfId="15410" xr:uid="{FDA80CA9-24F1-4A17-A1B1-F36357FBC235}"/>
    <cellStyle name="Input 29" xfId="3779" xr:uid="{00000000-0005-0000-0000-00000C0C0000}"/>
    <cellStyle name="Input 29 2" xfId="15411" xr:uid="{C776BCFC-EAC1-46D1-BFD3-78CBC6400804}"/>
    <cellStyle name="Input 3" xfId="1017" xr:uid="{00000000-0005-0000-0000-00000D0C0000}"/>
    <cellStyle name="Input 3 2" xfId="1018" xr:uid="{00000000-0005-0000-0000-00000E0C0000}"/>
    <cellStyle name="Input 3 2 2" xfId="3780" xr:uid="{00000000-0005-0000-0000-00000F0C0000}"/>
    <cellStyle name="Input 3 2 2 2" xfId="44019" xr:uid="{BD36BF1E-FCD9-480F-AA19-312E80082AF2}"/>
    <cellStyle name="Input 3 3" xfId="1019" xr:uid="{00000000-0005-0000-0000-0000100C0000}"/>
    <cellStyle name="Input 3 4" xfId="1020" xr:uid="{00000000-0005-0000-0000-0000110C0000}"/>
    <cellStyle name="Input 3 5" xfId="3781" xr:uid="{00000000-0005-0000-0000-0000120C0000}"/>
    <cellStyle name="Input 3 6" xfId="15412" xr:uid="{105B4DEE-0316-41E1-99F8-7731CA0D1B7F}"/>
    <cellStyle name="Input 3_1_5" xfId="3782" xr:uid="{00000000-0005-0000-0000-0000130C0000}"/>
    <cellStyle name="Input 30" xfId="3783" xr:uid="{00000000-0005-0000-0000-0000140C0000}"/>
    <cellStyle name="Input 30 2" xfId="15413" xr:uid="{0991F6DA-E8D5-44D1-B6ED-29DE8E777430}"/>
    <cellStyle name="Input 31" xfId="3784" xr:uid="{00000000-0005-0000-0000-0000150C0000}"/>
    <cellStyle name="Input 31 2" xfId="15414" xr:uid="{AE37FF5A-5F05-4D17-865D-A294D08F4A08}"/>
    <cellStyle name="Input 32" xfId="3785" xr:uid="{00000000-0005-0000-0000-0000160C0000}"/>
    <cellStyle name="Input 32 2" xfId="15415" xr:uid="{DAD5FCEF-8044-435A-8B6B-2FA2E28AB628}"/>
    <cellStyle name="Input 33" xfId="3786" xr:uid="{00000000-0005-0000-0000-0000170C0000}"/>
    <cellStyle name="Input 33 2" xfId="15416" xr:uid="{64203B25-A35A-4552-90BD-28E3D381652F}"/>
    <cellStyle name="Input 34" xfId="3787" xr:uid="{00000000-0005-0000-0000-0000180C0000}"/>
    <cellStyle name="Input 34 2" xfId="15417" xr:uid="{9AC792C1-E915-4B7D-91E2-D8D86A0254C2}"/>
    <cellStyle name="Input 35" xfId="3788" xr:uid="{00000000-0005-0000-0000-0000190C0000}"/>
    <cellStyle name="Input 36" xfId="3789" xr:uid="{00000000-0005-0000-0000-00001A0C0000}"/>
    <cellStyle name="Input 37" xfId="3790" xr:uid="{00000000-0005-0000-0000-00001B0C0000}"/>
    <cellStyle name="Input 38" xfId="3791" xr:uid="{00000000-0005-0000-0000-00001C0C0000}"/>
    <cellStyle name="Input 39" xfId="3792" xr:uid="{00000000-0005-0000-0000-00001D0C0000}"/>
    <cellStyle name="Input 4" xfId="1021" xr:uid="{00000000-0005-0000-0000-00001E0C0000}"/>
    <cellStyle name="Input 4 2" xfId="1022" xr:uid="{00000000-0005-0000-0000-00001F0C0000}"/>
    <cellStyle name="Input 4 3" xfId="1023" xr:uid="{00000000-0005-0000-0000-0000200C0000}"/>
    <cellStyle name="Input 4 4" xfId="1024" xr:uid="{00000000-0005-0000-0000-0000210C0000}"/>
    <cellStyle name="Input 4 4 2" xfId="44021" xr:uid="{EE78D642-F130-413E-9720-59127B3A14DF}"/>
    <cellStyle name="Input 4 5" xfId="3793" xr:uid="{00000000-0005-0000-0000-0000220C0000}"/>
    <cellStyle name="Input 4 5 2" xfId="44020" xr:uid="{6A16A2F5-DAD9-4D75-87EC-BF0EA72BD12A}"/>
    <cellStyle name="Input 4 6" xfId="15418" xr:uid="{68847E17-5D52-48DE-B94E-64F9E5E3E3FC}"/>
    <cellStyle name="Input 40" xfId="3794" xr:uid="{00000000-0005-0000-0000-0000230C0000}"/>
    <cellStyle name="Input 41" xfId="3795" xr:uid="{00000000-0005-0000-0000-0000240C0000}"/>
    <cellStyle name="Input 42" xfId="3796" xr:uid="{00000000-0005-0000-0000-0000250C0000}"/>
    <cellStyle name="Input 43" xfId="3797" xr:uid="{00000000-0005-0000-0000-0000260C0000}"/>
    <cellStyle name="Input 44" xfId="3798" xr:uid="{00000000-0005-0000-0000-0000270C0000}"/>
    <cellStyle name="Input 45" xfId="3799" xr:uid="{00000000-0005-0000-0000-0000280C0000}"/>
    <cellStyle name="Input 46" xfId="3800" xr:uid="{00000000-0005-0000-0000-0000290C0000}"/>
    <cellStyle name="Input 47" xfId="3801" xr:uid="{00000000-0005-0000-0000-00002A0C0000}"/>
    <cellStyle name="Input 48" xfId="3802" xr:uid="{00000000-0005-0000-0000-00002B0C0000}"/>
    <cellStyle name="Input 49" xfId="3803" xr:uid="{00000000-0005-0000-0000-00002C0C0000}"/>
    <cellStyle name="Input 5" xfId="1025" xr:uid="{00000000-0005-0000-0000-00002D0C0000}"/>
    <cellStyle name="Input 5 2" xfId="1026" xr:uid="{00000000-0005-0000-0000-00002E0C0000}"/>
    <cellStyle name="Input 5 3" xfId="1027" xr:uid="{00000000-0005-0000-0000-00002F0C0000}"/>
    <cellStyle name="Input 5 4" xfId="44022" xr:uid="{495FCBA3-1B97-4EC1-BB84-C5A11D6D7DC0}"/>
    <cellStyle name="Input 5 5" xfId="15419" xr:uid="{49D21D47-3F73-4F89-A63F-0753EF6967D3}"/>
    <cellStyle name="Input 6" xfId="1028" xr:uid="{00000000-0005-0000-0000-0000300C0000}"/>
    <cellStyle name="Input 6 2" xfId="1029" xr:uid="{00000000-0005-0000-0000-0000310C0000}"/>
    <cellStyle name="Input 6 3" xfId="1030" xr:uid="{00000000-0005-0000-0000-0000320C0000}"/>
    <cellStyle name="Input 6 4" xfId="44023" xr:uid="{5D7F094E-5988-4DB2-80E1-1F95295BF9A2}"/>
    <cellStyle name="Input 6 5" xfId="15420" xr:uid="{40EF9835-3C6C-404C-9D36-0935E8E85BB5}"/>
    <cellStyle name="Input 7" xfId="1031" xr:uid="{00000000-0005-0000-0000-0000330C0000}"/>
    <cellStyle name="Input 7 2" xfId="1032" xr:uid="{00000000-0005-0000-0000-0000340C0000}"/>
    <cellStyle name="Input 7 3" xfId="44024" xr:uid="{368796C0-F52E-4518-BC1E-C7CFF3667373}"/>
    <cellStyle name="Input 7 4" xfId="15421" xr:uid="{4EB70BFB-D275-4457-9752-C4C61742909F}"/>
    <cellStyle name="Input 8" xfId="1033" xr:uid="{00000000-0005-0000-0000-0000350C0000}"/>
    <cellStyle name="Input 8 2" xfId="3804" xr:uid="{00000000-0005-0000-0000-0000360C0000}"/>
    <cellStyle name="Input 8 2 2" xfId="44025" xr:uid="{4682305E-663B-4D44-A7B3-F8EB256E3A72}"/>
    <cellStyle name="Input 8 3" xfId="15422" xr:uid="{E705844F-8AAC-4FC6-8017-A4750327112C}"/>
    <cellStyle name="Input 9" xfId="1034" xr:uid="{00000000-0005-0000-0000-0000370C0000}"/>
    <cellStyle name="Input 9 2" xfId="3805" xr:uid="{00000000-0005-0000-0000-0000380C0000}"/>
    <cellStyle name="Input 9 2 2" xfId="44026" xr:uid="{3AC15269-11DC-4CE6-B53B-0B59BD492581}"/>
    <cellStyle name="Input 9 3" xfId="15423" xr:uid="{57998942-6D21-4271-95B0-EB0C26BBB77E}"/>
    <cellStyle name="Izcēlums1 2" xfId="1035" xr:uid="{00000000-0005-0000-0000-0000390C0000}"/>
    <cellStyle name="Izcēlums1 2 2" xfId="3807" xr:uid="{00000000-0005-0000-0000-00003A0C0000}"/>
    <cellStyle name="Izcēlums1 2 3" xfId="3806" xr:uid="{00000000-0005-0000-0000-00003B0C0000}"/>
    <cellStyle name="Izcēlums1 3" xfId="1036" xr:uid="{00000000-0005-0000-0000-00003C0C0000}"/>
    <cellStyle name="Izcēlums2 2" xfId="1037" xr:uid="{00000000-0005-0000-0000-00003D0C0000}"/>
    <cellStyle name="Izcēlums2 2 2" xfId="3809" xr:uid="{00000000-0005-0000-0000-00003E0C0000}"/>
    <cellStyle name="Izcēlums2 2 3" xfId="3808" xr:uid="{00000000-0005-0000-0000-00003F0C0000}"/>
    <cellStyle name="Izcēlums2 3" xfId="1038" xr:uid="{00000000-0005-0000-0000-0000400C0000}"/>
    <cellStyle name="Izcēlums3 2" xfId="1039" xr:uid="{00000000-0005-0000-0000-0000410C0000}"/>
    <cellStyle name="Izcēlums3 2 2" xfId="3811" xr:uid="{00000000-0005-0000-0000-0000420C0000}"/>
    <cellStyle name="Izcēlums3 2 3" xfId="3810" xr:uid="{00000000-0005-0000-0000-0000430C0000}"/>
    <cellStyle name="Izcēlums3 3" xfId="1040" xr:uid="{00000000-0005-0000-0000-0000440C0000}"/>
    <cellStyle name="Izcēlums4 2" xfId="1041" xr:uid="{00000000-0005-0000-0000-0000450C0000}"/>
    <cellStyle name="Izcēlums4 2 2" xfId="3813" xr:uid="{00000000-0005-0000-0000-0000460C0000}"/>
    <cellStyle name="Izcēlums4 2 3" xfId="3812" xr:uid="{00000000-0005-0000-0000-0000470C0000}"/>
    <cellStyle name="Izcēlums4 3" xfId="1042" xr:uid="{00000000-0005-0000-0000-0000480C0000}"/>
    <cellStyle name="Izcēlums5 2" xfId="1043" xr:uid="{00000000-0005-0000-0000-0000490C0000}"/>
    <cellStyle name="Izcēlums5 2 2" xfId="3815" xr:uid="{00000000-0005-0000-0000-00004A0C0000}"/>
    <cellStyle name="Izcēlums5 2 3" xfId="3814" xr:uid="{00000000-0005-0000-0000-00004B0C0000}"/>
    <cellStyle name="Izcēlums5 3" xfId="1044" xr:uid="{00000000-0005-0000-0000-00004C0C0000}"/>
    <cellStyle name="Izcēlums6 2" xfId="1045" xr:uid="{00000000-0005-0000-0000-00004D0C0000}"/>
    <cellStyle name="Izcēlums6 2 2" xfId="3817" xr:uid="{00000000-0005-0000-0000-00004E0C0000}"/>
    <cellStyle name="Izcēlums6 2 3" xfId="3816" xr:uid="{00000000-0005-0000-0000-00004F0C0000}"/>
    <cellStyle name="Izcēlums6 3" xfId="1046" xr:uid="{00000000-0005-0000-0000-0000500C0000}"/>
    <cellStyle name="Izvade" xfId="1047" xr:uid="{00000000-0005-0000-0000-0000510C0000}"/>
    <cellStyle name="Izvade 2" xfId="1048" xr:uid="{00000000-0005-0000-0000-0000520C0000}"/>
    <cellStyle name="Izvade 2 2" xfId="1049" xr:uid="{00000000-0005-0000-0000-0000530C0000}"/>
    <cellStyle name="Izvade 2 2 2" xfId="1050" xr:uid="{00000000-0005-0000-0000-0000540C0000}"/>
    <cellStyle name="Izvade 2 3" xfId="1051" xr:uid="{00000000-0005-0000-0000-0000550C0000}"/>
    <cellStyle name="Izvade 2 4" xfId="3818" xr:uid="{00000000-0005-0000-0000-0000560C0000}"/>
    <cellStyle name="Izvade 2 5" xfId="15424" xr:uid="{838385D1-CE14-46D6-975A-F1032FDDDA79}"/>
    <cellStyle name="Izvade 3" xfId="1052" xr:uid="{00000000-0005-0000-0000-0000570C0000}"/>
    <cellStyle name="Izvade 3 2" xfId="1053" xr:uid="{00000000-0005-0000-0000-0000580C0000}"/>
    <cellStyle name="Izvade 4" xfId="1054" xr:uid="{00000000-0005-0000-0000-0000590C0000}"/>
    <cellStyle name="Izvade 4 2" xfId="3820" xr:uid="{00000000-0005-0000-0000-00005A0C0000}"/>
    <cellStyle name="Izvade 4 3" xfId="3819" xr:uid="{00000000-0005-0000-0000-00005B0C0000}"/>
    <cellStyle name="Izvade_1_5" xfId="3821" xr:uid="{00000000-0005-0000-0000-00005C0C0000}"/>
    <cellStyle name="Kokku" xfId="1055" xr:uid="{00000000-0005-0000-0000-00005D0C0000}"/>
    <cellStyle name="Komats 2" xfId="1056" xr:uid="{00000000-0005-0000-0000-00005E0C0000}"/>
    <cellStyle name="Komats 2 2" xfId="1057" xr:uid="{00000000-0005-0000-0000-00005F0C0000}"/>
    <cellStyle name="Komats 2 2 2" xfId="1058" xr:uid="{00000000-0005-0000-0000-0000600C0000}"/>
    <cellStyle name="Komats 2 2 2 2" xfId="6025" xr:uid="{20772E4F-02D8-459D-A539-404072F78402}"/>
    <cellStyle name="Komats 2 2 2 2 2" xfId="44945" xr:uid="{7F81B272-1FEC-45D2-A2DE-CE6FD5B44C4D}"/>
    <cellStyle name="Komats 2 2 2 2 3" xfId="7747" xr:uid="{F527C5B3-6216-4CED-A829-5BA32040F26C}"/>
    <cellStyle name="Komats 2 2 2 3" xfId="6620" xr:uid="{39F8DBE2-AA24-4657-AE71-8A7B2E3FF001}"/>
    <cellStyle name="Komats 2 2 2 3 2" xfId="45508" xr:uid="{029E49AA-36BC-4AEB-9F0C-926D7716DBF6}"/>
    <cellStyle name="Komats 2 2 2 3 3" xfId="8310" xr:uid="{55736E62-174D-437C-A9A0-E0CEC33A823C}"/>
    <cellStyle name="Komats 2 2 2 4" xfId="44377" xr:uid="{2C7224D8-29E4-4EA7-97FB-3CFC7B9711AC}"/>
    <cellStyle name="Komats 2 2 2 5" xfId="7179" xr:uid="{448A76F1-F522-4E31-A2D9-09C71F504682}"/>
    <cellStyle name="Komats 2 2 3" xfId="5938" xr:uid="{D23686AC-44D7-40AB-9A43-302B7B9F8B80}"/>
    <cellStyle name="Komats 2 2 3 2" xfId="44873" xr:uid="{C416F944-EED0-412D-AAC9-73D30B29A674}"/>
    <cellStyle name="Komats 2 2 3 3" xfId="7675" xr:uid="{BB641A34-B59B-4186-9D90-D9B548ACEB78}"/>
    <cellStyle name="Komats 2 3" xfId="1059" xr:uid="{00000000-0005-0000-0000-0000610C0000}"/>
    <cellStyle name="Komats 2 4" xfId="1060" xr:uid="{00000000-0005-0000-0000-0000620C0000}"/>
    <cellStyle name="Komats 2 4 2" xfId="6026" xr:uid="{8BCB562E-E927-43BA-BAD5-C727E1855240}"/>
    <cellStyle name="Komats 2 4 2 2" xfId="44946" xr:uid="{043333F8-32AC-4A0C-B08A-E709DAC82307}"/>
    <cellStyle name="Komats 2 4 2 3" xfId="7748" xr:uid="{1DBDF5ED-D4F4-4B08-9A61-63DF0A32FA55}"/>
    <cellStyle name="Komats 2 5" xfId="1061" xr:uid="{00000000-0005-0000-0000-0000630C0000}"/>
    <cellStyle name="Komats 3" xfId="1062" xr:uid="{00000000-0005-0000-0000-0000640C0000}"/>
    <cellStyle name="Komats 3 2" xfId="1063" xr:uid="{00000000-0005-0000-0000-0000650C0000}"/>
    <cellStyle name="Komats 3 2 2" xfId="5940" xr:uid="{8CA37237-EBE9-435F-9D7E-D349D5B38E5B}"/>
    <cellStyle name="Komats 3 2 2 2" xfId="44875" xr:uid="{EC4293DA-97BA-4210-8243-C2AF48E7753B}"/>
    <cellStyle name="Komats 3 2 2 3" xfId="7677" xr:uid="{57D57714-4697-43A4-B1B9-C7C782F6617E}"/>
    <cellStyle name="Komats 3 3" xfId="1064" xr:uid="{00000000-0005-0000-0000-0000660C0000}"/>
    <cellStyle name="Komats 3 4" xfId="5939" xr:uid="{CE06C5E0-DF51-426D-949A-A150154D47E4}"/>
    <cellStyle name="Komats 3 4 2" xfId="44874" xr:uid="{3D76BDFB-0C1F-4848-BA8A-4166705B6ACB}"/>
    <cellStyle name="Komats 3 4 3" xfId="7676" xr:uid="{C6EE8C94-C303-4631-8B1D-3919AA2A2A7E}"/>
    <cellStyle name="Komats 3 5" xfId="6027" xr:uid="{230BAEB6-4756-4AF7-8EF4-5D231C949FF7}"/>
    <cellStyle name="Komats 3 5 2" xfId="44947" xr:uid="{EB4C1E37-DF7E-467C-9805-A72CBE5511DC}"/>
    <cellStyle name="Komats 3 5 3" xfId="7749" xr:uid="{F749381D-3399-4343-AB32-B01D0E933BC8}"/>
    <cellStyle name="Komats 3 6" xfId="6621" xr:uid="{C18B5BB6-6733-4B5D-A24E-FE502E3F62CB}"/>
    <cellStyle name="Komats 3 6 2" xfId="45509" xr:uid="{BA1E716A-E24E-47AA-9139-1FB0F62B3FAD}"/>
    <cellStyle name="Komats 3 6 3" xfId="8311" xr:uid="{FE8E0524-F29A-4199-BD85-BF6AF080B74E}"/>
    <cellStyle name="Komats 3 7" xfId="44378" xr:uid="{AB3D4000-9645-4F21-9F8A-2986C2F2793E}"/>
    <cellStyle name="Komats 3 8" xfId="7180" xr:uid="{6ECFC8CB-8579-467A-AFE9-4D268F5DE4BB}"/>
    <cellStyle name="Komats 4" xfId="1065" xr:uid="{00000000-0005-0000-0000-0000670C0000}"/>
    <cellStyle name="Komats 4 2" xfId="6028" xr:uid="{B7DDA6F1-A4C5-43E3-954C-9E5D730C5D63}"/>
    <cellStyle name="Komats 4 2 2" xfId="44948" xr:uid="{D2CDF998-9EE2-4374-A872-B296A177B830}"/>
    <cellStyle name="Komats 4 2 3" xfId="7750" xr:uid="{A2132620-17E9-4C51-A16F-FF95203630C7}"/>
    <cellStyle name="Kontrolli lahtrit" xfId="1066" xr:uid="{00000000-0005-0000-0000-0000680C0000}"/>
    <cellStyle name="Kopsumma" xfId="1067" xr:uid="{00000000-0005-0000-0000-0000690C0000}"/>
    <cellStyle name="Kopsumma 2" xfId="1068" xr:uid="{00000000-0005-0000-0000-00006A0C0000}"/>
    <cellStyle name="Kopsumma 2 2" xfId="1069" xr:uid="{00000000-0005-0000-0000-00006B0C0000}"/>
    <cellStyle name="Kopsumma 2 2 2" xfId="1070" xr:uid="{00000000-0005-0000-0000-00006C0C0000}"/>
    <cellStyle name="Kopsumma 2 3" xfId="1071" xr:uid="{00000000-0005-0000-0000-00006D0C0000}"/>
    <cellStyle name="Kopsumma 2 4" xfId="3822" xr:uid="{00000000-0005-0000-0000-00006E0C0000}"/>
    <cellStyle name="Kopsumma 2 5" xfId="15425" xr:uid="{D2EF0D9A-56B4-41F8-9FD4-1B67B0446C14}"/>
    <cellStyle name="Kopsumma 3" xfId="1072" xr:uid="{00000000-0005-0000-0000-00006F0C0000}"/>
    <cellStyle name="Kopsumma 3 2" xfId="1073" xr:uid="{00000000-0005-0000-0000-0000700C0000}"/>
    <cellStyle name="Kopsumma 4" xfId="1074" xr:uid="{00000000-0005-0000-0000-0000710C0000}"/>
    <cellStyle name="Kopsumma 4 2" xfId="3824" xr:uid="{00000000-0005-0000-0000-0000720C0000}"/>
    <cellStyle name="Kopsumma 4 3" xfId="3823" xr:uid="{00000000-0005-0000-0000-0000730C0000}"/>
    <cellStyle name="Kopsumma_3_1" xfId="3825" xr:uid="{00000000-0005-0000-0000-0000740C0000}"/>
    <cellStyle name="Labs 2" xfId="1075" xr:uid="{00000000-0005-0000-0000-0000750C0000}"/>
    <cellStyle name="Labs 2 2" xfId="1076" xr:uid="{00000000-0005-0000-0000-0000760C0000}"/>
    <cellStyle name="Labs 2 2 2" xfId="44028" xr:uid="{DC36DD97-BB09-4415-A0E3-077C05E1BD37}"/>
    <cellStyle name="Labs 2 3" xfId="3827" xr:uid="{00000000-0005-0000-0000-0000770C0000}"/>
    <cellStyle name="Labs 2 3 2" xfId="3828" xr:uid="{00000000-0005-0000-0000-0000780C0000}"/>
    <cellStyle name="Labs 2 3 3" xfId="44027" xr:uid="{EC4C4312-2695-4F76-8393-5870B69262C5}"/>
    <cellStyle name="Labs 2 4" xfId="3826" xr:uid="{00000000-0005-0000-0000-0000790C0000}"/>
    <cellStyle name="Labs 2 5" xfId="15426" xr:uid="{FB7E9965-445E-4912-ABD4-5B676B30D6AA}"/>
    <cellStyle name="Lingitud lahter" xfId="1077" xr:uid="{00000000-0005-0000-0000-00007A0C0000}"/>
    <cellStyle name="Linked Cell 10" xfId="3829" xr:uid="{00000000-0005-0000-0000-00007B0C0000}"/>
    <cellStyle name="Linked Cell 10 2" xfId="15427" xr:uid="{42F81EC1-0E25-41EF-BD55-73DDFD79C78C}"/>
    <cellStyle name="Linked Cell 11" xfId="3830" xr:uid="{00000000-0005-0000-0000-00007C0C0000}"/>
    <cellStyle name="Linked Cell 11 2" xfId="15428" xr:uid="{0FD612FB-919A-4A85-ACEB-F87F97B90229}"/>
    <cellStyle name="Linked Cell 12" xfId="3831" xr:uid="{00000000-0005-0000-0000-00007D0C0000}"/>
    <cellStyle name="Linked Cell 12 2" xfId="15429" xr:uid="{CFE158CB-A9E9-4B90-A293-9CB8E8F15461}"/>
    <cellStyle name="Linked Cell 13" xfId="3832" xr:uid="{00000000-0005-0000-0000-00007E0C0000}"/>
    <cellStyle name="Linked Cell 13 2" xfId="15430" xr:uid="{248EAC93-B64D-444D-B46B-E76D4BF5A1F8}"/>
    <cellStyle name="Linked Cell 14" xfId="3833" xr:uid="{00000000-0005-0000-0000-00007F0C0000}"/>
    <cellStyle name="Linked Cell 14 2" xfId="15431" xr:uid="{EA40CC57-4238-4484-AC63-400B1EA0EE07}"/>
    <cellStyle name="Linked Cell 15" xfId="3834" xr:uid="{00000000-0005-0000-0000-0000800C0000}"/>
    <cellStyle name="Linked Cell 15 2" xfId="15432" xr:uid="{6BC3BC01-1984-4C6F-B3CE-2043F56A65B7}"/>
    <cellStyle name="Linked Cell 16" xfId="3835" xr:uid="{00000000-0005-0000-0000-0000810C0000}"/>
    <cellStyle name="Linked Cell 16 2" xfId="15433" xr:uid="{803CD35D-CCE1-451F-8893-BE2D6B6A81DE}"/>
    <cellStyle name="Linked Cell 17" xfId="3836" xr:uid="{00000000-0005-0000-0000-0000820C0000}"/>
    <cellStyle name="Linked Cell 17 2" xfId="15434" xr:uid="{6B322CB6-0A40-487E-AFC4-AD0140C1C6BA}"/>
    <cellStyle name="Linked Cell 18" xfId="3837" xr:uid="{00000000-0005-0000-0000-0000830C0000}"/>
    <cellStyle name="Linked Cell 18 2" xfId="15435" xr:uid="{3B3478C1-3986-46E2-A5C6-FEF84827D6B0}"/>
    <cellStyle name="Linked Cell 19" xfId="3838" xr:uid="{00000000-0005-0000-0000-0000840C0000}"/>
    <cellStyle name="Linked Cell 19 2" xfId="15436" xr:uid="{E81A7DA9-46B1-4642-857A-7480A432DC94}"/>
    <cellStyle name="Linked Cell 2" xfId="1078" xr:uid="{00000000-0005-0000-0000-0000850C0000}"/>
    <cellStyle name="Linked Cell 2 10" xfId="3839" xr:uid="{00000000-0005-0000-0000-0000860C0000}"/>
    <cellStyle name="Linked Cell 2 10 2" xfId="15438" xr:uid="{F25F91D1-280C-439E-8D65-BA88F01EBE79}"/>
    <cellStyle name="Linked Cell 2 11" xfId="3840" xr:uid="{00000000-0005-0000-0000-0000870C0000}"/>
    <cellStyle name="Linked Cell 2 11 2" xfId="15439" xr:uid="{58780D16-1F00-418A-883B-C5D5D83B8B43}"/>
    <cellStyle name="Linked Cell 2 12" xfId="3841" xr:uid="{00000000-0005-0000-0000-0000880C0000}"/>
    <cellStyle name="Linked Cell 2 12 2" xfId="15440" xr:uid="{B566F2CF-CD79-4326-86CF-3C22ACC47729}"/>
    <cellStyle name="Linked Cell 2 13" xfId="3842" xr:uid="{00000000-0005-0000-0000-0000890C0000}"/>
    <cellStyle name="Linked Cell 2 13 2" xfId="15441" xr:uid="{9AC8D042-742E-45A3-BA1F-CABEAC7E207C}"/>
    <cellStyle name="Linked Cell 2 14" xfId="3843" xr:uid="{00000000-0005-0000-0000-00008A0C0000}"/>
    <cellStyle name="Linked Cell 2 14 2" xfId="43367" xr:uid="{542903E9-8D92-4C98-8E59-CCEB7B285DBF}"/>
    <cellStyle name="Linked Cell 2 15" xfId="15437" xr:uid="{4EFBC21E-8561-4FD8-9F09-A14A87D088CD}"/>
    <cellStyle name="Linked Cell 2 2" xfId="1079" xr:uid="{00000000-0005-0000-0000-00008B0C0000}"/>
    <cellStyle name="Linked Cell 2 2 2" xfId="3844" xr:uid="{00000000-0005-0000-0000-00008C0C0000}"/>
    <cellStyle name="Linked Cell 2 2 2 2" xfId="44029" xr:uid="{EA2865C7-C04B-4454-8F5C-35FA32E56C0A}"/>
    <cellStyle name="Linked Cell 2 2 3" xfId="15442" xr:uid="{B5DF0804-E971-4E11-90BF-B0EBB00047B2}"/>
    <cellStyle name="Linked Cell 2 3" xfId="1080" xr:uid="{00000000-0005-0000-0000-00008D0C0000}"/>
    <cellStyle name="Linked Cell 2 3 2" xfId="3845" xr:uid="{00000000-0005-0000-0000-00008E0C0000}"/>
    <cellStyle name="Linked Cell 2 3 2 2" xfId="44030" xr:uid="{D828FE61-5A17-4481-872D-A0555BA6B436}"/>
    <cellStyle name="Linked Cell 2 3 3" xfId="15443" xr:uid="{D1570800-C77B-400B-9BEA-34F37EFDC234}"/>
    <cellStyle name="Linked Cell 2 4" xfId="1081" xr:uid="{00000000-0005-0000-0000-00008F0C0000}"/>
    <cellStyle name="Linked Cell 2 4 2" xfId="3846" xr:uid="{00000000-0005-0000-0000-0000900C0000}"/>
    <cellStyle name="Linked Cell 2 4 2 2" xfId="44031" xr:uid="{38BDF3CD-1170-4A0A-BE9F-B24DC66408E4}"/>
    <cellStyle name="Linked Cell 2 4 3" xfId="15444" xr:uid="{4C78FDEC-9831-4456-925A-5C1B27F4D8F9}"/>
    <cellStyle name="Linked Cell 2 5" xfId="3847" xr:uid="{00000000-0005-0000-0000-0000910C0000}"/>
    <cellStyle name="Linked Cell 2 5 2" xfId="15445" xr:uid="{3AADCFE5-B73D-415B-9C59-323E5E947613}"/>
    <cellStyle name="Linked Cell 2 6" xfId="3848" xr:uid="{00000000-0005-0000-0000-0000920C0000}"/>
    <cellStyle name="Linked Cell 2 6 2" xfId="15446" xr:uid="{6CD93039-12D5-4E05-8AD7-4C1F0D441BB0}"/>
    <cellStyle name="Linked Cell 2 7" xfId="3849" xr:uid="{00000000-0005-0000-0000-0000930C0000}"/>
    <cellStyle name="Linked Cell 2 7 2" xfId="15447" xr:uid="{C6F929D8-0E02-4EEB-96D6-5BCBD4C6C5BF}"/>
    <cellStyle name="Linked Cell 2 8" xfId="3850" xr:uid="{00000000-0005-0000-0000-0000940C0000}"/>
    <cellStyle name="Linked Cell 2 8 2" xfId="15448" xr:uid="{68981340-131B-40FA-969F-FFDE308731B5}"/>
    <cellStyle name="Linked Cell 2 9" xfId="3851" xr:uid="{00000000-0005-0000-0000-0000950C0000}"/>
    <cellStyle name="Linked Cell 2 9 2" xfId="15449" xr:uid="{000741AB-60D8-48AE-B2A6-21AC1131E2BB}"/>
    <cellStyle name="Linked Cell 2_2-2" xfId="3852" xr:uid="{00000000-0005-0000-0000-0000960C0000}"/>
    <cellStyle name="Linked Cell 20" xfId="3853" xr:uid="{00000000-0005-0000-0000-0000970C0000}"/>
    <cellStyle name="Linked Cell 20 2" xfId="15450" xr:uid="{8BD09387-1C9D-4E82-9405-F622FC22380C}"/>
    <cellStyle name="Linked Cell 21" xfId="3854" xr:uid="{00000000-0005-0000-0000-0000980C0000}"/>
    <cellStyle name="Linked Cell 21 10" xfId="15452" xr:uid="{D9BD221F-C252-4797-A03F-79021BB87583}"/>
    <cellStyle name="Linked Cell 21 11" xfId="15453" xr:uid="{CBB96B3F-E5E9-4A73-89BA-B101519FA469}"/>
    <cellStyle name="Linked Cell 21 12" xfId="15454" xr:uid="{6DF6FC83-956B-4ED9-8D02-68757250C22B}"/>
    <cellStyle name="Linked Cell 21 13" xfId="15455" xr:uid="{DDFEE46E-F190-47DA-BDDF-4586946F5D28}"/>
    <cellStyle name="Linked Cell 21 14" xfId="15456" xr:uid="{2262201A-DB0D-4A9C-8AC7-DBD5106DF098}"/>
    <cellStyle name="Linked Cell 21 15" xfId="15451" xr:uid="{EF90FD64-66B2-47A3-94ED-A3192BA091C9}"/>
    <cellStyle name="Linked Cell 21 2" xfId="15457" xr:uid="{217EA612-923B-4586-B2E7-DF0A75AEC420}"/>
    <cellStyle name="Linked Cell 21 2 2" xfId="15458" xr:uid="{DB7CC0BC-89DD-422F-946A-DFD1B74C5B65}"/>
    <cellStyle name="Linked Cell 21 2 3" xfId="15459" xr:uid="{9663369C-C71A-4718-86AF-30637AD924FD}"/>
    <cellStyle name="Linked Cell 21 2 3 2" xfId="15460" xr:uid="{43253DB5-4816-4741-B8EE-D27283479B4F}"/>
    <cellStyle name="Linked Cell 21 2 4" xfId="15461" xr:uid="{5A1352CA-933F-4214-B725-6A3DFBC416BF}"/>
    <cellStyle name="Linked Cell 21 2 5" xfId="15462" xr:uid="{F2B35519-F4CE-495C-AC14-466AFDA5471E}"/>
    <cellStyle name="Linked Cell 21 3" xfId="15463" xr:uid="{0C4B6D7F-D316-44C0-A40A-00E0DFC5ED9E}"/>
    <cellStyle name="Linked Cell 21 4" xfId="15464" xr:uid="{86A1B642-8180-4804-A1A3-3B477A1D6283}"/>
    <cellStyle name="Linked Cell 21 5" xfId="15465" xr:uid="{0B3E0A88-76CB-4B65-8BE1-20291EF9ECCB}"/>
    <cellStyle name="Linked Cell 21 6" xfId="15466" xr:uid="{6297BC77-6D77-40F0-B4F0-0CB225A22350}"/>
    <cellStyle name="Linked Cell 21 7" xfId="15467" xr:uid="{0E72082B-5A34-4441-BEA2-B1FFEF7A98B5}"/>
    <cellStyle name="Linked Cell 21 8" xfId="15468" xr:uid="{2E709D74-6EBC-4D34-BBBA-488875D6F07C}"/>
    <cellStyle name="Linked Cell 21 9" xfId="15469" xr:uid="{F43F58DC-DBDB-417E-A0A4-0620EEBABB9A}"/>
    <cellStyle name="Linked Cell 22" xfId="3855" xr:uid="{00000000-0005-0000-0000-0000990C0000}"/>
    <cellStyle name="Linked Cell 22 2" xfId="15471" xr:uid="{03795D17-BCB9-4866-B674-148C224E76E1}"/>
    <cellStyle name="Linked Cell 22 3" xfId="15472" xr:uid="{389FD9B8-4B6D-45EE-B134-993B35421636}"/>
    <cellStyle name="Linked Cell 22 3 2" xfId="40032" xr:uid="{30088998-87A9-42A9-B417-6EEAF4933749}"/>
    <cellStyle name="Linked Cell 22 4" xfId="15473" xr:uid="{D0CCD2B5-2893-494A-A4E7-5D9AE93A217E}"/>
    <cellStyle name="Linked Cell 22 4 2" xfId="40033" xr:uid="{310A665D-911B-4744-BABA-FDC411DD513D}"/>
    <cellStyle name="Linked Cell 22 5" xfId="40031" xr:uid="{A3A20D7E-E8A4-4FAF-A12A-601E603F76EE}"/>
    <cellStyle name="Linked Cell 22 6" xfId="15470" xr:uid="{411124E0-3C10-41F5-8B58-68B865C567A1}"/>
    <cellStyle name="Linked Cell 23" xfId="3856" xr:uid="{00000000-0005-0000-0000-00009A0C0000}"/>
    <cellStyle name="Linked Cell 23 2" xfId="15475" xr:uid="{3686AF0D-4BC7-417A-A963-44AD7138ADDD}"/>
    <cellStyle name="Linked Cell 23 3" xfId="15476" xr:uid="{36EA7D21-636C-4E05-9044-2E01299424B1}"/>
    <cellStyle name="Linked Cell 23 3 2" xfId="15477" xr:uid="{A3DD2F32-7E1F-4BE2-93B9-3B3FCCF111D0}"/>
    <cellStyle name="Linked Cell 23 3 2 2" xfId="40035" xr:uid="{A183A4D8-A5B7-4C4F-AAC5-7F2809BDCC3C}"/>
    <cellStyle name="Linked Cell 23 4" xfId="15478" xr:uid="{F5E45390-FE91-48A3-A377-7436A2A9EC02}"/>
    <cellStyle name="Linked Cell 23 5" xfId="15479" xr:uid="{B306DA45-8C14-439F-BEF2-3B534EFD61D2}"/>
    <cellStyle name="Linked Cell 23 5 2" xfId="40036" xr:uid="{E637A27C-6FAB-47A8-83D6-9C72AF428503}"/>
    <cellStyle name="Linked Cell 23 6" xfId="40034" xr:uid="{B7CBDE0A-4452-410E-86DE-6FA7374F8D5A}"/>
    <cellStyle name="Linked Cell 23 7" xfId="15474" xr:uid="{0B95D63F-F0B6-4ACF-8AC6-43A12650C336}"/>
    <cellStyle name="Linked Cell 24" xfId="3857" xr:uid="{00000000-0005-0000-0000-00009B0C0000}"/>
    <cellStyle name="Linked Cell 24 2" xfId="15481" xr:uid="{98022A72-60C5-4139-B1D9-977438217724}"/>
    <cellStyle name="Linked Cell 24 3" xfId="15482" xr:uid="{8AA3DA45-B6BB-4C1E-9798-BF37D54B6684}"/>
    <cellStyle name="Linked Cell 24 4" xfId="15483" xr:uid="{680FD3ED-1CC7-4139-B9ED-A5CE7432B02C}"/>
    <cellStyle name="Linked Cell 24 5" xfId="15484" xr:uid="{E04DCC27-044C-4233-AC23-1A4F563939F1}"/>
    <cellStyle name="Linked Cell 24 6" xfId="15485" xr:uid="{339A70C9-5B64-4CB6-BE72-DDA9AA7D4646}"/>
    <cellStyle name="Linked Cell 24 7" xfId="15480" xr:uid="{08C4232C-3B36-46EE-917C-4EA6EAA98024}"/>
    <cellStyle name="Linked Cell 25" xfId="3858" xr:uid="{00000000-0005-0000-0000-00009C0C0000}"/>
    <cellStyle name="Linked Cell 25 2" xfId="15486" xr:uid="{47D5230C-8F00-4F80-AF8C-BF91C9D31D4A}"/>
    <cellStyle name="Linked Cell 26" xfId="3859" xr:uid="{00000000-0005-0000-0000-00009D0C0000}"/>
    <cellStyle name="Linked Cell 26 2" xfId="15487" xr:uid="{22D494B3-342E-45BE-B3EB-2AD74DDB4606}"/>
    <cellStyle name="Linked Cell 27" xfId="3860" xr:uid="{00000000-0005-0000-0000-00009E0C0000}"/>
    <cellStyle name="Linked Cell 27 2" xfId="15488" xr:uid="{ACB8EC40-AB7C-43F7-8D96-D3964CFE2CBE}"/>
    <cellStyle name="Linked Cell 28" xfId="3861" xr:uid="{00000000-0005-0000-0000-00009F0C0000}"/>
    <cellStyle name="Linked Cell 28 2" xfId="15489" xr:uid="{411396A5-D320-419A-AAB9-7A354825F653}"/>
    <cellStyle name="Linked Cell 29" xfId="3862" xr:uid="{00000000-0005-0000-0000-0000A00C0000}"/>
    <cellStyle name="Linked Cell 29 2" xfId="15490" xr:uid="{1B38EA2F-F904-4DA6-ADD4-FAF33CC05747}"/>
    <cellStyle name="Linked Cell 3" xfId="1082" xr:uid="{00000000-0005-0000-0000-0000A10C0000}"/>
    <cellStyle name="Linked Cell 3 2" xfId="3863" xr:uid="{00000000-0005-0000-0000-0000A20C0000}"/>
    <cellStyle name="Linked Cell 3 3" xfId="3864" xr:uid="{00000000-0005-0000-0000-0000A30C0000}"/>
    <cellStyle name="Linked Cell 3 4" xfId="15491" xr:uid="{F1FF2D4B-9FC8-4A67-A321-2C14B931D652}"/>
    <cellStyle name="Linked Cell 3_3_k" xfId="3865" xr:uid="{00000000-0005-0000-0000-0000A40C0000}"/>
    <cellStyle name="Linked Cell 30" xfId="3866" xr:uid="{00000000-0005-0000-0000-0000A50C0000}"/>
    <cellStyle name="Linked Cell 30 2" xfId="15492" xr:uid="{436ACE39-EEFE-4C10-BD0F-3F00BD2FBE7E}"/>
    <cellStyle name="Linked Cell 31" xfId="3867" xr:uid="{00000000-0005-0000-0000-0000A60C0000}"/>
    <cellStyle name="Linked Cell 31 2" xfId="15493" xr:uid="{6F2641BA-B17F-4A90-97B1-3BA13770FB46}"/>
    <cellStyle name="Linked Cell 32" xfId="3868" xr:uid="{00000000-0005-0000-0000-0000A70C0000}"/>
    <cellStyle name="Linked Cell 32 2" xfId="15494" xr:uid="{E1FA4BD3-8BCE-4428-8666-FF6157A6B249}"/>
    <cellStyle name="Linked Cell 33" xfId="3869" xr:uid="{00000000-0005-0000-0000-0000A80C0000}"/>
    <cellStyle name="Linked Cell 33 2" xfId="15495" xr:uid="{7F89845A-F168-4AC7-84CB-81B988A07E26}"/>
    <cellStyle name="Linked Cell 34" xfId="3870" xr:uid="{00000000-0005-0000-0000-0000A90C0000}"/>
    <cellStyle name="Linked Cell 34 2" xfId="15496" xr:uid="{4FC3BCDF-0361-4B15-B154-5206A5B00E41}"/>
    <cellStyle name="Linked Cell 35" xfId="3871" xr:uid="{00000000-0005-0000-0000-0000AA0C0000}"/>
    <cellStyle name="Linked Cell 36" xfId="3872" xr:uid="{00000000-0005-0000-0000-0000AB0C0000}"/>
    <cellStyle name="Linked Cell 37" xfId="3873" xr:uid="{00000000-0005-0000-0000-0000AC0C0000}"/>
    <cellStyle name="Linked Cell 38" xfId="3874" xr:uid="{00000000-0005-0000-0000-0000AD0C0000}"/>
    <cellStyle name="Linked Cell 39" xfId="3875" xr:uid="{00000000-0005-0000-0000-0000AE0C0000}"/>
    <cellStyle name="Linked Cell 4" xfId="1083" xr:uid="{00000000-0005-0000-0000-0000AF0C0000}"/>
    <cellStyle name="Linked Cell 4 2" xfId="44032" xr:uid="{270A988B-5501-4651-AB74-1396D87AA125}"/>
    <cellStyle name="Linked Cell 4 3" xfId="15497" xr:uid="{09812E42-C656-4F7F-A960-BF8FFE2161B5}"/>
    <cellStyle name="Linked Cell 40" xfId="3876" xr:uid="{00000000-0005-0000-0000-0000B00C0000}"/>
    <cellStyle name="Linked Cell 41" xfId="3877" xr:uid="{00000000-0005-0000-0000-0000B10C0000}"/>
    <cellStyle name="Linked Cell 42" xfId="3878" xr:uid="{00000000-0005-0000-0000-0000B20C0000}"/>
    <cellStyle name="Linked Cell 43" xfId="3879" xr:uid="{00000000-0005-0000-0000-0000B30C0000}"/>
    <cellStyle name="Linked Cell 44" xfId="3880" xr:uid="{00000000-0005-0000-0000-0000B40C0000}"/>
    <cellStyle name="Linked Cell 45" xfId="3881" xr:uid="{00000000-0005-0000-0000-0000B50C0000}"/>
    <cellStyle name="Linked Cell 46" xfId="3882" xr:uid="{00000000-0005-0000-0000-0000B60C0000}"/>
    <cellStyle name="Linked Cell 47" xfId="3883" xr:uid="{00000000-0005-0000-0000-0000B70C0000}"/>
    <cellStyle name="Linked Cell 48" xfId="3884" xr:uid="{00000000-0005-0000-0000-0000B80C0000}"/>
    <cellStyle name="Linked Cell 49" xfId="3885" xr:uid="{00000000-0005-0000-0000-0000B90C0000}"/>
    <cellStyle name="Linked Cell 5" xfId="1084" xr:uid="{00000000-0005-0000-0000-0000BA0C0000}"/>
    <cellStyle name="Linked Cell 5 2" xfId="44033" xr:uid="{E476DB3D-45EF-466D-ADC7-0735C91F4C29}"/>
    <cellStyle name="Linked Cell 5 3" xfId="15498" xr:uid="{260308E9-41F5-4D49-B442-454E5B486821}"/>
    <cellStyle name="Linked Cell 6" xfId="1085" xr:uid="{00000000-0005-0000-0000-0000BB0C0000}"/>
    <cellStyle name="Linked Cell 6 2" xfId="44034" xr:uid="{F24ABB58-8957-4E71-92A4-75691B3C535D}"/>
    <cellStyle name="Linked Cell 6 3" xfId="15499" xr:uid="{66EA5227-F7D5-41D3-BEA5-4DCD1718CA37}"/>
    <cellStyle name="Linked Cell 7" xfId="1086" xr:uid="{00000000-0005-0000-0000-0000BC0C0000}"/>
    <cellStyle name="Linked Cell 7 2" xfId="44035" xr:uid="{9B752AED-FC73-45CE-81C2-D34358C8546F}"/>
    <cellStyle name="Linked Cell 7 3" xfId="15500" xr:uid="{F2B84815-BF87-4A5D-9B6E-DD4CAD289C30}"/>
    <cellStyle name="Linked Cell 8" xfId="1087" xr:uid="{00000000-0005-0000-0000-0000BD0C0000}"/>
    <cellStyle name="Linked Cell 8 2" xfId="3886" xr:uid="{00000000-0005-0000-0000-0000BE0C0000}"/>
    <cellStyle name="Linked Cell 8 2 2" xfId="44036" xr:uid="{089E8B65-9F0B-4B6E-ABB4-2DCBF732F867}"/>
    <cellStyle name="Linked Cell 8 3" xfId="15501" xr:uid="{C7E39435-9559-4D4F-ADC3-8BFFEEC7E2DD}"/>
    <cellStyle name="Linked Cell 9" xfId="1088" xr:uid="{00000000-0005-0000-0000-0000BF0C0000}"/>
    <cellStyle name="Linked Cell 9 2" xfId="3887" xr:uid="{00000000-0005-0000-0000-0000C00C0000}"/>
    <cellStyle name="Linked Cell 9 2 2" xfId="44037" xr:uid="{56BCC8A1-B189-4576-914C-9D8E61601C0C}"/>
    <cellStyle name="Linked Cell 9 3" xfId="15502" xr:uid="{9CB1F2B4-9A6E-41A1-8570-4D7257200A3E}"/>
    <cellStyle name="Märkus" xfId="1089" xr:uid="{00000000-0005-0000-0000-0000C10C0000}"/>
    <cellStyle name="Neitrāls" xfId="1090" xr:uid="{00000000-0005-0000-0000-0000C20C0000}"/>
    <cellStyle name="Neitrāls 2" xfId="1091" xr:uid="{00000000-0005-0000-0000-0000C30C0000}"/>
    <cellStyle name="Neitrāls 2 2" xfId="1092" xr:uid="{00000000-0005-0000-0000-0000C40C0000}"/>
    <cellStyle name="Neitrāls 2 2 2" xfId="1093" xr:uid="{00000000-0005-0000-0000-0000C50C0000}"/>
    <cellStyle name="Neitrāls 2 3" xfId="1094" xr:uid="{00000000-0005-0000-0000-0000C60C0000}"/>
    <cellStyle name="Neitrāls 2 4" xfId="3888" xr:uid="{00000000-0005-0000-0000-0000C70C0000}"/>
    <cellStyle name="Neitrāls 2 5" xfId="15503" xr:uid="{D44D21BA-1604-41E3-9F52-38CCA4AB5064}"/>
    <cellStyle name="Neitrāls 3" xfId="1095" xr:uid="{00000000-0005-0000-0000-0000C80C0000}"/>
    <cellStyle name="Neitrāls 3 2" xfId="1096" xr:uid="{00000000-0005-0000-0000-0000C90C0000}"/>
    <cellStyle name="Neitrāls 4" xfId="1097" xr:uid="{00000000-0005-0000-0000-0000CA0C0000}"/>
    <cellStyle name="Neitrāls 4 2" xfId="3890" xr:uid="{00000000-0005-0000-0000-0000CB0C0000}"/>
    <cellStyle name="Neitrāls 4 3" xfId="3889" xr:uid="{00000000-0005-0000-0000-0000CC0C0000}"/>
    <cellStyle name="Neitrāls_3_k" xfId="3891" xr:uid="{00000000-0005-0000-0000-0000CD0C0000}"/>
    <cellStyle name="Neutraalne" xfId="1098" xr:uid="{00000000-0005-0000-0000-0000CE0C0000}"/>
    <cellStyle name="Neutral" xfId="1099" xr:uid="{00000000-0005-0000-0000-0000CF0C0000}"/>
    <cellStyle name="Neutral 10" xfId="1100" xr:uid="{00000000-0005-0000-0000-0000D00C0000}"/>
    <cellStyle name="Neutral 10 2" xfId="3892" xr:uid="{00000000-0005-0000-0000-0000D10C0000}"/>
    <cellStyle name="Neutral 10 2 2" xfId="44038" xr:uid="{BEBE8995-431D-4C6D-AF87-BDD1B3715B45}"/>
    <cellStyle name="Neutral 10 3" xfId="15504" xr:uid="{9739AB24-1BDD-4941-B44D-44EAE06729E3}"/>
    <cellStyle name="Neutral 11" xfId="3893" xr:uid="{00000000-0005-0000-0000-0000D20C0000}"/>
    <cellStyle name="Neutral 11 2" xfId="15505" xr:uid="{3A90A31E-9AA7-49DC-BA00-C55257BF3EF7}"/>
    <cellStyle name="Neutral 12" xfId="3894" xr:uid="{00000000-0005-0000-0000-0000D30C0000}"/>
    <cellStyle name="Neutral 12 2" xfId="15506" xr:uid="{23F2B675-9B6A-4442-9015-99BA3AD81953}"/>
    <cellStyle name="Neutral 13" xfId="3895" xr:uid="{00000000-0005-0000-0000-0000D40C0000}"/>
    <cellStyle name="Neutral 13 2" xfId="15507" xr:uid="{A8C77086-FF43-4BD2-868A-A08866449040}"/>
    <cellStyle name="Neutral 14" xfId="3896" xr:uid="{00000000-0005-0000-0000-0000D50C0000}"/>
    <cellStyle name="Neutral 14 2" xfId="15508" xr:uid="{AE584F6C-FB30-4F8C-A1DB-C451F5C826F0}"/>
    <cellStyle name="Neutral 15" xfId="3897" xr:uid="{00000000-0005-0000-0000-0000D60C0000}"/>
    <cellStyle name="Neutral 15 2" xfId="15509" xr:uid="{45F72219-2B14-44E0-B2CF-B805B6A8A875}"/>
    <cellStyle name="Neutral 16" xfId="3898" xr:uid="{00000000-0005-0000-0000-0000D70C0000}"/>
    <cellStyle name="Neutral 16 2" xfId="15510" xr:uid="{CF17FDD4-F5AC-4A80-8F62-97AE65641A7C}"/>
    <cellStyle name="Neutral 17" xfId="3899" xr:uid="{00000000-0005-0000-0000-0000D80C0000}"/>
    <cellStyle name="Neutral 17 2" xfId="15511" xr:uid="{E866E366-DCCE-451C-AC2C-CA09F97DF571}"/>
    <cellStyle name="Neutral 18" xfId="3900" xr:uid="{00000000-0005-0000-0000-0000D90C0000}"/>
    <cellStyle name="Neutral 18 2" xfId="15512" xr:uid="{1CD179C1-5C3F-4E39-8F7D-D39BF36842EB}"/>
    <cellStyle name="Neutral 19" xfId="3901" xr:uid="{00000000-0005-0000-0000-0000DA0C0000}"/>
    <cellStyle name="Neutral 19 2" xfId="15513" xr:uid="{CC071151-5B24-4483-A270-F4BF8D4ECDA1}"/>
    <cellStyle name="Neutral 2" xfId="1101" xr:uid="{00000000-0005-0000-0000-0000DB0C0000}"/>
    <cellStyle name="Neutral 2 10" xfId="3902" xr:uid="{00000000-0005-0000-0000-0000DC0C0000}"/>
    <cellStyle name="Neutral 2 11" xfId="3903" xr:uid="{00000000-0005-0000-0000-0000DD0C0000}"/>
    <cellStyle name="Neutral 2 12" xfId="3904" xr:uid="{00000000-0005-0000-0000-0000DE0C0000}"/>
    <cellStyle name="Neutral 2 13" xfId="3905" xr:uid="{00000000-0005-0000-0000-0000DF0C0000}"/>
    <cellStyle name="Neutral 2 14" xfId="3906" xr:uid="{00000000-0005-0000-0000-0000E00C0000}"/>
    <cellStyle name="Neutral 2 15" xfId="15514" xr:uid="{EC8B5CE4-830B-447C-8C47-C27876090171}"/>
    <cellStyle name="Neutral 2 2" xfId="1102" xr:uid="{00000000-0005-0000-0000-0000E10C0000}"/>
    <cellStyle name="Neutral 2 2 2" xfId="3907" xr:uid="{00000000-0005-0000-0000-0000E20C0000}"/>
    <cellStyle name="Neutral 2 2 2 2" xfId="44039" xr:uid="{6B490510-AE16-493A-A2F6-93DEEF3DE7D3}"/>
    <cellStyle name="Neutral 2 2 3" xfId="15515" xr:uid="{C4EB1F38-1C1C-4F20-91A8-F29FD96386B7}"/>
    <cellStyle name="Neutral 2 3" xfId="1103" xr:uid="{00000000-0005-0000-0000-0000E30C0000}"/>
    <cellStyle name="Neutral 2 3 2" xfId="3908" xr:uid="{00000000-0005-0000-0000-0000E40C0000}"/>
    <cellStyle name="Neutral 2 3 2 2" xfId="44040" xr:uid="{40B9D33A-13B3-4DA0-BB87-57272A00D393}"/>
    <cellStyle name="Neutral 2 3 3" xfId="15516" xr:uid="{054B99D0-3D71-4EF5-B73D-527CCCBF89CA}"/>
    <cellStyle name="Neutral 2 4" xfId="1104" xr:uid="{00000000-0005-0000-0000-0000E50C0000}"/>
    <cellStyle name="Neutral 2 4 2" xfId="3909" xr:uid="{00000000-0005-0000-0000-0000E60C0000}"/>
    <cellStyle name="Neutral 2 4 2 2" xfId="44041" xr:uid="{02D5E655-AE99-454F-96B1-2DF3FC67CD4D}"/>
    <cellStyle name="Neutral 2 4 3" xfId="43368" xr:uid="{5B6096A3-F7A7-4775-996A-CDE2ED7F87BF}"/>
    <cellStyle name="Neutral 2 5" xfId="1105" xr:uid="{00000000-0005-0000-0000-0000E70C0000}"/>
    <cellStyle name="Neutral 2 5 2" xfId="3910" xr:uid="{00000000-0005-0000-0000-0000E80C0000}"/>
    <cellStyle name="Neutral 2 6" xfId="3911" xr:uid="{00000000-0005-0000-0000-0000E90C0000}"/>
    <cellStyle name="Neutral 2 7" xfId="3912" xr:uid="{00000000-0005-0000-0000-0000EA0C0000}"/>
    <cellStyle name="Neutral 2 8" xfId="3913" xr:uid="{00000000-0005-0000-0000-0000EB0C0000}"/>
    <cellStyle name="Neutral 2 9" xfId="3914" xr:uid="{00000000-0005-0000-0000-0000EC0C0000}"/>
    <cellStyle name="Neutral 2_2-2" xfId="3915" xr:uid="{00000000-0005-0000-0000-0000ED0C0000}"/>
    <cellStyle name="Neutral 20" xfId="3916" xr:uid="{00000000-0005-0000-0000-0000EE0C0000}"/>
    <cellStyle name="Neutral 20 2" xfId="15517" xr:uid="{63B1D19C-0E0F-432F-8024-FBC8181C1D0D}"/>
    <cellStyle name="Neutral 21" xfId="3917" xr:uid="{00000000-0005-0000-0000-0000EF0C0000}"/>
    <cellStyle name="Neutral 21 2" xfId="15519" xr:uid="{83696A32-0789-438F-B885-F2739F55791D}"/>
    <cellStyle name="Neutral 21 2 2" xfId="15520" xr:uid="{75517B94-54EB-4274-8984-5122EC1A0833}"/>
    <cellStyle name="Neutral 21 2 2 2" xfId="15521" xr:uid="{3FBD6CA8-3BAD-46AF-B1F4-E6370FED6B46}"/>
    <cellStyle name="Neutral 21 2 3" xfId="15522" xr:uid="{458C6D63-BBDB-4FB0-AA0F-1E456EFC0AFA}"/>
    <cellStyle name="Neutral 21 2 4" xfId="15523" xr:uid="{97B41540-2F2C-426F-8336-9F35EDFBEE19}"/>
    <cellStyle name="Neutral 21 3" xfId="15524" xr:uid="{C7AAD91A-CC39-44AF-89B1-3912E0926642}"/>
    <cellStyle name="Neutral 21 4" xfId="15518" xr:uid="{BA020C29-9EF8-4233-9097-97ECDEECA18F}"/>
    <cellStyle name="Neutral 22" xfId="3918" xr:uid="{00000000-0005-0000-0000-0000F00C0000}"/>
    <cellStyle name="Neutral 22 2" xfId="15526" xr:uid="{33993FD6-8953-4866-8321-F2BEEE5F26ED}"/>
    <cellStyle name="Neutral 22 3" xfId="15527" xr:uid="{0CE958E7-26AF-489C-B37E-6D07E1BA26EB}"/>
    <cellStyle name="Neutral 22 3 2" xfId="40038" xr:uid="{4DF65E13-18EB-4BB9-B926-0B2978C81567}"/>
    <cellStyle name="Neutral 22 4" xfId="15528" xr:uid="{530346ED-99C8-4C29-A514-FD4CE1807833}"/>
    <cellStyle name="Neutral 22 4 2" xfId="40039" xr:uid="{171FB203-5728-4834-B1C0-C5109CF0210C}"/>
    <cellStyle name="Neutral 22 5" xfId="40037" xr:uid="{143A5339-3536-4020-BC96-30F50DB1408C}"/>
    <cellStyle name="Neutral 22 6" xfId="15525" xr:uid="{75D37B8A-4E38-43A6-BDD3-5B99216B46B0}"/>
    <cellStyle name="Neutral 23" xfId="3919" xr:uid="{00000000-0005-0000-0000-0000F10C0000}"/>
    <cellStyle name="Neutral 23 2" xfId="15530" xr:uid="{F32404AB-741E-47F9-82E7-2E5EF1E88760}"/>
    <cellStyle name="Neutral 23 3" xfId="15531" xr:uid="{4FCCC580-A526-4B64-9242-BCF47DB8307C}"/>
    <cellStyle name="Neutral 23 3 2" xfId="15532" xr:uid="{274951BC-60DA-40FF-B04E-D55FC8731534}"/>
    <cellStyle name="Neutral 23 3 2 2" xfId="40041" xr:uid="{E70F229C-464E-4907-A0E8-5D312D2F6BD1}"/>
    <cellStyle name="Neutral 23 4" xfId="15533" xr:uid="{40B49F7D-BB05-47A2-8FD9-B238B0DC7140}"/>
    <cellStyle name="Neutral 23 5" xfId="15534" xr:uid="{DB92C9A3-732A-4672-89F9-5EC2FC792A89}"/>
    <cellStyle name="Neutral 23 5 2" xfId="40042" xr:uid="{6021D2E3-9D70-467E-B8BC-D56F01E8E4EA}"/>
    <cellStyle name="Neutral 23 6" xfId="40040" xr:uid="{A7F34026-D0F0-44E1-9591-A620C9EE52AA}"/>
    <cellStyle name="Neutral 23 7" xfId="15529" xr:uid="{4540F776-6622-42C9-A103-DC355D480673}"/>
    <cellStyle name="Neutral 24" xfId="3920" xr:uid="{00000000-0005-0000-0000-0000F20C0000}"/>
    <cellStyle name="Neutral 24 2" xfId="15535" xr:uid="{99DC8F55-71EA-4286-B74D-2FB369D915C9}"/>
    <cellStyle name="Neutral 25" xfId="3921" xr:uid="{00000000-0005-0000-0000-0000F30C0000}"/>
    <cellStyle name="Neutral 25 2" xfId="15536" xr:uid="{08858DD6-AAD1-455B-9BD5-D5E68C45C8FB}"/>
    <cellStyle name="Neutral 26" xfId="3922" xr:uid="{00000000-0005-0000-0000-0000F40C0000}"/>
    <cellStyle name="Neutral 27" xfId="3923" xr:uid="{00000000-0005-0000-0000-0000F50C0000}"/>
    <cellStyle name="Neutral 28" xfId="3924" xr:uid="{00000000-0005-0000-0000-0000F60C0000}"/>
    <cellStyle name="Neutral 29" xfId="3925" xr:uid="{00000000-0005-0000-0000-0000F70C0000}"/>
    <cellStyle name="Neutral 3" xfId="1106" xr:uid="{00000000-0005-0000-0000-0000F80C0000}"/>
    <cellStyle name="Neutral 3 2" xfId="1107" xr:uid="{00000000-0005-0000-0000-0000F90C0000}"/>
    <cellStyle name="Neutral 3 2 2" xfId="3926" xr:uid="{00000000-0005-0000-0000-0000FA0C0000}"/>
    <cellStyle name="Neutral 3 2 2 2" xfId="44042" xr:uid="{F6714E63-B523-4A4A-8F60-18EFCF3206C6}"/>
    <cellStyle name="Neutral 3 3" xfId="3927" xr:uid="{00000000-0005-0000-0000-0000FB0C0000}"/>
    <cellStyle name="Neutral 3 4" xfId="15537" xr:uid="{204159CF-6EBF-4250-86C4-719067547020}"/>
    <cellStyle name="Neutral 3_3_k" xfId="3928" xr:uid="{00000000-0005-0000-0000-0000FC0C0000}"/>
    <cellStyle name="Neutral 30" xfId="3929" xr:uid="{00000000-0005-0000-0000-0000FD0C0000}"/>
    <cellStyle name="Neutral 31" xfId="3930" xr:uid="{00000000-0005-0000-0000-0000FE0C0000}"/>
    <cellStyle name="Neutral 32" xfId="3931" xr:uid="{00000000-0005-0000-0000-0000FF0C0000}"/>
    <cellStyle name="Neutral 33" xfId="3932" xr:uid="{00000000-0005-0000-0000-0000000D0000}"/>
    <cellStyle name="Neutral 34" xfId="3933" xr:uid="{00000000-0005-0000-0000-0000010D0000}"/>
    <cellStyle name="Neutral 35" xfId="3934" xr:uid="{00000000-0005-0000-0000-0000020D0000}"/>
    <cellStyle name="Neutral 36" xfId="3935" xr:uid="{00000000-0005-0000-0000-0000030D0000}"/>
    <cellStyle name="Neutral 37" xfId="3936" xr:uid="{00000000-0005-0000-0000-0000040D0000}"/>
    <cellStyle name="Neutral 38" xfId="3937" xr:uid="{00000000-0005-0000-0000-0000050D0000}"/>
    <cellStyle name="Neutral 39" xfId="3938" xr:uid="{00000000-0005-0000-0000-0000060D0000}"/>
    <cellStyle name="Neutral 4" xfId="1108" xr:uid="{00000000-0005-0000-0000-0000070D0000}"/>
    <cellStyle name="Neutral 4 2" xfId="1109" xr:uid="{00000000-0005-0000-0000-0000080D0000}"/>
    <cellStyle name="Neutral 4 2 2" xfId="44044" xr:uid="{12A0909C-94E5-49E5-890B-64B286C9BE57}"/>
    <cellStyle name="Neutral 4 3" xfId="3939" xr:uid="{00000000-0005-0000-0000-0000090D0000}"/>
    <cellStyle name="Neutral 4 3 2" xfId="44043" xr:uid="{80B06D19-1136-46B6-83A8-DBE561F0ED3D}"/>
    <cellStyle name="Neutral 4 4" xfId="15538" xr:uid="{53696500-FE74-49FB-A03D-FF7E7AAE887C}"/>
    <cellStyle name="Neutral 40" xfId="3940" xr:uid="{00000000-0005-0000-0000-00000A0D0000}"/>
    <cellStyle name="Neutral 41" xfId="3941" xr:uid="{00000000-0005-0000-0000-00000B0D0000}"/>
    <cellStyle name="Neutral 42" xfId="3942" xr:uid="{00000000-0005-0000-0000-00000C0D0000}"/>
    <cellStyle name="Neutral 43" xfId="3943" xr:uid="{00000000-0005-0000-0000-00000D0D0000}"/>
    <cellStyle name="Neutral 44" xfId="3944" xr:uid="{00000000-0005-0000-0000-00000E0D0000}"/>
    <cellStyle name="Neutral 45" xfId="3945" xr:uid="{00000000-0005-0000-0000-00000F0D0000}"/>
    <cellStyle name="Neutral 46" xfId="3946" xr:uid="{00000000-0005-0000-0000-0000100D0000}"/>
    <cellStyle name="Neutral 47" xfId="3947" xr:uid="{00000000-0005-0000-0000-0000110D0000}"/>
    <cellStyle name="Neutral 48" xfId="3948" xr:uid="{00000000-0005-0000-0000-0000120D0000}"/>
    <cellStyle name="Neutral 49" xfId="3949" xr:uid="{00000000-0005-0000-0000-0000130D0000}"/>
    <cellStyle name="Neutral 5" xfId="1110" xr:uid="{00000000-0005-0000-0000-0000140D0000}"/>
    <cellStyle name="Neutral 5 2" xfId="44045" xr:uid="{A233E9CA-89D3-48F6-886B-D98292C1561B}"/>
    <cellStyle name="Neutral 5 3" xfId="15539" xr:uid="{DD61D792-FF32-484C-BFA9-9F0EDC8AE2FE}"/>
    <cellStyle name="Neutral 6" xfId="1111" xr:uid="{00000000-0005-0000-0000-0000150D0000}"/>
    <cellStyle name="Neutral 6 2" xfId="44046" xr:uid="{F924398A-BE44-42B9-8AD4-0684D300EEBD}"/>
    <cellStyle name="Neutral 6 3" xfId="15540" xr:uid="{08E82576-CE16-48FD-8926-2A586A0CEEE2}"/>
    <cellStyle name="Neutral 7" xfId="1112" xr:uid="{00000000-0005-0000-0000-0000160D0000}"/>
    <cellStyle name="Neutral 7 2" xfId="44047" xr:uid="{A72B1E94-C1A9-4FEA-AE80-DF0EF7B1F757}"/>
    <cellStyle name="Neutral 7 3" xfId="15541" xr:uid="{4E1773F5-4FC9-4B03-A2F2-8FAEB3F412AF}"/>
    <cellStyle name="Neutral 8" xfId="1113" xr:uid="{00000000-0005-0000-0000-0000170D0000}"/>
    <cellStyle name="Neutral 8 2" xfId="3950" xr:uid="{00000000-0005-0000-0000-0000180D0000}"/>
    <cellStyle name="Neutral 8 2 2" xfId="44048" xr:uid="{4B88B61B-EADA-4C07-8D87-D27B82C47A38}"/>
    <cellStyle name="Neutral 8 3" xfId="15542" xr:uid="{0707A38B-9F01-4B79-B007-E410FEAD82BF}"/>
    <cellStyle name="Neutral 9" xfId="1114" xr:uid="{00000000-0005-0000-0000-0000190D0000}"/>
    <cellStyle name="Neutral 9 2" xfId="3951" xr:uid="{00000000-0005-0000-0000-00001A0D0000}"/>
    <cellStyle name="Neutral 9 2 2" xfId="44049" xr:uid="{CD746D22-E38F-4A98-BCBC-72F20E00C69B}"/>
    <cellStyle name="Neutral 9 3" xfId="15543" xr:uid="{552ED0F5-6F34-4551-8B63-F7CC2E16F438}"/>
    <cellStyle name="Normaallaad 2" xfId="1115" xr:uid="{00000000-0005-0000-0000-00001B0D0000}"/>
    <cellStyle name="Normaallaad 2 2" xfId="3952" xr:uid="{00000000-0005-0000-0000-00001C0D0000}"/>
    <cellStyle name="Normal 10" xfId="1116" xr:uid="{00000000-0005-0000-0000-00001D0D0000}"/>
    <cellStyle name="Normal 10 10" xfId="1117" xr:uid="{00000000-0005-0000-0000-00001E0D0000}"/>
    <cellStyle name="Normal 10 11" xfId="3953" xr:uid="{00000000-0005-0000-0000-00001F0D0000}"/>
    <cellStyle name="Normal 10 12" xfId="3954" xr:uid="{00000000-0005-0000-0000-0000200D0000}"/>
    <cellStyle name="Normal 10 13" xfId="3955" xr:uid="{00000000-0005-0000-0000-0000210D0000}"/>
    <cellStyle name="Normal 10 14" xfId="1118" xr:uid="{00000000-0005-0000-0000-0000220D0000}"/>
    <cellStyle name="Normal 10 15" xfId="15544" xr:uid="{6779BC3E-0ED3-4A60-BA4D-D0EB6CFF7981}"/>
    <cellStyle name="Normal 10 2" xfId="1119" xr:uid="{00000000-0005-0000-0000-0000230D0000}"/>
    <cellStyle name="Normal 10 2 2" xfId="3956" xr:uid="{00000000-0005-0000-0000-0000240D0000}"/>
    <cellStyle name="Normal 10 2 3" xfId="3957" xr:uid="{00000000-0005-0000-0000-0000250D0000}"/>
    <cellStyle name="Normal 10 2 4" xfId="15545" xr:uid="{A8DA709D-66C5-4CE8-937C-576CD4578FD4}"/>
    <cellStyle name="Normal 10 2_1_5" xfId="3958" xr:uid="{00000000-0005-0000-0000-0000260D0000}"/>
    <cellStyle name="Normal 10 3" xfId="3959" xr:uid="{00000000-0005-0000-0000-0000270D0000}"/>
    <cellStyle name="Normal 10 3 2" xfId="3960" xr:uid="{00000000-0005-0000-0000-0000280D0000}"/>
    <cellStyle name="Normal 10 3 3" xfId="3961" xr:uid="{00000000-0005-0000-0000-0000290D0000}"/>
    <cellStyle name="Normal 10 3 4" xfId="3962" xr:uid="{00000000-0005-0000-0000-00002A0D0000}"/>
    <cellStyle name="Normal 10 3 5" xfId="15546" xr:uid="{2B1E4BA8-691E-4596-BFD6-747C8FD16D71}"/>
    <cellStyle name="Normal 10 3_1_5" xfId="3963" xr:uid="{00000000-0005-0000-0000-00002B0D0000}"/>
    <cellStyle name="Normal 10 4" xfId="3964" xr:uid="{00000000-0005-0000-0000-00002C0D0000}"/>
    <cellStyle name="Normal 10 4 2" xfId="3965" xr:uid="{00000000-0005-0000-0000-00002D0D0000}"/>
    <cellStyle name="Normal 10 4 3" xfId="15547" xr:uid="{54F898DF-F460-41AF-8165-01F1F1B712F1}"/>
    <cellStyle name="Normal 10 4_1_5" xfId="3966" xr:uid="{00000000-0005-0000-0000-00002E0D0000}"/>
    <cellStyle name="Normal 10 5" xfId="3967" xr:uid="{00000000-0005-0000-0000-00002F0D0000}"/>
    <cellStyle name="Normal 10 5 2" xfId="15548" xr:uid="{E56B6FA3-C6D7-4B89-A25D-BA749747CFF4}"/>
    <cellStyle name="Normal 10 6" xfId="3968" xr:uid="{00000000-0005-0000-0000-0000300D0000}"/>
    <cellStyle name="Normal 10 7" xfId="3969" xr:uid="{00000000-0005-0000-0000-0000310D0000}"/>
    <cellStyle name="Normal 10 8" xfId="3970" xr:uid="{00000000-0005-0000-0000-0000320D0000}"/>
    <cellStyle name="Normal 10 9" xfId="3971" xr:uid="{00000000-0005-0000-0000-0000330D0000}"/>
    <cellStyle name="Normal 10_1_5" xfId="3972" xr:uid="{00000000-0005-0000-0000-0000340D0000}"/>
    <cellStyle name="Normal 100" xfId="3973" xr:uid="{00000000-0005-0000-0000-0000350D0000}"/>
    <cellStyle name="Normal 100 2" xfId="3974" xr:uid="{00000000-0005-0000-0000-0000360D0000}"/>
    <cellStyle name="Normal 100 2 2" xfId="15550" xr:uid="{5B76DB99-B44F-426C-A7DD-69F89DC6FF35}"/>
    <cellStyle name="Normal 100 3" xfId="3975" xr:uid="{00000000-0005-0000-0000-0000370D0000}"/>
    <cellStyle name="Normal 100 3 2" xfId="15552" xr:uid="{D8EC44CC-5ACD-49E3-AEFA-9FE19E4C5862}"/>
    <cellStyle name="Normal 100 3 3" xfId="15551" xr:uid="{36394F3F-F161-4AB4-AC80-7B33D43B2765}"/>
    <cellStyle name="Normal 100 4" xfId="3976" xr:uid="{00000000-0005-0000-0000-0000380D0000}"/>
    <cellStyle name="Normal 100 4 2" xfId="15553" xr:uid="{A1C0AFB3-63D8-4DAD-BDC7-7F184834A61E}"/>
    <cellStyle name="Normal 100 5" xfId="3977" xr:uid="{00000000-0005-0000-0000-0000390D0000}"/>
    <cellStyle name="Normal 100 5 2" xfId="15554" xr:uid="{C808160C-293C-4A2B-B757-45CBFE2AA716}"/>
    <cellStyle name="Normal 100 6" xfId="15549" xr:uid="{428AE82D-7AF1-4CFC-B347-D1375F9E9218}"/>
    <cellStyle name="Normal 101" xfId="3978" xr:uid="{00000000-0005-0000-0000-00003A0D0000}"/>
    <cellStyle name="Normal 101 10" xfId="15556" xr:uid="{5DC5FEF7-7A15-4556-8F8C-58682DDD09AB}"/>
    <cellStyle name="Normal 101 11" xfId="15555" xr:uid="{7ED542AE-9193-4EDE-B74D-8F32A6962420}"/>
    <cellStyle name="Normal 101 2" xfId="3979" xr:uid="{00000000-0005-0000-0000-00003B0D0000}"/>
    <cellStyle name="Normal 101 2 2" xfId="15558" xr:uid="{8291EF05-CA4C-4355-8200-B6D7F9ED71A3}"/>
    <cellStyle name="Normal 101 2 2 2" xfId="15559" xr:uid="{020FE445-D8B1-41CE-B0D8-53FD6C932F7F}"/>
    <cellStyle name="Normal 101 2 2 3" xfId="15560" xr:uid="{6A3B1648-2E85-4095-A1E6-2BD3A91021C9}"/>
    <cellStyle name="Normal 101 2 3" xfId="15557" xr:uid="{C2F158EB-C4E1-4B19-BDA9-F8F5B5CCB243}"/>
    <cellStyle name="Normal 101 3" xfId="3980" xr:uid="{00000000-0005-0000-0000-00003C0D0000}"/>
    <cellStyle name="Normal 101 3 2" xfId="15562" xr:uid="{FBE5B7D8-036F-4589-8129-DB77AC3E7B19}"/>
    <cellStyle name="Normal 101 3 2 2" xfId="15563" xr:uid="{3F8B6A7C-50F5-424B-A740-05F9754C5B5F}"/>
    <cellStyle name="Normal 101 3 2 3" xfId="15564" xr:uid="{889A5B83-0716-437C-944E-47E163295DFE}"/>
    <cellStyle name="Normal 101 3 2 4" xfId="15565" xr:uid="{D87B615D-C747-46EA-90A4-B1021AAEEE31}"/>
    <cellStyle name="Normal 101 3 2 5" xfId="15566" xr:uid="{54326CC0-9751-4CF6-9E0D-0581FAC20E83}"/>
    <cellStyle name="Normal 101 3 3" xfId="15567" xr:uid="{E31CBFE4-1C6D-418C-9651-BFACF50202F1}"/>
    <cellStyle name="Normal 101 3 4" xfId="15568" xr:uid="{9E2ED74F-E8AC-4AFD-8B66-5CD1135DAE7F}"/>
    <cellStyle name="Normal 101 3 5" xfId="15569" xr:uid="{2004D45E-6DCA-4426-84C8-9CE0E1799751}"/>
    <cellStyle name="Normal 101 3 6" xfId="15570" xr:uid="{92E529DB-6EA2-4441-8A6D-97CC54AF1143}"/>
    <cellStyle name="Normal 101 3 7" xfId="15561" xr:uid="{46EE1713-105E-4069-947A-1F1AB47DFA6B}"/>
    <cellStyle name="Normal 101 4" xfId="3981" xr:uid="{00000000-0005-0000-0000-00003D0D0000}"/>
    <cellStyle name="Normal 101 4 2" xfId="15572" xr:uid="{B9FFC515-512C-49E9-A268-96CF121701DD}"/>
    <cellStyle name="Normal 101 4 3" xfId="15573" xr:uid="{A1F01FA8-C41D-40DE-8CA5-80C2C169708B}"/>
    <cellStyle name="Normal 101 4 4" xfId="15574" xr:uid="{65FFA4E7-53B8-40DF-AA63-4A14E3C67F33}"/>
    <cellStyle name="Normal 101 4 5" xfId="15575" xr:uid="{65328FA8-ADF5-4DA3-940B-9AD31B53BF43}"/>
    <cellStyle name="Normal 101 4 6" xfId="15571" xr:uid="{951CD678-A81B-476C-992A-73479178119F}"/>
    <cellStyle name="Normal 101 5" xfId="3982" xr:uid="{00000000-0005-0000-0000-00003E0D0000}"/>
    <cellStyle name="Normal 101 5 2" xfId="15577" xr:uid="{2BEDE91A-A242-41CF-8A3D-97ED75AAFF1A}"/>
    <cellStyle name="Normal 101 5 3" xfId="15576" xr:uid="{C2286CCA-B894-49B7-AEE6-BDE95E8E7059}"/>
    <cellStyle name="Normal 101 6" xfId="15578" xr:uid="{A8847A3F-68E8-4CEB-8460-A41B475D0825}"/>
    <cellStyle name="Normal 101 7" xfId="15579" xr:uid="{7C08DAFF-309D-42D0-927C-96B915ACB710}"/>
    <cellStyle name="Normal 101 8" xfId="15580" xr:uid="{9DF15C1D-E653-460C-9D28-A08CED511306}"/>
    <cellStyle name="Normal 101 9" xfId="15581" xr:uid="{1818203D-498D-48D0-AC25-9B68BD30D525}"/>
    <cellStyle name="Normal 102" xfId="3983" xr:uid="{00000000-0005-0000-0000-00003F0D0000}"/>
    <cellStyle name="Normal 102 10" xfId="15583" xr:uid="{9171033B-44DD-4C72-8FDD-4DAC2EAF6206}"/>
    <cellStyle name="Normal 102 11" xfId="15582" xr:uid="{B028D972-771D-4AC0-A81B-B2471C6175C6}"/>
    <cellStyle name="Normal 102 2" xfId="3984" xr:uid="{00000000-0005-0000-0000-0000400D0000}"/>
    <cellStyle name="Normal 102 2 2" xfId="15585" xr:uid="{DF75FECD-501A-4ECD-8802-6A9B34839F8E}"/>
    <cellStyle name="Normal 102 2 2 2" xfId="15586" xr:uid="{9C29B80D-9678-41FB-9FBC-BAA92705AAB6}"/>
    <cellStyle name="Normal 102 2 2 3" xfId="15587" xr:uid="{29563254-1B6A-43F5-ADE9-C7D226A19D7D}"/>
    <cellStyle name="Normal 102 2 2 4" xfId="15588" xr:uid="{C1D9C38F-0450-478C-B15F-894DFFB4E5AF}"/>
    <cellStyle name="Normal 102 2 2 5" xfId="15589" xr:uid="{6FE2E968-2D62-461A-9CA0-387A18155CF8}"/>
    <cellStyle name="Normal 102 2 3" xfId="15590" xr:uid="{AA813722-DB4C-4056-8CD6-F8F28BDE066E}"/>
    <cellStyle name="Normal 102 2 4" xfId="15591" xr:uid="{B1F401FB-DB24-4703-A421-E5B92CFBDF6A}"/>
    <cellStyle name="Normal 102 2 5" xfId="15592" xr:uid="{1A890D7F-BE5A-415F-B3FE-0834A89B3308}"/>
    <cellStyle name="Normal 102 2 6" xfId="15593" xr:uid="{E789EAB1-D593-412C-B8E4-E04C58EF9ECF}"/>
    <cellStyle name="Normal 102 2 7" xfId="15584" xr:uid="{6C205FD5-1D5B-4A8F-A43C-05E6F4E0DE5F}"/>
    <cellStyle name="Normal 102 3" xfId="3985" xr:uid="{00000000-0005-0000-0000-0000410D0000}"/>
    <cellStyle name="Normal 102 3 2" xfId="15595" xr:uid="{EE1F41E5-A271-4DF1-92DA-7BA027D67CDA}"/>
    <cellStyle name="Normal 102 3 2 2" xfId="15596" xr:uid="{D0BF5A29-B5EB-4C91-AD42-6D0A1D3F13F4}"/>
    <cellStyle name="Normal 102 3 2 3" xfId="15597" xr:uid="{B9984791-404E-4630-9AAF-95D3B5A349FA}"/>
    <cellStyle name="Normal 102 3 3" xfId="15598" xr:uid="{ABEF807D-6D9B-45A2-8A72-CA75E26E586C}"/>
    <cellStyle name="Normal 102 3 4" xfId="15599" xr:uid="{AA342611-F0D4-4D1F-88E0-2D2C8B0097D2}"/>
    <cellStyle name="Normal 102 3 5" xfId="15600" xr:uid="{52848FCF-A4AB-4DCC-8CBA-96C74BFD03D0}"/>
    <cellStyle name="Normal 102 3 6" xfId="15601" xr:uid="{2BB8EC53-D23B-491A-ABBC-2ED88FCF1764}"/>
    <cellStyle name="Normal 102 3 7" xfId="15594" xr:uid="{2C88834A-2DEA-4944-B400-DB86DF094CD0}"/>
    <cellStyle name="Normal 102 4" xfId="3986" xr:uid="{00000000-0005-0000-0000-0000420D0000}"/>
    <cellStyle name="Normal 102 4 2" xfId="15603" xr:uid="{FF1D3BC2-82DF-4CB4-ACE9-D657D6F18038}"/>
    <cellStyle name="Normal 102 4 3" xfId="15604" xr:uid="{C9E08E22-FBBF-447F-817F-5418F9AA70DB}"/>
    <cellStyle name="Normal 102 4 4" xfId="15605" xr:uid="{42F75BBE-9B7D-487E-A534-B3BABD1395D8}"/>
    <cellStyle name="Normal 102 4 5" xfId="15602" xr:uid="{54D7B603-4DC6-4901-AEC0-00F6E44A56C2}"/>
    <cellStyle name="Normal 102 5" xfId="3987" xr:uid="{00000000-0005-0000-0000-0000430D0000}"/>
    <cellStyle name="Normal 102 5 2" xfId="15606" xr:uid="{35C7AEFF-0335-4DB9-8AE2-712B8CA2B53D}"/>
    <cellStyle name="Normal 102 6" xfId="15607" xr:uid="{3A1463A9-C22A-4D84-9B0B-1AA3F3C4017B}"/>
    <cellStyle name="Normal 102 7" xfId="15608" xr:uid="{6A2E0B2E-7E53-4620-92B9-12121F4FA17F}"/>
    <cellStyle name="Normal 102 8" xfId="15609" xr:uid="{2ACBB8EC-0DF1-40E6-9951-4D2E170ACFDA}"/>
    <cellStyle name="Normal 102 9" xfId="15610" xr:uid="{D00C3894-2561-41D3-B07F-05F8D5459BBE}"/>
    <cellStyle name="Normal 103" xfId="3988" xr:uid="{00000000-0005-0000-0000-0000440D0000}"/>
    <cellStyle name="Normal 103 10" xfId="15612" xr:uid="{1F38CE76-8759-49F2-B0E0-9BB60D669446}"/>
    <cellStyle name="Normal 103 11" xfId="15611" xr:uid="{67E742E5-B873-4305-92B3-1806FC0E58F6}"/>
    <cellStyle name="Normal 103 2" xfId="3989" xr:uid="{00000000-0005-0000-0000-0000450D0000}"/>
    <cellStyle name="Normal 103 2 2" xfId="15614" xr:uid="{B84A6549-9FA5-4E2B-92DC-B77CE157AD5C}"/>
    <cellStyle name="Normal 103 2 2 2" xfId="15615" xr:uid="{C377FE58-A72E-46AE-9BB2-48D3B75C9A60}"/>
    <cellStyle name="Normal 103 2 2 3" xfId="15616" xr:uid="{FDC2FEA3-D394-4104-873C-91223CBF9E94}"/>
    <cellStyle name="Normal 103 2 2 4" xfId="15617" xr:uid="{DE01690F-E080-4CD4-A55A-74EF753CD722}"/>
    <cellStyle name="Normal 103 2 2 5" xfId="15618" xr:uid="{F4C0165A-A9C6-4897-98F0-AD98783BB5CC}"/>
    <cellStyle name="Normal 103 2 3" xfId="15619" xr:uid="{828BA79B-7817-4B88-8E88-D19DA02D5CA8}"/>
    <cellStyle name="Normal 103 2 4" xfId="15620" xr:uid="{CEF0C392-7EBB-4283-A9E7-BFEAD4D320AE}"/>
    <cellStyle name="Normal 103 2 5" xfId="15621" xr:uid="{63687CB2-41B2-49AD-890D-D5B6864A0116}"/>
    <cellStyle name="Normal 103 2 6" xfId="15622" xr:uid="{097243AD-8135-4D10-87B7-4266ED4E9849}"/>
    <cellStyle name="Normal 103 2 7" xfId="15613" xr:uid="{7218B6AC-745E-476B-9D72-D7C03B35BFF1}"/>
    <cellStyle name="Normal 103 3" xfId="3990" xr:uid="{00000000-0005-0000-0000-0000460D0000}"/>
    <cellStyle name="Normal 103 3 2" xfId="15624" xr:uid="{F5DED273-D395-421C-B3CB-EF1D95FA7D65}"/>
    <cellStyle name="Normal 103 3 2 2" xfId="15625" xr:uid="{EC01AABC-B056-4DD0-AE69-F69C6FEC59F3}"/>
    <cellStyle name="Normal 103 3 2 3" xfId="15626" xr:uid="{97555F23-6B2E-458C-824B-6B86CD206162}"/>
    <cellStyle name="Normal 103 3 3" xfId="15627" xr:uid="{BD47C334-70FE-4483-A341-B2282B74DB70}"/>
    <cellStyle name="Normal 103 3 4" xfId="15628" xr:uid="{903283AC-C733-4ED1-BDBB-04C0B8AD91F7}"/>
    <cellStyle name="Normal 103 3 5" xfId="15629" xr:uid="{7155D79F-3EBC-4245-BDD6-9AC0CF3ADCF6}"/>
    <cellStyle name="Normal 103 3 6" xfId="15630" xr:uid="{F3466849-ED40-4936-B64D-8F6DBCFBB33F}"/>
    <cellStyle name="Normal 103 3 7" xfId="15623" xr:uid="{76AE608F-C216-40B7-8ACC-B5EAC4A70441}"/>
    <cellStyle name="Normal 103 4" xfId="3991" xr:uid="{00000000-0005-0000-0000-0000470D0000}"/>
    <cellStyle name="Normal 103 4 2" xfId="15632" xr:uid="{CCC83BC6-1EB0-43ED-B7B7-B6A2565AE429}"/>
    <cellStyle name="Normal 103 4 3" xfId="15633" xr:uid="{66A60ECB-E3E7-409B-8548-1ABCBA2EC7FA}"/>
    <cellStyle name="Normal 103 4 4" xfId="15634" xr:uid="{258DE849-820B-4C80-8291-5BDC6DE63958}"/>
    <cellStyle name="Normal 103 4 5" xfId="15631" xr:uid="{DE8B48DC-EB33-4BD1-9DD8-3216E4749C04}"/>
    <cellStyle name="Normal 103 5" xfId="3992" xr:uid="{00000000-0005-0000-0000-0000480D0000}"/>
    <cellStyle name="Normal 103 5 2" xfId="15635" xr:uid="{AFF6A544-68B5-4641-AF30-F2A66E3806D3}"/>
    <cellStyle name="Normal 103 6" xfId="15636" xr:uid="{D37BBFEF-9CBF-48E5-B495-3144E9CCD1F3}"/>
    <cellStyle name="Normal 103 7" xfId="15637" xr:uid="{09934E7C-4B28-4CA7-B03E-C949CAF529FA}"/>
    <cellStyle name="Normal 103 8" xfId="15638" xr:uid="{75C72840-0FB6-4E2C-A9BF-CF75A2C0C90F}"/>
    <cellStyle name="Normal 103 9" xfId="15639" xr:uid="{867BC837-7890-4BF5-B619-640D6B5D221C}"/>
    <cellStyle name="Normal 104" xfId="3993" xr:uid="{00000000-0005-0000-0000-0000490D0000}"/>
    <cellStyle name="Normal 104 2" xfId="3994" xr:uid="{00000000-0005-0000-0000-00004A0D0000}"/>
    <cellStyle name="Normal 104 2 2" xfId="15642" xr:uid="{86A1C138-E577-4005-B725-CC132C7A3C09}"/>
    <cellStyle name="Normal 104 2 3" xfId="15641" xr:uid="{7951C4D5-E660-4BAD-BA88-14F1FCDB9290}"/>
    <cellStyle name="Normal 104 3" xfId="3995" xr:uid="{00000000-0005-0000-0000-00004B0D0000}"/>
    <cellStyle name="Normal 104 3 2" xfId="15643" xr:uid="{B10876E4-B2BE-4017-836D-CF92B8DED9BE}"/>
    <cellStyle name="Normal 104 4" xfId="3996" xr:uid="{00000000-0005-0000-0000-00004C0D0000}"/>
    <cellStyle name="Normal 104 4 2" xfId="15644" xr:uid="{57C243B3-9109-4168-A868-734F3918E5CF}"/>
    <cellStyle name="Normal 104 5" xfId="3997" xr:uid="{00000000-0005-0000-0000-00004D0D0000}"/>
    <cellStyle name="Normal 104 5 2" xfId="15645" xr:uid="{E34C935A-4578-40D4-BABF-82A045CF94D5}"/>
    <cellStyle name="Normal 104 6" xfId="15640" xr:uid="{57816849-046A-4F71-B163-7C23BA19FC70}"/>
    <cellStyle name="Normal 105" xfId="3998" xr:uid="{00000000-0005-0000-0000-00004E0D0000}"/>
    <cellStyle name="Normal 105 2" xfId="3999" xr:uid="{00000000-0005-0000-0000-00004F0D0000}"/>
    <cellStyle name="Normal 105 2 2" xfId="15648" xr:uid="{F76301A2-B939-45B0-9776-4A8D8E80DE6A}"/>
    <cellStyle name="Normal 105 2 3" xfId="15647" xr:uid="{6E3C0CBF-5A9E-47C3-B92D-5F29621D499D}"/>
    <cellStyle name="Normal 105 3" xfId="4000" xr:uid="{00000000-0005-0000-0000-0000500D0000}"/>
    <cellStyle name="Normal 105 3 2" xfId="15649" xr:uid="{D5BD9509-45D7-4F49-BBE3-A2EC43DEC261}"/>
    <cellStyle name="Normal 105 4" xfId="4001" xr:uid="{00000000-0005-0000-0000-0000510D0000}"/>
    <cellStyle name="Normal 105 4 2" xfId="15650" xr:uid="{41175F97-29B3-48DB-9BB3-833D3F8BE110}"/>
    <cellStyle name="Normal 105 5" xfId="4002" xr:uid="{00000000-0005-0000-0000-0000520D0000}"/>
    <cellStyle name="Normal 105 6" xfId="15646" xr:uid="{FA0A59F2-CD54-4E05-A0D1-1C6E07787C39}"/>
    <cellStyle name="Normal 106" xfId="4003" xr:uid="{00000000-0005-0000-0000-0000530D0000}"/>
    <cellStyle name="Normal 106 2" xfId="4004" xr:uid="{00000000-0005-0000-0000-0000540D0000}"/>
    <cellStyle name="Normal 106 2 2" xfId="15652" xr:uid="{2A8FDF3E-A7E8-44CB-876F-13CCB2E8BB92}"/>
    <cellStyle name="Normal 106 3" xfId="4005" xr:uid="{00000000-0005-0000-0000-0000550D0000}"/>
    <cellStyle name="Normal 106 3 2" xfId="15653" xr:uid="{1B1D411D-34C3-45B8-81CE-51EE6E5F03E0}"/>
    <cellStyle name="Normal 106 4" xfId="4006" xr:uid="{00000000-0005-0000-0000-0000560D0000}"/>
    <cellStyle name="Normal 106 4 2" xfId="15654" xr:uid="{D67D286A-2514-4726-8726-AD3BA4A88DEE}"/>
    <cellStyle name="Normal 106 5" xfId="4007" xr:uid="{00000000-0005-0000-0000-0000570D0000}"/>
    <cellStyle name="Normal 106 6" xfId="15651" xr:uid="{2D256B69-F3F6-4EC8-93FF-F3DFAD9F4F57}"/>
    <cellStyle name="Normal 107" xfId="4008" xr:uid="{00000000-0005-0000-0000-0000580D0000}"/>
    <cellStyle name="Normal 107 2" xfId="4009" xr:uid="{00000000-0005-0000-0000-0000590D0000}"/>
    <cellStyle name="Normal 107 2 2" xfId="15656" xr:uid="{22306AA9-995D-4630-B552-584DC93DB3F0}"/>
    <cellStyle name="Normal 107 3" xfId="4010" xr:uid="{00000000-0005-0000-0000-00005A0D0000}"/>
    <cellStyle name="Normal 107 3 2" xfId="15657" xr:uid="{EBE8994A-EE02-4B6A-8A8E-E70E9B2F7123}"/>
    <cellStyle name="Normal 107 4" xfId="4011" xr:uid="{00000000-0005-0000-0000-00005B0D0000}"/>
    <cellStyle name="Normal 107 4 2" xfId="15658" xr:uid="{33AB7D8E-ABD0-4C52-9806-5A4D475DE52A}"/>
    <cellStyle name="Normal 107 5" xfId="4012" xr:uid="{00000000-0005-0000-0000-00005C0D0000}"/>
    <cellStyle name="Normal 107 6" xfId="15655" xr:uid="{DBC27E88-3FDA-4685-8156-64DDBFDE939E}"/>
    <cellStyle name="Normal 108" xfId="4013" xr:uid="{00000000-0005-0000-0000-00005D0D0000}"/>
    <cellStyle name="Normal 108 2" xfId="4014" xr:uid="{00000000-0005-0000-0000-00005E0D0000}"/>
    <cellStyle name="Normal 108 3" xfId="4015" xr:uid="{00000000-0005-0000-0000-00005F0D0000}"/>
    <cellStyle name="Normal 108 4" xfId="4016" xr:uid="{00000000-0005-0000-0000-0000600D0000}"/>
    <cellStyle name="Normal 108 5" xfId="4017" xr:uid="{00000000-0005-0000-0000-0000610D0000}"/>
    <cellStyle name="Normal 108 6" xfId="15659" xr:uid="{C7A054F8-9589-4196-BC05-19AECA9E698E}"/>
    <cellStyle name="Normal 109" xfId="4018" xr:uid="{00000000-0005-0000-0000-0000620D0000}"/>
    <cellStyle name="Normal 109 2" xfId="4019" xr:uid="{00000000-0005-0000-0000-0000630D0000}"/>
    <cellStyle name="Normal 109 3" xfId="4020" xr:uid="{00000000-0005-0000-0000-0000640D0000}"/>
    <cellStyle name="Normal 109 4" xfId="4021" xr:uid="{00000000-0005-0000-0000-0000650D0000}"/>
    <cellStyle name="Normal 109 5" xfId="4022" xr:uid="{00000000-0005-0000-0000-0000660D0000}"/>
    <cellStyle name="Normal 109 6" xfId="15660" xr:uid="{43852184-46F6-4C92-8844-D99224EF236C}"/>
    <cellStyle name="Normal 11" xfId="1120" xr:uid="{00000000-0005-0000-0000-0000670D0000}"/>
    <cellStyle name="Normal 11 10" xfId="4023" xr:uid="{00000000-0005-0000-0000-0000680D0000}"/>
    <cellStyle name="Normal 11 11" xfId="4024" xr:uid="{00000000-0005-0000-0000-0000690D0000}"/>
    <cellStyle name="Normal 11 12" xfId="4025" xr:uid="{00000000-0005-0000-0000-00006A0D0000}"/>
    <cellStyle name="Normal 11 13" xfId="4026" xr:uid="{00000000-0005-0000-0000-00006B0D0000}"/>
    <cellStyle name="Normal 11 14" xfId="4027" xr:uid="{00000000-0005-0000-0000-00006C0D0000}"/>
    <cellStyle name="Normal 11 15" xfId="4028" xr:uid="{00000000-0005-0000-0000-00006D0D0000}"/>
    <cellStyle name="Normal 11 16" xfId="15661" xr:uid="{1165C157-709C-4776-A23F-7EDF7F373E0A}"/>
    <cellStyle name="Normal 11 2" xfId="1121" xr:uid="{00000000-0005-0000-0000-00006E0D0000}"/>
    <cellStyle name="Normal 11 2 2" xfId="1122" xr:uid="{00000000-0005-0000-0000-00006F0D0000}"/>
    <cellStyle name="Normal 11 2 2 2" xfId="4029" xr:uid="{00000000-0005-0000-0000-0000700D0000}"/>
    <cellStyle name="Normal 11 2 3" xfId="44050" xr:uid="{623463F8-F003-43C2-BD93-C71EF2F98AF3}"/>
    <cellStyle name="Normal 11 2 4" xfId="15662" xr:uid="{1068F0C2-6AF3-4E1A-B19F-703C5B9679D7}"/>
    <cellStyle name="Normal 11 2_2-2" xfId="4030" xr:uid="{00000000-0005-0000-0000-0000710D0000}"/>
    <cellStyle name="Normal 11 3" xfId="1123" xr:uid="{00000000-0005-0000-0000-0000720D0000}"/>
    <cellStyle name="Normal 11 3 2" xfId="1124" xr:uid="{00000000-0005-0000-0000-0000730D0000}"/>
    <cellStyle name="Normal 11 3 3" xfId="1125" xr:uid="{00000000-0005-0000-0000-0000740D0000}"/>
    <cellStyle name="Normal 11 3 4" xfId="44051" xr:uid="{64229CEA-ADE7-4592-8907-14612D946658}"/>
    <cellStyle name="Normal 11 3 5" xfId="15663" xr:uid="{EC1BF5F2-F996-490B-9A6D-DAE81ABB7423}"/>
    <cellStyle name="Normal 11 4" xfId="1126" xr:uid="{00000000-0005-0000-0000-0000750D0000}"/>
    <cellStyle name="Normal 11 4 2" xfId="44052" xr:uid="{773E0DF9-A236-4C67-9F26-056AC1DAB88D}"/>
    <cellStyle name="Normal 11 4 3" xfId="43369" xr:uid="{05AA88FC-6915-4E38-B18C-9AF45E0EE859}"/>
    <cellStyle name="Normal 11 5" xfId="1127" xr:uid="{00000000-0005-0000-0000-0000760D0000}"/>
    <cellStyle name="Normal 11 5 2" xfId="1128" xr:uid="{00000000-0005-0000-0000-0000770D0000}"/>
    <cellStyle name="Normal 11 5 3" xfId="4031" xr:uid="{00000000-0005-0000-0000-0000780D0000}"/>
    <cellStyle name="Normal 11 6" xfId="4032" xr:uid="{00000000-0005-0000-0000-0000790D0000}"/>
    <cellStyle name="Normal 11 7" xfId="4033" xr:uid="{00000000-0005-0000-0000-00007A0D0000}"/>
    <cellStyle name="Normal 11 7 2" xfId="1129" xr:uid="{00000000-0005-0000-0000-00007B0D0000}"/>
    <cellStyle name="Normal 11 8" xfId="4034" xr:uid="{00000000-0005-0000-0000-00007C0D0000}"/>
    <cellStyle name="Normal 11 9" xfId="4035" xr:uid="{00000000-0005-0000-0000-00007D0D0000}"/>
    <cellStyle name="Normal 11_2-2" xfId="4036" xr:uid="{00000000-0005-0000-0000-00007E0D0000}"/>
    <cellStyle name="Normal 110" xfId="4037" xr:uid="{00000000-0005-0000-0000-00007F0D0000}"/>
    <cellStyle name="Normal 110 2" xfId="4038" xr:uid="{00000000-0005-0000-0000-0000800D0000}"/>
    <cellStyle name="Normal 110 3" xfId="4039" xr:uid="{00000000-0005-0000-0000-0000810D0000}"/>
    <cellStyle name="Normal 110 4" xfId="4040" xr:uid="{00000000-0005-0000-0000-0000820D0000}"/>
    <cellStyle name="Normal 110 5" xfId="4041" xr:uid="{00000000-0005-0000-0000-0000830D0000}"/>
    <cellStyle name="Normal 110 6" xfId="15664" xr:uid="{C5F44230-141A-4CF2-93B3-D29A32DABD16}"/>
    <cellStyle name="Normal 111" xfId="4042" xr:uid="{00000000-0005-0000-0000-0000840D0000}"/>
    <cellStyle name="Normal 111 2" xfId="4043" xr:uid="{00000000-0005-0000-0000-0000850D0000}"/>
    <cellStyle name="Normal 111 3" xfId="4044" xr:uid="{00000000-0005-0000-0000-0000860D0000}"/>
    <cellStyle name="Normal 111 4" xfId="4045" xr:uid="{00000000-0005-0000-0000-0000870D0000}"/>
    <cellStyle name="Normal 111 5" xfId="4046" xr:uid="{00000000-0005-0000-0000-0000880D0000}"/>
    <cellStyle name="Normal 111 6" xfId="15665" xr:uid="{ADC4A736-2949-45EA-ACB5-1F648A931D4A}"/>
    <cellStyle name="Normal 112" xfId="4047" xr:uid="{00000000-0005-0000-0000-0000890D0000}"/>
    <cellStyle name="Normal 112 2" xfId="4048" xr:uid="{00000000-0005-0000-0000-00008A0D0000}"/>
    <cellStyle name="Normal 112 3" xfId="4049" xr:uid="{00000000-0005-0000-0000-00008B0D0000}"/>
    <cellStyle name="Normal 112 4" xfId="4050" xr:uid="{00000000-0005-0000-0000-00008C0D0000}"/>
    <cellStyle name="Normal 112 5" xfId="4051" xr:uid="{00000000-0005-0000-0000-00008D0D0000}"/>
    <cellStyle name="Normal 112 6" xfId="15666" xr:uid="{CE6D9817-065F-425B-B330-9051E218006F}"/>
    <cellStyle name="Normal 113" xfId="4052" xr:uid="{00000000-0005-0000-0000-00008E0D0000}"/>
    <cellStyle name="Normal 113 2" xfId="4053" xr:uid="{00000000-0005-0000-0000-00008F0D0000}"/>
    <cellStyle name="Normal 113 3" xfId="4054" xr:uid="{00000000-0005-0000-0000-0000900D0000}"/>
    <cellStyle name="Normal 113 4" xfId="4055" xr:uid="{00000000-0005-0000-0000-0000910D0000}"/>
    <cellStyle name="Normal 113 5" xfId="4056" xr:uid="{00000000-0005-0000-0000-0000920D0000}"/>
    <cellStyle name="Normal 113 6" xfId="15667" xr:uid="{02D06B6D-F3C6-4A36-89FD-BC032B5CFBB9}"/>
    <cellStyle name="Normal 114" xfId="4057" xr:uid="{00000000-0005-0000-0000-0000930D0000}"/>
    <cellStyle name="Normal 114 2" xfId="4058" xr:uid="{00000000-0005-0000-0000-0000940D0000}"/>
    <cellStyle name="Normal 114 3" xfId="4059" xr:uid="{00000000-0005-0000-0000-0000950D0000}"/>
    <cellStyle name="Normal 114 4" xfId="4060" xr:uid="{00000000-0005-0000-0000-0000960D0000}"/>
    <cellStyle name="Normal 114 5" xfId="4061" xr:uid="{00000000-0005-0000-0000-0000970D0000}"/>
    <cellStyle name="Normal 114 6" xfId="43403" xr:uid="{1AA40B17-01E2-4DAA-BA09-897B1E8BF4C1}"/>
    <cellStyle name="Normal 115" xfId="4062" xr:uid="{00000000-0005-0000-0000-0000980D0000}"/>
    <cellStyle name="Normal 115 2" xfId="4063" xr:uid="{00000000-0005-0000-0000-0000990D0000}"/>
    <cellStyle name="Normal 115 3" xfId="4064" xr:uid="{00000000-0005-0000-0000-00009A0D0000}"/>
    <cellStyle name="Normal 115 4" xfId="4065" xr:uid="{00000000-0005-0000-0000-00009B0D0000}"/>
    <cellStyle name="Normal 115 5" xfId="4066" xr:uid="{00000000-0005-0000-0000-00009C0D0000}"/>
    <cellStyle name="Normal 116" xfId="4067" xr:uid="{00000000-0005-0000-0000-00009D0D0000}"/>
    <cellStyle name="Normal 116 2" xfId="4068" xr:uid="{00000000-0005-0000-0000-00009E0D0000}"/>
    <cellStyle name="Normal 116 3" xfId="4069" xr:uid="{00000000-0005-0000-0000-00009F0D0000}"/>
    <cellStyle name="Normal 116 4" xfId="4070" xr:uid="{00000000-0005-0000-0000-0000A00D0000}"/>
    <cellStyle name="Normal 116 5" xfId="4071" xr:uid="{00000000-0005-0000-0000-0000A10D0000}"/>
    <cellStyle name="Normal 117" xfId="4072" xr:uid="{00000000-0005-0000-0000-0000A20D0000}"/>
    <cellStyle name="Normal 117 2" xfId="4073" xr:uid="{00000000-0005-0000-0000-0000A30D0000}"/>
    <cellStyle name="Normal 117 3" xfId="4074" xr:uid="{00000000-0005-0000-0000-0000A40D0000}"/>
    <cellStyle name="Normal 117 4" xfId="4075" xr:uid="{00000000-0005-0000-0000-0000A50D0000}"/>
    <cellStyle name="Normal 117 5" xfId="4076" xr:uid="{00000000-0005-0000-0000-0000A60D0000}"/>
    <cellStyle name="Normal 118" xfId="4077" xr:uid="{00000000-0005-0000-0000-0000A70D0000}"/>
    <cellStyle name="Normal 118 2" xfId="4078" xr:uid="{00000000-0005-0000-0000-0000A80D0000}"/>
    <cellStyle name="Normal 118 3" xfId="4079" xr:uid="{00000000-0005-0000-0000-0000A90D0000}"/>
    <cellStyle name="Normal 118 4" xfId="4080" xr:uid="{00000000-0005-0000-0000-0000AA0D0000}"/>
    <cellStyle name="Normal 118 5" xfId="4081" xr:uid="{00000000-0005-0000-0000-0000AB0D0000}"/>
    <cellStyle name="Normal 119" xfId="4082" xr:uid="{00000000-0005-0000-0000-0000AC0D0000}"/>
    <cellStyle name="Normal 119 2" xfId="4083" xr:uid="{00000000-0005-0000-0000-0000AD0D0000}"/>
    <cellStyle name="Normal 119 3" xfId="4084" xr:uid="{00000000-0005-0000-0000-0000AE0D0000}"/>
    <cellStyle name="Normal 119 4" xfId="4085" xr:uid="{00000000-0005-0000-0000-0000AF0D0000}"/>
    <cellStyle name="Normal 119 5" xfId="4086" xr:uid="{00000000-0005-0000-0000-0000B00D0000}"/>
    <cellStyle name="Normal 12" xfId="1130" xr:uid="{00000000-0005-0000-0000-0000B10D0000}"/>
    <cellStyle name="Normal 12 10" xfId="4087" xr:uid="{00000000-0005-0000-0000-0000B20D0000}"/>
    <cellStyle name="Normal 12 11" xfId="4088" xr:uid="{00000000-0005-0000-0000-0000B30D0000}"/>
    <cellStyle name="Normal 12 12" xfId="4089" xr:uid="{00000000-0005-0000-0000-0000B40D0000}"/>
    <cellStyle name="Normal 12 13" xfId="4090" xr:uid="{00000000-0005-0000-0000-0000B50D0000}"/>
    <cellStyle name="Normal 12 14" xfId="4091" xr:uid="{00000000-0005-0000-0000-0000B60D0000}"/>
    <cellStyle name="Normal 12 15" xfId="4092" xr:uid="{00000000-0005-0000-0000-0000B70D0000}"/>
    <cellStyle name="Normal 12 16" xfId="15668" xr:uid="{504D3D71-4B20-44EE-AA5C-ABCCDD2DF648}"/>
    <cellStyle name="Normal 12 2" xfId="1131" xr:uid="{00000000-0005-0000-0000-0000B80D0000}"/>
    <cellStyle name="Normal 12 2 2" xfId="1132" xr:uid="{00000000-0005-0000-0000-0000B90D0000}"/>
    <cellStyle name="Normal 12 2 2 2" xfId="6029" xr:uid="{B69E546E-C592-4FCE-A530-C605EACCFE49}"/>
    <cellStyle name="Normal 12 2 2 2 2" xfId="4093" xr:uid="{00000000-0005-0000-0000-0000BA0D0000}"/>
    <cellStyle name="Normal 12 2 3" xfId="4094" xr:uid="{00000000-0005-0000-0000-0000BB0D0000}"/>
    <cellStyle name="Normal 12 2 3 2" xfId="44053" xr:uid="{6DF1D784-387D-40D5-9694-A4F6CA6B7549}"/>
    <cellStyle name="Normal 12 2 4" xfId="5941" xr:uid="{A7DE5EDC-E7EE-4BC4-8461-8437F0A93359}"/>
    <cellStyle name="Normal 12 2 5" xfId="15669" xr:uid="{1940CE56-4E10-4389-81D7-92562D4EF899}"/>
    <cellStyle name="Normal 12 2_1_5" xfId="4095" xr:uid="{00000000-0005-0000-0000-0000BC0D0000}"/>
    <cellStyle name="Normal 12 3" xfId="1133" xr:uid="{00000000-0005-0000-0000-0000BD0D0000}"/>
    <cellStyle name="Normal 12 3 2" xfId="1134" xr:uid="{00000000-0005-0000-0000-0000BE0D0000}"/>
    <cellStyle name="Normal 12 3 2 2" xfId="4096" xr:uid="{00000000-0005-0000-0000-0000BF0D0000}"/>
    <cellStyle name="Normal 12 3 2 3" xfId="6031" xr:uid="{FF3798B9-EAFE-46D0-BAE0-72D4C3A9F7D7}"/>
    <cellStyle name="Normal 12 3 3" xfId="4097" xr:uid="{00000000-0005-0000-0000-0000C00D0000}"/>
    <cellStyle name="Normal 12 3 3 2" xfId="44054" xr:uid="{E61540AE-B72A-4C5E-AA28-549AE38DAFC0}"/>
    <cellStyle name="Normal 12 3 4" xfId="6030" xr:uid="{29C2EE50-9539-4B62-B1D8-812C97FF685C}"/>
    <cellStyle name="Normal 12 3 5" xfId="15670" xr:uid="{69294061-184E-49DF-9C28-EBE767E2F034}"/>
    <cellStyle name="Normal 12 3_1_5" xfId="4098" xr:uid="{00000000-0005-0000-0000-0000C10D0000}"/>
    <cellStyle name="Normal 12 4" xfId="4099" xr:uid="{00000000-0005-0000-0000-0000C20D0000}"/>
    <cellStyle name="Normal 12 5" xfId="4100" xr:uid="{00000000-0005-0000-0000-0000C30D0000}"/>
    <cellStyle name="Normal 12 6" xfId="4101" xr:uid="{00000000-0005-0000-0000-0000C40D0000}"/>
    <cellStyle name="Normal 12 7" xfId="4102" xr:uid="{00000000-0005-0000-0000-0000C50D0000}"/>
    <cellStyle name="Normal 12 8" xfId="4103" xr:uid="{00000000-0005-0000-0000-0000C60D0000}"/>
    <cellStyle name="Normal 12 9" xfId="4104" xr:uid="{00000000-0005-0000-0000-0000C70D0000}"/>
    <cellStyle name="Normal 12_1_5" xfId="4105" xr:uid="{00000000-0005-0000-0000-0000C80D0000}"/>
    <cellStyle name="Normal 120" xfId="4106" xr:uid="{00000000-0005-0000-0000-0000C90D0000}"/>
    <cellStyle name="Normal 120 2" xfId="4107" xr:uid="{00000000-0005-0000-0000-0000CA0D0000}"/>
    <cellStyle name="Normal 120 3" xfId="4108" xr:uid="{00000000-0005-0000-0000-0000CB0D0000}"/>
    <cellStyle name="Normal 120 4" xfId="4109" xr:uid="{00000000-0005-0000-0000-0000CC0D0000}"/>
    <cellStyle name="Normal 120 5" xfId="4110" xr:uid="{00000000-0005-0000-0000-0000CD0D0000}"/>
    <cellStyle name="Normal 121" xfId="4111" xr:uid="{00000000-0005-0000-0000-0000CE0D0000}"/>
    <cellStyle name="Normal 121 2" xfId="4112" xr:uid="{00000000-0005-0000-0000-0000CF0D0000}"/>
    <cellStyle name="Normal 121 3" xfId="4113" xr:uid="{00000000-0005-0000-0000-0000D00D0000}"/>
    <cellStyle name="Normal 121 4" xfId="4114" xr:uid="{00000000-0005-0000-0000-0000D10D0000}"/>
    <cellStyle name="Normal 121 5" xfId="4115" xr:uid="{00000000-0005-0000-0000-0000D20D0000}"/>
    <cellStyle name="Normal 122" xfId="4116" xr:uid="{00000000-0005-0000-0000-0000D30D0000}"/>
    <cellStyle name="Normal 122 2" xfId="4117" xr:uid="{00000000-0005-0000-0000-0000D40D0000}"/>
    <cellStyle name="Normal 122 3" xfId="4118" xr:uid="{00000000-0005-0000-0000-0000D50D0000}"/>
    <cellStyle name="Normal 122 4" xfId="4119" xr:uid="{00000000-0005-0000-0000-0000D60D0000}"/>
    <cellStyle name="Normal 122 5" xfId="4120" xr:uid="{00000000-0005-0000-0000-0000D70D0000}"/>
    <cellStyle name="Normal 123" xfId="4121" xr:uid="{00000000-0005-0000-0000-0000D80D0000}"/>
    <cellStyle name="Normal 123 2" xfId="4122" xr:uid="{00000000-0005-0000-0000-0000D90D0000}"/>
    <cellStyle name="Normal 123 3" xfId="4123" xr:uid="{00000000-0005-0000-0000-0000DA0D0000}"/>
    <cellStyle name="Normal 123 4" xfId="4124" xr:uid="{00000000-0005-0000-0000-0000DB0D0000}"/>
    <cellStyle name="Normal 123 5" xfId="4125" xr:uid="{00000000-0005-0000-0000-0000DC0D0000}"/>
    <cellStyle name="Normal 124" xfId="4126" xr:uid="{00000000-0005-0000-0000-0000DD0D0000}"/>
    <cellStyle name="Normal 124 2" xfId="4127" xr:uid="{00000000-0005-0000-0000-0000DE0D0000}"/>
    <cellStyle name="Normal 124 3" xfId="4128" xr:uid="{00000000-0005-0000-0000-0000DF0D0000}"/>
    <cellStyle name="Normal 124 4" xfId="4129" xr:uid="{00000000-0005-0000-0000-0000E00D0000}"/>
    <cellStyle name="Normal 124 5" xfId="4130" xr:uid="{00000000-0005-0000-0000-0000E10D0000}"/>
    <cellStyle name="Normal 125" xfId="4131" xr:uid="{00000000-0005-0000-0000-0000E20D0000}"/>
    <cellStyle name="Normal 125 2" xfId="4132" xr:uid="{00000000-0005-0000-0000-0000E30D0000}"/>
    <cellStyle name="Normal 125 3" xfId="4133" xr:uid="{00000000-0005-0000-0000-0000E40D0000}"/>
    <cellStyle name="Normal 125 4" xfId="4134" xr:uid="{00000000-0005-0000-0000-0000E50D0000}"/>
    <cellStyle name="Normal 125 5" xfId="4135" xr:uid="{00000000-0005-0000-0000-0000E60D0000}"/>
    <cellStyle name="Normal 126" xfId="4136" xr:uid="{00000000-0005-0000-0000-0000E70D0000}"/>
    <cellStyle name="Normal 126 2" xfId="4137" xr:uid="{00000000-0005-0000-0000-0000E80D0000}"/>
    <cellStyle name="Normal 126 3" xfId="4138" xr:uid="{00000000-0005-0000-0000-0000E90D0000}"/>
    <cellStyle name="Normal 126 4" xfId="4139" xr:uid="{00000000-0005-0000-0000-0000EA0D0000}"/>
    <cellStyle name="Normal 126 5" xfId="4140" xr:uid="{00000000-0005-0000-0000-0000EB0D0000}"/>
    <cellStyle name="Normal 127" xfId="4141" xr:uid="{00000000-0005-0000-0000-0000EC0D0000}"/>
    <cellStyle name="Normal 127 2" xfId="4142" xr:uid="{00000000-0005-0000-0000-0000ED0D0000}"/>
    <cellStyle name="Normal 128" xfId="4143" xr:uid="{00000000-0005-0000-0000-0000EE0D0000}"/>
    <cellStyle name="Normal 128 2" xfId="4144" xr:uid="{00000000-0005-0000-0000-0000EF0D0000}"/>
    <cellStyle name="Normal 129" xfId="4145" xr:uid="{00000000-0005-0000-0000-0000F00D0000}"/>
    <cellStyle name="Normal 129 2" xfId="4146" xr:uid="{00000000-0005-0000-0000-0000F10D0000}"/>
    <cellStyle name="Normal 129 3" xfId="4147" xr:uid="{00000000-0005-0000-0000-0000F20D0000}"/>
    <cellStyle name="Normal 129 4" xfId="4148" xr:uid="{00000000-0005-0000-0000-0000F30D0000}"/>
    <cellStyle name="Normal 129 5" xfId="4149" xr:uid="{00000000-0005-0000-0000-0000F40D0000}"/>
    <cellStyle name="Normal 13" xfId="1135" xr:uid="{00000000-0005-0000-0000-0000F50D0000}"/>
    <cellStyle name="Normal 13 10" xfId="4150" xr:uid="{00000000-0005-0000-0000-0000F60D0000}"/>
    <cellStyle name="Normal 13 11" xfId="4151" xr:uid="{00000000-0005-0000-0000-0000F70D0000}"/>
    <cellStyle name="Normal 13 12" xfId="4152" xr:uid="{00000000-0005-0000-0000-0000F80D0000}"/>
    <cellStyle name="Normal 13 13" xfId="4153" xr:uid="{00000000-0005-0000-0000-0000F90D0000}"/>
    <cellStyle name="Normal 13 14" xfId="15671" xr:uid="{E3E8E448-F4D6-4FED-8405-C399E0388A31}"/>
    <cellStyle name="Normal 13 2" xfId="1136" xr:uid="{00000000-0005-0000-0000-0000FA0D0000}"/>
    <cellStyle name="Normal 13 2 2" xfId="44055" xr:uid="{35488794-1652-4F6F-984E-04D312EA7596}"/>
    <cellStyle name="Normal 13 2 3" xfId="15672" xr:uid="{1E50957D-5341-442D-B47B-19046845227D}"/>
    <cellStyle name="Normal 13 3" xfId="1137" xr:uid="{00000000-0005-0000-0000-0000FB0D0000}"/>
    <cellStyle name="Normal 13 3 2" xfId="4154" xr:uid="{00000000-0005-0000-0000-0000FC0D0000}"/>
    <cellStyle name="Normal 13 3 2 2" xfId="44056" xr:uid="{B3A662EF-A970-4BB5-965D-F64645EC5B70}"/>
    <cellStyle name="Normal 13 3 3" xfId="15673" xr:uid="{3F185220-F451-40B3-BB49-FE757057D6E8}"/>
    <cellStyle name="Normal 13 4" xfId="1138" xr:uid="{00000000-0005-0000-0000-0000FD0D0000}"/>
    <cellStyle name="Normal 13 4 2" xfId="44057" xr:uid="{018A6771-C81D-48C9-A7CD-CD34A4E4CAEF}"/>
    <cellStyle name="Normal 13 4 3" xfId="43370" xr:uid="{7ADC4A58-ABC2-4B33-B16D-CBE45EC76D0A}"/>
    <cellStyle name="Normal 13 5" xfId="4155" xr:uid="{00000000-0005-0000-0000-0000FE0D0000}"/>
    <cellStyle name="Normal 13 6" xfId="4156" xr:uid="{00000000-0005-0000-0000-0000FF0D0000}"/>
    <cellStyle name="Normal 13 7" xfId="4157" xr:uid="{00000000-0005-0000-0000-0000000E0000}"/>
    <cellStyle name="Normal 13 8" xfId="4158" xr:uid="{00000000-0005-0000-0000-0000010E0000}"/>
    <cellStyle name="Normal 13 9" xfId="4159" xr:uid="{00000000-0005-0000-0000-0000020E0000}"/>
    <cellStyle name="Normal 13_1_5" xfId="4160" xr:uid="{00000000-0005-0000-0000-0000030E0000}"/>
    <cellStyle name="Normal 130" xfId="4161" xr:uid="{00000000-0005-0000-0000-0000040E0000}"/>
    <cellStyle name="Normal 130 2" xfId="4162" xr:uid="{00000000-0005-0000-0000-0000050E0000}"/>
    <cellStyle name="Normal 130 3" xfId="4163" xr:uid="{00000000-0005-0000-0000-0000060E0000}"/>
    <cellStyle name="Normal 130 4" xfId="4164" xr:uid="{00000000-0005-0000-0000-0000070E0000}"/>
    <cellStyle name="Normal 130 5" xfId="4165" xr:uid="{00000000-0005-0000-0000-0000080E0000}"/>
    <cellStyle name="Normal 131" xfId="4166" xr:uid="{00000000-0005-0000-0000-0000090E0000}"/>
    <cellStyle name="Normal 131 2" xfId="4167" xr:uid="{00000000-0005-0000-0000-00000A0E0000}"/>
    <cellStyle name="Normal 132" xfId="4168" xr:uid="{00000000-0005-0000-0000-00000B0E0000}"/>
    <cellStyle name="Normal 132 2" xfId="4169" xr:uid="{00000000-0005-0000-0000-00000C0E0000}"/>
    <cellStyle name="Normal 133" xfId="4170" xr:uid="{00000000-0005-0000-0000-00000D0E0000}"/>
    <cellStyle name="Normal 133 2" xfId="4171" xr:uid="{00000000-0005-0000-0000-00000E0E0000}"/>
    <cellStyle name="Normal 134" xfId="4172" xr:uid="{00000000-0005-0000-0000-00000F0E0000}"/>
    <cellStyle name="Normal 134 2" xfId="4173" xr:uid="{00000000-0005-0000-0000-0000100E0000}"/>
    <cellStyle name="Normal 135" xfId="4174" xr:uid="{00000000-0005-0000-0000-0000110E0000}"/>
    <cellStyle name="Normal 135 2" xfId="4175" xr:uid="{00000000-0005-0000-0000-0000120E0000}"/>
    <cellStyle name="Normal 136" xfId="4176" xr:uid="{00000000-0005-0000-0000-0000130E0000}"/>
    <cellStyle name="Normal 136 2" xfId="4177" xr:uid="{00000000-0005-0000-0000-0000140E0000}"/>
    <cellStyle name="Normal 137" xfId="4178" xr:uid="{00000000-0005-0000-0000-0000150E0000}"/>
    <cellStyle name="Normal 138" xfId="1139" xr:uid="{00000000-0005-0000-0000-0000160E0000}"/>
    <cellStyle name="Normal 14" xfId="1140" xr:uid="{00000000-0005-0000-0000-0000170E0000}"/>
    <cellStyle name="Normal 14 10" xfId="4179" xr:uid="{00000000-0005-0000-0000-0000180E0000}"/>
    <cellStyle name="Normal 14 10 2" xfId="15675" xr:uid="{33F939C9-2928-404F-A3E4-67DFB8EEBBB3}"/>
    <cellStyle name="Normal 14 11" xfId="4180" xr:uid="{00000000-0005-0000-0000-0000190E0000}"/>
    <cellStyle name="Normal 14 11 2" xfId="15676" xr:uid="{E8C4B5A6-08F8-47E5-AD3E-0D9479547D5C}"/>
    <cellStyle name="Normal 14 12" xfId="4181" xr:uid="{00000000-0005-0000-0000-00001A0E0000}"/>
    <cellStyle name="Normal 14 12 2" xfId="15677" xr:uid="{5D8580B0-E6A0-423F-BF0D-D1A13C128922}"/>
    <cellStyle name="Normal 14 13" xfId="4182" xr:uid="{00000000-0005-0000-0000-00001B0E0000}"/>
    <cellStyle name="Normal 14 13 2" xfId="15678" xr:uid="{CD00E86C-AF84-4380-B835-C869BCF167D9}"/>
    <cellStyle name="Normal 14 14" xfId="4183" xr:uid="{00000000-0005-0000-0000-00001C0E0000}"/>
    <cellStyle name="Normal 14 14 2" xfId="15679" xr:uid="{3B8092E8-30F8-44C0-BB71-61CF72EBB1AF}"/>
    <cellStyle name="Normal 14 15" xfId="4184" xr:uid="{00000000-0005-0000-0000-00001D0E0000}"/>
    <cellStyle name="Normal 14 15 2" xfId="15680" xr:uid="{3C2920AF-27CF-494C-A102-5ECE40FF38C6}"/>
    <cellStyle name="Normal 14 16" xfId="15681" xr:uid="{4C3F502B-9837-44B0-82CC-18C87BB5601D}"/>
    <cellStyle name="Normal 14 17" xfId="15682" xr:uid="{AAD907F6-D309-4EE8-BC1A-54ADC752E4E3}"/>
    <cellStyle name="Normal 14 17 10" xfId="15683" xr:uid="{6C14187D-4C87-4A57-87AE-1AF003E340D3}"/>
    <cellStyle name="Normal 14 17 10 2" xfId="15684" xr:uid="{295974B8-6B37-4C1F-B8A1-8C67DA470364}"/>
    <cellStyle name="Normal 14 17 10 2 2" xfId="15685" xr:uid="{3B943393-FE95-4F6E-948E-630E39A6F386}"/>
    <cellStyle name="Normal 14 17 10 2 2 2" xfId="15686" xr:uid="{333D0E3E-6E6F-4B35-BC58-E5D9D9560633}"/>
    <cellStyle name="Normal 14 17 10 2 3" xfId="15687" xr:uid="{4D33CAE1-CFD5-4FE6-92E5-9B5355BF9877}"/>
    <cellStyle name="Normal 14 17 10 2 4" xfId="15688" xr:uid="{8A6F4C6D-3AE9-41A7-8710-F4FAB9D6090F}"/>
    <cellStyle name="Normal 14 17 10 3" xfId="15689" xr:uid="{CF17E0F7-EDF2-45C2-B25B-D75C41409623}"/>
    <cellStyle name="Normal 14 17 10 4" xfId="15690" xr:uid="{5DBA1DF4-1F22-4DB0-B024-CF5E14B00534}"/>
    <cellStyle name="Normal 14 17 10 4 2" xfId="15691" xr:uid="{2B9B0C56-377C-4D89-AC14-2870E3769C68}"/>
    <cellStyle name="Normal 14 17 10 4 2 2" xfId="15692" xr:uid="{3BC25968-7825-4D99-B2EE-80AC3F2BD627}"/>
    <cellStyle name="Normal 14 17 10 4 2 2 2" xfId="15693" xr:uid="{B0D23DA8-4526-4600-8AF2-66C04E31719F}"/>
    <cellStyle name="Normal 14 17 10 4 2 2 3" xfId="15694" xr:uid="{B6A2D820-EDD3-473E-B3A5-0626D0D09D97}"/>
    <cellStyle name="Normal 14 17 10 4 2 2 4" xfId="15695" xr:uid="{54D2EC7A-B060-4BA2-A691-5D055C0A24A1}"/>
    <cellStyle name="Normal 14 17 10 4 2 2 5" xfId="15696" xr:uid="{7BCE1DFD-3794-42C9-A742-DBB1A77FE41B}"/>
    <cellStyle name="Normal 14 17 10 4 2 3" xfId="15697" xr:uid="{76A46A4D-9ED7-4ABB-86D9-1CB7F1C046FD}"/>
    <cellStyle name="Normal 14 17 10 4 2 4" xfId="15698" xr:uid="{70F4A123-7867-4193-9264-2862F08771F3}"/>
    <cellStyle name="Normal 14 17 10 4 2 5" xfId="15699" xr:uid="{1BECF097-C1B7-4F3C-8A7D-6C310FCDD25B}"/>
    <cellStyle name="Normal 14 17 10 4 2 6" xfId="15700" xr:uid="{922D8047-2406-49B0-BE67-8E212B1D0AE8}"/>
    <cellStyle name="Normal 14 17 10 4 3" xfId="15701" xr:uid="{38B2B522-78D9-4A1A-A667-96230F3FAE2E}"/>
    <cellStyle name="Normal 14 17 10 4 3 2" xfId="15702" xr:uid="{3F9EAAEC-66C2-4F2D-BB01-7877E863678B}"/>
    <cellStyle name="Normal 14 17 10 4 3 2 2" xfId="15703" xr:uid="{D0D52023-1B2D-4CCF-8A93-556B82297FE2}"/>
    <cellStyle name="Normal 14 17 10 4 3 2 3" xfId="15704" xr:uid="{174150B3-590D-417E-8FC2-FADDA8BB7AE2}"/>
    <cellStyle name="Normal 14 17 10 4 3 3" xfId="15705" xr:uid="{8D590583-88B7-47C6-8610-11A275C216E9}"/>
    <cellStyle name="Normal 14 17 10 4 3 4" xfId="15706" xr:uid="{4632E86C-3DA5-4379-897A-CDFA5236CA8B}"/>
    <cellStyle name="Normal 14 17 10 4 3 5" xfId="15707" xr:uid="{C3144068-7423-4347-A681-A172B3513543}"/>
    <cellStyle name="Normal 14 17 10 4 3 6" xfId="15708" xr:uid="{D85DD943-CEA2-4B77-922A-0DE827048378}"/>
    <cellStyle name="Normal 14 17 10 4 4" xfId="15709" xr:uid="{EE3EB666-6B2D-46EA-998F-6AC19844C60F}"/>
    <cellStyle name="Normal 14 17 10 4 4 2" xfId="15710" xr:uid="{79488BAC-A8E0-4346-8516-A4CA0633C215}"/>
    <cellStyle name="Normal 14 17 10 4 4 3" xfId="15711" xr:uid="{52FC759D-B79D-4495-B4D0-1FD96632E720}"/>
    <cellStyle name="Normal 14 17 10 4 5" xfId="15712" xr:uid="{94DBCCB4-AF54-4230-AC45-B88EF21EE36D}"/>
    <cellStyle name="Normal 14 17 10 4 6" xfId="15713" xr:uid="{1E048A7E-8CC6-420F-B7DE-206D1C171712}"/>
    <cellStyle name="Normal 14 17 10 4 7" xfId="15714" xr:uid="{49C3E7A9-E2AD-49BA-B29B-2BD0403E4F55}"/>
    <cellStyle name="Normal 14 17 10 4 8" xfId="15715" xr:uid="{8AB51AD6-A331-4022-BE36-868BD0DBB122}"/>
    <cellStyle name="Normal 14 17 10 5" xfId="15716" xr:uid="{E3A67B26-C5D7-41DF-91EE-58F390F0A605}"/>
    <cellStyle name="Normal 14 17 10 5 2" xfId="15717" xr:uid="{D6A94933-97F0-4A0E-B582-596EDCA75229}"/>
    <cellStyle name="Normal 14 17 10 5 2 2" xfId="15718" xr:uid="{3F314ACB-B81E-4611-8878-BBC682FCC933}"/>
    <cellStyle name="Normal 14 17 10 5 2 2 2" xfId="15719" xr:uid="{365651F2-48F1-4633-B821-D7B83F62E0BD}"/>
    <cellStyle name="Normal 14 17 10 5 2 2 3" xfId="15720" xr:uid="{D07BA4D3-1D20-453C-859C-F1A36F661037}"/>
    <cellStyle name="Normal 14 17 10 5 2 2 4" xfId="15721" xr:uid="{B25F1129-91B4-47FD-BA26-C5528B0051BF}"/>
    <cellStyle name="Normal 14 17 10 5 2 2 5" xfId="15722" xr:uid="{4B304513-D7CD-4F46-A48B-60F5A9ABA3B6}"/>
    <cellStyle name="Normal 14 17 10 5 2 3" xfId="15723" xr:uid="{0EA8C774-F4CA-4591-9A3A-499D8EB6DA71}"/>
    <cellStyle name="Normal 14 17 10 5 2 4" xfId="15724" xr:uid="{F5451884-A78B-4A65-AE1E-D97250F072EA}"/>
    <cellStyle name="Normal 14 17 10 5 2 5" xfId="15725" xr:uid="{94BB68E0-5010-4019-8565-CD80904DE23F}"/>
    <cellStyle name="Normal 14 17 10 5 2 6" xfId="15726" xr:uid="{B774FEA9-23B5-4255-A526-6CE7175ECF63}"/>
    <cellStyle name="Normal 14 17 10 5 3" xfId="15727" xr:uid="{414DC906-6B2E-4DE1-97B3-55CAEA762B19}"/>
    <cellStyle name="Normal 14 17 10 5 3 2" xfId="15728" xr:uid="{88B739CA-8423-4E23-A4DC-F161F3EDC627}"/>
    <cellStyle name="Normal 14 17 10 5 3 2 2" xfId="15729" xr:uid="{B7F7B9E6-25CE-41E8-B6D6-32227BDBCA36}"/>
    <cellStyle name="Normal 14 17 10 5 3 2 3" xfId="15730" xr:uid="{98124DFF-30BF-4CDC-AC96-7F63B400CDB3}"/>
    <cellStyle name="Normal 14 17 10 5 3 3" xfId="15731" xr:uid="{9F3FB42F-69B1-40DB-9F42-50D0D0E6D794}"/>
    <cellStyle name="Normal 14 17 10 5 3 4" xfId="15732" xr:uid="{11D2EE3A-1C85-4817-AEC9-C83846578C43}"/>
    <cellStyle name="Normal 14 17 10 5 3 5" xfId="15733" xr:uid="{66E346DB-7B53-44B3-87BF-343CB8EECC62}"/>
    <cellStyle name="Normal 14 17 10 5 3 6" xfId="15734" xr:uid="{A9BD8D9A-BE10-44D2-8609-D3D11B8E3CB7}"/>
    <cellStyle name="Normal 14 17 10 5 4" xfId="15735" xr:uid="{7A0121F3-70B4-4FA8-A23B-EB622331EAB8}"/>
    <cellStyle name="Normal 14 17 10 5 4 2" xfId="15736" xr:uid="{839DB3BE-E789-4690-8F80-22A25DCF72B5}"/>
    <cellStyle name="Normal 14 17 10 5 4 3" xfId="15737" xr:uid="{0FC03332-D017-4BFA-B714-7B17E9418F99}"/>
    <cellStyle name="Normal 14 17 10 5 5" xfId="15738" xr:uid="{7074F269-44AA-4A50-98CA-2301B68D354D}"/>
    <cellStyle name="Normal 14 17 10 5 6" xfId="15739" xr:uid="{D9EB3433-3DE9-49EF-8AA2-D6C81F925163}"/>
    <cellStyle name="Normal 14 17 10 5 7" xfId="15740" xr:uid="{C9AE9011-0A99-48D8-9AB9-FCF831261ECE}"/>
    <cellStyle name="Normal 14 17 10 5 8" xfId="15741" xr:uid="{9580A724-67E2-4C54-B1CE-B630D856DA10}"/>
    <cellStyle name="Normal 14 17 10 6" xfId="15742" xr:uid="{2E4D41F6-C725-4AB4-AF2B-5AACEFA3244C}"/>
    <cellStyle name="Normal 14 17 10 7" xfId="15743" xr:uid="{A052449F-A024-4DF7-A068-987DE250853E}"/>
    <cellStyle name="Normal 14 17 11" xfId="15744" xr:uid="{4FDE2B8A-0967-443A-81EB-A803B7440ECF}"/>
    <cellStyle name="Normal 14 17 11 2" xfId="15745" xr:uid="{02EEB531-4DA1-4645-98A6-0BDC764296F0}"/>
    <cellStyle name="Normal 14 17 11 2 2" xfId="15746" xr:uid="{6D6B2C37-0B56-4B60-B1DE-ECD5AC8B7C41}"/>
    <cellStyle name="Normal 14 17 11 2 2 2" xfId="15747" xr:uid="{A8D64C7D-F07F-4C35-A6D7-C67CFFD58116}"/>
    <cellStyle name="Normal 14 17 11 2 3" xfId="15748" xr:uid="{989C56F9-86EE-4DCB-BB38-47424FD11510}"/>
    <cellStyle name="Normal 14 17 11 2 4" xfId="15749" xr:uid="{A997EF4D-7681-46F2-B0EF-8343513358B5}"/>
    <cellStyle name="Normal 14 17 11 3" xfId="15750" xr:uid="{FBB87E7F-3420-44B2-8DB0-3A649E7668B6}"/>
    <cellStyle name="Normal 14 17 11 4" xfId="15751" xr:uid="{DDDCAB84-8453-412B-8FE1-C85F5B523BB9}"/>
    <cellStyle name="Normal 14 17 11 4 2" xfId="15752" xr:uid="{98B7A7A5-3C52-4FF7-BB4E-237CBB06D44D}"/>
    <cellStyle name="Normal 14 17 11 4 2 2" xfId="15753" xr:uid="{B09CAE01-45E2-436D-A26F-8966694BBF71}"/>
    <cellStyle name="Normal 14 17 11 4 2 2 2" xfId="15754" xr:uid="{11E2E52B-F65B-46DA-B31F-FFB8D50C6A60}"/>
    <cellStyle name="Normal 14 17 11 4 2 2 3" xfId="15755" xr:uid="{37AB2CB5-DF17-45EF-93D2-319B0C50FF35}"/>
    <cellStyle name="Normal 14 17 11 4 2 2 4" xfId="15756" xr:uid="{68C9DDEC-BCB2-4098-AE82-55A9683C708E}"/>
    <cellStyle name="Normal 14 17 11 4 2 2 5" xfId="15757" xr:uid="{B0609B0A-1053-40C7-A558-173A3FF40AFB}"/>
    <cellStyle name="Normal 14 17 11 4 2 3" xfId="15758" xr:uid="{EB8D26A7-C073-4E92-834B-92F6516237DE}"/>
    <cellStyle name="Normal 14 17 11 4 2 4" xfId="15759" xr:uid="{0090F677-369B-4FE7-8C6B-139206254458}"/>
    <cellStyle name="Normal 14 17 11 4 2 5" xfId="15760" xr:uid="{5A7697E1-3B00-4D8C-B98A-924DEDAE284C}"/>
    <cellStyle name="Normal 14 17 11 4 2 6" xfId="15761" xr:uid="{04506BB4-494E-4246-94F4-596CA91108EE}"/>
    <cellStyle name="Normal 14 17 11 4 3" xfId="15762" xr:uid="{2C99AA27-F0B6-49B9-B017-0DC746D1E70B}"/>
    <cellStyle name="Normal 14 17 11 4 3 2" xfId="15763" xr:uid="{37AE1350-8460-4F9F-940E-87A595EC5D9F}"/>
    <cellStyle name="Normal 14 17 11 4 3 2 2" xfId="15764" xr:uid="{3F562E62-A9A8-4FCB-B24D-9FE3E7A6ED54}"/>
    <cellStyle name="Normal 14 17 11 4 3 2 3" xfId="15765" xr:uid="{0B0EC3A9-FED2-47BB-8C31-FF1F6504DB13}"/>
    <cellStyle name="Normal 14 17 11 4 3 3" xfId="15766" xr:uid="{3ADC1809-0935-4DB5-AD99-A6A623453FD8}"/>
    <cellStyle name="Normal 14 17 11 4 3 4" xfId="15767" xr:uid="{FF443B93-A7AA-4065-BE38-21EBFB8D09AA}"/>
    <cellStyle name="Normal 14 17 11 4 3 5" xfId="15768" xr:uid="{4042B57E-F70A-4091-A2BA-A0AA4137757B}"/>
    <cellStyle name="Normal 14 17 11 4 3 6" xfId="15769" xr:uid="{2842BB5D-0E35-4C6F-8A87-5CFB40D025E7}"/>
    <cellStyle name="Normal 14 17 11 4 4" xfId="15770" xr:uid="{996EE1D9-66B6-4D79-8F96-A0942B59D739}"/>
    <cellStyle name="Normal 14 17 11 4 4 2" xfId="15771" xr:uid="{F1DECB1B-4DC0-4E6D-A380-8A654D0E63E1}"/>
    <cellStyle name="Normal 14 17 11 4 4 3" xfId="15772" xr:uid="{53580D64-12CB-4180-8082-CA175F81E686}"/>
    <cellStyle name="Normal 14 17 11 4 5" xfId="15773" xr:uid="{58510A40-784D-4DC7-968D-B0A9283DCD56}"/>
    <cellStyle name="Normal 14 17 11 4 6" xfId="15774" xr:uid="{0E7AE551-6820-4DFC-9F90-991B1F4812F0}"/>
    <cellStyle name="Normal 14 17 11 4 7" xfId="15775" xr:uid="{2A6BE076-6515-46AB-9125-BA5946A0994F}"/>
    <cellStyle name="Normal 14 17 11 4 8" xfId="15776" xr:uid="{E4D63A7A-A5DE-4131-8CF8-E18ECFA8AE23}"/>
    <cellStyle name="Normal 14 17 11 5" xfId="15777" xr:uid="{9BF727B9-D50B-4738-91FF-C56CA9345537}"/>
    <cellStyle name="Normal 14 17 11 5 2" xfId="15778" xr:uid="{6FBF46E2-E23B-4DA8-8D1D-0FEEEC002F8B}"/>
    <cellStyle name="Normal 14 17 11 5 2 2" xfId="15779" xr:uid="{3F110EA6-E61D-46F2-A0AE-A821690721AC}"/>
    <cellStyle name="Normal 14 17 11 5 2 2 2" xfId="15780" xr:uid="{C6BC0189-F327-4B85-BCE4-1BF802C91A6B}"/>
    <cellStyle name="Normal 14 17 11 5 2 2 3" xfId="15781" xr:uid="{60B4BBD2-2EB0-46F5-A52E-1BA31EB3545D}"/>
    <cellStyle name="Normal 14 17 11 5 2 2 4" xfId="15782" xr:uid="{23228F54-1262-47DE-9A02-8155F05A33EA}"/>
    <cellStyle name="Normal 14 17 11 5 2 2 5" xfId="15783" xr:uid="{E9EDD477-8592-46EE-9086-E95A6CCCA41F}"/>
    <cellStyle name="Normal 14 17 11 5 2 3" xfId="15784" xr:uid="{A42F84F6-E44B-4C74-AE02-EA410AC70A9C}"/>
    <cellStyle name="Normal 14 17 11 5 2 4" xfId="15785" xr:uid="{E092AA88-587E-47E5-BA2B-9632EE730D5B}"/>
    <cellStyle name="Normal 14 17 11 5 2 5" xfId="15786" xr:uid="{53FB9824-7780-4AD2-A85F-542ABEEFBA73}"/>
    <cellStyle name="Normal 14 17 11 5 2 6" xfId="15787" xr:uid="{A2A2448A-9B59-4EA8-9E3B-EDD726C01843}"/>
    <cellStyle name="Normal 14 17 11 5 3" xfId="15788" xr:uid="{29118F5D-06E4-46D3-AE0C-A06650600A95}"/>
    <cellStyle name="Normal 14 17 11 5 3 2" xfId="15789" xr:uid="{A66E98CD-4F50-4AF4-904C-D009469DAC67}"/>
    <cellStyle name="Normal 14 17 11 5 3 2 2" xfId="15790" xr:uid="{35E3A6BD-9A03-4603-AB12-ECEBC280ABC2}"/>
    <cellStyle name="Normal 14 17 11 5 3 2 3" xfId="15791" xr:uid="{0C5C9962-8D43-4478-81E5-C1A462AB3EAC}"/>
    <cellStyle name="Normal 14 17 11 5 3 3" xfId="15792" xr:uid="{888B7BCF-98A2-41FC-B2FE-B503E4F01CD2}"/>
    <cellStyle name="Normal 14 17 11 5 3 4" xfId="15793" xr:uid="{7D5210C4-1153-495E-B0D5-79487B5B868F}"/>
    <cellStyle name="Normal 14 17 11 5 3 5" xfId="15794" xr:uid="{BCEE767E-03A7-4EEE-B8E6-FD6719FD262A}"/>
    <cellStyle name="Normal 14 17 11 5 3 6" xfId="15795" xr:uid="{E8A977A7-C932-4911-BF18-EB63A834F6ED}"/>
    <cellStyle name="Normal 14 17 11 5 4" xfId="15796" xr:uid="{FFF5DB4A-0017-4ED9-8865-8902F9B8A2B3}"/>
    <cellStyle name="Normal 14 17 11 5 4 2" xfId="15797" xr:uid="{16B67C16-252E-4AEF-B894-71BC925D287A}"/>
    <cellStyle name="Normal 14 17 11 5 4 3" xfId="15798" xr:uid="{B86EBEB4-AA09-49EC-B48D-0121A645387B}"/>
    <cellStyle name="Normal 14 17 11 5 5" xfId="15799" xr:uid="{82BB0D7B-655D-418F-8D99-38A55479FF78}"/>
    <cellStyle name="Normal 14 17 11 5 6" xfId="15800" xr:uid="{9E89A3BC-4922-475F-8367-55B89A07B1F1}"/>
    <cellStyle name="Normal 14 17 11 5 7" xfId="15801" xr:uid="{03E2B648-D8A7-4A64-B42C-33F96D4D726A}"/>
    <cellStyle name="Normal 14 17 11 5 8" xfId="15802" xr:uid="{5E66A766-305B-45C3-905E-38B6169F45CF}"/>
    <cellStyle name="Normal 14 17 11 6" xfId="15803" xr:uid="{0CA0BF32-A7B9-4C56-899B-01D2A19354CB}"/>
    <cellStyle name="Normal 14 17 11 7" xfId="15804" xr:uid="{FD31F6BF-4329-49F3-A8FD-128499F3E777}"/>
    <cellStyle name="Normal 14 17 12" xfId="15805" xr:uid="{F3EAD014-8BE4-4F11-9251-9D56C3516102}"/>
    <cellStyle name="Normal 14 17 12 2" xfId="15806" xr:uid="{760CE180-68A4-4F3B-80CD-F286C4DFA9AF}"/>
    <cellStyle name="Normal 14 17 12 2 2" xfId="15807" xr:uid="{A2175A3E-D18C-4CCC-87D4-0AB495A322C0}"/>
    <cellStyle name="Normal 14 17 12 2 2 2" xfId="15808" xr:uid="{31BA9D0B-1E21-4CBD-A7C7-60492D423FFB}"/>
    <cellStyle name="Normal 14 17 12 2 3" xfId="15809" xr:uid="{C3A66F4E-3700-4A67-AF4F-FA5D6C930A4B}"/>
    <cellStyle name="Normal 14 17 12 2 4" xfId="15810" xr:uid="{BFDF1ECC-B3FF-433E-89D7-F8109E326A31}"/>
    <cellStyle name="Normal 14 17 12 3" xfId="15811" xr:uid="{685D4B32-F03E-4D4A-9884-A895F1FA3479}"/>
    <cellStyle name="Normal 14 17 12 4" xfId="15812" xr:uid="{5197763C-CE38-4838-9E2F-BD3DF16D3167}"/>
    <cellStyle name="Normal 14 17 12 4 2" xfId="15813" xr:uid="{318BF099-0FC4-426D-A6C2-107B95B41B77}"/>
    <cellStyle name="Normal 14 17 12 4 2 2" xfId="15814" xr:uid="{D7BD2A26-9479-495E-811F-2DC6E3DB1368}"/>
    <cellStyle name="Normal 14 17 12 4 2 2 2" xfId="15815" xr:uid="{E8B4D6D5-9812-4288-94F8-E1AE4080B1CA}"/>
    <cellStyle name="Normal 14 17 12 4 2 2 3" xfId="15816" xr:uid="{181C5C8A-6CD6-4EF4-AADB-2027E8D67A81}"/>
    <cellStyle name="Normal 14 17 12 4 2 2 4" xfId="15817" xr:uid="{6A9AC66A-05B1-4655-9220-325BE220A97A}"/>
    <cellStyle name="Normal 14 17 12 4 2 2 5" xfId="15818" xr:uid="{B6B5D505-4171-4641-9B5E-506653A883D4}"/>
    <cellStyle name="Normal 14 17 12 4 2 3" xfId="15819" xr:uid="{B1EE00BA-9A54-4B85-AF23-D431CA445318}"/>
    <cellStyle name="Normal 14 17 12 4 2 4" xfId="15820" xr:uid="{AFBFB105-41FD-49ED-9C37-C30E99C131A3}"/>
    <cellStyle name="Normal 14 17 12 4 2 5" xfId="15821" xr:uid="{7E9239C7-09C9-4AB7-850E-ACC8DD45479B}"/>
    <cellStyle name="Normal 14 17 12 4 2 6" xfId="15822" xr:uid="{D2E9E407-EEFC-4352-AD8B-6BD0DC8250E6}"/>
    <cellStyle name="Normal 14 17 12 4 3" xfId="15823" xr:uid="{4955FDB1-6025-47DF-BDA3-CFD9C603C638}"/>
    <cellStyle name="Normal 14 17 12 4 3 2" xfId="15824" xr:uid="{02D533E8-ADA1-4472-9C90-0CE051BCAF16}"/>
    <cellStyle name="Normal 14 17 12 4 3 2 2" xfId="15825" xr:uid="{4477100F-6E1D-409C-85EC-948AB7D049D5}"/>
    <cellStyle name="Normal 14 17 12 4 3 2 3" xfId="15826" xr:uid="{C507766E-547C-4C1E-B7B0-4AEF4646570F}"/>
    <cellStyle name="Normal 14 17 12 4 3 3" xfId="15827" xr:uid="{BB04C70D-5EF4-4E19-B9C5-7C5F77DE3001}"/>
    <cellStyle name="Normal 14 17 12 4 3 4" xfId="15828" xr:uid="{966053FC-EC2C-4270-8C78-4FDDD705C8FF}"/>
    <cellStyle name="Normal 14 17 12 4 3 5" xfId="15829" xr:uid="{9BAB4E18-91B3-4571-A9C0-C57C171FE5AB}"/>
    <cellStyle name="Normal 14 17 12 4 3 6" xfId="15830" xr:uid="{A1E8B322-B754-43AB-8E04-712C3DBE42E4}"/>
    <cellStyle name="Normal 14 17 12 4 4" xfId="15831" xr:uid="{4B615614-7851-45A0-AF3A-3C6D67478B60}"/>
    <cellStyle name="Normal 14 17 12 4 4 2" xfId="15832" xr:uid="{FEEF4A89-F7BC-4C62-8E54-0652E58EA377}"/>
    <cellStyle name="Normal 14 17 12 4 4 3" xfId="15833" xr:uid="{34460843-EFDF-4986-801E-3E9B707CF30A}"/>
    <cellStyle name="Normal 14 17 12 4 5" xfId="15834" xr:uid="{0A072F80-740E-4578-B2C1-5DD14523636F}"/>
    <cellStyle name="Normal 14 17 12 4 6" xfId="15835" xr:uid="{16C795CA-15BD-4B82-8137-1313542F4189}"/>
    <cellStyle name="Normal 14 17 12 4 7" xfId="15836" xr:uid="{B454B82C-7DD4-470D-8C51-27B547E8F6DA}"/>
    <cellStyle name="Normal 14 17 12 4 8" xfId="15837" xr:uid="{62E7B56C-34C8-42FB-8FF5-1CEC55AB8B3A}"/>
    <cellStyle name="Normal 14 17 12 5" xfId="15838" xr:uid="{C9EBCCEC-17C9-4CBD-A081-123047B6FFA8}"/>
    <cellStyle name="Normal 14 17 12 5 2" xfId="15839" xr:uid="{FE61159D-540F-4AAB-B3E8-C525D0F75016}"/>
    <cellStyle name="Normal 14 17 12 5 2 2" xfId="15840" xr:uid="{60893B68-6A74-4B4A-99BC-1DBFAFD0F14D}"/>
    <cellStyle name="Normal 14 17 12 5 2 2 2" xfId="15841" xr:uid="{642EC066-CC6B-46B0-AF23-A7AC0F371D7A}"/>
    <cellStyle name="Normal 14 17 12 5 2 2 3" xfId="15842" xr:uid="{CD06ACBB-E56C-401E-8035-722A922CBD85}"/>
    <cellStyle name="Normal 14 17 12 5 2 2 4" xfId="15843" xr:uid="{0F67CF9B-B136-48E6-B8C4-D03F7D1A8C78}"/>
    <cellStyle name="Normal 14 17 12 5 2 2 5" xfId="15844" xr:uid="{B2F236E2-3B65-4DBB-8428-0BC5A6EA3BB7}"/>
    <cellStyle name="Normal 14 17 12 5 2 3" xfId="15845" xr:uid="{AF8D03C7-E305-4C59-99E0-BE6353A795BC}"/>
    <cellStyle name="Normal 14 17 12 5 2 4" xfId="15846" xr:uid="{D2F62D87-B6B3-4729-97AE-FFC232F6B2CB}"/>
    <cellStyle name="Normal 14 17 12 5 2 5" xfId="15847" xr:uid="{E18ED06E-4A33-4F4C-8D3D-050D4C3A405D}"/>
    <cellStyle name="Normal 14 17 12 5 2 6" xfId="15848" xr:uid="{075E6F1E-58D2-4D60-B6EF-ED5657E6D2D9}"/>
    <cellStyle name="Normal 14 17 12 5 3" xfId="15849" xr:uid="{A00165AF-404D-4A78-8A41-1B9781906063}"/>
    <cellStyle name="Normal 14 17 12 5 3 2" xfId="15850" xr:uid="{276FF7E6-8158-45C6-9A5D-D513ED80EB11}"/>
    <cellStyle name="Normal 14 17 12 5 3 2 2" xfId="15851" xr:uid="{B4519674-62AD-4366-A7A2-FD1585B9D779}"/>
    <cellStyle name="Normal 14 17 12 5 3 2 3" xfId="15852" xr:uid="{649684EB-B7A2-48A1-BD6D-269C7E0770E3}"/>
    <cellStyle name="Normal 14 17 12 5 3 3" xfId="15853" xr:uid="{B994B64B-7A39-4F18-9F8D-5A263D0EF35A}"/>
    <cellStyle name="Normal 14 17 12 5 3 4" xfId="15854" xr:uid="{650879F6-6F36-4EC2-B547-91D7F02B6507}"/>
    <cellStyle name="Normal 14 17 12 5 3 5" xfId="15855" xr:uid="{7F25E638-7292-47AC-BF5E-ACF0E3071ED5}"/>
    <cellStyle name="Normal 14 17 12 5 3 6" xfId="15856" xr:uid="{992ABF33-42FC-4626-8724-02EC974DDA46}"/>
    <cellStyle name="Normal 14 17 12 5 4" xfId="15857" xr:uid="{E5615176-798C-4A5A-8ECC-70985183DB25}"/>
    <cellStyle name="Normal 14 17 12 5 4 2" xfId="15858" xr:uid="{EBCA3F2C-6116-4A21-9378-37073F0A0A2F}"/>
    <cellStyle name="Normal 14 17 12 5 4 3" xfId="15859" xr:uid="{BDE2DA95-7229-4566-9155-0F57730A420E}"/>
    <cellStyle name="Normal 14 17 12 5 5" xfId="15860" xr:uid="{7F01F30A-13D7-43F1-902F-4AA5BB23E104}"/>
    <cellStyle name="Normal 14 17 12 5 6" xfId="15861" xr:uid="{303BF6FE-1EB6-43B9-9AF0-8F99B0D29B3D}"/>
    <cellStyle name="Normal 14 17 12 5 7" xfId="15862" xr:uid="{A5F95FC8-2BB9-4C7D-A3AA-92DA3088410D}"/>
    <cellStyle name="Normal 14 17 12 5 8" xfId="15863" xr:uid="{CBDDF496-F796-49F1-A716-8321ED504EF7}"/>
    <cellStyle name="Normal 14 17 12 6" xfId="15864" xr:uid="{AD924C91-C4F0-4A96-8EEE-33ABC55C8B1F}"/>
    <cellStyle name="Normal 14 17 12 7" xfId="15865" xr:uid="{D653DD04-92A9-49CA-BCFD-6B0B63BF49B4}"/>
    <cellStyle name="Normal 14 17 13" xfId="15866" xr:uid="{F2F1BD0B-EA62-4268-8610-A706853537D0}"/>
    <cellStyle name="Normal 14 17 13 2" xfId="15867" xr:uid="{9CBCE8A7-CF48-4C21-A135-4BA3D8D64F01}"/>
    <cellStyle name="Normal 14 17 13 2 2" xfId="15868" xr:uid="{4C6E5C4A-70DB-4D3C-A238-C8C21668FAE7}"/>
    <cellStyle name="Normal 14 17 13 2 2 2" xfId="15869" xr:uid="{4B716591-332B-4321-B4F4-2D326AF2F4AE}"/>
    <cellStyle name="Normal 14 17 13 2 3" xfId="15870" xr:uid="{FBEE8FEF-C17B-467D-A1A1-B5B7C75EFCA0}"/>
    <cellStyle name="Normal 14 17 13 2 4" xfId="15871" xr:uid="{BC60EC4D-99BD-4935-BBC6-1F120DA03786}"/>
    <cellStyle name="Normal 14 17 13 3" xfId="15872" xr:uid="{41E16BA1-6059-4048-BA1C-B0B48B7A08A4}"/>
    <cellStyle name="Normal 14 17 13 4" xfId="15873" xr:uid="{40384D2A-2942-4567-8424-7004FCFEC3DD}"/>
    <cellStyle name="Normal 14 17 13 4 2" xfId="15874" xr:uid="{5B9191C4-785C-4280-94A8-1D8FDC9A49A7}"/>
    <cellStyle name="Normal 14 17 13 4 2 2" xfId="15875" xr:uid="{0FDD4DD1-2043-4B70-960B-DD5AE26ECB0C}"/>
    <cellStyle name="Normal 14 17 13 4 2 2 2" xfId="15876" xr:uid="{EB82140E-DF28-480A-A565-6E15E22635B7}"/>
    <cellStyle name="Normal 14 17 13 4 2 2 3" xfId="15877" xr:uid="{01F985A9-15A7-4017-B43B-C0FFB5741F3D}"/>
    <cellStyle name="Normal 14 17 13 4 2 2 4" xfId="15878" xr:uid="{D548A677-6964-49C7-83C4-D1594A7EA4AE}"/>
    <cellStyle name="Normal 14 17 13 4 2 2 5" xfId="15879" xr:uid="{0BE180C1-4A2B-4230-B24D-B3D4B0C0AD9A}"/>
    <cellStyle name="Normal 14 17 13 4 2 3" xfId="15880" xr:uid="{48A78C12-10E9-4E7F-8EF4-9863EA586D5D}"/>
    <cellStyle name="Normal 14 17 13 4 2 4" xfId="15881" xr:uid="{2D47BF76-AB49-4E9E-8E0A-B8BF405FED9F}"/>
    <cellStyle name="Normal 14 17 13 4 2 5" xfId="15882" xr:uid="{2975A7AA-14FA-4C59-BFEA-356CC0754E3A}"/>
    <cellStyle name="Normal 14 17 13 4 2 6" xfId="15883" xr:uid="{612001B9-4899-4A00-B1E2-0EED0F873A74}"/>
    <cellStyle name="Normal 14 17 13 4 3" xfId="15884" xr:uid="{4B794E71-E35B-40CB-AE76-6101996FA872}"/>
    <cellStyle name="Normal 14 17 13 4 3 2" xfId="15885" xr:uid="{1D269F42-99E3-46B9-A661-3122B828F39B}"/>
    <cellStyle name="Normal 14 17 13 4 3 2 2" xfId="15886" xr:uid="{82094420-6A74-436B-A257-96813E77B65A}"/>
    <cellStyle name="Normal 14 17 13 4 3 2 3" xfId="15887" xr:uid="{BCB2092D-7170-4D2B-951F-AA5D30F6AD06}"/>
    <cellStyle name="Normal 14 17 13 4 3 3" xfId="15888" xr:uid="{9018A84B-5964-41F8-87FA-15EDCA38060E}"/>
    <cellStyle name="Normal 14 17 13 4 3 4" xfId="15889" xr:uid="{9A8FD462-0757-4A5E-974A-F93A94EC7C9C}"/>
    <cellStyle name="Normal 14 17 13 4 3 5" xfId="15890" xr:uid="{E97BF9EE-5C44-4FE2-81C2-6F076A207B34}"/>
    <cellStyle name="Normal 14 17 13 4 3 6" xfId="15891" xr:uid="{B6D3526E-E379-4CFC-8B5D-2DEFC72171CF}"/>
    <cellStyle name="Normal 14 17 13 4 4" xfId="15892" xr:uid="{24553070-B1AD-4973-B045-B307B07DD270}"/>
    <cellStyle name="Normal 14 17 13 4 4 2" xfId="15893" xr:uid="{CA4D01B8-DF20-4343-896D-98DA2A781F8D}"/>
    <cellStyle name="Normal 14 17 13 4 4 3" xfId="15894" xr:uid="{7FCE4BD4-519B-45B6-9177-07D7FD4CE1D8}"/>
    <cellStyle name="Normal 14 17 13 4 5" xfId="15895" xr:uid="{19E52B4F-F50B-45A9-80D8-FA7DF3B7F934}"/>
    <cellStyle name="Normal 14 17 13 4 6" xfId="15896" xr:uid="{3A7DAD2B-128E-4209-B23E-D1CD9CF69DA5}"/>
    <cellStyle name="Normal 14 17 13 4 7" xfId="15897" xr:uid="{85CADC22-30D9-43C9-AA4B-9F3AF6FFD6A1}"/>
    <cellStyle name="Normal 14 17 13 4 8" xfId="15898" xr:uid="{45E507C4-800C-43D4-BBBD-1B82E19FE9B7}"/>
    <cellStyle name="Normal 14 17 13 5" xfId="15899" xr:uid="{EFF46C3E-8D51-418F-886A-856AC860674D}"/>
    <cellStyle name="Normal 14 17 13 5 2" xfId="15900" xr:uid="{5A1C996C-2FF6-4D89-AA62-F3F4B3B5CE96}"/>
    <cellStyle name="Normal 14 17 13 5 2 2" xfId="15901" xr:uid="{E50EF7C7-9A44-4837-853A-D24568E37AB0}"/>
    <cellStyle name="Normal 14 17 13 5 2 2 2" xfId="15902" xr:uid="{C84E859E-D13C-40D8-9161-E5E81535EBB0}"/>
    <cellStyle name="Normal 14 17 13 5 2 2 3" xfId="15903" xr:uid="{5AE743C9-B96C-44EA-A889-F77D3F3D0F6C}"/>
    <cellStyle name="Normal 14 17 13 5 2 2 4" xfId="15904" xr:uid="{4F5168FF-B792-43A2-9047-E5D774D5E727}"/>
    <cellStyle name="Normal 14 17 13 5 2 2 5" xfId="15905" xr:uid="{9EBFB86B-A3C7-4B17-9E13-0B8DFD9E8DBC}"/>
    <cellStyle name="Normal 14 17 13 5 2 3" xfId="15906" xr:uid="{802E703B-E79D-4F9A-BE3B-B5D353F91BB4}"/>
    <cellStyle name="Normal 14 17 13 5 2 4" xfId="15907" xr:uid="{7C6F7F05-0E83-4E3B-AAFB-0E0F0B2C2A67}"/>
    <cellStyle name="Normal 14 17 13 5 2 5" xfId="15908" xr:uid="{1BAB9023-2CD7-43F5-8449-83082D0092E8}"/>
    <cellStyle name="Normal 14 17 13 5 2 6" xfId="15909" xr:uid="{4381C56B-F607-413E-80D3-0A7CDF119E6D}"/>
    <cellStyle name="Normal 14 17 13 5 3" xfId="15910" xr:uid="{0966775F-7EC0-4A04-862A-B9EBE078AF5E}"/>
    <cellStyle name="Normal 14 17 13 5 3 2" xfId="15911" xr:uid="{0862102D-1A99-4375-AED3-6AE9E6545C12}"/>
    <cellStyle name="Normal 14 17 13 5 3 2 2" xfId="15912" xr:uid="{7395AF62-0463-47B6-99C8-89FBAABEDC19}"/>
    <cellStyle name="Normal 14 17 13 5 3 2 3" xfId="15913" xr:uid="{A5D2D23C-E481-467A-9941-0664560EF5A4}"/>
    <cellStyle name="Normal 14 17 13 5 3 3" xfId="15914" xr:uid="{9D98D491-179B-463E-AF3A-7104A1979AB6}"/>
    <cellStyle name="Normal 14 17 13 5 3 4" xfId="15915" xr:uid="{285FF1BA-8077-4406-BFCC-48B98B676DD4}"/>
    <cellStyle name="Normal 14 17 13 5 3 5" xfId="15916" xr:uid="{2EE47154-02D8-408E-84D9-F0E65CC1CD54}"/>
    <cellStyle name="Normal 14 17 13 5 3 6" xfId="15917" xr:uid="{25B00947-DA9E-4222-9664-39CAF8E65253}"/>
    <cellStyle name="Normal 14 17 13 5 4" xfId="15918" xr:uid="{F644CBE8-F871-4008-BBD1-D294E467D744}"/>
    <cellStyle name="Normal 14 17 13 5 4 2" xfId="15919" xr:uid="{3BDFC4A5-481A-46E1-8F0D-B26D54BF6CDC}"/>
    <cellStyle name="Normal 14 17 13 5 4 3" xfId="15920" xr:uid="{4104BAB9-397E-4D31-AA39-D2864A8C22BA}"/>
    <cellStyle name="Normal 14 17 13 5 5" xfId="15921" xr:uid="{A229A01D-D3E5-41BA-9EEE-410FA8AB1E07}"/>
    <cellStyle name="Normal 14 17 13 5 6" xfId="15922" xr:uid="{200C3CDF-41B8-4754-ADBF-277C58D07D1C}"/>
    <cellStyle name="Normal 14 17 13 5 7" xfId="15923" xr:uid="{C89CF746-C9FD-4E5F-9545-DBEFD7F2C1E8}"/>
    <cellStyle name="Normal 14 17 13 5 8" xfId="15924" xr:uid="{48ECF9A8-0C50-40B5-BF69-ADED4E3BC84E}"/>
    <cellStyle name="Normal 14 17 13 6" xfId="15925" xr:uid="{2E9B882A-10FD-4C83-9763-CBBE5062C737}"/>
    <cellStyle name="Normal 14 17 13 7" xfId="15926" xr:uid="{69F12C16-D21D-48AA-9CFE-5F24FC0A5BF9}"/>
    <cellStyle name="Normal 14 17 14" xfId="15927" xr:uid="{CFC4D85A-87C9-4D06-8E0A-F5EA31E50A1A}"/>
    <cellStyle name="Normal 14 17 14 2" xfId="15928" xr:uid="{99B7F5F1-35EF-4625-89CC-AA4CA7EB1A52}"/>
    <cellStyle name="Normal 14 17 14 2 2" xfId="15929" xr:uid="{193883E4-75CB-4AC1-8E48-D6BD0FC4CA67}"/>
    <cellStyle name="Normal 14 17 14 2 2 2" xfId="15930" xr:uid="{1F1599E9-7613-4B08-BFA6-E7363A0FC5ED}"/>
    <cellStyle name="Normal 14 17 14 2 3" xfId="15931" xr:uid="{9AF57A1B-A7D6-425E-9137-3F132C7652DC}"/>
    <cellStyle name="Normal 14 17 14 2 4" xfId="15932" xr:uid="{3F1AA3BD-C5F9-4B07-B24C-927DF090B634}"/>
    <cellStyle name="Normal 14 17 14 3" xfId="15933" xr:uid="{CFECB8C4-F00B-43DF-BCDA-B0831EB353E3}"/>
    <cellStyle name="Normal 14 17 14 4" xfId="15934" xr:uid="{4491BE6E-9C8C-4B5B-9622-026B95DFB494}"/>
    <cellStyle name="Normal 14 17 14 4 2" xfId="15935" xr:uid="{FAF1780D-DC1B-4F10-A7D3-534D093371B2}"/>
    <cellStyle name="Normal 14 17 14 4 2 2" xfId="15936" xr:uid="{43A8F0D7-C7A0-48CC-A3E0-728E1DED9B79}"/>
    <cellStyle name="Normal 14 17 14 4 2 2 2" xfId="15937" xr:uid="{C76539A9-3969-4827-A345-DABFDE6B4A4E}"/>
    <cellStyle name="Normal 14 17 14 4 2 2 3" xfId="15938" xr:uid="{06ABDA76-BAEA-43BF-96CA-FF64D7FCBC68}"/>
    <cellStyle name="Normal 14 17 14 4 2 2 4" xfId="15939" xr:uid="{BAE9311F-CBEA-401B-BF67-649D81EF7780}"/>
    <cellStyle name="Normal 14 17 14 4 2 2 5" xfId="15940" xr:uid="{02F74A13-8733-4EEB-804A-15EA5511A55B}"/>
    <cellStyle name="Normal 14 17 14 4 2 3" xfId="15941" xr:uid="{E42DC4C7-D320-4013-A7C7-5EA884BAF93D}"/>
    <cellStyle name="Normal 14 17 14 4 2 4" xfId="15942" xr:uid="{8979F4FB-3C30-465E-8C18-A47FF845407F}"/>
    <cellStyle name="Normal 14 17 14 4 2 5" xfId="15943" xr:uid="{12DAE8E2-E018-494B-8677-69C25D8F26B5}"/>
    <cellStyle name="Normal 14 17 14 4 2 6" xfId="15944" xr:uid="{F9BD822F-9078-4BA1-A6F4-CE6D4510DDA1}"/>
    <cellStyle name="Normal 14 17 14 4 3" xfId="15945" xr:uid="{D6A9A3D5-8039-4F4B-B12F-18A06823E1A7}"/>
    <cellStyle name="Normal 14 17 14 4 3 2" xfId="15946" xr:uid="{A0337875-FC57-4463-BD34-7CF1A8AB0B2C}"/>
    <cellStyle name="Normal 14 17 14 4 3 2 2" xfId="15947" xr:uid="{E9A03EF6-3118-4F8C-A808-CECB2AE14304}"/>
    <cellStyle name="Normal 14 17 14 4 3 2 3" xfId="15948" xr:uid="{2CC837E5-9270-4DD5-929A-2E3ECEB329CA}"/>
    <cellStyle name="Normal 14 17 14 4 3 3" xfId="15949" xr:uid="{1D3D0A12-5998-4E89-BA80-FA2D276BF5B9}"/>
    <cellStyle name="Normal 14 17 14 4 3 4" xfId="15950" xr:uid="{E4F459E6-ED9A-42A7-A43E-8140EA05ADB8}"/>
    <cellStyle name="Normal 14 17 14 4 3 5" xfId="15951" xr:uid="{C34C47F6-414B-4BAD-84C9-B074F479E32C}"/>
    <cellStyle name="Normal 14 17 14 4 3 6" xfId="15952" xr:uid="{5CC0CB27-747F-46B7-9739-65EB93162E33}"/>
    <cellStyle name="Normal 14 17 14 4 4" xfId="15953" xr:uid="{C822BE08-4285-4149-ACA6-428DAE1466D9}"/>
    <cellStyle name="Normal 14 17 14 4 4 2" xfId="15954" xr:uid="{E6135295-C3E6-4E9E-8B41-295A9393C6DC}"/>
    <cellStyle name="Normal 14 17 14 4 4 3" xfId="15955" xr:uid="{D38445A7-AC3B-4DA4-83F4-F38F28067F2D}"/>
    <cellStyle name="Normal 14 17 14 4 5" xfId="15956" xr:uid="{37D105F3-CD46-4B3E-8CD9-49FD23035FDC}"/>
    <cellStyle name="Normal 14 17 14 4 6" xfId="15957" xr:uid="{AF354927-44D4-4093-B396-9F02C0BEB696}"/>
    <cellStyle name="Normal 14 17 14 4 7" xfId="15958" xr:uid="{A5648D7F-E1AF-46D4-A344-E95310F6C365}"/>
    <cellStyle name="Normal 14 17 14 4 8" xfId="15959" xr:uid="{D4C79E2A-E212-4CFB-A036-2338DC9CD500}"/>
    <cellStyle name="Normal 14 17 14 5" xfId="15960" xr:uid="{E684B49D-515D-4CD4-80FC-0C880E80FBF8}"/>
    <cellStyle name="Normal 14 17 14 5 2" xfId="15961" xr:uid="{10669F34-F1D0-4423-9E8A-C664979B02B3}"/>
    <cellStyle name="Normal 14 17 14 5 2 2" xfId="15962" xr:uid="{256D2DCD-6E3C-4FCB-8702-D90007280881}"/>
    <cellStyle name="Normal 14 17 14 5 2 2 2" xfId="15963" xr:uid="{F7F1331A-F265-4D9F-96DE-9EE382351CCD}"/>
    <cellStyle name="Normal 14 17 14 5 2 2 3" xfId="15964" xr:uid="{FAF20B20-2595-4FD4-9FE2-A34546AD2884}"/>
    <cellStyle name="Normal 14 17 14 5 2 2 4" xfId="15965" xr:uid="{D128008D-FF8C-48E3-BF5F-E637134A6345}"/>
    <cellStyle name="Normal 14 17 14 5 2 2 5" xfId="15966" xr:uid="{B2D2B96A-E37E-4208-9F81-29976567C831}"/>
    <cellStyle name="Normal 14 17 14 5 2 3" xfId="15967" xr:uid="{06F88408-D2B0-4C21-B80E-A6EFBCA18E0D}"/>
    <cellStyle name="Normal 14 17 14 5 2 4" xfId="15968" xr:uid="{BA8A0FDF-CF56-4711-8C60-21AD4A992712}"/>
    <cellStyle name="Normal 14 17 14 5 2 5" xfId="15969" xr:uid="{10E746C7-E590-4E83-8EFB-2D8812BD30F7}"/>
    <cellStyle name="Normal 14 17 14 5 2 6" xfId="15970" xr:uid="{0ED8784B-5852-4F62-AEA3-F44A7DB76150}"/>
    <cellStyle name="Normal 14 17 14 5 3" xfId="15971" xr:uid="{A2334846-FA6E-4F10-B610-634318F18800}"/>
    <cellStyle name="Normal 14 17 14 5 3 2" xfId="15972" xr:uid="{EBD2AB5C-5F87-4F60-8728-00672E443118}"/>
    <cellStyle name="Normal 14 17 14 5 3 2 2" xfId="15973" xr:uid="{6C67F334-0923-4CF6-975E-604868CE17A6}"/>
    <cellStyle name="Normal 14 17 14 5 3 2 3" xfId="15974" xr:uid="{9BEBAB5E-A6AE-42D5-937E-342D333C9FB8}"/>
    <cellStyle name="Normal 14 17 14 5 3 3" xfId="15975" xr:uid="{3206E6D0-D98C-4011-BEA7-9632C8A8EC98}"/>
    <cellStyle name="Normal 14 17 14 5 3 4" xfId="15976" xr:uid="{E11B94E8-90AD-486F-AD8D-5F02D849BD7C}"/>
    <cellStyle name="Normal 14 17 14 5 3 5" xfId="15977" xr:uid="{62B078D3-B8B2-4EE9-9F5C-A2A955CFFB21}"/>
    <cellStyle name="Normal 14 17 14 5 3 6" xfId="15978" xr:uid="{4D285AC5-EDFC-4937-AE7C-1C2C7D82007D}"/>
    <cellStyle name="Normal 14 17 14 5 4" xfId="15979" xr:uid="{E7AA0480-83B4-4C16-871B-515C4A7252D3}"/>
    <cellStyle name="Normal 14 17 14 5 4 2" xfId="15980" xr:uid="{1EA38236-A532-4FE0-BC83-705C137905DD}"/>
    <cellStyle name="Normal 14 17 14 5 4 3" xfId="15981" xr:uid="{EC155EDB-6054-4CEB-9DF0-FE0D874FE767}"/>
    <cellStyle name="Normal 14 17 14 5 5" xfId="15982" xr:uid="{6A962374-B641-4947-A972-3D2F5C1CE73E}"/>
    <cellStyle name="Normal 14 17 14 5 6" xfId="15983" xr:uid="{B2FAA139-80B9-4FF1-847D-92FFB348F1CA}"/>
    <cellStyle name="Normal 14 17 14 5 7" xfId="15984" xr:uid="{5B8CA634-7AAE-4446-AECF-E0C3D9983490}"/>
    <cellStyle name="Normal 14 17 14 5 8" xfId="15985" xr:uid="{988FF2F4-F17F-4B0D-93F9-F4860FEFDBE4}"/>
    <cellStyle name="Normal 14 17 14 6" xfId="15986" xr:uid="{D9C0ACDF-A8F8-4A57-A845-B5208DF12677}"/>
    <cellStyle name="Normal 14 17 14 7" xfId="15987" xr:uid="{5E97A3C9-05C2-4A69-8727-526B1115F3A2}"/>
    <cellStyle name="Normal 14 17 15" xfId="15988" xr:uid="{32C86B89-CAFE-4D17-8350-4E4EF98DADFD}"/>
    <cellStyle name="Normal 14 17 15 2" xfId="15989" xr:uid="{8C3793B3-5D54-4CA5-BB15-02ED2F65851E}"/>
    <cellStyle name="Normal 14 17 15 2 2" xfId="15990" xr:uid="{7E0C0029-B563-4ED0-B88D-4BDAC792ED69}"/>
    <cellStyle name="Normal 14 17 15 2 2 2" xfId="15991" xr:uid="{B249A4C7-A5D7-4EB3-814F-E1BF9E6B64DE}"/>
    <cellStyle name="Normal 14 17 15 2 3" xfId="15992" xr:uid="{1D7EEF1C-BEB4-47FC-A174-C8CE4146FBD1}"/>
    <cellStyle name="Normal 14 17 15 2 4" xfId="15993" xr:uid="{D1DBD2A9-A148-4E6F-93F8-68CF7D2CD7D0}"/>
    <cellStyle name="Normal 14 17 15 3" xfId="15994" xr:uid="{31C1E50F-B64D-49A8-954D-89C548B01E4E}"/>
    <cellStyle name="Normal 14 17 15 4" xfId="15995" xr:uid="{9CFE3E32-8775-455F-8084-BE8FA46A8B4A}"/>
    <cellStyle name="Normal 14 17 15 4 2" xfId="15996" xr:uid="{51F39EBA-CC29-4154-A429-623409DFD980}"/>
    <cellStyle name="Normal 14 17 15 4 2 2" xfId="15997" xr:uid="{86D0944C-6B83-44E2-AE95-EB2B0DF81F39}"/>
    <cellStyle name="Normal 14 17 15 4 2 2 2" xfId="15998" xr:uid="{B1D36C29-D9AD-4A51-890B-9880D1D9CBFE}"/>
    <cellStyle name="Normal 14 17 15 4 2 2 3" xfId="15999" xr:uid="{98E226EA-AD94-48DB-8613-CA036554618C}"/>
    <cellStyle name="Normal 14 17 15 4 2 2 4" xfId="16000" xr:uid="{2E2AA432-C9FB-4B77-B7A7-DAA9B39DA8C5}"/>
    <cellStyle name="Normal 14 17 15 4 2 2 5" xfId="16001" xr:uid="{08287173-3626-4EF0-AD38-C60864A7C93C}"/>
    <cellStyle name="Normal 14 17 15 4 2 3" xfId="16002" xr:uid="{E967DB06-3E2A-478E-BA3F-DCE2B29A9008}"/>
    <cellStyle name="Normal 14 17 15 4 2 4" xfId="16003" xr:uid="{0417B228-0DAB-4AFC-AD75-BD115D31E85D}"/>
    <cellStyle name="Normal 14 17 15 4 2 5" xfId="16004" xr:uid="{C1265CBA-553C-469C-A064-A6A0E8D52E92}"/>
    <cellStyle name="Normal 14 17 15 4 2 6" xfId="16005" xr:uid="{1C957206-239F-461C-A819-C1DD1C6BCD35}"/>
    <cellStyle name="Normal 14 17 15 4 3" xfId="16006" xr:uid="{77FA2E8C-38A8-450C-B90B-7F4749BA599A}"/>
    <cellStyle name="Normal 14 17 15 4 3 2" xfId="16007" xr:uid="{833040CB-0E41-458D-AED7-90B859617469}"/>
    <cellStyle name="Normal 14 17 15 4 3 2 2" xfId="16008" xr:uid="{152920B8-70B2-4B63-8611-F394D7EE08BC}"/>
    <cellStyle name="Normal 14 17 15 4 3 2 3" xfId="16009" xr:uid="{A11A4117-D1B1-475E-BE0F-DBCFC86227E3}"/>
    <cellStyle name="Normal 14 17 15 4 3 3" xfId="16010" xr:uid="{68EEF09F-6855-40A2-B536-A84C97CA98BF}"/>
    <cellStyle name="Normal 14 17 15 4 3 4" xfId="16011" xr:uid="{B462F505-D3DD-4A06-8BFA-33A984BBE649}"/>
    <cellStyle name="Normal 14 17 15 4 3 5" xfId="16012" xr:uid="{70163954-8A60-4E49-B231-E2ABC126CCBD}"/>
    <cellStyle name="Normal 14 17 15 4 3 6" xfId="16013" xr:uid="{9584503D-1D2C-4E1F-B591-1DE581D2548A}"/>
    <cellStyle name="Normal 14 17 15 4 4" xfId="16014" xr:uid="{327F5216-7131-4EB4-A3D3-A58B674C1A85}"/>
    <cellStyle name="Normal 14 17 15 4 4 2" xfId="16015" xr:uid="{BE1C82ED-B458-417C-B8DD-A9D7FC0072E5}"/>
    <cellStyle name="Normal 14 17 15 4 4 3" xfId="16016" xr:uid="{815A8BA9-3C4F-4B70-B3C8-B6AD5881AA86}"/>
    <cellStyle name="Normal 14 17 15 4 5" xfId="16017" xr:uid="{72B2FF01-2F2C-4A7B-9057-7A83E2B745F7}"/>
    <cellStyle name="Normal 14 17 15 4 6" xfId="16018" xr:uid="{9A584D8A-2E02-47BC-A7D7-74FAD112041A}"/>
    <cellStyle name="Normal 14 17 15 4 7" xfId="16019" xr:uid="{BC9918E8-AF2B-4B78-B58E-30943368F3A2}"/>
    <cellStyle name="Normal 14 17 15 4 8" xfId="16020" xr:uid="{1DDAE36A-AA25-4CC2-AF2E-B14CC5F196B8}"/>
    <cellStyle name="Normal 14 17 15 5" xfId="16021" xr:uid="{66E16774-31BF-4100-8AD2-732B84BBBD02}"/>
    <cellStyle name="Normal 14 17 15 5 2" xfId="16022" xr:uid="{7F102518-89FF-42E9-B00F-B3B340A884B4}"/>
    <cellStyle name="Normal 14 17 15 5 2 2" xfId="16023" xr:uid="{38648DA7-8C51-44C8-B88B-1E7A2C24B9B2}"/>
    <cellStyle name="Normal 14 17 15 5 2 2 2" xfId="16024" xr:uid="{2473535B-E46D-4DFF-832A-1EBFBA96A46E}"/>
    <cellStyle name="Normal 14 17 15 5 2 2 3" xfId="16025" xr:uid="{DF54F43A-EA31-483F-B1FF-7F0A7E2DF27A}"/>
    <cellStyle name="Normal 14 17 15 5 2 2 4" xfId="16026" xr:uid="{ECF708BB-AC7B-40CF-BA3B-2B27402F5843}"/>
    <cellStyle name="Normal 14 17 15 5 2 2 5" xfId="16027" xr:uid="{908BB9F3-4271-4E68-AB26-32F543142CF1}"/>
    <cellStyle name="Normal 14 17 15 5 2 3" xfId="16028" xr:uid="{D9441FBD-F5D3-439B-A731-F5D0DEC0829F}"/>
    <cellStyle name="Normal 14 17 15 5 2 4" xfId="16029" xr:uid="{097CE8EA-9EA0-47DC-8E79-008A7B67CE9E}"/>
    <cellStyle name="Normal 14 17 15 5 2 5" xfId="16030" xr:uid="{B21A806F-67A4-4430-A8C4-13CB0F2C26A7}"/>
    <cellStyle name="Normal 14 17 15 5 2 6" xfId="16031" xr:uid="{3256F138-DD18-46C8-A33B-343FE595B1A1}"/>
    <cellStyle name="Normal 14 17 15 5 3" xfId="16032" xr:uid="{B17AB427-C016-472A-9BEF-2C9A2837DDEE}"/>
    <cellStyle name="Normal 14 17 15 5 3 2" xfId="16033" xr:uid="{B66AE8EC-FC46-4318-94E1-2A1BB075B601}"/>
    <cellStyle name="Normal 14 17 15 5 3 2 2" xfId="16034" xr:uid="{A9D7DFE6-E894-4F3C-A410-E76A55E34570}"/>
    <cellStyle name="Normal 14 17 15 5 3 2 3" xfId="16035" xr:uid="{0DD9BD51-AA3E-42C2-9A8B-DFAFAB95569C}"/>
    <cellStyle name="Normal 14 17 15 5 3 3" xfId="16036" xr:uid="{EF0246ED-CF52-465B-8120-318F48EAC06B}"/>
    <cellStyle name="Normal 14 17 15 5 3 4" xfId="16037" xr:uid="{1980B142-66AC-4FCA-BD46-0EBD57A141F2}"/>
    <cellStyle name="Normal 14 17 15 5 3 5" xfId="16038" xr:uid="{94BE9B85-8A7C-46F4-843B-5878B6C47E58}"/>
    <cellStyle name="Normal 14 17 15 5 3 6" xfId="16039" xr:uid="{02634FA8-EE3C-4D24-B299-D9EF220B949F}"/>
    <cellStyle name="Normal 14 17 15 5 4" xfId="16040" xr:uid="{F6FB8CEB-D569-4E05-8FC9-38F9471CAB68}"/>
    <cellStyle name="Normal 14 17 15 5 4 2" xfId="16041" xr:uid="{9B89A8AB-9D2D-47CD-AACE-D3E822B3E3B9}"/>
    <cellStyle name="Normal 14 17 15 5 4 3" xfId="16042" xr:uid="{755ACEA4-3304-4532-9BC0-9AD43E4ED9DC}"/>
    <cellStyle name="Normal 14 17 15 5 5" xfId="16043" xr:uid="{66326A2D-2B54-44CB-8FBD-EF3452D92D29}"/>
    <cellStyle name="Normal 14 17 15 5 6" xfId="16044" xr:uid="{B59BFD9D-62F5-4957-84C9-D55FD360F97F}"/>
    <cellStyle name="Normal 14 17 15 5 7" xfId="16045" xr:uid="{52A037D3-8FFE-46FB-927D-6D01CFE2D5F5}"/>
    <cellStyle name="Normal 14 17 15 5 8" xfId="16046" xr:uid="{59754B12-DA63-4836-8346-998E00411876}"/>
    <cellStyle name="Normal 14 17 15 6" xfId="16047" xr:uid="{19679D72-C59E-42B8-96FD-79822604A258}"/>
    <cellStyle name="Normal 14 17 15 7" xfId="16048" xr:uid="{A931A20A-BAF7-47CF-B503-7F7F44140082}"/>
    <cellStyle name="Normal 14 17 16" xfId="16049" xr:uid="{23186CB6-7E00-4894-8909-DA59FEE6114A}"/>
    <cellStyle name="Normal 14 17 16 2" xfId="16050" xr:uid="{59CEB8DE-3E32-4D27-8186-34A09DB4A0B4}"/>
    <cellStyle name="Normal 14 17 16 2 2" xfId="16051" xr:uid="{84AEFD6B-74E5-445D-BBB7-B421AAA6DB61}"/>
    <cellStyle name="Normal 14 17 16 2 2 2" xfId="16052" xr:uid="{4715D42A-84A0-4E1C-8FB7-2FEDCE41308E}"/>
    <cellStyle name="Normal 14 17 16 2 3" xfId="16053" xr:uid="{4CE4F25E-5D87-4374-A4A4-DE6EA1E7B9E4}"/>
    <cellStyle name="Normal 14 17 16 2 4" xfId="16054" xr:uid="{FDDDA23C-4E91-45C2-BA0E-CD79CC5EF437}"/>
    <cellStyle name="Normal 14 17 16 3" xfId="16055" xr:uid="{5AE020C3-8E0F-4DC6-A41C-E64DE24E2F73}"/>
    <cellStyle name="Normal 14 17 16 4" xfId="16056" xr:uid="{5BDA96D9-43ED-449E-BD17-0ED65C734065}"/>
    <cellStyle name="Normal 14 17 16 4 2" xfId="16057" xr:uid="{CEFD77D4-F988-49F9-9202-6891C7632BC1}"/>
    <cellStyle name="Normal 14 17 16 4 2 2" xfId="16058" xr:uid="{23FF7146-C9DB-4FAE-843F-782384D498AC}"/>
    <cellStyle name="Normal 14 17 16 4 2 2 2" xfId="16059" xr:uid="{4EE143A4-6C59-46AF-BB13-29C54DA9114E}"/>
    <cellStyle name="Normal 14 17 16 4 2 2 3" xfId="16060" xr:uid="{265FA3F8-C0D6-4BAD-859F-B54871283CAA}"/>
    <cellStyle name="Normal 14 17 16 4 2 2 4" xfId="16061" xr:uid="{FFE37C09-B434-41C9-8CAB-7D86AE07CE44}"/>
    <cellStyle name="Normal 14 17 16 4 2 2 5" xfId="16062" xr:uid="{49EAA0EA-ED72-4889-8E1D-A4B86630D3C3}"/>
    <cellStyle name="Normal 14 17 16 4 2 3" xfId="16063" xr:uid="{5722882C-CEF4-461C-B521-61345ABB04FE}"/>
    <cellStyle name="Normal 14 17 16 4 2 4" xfId="16064" xr:uid="{D0B40831-DAFA-4EB2-8FFF-97A01BD07B9C}"/>
    <cellStyle name="Normal 14 17 16 4 2 5" xfId="16065" xr:uid="{1CAB2072-D8AE-4383-AE31-F89E72990092}"/>
    <cellStyle name="Normal 14 17 16 4 2 6" xfId="16066" xr:uid="{DAD1E6D0-3C57-4640-AD34-00502AD34C6E}"/>
    <cellStyle name="Normal 14 17 16 4 3" xfId="16067" xr:uid="{2A6F5F78-DCC1-4D90-84F4-7CD11CA07985}"/>
    <cellStyle name="Normal 14 17 16 4 3 2" xfId="16068" xr:uid="{6311DCD0-D60C-42FE-8463-34C013A0C646}"/>
    <cellStyle name="Normal 14 17 16 4 3 2 2" xfId="16069" xr:uid="{B2C035D6-D9A7-4D12-9A21-69383634AE5B}"/>
    <cellStyle name="Normal 14 17 16 4 3 2 3" xfId="16070" xr:uid="{2C3C7C20-66DB-43F6-8770-D5BE2DA75BFC}"/>
    <cellStyle name="Normal 14 17 16 4 3 3" xfId="16071" xr:uid="{F650713D-F300-44C9-B5DD-A5E579C33E2A}"/>
    <cellStyle name="Normal 14 17 16 4 3 4" xfId="16072" xr:uid="{62E2C949-8B5D-46CE-8ECF-7F41266E99DF}"/>
    <cellStyle name="Normal 14 17 16 4 3 5" xfId="16073" xr:uid="{1F95A543-06B5-4A2C-8A64-5FD6C8DC144C}"/>
    <cellStyle name="Normal 14 17 16 4 3 6" xfId="16074" xr:uid="{E91D0B02-2673-4842-B9E0-9210FA83AB3B}"/>
    <cellStyle name="Normal 14 17 16 4 4" xfId="16075" xr:uid="{6E61CD95-3932-46E0-8F99-E700AB0BA033}"/>
    <cellStyle name="Normal 14 17 16 4 4 2" xfId="16076" xr:uid="{6DB81E59-3561-427D-9817-69577035AF54}"/>
    <cellStyle name="Normal 14 17 16 4 4 3" xfId="16077" xr:uid="{18618E14-4D67-4E4F-BB50-3B696CF9F0C5}"/>
    <cellStyle name="Normal 14 17 16 4 5" xfId="16078" xr:uid="{DE0FD215-1B2C-4B22-9677-5766253EEB18}"/>
    <cellStyle name="Normal 14 17 16 4 6" xfId="16079" xr:uid="{1D360688-F073-4D9D-8513-BD079371228A}"/>
    <cellStyle name="Normal 14 17 16 4 7" xfId="16080" xr:uid="{4EB5F826-0812-48E9-9EB4-4B519C2C0C00}"/>
    <cellStyle name="Normal 14 17 16 4 8" xfId="16081" xr:uid="{55DC9FCE-5A8D-45BD-975A-100C7BDC6A38}"/>
    <cellStyle name="Normal 14 17 16 5" xfId="16082" xr:uid="{53F1C010-4252-4AD8-9807-B1C216F8D391}"/>
    <cellStyle name="Normal 14 17 16 5 2" xfId="16083" xr:uid="{4E09E879-D840-4C56-BF3E-5FAA938FFF75}"/>
    <cellStyle name="Normal 14 17 16 5 2 2" xfId="16084" xr:uid="{A4DE2531-81C8-4504-94C1-63606BC86E1D}"/>
    <cellStyle name="Normal 14 17 16 5 2 2 2" xfId="16085" xr:uid="{972749E1-1F7A-425C-84D6-70A1E9372253}"/>
    <cellStyle name="Normal 14 17 16 5 2 2 3" xfId="16086" xr:uid="{42239CE9-2427-4ED5-AA02-421359EC7328}"/>
    <cellStyle name="Normal 14 17 16 5 2 2 4" xfId="16087" xr:uid="{7535FCA3-D9FC-49C7-9EA5-BF9633B91960}"/>
    <cellStyle name="Normal 14 17 16 5 2 2 5" xfId="16088" xr:uid="{C9B4E098-343E-45BF-95AC-E1D76353EF3E}"/>
    <cellStyle name="Normal 14 17 16 5 2 3" xfId="16089" xr:uid="{62AD641A-A593-4E4C-A1FE-2AA2B64E5DD4}"/>
    <cellStyle name="Normal 14 17 16 5 2 4" xfId="16090" xr:uid="{7A0F8D60-7337-4FD4-B16B-91E9527F4F35}"/>
    <cellStyle name="Normal 14 17 16 5 2 5" xfId="16091" xr:uid="{6B455DB6-54BC-4EC2-A30D-102F7FDED5F2}"/>
    <cellStyle name="Normal 14 17 16 5 2 6" xfId="16092" xr:uid="{117B4FF8-E865-4032-93D2-1B2DF41EA161}"/>
    <cellStyle name="Normal 14 17 16 5 3" xfId="16093" xr:uid="{D48F7539-D481-444F-81A0-A98DB4161DD1}"/>
    <cellStyle name="Normal 14 17 16 5 3 2" xfId="16094" xr:uid="{8E8CDA16-4C33-492B-8FAE-9420C987A73E}"/>
    <cellStyle name="Normal 14 17 16 5 3 2 2" xfId="16095" xr:uid="{35389230-C795-409C-9363-00E7DFBCA7D7}"/>
    <cellStyle name="Normal 14 17 16 5 3 2 3" xfId="16096" xr:uid="{6F973DD5-2706-4F49-8798-2216CE090C68}"/>
    <cellStyle name="Normal 14 17 16 5 3 3" xfId="16097" xr:uid="{E73E0F26-F528-4BF4-86F0-BE80735B7DF8}"/>
    <cellStyle name="Normal 14 17 16 5 3 4" xfId="16098" xr:uid="{30E2A3EF-5796-4EF6-9ED9-2742B0C2F147}"/>
    <cellStyle name="Normal 14 17 16 5 3 5" xfId="16099" xr:uid="{6A722DF6-5A5E-4772-A354-A1596549EFC7}"/>
    <cellStyle name="Normal 14 17 16 5 3 6" xfId="16100" xr:uid="{B2540F61-3D6C-4FAF-A7CB-D4AB0C424357}"/>
    <cellStyle name="Normal 14 17 16 5 4" xfId="16101" xr:uid="{2EB5606C-13CD-4C6E-ACDB-C1065D1EDF02}"/>
    <cellStyle name="Normal 14 17 16 5 4 2" xfId="16102" xr:uid="{198CACDB-A55F-4E6D-B85C-995F55825A75}"/>
    <cellStyle name="Normal 14 17 16 5 4 3" xfId="16103" xr:uid="{73747526-10D6-42A4-9363-822642162537}"/>
    <cellStyle name="Normal 14 17 16 5 5" xfId="16104" xr:uid="{AA0EDFBB-9B9D-4A25-A388-468E816169E8}"/>
    <cellStyle name="Normal 14 17 16 5 6" xfId="16105" xr:uid="{10BCBE85-8936-478A-BD6F-C0C64086C3F7}"/>
    <cellStyle name="Normal 14 17 16 5 7" xfId="16106" xr:uid="{B2C52852-DA67-4CBE-BADC-773F9737DBA5}"/>
    <cellStyle name="Normal 14 17 16 5 8" xfId="16107" xr:uid="{83D9C6E2-D39F-435C-9E1F-FD984A6FDA02}"/>
    <cellStyle name="Normal 14 17 16 6" xfId="16108" xr:uid="{C122083C-DE53-4BF0-9C33-15E6C4A44274}"/>
    <cellStyle name="Normal 14 17 16 7" xfId="16109" xr:uid="{EBCCE852-15C4-4B78-AACC-F8CE54BAFEE6}"/>
    <cellStyle name="Normal 14 17 17" xfId="16110" xr:uid="{CAF5AE80-FA1A-4FAE-A914-6F251B99FEBC}"/>
    <cellStyle name="Normal 14 17 17 2" xfId="16111" xr:uid="{C331DB36-96D1-45B9-9154-2743D4A096D2}"/>
    <cellStyle name="Normal 14 17 17 2 2" xfId="16112" xr:uid="{769DDF61-7165-4C4E-8823-7256CF75F83E}"/>
    <cellStyle name="Normal 14 17 17 2 2 2" xfId="16113" xr:uid="{B7D1AE93-6A21-426E-9F0F-DE612A3BBB07}"/>
    <cellStyle name="Normal 14 17 17 2 3" xfId="16114" xr:uid="{808B73DF-F952-45EA-90D5-3AE32E05E670}"/>
    <cellStyle name="Normal 14 17 17 2 4" xfId="16115" xr:uid="{DCE64C06-8984-4266-BA88-2EAD0782B9B9}"/>
    <cellStyle name="Normal 14 17 17 3" xfId="16116" xr:uid="{298F8F58-41B6-4B85-973A-9B0615618ED7}"/>
    <cellStyle name="Normal 14 17 17 4" xfId="16117" xr:uid="{64DA3BB2-194B-43AA-92BC-096BD95BF7A8}"/>
    <cellStyle name="Normal 14 17 17 4 2" xfId="16118" xr:uid="{D805A343-A691-4901-B874-136412F939A2}"/>
    <cellStyle name="Normal 14 17 17 4 2 2" xfId="16119" xr:uid="{39C2F832-77EE-4710-AB31-C8D7E5EF1A9C}"/>
    <cellStyle name="Normal 14 17 17 4 2 2 2" xfId="16120" xr:uid="{C00FEB4A-FFDD-46F6-995D-96F3D1ED77C5}"/>
    <cellStyle name="Normal 14 17 17 4 2 2 3" xfId="16121" xr:uid="{30778637-41DA-44F0-8376-D44E0EB0BF15}"/>
    <cellStyle name="Normal 14 17 17 4 2 2 4" xfId="16122" xr:uid="{301D11B9-8AB3-4FC4-BA79-857308AB7AEF}"/>
    <cellStyle name="Normal 14 17 17 4 2 2 5" xfId="16123" xr:uid="{E80F703C-4DE3-4450-A06F-4F1F16A70E64}"/>
    <cellStyle name="Normal 14 17 17 4 2 3" xfId="16124" xr:uid="{C220ADC3-BE12-4282-9D3B-158CF6CB0D47}"/>
    <cellStyle name="Normal 14 17 17 4 2 4" xfId="16125" xr:uid="{C153E19C-6F62-4C23-92AF-BA0580C7B19B}"/>
    <cellStyle name="Normal 14 17 17 4 2 5" xfId="16126" xr:uid="{CAF3723E-D71B-4874-B939-C796A95B11A9}"/>
    <cellStyle name="Normal 14 17 17 4 2 6" xfId="16127" xr:uid="{EB7378A1-A9A5-4CEC-9A79-F7B2D15AF3D9}"/>
    <cellStyle name="Normal 14 17 17 4 3" xfId="16128" xr:uid="{188F4C25-5874-4158-ADA0-2A0A8C2E1997}"/>
    <cellStyle name="Normal 14 17 17 4 3 2" xfId="16129" xr:uid="{11508FA1-48E3-4420-9BDF-ACA71E33D200}"/>
    <cellStyle name="Normal 14 17 17 4 3 2 2" xfId="16130" xr:uid="{19F8428A-A451-4797-9873-DB8592A7090F}"/>
    <cellStyle name="Normal 14 17 17 4 3 2 3" xfId="16131" xr:uid="{C339F36F-F8A9-4415-A97B-0C1751ACE944}"/>
    <cellStyle name="Normal 14 17 17 4 3 3" xfId="16132" xr:uid="{A35772E8-B059-4165-8C36-D3662DB34FF8}"/>
    <cellStyle name="Normal 14 17 17 4 3 4" xfId="16133" xr:uid="{7574BD54-C55A-4C98-9F9F-1DE25118715E}"/>
    <cellStyle name="Normal 14 17 17 4 3 5" xfId="16134" xr:uid="{5E67E40F-49B7-4B01-9FA2-3A108BE9C6F7}"/>
    <cellStyle name="Normal 14 17 17 4 3 6" xfId="16135" xr:uid="{C37FA8F5-90FC-49D1-AD28-81AA801ACBEB}"/>
    <cellStyle name="Normal 14 17 17 4 4" xfId="16136" xr:uid="{D139ED3C-3BC5-4583-902E-08558518D59B}"/>
    <cellStyle name="Normal 14 17 17 4 4 2" xfId="16137" xr:uid="{97805F3A-B3E4-46B3-93A4-C9D5A2DE3C69}"/>
    <cellStyle name="Normal 14 17 17 4 4 3" xfId="16138" xr:uid="{1108EC4E-B527-421D-BF03-F9B37B0A33DE}"/>
    <cellStyle name="Normal 14 17 17 4 5" xfId="16139" xr:uid="{B377CC79-07EA-4361-844E-1B33DA473F4F}"/>
    <cellStyle name="Normal 14 17 17 4 6" xfId="16140" xr:uid="{754C3838-7CE6-434D-A4DE-9297ABE645F4}"/>
    <cellStyle name="Normal 14 17 17 4 7" xfId="16141" xr:uid="{7D48F0E8-14FC-4E0E-A633-F7F68FAB5806}"/>
    <cellStyle name="Normal 14 17 17 4 8" xfId="16142" xr:uid="{CAEC3373-D969-4C3D-90F2-64DAF857F50F}"/>
    <cellStyle name="Normal 14 17 17 5" xfId="16143" xr:uid="{E2C5788A-8D02-4205-ADC1-7CF355C1F919}"/>
    <cellStyle name="Normal 14 17 17 5 2" xfId="16144" xr:uid="{145ABB74-F491-46FB-A2D6-D090C410AEC4}"/>
    <cellStyle name="Normal 14 17 17 5 2 2" xfId="16145" xr:uid="{845EB8DD-3EF0-4094-8AB4-42A25D657A58}"/>
    <cellStyle name="Normal 14 17 17 5 2 2 2" xfId="16146" xr:uid="{76ECDD83-A689-4566-A8F3-36798A42536C}"/>
    <cellStyle name="Normal 14 17 17 5 2 2 3" xfId="16147" xr:uid="{AA4567E2-62A9-4279-8194-ABD08F8A2FC8}"/>
    <cellStyle name="Normal 14 17 17 5 2 2 4" xfId="16148" xr:uid="{447E360A-7020-4670-976E-91F55416531B}"/>
    <cellStyle name="Normal 14 17 17 5 2 2 5" xfId="16149" xr:uid="{77C94E7A-9380-4170-B278-19F9F6162722}"/>
    <cellStyle name="Normal 14 17 17 5 2 3" xfId="16150" xr:uid="{0F54C918-7A63-472B-941A-F6DA51E93AF1}"/>
    <cellStyle name="Normal 14 17 17 5 2 4" xfId="16151" xr:uid="{B27887F1-AF6D-4FE1-B446-5ECCD768611A}"/>
    <cellStyle name="Normal 14 17 17 5 2 5" xfId="16152" xr:uid="{EBB39AEE-A336-450D-885F-D88E377E81FA}"/>
    <cellStyle name="Normal 14 17 17 5 2 6" xfId="16153" xr:uid="{91C89686-18A3-4D14-8A94-C1EE4AF16702}"/>
    <cellStyle name="Normal 14 17 17 5 3" xfId="16154" xr:uid="{0F9BB39C-16AB-46B6-9E98-0EFFBFD58548}"/>
    <cellStyle name="Normal 14 17 17 5 3 2" xfId="16155" xr:uid="{A59209B9-77C0-4105-8F25-7CBE0A4408AF}"/>
    <cellStyle name="Normal 14 17 17 5 3 2 2" xfId="16156" xr:uid="{6C3F89B2-95AD-435B-BE02-CF2DD88F0A18}"/>
    <cellStyle name="Normal 14 17 17 5 3 2 3" xfId="16157" xr:uid="{B74C7667-814A-4683-A5F2-6522154BDB8D}"/>
    <cellStyle name="Normal 14 17 17 5 3 3" xfId="16158" xr:uid="{DE42FEF4-F99D-40B7-A672-108D5B80BD09}"/>
    <cellStyle name="Normal 14 17 17 5 3 4" xfId="16159" xr:uid="{4582EDF6-706D-43EA-8E15-02B3B363C9EF}"/>
    <cellStyle name="Normal 14 17 17 5 3 5" xfId="16160" xr:uid="{39338562-047D-4478-B7BB-7F1D9835FA2F}"/>
    <cellStyle name="Normal 14 17 17 5 3 6" xfId="16161" xr:uid="{DBE045B1-6029-4F6A-AD9E-F239BBCC7F9E}"/>
    <cellStyle name="Normal 14 17 17 5 4" xfId="16162" xr:uid="{A341D17D-BF30-4D77-B474-05B700E50538}"/>
    <cellStyle name="Normal 14 17 17 5 4 2" xfId="16163" xr:uid="{D5244E70-FDF1-4D73-8C61-1902A8D00CEA}"/>
    <cellStyle name="Normal 14 17 17 5 4 3" xfId="16164" xr:uid="{2234D91D-41A1-4BF5-91FD-7684E5108915}"/>
    <cellStyle name="Normal 14 17 17 5 5" xfId="16165" xr:uid="{9B61A54F-EFB3-4D07-9139-2103719F351C}"/>
    <cellStyle name="Normal 14 17 17 5 6" xfId="16166" xr:uid="{536E5F52-146D-4D6B-91D0-257DD778E21B}"/>
    <cellStyle name="Normal 14 17 17 5 7" xfId="16167" xr:uid="{C9F6D394-A284-465D-B55C-585C576931B5}"/>
    <cellStyle name="Normal 14 17 17 5 8" xfId="16168" xr:uid="{F5D338C5-DFE0-4024-8FD7-562A1986ACCF}"/>
    <cellStyle name="Normal 14 17 17 6" xfId="16169" xr:uid="{FB39D486-9D08-4F4D-B07D-3967DC515316}"/>
    <cellStyle name="Normal 14 17 17 7" xfId="16170" xr:uid="{02954C9B-D553-45C6-8373-2ECE3E43849D}"/>
    <cellStyle name="Normal 14 17 2" xfId="16171" xr:uid="{D8B8207E-26FE-4811-8841-A6CE025F3D0A}"/>
    <cellStyle name="Normal 14 17 2 2" xfId="16172" xr:uid="{31AA25AF-5522-4A98-9826-46EF9CA0A01A}"/>
    <cellStyle name="Normal 14 17 2 2 2" xfId="16173" xr:uid="{C3C4B3DE-C648-4CB1-9D2B-0375EE24705D}"/>
    <cellStyle name="Normal 14 17 2 2 2 2" xfId="16174" xr:uid="{D53C4974-C220-405D-BD83-C6E11812E821}"/>
    <cellStyle name="Normal 14 17 2 2 3" xfId="16175" xr:uid="{2F56E30D-1E06-4B52-B987-E99BA3BE47F9}"/>
    <cellStyle name="Normal 14 17 2 2 4" xfId="16176" xr:uid="{E0C2E5B1-BD87-45A0-936F-DE2FC4AA7FA6}"/>
    <cellStyle name="Normal 14 17 2 3" xfId="16177" xr:uid="{6DCAA78B-5D8E-4DF5-A40E-0C233F83C9FC}"/>
    <cellStyle name="Normal 14 17 2 4" xfId="16178" xr:uid="{3293DF4F-5A58-412C-8987-1FF141047F7A}"/>
    <cellStyle name="Normal 14 17 2 4 2" xfId="16179" xr:uid="{3A2126D8-EA94-4AAE-8D6B-C6F5CAA27C17}"/>
    <cellStyle name="Normal 14 17 2 4 2 2" xfId="16180" xr:uid="{41C88BED-28B5-47A7-90DD-9C865EA546F8}"/>
    <cellStyle name="Normal 14 17 2 4 2 2 2" xfId="16181" xr:uid="{B2F88CA9-6F36-420A-A34A-2F8ECB8DBBDE}"/>
    <cellStyle name="Normal 14 17 2 4 2 2 3" xfId="16182" xr:uid="{85B5D302-8D3B-445C-9F90-BB360DF18E87}"/>
    <cellStyle name="Normal 14 17 2 4 2 2 4" xfId="16183" xr:uid="{01671E26-43D4-4D39-804C-057E3C6F8F43}"/>
    <cellStyle name="Normal 14 17 2 4 2 2 5" xfId="16184" xr:uid="{894AE8A8-E4C2-42FA-A9F3-1D309A772E40}"/>
    <cellStyle name="Normal 14 17 2 4 2 3" xfId="16185" xr:uid="{6CDBC9EE-2250-4A28-8F59-D74784897992}"/>
    <cellStyle name="Normal 14 17 2 4 2 4" xfId="16186" xr:uid="{18B311C6-1DE6-41A4-83FC-7B7B7061B4EB}"/>
    <cellStyle name="Normal 14 17 2 4 2 5" xfId="16187" xr:uid="{9B8CD052-6679-4F65-ACE1-5AC1CAC69C20}"/>
    <cellStyle name="Normal 14 17 2 4 2 6" xfId="16188" xr:uid="{F8586B17-2387-46D4-A6AA-A1D198F2F43F}"/>
    <cellStyle name="Normal 14 17 2 4 3" xfId="16189" xr:uid="{FD682378-92FA-4E8B-A05A-A41609AA329E}"/>
    <cellStyle name="Normal 14 17 2 4 3 2" xfId="16190" xr:uid="{A8EEA404-FC68-4ECC-A70F-BA0437AD85A7}"/>
    <cellStyle name="Normal 14 17 2 4 3 2 2" xfId="16191" xr:uid="{75BC7F9F-8D98-419A-9494-9256577FE4AD}"/>
    <cellStyle name="Normal 14 17 2 4 3 2 3" xfId="16192" xr:uid="{EDE71DCC-8AAE-4C9E-B7A3-E65FE2EA9028}"/>
    <cellStyle name="Normal 14 17 2 4 3 3" xfId="16193" xr:uid="{72A72612-D7A0-438F-B330-7A523999D837}"/>
    <cellStyle name="Normal 14 17 2 4 3 4" xfId="16194" xr:uid="{E60FA87C-B2BD-4983-98AB-F71DB64BE07B}"/>
    <cellStyle name="Normal 14 17 2 4 3 5" xfId="16195" xr:uid="{008A9F50-7602-42EC-960C-6F2909E1D5DC}"/>
    <cellStyle name="Normal 14 17 2 4 3 6" xfId="16196" xr:uid="{A5872C58-74C0-4C05-9351-9DFA6152546E}"/>
    <cellStyle name="Normal 14 17 2 4 4" xfId="16197" xr:uid="{79F25BE4-2003-4896-9521-A742FEA8A087}"/>
    <cellStyle name="Normal 14 17 2 4 4 2" xfId="16198" xr:uid="{DE34F8F5-16DD-4CDB-B6BE-14E8EBC86A3C}"/>
    <cellStyle name="Normal 14 17 2 4 4 3" xfId="16199" xr:uid="{1ECB67FA-1E7C-4C8E-B5FF-F132F47EDE93}"/>
    <cellStyle name="Normal 14 17 2 4 5" xfId="16200" xr:uid="{A9CF05D6-CFDB-400D-BD5E-A926F436A9D8}"/>
    <cellStyle name="Normal 14 17 2 4 6" xfId="16201" xr:uid="{EBBBACEF-231E-4782-8286-D6B7D5785508}"/>
    <cellStyle name="Normal 14 17 2 4 7" xfId="16202" xr:uid="{19C21614-B277-4E06-8B5C-E2836923B9E3}"/>
    <cellStyle name="Normal 14 17 2 4 8" xfId="16203" xr:uid="{26BA8341-D8F9-4CD6-8830-C1481D9E1A72}"/>
    <cellStyle name="Normal 14 17 2 5" xfId="16204" xr:uid="{82EA4151-3B09-4738-A024-3A51DC4AC4AB}"/>
    <cellStyle name="Normal 14 17 2 5 2" xfId="16205" xr:uid="{CFE07640-A550-4819-9347-734D5A99BDFC}"/>
    <cellStyle name="Normal 14 17 2 5 2 2" xfId="16206" xr:uid="{E03BD1BB-4226-4EC0-8924-A25FFC4B2A80}"/>
    <cellStyle name="Normal 14 17 2 5 2 2 2" xfId="16207" xr:uid="{C1074134-DAC7-4584-B82F-CAD4FDB048FF}"/>
    <cellStyle name="Normal 14 17 2 5 2 2 3" xfId="16208" xr:uid="{F11D6DBA-71DF-40D5-88C2-3F5990DB4D33}"/>
    <cellStyle name="Normal 14 17 2 5 2 2 4" xfId="16209" xr:uid="{E214D616-7C3F-4E3D-BC58-A1D18D369440}"/>
    <cellStyle name="Normal 14 17 2 5 2 2 5" xfId="16210" xr:uid="{F11EBCE9-890C-4B2E-BCE6-B1CDA1E86B56}"/>
    <cellStyle name="Normal 14 17 2 5 2 3" xfId="16211" xr:uid="{EA1FAF06-2AF5-496A-BFA2-546E2B9A6D73}"/>
    <cellStyle name="Normal 14 17 2 5 2 4" xfId="16212" xr:uid="{9E8F9EDC-6A7D-4DDE-9FCE-30BDBD13836D}"/>
    <cellStyle name="Normal 14 17 2 5 2 5" xfId="16213" xr:uid="{743D9089-67A4-48C6-A707-E6B5A5D5AB3E}"/>
    <cellStyle name="Normal 14 17 2 5 2 6" xfId="16214" xr:uid="{7C273FB1-81A5-4453-934E-2613BD1FD697}"/>
    <cellStyle name="Normal 14 17 2 5 3" xfId="16215" xr:uid="{926AC866-110F-4860-A3F8-E4D6AA0C2142}"/>
    <cellStyle name="Normal 14 17 2 5 3 2" xfId="16216" xr:uid="{706D9666-17E6-40AC-9782-76F236F6C0E0}"/>
    <cellStyle name="Normal 14 17 2 5 3 2 2" xfId="16217" xr:uid="{CAA37B15-1279-47F7-8D2F-1CD69BF0E834}"/>
    <cellStyle name="Normal 14 17 2 5 3 2 3" xfId="16218" xr:uid="{49F5B76F-AFFF-43CA-8E8D-1B546D3892D8}"/>
    <cellStyle name="Normal 14 17 2 5 3 3" xfId="16219" xr:uid="{FAACFC4D-05A4-4984-94FB-C33E4A40222C}"/>
    <cellStyle name="Normal 14 17 2 5 3 4" xfId="16220" xr:uid="{E13061E7-EDFA-41EC-9D7E-EB33F074B650}"/>
    <cellStyle name="Normal 14 17 2 5 3 5" xfId="16221" xr:uid="{D786D730-8EA4-4A35-80BC-AE5A4D93ACBA}"/>
    <cellStyle name="Normal 14 17 2 5 3 6" xfId="16222" xr:uid="{57A62F80-3E15-4C31-8BA4-F88375DA113D}"/>
    <cellStyle name="Normal 14 17 2 5 4" xfId="16223" xr:uid="{25A9B305-21C3-424E-B23D-E9C9927D0A30}"/>
    <cellStyle name="Normal 14 17 2 5 4 2" xfId="16224" xr:uid="{BB80BBF1-A7AE-455B-B6CB-DD6364F1BC1E}"/>
    <cellStyle name="Normal 14 17 2 5 4 3" xfId="16225" xr:uid="{4BE6E172-7589-4DC8-804B-17BC05887531}"/>
    <cellStyle name="Normal 14 17 2 5 5" xfId="16226" xr:uid="{8C03EA0C-BD3F-4DD6-9DA9-F696A9E0269A}"/>
    <cellStyle name="Normal 14 17 2 5 6" xfId="16227" xr:uid="{9F0E71C7-3C82-4E16-A57A-9AEE1A9AD8CF}"/>
    <cellStyle name="Normal 14 17 2 5 7" xfId="16228" xr:uid="{4D7E58C5-0B75-43DB-A091-B319A4C7B6CC}"/>
    <cellStyle name="Normal 14 17 2 5 8" xfId="16229" xr:uid="{355A1AE3-8FEC-4939-997E-6581221C1BB7}"/>
    <cellStyle name="Normal 14 17 2 6" xfId="16230" xr:uid="{B6162F2E-A239-4080-BBBD-FA5E8F1FF0DE}"/>
    <cellStyle name="Normal 14 17 2 7" xfId="16231" xr:uid="{862EFB70-FF75-484F-AFF6-A4AB074E1CB4}"/>
    <cellStyle name="Normal 14 17 3" xfId="16232" xr:uid="{6637D444-3092-41E9-A6F7-4955AED308DD}"/>
    <cellStyle name="Normal 14 17 3 2" xfId="16233" xr:uid="{21FF046A-212E-4F57-A787-D22C450C1831}"/>
    <cellStyle name="Normal 14 17 3 2 2" xfId="16234" xr:uid="{A24E334E-093C-44C7-9371-8CFB7099E468}"/>
    <cellStyle name="Normal 14 17 3 2 2 2" xfId="16235" xr:uid="{75673818-3356-40C2-B871-892653897CA3}"/>
    <cellStyle name="Normal 14 17 3 2 3" xfId="16236" xr:uid="{A6D4D26C-ACCD-46BD-A634-D05AFA7173E6}"/>
    <cellStyle name="Normal 14 17 3 2 4" xfId="16237" xr:uid="{8E9CEFB2-E1E0-4C97-9D58-D04C3225BE99}"/>
    <cellStyle name="Normal 14 17 3 3" xfId="16238" xr:uid="{A56F2443-FDA1-4D83-9A9B-6153E1BC9301}"/>
    <cellStyle name="Normal 14 17 3 4" xfId="16239" xr:uid="{A1DA165E-A133-4E80-B26C-1D223D52AF2E}"/>
    <cellStyle name="Normal 14 17 3 4 2" xfId="16240" xr:uid="{A86557DA-6B8C-437E-B429-F4C40450BCA7}"/>
    <cellStyle name="Normal 14 17 3 4 2 2" xfId="16241" xr:uid="{480CE0E8-AB6C-4D72-AA97-8F2FABE5D9A0}"/>
    <cellStyle name="Normal 14 17 3 4 2 2 2" xfId="16242" xr:uid="{A911A0BA-3668-4CB8-9AD2-974E4B596C10}"/>
    <cellStyle name="Normal 14 17 3 4 2 2 3" xfId="16243" xr:uid="{4A351E1E-19B6-4B3B-A243-A77BD08848B2}"/>
    <cellStyle name="Normal 14 17 3 4 2 2 4" xfId="16244" xr:uid="{E3FCC741-F0D9-416B-BCD9-729179D7DB43}"/>
    <cellStyle name="Normal 14 17 3 4 2 2 5" xfId="16245" xr:uid="{17E93A9A-83D0-4D08-AF18-4207E89CBF04}"/>
    <cellStyle name="Normal 14 17 3 4 2 3" xfId="16246" xr:uid="{A5298569-9B9F-43A8-AD78-92A34FAB9FF3}"/>
    <cellStyle name="Normal 14 17 3 4 2 4" xfId="16247" xr:uid="{50768576-558F-4D9E-9073-F289E589C3EE}"/>
    <cellStyle name="Normal 14 17 3 4 2 5" xfId="16248" xr:uid="{BF596DE7-3965-482C-87D6-25C04B0D79A3}"/>
    <cellStyle name="Normal 14 17 3 4 2 6" xfId="16249" xr:uid="{59CBE383-7D4C-4B62-AE9E-30E5F8CF8AF1}"/>
    <cellStyle name="Normal 14 17 3 4 3" xfId="16250" xr:uid="{0C271B7B-EE61-495F-8D3F-6D2DEF072F24}"/>
    <cellStyle name="Normal 14 17 3 4 3 2" xfId="16251" xr:uid="{20AB00EA-F759-40B6-93D7-7E812EFA3711}"/>
    <cellStyle name="Normal 14 17 3 4 3 2 2" xfId="16252" xr:uid="{A3637B43-42D0-43F2-8B6A-8AB019C8E879}"/>
    <cellStyle name="Normal 14 17 3 4 3 2 3" xfId="16253" xr:uid="{92DDCBD5-DB2C-49F5-9BC5-A8C56259F4D0}"/>
    <cellStyle name="Normal 14 17 3 4 3 3" xfId="16254" xr:uid="{EF7D5528-4CE6-45E1-805D-267FFF577034}"/>
    <cellStyle name="Normal 14 17 3 4 3 4" xfId="16255" xr:uid="{2729E04F-59D1-4915-BE8A-6465251131DF}"/>
    <cellStyle name="Normal 14 17 3 4 3 5" xfId="16256" xr:uid="{433B284C-F5E1-41E2-B651-8F66FC65C1FF}"/>
    <cellStyle name="Normal 14 17 3 4 3 6" xfId="16257" xr:uid="{B3FC9599-C774-4A6E-A517-0C7CC7AA3FA2}"/>
    <cellStyle name="Normal 14 17 3 4 4" xfId="16258" xr:uid="{433D961B-F93E-4DD5-864F-CC1D65EB75E3}"/>
    <cellStyle name="Normal 14 17 3 4 4 2" xfId="16259" xr:uid="{06E2E2B4-B3B9-43FF-817B-09AFA48FCBEA}"/>
    <cellStyle name="Normal 14 17 3 4 4 3" xfId="16260" xr:uid="{95E15A5B-FA98-4D2F-82C9-36552A9898AF}"/>
    <cellStyle name="Normal 14 17 3 4 5" xfId="16261" xr:uid="{0E3695D0-5D1D-418D-A681-BAF943B3E61A}"/>
    <cellStyle name="Normal 14 17 3 4 6" xfId="16262" xr:uid="{BEEF4A1F-6049-4697-9A60-0EB4086C7B9E}"/>
    <cellStyle name="Normal 14 17 3 4 7" xfId="16263" xr:uid="{E389B82F-FF76-43B7-BDB8-9A3817E989E3}"/>
    <cellStyle name="Normal 14 17 3 4 8" xfId="16264" xr:uid="{0EF3A44D-AB4B-40A7-BE6D-ADB51DF0B235}"/>
    <cellStyle name="Normal 14 17 3 5" xfId="16265" xr:uid="{5B9CEF40-2DEC-4947-9815-B2C20F7A923B}"/>
    <cellStyle name="Normal 14 17 3 5 2" xfId="16266" xr:uid="{8AFB503B-B069-413B-BE0E-12C9ABD1F425}"/>
    <cellStyle name="Normal 14 17 3 5 2 2" xfId="16267" xr:uid="{7768DE82-DA7D-4BCE-8DA5-236073A79ABF}"/>
    <cellStyle name="Normal 14 17 3 5 2 2 2" xfId="16268" xr:uid="{D4C8592C-B872-4CCB-B810-5EC0F9279E00}"/>
    <cellStyle name="Normal 14 17 3 5 2 2 3" xfId="16269" xr:uid="{B86B8EF2-2872-4108-BB46-CFB284BB034A}"/>
    <cellStyle name="Normal 14 17 3 5 2 2 4" xfId="16270" xr:uid="{F16A90FA-BB12-4994-8273-B8747E8A8AB0}"/>
    <cellStyle name="Normal 14 17 3 5 2 2 5" xfId="16271" xr:uid="{886144A8-A4C7-4FA5-BB6F-6E7B3AC95DE5}"/>
    <cellStyle name="Normal 14 17 3 5 2 3" xfId="16272" xr:uid="{CD7F9568-CD69-4E61-925B-95031F72AD5D}"/>
    <cellStyle name="Normal 14 17 3 5 2 4" xfId="16273" xr:uid="{40C7B1D4-84BD-45E1-A864-2DE8B31D9FA5}"/>
    <cellStyle name="Normal 14 17 3 5 2 5" xfId="16274" xr:uid="{640CEE33-CB03-4F32-99C2-6D5CC259FE86}"/>
    <cellStyle name="Normal 14 17 3 5 2 6" xfId="16275" xr:uid="{0401C46A-A712-405B-AE10-CC912C3C7DE4}"/>
    <cellStyle name="Normal 14 17 3 5 3" xfId="16276" xr:uid="{928270EF-8AD4-47AF-B1E7-7B4283C73077}"/>
    <cellStyle name="Normal 14 17 3 5 3 2" xfId="16277" xr:uid="{08002B65-4994-42EA-AA88-A2F1F356A197}"/>
    <cellStyle name="Normal 14 17 3 5 3 2 2" xfId="16278" xr:uid="{4DF4BE01-DE97-4A24-80FF-10E9BF144CED}"/>
    <cellStyle name="Normal 14 17 3 5 3 2 3" xfId="16279" xr:uid="{9EB7D1D8-650B-4093-B4B6-E2290931918E}"/>
    <cellStyle name="Normal 14 17 3 5 3 3" xfId="16280" xr:uid="{FAABB083-5BB6-4A98-A6B1-24A0069DDC57}"/>
    <cellStyle name="Normal 14 17 3 5 3 4" xfId="16281" xr:uid="{CDE77E41-2C7F-4B3C-A56A-83057F5BE0A0}"/>
    <cellStyle name="Normal 14 17 3 5 3 5" xfId="16282" xr:uid="{1BCF088D-8A3A-456C-8001-0DB396EA1470}"/>
    <cellStyle name="Normal 14 17 3 5 3 6" xfId="16283" xr:uid="{0041B560-BAF7-4A7A-87FA-F39598646CCC}"/>
    <cellStyle name="Normal 14 17 3 5 4" xfId="16284" xr:uid="{09F82FD7-3934-4275-8D0E-41A68EC0FD5D}"/>
    <cellStyle name="Normal 14 17 3 5 4 2" xfId="16285" xr:uid="{BC434330-9976-4BAB-B496-438641A24C91}"/>
    <cellStyle name="Normal 14 17 3 5 4 3" xfId="16286" xr:uid="{6A60501E-5382-4E2E-B5C6-2D080154C08C}"/>
    <cellStyle name="Normal 14 17 3 5 5" xfId="16287" xr:uid="{B4E85406-138E-49AF-897F-E0E3872A26F6}"/>
    <cellStyle name="Normal 14 17 3 5 6" xfId="16288" xr:uid="{A8352D71-9F32-49EA-A3BE-86CE91BD8529}"/>
    <cellStyle name="Normal 14 17 3 5 7" xfId="16289" xr:uid="{2F3960F7-9499-419A-9215-A94E8B77D64C}"/>
    <cellStyle name="Normal 14 17 3 5 8" xfId="16290" xr:uid="{2CF74ED3-E71A-4A63-B76F-EDE77EB8AE2D}"/>
    <cellStyle name="Normal 14 17 3 6" xfId="16291" xr:uid="{BF8EB4CD-24D5-4054-8AD8-9E50C5648EEE}"/>
    <cellStyle name="Normal 14 17 3 7" xfId="16292" xr:uid="{D58EB923-0FF1-41DC-AF94-0C191F53DD22}"/>
    <cellStyle name="Normal 14 17 4" xfId="16293" xr:uid="{49B090F5-09AA-42F2-8A09-568F5579A54E}"/>
    <cellStyle name="Normal 14 17 4 2" xfId="16294" xr:uid="{89282A08-4CC6-444B-A936-CF8AF3417DAC}"/>
    <cellStyle name="Normal 14 17 4 2 2" xfId="16295" xr:uid="{8D9BB6A0-9D69-4607-8034-5DEB6ACC5AB6}"/>
    <cellStyle name="Normal 14 17 4 2 2 2" xfId="16296" xr:uid="{DD5B9EBB-470E-4FDA-BF48-5EC2E6BE83F7}"/>
    <cellStyle name="Normal 14 17 4 2 3" xfId="16297" xr:uid="{003F16F2-D393-4ED8-8B66-0A86F815EA24}"/>
    <cellStyle name="Normal 14 17 4 2 4" xfId="16298" xr:uid="{D277B88E-6E76-4ADB-BFBA-365B3FA30A29}"/>
    <cellStyle name="Normal 14 17 4 3" xfId="16299" xr:uid="{FF875DA4-BDE5-461D-B374-BBC1E2613093}"/>
    <cellStyle name="Normal 14 17 4 4" xfId="16300" xr:uid="{961B0386-A11A-42F3-8AAB-0F3E94E90497}"/>
    <cellStyle name="Normal 14 17 4 4 2" xfId="16301" xr:uid="{201C8C4F-F7C8-4222-B823-D8535292A796}"/>
    <cellStyle name="Normal 14 17 4 4 2 2" xfId="16302" xr:uid="{FC3581D1-0C15-4300-9191-AB926B92A77E}"/>
    <cellStyle name="Normal 14 17 4 4 2 2 2" xfId="16303" xr:uid="{120FA552-E7CD-449B-9297-EDB0C4C067E1}"/>
    <cellStyle name="Normal 14 17 4 4 2 2 3" xfId="16304" xr:uid="{F65F2B74-D647-4113-A760-A1CC324031F4}"/>
    <cellStyle name="Normal 14 17 4 4 2 2 4" xfId="16305" xr:uid="{F5017477-8CB9-4DD8-AA23-12376D01A71F}"/>
    <cellStyle name="Normal 14 17 4 4 2 2 5" xfId="16306" xr:uid="{330AC552-8A48-46FB-905D-07BB3D8A3C03}"/>
    <cellStyle name="Normal 14 17 4 4 2 3" xfId="16307" xr:uid="{E81217E8-8391-4D31-947E-A485086DF4D3}"/>
    <cellStyle name="Normal 14 17 4 4 2 4" xfId="16308" xr:uid="{D8DD172E-0093-4D1D-B241-079E7DE56558}"/>
    <cellStyle name="Normal 14 17 4 4 2 5" xfId="16309" xr:uid="{D2407E73-7B6D-4FF8-B551-2261C56FFB52}"/>
    <cellStyle name="Normal 14 17 4 4 2 6" xfId="16310" xr:uid="{1F85D5AD-DA8D-45DB-96DE-63DC5535AE46}"/>
    <cellStyle name="Normal 14 17 4 4 3" xfId="16311" xr:uid="{59877593-FEDE-480F-96E8-85ABC9111854}"/>
    <cellStyle name="Normal 14 17 4 4 3 2" xfId="16312" xr:uid="{A6D565E4-9B37-469A-9089-B7555DF80C17}"/>
    <cellStyle name="Normal 14 17 4 4 3 2 2" xfId="16313" xr:uid="{B24B70EB-A23A-436A-A736-8D0ACDF23F83}"/>
    <cellStyle name="Normal 14 17 4 4 3 2 3" xfId="16314" xr:uid="{BB0DFCDB-1AA8-41B1-B1AE-F2B4F734C00C}"/>
    <cellStyle name="Normal 14 17 4 4 3 3" xfId="16315" xr:uid="{AF2731ED-7389-493B-B44A-0D548D250F35}"/>
    <cellStyle name="Normal 14 17 4 4 3 4" xfId="16316" xr:uid="{598DD8E3-87F4-4F7F-B60B-960853C12077}"/>
    <cellStyle name="Normal 14 17 4 4 3 5" xfId="16317" xr:uid="{C5090BBA-25EC-4CA0-9411-3BBEA15091D6}"/>
    <cellStyle name="Normal 14 17 4 4 3 6" xfId="16318" xr:uid="{7A305ABB-BEAA-4525-BACF-99BAC5C8EEA2}"/>
    <cellStyle name="Normal 14 17 4 4 4" xfId="16319" xr:uid="{FFCB5742-4FDF-4914-95E8-C66EF7B47EFE}"/>
    <cellStyle name="Normal 14 17 4 4 4 2" xfId="16320" xr:uid="{90E0F81A-46E9-444E-ABB5-F563D8D6628B}"/>
    <cellStyle name="Normal 14 17 4 4 4 3" xfId="16321" xr:uid="{2357DFBC-C744-49F8-83C4-7A6EE2E0B538}"/>
    <cellStyle name="Normal 14 17 4 4 5" xfId="16322" xr:uid="{1DF3C1F6-D331-48B8-B779-932EF9DD554D}"/>
    <cellStyle name="Normal 14 17 4 4 6" xfId="16323" xr:uid="{A47657DD-59DF-43A9-B340-044879ED2F30}"/>
    <cellStyle name="Normal 14 17 4 4 7" xfId="16324" xr:uid="{5FF46022-7854-4F01-B8F2-99B9CA578992}"/>
    <cellStyle name="Normal 14 17 4 4 8" xfId="16325" xr:uid="{B06017EE-9B95-4580-96B8-7428B1720297}"/>
    <cellStyle name="Normal 14 17 4 5" xfId="16326" xr:uid="{30F8D74D-163E-47B1-9956-6C264A5771E6}"/>
    <cellStyle name="Normal 14 17 4 5 2" xfId="16327" xr:uid="{9E1713EC-DEE8-412B-B6A0-CC55A30484F8}"/>
    <cellStyle name="Normal 14 17 4 5 2 2" xfId="16328" xr:uid="{5C2BD867-DC15-41C8-8FD4-51CCF97A3747}"/>
    <cellStyle name="Normal 14 17 4 5 2 2 2" xfId="16329" xr:uid="{4CDDB736-C7ED-4500-B723-818DB9CB3647}"/>
    <cellStyle name="Normal 14 17 4 5 2 2 3" xfId="16330" xr:uid="{E3F1BD2E-4465-4C3A-95EF-F527D42B3041}"/>
    <cellStyle name="Normal 14 17 4 5 2 2 4" xfId="16331" xr:uid="{E397AB59-84E3-4637-8B74-6314F5EDB341}"/>
    <cellStyle name="Normal 14 17 4 5 2 2 5" xfId="16332" xr:uid="{47B261FB-489C-40B6-B875-45B533B2C32D}"/>
    <cellStyle name="Normal 14 17 4 5 2 3" xfId="16333" xr:uid="{1241AAF8-8F23-4E4F-A3A9-54325F839767}"/>
    <cellStyle name="Normal 14 17 4 5 2 4" xfId="16334" xr:uid="{F689A104-71D6-4B35-8A91-4690DE7B5BEC}"/>
    <cellStyle name="Normal 14 17 4 5 2 5" xfId="16335" xr:uid="{55254032-F828-44CC-A13C-4EF1F6085E20}"/>
    <cellStyle name="Normal 14 17 4 5 2 6" xfId="16336" xr:uid="{6C4DE496-E8E0-49B0-95B3-EBD35F5D8856}"/>
    <cellStyle name="Normal 14 17 4 5 3" xfId="16337" xr:uid="{EA06C417-0769-46D4-9AC6-6B48E8E98FE3}"/>
    <cellStyle name="Normal 14 17 4 5 3 2" xfId="16338" xr:uid="{2113D0A1-59B4-4C35-AFE5-8D5A8C78E4E2}"/>
    <cellStyle name="Normal 14 17 4 5 3 2 2" xfId="16339" xr:uid="{8E64C9CC-FC67-4056-A609-A69AB8AC912E}"/>
    <cellStyle name="Normal 14 17 4 5 3 2 3" xfId="16340" xr:uid="{620886F2-3666-4780-97E6-02A0F5CBC9D1}"/>
    <cellStyle name="Normal 14 17 4 5 3 3" xfId="16341" xr:uid="{2FA026B5-FAFA-4DBF-BFED-F92558ABA32B}"/>
    <cellStyle name="Normal 14 17 4 5 3 4" xfId="16342" xr:uid="{B3B45134-D79E-4E24-8433-E6CCD662E1FF}"/>
    <cellStyle name="Normal 14 17 4 5 3 5" xfId="16343" xr:uid="{704749B7-191F-4307-A55A-F6C58DE04B27}"/>
    <cellStyle name="Normal 14 17 4 5 3 6" xfId="16344" xr:uid="{2A386D26-7492-4C35-B29D-BCC606AFAD1E}"/>
    <cellStyle name="Normal 14 17 4 5 4" xfId="16345" xr:uid="{C775835A-2692-4794-8C24-624F7C588C54}"/>
    <cellStyle name="Normal 14 17 4 5 4 2" xfId="16346" xr:uid="{2B9B16AA-F028-47FE-8362-3303FCC1CB8C}"/>
    <cellStyle name="Normal 14 17 4 5 4 3" xfId="16347" xr:uid="{D50859C8-40AA-4142-8325-7115FDAD8216}"/>
    <cellStyle name="Normal 14 17 4 5 5" xfId="16348" xr:uid="{0670DD8B-0C8D-4838-9DA2-8027E99C224A}"/>
    <cellStyle name="Normal 14 17 4 5 6" xfId="16349" xr:uid="{EB4AC685-8E2A-453D-9D14-7CD2351D6CBE}"/>
    <cellStyle name="Normal 14 17 4 5 7" xfId="16350" xr:uid="{EBEBAC3A-FFD0-410B-8486-1148B28218A1}"/>
    <cellStyle name="Normal 14 17 4 5 8" xfId="16351" xr:uid="{74618378-2EB5-4019-AFA0-E471E47A4C91}"/>
    <cellStyle name="Normal 14 17 4 6" xfId="16352" xr:uid="{A2BF0014-0E45-4F52-B9CB-B6502DD82C89}"/>
    <cellStyle name="Normal 14 17 4 7" xfId="16353" xr:uid="{BAE3427C-F0D5-4917-B8FE-BA2E47888684}"/>
    <cellStyle name="Normal 14 17 5" xfId="16354" xr:uid="{87B12D6A-7E1D-4478-AB56-78DC70F44418}"/>
    <cellStyle name="Normal 14 17 5 2" xfId="16355" xr:uid="{C6AABFB9-D431-4BB7-9E93-C5321CC140B0}"/>
    <cellStyle name="Normal 14 17 5 2 2" xfId="16356" xr:uid="{EEF24B53-B99C-483C-85FA-FC01137BF2DF}"/>
    <cellStyle name="Normal 14 17 5 2 2 2" xfId="16357" xr:uid="{7E189427-5870-4553-B5FB-6583A011DF79}"/>
    <cellStyle name="Normal 14 17 5 2 3" xfId="16358" xr:uid="{4370C6C8-2BC4-4E69-B3EF-A3F6DD21D5ED}"/>
    <cellStyle name="Normal 14 17 5 2 4" xfId="16359" xr:uid="{DCF2DB40-A35B-45EE-8AED-D436FCEA9CE9}"/>
    <cellStyle name="Normal 14 17 5 3" xfId="16360" xr:uid="{6EC153F6-3B8D-49BE-B710-FC0498333068}"/>
    <cellStyle name="Normal 14 17 5 4" xfId="16361" xr:uid="{575E7F1C-A988-4E94-B54A-A65C0995DB50}"/>
    <cellStyle name="Normal 14 17 5 4 2" xfId="16362" xr:uid="{AD867094-6C1E-45E3-AA5D-6B32B57E912C}"/>
    <cellStyle name="Normal 14 17 5 4 2 2" xfId="16363" xr:uid="{8FB73B58-7112-4A9F-8698-F8A0FEAD5BB1}"/>
    <cellStyle name="Normal 14 17 5 4 2 2 2" xfId="16364" xr:uid="{22687F71-9FB2-47E7-8ACB-ABE2CA3C7267}"/>
    <cellStyle name="Normal 14 17 5 4 2 2 3" xfId="16365" xr:uid="{24124D4B-A40D-49F6-BA0D-D2FB18F5CB47}"/>
    <cellStyle name="Normal 14 17 5 4 2 2 4" xfId="16366" xr:uid="{043AF33F-6904-4B80-A634-8680071FA836}"/>
    <cellStyle name="Normal 14 17 5 4 2 2 5" xfId="16367" xr:uid="{5A89D145-4870-4F33-80AB-C798209EF22B}"/>
    <cellStyle name="Normal 14 17 5 4 2 3" xfId="16368" xr:uid="{DAADF04E-8C5D-4027-BAE0-332C26D064C8}"/>
    <cellStyle name="Normal 14 17 5 4 2 4" xfId="16369" xr:uid="{2417DDAE-85B8-45BA-8AEA-E6E4D5EE79F8}"/>
    <cellStyle name="Normal 14 17 5 4 2 5" xfId="16370" xr:uid="{026260DF-949D-4F19-93F8-E146618E280A}"/>
    <cellStyle name="Normal 14 17 5 4 2 6" xfId="16371" xr:uid="{0902759A-243A-492B-B420-24AAE73DB0D3}"/>
    <cellStyle name="Normal 14 17 5 4 3" xfId="16372" xr:uid="{5F0BD27C-6BE8-4D38-A8BE-ED60ADE76E0B}"/>
    <cellStyle name="Normal 14 17 5 4 3 2" xfId="16373" xr:uid="{09CFAB54-091F-4BD6-9516-E3EB45288AB3}"/>
    <cellStyle name="Normal 14 17 5 4 3 2 2" xfId="16374" xr:uid="{3931133E-B5C8-49C2-B2CD-F9AF33283EAF}"/>
    <cellStyle name="Normal 14 17 5 4 3 2 3" xfId="16375" xr:uid="{ACDD93E3-0732-4E34-996E-4764F57C1B8C}"/>
    <cellStyle name="Normal 14 17 5 4 3 3" xfId="16376" xr:uid="{5F646D1F-F1B9-4D95-B401-9FEA1D49BDCE}"/>
    <cellStyle name="Normal 14 17 5 4 3 4" xfId="16377" xr:uid="{A5816794-F8FC-4630-9FA8-89568C078D2D}"/>
    <cellStyle name="Normal 14 17 5 4 3 5" xfId="16378" xr:uid="{0EE9E880-0E75-4933-A6AE-F932A160E0FC}"/>
    <cellStyle name="Normal 14 17 5 4 3 6" xfId="16379" xr:uid="{1F4BF1DE-776E-450A-9546-8242100930CC}"/>
    <cellStyle name="Normal 14 17 5 4 4" xfId="16380" xr:uid="{BA392351-14BB-49AB-900D-2F17A9D430E0}"/>
    <cellStyle name="Normal 14 17 5 4 4 2" xfId="16381" xr:uid="{4D9865BE-5411-40B5-A7CB-0F0461CD7109}"/>
    <cellStyle name="Normal 14 17 5 4 4 3" xfId="16382" xr:uid="{99C590C6-3D97-4E86-AC3B-C4D36A4224A0}"/>
    <cellStyle name="Normal 14 17 5 4 5" xfId="16383" xr:uid="{5144E906-7B7A-42ED-93C0-B31F0B0E4DF6}"/>
    <cellStyle name="Normal 14 17 5 4 6" xfId="16384" xr:uid="{D69DF1D4-2FBD-403A-953D-535D416C845B}"/>
    <cellStyle name="Normal 14 17 5 4 7" xfId="16385" xr:uid="{03394BA0-DC75-48A9-9E99-C51BB639B15E}"/>
    <cellStyle name="Normal 14 17 5 4 8" xfId="16386" xr:uid="{05A8B417-6964-480F-8111-E075650B9E32}"/>
    <cellStyle name="Normal 14 17 5 5" xfId="16387" xr:uid="{D6B12905-1221-4FA1-BF67-DA087E5E25BB}"/>
    <cellStyle name="Normal 14 17 5 5 2" xfId="16388" xr:uid="{2FCAC4EB-E253-4077-91BB-7755B19ADFD4}"/>
    <cellStyle name="Normal 14 17 5 5 2 2" xfId="16389" xr:uid="{9C84410D-2189-4BC7-BA24-079071D574B3}"/>
    <cellStyle name="Normal 14 17 5 5 2 2 2" xfId="16390" xr:uid="{A69FB1B1-BA67-4F00-AECA-F9C6A37E4269}"/>
    <cellStyle name="Normal 14 17 5 5 2 2 3" xfId="16391" xr:uid="{47EA2F6B-DEE4-41B2-8851-29A49097DC12}"/>
    <cellStyle name="Normal 14 17 5 5 2 2 4" xfId="16392" xr:uid="{284BB485-04CD-4354-81BE-6C5F344856FE}"/>
    <cellStyle name="Normal 14 17 5 5 2 2 5" xfId="16393" xr:uid="{3E30B135-7203-4878-ADC5-AA4F0FE75A2C}"/>
    <cellStyle name="Normal 14 17 5 5 2 3" xfId="16394" xr:uid="{BFE87DF4-8743-4CE3-AA56-1393CAA4344B}"/>
    <cellStyle name="Normal 14 17 5 5 2 4" xfId="16395" xr:uid="{65767BE4-88D2-4257-89D4-1513458CCE8F}"/>
    <cellStyle name="Normal 14 17 5 5 2 5" xfId="16396" xr:uid="{76C12017-C197-4BFB-ABE9-1459B651D6EF}"/>
    <cellStyle name="Normal 14 17 5 5 2 6" xfId="16397" xr:uid="{961790F6-7D8A-4D4D-A32B-2F58EA64C640}"/>
    <cellStyle name="Normal 14 17 5 5 3" xfId="16398" xr:uid="{5430FD38-6148-4D8A-85DE-51FEB61AFCE5}"/>
    <cellStyle name="Normal 14 17 5 5 3 2" xfId="16399" xr:uid="{03CD6FDE-3645-4D64-8BC9-349FDCBF48E7}"/>
    <cellStyle name="Normal 14 17 5 5 3 2 2" xfId="16400" xr:uid="{4BE24A14-27A9-41F5-B477-67937999D8AD}"/>
    <cellStyle name="Normal 14 17 5 5 3 2 3" xfId="16401" xr:uid="{301DA27D-B89F-49F5-9F62-6301EFC34038}"/>
    <cellStyle name="Normal 14 17 5 5 3 3" xfId="16402" xr:uid="{FB5148DC-1CB1-48E3-ABF6-F8B9A5931D45}"/>
    <cellStyle name="Normal 14 17 5 5 3 4" xfId="16403" xr:uid="{99AAB3E4-296E-495D-9974-4F20F41B12C0}"/>
    <cellStyle name="Normal 14 17 5 5 3 5" xfId="16404" xr:uid="{E0FD48E7-DB43-45A2-B590-AAD6C06B7126}"/>
    <cellStyle name="Normal 14 17 5 5 3 6" xfId="16405" xr:uid="{626ED8E2-809B-4754-AA9B-1C96689E4F0C}"/>
    <cellStyle name="Normal 14 17 5 5 4" xfId="16406" xr:uid="{CA8DED52-E92E-4BD7-B3A7-831BDAB7CD01}"/>
    <cellStyle name="Normal 14 17 5 5 4 2" xfId="16407" xr:uid="{92CF2493-E412-4DF8-88C1-A623AD9234B1}"/>
    <cellStyle name="Normal 14 17 5 5 4 3" xfId="16408" xr:uid="{646FD9EB-63A4-4340-B12C-0E1CDEE12211}"/>
    <cellStyle name="Normal 14 17 5 5 5" xfId="16409" xr:uid="{8C27F5D1-0A80-49CB-B4D2-7F4D5C32362D}"/>
    <cellStyle name="Normal 14 17 5 5 6" xfId="16410" xr:uid="{23CD852B-D69A-490B-8C96-188430C94AE8}"/>
    <cellStyle name="Normal 14 17 5 5 7" xfId="16411" xr:uid="{47CE4C27-18AA-4503-9AF9-B9D5919042E9}"/>
    <cellStyle name="Normal 14 17 5 5 8" xfId="16412" xr:uid="{88DAD84C-248E-4702-BFA8-1328949834C8}"/>
    <cellStyle name="Normal 14 17 5 6" xfId="16413" xr:uid="{ADEF071F-CCD6-4C29-9B50-3DFCAC3BA227}"/>
    <cellStyle name="Normal 14 17 5 7" xfId="16414" xr:uid="{95CFC533-68B8-42EF-AA09-ABB85DEB396A}"/>
    <cellStyle name="Normal 14 17 6" xfId="16415" xr:uid="{9496875C-4320-4014-A2B0-975610793AB1}"/>
    <cellStyle name="Normal 14 17 6 2" xfId="16416" xr:uid="{4BC892CF-21A0-4FB9-9CDB-446611B97760}"/>
    <cellStyle name="Normal 14 17 6 2 2" xfId="16417" xr:uid="{ABC9EC78-7A80-487C-9851-A806812A1A4A}"/>
    <cellStyle name="Normal 14 17 6 2 2 2" xfId="16418" xr:uid="{7E52D4A6-4151-4757-9D4E-542D58831F6E}"/>
    <cellStyle name="Normal 14 17 6 2 3" xfId="16419" xr:uid="{46300F95-3662-489D-A79E-56A500971242}"/>
    <cellStyle name="Normal 14 17 6 2 4" xfId="16420" xr:uid="{AEDF02DA-25FF-47F6-A454-F4B4842F8FF8}"/>
    <cellStyle name="Normal 14 17 6 3" xfId="16421" xr:uid="{530A524C-51D3-4568-92B2-98CB8A1E7493}"/>
    <cellStyle name="Normal 14 17 6 4" xfId="16422" xr:uid="{5960922A-6AC2-4220-B7BE-1B5F477A9CFA}"/>
    <cellStyle name="Normal 14 17 6 4 2" xfId="16423" xr:uid="{22B203C9-D3E5-42A8-9519-02D7D6FAAC0A}"/>
    <cellStyle name="Normal 14 17 6 4 2 2" xfId="16424" xr:uid="{7E0445BA-9578-4377-B2AD-938C86A0D3FC}"/>
    <cellStyle name="Normal 14 17 6 4 2 2 2" xfId="16425" xr:uid="{EAAA3C41-843B-4DE4-99B0-22193C1C4411}"/>
    <cellStyle name="Normal 14 17 6 4 2 2 3" xfId="16426" xr:uid="{D9751977-695D-41D0-94DA-A4D5ED4DAE09}"/>
    <cellStyle name="Normal 14 17 6 4 2 2 4" xfId="16427" xr:uid="{1E537241-8803-48EB-B36D-2B175D4EB329}"/>
    <cellStyle name="Normal 14 17 6 4 2 2 5" xfId="16428" xr:uid="{BDA22DF1-FC3A-4D87-B6E2-F93565BDA505}"/>
    <cellStyle name="Normal 14 17 6 4 2 3" xfId="16429" xr:uid="{050B7C22-3313-48C7-B7B5-8F0FE2BF2D40}"/>
    <cellStyle name="Normal 14 17 6 4 2 4" xfId="16430" xr:uid="{F1919EE0-3A9A-46B4-A6E3-707C496C9DC1}"/>
    <cellStyle name="Normal 14 17 6 4 2 5" xfId="16431" xr:uid="{75965C5E-9BF0-468D-BBB9-A6EA23F0FDE0}"/>
    <cellStyle name="Normal 14 17 6 4 2 6" xfId="16432" xr:uid="{1473EA8F-FC9A-4808-90AB-517B45201EB1}"/>
    <cellStyle name="Normal 14 17 6 4 3" xfId="16433" xr:uid="{BF3B6433-4D19-4504-BE60-DEEAB47EC848}"/>
    <cellStyle name="Normal 14 17 6 4 3 2" xfId="16434" xr:uid="{FC270AE2-B7E2-4260-B720-350278E89B3C}"/>
    <cellStyle name="Normal 14 17 6 4 3 2 2" xfId="16435" xr:uid="{CD27ABA3-2B80-43BA-BC24-0A2416DC480D}"/>
    <cellStyle name="Normal 14 17 6 4 3 2 3" xfId="16436" xr:uid="{547CCF73-2F26-4DBF-B00A-0D83EAA8202D}"/>
    <cellStyle name="Normal 14 17 6 4 3 3" xfId="16437" xr:uid="{D88BB4BF-6212-4BCE-8CC6-71FBD170DAA0}"/>
    <cellStyle name="Normal 14 17 6 4 3 4" xfId="16438" xr:uid="{1D92A101-BFEC-4197-AEC8-09FC781089FE}"/>
    <cellStyle name="Normal 14 17 6 4 3 5" xfId="16439" xr:uid="{D2C21B53-0986-4A98-87B0-A2602B1C8227}"/>
    <cellStyle name="Normal 14 17 6 4 3 6" xfId="16440" xr:uid="{59942ED6-4C85-4B8E-86AD-DB022C1428CD}"/>
    <cellStyle name="Normal 14 17 6 4 4" xfId="16441" xr:uid="{D420C4FC-55F6-43B5-8782-BDC8081F1FFF}"/>
    <cellStyle name="Normal 14 17 6 4 4 2" xfId="16442" xr:uid="{527C9F57-03B1-45AE-8918-B360E7EE5021}"/>
    <cellStyle name="Normal 14 17 6 4 4 3" xfId="16443" xr:uid="{BEAA87AF-7A63-4FD2-907C-7ECD63C33879}"/>
    <cellStyle name="Normal 14 17 6 4 5" xfId="16444" xr:uid="{3E908213-530F-4183-BDA6-FC096E4E3FE5}"/>
    <cellStyle name="Normal 14 17 6 4 6" xfId="16445" xr:uid="{911AEDDD-595E-4A2D-BF67-EB7CD095FA6C}"/>
    <cellStyle name="Normal 14 17 6 4 7" xfId="16446" xr:uid="{62BDF7DB-E1A1-4616-BC2D-D00C6AEB9594}"/>
    <cellStyle name="Normal 14 17 6 4 8" xfId="16447" xr:uid="{519BC7C8-FE38-4905-A879-7110B40D3D87}"/>
    <cellStyle name="Normal 14 17 6 5" xfId="16448" xr:uid="{20CB4266-37A0-441A-A3D0-2AF7B58F1E2D}"/>
    <cellStyle name="Normal 14 17 6 5 2" xfId="16449" xr:uid="{FAE04B03-3668-4929-AB06-74E653A601FE}"/>
    <cellStyle name="Normal 14 17 6 5 2 2" xfId="16450" xr:uid="{878E1A0D-E005-4F11-B395-3D9F4D7BF1F6}"/>
    <cellStyle name="Normal 14 17 6 5 2 2 2" xfId="16451" xr:uid="{DC71A0CA-7A7B-408B-BAB5-F2C97AA3A5AD}"/>
    <cellStyle name="Normal 14 17 6 5 2 2 3" xfId="16452" xr:uid="{D94084BF-0FBB-42BC-B8AE-381D165071EE}"/>
    <cellStyle name="Normal 14 17 6 5 2 2 4" xfId="16453" xr:uid="{F2E16F4A-59DB-40DB-B919-7202FEA1F7D3}"/>
    <cellStyle name="Normal 14 17 6 5 2 2 5" xfId="16454" xr:uid="{9BE7E20C-A782-4943-B676-85BBA5A42108}"/>
    <cellStyle name="Normal 14 17 6 5 2 3" xfId="16455" xr:uid="{B44429F6-E8CB-4A86-AC36-9886500E8789}"/>
    <cellStyle name="Normal 14 17 6 5 2 4" xfId="16456" xr:uid="{E8BAEB50-AB10-4261-B23A-94CE06A6AE85}"/>
    <cellStyle name="Normal 14 17 6 5 2 5" xfId="16457" xr:uid="{D360D96A-D89B-42EE-929C-C588D262939E}"/>
    <cellStyle name="Normal 14 17 6 5 2 6" xfId="16458" xr:uid="{1BEED6D1-0BCD-48B2-BF2B-A7D5755D72F4}"/>
    <cellStyle name="Normal 14 17 6 5 3" xfId="16459" xr:uid="{C4FBF8B5-C0DB-4CE1-9D16-8DE43DCF3813}"/>
    <cellStyle name="Normal 14 17 6 5 3 2" xfId="16460" xr:uid="{11EAFB36-6FE6-4090-90A4-16DE702213C7}"/>
    <cellStyle name="Normal 14 17 6 5 3 2 2" xfId="16461" xr:uid="{EA5EF8C8-26CD-4C64-96B0-9382A55C57EF}"/>
    <cellStyle name="Normal 14 17 6 5 3 2 3" xfId="16462" xr:uid="{579DD395-800B-4D4B-BF0E-D69CD2FF1949}"/>
    <cellStyle name="Normal 14 17 6 5 3 3" xfId="16463" xr:uid="{2B36D3F2-06FF-4235-80B1-B84FB9C2A64B}"/>
    <cellStyle name="Normal 14 17 6 5 3 4" xfId="16464" xr:uid="{14254FF2-DAD2-4455-AC67-AF449D8907C9}"/>
    <cellStyle name="Normal 14 17 6 5 3 5" xfId="16465" xr:uid="{1DC4EB18-7F4A-479F-81EC-004D3FA16713}"/>
    <cellStyle name="Normal 14 17 6 5 3 6" xfId="16466" xr:uid="{E926A646-AE7C-4E75-8042-AFB6F4744A10}"/>
    <cellStyle name="Normal 14 17 6 5 4" xfId="16467" xr:uid="{825A431E-51D9-4AF2-93CC-11D96D095120}"/>
    <cellStyle name="Normal 14 17 6 5 4 2" xfId="16468" xr:uid="{77F9AE0D-A39A-460F-9D20-0DB831AAD984}"/>
    <cellStyle name="Normal 14 17 6 5 4 3" xfId="16469" xr:uid="{CC146D9C-0D44-46A7-99A4-6A889B5E9C7D}"/>
    <cellStyle name="Normal 14 17 6 5 5" xfId="16470" xr:uid="{DBEF0041-5D02-42B2-A3BC-51C984149872}"/>
    <cellStyle name="Normal 14 17 6 5 6" xfId="16471" xr:uid="{6289F6C5-7806-43AE-B5B0-6D67724BD35B}"/>
    <cellStyle name="Normal 14 17 6 5 7" xfId="16472" xr:uid="{9C152D69-E97E-41E6-B8BC-3C084303A051}"/>
    <cellStyle name="Normal 14 17 6 5 8" xfId="16473" xr:uid="{EC83BE41-3BDC-4DBF-8D96-0806984EB108}"/>
    <cellStyle name="Normal 14 17 6 6" xfId="16474" xr:uid="{D2A477BB-0282-4871-B2B6-4A7CAC5B6A04}"/>
    <cellStyle name="Normal 14 17 6 7" xfId="16475" xr:uid="{535880B3-220E-4ECF-A526-CF730111B860}"/>
    <cellStyle name="Normal 14 17 7" xfId="16476" xr:uid="{8C9A486F-7615-45CA-9F37-FBB874370AC2}"/>
    <cellStyle name="Normal 14 17 7 2" xfId="16477" xr:uid="{37B40E99-AF13-4B31-AC65-AC5F5BD2C79D}"/>
    <cellStyle name="Normal 14 17 7 2 2" xfId="16478" xr:uid="{ED55AF6E-7B85-4643-A40E-AB203713C64D}"/>
    <cellStyle name="Normal 14 17 7 2 2 2" xfId="16479" xr:uid="{5A60F386-7EBB-4421-AF32-1166FFB25CF6}"/>
    <cellStyle name="Normal 14 17 7 2 3" xfId="16480" xr:uid="{A5AF2160-A71B-4F5F-8CDC-E0B7A6D4F94C}"/>
    <cellStyle name="Normal 14 17 7 2 4" xfId="16481" xr:uid="{B855D9EC-4D0E-41CE-AAFD-450D0B80CFC0}"/>
    <cellStyle name="Normal 14 17 7 3" xfId="16482" xr:uid="{74478E26-DFDD-488B-81C4-B30CDD03F903}"/>
    <cellStyle name="Normal 14 17 7 4" xfId="16483" xr:uid="{86BFDD06-18DE-457F-952A-7263193FABCB}"/>
    <cellStyle name="Normal 14 17 7 4 2" xfId="16484" xr:uid="{1F0C6BA7-60F4-4077-9B81-20247825F2C3}"/>
    <cellStyle name="Normal 14 17 7 4 2 2" xfId="16485" xr:uid="{AAC71DE9-5FF8-472D-9654-46E782ECBDB1}"/>
    <cellStyle name="Normal 14 17 7 4 2 2 2" xfId="16486" xr:uid="{EC0CE944-AB59-4FF4-8BA3-803EE00AB52E}"/>
    <cellStyle name="Normal 14 17 7 4 2 2 3" xfId="16487" xr:uid="{97F0C51E-9D74-4D43-8AD2-980AA883FF77}"/>
    <cellStyle name="Normal 14 17 7 4 2 2 4" xfId="16488" xr:uid="{34F38188-643A-4668-8837-45FC8CE4464F}"/>
    <cellStyle name="Normal 14 17 7 4 2 2 5" xfId="16489" xr:uid="{586C02EF-B07D-47B9-8183-77209C684FFD}"/>
    <cellStyle name="Normal 14 17 7 4 2 3" xfId="16490" xr:uid="{3DF4D70B-0BFC-4B3C-A215-9E7733D0809F}"/>
    <cellStyle name="Normal 14 17 7 4 2 4" xfId="16491" xr:uid="{FFB92D6C-A651-40FB-968A-293C869967E3}"/>
    <cellStyle name="Normal 14 17 7 4 2 5" xfId="16492" xr:uid="{7EA1C162-E145-499E-9734-19D3DA2918CB}"/>
    <cellStyle name="Normal 14 17 7 4 2 6" xfId="16493" xr:uid="{53F9F219-83BF-4DFF-B120-3D4309880F3C}"/>
    <cellStyle name="Normal 14 17 7 4 3" xfId="16494" xr:uid="{B858553C-E93E-4C8D-805B-61E661C81B8E}"/>
    <cellStyle name="Normal 14 17 7 4 3 2" xfId="16495" xr:uid="{3B3646A8-59A4-4D8B-87C0-73E2C8B3C343}"/>
    <cellStyle name="Normal 14 17 7 4 3 2 2" xfId="16496" xr:uid="{441A57CD-39C1-4160-B87E-64A99013C062}"/>
    <cellStyle name="Normal 14 17 7 4 3 2 3" xfId="16497" xr:uid="{C815B742-A1D9-4657-88F1-5E4F0BFA0689}"/>
    <cellStyle name="Normal 14 17 7 4 3 3" xfId="16498" xr:uid="{EAA8C9FE-33BF-4F7F-A506-216568F29D88}"/>
    <cellStyle name="Normal 14 17 7 4 3 4" xfId="16499" xr:uid="{DE724D60-3566-4E8E-BFDE-5557577FD6A5}"/>
    <cellStyle name="Normal 14 17 7 4 3 5" xfId="16500" xr:uid="{497C9989-C399-4913-B96D-F9EF8FA3A173}"/>
    <cellStyle name="Normal 14 17 7 4 3 6" xfId="16501" xr:uid="{3A5EE1A2-59BF-486E-9EB2-4FCF9E4391A2}"/>
    <cellStyle name="Normal 14 17 7 4 4" xfId="16502" xr:uid="{482A066E-02A7-4074-8525-0FAF6BA7B88F}"/>
    <cellStyle name="Normal 14 17 7 4 4 2" xfId="16503" xr:uid="{FD39582E-074B-4E01-9489-80A67C225A87}"/>
    <cellStyle name="Normal 14 17 7 4 4 3" xfId="16504" xr:uid="{0D827BB7-B6B2-415C-975A-E47E2BF53AAE}"/>
    <cellStyle name="Normal 14 17 7 4 5" xfId="16505" xr:uid="{96FC72A5-C7E4-4E66-8C38-DA5BF7A0B84B}"/>
    <cellStyle name="Normal 14 17 7 4 6" xfId="16506" xr:uid="{66F1A2B9-F7E8-43A8-A5FB-CABD9CEE8DBA}"/>
    <cellStyle name="Normal 14 17 7 4 7" xfId="16507" xr:uid="{DFDEFDB0-766E-4B6D-B370-25280ABF913E}"/>
    <cellStyle name="Normal 14 17 7 4 8" xfId="16508" xr:uid="{844BDDCF-B151-4F84-9ED0-93E732A2F40E}"/>
    <cellStyle name="Normal 14 17 7 5" xfId="16509" xr:uid="{7568EE67-5647-4246-A517-313D3AEB38EF}"/>
    <cellStyle name="Normal 14 17 7 5 2" xfId="16510" xr:uid="{CA1A2DA7-4AED-43CC-87D6-E44496A2B456}"/>
    <cellStyle name="Normal 14 17 7 5 2 2" xfId="16511" xr:uid="{9E5998CC-2409-4094-8B62-BEBDD26A65D4}"/>
    <cellStyle name="Normal 14 17 7 5 2 2 2" xfId="16512" xr:uid="{91AB1AA9-046C-49E4-953E-967933B6FA7F}"/>
    <cellStyle name="Normal 14 17 7 5 2 2 3" xfId="16513" xr:uid="{A7B261DE-6EEE-422D-8E9F-7F71860F621D}"/>
    <cellStyle name="Normal 14 17 7 5 2 2 4" xfId="16514" xr:uid="{D924CC9D-8850-4306-8789-466624CD238E}"/>
    <cellStyle name="Normal 14 17 7 5 2 2 5" xfId="16515" xr:uid="{69FE3DE7-9B75-42E9-BCCD-74975BBA473F}"/>
    <cellStyle name="Normal 14 17 7 5 2 3" xfId="16516" xr:uid="{F2A08B89-F73A-4F35-83EA-35F00C03B075}"/>
    <cellStyle name="Normal 14 17 7 5 2 4" xfId="16517" xr:uid="{809DC686-87DA-4AE7-8414-4FCE2E8563AA}"/>
    <cellStyle name="Normal 14 17 7 5 2 5" xfId="16518" xr:uid="{2BB15321-4977-4D6D-9479-429BE4BE7A7A}"/>
    <cellStyle name="Normal 14 17 7 5 2 6" xfId="16519" xr:uid="{9D15A6A1-4D11-4DF1-83F1-9060E6CA14A0}"/>
    <cellStyle name="Normal 14 17 7 5 3" xfId="16520" xr:uid="{D5C4D99B-D21C-4563-84DB-2771FF74D968}"/>
    <cellStyle name="Normal 14 17 7 5 3 2" xfId="16521" xr:uid="{2B60C430-035F-4CA1-BF65-CAF916065C88}"/>
    <cellStyle name="Normal 14 17 7 5 3 2 2" xfId="16522" xr:uid="{3F03614F-F6A3-422D-B96E-DCA007731CCA}"/>
    <cellStyle name="Normal 14 17 7 5 3 2 3" xfId="16523" xr:uid="{865DA85E-44AD-4271-82B2-557F6F7E476E}"/>
    <cellStyle name="Normal 14 17 7 5 3 3" xfId="16524" xr:uid="{D1143DB5-DCCE-40A0-9E1B-123AE65D6944}"/>
    <cellStyle name="Normal 14 17 7 5 3 4" xfId="16525" xr:uid="{F9CCC3E8-6126-4292-A2BD-1500DEA5B1B0}"/>
    <cellStyle name="Normal 14 17 7 5 3 5" xfId="16526" xr:uid="{A6238B16-7C71-4559-9C4D-F16215F27993}"/>
    <cellStyle name="Normal 14 17 7 5 3 6" xfId="16527" xr:uid="{816436D6-AC79-4989-A6DA-B0B1744D7D58}"/>
    <cellStyle name="Normal 14 17 7 5 4" xfId="16528" xr:uid="{BAA80446-0D85-4BAB-9930-101A3D7FC203}"/>
    <cellStyle name="Normal 14 17 7 5 4 2" xfId="16529" xr:uid="{0133F5BB-0781-4FEC-8DAC-D90873BD7B84}"/>
    <cellStyle name="Normal 14 17 7 5 4 3" xfId="16530" xr:uid="{380AFB8D-4A7C-4729-BF60-761C9279552F}"/>
    <cellStyle name="Normal 14 17 7 5 5" xfId="16531" xr:uid="{3DA0F872-90AF-45FB-95DB-E2C3BF8A3CDD}"/>
    <cellStyle name="Normal 14 17 7 5 6" xfId="16532" xr:uid="{739C004F-2569-43A6-A816-E4BA8136BDFB}"/>
    <cellStyle name="Normal 14 17 7 5 7" xfId="16533" xr:uid="{2A524CE7-96DB-4AF3-805E-F6318DB3F9FE}"/>
    <cellStyle name="Normal 14 17 7 5 8" xfId="16534" xr:uid="{E9361FE2-17AD-4A7F-9D31-11F4C7436EE2}"/>
    <cellStyle name="Normal 14 17 7 6" xfId="16535" xr:uid="{E8D5F9F2-4227-470F-8032-6BB54711D373}"/>
    <cellStyle name="Normal 14 17 7 7" xfId="16536" xr:uid="{1F37F788-671A-40E3-BC38-6D8EF5DF812F}"/>
    <cellStyle name="Normal 14 17 8" xfId="16537" xr:uid="{16439308-154B-499E-8E8C-7A5CDC904855}"/>
    <cellStyle name="Normal 14 17 8 2" xfId="16538" xr:uid="{002F4C01-59F8-4E2A-823B-2B21E8D42F4B}"/>
    <cellStyle name="Normal 14 17 8 2 2" xfId="16539" xr:uid="{4D15D8DE-EAB5-4BC1-B4D7-51059937926B}"/>
    <cellStyle name="Normal 14 17 8 2 2 2" xfId="16540" xr:uid="{B0AACEB0-47AE-4FDE-B693-9421926274C7}"/>
    <cellStyle name="Normal 14 17 8 2 3" xfId="16541" xr:uid="{54F4CFB8-527E-4F29-80C0-AE6D58A4843D}"/>
    <cellStyle name="Normal 14 17 8 2 4" xfId="16542" xr:uid="{860E88D6-429A-4401-9A66-47DB121F453C}"/>
    <cellStyle name="Normal 14 17 8 3" xfId="16543" xr:uid="{A176DA44-08CD-449B-B95B-B11D1C002537}"/>
    <cellStyle name="Normal 14 17 8 4" xfId="16544" xr:uid="{524428D1-EDBD-4A6F-AA90-176C8D4B8517}"/>
    <cellStyle name="Normal 14 17 8 4 2" xfId="16545" xr:uid="{41442888-CE4A-4F92-AE29-A9D0368E0B2B}"/>
    <cellStyle name="Normal 14 17 8 4 2 2" xfId="16546" xr:uid="{5318511A-5094-4B6B-AC2E-E162324F1F83}"/>
    <cellStyle name="Normal 14 17 8 4 2 2 2" xfId="16547" xr:uid="{5A6CA98C-E44C-4DCC-9C73-F631B749EAAE}"/>
    <cellStyle name="Normal 14 17 8 4 2 2 3" xfId="16548" xr:uid="{66DBC0E2-9528-4725-BF97-CAA88B532345}"/>
    <cellStyle name="Normal 14 17 8 4 2 2 4" xfId="16549" xr:uid="{A0979D62-A560-4C02-A7F7-CEF9D3B7F37B}"/>
    <cellStyle name="Normal 14 17 8 4 2 2 5" xfId="16550" xr:uid="{A52BF01B-0CE2-49BD-A954-856FFDC1D8F1}"/>
    <cellStyle name="Normal 14 17 8 4 2 3" xfId="16551" xr:uid="{AB336C1E-4575-45FE-AE02-7EF4C54214AC}"/>
    <cellStyle name="Normal 14 17 8 4 2 4" xfId="16552" xr:uid="{DED9066B-20D1-47C9-A098-99320CF83E14}"/>
    <cellStyle name="Normal 14 17 8 4 2 5" xfId="16553" xr:uid="{7737D7F0-8672-437C-9D1F-75364997A805}"/>
    <cellStyle name="Normal 14 17 8 4 2 6" xfId="16554" xr:uid="{82474433-A0B2-412F-B1C2-1BDB4D92739B}"/>
    <cellStyle name="Normal 14 17 8 4 3" xfId="16555" xr:uid="{21C2EB2A-01D1-4465-8FD1-51DDA34DF056}"/>
    <cellStyle name="Normal 14 17 8 4 3 2" xfId="16556" xr:uid="{3CA3950F-6A3C-48BC-86F6-5E88C413ABE4}"/>
    <cellStyle name="Normal 14 17 8 4 3 2 2" xfId="16557" xr:uid="{11D8D5A6-F11D-4DCA-9C5F-A71AE1D4DF24}"/>
    <cellStyle name="Normal 14 17 8 4 3 2 3" xfId="16558" xr:uid="{BA83A3D7-767B-4879-861C-2AE13F265581}"/>
    <cellStyle name="Normal 14 17 8 4 3 3" xfId="16559" xr:uid="{DD43D487-EBCA-43AA-BB0B-ABA4FC5CD26B}"/>
    <cellStyle name="Normal 14 17 8 4 3 4" xfId="16560" xr:uid="{10298CF4-04BD-4A48-A815-91371B94C360}"/>
    <cellStyle name="Normal 14 17 8 4 3 5" xfId="16561" xr:uid="{BEC925FF-B0DB-4FAA-82F1-718FCD4A837A}"/>
    <cellStyle name="Normal 14 17 8 4 3 6" xfId="16562" xr:uid="{B58A1BAD-A2C5-479F-B123-5CBAFA30DFCA}"/>
    <cellStyle name="Normal 14 17 8 4 4" xfId="16563" xr:uid="{82A37670-A25F-49D6-B4AE-2CCB1DB8AF0E}"/>
    <cellStyle name="Normal 14 17 8 4 4 2" xfId="16564" xr:uid="{30FDE15A-4D90-4D84-A581-E5FE72FADDF4}"/>
    <cellStyle name="Normal 14 17 8 4 4 3" xfId="16565" xr:uid="{22957CEF-4A77-4768-99BA-83A91065AE01}"/>
    <cellStyle name="Normal 14 17 8 4 5" xfId="16566" xr:uid="{98E717B2-47CD-454F-B342-0CB6C4839A27}"/>
    <cellStyle name="Normal 14 17 8 4 6" xfId="16567" xr:uid="{D3D89B03-EE63-4580-B455-5DF8FFE22E3A}"/>
    <cellStyle name="Normal 14 17 8 4 7" xfId="16568" xr:uid="{160A1D21-EF35-4516-860F-77F70D7E8E1F}"/>
    <cellStyle name="Normal 14 17 8 4 8" xfId="16569" xr:uid="{0B1D8460-4451-47A8-AE0A-00B4EB3E087D}"/>
    <cellStyle name="Normal 14 17 8 5" xfId="16570" xr:uid="{F6810682-552D-4973-A3EA-B01AC69EBA84}"/>
    <cellStyle name="Normal 14 17 8 5 2" xfId="16571" xr:uid="{11BFF5C1-3A93-4760-B360-C76734C6EC30}"/>
    <cellStyle name="Normal 14 17 8 5 2 2" xfId="16572" xr:uid="{E2864A17-625E-49CE-8E95-A20B203D2F82}"/>
    <cellStyle name="Normal 14 17 8 5 2 2 2" xfId="16573" xr:uid="{4ADA7111-DDED-4DC8-8906-EB3B4C8D551C}"/>
    <cellStyle name="Normal 14 17 8 5 2 2 3" xfId="16574" xr:uid="{C14201E4-4F74-44B8-9A1E-B017771B598F}"/>
    <cellStyle name="Normal 14 17 8 5 2 2 4" xfId="16575" xr:uid="{050B16AF-2603-4B59-B540-8BCFCBDE1E45}"/>
    <cellStyle name="Normal 14 17 8 5 2 2 5" xfId="16576" xr:uid="{F368D822-685B-4937-AD89-348075B400FF}"/>
    <cellStyle name="Normal 14 17 8 5 2 3" xfId="16577" xr:uid="{96BCDCA5-C944-4DFA-B93B-6B66D7C5DC1F}"/>
    <cellStyle name="Normal 14 17 8 5 2 4" xfId="16578" xr:uid="{E03EFF8D-03BC-4CA3-9441-247FC511FF94}"/>
    <cellStyle name="Normal 14 17 8 5 2 5" xfId="16579" xr:uid="{984AFA79-7CC8-4E62-B636-4779C0A9E610}"/>
    <cellStyle name="Normal 14 17 8 5 2 6" xfId="16580" xr:uid="{F5BB2851-2D96-4884-B031-A8E7F97FEA11}"/>
    <cellStyle name="Normal 14 17 8 5 3" xfId="16581" xr:uid="{88C200B3-830F-48EF-B8AE-D0091A6D1F87}"/>
    <cellStyle name="Normal 14 17 8 5 3 2" xfId="16582" xr:uid="{DBABDA2A-9A5D-4E30-9882-274037C775D2}"/>
    <cellStyle name="Normal 14 17 8 5 3 2 2" xfId="16583" xr:uid="{282A0240-FFA9-4E9E-9E09-C4E33F861EE3}"/>
    <cellStyle name="Normal 14 17 8 5 3 2 3" xfId="16584" xr:uid="{A4D21306-A508-4866-B2E9-7920AE9BBA59}"/>
    <cellStyle name="Normal 14 17 8 5 3 3" xfId="16585" xr:uid="{EB41F86B-4CC9-4A0F-8F33-6744A76208F7}"/>
    <cellStyle name="Normal 14 17 8 5 3 4" xfId="16586" xr:uid="{A4F28F62-46C8-4C80-AD10-E2D906D0F123}"/>
    <cellStyle name="Normal 14 17 8 5 3 5" xfId="16587" xr:uid="{4AFDEFA5-8F50-4514-9BC2-9F00DCEF5714}"/>
    <cellStyle name="Normal 14 17 8 5 3 6" xfId="16588" xr:uid="{678E5078-8E67-4D18-BCC1-E3442145FD44}"/>
    <cellStyle name="Normal 14 17 8 5 4" xfId="16589" xr:uid="{2D9AE2F0-4348-4F0E-B403-9BCE8532D8D6}"/>
    <cellStyle name="Normal 14 17 8 5 4 2" xfId="16590" xr:uid="{1FE9B63D-FDC9-4FA6-81DE-87F62DEC40C0}"/>
    <cellStyle name="Normal 14 17 8 5 4 3" xfId="16591" xr:uid="{5BE1461D-D381-4022-94D1-B3A7BDE5C1F8}"/>
    <cellStyle name="Normal 14 17 8 5 5" xfId="16592" xr:uid="{3040A160-3D1A-4D07-9AEC-18DF0E9D000A}"/>
    <cellStyle name="Normal 14 17 8 5 6" xfId="16593" xr:uid="{C0512EA2-914F-45D1-8999-11B94C836B2C}"/>
    <cellStyle name="Normal 14 17 8 5 7" xfId="16594" xr:uid="{AE5A8976-CDF1-467F-95F4-6F6DBD7C942E}"/>
    <cellStyle name="Normal 14 17 8 5 8" xfId="16595" xr:uid="{E83E5004-0751-46D0-93BC-C57F1B967793}"/>
    <cellStyle name="Normal 14 17 8 6" xfId="16596" xr:uid="{F8D21C5F-D17E-4561-B2D2-16BC2E830A5A}"/>
    <cellStyle name="Normal 14 17 8 7" xfId="16597" xr:uid="{4EE85923-7BAC-468E-A7A5-4C9214132814}"/>
    <cellStyle name="Normal 14 17 9" xfId="16598" xr:uid="{8BA9C285-099B-4051-A161-385D510EE7A4}"/>
    <cellStyle name="Normal 14 17 9 2" xfId="16599" xr:uid="{2432C0A1-06AD-4958-8127-66A5B10447B0}"/>
    <cellStyle name="Normal 14 17 9 2 2" xfId="16600" xr:uid="{C03575C9-C49B-468F-83C0-4B37E98AF8F0}"/>
    <cellStyle name="Normal 14 17 9 2 2 2" xfId="16601" xr:uid="{ADE96F33-6062-4117-ADF1-CB18CF72194A}"/>
    <cellStyle name="Normal 14 17 9 2 3" xfId="16602" xr:uid="{B24C7112-16F7-4A64-8940-40956C26DFCC}"/>
    <cellStyle name="Normal 14 17 9 2 4" xfId="16603" xr:uid="{1E801A39-347E-4FD7-B863-4A042C0ADA50}"/>
    <cellStyle name="Normal 14 17 9 3" xfId="16604" xr:uid="{4DFC4FE7-4232-43CF-9702-72B2C1ED442C}"/>
    <cellStyle name="Normal 14 17 9 4" xfId="16605" xr:uid="{6AF08AF3-072E-4188-9C5C-050E820EA80D}"/>
    <cellStyle name="Normal 14 17 9 4 2" xfId="16606" xr:uid="{7FF6E434-AB53-4A40-A7C7-F565DC58B0CE}"/>
    <cellStyle name="Normal 14 17 9 4 2 2" xfId="16607" xr:uid="{6A3CF8EB-11A8-48F2-A1E6-B0B98192108D}"/>
    <cellStyle name="Normal 14 17 9 4 2 2 2" xfId="16608" xr:uid="{615B6407-F627-4E84-A7E7-09F27359B4F1}"/>
    <cellStyle name="Normal 14 17 9 4 2 2 3" xfId="16609" xr:uid="{F7C5109D-1C50-4B69-A707-B58CB00A746C}"/>
    <cellStyle name="Normal 14 17 9 4 2 2 4" xfId="16610" xr:uid="{7C347BC9-A97D-411D-9385-3B5624C4B908}"/>
    <cellStyle name="Normal 14 17 9 4 2 2 5" xfId="16611" xr:uid="{6C9D4EDD-B922-4B57-B6DE-3F3FABB333CA}"/>
    <cellStyle name="Normal 14 17 9 4 2 3" xfId="16612" xr:uid="{51478DA1-6926-4173-A4C3-C1BD492FED33}"/>
    <cellStyle name="Normal 14 17 9 4 2 4" xfId="16613" xr:uid="{BD026CF5-41C4-4DEF-821D-969C539E05AF}"/>
    <cellStyle name="Normal 14 17 9 4 2 5" xfId="16614" xr:uid="{8E96C6FB-BE05-4B11-B5CA-37E716679E49}"/>
    <cellStyle name="Normal 14 17 9 4 2 6" xfId="16615" xr:uid="{8DBF3511-0C87-4560-A3A0-B7D7CBC0D97C}"/>
    <cellStyle name="Normal 14 17 9 4 3" xfId="16616" xr:uid="{A798A535-5C51-469D-9A0E-A975C2DA0DE8}"/>
    <cellStyle name="Normal 14 17 9 4 3 2" xfId="16617" xr:uid="{50A3D1CC-3A43-4EFA-8417-F688414FF263}"/>
    <cellStyle name="Normal 14 17 9 4 3 2 2" xfId="16618" xr:uid="{4722983E-7C59-4CEE-AD70-89004AF7E3CF}"/>
    <cellStyle name="Normal 14 17 9 4 3 2 3" xfId="16619" xr:uid="{BE3427B1-BD99-477C-A92B-0E1C157B5BF4}"/>
    <cellStyle name="Normal 14 17 9 4 3 3" xfId="16620" xr:uid="{C4EACB9D-43BF-4200-8DB3-C7FA35A01DB0}"/>
    <cellStyle name="Normal 14 17 9 4 3 4" xfId="16621" xr:uid="{6D946F02-2E91-41BC-9EDF-921BE0D591AD}"/>
    <cellStyle name="Normal 14 17 9 4 3 5" xfId="16622" xr:uid="{399E872C-0973-4005-A8A5-B6672202CAEC}"/>
    <cellStyle name="Normal 14 17 9 4 3 6" xfId="16623" xr:uid="{EE2B6C62-3A6B-49D5-ADE7-2997017E0FDB}"/>
    <cellStyle name="Normal 14 17 9 4 4" xfId="16624" xr:uid="{11270F7D-885D-420C-B5DA-CFA93A6A19E5}"/>
    <cellStyle name="Normal 14 17 9 4 4 2" xfId="16625" xr:uid="{274ED7E2-C1AE-436D-A836-64219362E47B}"/>
    <cellStyle name="Normal 14 17 9 4 4 3" xfId="16626" xr:uid="{4EFA6A01-8BFC-4071-8CF0-2761E9DFB14B}"/>
    <cellStyle name="Normal 14 17 9 4 5" xfId="16627" xr:uid="{106D83D0-4683-42FA-BAB4-34648F2795BA}"/>
    <cellStyle name="Normal 14 17 9 4 6" xfId="16628" xr:uid="{954FD99A-CD22-4C2C-A365-1CB2F5A58F1D}"/>
    <cellStyle name="Normal 14 17 9 4 7" xfId="16629" xr:uid="{176B56BE-06ED-414A-A107-78B46CA246D3}"/>
    <cellStyle name="Normal 14 17 9 4 8" xfId="16630" xr:uid="{721F0EC9-DFDA-4D21-A166-3D389D9D1BF7}"/>
    <cellStyle name="Normal 14 17 9 5" xfId="16631" xr:uid="{F3B6F8E5-40E9-4710-B61C-E2EA13752A08}"/>
    <cellStyle name="Normal 14 17 9 5 2" xfId="16632" xr:uid="{5B91DF67-C21C-4C23-A6C9-10255B4C2BF0}"/>
    <cellStyle name="Normal 14 17 9 5 2 2" xfId="16633" xr:uid="{4792523B-D871-4FDE-A820-2C4469FAE537}"/>
    <cellStyle name="Normal 14 17 9 5 2 2 2" xfId="16634" xr:uid="{4782D26E-92F3-4ACB-B093-6D452CADD441}"/>
    <cellStyle name="Normal 14 17 9 5 2 2 3" xfId="16635" xr:uid="{AF9C4BA9-C224-4009-9926-1F1B10B518D2}"/>
    <cellStyle name="Normal 14 17 9 5 2 2 4" xfId="16636" xr:uid="{98D04F28-E7B2-41C8-ABAE-FADDABF44429}"/>
    <cellStyle name="Normal 14 17 9 5 2 2 5" xfId="16637" xr:uid="{9D1E6155-B045-4B22-96F6-3D86125605C7}"/>
    <cellStyle name="Normal 14 17 9 5 2 3" xfId="16638" xr:uid="{B51CBD22-22EE-4980-83E6-9A0A17F74D6C}"/>
    <cellStyle name="Normal 14 17 9 5 2 4" xfId="16639" xr:uid="{CF077821-DC62-4946-B9CA-6CC90252E398}"/>
    <cellStyle name="Normal 14 17 9 5 2 5" xfId="16640" xr:uid="{6578FD6B-39DF-4C84-B5B1-AABC2528781C}"/>
    <cellStyle name="Normal 14 17 9 5 2 6" xfId="16641" xr:uid="{F38C8B91-D181-4862-A275-37DF7A908707}"/>
    <cellStyle name="Normal 14 17 9 5 3" xfId="16642" xr:uid="{92B0E2C6-CEB8-4C79-87CE-0D198724ADE7}"/>
    <cellStyle name="Normal 14 17 9 5 3 2" xfId="16643" xr:uid="{D42FDC4F-AEBD-49F9-BD43-7361B0A4244C}"/>
    <cellStyle name="Normal 14 17 9 5 3 2 2" xfId="16644" xr:uid="{5346540A-4E0E-4A2E-B3B0-8ED9B9B71B4E}"/>
    <cellStyle name="Normal 14 17 9 5 3 2 3" xfId="16645" xr:uid="{66A343AC-B2C6-4BBE-9867-00F84B2971BF}"/>
    <cellStyle name="Normal 14 17 9 5 3 3" xfId="16646" xr:uid="{7BC8847D-B74F-45D6-9927-2023B12E3666}"/>
    <cellStyle name="Normal 14 17 9 5 3 4" xfId="16647" xr:uid="{F8468A07-65F0-43E5-BDD5-F9169F46AABA}"/>
    <cellStyle name="Normal 14 17 9 5 3 5" xfId="16648" xr:uid="{8145847D-590A-47B3-9D01-669111C7A8DF}"/>
    <cellStyle name="Normal 14 17 9 5 3 6" xfId="16649" xr:uid="{3334BCE4-9590-4A96-9595-B8BFA5E123BB}"/>
    <cellStyle name="Normal 14 17 9 5 4" xfId="16650" xr:uid="{37DDF837-ABEB-430E-8AD7-70AC8BC4F7F5}"/>
    <cellStyle name="Normal 14 17 9 5 4 2" xfId="16651" xr:uid="{98C78B9A-357F-433D-91F3-144BE77F2FC7}"/>
    <cellStyle name="Normal 14 17 9 5 4 3" xfId="16652" xr:uid="{E50E023A-469D-48B0-B476-9AF17B0E5DB7}"/>
    <cellStyle name="Normal 14 17 9 5 5" xfId="16653" xr:uid="{8890EFE7-A5FD-4910-8455-B08710AC958D}"/>
    <cellStyle name="Normal 14 17 9 5 6" xfId="16654" xr:uid="{AE304608-4424-45B7-8179-D6A5D920485F}"/>
    <cellStyle name="Normal 14 17 9 5 7" xfId="16655" xr:uid="{23E827BA-2537-4A55-B0A6-6B3612AF58EE}"/>
    <cellStyle name="Normal 14 17 9 5 8" xfId="16656" xr:uid="{E0FCA3F0-6DD0-4294-BDB3-BE883139F954}"/>
    <cellStyle name="Normal 14 17 9 6" xfId="16657" xr:uid="{9BF8F384-6F27-4054-A5CE-1FD3288E88D7}"/>
    <cellStyle name="Normal 14 17 9 7" xfId="16658" xr:uid="{51F997C3-0F26-4982-932F-B52AD72E188D}"/>
    <cellStyle name="Normal 14 18" xfId="16659" xr:uid="{CED16AE8-47A9-490E-9223-4D2250D75B4E}"/>
    <cellStyle name="Normal 14 18 10" xfId="16660" xr:uid="{FF661360-DB8E-4186-BF30-F88C028A190B}"/>
    <cellStyle name="Normal 14 18 10 2" xfId="16661" xr:uid="{66B04DE7-2FD0-4482-8ED6-1A61400EB559}"/>
    <cellStyle name="Normal 14 18 10 2 2" xfId="16662" xr:uid="{D9A73197-9A97-427A-8629-2C1B2A0DC538}"/>
    <cellStyle name="Normal 14 18 10 2 2 2" xfId="16663" xr:uid="{64C12361-576D-474D-9D37-3D994901AD74}"/>
    <cellStyle name="Normal 14 18 10 2 3" xfId="16664" xr:uid="{A537570F-DD4C-4312-BBB7-E98EBA7FEA5D}"/>
    <cellStyle name="Normal 14 18 10 2 4" xfId="16665" xr:uid="{30D16B57-8533-4B7B-9B3F-6762A9E7127C}"/>
    <cellStyle name="Normal 14 18 10 3" xfId="16666" xr:uid="{E15905BF-F13A-4B48-BFC1-7B000B628406}"/>
    <cellStyle name="Normal 14 18 10 4" xfId="16667" xr:uid="{43B0FF2E-3B6C-45C2-9B88-7D6FDEA46EF0}"/>
    <cellStyle name="Normal 14 18 10 4 2" xfId="16668" xr:uid="{77E9DA7F-A8D3-417C-97D7-8728560245C3}"/>
    <cellStyle name="Normal 14 18 10 4 2 2" xfId="16669" xr:uid="{7CF9E7D3-C7C8-49F9-A460-069A4FA45DC5}"/>
    <cellStyle name="Normal 14 18 10 4 2 2 2" xfId="16670" xr:uid="{4858152E-1270-4783-BCE0-F870F1886BBC}"/>
    <cellStyle name="Normal 14 18 10 4 2 2 3" xfId="16671" xr:uid="{52847A77-64BA-46E2-9A27-D1881FC76B06}"/>
    <cellStyle name="Normal 14 18 10 4 2 2 4" xfId="16672" xr:uid="{C8104960-F732-4C52-8ECE-35078DDC9C4A}"/>
    <cellStyle name="Normal 14 18 10 4 2 2 5" xfId="16673" xr:uid="{1CC4844B-AACE-47DD-B909-D16694A5429F}"/>
    <cellStyle name="Normal 14 18 10 4 2 3" xfId="16674" xr:uid="{F364DB79-7860-4DD7-828F-7A81686C9A41}"/>
    <cellStyle name="Normal 14 18 10 4 2 4" xfId="16675" xr:uid="{90294184-49A4-4A97-B343-581B87C26B69}"/>
    <cellStyle name="Normal 14 18 10 4 2 5" xfId="16676" xr:uid="{34536538-9E0B-4593-B519-50170D56CD3A}"/>
    <cellStyle name="Normal 14 18 10 4 2 6" xfId="16677" xr:uid="{10F09C87-CB44-46FA-9724-FCBF3FD4BB5D}"/>
    <cellStyle name="Normal 14 18 10 4 3" xfId="16678" xr:uid="{F1E575D9-7A82-4CBE-BB73-1FC222522198}"/>
    <cellStyle name="Normal 14 18 10 4 3 2" xfId="16679" xr:uid="{127CC53F-771C-4BBE-836E-CE957B44C803}"/>
    <cellStyle name="Normal 14 18 10 4 3 2 2" xfId="16680" xr:uid="{B1EB2AA2-D03B-4E52-8383-81E9C054B54D}"/>
    <cellStyle name="Normal 14 18 10 4 3 2 3" xfId="16681" xr:uid="{1C3CC5F4-C721-4957-BA9B-A3AB9F7A97F2}"/>
    <cellStyle name="Normal 14 18 10 4 3 3" xfId="16682" xr:uid="{31892325-D789-4378-91AE-8DB2D0E9BC9A}"/>
    <cellStyle name="Normal 14 18 10 4 3 4" xfId="16683" xr:uid="{E0060E1B-186A-4D5E-98F2-F7244CC59EA0}"/>
    <cellStyle name="Normal 14 18 10 4 3 5" xfId="16684" xr:uid="{6551E17F-C06B-4668-8C0E-26BF93BF4769}"/>
    <cellStyle name="Normal 14 18 10 4 3 6" xfId="16685" xr:uid="{B7E32FEA-FD95-4D43-818B-EDD717FF3654}"/>
    <cellStyle name="Normal 14 18 10 4 4" xfId="16686" xr:uid="{EC0F3DA4-4157-40F7-80E7-A6A111EE8FD9}"/>
    <cellStyle name="Normal 14 18 10 4 4 2" xfId="16687" xr:uid="{D72399E0-D4EC-48A1-8CF0-F525242B506A}"/>
    <cellStyle name="Normal 14 18 10 4 4 3" xfId="16688" xr:uid="{CE73D097-6516-4359-B217-315AF96CDA78}"/>
    <cellStyle name="Normal 14 18 10 4 5" xfId="16689" xr:uid="{EE0D44E6-0446-4306-BE51-B9AF1053AEF5}"/>
    <cellStyle name="Normal 14 18 10 4 6" xfId="16690" xr:uid="{C6BFFA61-8BBF-447B-8752-FCB1B125242C}"/>
    <cellStyle name="Normal 14 18 10 4 7" xfId="16691" xr:uid="{1356769D-4AE1-4023-A5E0-1F8D376B8DE5}"/>
    <cellStyle name="Normal 14 18 10 4 8" xfId="16692" xr:uid="{82CA88F1-40D5-4D41-8378-331D7CBE7F36}"/>
    <cellStyle name="Normal 14 18 10 5" xfId="16693" xr:uid="{EB578174-478A-43C0-9265-E0128C6EAC90}"/>
    <cellStyle name="Normal 14 18 10 5 2" xfId="16694" xr:uid="{D644CC64-B585-4867-8084-E6BE2ABEBF8E}"/>
    <cellStyle name="Normal 14 18 10 5 2 2" xfId="16695" xr:uid="{B1F88DCD-5029-4F18-A9C0-2CFC6079A24B}"/>
    <cellStyle name="Normal 14 18 10 5 2 2 2" xfId="16696" xr:uid="{302EFF83-ADB1-428F-82DD-B22FBE19F765}"/>
    <cellStyle name="Normal 14 18 10 5 2 2 3" xfId="16697" xr:uid="{BA498F36-B49B-4D12-ACC6-574EE185BDC6}"/>
    <cellStyle name="Normal 14 18 10 5 2 2 4" xfId="16698" xr:uid="{1C269D21-F23C-4099-B7F5-C37616404691}"/>
    <cellStyle name="Normal 14 18 10 5 2 2 5" xfId="16699" xr:uid="{828C4F97-A7BD-4DE6-83E7-046230E51F65}"/>
    <cellStyle name="Normal 14 18 10 5 2 3" xfId="16700" xr:uid="{3C040DF6-535B-44A5-836F-4FDA37BF974D}"/>
    <cellStyle name="Normal 14 18 10 5 2 4" xfId="16701" xr:uid="{CA6645F9-DF96-41EA-B812-A5DAE22831F0}"/>
    <cellStyle name="Normal 14 18 10 5 2 5" xfId="16702" xr:uid="{E77A02CA-2AA0-457C-B20F-E67F743FE37C}"/>
    <cellStyle name="Normal 14 18 10 5 2 6" xfId="16703" xr:uid="{584F361E-C57E-43C5-BF7E-DFD0A0A595FE}"/>
    <cellStyle name="Normal 14 18 10 5 3" xfId="16704" xr:uid="{EED7E105-F45B-4FE6-9A23-446E93969502}"/>
    <cellStyle name="Normal 14 18 10 5 3 2" xfId="16705" xr:uid="{15B1DDC5-F6A1-448A-80A2-12FDE71B39E2}"/>
    <cellStyle name="Normal 14 18 10 5 3 2 2" xfId="16706" xr:uid="{67292997-D042-4F04-86AE-F942970FF5EB}"/>
    <cellStyle name="Normal 14 18 10 5 3 2 3" xfId="16707" xr:uid="{6CF69069-8D99-4F78-BDB0-2D91B5E143DB}"/>
    <cellStyle name="Normal 14 18 10 5 3 3" xfId="16708" xr:uid="{1239A3E7-086A-44A1-947A-BE2A9E75BBF3}"/>
    <cellStyle name="Normal 14 18 10 5 3 4" xfId="16709" xr:uid="{585C1EE7-61B4-466A-9028-2046A57A3FFB}"/>
    <cellStyle name="Normal 14 18 10 5 3 5" xfId="16710" xr:uid="{873CC35E-DF8F-4DA6-AA7A-A618BF037834}"/>
    <cellStyle name="Normal 14 18 10 5 3 6" xfId="16711" xr:uid="{9E56660C-8A5C-460C-9FBE-81A16A526338}"/>
    <cellStyle name="Normal 14 18 10 5 4" xfId="16712" xr:uid="{67B773B4-FE39-45CC-A98F-B65BBF6D826E}"/>
    <cellStyle name="Normal 14 18 10 5 4 2" xfId="16713" xr:uid="{FE9C5A93-5545-4336-AA29-1BA835ABB106}"/>
    <cellStyle name="Normal 14 18 10 5 4 3" xfId="16714" xr:uid="{847CA2C5-DFCA-4D36-A27E-00FECA3A3A5B}"/>
    <cellStyle name="Normal 14 18 10 5 5" xfId="16715" xr:uid="{31A058AF-DDDD-417C-A0F4-78042004732A}"/>
    <cellStyle name="Normal 14 18 10 5 6" xfId="16716" xr:uid="{C5F0FF28-C601-469D-96E9-E56881EACA00}"/>
    <cellStyle name="Normal 14 18 10 5 7" xfId="16717" xr:uid="{F54C4B78-A8D8-4688-899C-0EBEFFFD9C6B}"/>
    <cellStyle name="Normal 14 18 10 5 8" xfId="16718" xr:uid="{722FA77E-22AE-452A-9B88-056AE789E9EC}"/>
    <cellStyle name="Normal 14 18 10 6" xfId="16719" xr:uid="{21BD31E9-66F4-4EFE-B9AB-1E20DD694AED}"/>
    <cellStyle name="Normal 14 18 10 7" xfId="16720" xr:uid="{8D2A9F32-7742-4B94-A8B0-CFA7B49597C4}"/>
    <cellStyle name="Normal 14 18 11" xfId="16721" xr:uid="{366E5A59-0C0D-474E-9B96-01DC5F8F5654}"/>
    <cellStyle name="Normal 14 18 11 2" xfId="16722" xr:uid="{F6E540BF-2A70-4BF1-84A5-6B3AAB67C7DD}"/>
    <cellStyle name="Normal 14 18 11 2 2" xfId="16723" xr:uid="{D4409DE2-7C44-4AFE-8BD5-ACA5220D8658}"/>
    <cellStyle name="Normal 14 18 11 2 2 2" xfId="16724" xr:uid="{98D46DAF-79B8-483A-BCCC-7EA9B647E4CC}"/>
    <cellStyle name="Normal 14 18 11 2 3" xfId="16725" xr:uid="{446B9467-6094-4A71-B106-D2C46D27E7B6}"/>
    <cellStyle name="Normal 14 18 11 2 4" xfId="16726" xr:uid="{A3D4F779-2849-4647-AF7A-7C78D14F08E6}"/>
    <cellStyle name="Normal 14 18 11 3" xfId="16727" xr:uid="{C3588652-5938-4E3B-8FEB-8CAC4F810A00}"/>
    <cellStyle name="Normal 14 18 11 4" xfId="16728" xr:uid="{EE40CD89-D7E4-4747-9709-4689DBFBFADC}"/>
    <cellStyle name="Normal 14 18 11 4 2" xfId="16729" xr:uid="{025BBA4F-3EB3-4579-A822-D60E4FCA59CD}"/>
    <cellStyle name="Normal 14 18 11 4 2 2" xfId="16730" xr:uid="{D1C8FF71-B3D9-4089-8D5D-C4A2F00BCD8D}"/>
    <cellStyle name="Normal 14 18 11 4 2 2 2" xfId="16731" xr:uid="{1A56ABE6-A624-425D-8A84-C1A41F21DE03}"/>
    <cellStyle name="Normal 14 18 11 4 2 2 3" xfId="16732" xr:uid="{6391CA55-2761-4BA1-BA0E-0D8D6D387819}"/>
    <cellStyle name="Normal 14 18 11 4 2 2 4" xfId="16733" xr:uid="{9A397595-7E3B-4446-B8C0-C766CA592E8B}"/>
    <cellStyle name="Normal 14 18 11 4 2 2 5" xfId="16734" xr:uid="{AB371BA5-021D-40E9-989C-6963A358F4DC}"/>
    <cellStyle name="Normal 14 18 11 4 2 3" xfId="16735" xr:uid="{80E45619-5A0E-4C16-959E-95F9795F99E0}"/>
    <cellStyle name="Normal 14 18 11 4 2 4" xfId="16736" xr:uid="{A6A7E930-541A-4C07-8489-543596D6AAF9}"/>
    <cellStyle name="Normal 14 18 11 4 2 5" xfId="16737" xr:uid="{883AD68B-E80D-43F3-9956-18FEB28A72A9}"/>
    <cellStyle name="Normal 14 18 11 4 2 6" xfId="16738" xr:uid="{2256D938-1A3B-46DF-97AC-8D5D68BC38B0}"/>
    <cellStyle name="Normal 14 18 11 4 3" xfId="16739" xr:uid="{F49CB2E2-4F55-4182-BDFC-B032A5BEC9B9}"/>
    <cellStyle name="Normal 14 18 11 4 3 2" xfId="16740" xr:uid="{686ADF23-4508-45B6-871F-B23F3D0A78C5}"/>
    <cellStyle name="Normal 14 18 11 4 3 2 2" xfId="16741" xr:uid="{562AF7F5-2F1C-4AB5-9558-A376C3337A7C}"/>
    <cellStyle name="Normal 14 18 11 4 3 2 3" xfId="16742" xr:uid="{935CF9F9-47EA-408F-8A2B-D8E96C382EC8}"/>
    <cellStyle name="Normal 14 18 11 4 3 3" xfId="16743" xr:uid="{88BE74EE-FAE7-4965-BA24-B8D32A443DBE}"/>
    <cellStyle name="Normal 14 18 11 4 3 4" xfId="16744" xr:uid="{55C689CC-6983-44B7-8F35-1888C71B23D7}"/>
    <cellStyle name="Normal 14 18 11 4 3 5" xfId="16745" xr:uid="{6EA084F7-8BC5-4D5D-B0A1-BDE9EE1BD417}"/>
    <cellStyle name="Normal 14 18 11 4 3 6" xfId="16746" xr:uid="{DBB30E12-CAF7-47E4-AE07-18BB244E940F}"/>
    <cellStyle name="Normal 14 18 11 4 4" xfId="16747" xr:uid="{21ACF72F-AA82-4BF6-B8BC-709195FD22A3}"/>
    <cellStyle name="Normal 14 18 11 4 4 2" xfId="16748" xr:uid="{4A43CB1A-362D-47F9-BD48-61CF17D00924}"/>
    <cellStyle name="Normal 14 18 11 4 4 3" xfId="16749" xr:uid="{2CA85ED8-1A7B-4BE6-B66A-F2A859882BBF}"/>
    <cellStyle name="Normal 14 18 11 4 5" xfId="16750" xr:uid="{6549FADE-7B4D-4F3B-AAAB-AE9B9A21D38F}"/>
    <cellStyle name="Normal 14 18 11 4 6" xfId="16751" xr:uid="{625C4AD4-DDDA-4BF0-909F-8B483C96396A}"/>
    <cellStyle name="Normal 14 18 11 4 7" xfId="16752" xr:uid="{306E7C60-E549-4778-82B1-0809E337B3EA}"/>
    <cellStyle name="Normal 14 18 11 4 8" xfId="16753" xr:uid="{FA873BCA-8575-40BC-882D-E896A1BF821F}"/>
    <cellStyle name="Normal 14 18 11 5" xfId="16754" xr:uid="{D784AAD9-8CB4-4B27-B97A-9A2EAA485C04}"/>
    <cellStyle name="Normal 14 18 11 5 2" xfId="16755" xr:uid="{E75025C1-520D-4C9F-AE92-33C29B78ECDF}"/>
    <cellStyle name="Normal 14 18 11 5 2 2" xfId="16756" xr:uid="{221C1810-1892-4725-980C-84C29DC93B91}"/>
    <cellStyle name="Normal 14 18 11 5 2 2 2" xfId="16757" xr:uid="{29911D1E-7D21-4E0C-8920-FCB4F3124E24}"/>
    <cellStyle name="Normal 14 18 11 5 2 2 3" xfId="16758" xr:uid="{10FF972A-72D3-4445-B38B-8C102175875B}"/>
    <cellStyle name="Normal 14 18 11 5 2 2 4" xfId="16759" xr:uid="{D5E8FFA6-C1E1-42CD-8099-E089AF57CB0F}"/>
    <cellStyle name="Normal 14 18 11 5 2 2 5" xfId="16760" xr:uid="{C3D0049C-51B2-413B-92A1-999F23897E58}"/>
    <cellStyle name="Normal 14 18 11 5 2 3" xfId="16761" xr:uid="{AC2B40B2-FB26-4D31-B816-3DCCAFF275FF}"/>
    <cellStyle name="Normal 14 18 11 5 2 4" xfId="16762" xr:uid="{BFA5E0C1-32BB-4FAA-9D3B-F49A90DF2ACF}"/>
    <cellStyle name="Normal 14 18 11 5 2 5" xfId="16763" xr:uid="{9932D840-0978-4593-8502-A40081EEE006}"/>
    <cellStyle name="Normal 14 18 11 5 2 6" xfId="16764" xr:uid="{9EA70D3A-FA6A-405A-8FEE-83DEF76DF0B1}"/>
    <cellStyle name="Normal 14 18 11 5 3" xfId="16765" xr:uid="{0089F6A9-B9AA-4D99-A9B2-1C1C4DE17743}"/>
    <cellStyle name="Normal 14 18 11 5 3 2" xfId="16766" xr:uid="{B1699B02-6AC5-47AB-8E80-FE9025FDC84C}"/>
    <cellStyle name="Normal 14 18 11 5 3 2 2" xfId="16767" xr:uid="{AD2771FF-BEB3-44BB-B54A-5F58A0558109}"/>
    <cellStyle name="Normal 14 18 11 5 3 2 3" xfId="16768" xr:uid="{1E5C6328-2CC8-4941-96A2-C3F1882BA995}"/>
    <cellStyle name="Normal 14 18 11 5 3 3" xfId="16769" xr:uid="{BCE80EDF-6F11-4006-AEB2-4A32D1AB2FD4}"/>
    <cellStyle name="Normal 14 18 11 5 3 4" xfId="16770" xr:uid="{0E7AEBFA-7229-4C4B-86D6-F04ADD8C39BE}"/>
    <cellStyle name="Normal 14 18 11 5 3 5" xfId="16771" xr:uid="{6E3FD452-372C-407D-AF61-3342A8267A34}"/>
    <cellStyle name="Normal 14 18 11 5 3 6" xfId="16772" xr:uid="{737C206F-9567-4A6B-8075-9B72446A8204}"/>
    <cellStyle name="Normal 14 18 11 5 4" xfId="16773" xr:uid="{32ACF2D9-2C51-4B4A-8216-4E7529DEAB8A}"/>
    <cellStyle name="Normal 14 18 11 5 4 2" xfId="16774" xr:uid="{0F35B5BB-01BD-4DC3-A697-5767FF56E24D}"/>
    <cellStyle name="Normal 14 18 11 5 4 3" xfId="16775" xr:uid="{0E3ED038-C550-4A52-AD6C-2EFC897EDB58}"/>
    <cellStyle name="Normal 14 18 11 5 5" xfId="16776" xr:uid="{DC903BD7-4C40-4048-B371-2768CB4F19EC}"/>
    <cellStyle name="Normal 14 18 11 5 6" xfId="16777" xr:uid="{425AC9CA-759A-40FC-AB72-1579311D722C}"/>
    <cellStyle name="Normal 14 18 11 5 7" xfId="16778" xr:uid="{80213614-41CB-4C2F-A96A-59F4A11928DB}"/>
    <cellStyle name="Normal 14 18 11 5 8" xfId="16779" xr:uid="{C3D892A6-725D-4D44-9E65-DB55EC894256}"/>
    <cellStyle name="Normal 14 18 11 6" xfId="16780" xr:uid="{EB3E4CC1-B1D1-4A1F-9F85-D5292A9FFDC7}"/>
    <cellStyle name="Normal 14 18 11 7" xfId="16781" xr:uid="{42C02FF0-9911-4AAB-9929-847B4CD52EC9}"/>
    <cellStyle name="Normal 14 18 12" xfId="16782" xr:uid="{A5EAD7D2-F652-4C48-82F2-D0FED3322119}"/>
    <cellStyle name="Normal 14 18 12 2" xfId="16783" xr:uid="{1381C62E-00FB-4BAA-974E-94C9301D9555}"/>
    <cellStyle name="Normal 14 18 12 2 2" xfId="16784" xr:uid="{BD4051D0-BA62-4726-AE5E-FBD449908AA2}"/>
    <cellStyle name="Normal 14 18 12 2 2 2" xfId="16785" xr:uid="{ECC26528-CA16-49DA-91F7-7C434CFED6E5}"/>
    <cellStyle name="Normal 14 18 12 2 3" xfId="16786" xr:uid="{41357234-2279-4BAD-9586-0CA2E272C338}"/>
    <cellStyle name="Normal 14 18 12 2 4" xfId="16787" xr:uid="{6B26A6F2-9022-4FA3-AD44-269F3C8C4E37}"/>
    <cellStyle name="Normal 14 18 12 3" xfId="16788" xr:uid="{4B493D58-A5DC-43C1-A0A9-40A73AFF0D8B}"/>
    <cellStyle name="Normal 14 18 12 4" xfId="16789" xr:uid="{B9DF1192-9394-4CCB-8684-93051B841D97}"/>
    <cellStyle name="Normal 14 18 12 4 2" xfId="16790" xr:uid="{2461C9FC-CE3A-444D-8F06-00B5027A7395}"/>
    <cellStyle name="Normal 14 18 12 4 2 2" xfId="16791" xr:uid="{37419153-21CC-473F-8F1F-B72D96B78E6D}"/>
    <cellStyle name="Normal 14 18 12 4 2 2 2" xfId="16792" xr:uid="{D0FFF29A-7848-4B89-862A-422099DE7D7D}"/>
    <cellStyle name="Normal 14 18 12 4 2 2 3" xfId="16793" xr:uid="{231B9537-862A-4ECE-B605-EA00150EAF89}"/>
    <cellStyle name="Normal 14 18 12 4 2 2 4" xfId="16794" xr:uid="{2FF0A21C-F9B6-4157-BC41-9AA9BAA56A9D}"/>
    <cellStyle name="Normal 14 18 12 4 2 2 5" xfId="16795" xr:uid="{494B4E1D-2296-430B-9783-F4BC8F78EF3E}"/>
    <cellStyle name="Normal 14 18 12 4 2 3" xfId="16796" xr:uid="{9D8CAA92-6375-4073-87EA-157D913CEFF9}"/>
    <cellStyle name="Normal 14 18 12 4 2 4" xfId="16797" xr:uid="{7F92CE44-B724-4CBE-949D-B36D95A3324E}"/>
    <cellStyle name="Normal 14 18 12 4 2 5" xfId="16798" xr:uid="{5C307D32-217F-4792-9A1D-50BFD0F7757C}"/>
    <cellStyle name="Normal 14 18 12 4 2 6" xfId="16799" xr:uid="{0D314721-9319-4FDD-A20F-6841E10A1C10}"/>
    <cellStyle name="Normal 14 18 12 4 3" xfId="16800" xr:uid="{0E5FF7AB-1FE7-44AA-84AE-6A3B9F01D47D}"/>
    <cellStyle name="Normal 14 18 12 4 3 2" xfId="16801" xr:uid="{9AC744DC-BA67-4CE0-B1EF-C247003C15A6}"/>
    <cellStyle name="Normal 14 18 12 4 3 2 2" xfId="16802" xr:uid="{6226522B-34FB-4AD9-B580-B1CA5A79EBE2}"/>
    <cellStyle name="Normal 14 18 12 4 3 2 3" xfId="16803" xr:uid="{F0654601-D33B-4303-A9B9-9180E9ED8942}"/>
    <cellStyle name="Normal 14 18 12 4 3 3" xfId="16804" xr:uid="{9A19534B-65FB-4F8B-BDA0-54FE430813C5}"/>
    <cellStyle name="Normal 14 18 12 4 3 4" xfId="16805" xr:uid="{D1E494A0-0FB2-4AFD-920D-D44876F49D17}"/>
    <cellStyle name="Normal 14 18 12 4 3 5" xfId="16806" xr:uid="{DB69C352-42F5-4658-B038-468EA7F0BCAA}"/>
    <cellStyle name="Normal 14 18 12 4 3 6" xfId="16807" xr:uid="{1A9A2724-AB91-4E9A-A5DF-436EC246B69D}"/>
    <cellStyle name="Normal 14 18 12 4 4" xfId="16808" xr:uid="{6D139846-1371-412B-9625-CB09CA04B897}"/>
    <cellStyle name="Normal 14 18 12 4 4 2" xfId="16809" xr:uid="{29B82D4E-4618-42F8-B2CE-F5790A410C75}"/>
    <cellStyle name="Normal 14 18 12 4 4 3" xfId="16810" xr:uid="{D8B8CEE0-48DF-4F41-8892-38D7BE974EA7}"/>
    <cellStyle name="Normal 14 18 12 4 5" xfId="16811" xr:uid="{3189046A-A03A-4E56-AC68-D24935667C2E}"/>
    <cellStyle name="Normal 14 18 12 4 6" xfId="16812" xr:uid="{5E51B71C-5493-4376-A5B3-CE33BCA5DC95}"/>
    <cellStyle name="Normal 14 18 12 4 7" xfId="16813" xr:uid="{D38080FF-F632-436C-8821-F9BB9FAC0731}"/>
    <cellStyle name="Normal 14 18 12 4 8" xfId="16814" xr:uid="{530E9D2D-6C7B-47D8-8341-5BF23E6C2D02}"/>
    <cellStyle name="Normal 14 18 12 5" xfId="16815" xr:uid="{6E902662-2F75-4990-B7E0-4AD416E64CD8}"/>
    <cellStyle name="Normal 14 18 12 5 2" xfId="16816" xr:uid="{34B35CB3-36A4-4832-B335-BF6DEB488B78}"/>
    <cellStyle name="Normal 14 18 12 5 2 2" xfId="16817" xr:uid="{E6996A62-CD60-4CC9-B5BA-7471673494C1}"/>
    <cellStyle name="Normal 14 18 12 5 2 2 2" xfId="16818" xr:uid="{E4C2FB6A-D89B-4DE6-B2D4-8FF584ED2408}"/>
    <cellStyle name="Normal 14 18 12 5 2 2 3" xfId="16819" xr:uid="{2D729A9C-2B58-4F5A-99DA-FF1658D91AE9}"/>
    <cellStyle name="Normal 14 18 12 5 2 2 4" xfId="16820" xr:uid="{95291036-321D-41D1-BECD-4A66AEF374EF}"/>
    <cellStyle name="Normal 14 18 12 5 2 2 5" xfId="16821" xr:uid="{1A2628C2-9750-422C-9CA2-0CCD1BCDF275}"/>
    <cellStyle name="Normal 14 18 12 5 2 3" xfId="16822" xr:uid="{D01935E1-610E-4690-8328-7EA558093EFC}"/>
    <cellStyle name="Normal 14 18 12 5 2 4" xfId="16823" xr:uid="{3C4A34E7-565C-4F96-94C9-D0FBF04E4C23}"/>
    <cellStyle name="Normal 14 18 12 5 2 5" xfId="16824" xr:uid="{5DF2EE25-7153-4A24-B6B1-8451EC63E466}"/>
    <cellStyle name="Normal 14 18 12 5 2 6" xfId="16825" xr:uid="{6E724B3D-CE50-404F-A085-F4EC18B53B15}"/>
    <cellStyle name="Normal 14 18 12 5 3" xfId="16826" xr:uid="{23681B7E-83AB-4CC0-BB46-220FA6034B67}"/>
    <cellStyle name="Normal 14 18 12 5 3 2" xfId="16827" xr:uid="{BDAA21E4-1EBC-41EF-B57A-A577B6C0AB60}"/>
    <cellStyle name="Normal 14 18 12 5 3 2 2" xfId="16828" xr:uid="{6E683E05-1DC6-4BFE-8FCA-1BE11565FF51}"/>
    <cellStyle name="Normal 14 18 12 5 3 2 3" xfId="16829" xr:uid="{1E668674-E4FE-4A84-80D2-3F6D7F6A369E}"/>
    <cellStyle name="Normal 14 18 12 5 3 3" xfId="16830" xr:uid="{44AA71A3-0C5B-44C7-91F5-0E369B94992A}"/>
    <cellStyle name="Normal 14 18 12 5 3 4" xfId="16831" xr:uid="{2E06F753-199B-4432-A8C6-2C29DF9801A6}"/>
    <cellStyle name="Normal 14 18 12 5 3 5" xfId="16832" xr:uid="{A6576BB3-3844-4084-996D-63CD70985F78}"/>
    <cellStyle name="Normal 14 18 12 5 3 6" xfId="16833" xr:uid="{A86858C4-FAB9-482A-9C57-6A66BB1D42E9}"/>
    <cellStyle name="Normal 14 18 12 5 4" xfId="16834" xr:uid="{DC41857D-61BE-4B0D-BAE9-A515B22F9C1D}"/>
    <cellStyle name="Normal 14 18 12 5 4 2" xfId="16835" xr:uid="{6DC3F10D-DD7E-4E1C-A3D0-348A7B12CBCF}"/>
    <cellStyle name="Normal 14 18 12 5 4 3" xfId="16836" xr:uid="{469122FF-965C-4B30-BFC0-A9AD1D781C94}"/>
    <cellStyle name="Normal 14 18 12 5 5" xfId="16837" xr:uid="{D40A99E1-B3A7-4634-860C-1CF5EEBCDF3B}"/>
    <cellStyle name="Normal 14 18 12 5 6" xfId="16838" xr:uid="{ED60869F-8873-4342-9F5E-9BBDAC9533E4}"/>
    <cellStyle name="Normal 14 18 12 5 7" xfId="16839" xr:uid="{74D413E6-015E-45A1-990F-2F7E07587C86}"/>
    <cellStyle name="Normal 14 18 12 5 8" xfId="16840" xr:uid="{D1901DAE-4CED-4781-A128-ACB8536FB435}"/>
    <cellStyle name="Normal 14 18 12 6" xfId="16841" xr:uid="{1D04BDBA-ED06-4F1C-9DBA-A10BACA6BC8E}"/>
    <cellStyle name="Normal 14 18 12 7" xfId="16842" xr:uid="{835B4610-045F-4BE6-9BF2-86434C6FA905}"/>
    <cellStyle name="Normal 14 18 13" xfId="16843" xr:uid="{4727D14D-A58E-489C-A72D-B806C811845A}"/>
    <cellStyle name="Normal 14 18 13 2" xfId="16844" xr:uid="{E8B543FB-A54F-4442-BEB4-7285AD1F84D1}"/>
    <cellStyle name="Normal 14 18 13 2 2" xfId="16845" xr:uid="{A20AFA75-AE47-46CD-8D12-DD0383F5FBBC}"/>
    <cellStyle name="Normal 14 18 13 2 2 2" xfId="16846" xr:uid="{C28BE43B-8E01-4D69-97A4-BA86E2DE277A}"/>
    <cellStyle name="Normal 14 18 13 2 3" xfId="16847" xr:uid="{9F48F26A-1D1A-444F-BCB3-1126F9B2B7E0}"/>
    <cellStyle name="Normal 14 18 13 2 4" xfId="16848" xr:uid="{CD48A915-AE04-477F-BAF9-E2090BE2FD42}"/>
    <cellStyle name="Normal 14 18 13 3" xfId="16849" xr:uid="{44EFDD02-E57C-456C-AD4A-3A95F81A51BA}"/>
    <cellStyle name="Normal 14 18 13 4" xfId="16850" xr:uid="{010D6BA5-C22F-4143-9634-178CCE82285A}"/>
    <cellStyle name="Normal 14 18 13 4 2" xfId="16851" xr:uid="{070F2664-9ABE-48E2-AD91-1B3B4C8B4B62}"/>
    <cellStyle name="Normal 14 18 13 4 2 2" xfId="16852" xr:uid="{736C6031-06D8-431C-BF7B-A21347798F69}"/>
    <cellStyle name="Normal 14 18 13 4 2 2 2" xfId="16853" xr:uid="{8C15DE2C-7F61-4B5B-A90B-83933D7647DC}"/>
    <cellStyle name="Normal 14 18 13 4 2 2 3" xfId="16854" xr:uid="{114218D1-9721-48C1-9E16-65E7A164C87B}"/>
    <cellStyle name="Normal 14 18 13 4 2 2 4" xfId="16855" xr:uid="{ABE5EDBD-C0DD-4040-A0A8-1FEC3F1C0B1F}"/>
    <cellStyle name="Normal 14 18 13 4 2 2 5" xfId="16856" xr:uid="{18FC66FD-5001-4107-9A45-F5CC6D307A2B}"/>
    <cellStyle name="Normal 14 18 13 4 2 3" xfId="16857" xr:uid="{BE5880B5-C07D-4F68-A044-D288D7A32123}"/>
    <cellStyle name="Normal 14 18 13 4 2 4" xfId="16858" xr:uid="{F75180D4-4764-4DF5-B9C9-68047023DFFA}"/>
    <cellStyle name="Normal 14 18 13 4 2 5" xfId="16859" xr:uid="{F3531EF9-755A-4A53-A766-D99615973AA5}"/>
    <cellStyle name="Normal 14 18 13 4 2 6" xfId="16860" xr:uid="{D01586E3-569D-482E-9196-7F3CF727E891}"/>
    <cellStyle name="Normal 14 18 13 4 3" xfId="16861" xr:uid="{1FAF4163-93F7-4408-A3E0-B3FD41F0D41E}"/>
    <cellStyle name="Normal 14 18 13 4 3 2" xfId="16862" xr:uid="{A5348EAA-1201-4FD1-AEA0-87D25BB9A197}"/>
    <cellStyle name="Normal 14 18 13 4 3 2 2" xfId="16863" xr:uid="{AD4D0B6D-3825-40CF-9C8E-7EF110C5BE08}"/>
    <cellStyle name="Normal 14 18 13 4 3 2 3" xfId="16864" xr:uid="{6C211EE8-D0F4-40FE-B7F4-0655242D7ED1}"/>
    <cellStyle name="Normal 14 18 13 4 3 3" xfId="16865" xr:uid="{9A9E1869-4B79-4635-8729-620C95EA3DE9}"/>
    <cellStyle name="Normal 14 18 13 4 3 4" xfId="16866" xr:uid="{53BB9296-69BF-40F7-8004-8B8EBF44654C}"/>
    <cellStyle name="Normal 14 18 13 4 3 5" xfId="16867" xr:uid="{19372564-83BE-42AE-8FDA-751D6B1705B6}"/>
    <cellStyle name="Normal 14 18 13 4 3 6" xfId="16868" xr:uid="{EE1992B4-B3CE-4153-A2F2-4A171C8536B8}"/>
    <cellStyle name="Normal 14 18 13 4 4" xfId="16869" xr:uid="{6DA28EB3-3F81-4B1B-85C0-C2DD9AC13561}"/>
    <cellStyle name="Normal 14 18 13 4 4 2" xfId="16870" xr:uid="{0F63409A-20E5-4885-9C6A-02432C515292}"/>
    <cellStyle name="Normal 14 18 13 4 4 3" xfId="16871" xr:uid="{4E28F63F-ED76-4449-A192-818CB1CD33F5}"/>
    <cellStyle name="Normal 14 18 13 4 5" xfId="16872" xr:uid="{730454DA-664C-4817-B2AE-303F9B4CCCDA}"/>
    <cellStyle name="Normal 14 18 13 4 6" xfId="16873" xr:uid="{2FE2ECA1-6C28-4F2E-9C36-242F9AE7BB1B}"/>
    <cellStyle name="Normal 14 18 13 4 7" xfId="16874" xr:uid="{DCECC505-3037-4875-AB2C-74609F53DF9D}"/>
    <cellStyle name="Normal 14 18 13 4 8" xfId="16875" xr:uid="{7F8DEE39-D2C8-45C9-80AF-D8F8A77F8DAD}"/>
    <cellStyle name="Normal 14 18 13 5" xfId="16876" xr:uid="{98ED44FF-B2CE-4C98-9656-6454ED913964}"/>
    <cellStyle name="Normal 14 18 13 5 2" xfId="16877" xr:uid="{D7743371-AF59-4FF7-AB65-6A2C9602AF77}"/>
    <cellStyle name="Normal 14 18 13 5 2 2" xfId="16878" xr:uid="{2BF53C31-A148-49C3-8571-86F3425E852D}"/>
    <cellStyle name="Normal 14 18 13 5 2 2 2" xfId="16879" xr:uid="{4E1C2D4F-988E-41F1-B062-B98FD3BB8C8F}"/>
    <cellStyle name="Normal 14 18 13 5 2 2 3" xfId="16880" xr:uid="{2B1B95C5-BA47-4104-9B9D-9BD61983FBA5}"/>
    <cellStyle name="Normal 14 18 13 5 2 2 4" xfId="16881" xr:uid="{185BECD4-1126-43EB-A94A-DAB829321425}"/>
    <cellStyle name="Normal 14 18 13 5 2 2 5" xfId="16882" xr:uid="{F44161E9-380A-4A0A-A581-F94636B8CAC4}"/>
    <cellStyle name="Normal 14 18 13 5 2 3" xfId="16883" xr:uid="{E45C9346-553C-4850-BB4F-C755F750FBBC}"/>
    <cellStyle name="Normal 14 18 13 5 2 4" xfId="16884" xr:uid="{A11AC902-6804-45E8-8EE7-E42186308B38}"/>
    <cellStyle name="Normal 14 18 13 5 2 5" xfId="16885" xr:uid="{1F32E974-6CEF-405E-B8F6-74A2032732EE}"/>
    <cellStyle name="Normal 14 18 13 5 2 6" xfId="16886" xr:uid="{BD2666C8-CD65-4AF1-A644-18B1C5984E30}"/>
    <cellStyle name="Normal 14 18 13 5 3" xfId="16887" xr:uid="{480F9D9B-EABD-47DB-B115-D0D748623148}"/>
    <cellStyle name="Normal 14 18 13 5 3 2" xfId="16888" xr:uid="{95428C32-12CF-4A96-ACF3-6B5006752365}"/>
    <cellStyle name="Normal 14 18 13 5 3 2 2" xfId="16889" xr:uid="{A9D67048-2B68-4A72-A214-4DB4B640CE7A}"/>
    <cellStyle name="Normal 14 18 13 5 3 2 3" xfId="16890" xr:uid="{20840985-D1DE-4685-AFDA-7AA42AFBD73B}"/>
    <cellStyle name="Normal 14 18 13 5 3 3" xfId="16891" xr:uid="{F493A6B2-8DA3-4593-A792-C9FA09508253}"/>
    <cellStyle name="Normal 14 18 13 5 3 4" xfId="16892" xr:uid="{3C782CC3-9998-4405-A4E5-2E0DF4B1912F}"/>
    <cellStyle name="Normal 14 18 13 5 3 5" xfId="16893" xr:uid="{0A9B9751-D42D-4BFA-834B-D79BF8A89A6A}"/>
    <cellStyle name="Normal 14 18 13 5 3 6" xfId="16894" xr:uid="{3ABFDBD4-4F26-4DC7-8169-34A2E282D79B}"/>
    <cellStyle name="Normal 14 18 13 5 4" xfId="16895" xr:uid="{3348188D-66B8-4FF9-8F27-FCABCCC704C4}"/>
    <cellStyle name="Normal 14 18 13 5 4 2" xfId="16896" xr:uid="{A8B33DD0-D67B-4994-A6B7-636DE58B5321}"/>
    <cellStyle name="Normal 14 18 13 5 4 3" xfId="16897" xr:uid="{3ACF3C06-5E6C-4179-9DF0-059491F6049D}"/>
    <cellStyle name="Normal 14 18 13 5 5" xfId="16898" xr:uid="{2F20D6EA-2E88-4930-BA04-CF274E52EED7}"/>
    <cellStyle name="Normal 14 18 13 5 6" xfId="16899" xr:uid="{4182CFC5-C404-48A2-89E2-739D080BE22B}"/>
    <cellStyle name="Normal 14 18 13 5 7" xfId="16900" xr:uid="{216E32D6-A259-4090-BF17-2AC511883A52}"/>
    <cellStyle name="Normal 14 18 13 5 8" xfId="16901" xr:uid="{5D182A4E-8C6E-4AF9-A2FA-02034189D351}"/>
    <cellStyle name="Normal 14 18 13 6" xfId="16902" xr:uid="{B5F4A91E-CEF1-4E00-A616-D08D03BC88C3}"/>
    <cellStyle name="Normal 14 18 13 7" xfId="16903" xr:uid="{7D8ACCAE-94E8-4D9C-B93A-7820C087EE35}"/>
    <cellStyle name="Normal 14 18 14" xfId="16904" xr:uid="{A42605B1-D00A-4C54-B34A-3DD9DC421278}"/>
    <cellStyle name="Normal 14 18 14 2" xfId="16905" xr:uid="{9ED55FFF-848F-48D7-939B-105505DB2B47}"/>
    <cellStyle name="Normal 14 18 14 2 2" xfId="16906" xr:uid="{5564F7FF-D7CC-4BD4-9877-B78249873301}"/>
    <cellStyle name="Normal 14 18 14 2 2 2" xfId="16907" xr:uid="{3A8D456E-01E8-4FA7-B8F6-89A0EA2D48E4}"/>
    <cellStyle name="Normal 14 18 14 2 3" xfId="16908" xr:uid="{CF1E4248-F9B7-44DA-BB34-956FCA62BD59}"/>
    <cellStyle name="Normal 14 18 14 2 4" xfId="16909" xr:uid="{1F387E91-229D-4713-9572-EA5D883C14F7}"/>
    <cellStyle name="Normal 14 18 14 3" xfId="16910" xr:uid="{06764A84-A475-40D7-84CE-CD3FD9AEAD6A}"/>
    <cellStyle name="Normal 14 18 14 4" xfId="16911" xr:uid="{771397EC-0814-40CE-970E-9A3BD4AE6C4D}"/>
    <cellStyle name="Normal 14 18 14 4 2" xfId="16912" xr:uid="{264C6915-CC26-45AA-B537-24D192EA8A29}"/>
    <cellStyle name="Normal 14 18 14 4 2 2" xfId="16913" xr:uid="{BF55AC9E-81C1-42F4-8385-EFFF7C5220C1}"/>
    <cellStyle name="Normal 14 18 14 4 2 2 2" xfId="16914" xr:uid="{0603B1E5-2EAB-4129-9BD1-B5E306CF98C7}"/>
    <cellStyle name="Normal 14 18 14 4 2 2 3" xfId="16915" xr:uid="{BC31EF6E-49F2-43B8-8586-52CCBE833BB0}"/>
    <cellStyle name="Normal 14 18 14 4 2 2 4" xfId="16916" xr:uid="{893E0909-6A3D-4469-931D-23BFB6E372B2}"/>
    <cellStyle name="Normal 14 18 14 4 2 2 5" xfId="16917" xr:uid="{C7A77B5F-A622-4D80-A947-163F1B799324}"/>
    <cellStyle name="Normal 14 18 14 4 2 3" xfId="16918" xr:uid="{3AF5CBD1-94D8-41CE-8758-52965BEF35AE}"/>
    <cellStyle name="Normal 14 18 14 4 2 4" xfId="16919" xr:uid="{D761A1A9-ECDE-4C55-A3EE-70638BF609A5}"/>
    <cellStyle name="Normal 14 18 14 4 2 5" xfId="16920" xr:uid="{D90BE091-FD23-4FD6-81FF-AEE6C832C4FA}"/>
    <cellStyle name="Normal 14 18 14 4 2 6" xfId="16921" xr:uid="{A054C13F-FBB6-4B06-B5D9-D32E55AB4192}"/>
    <cellStyle name="Normal 14 18 14 4 3" xfId="16922" xr:uid="{F5BAF41F-AA59-40C7-A23C-B73DC1DC4F60}"/>
    <cellStyle name="Normal 14 18 14 4 3 2" xfId="16923" xr:uid="{5A88B19C-371A-4FAA-9DE8-C6224B6793A0}"/>
    <cellStyle name="Normal 14 18 14 4 3 2 2" xfId="16924" xr:uid="{D11B210D-2E81-4A83-B7C9-CF2177BC2BC5}"/>
    <cellStyle name="Normal 14 18 14 4 3 2 3" xfId="16925" xr:uid="{9A70A03D-48DB-424E-B042-645B7A4A1095}"/>
    <cellStyle name="Normal 14 18 14 4 3 3" xfId="16926" xr:uid="{96310B5D-6916-4E73-8780-DF241C45069A}"/>
    <cellStyle name="Normal 14 18 14 4 3 4" xfId="16927" xr:uid="{82A16908-1838-4057-A996-79AADB903B96}"/>
    <cellStyle name="Normal 14 18 14 4 3 5" xfId="16928" xr:uid="{14160A4D-368F-497D-A40B-BC5EB8EBDDBF}"/>
    <cellStyle name="Normal 14 18 14 4 3 6" xfId="16929" xr:uid="{E37AA13E-0265-4788-8539-27FC02167480}"/>
    <cellStyle name="Normal 14 18 14 4 4" xfId="16930" xr:uid="{9649FC17-7283-4A07-97E5-D3222D382966}"/>
    <cellStyle name="Normal 14 18 14 4 4 2" xfId="16931" xr:uid="{D0372F64-BD9B-4D57-8D22-716466CFE29A}"/>
    <cellStyle name="Normal 14 18 14 4 4 3" xfId="16932" xr:uid="{48358705-4BC6-4B42-9EC2-D19004FDD9AA}"/>
    <cellStyle name="Normal 14 18 14 4 5" xfId="16933" xr:uid="{B6B16CA8-CF86-4E30-8C36-AAFD427BB6AC}"/>
    <cellStyle name="Normal 14 18 14 4 6" xfId="16934" xr:uid="{0FF7347A-DCDC-4624-ACAA-1EE15AEB83D9}"/>
    <cellStyle name="Normal 14 18 14 4 7" xfId="16935" xr:uid="{60E79C55-8A4D-45FC-9BD3-3F4E3FA64745}"/>
    <cellStyle name="Normal 14 18 14 4 8" xfId="16936" xr:uid="{D14725F4-C6F7-4A63-8EB2-E2E13860E624}"/>
    <cellStyle name="Normal 14 18 14 5" xfId="16937" xr:uid="{BC26B6E6-052B-4995-8868-E00C7D1545AC}"/>
    <cellStyle name="Normal 14 18 14 5 2" xfId="16938" xr:uid="{7A5D5119-8BA9-48C8-8C6E-C3E683C8C975}"/>
    <cellStyle name="Normal 14 18 14 5 2 2" xfId="16939" xr:uid="{6B218EE5-80F3-4721-9BFF-903C122D39DC}"/>
    <cellStyle name="Normal 14 18 14 5 2 2 2" xfId="16940" xr:uid="{6757E6BE-0623-4B0A-A867-F6DF594F5984}"/>
    <cellStyle name="Normal 14 18 14 5 2 2 3" xfId="16941" xr:uid="{B45C442B-EEB0-4B24-BEE1-54D28BF62C16}"/>
    <cellStyle name="Normal 14 18 14 5 2 2 4" xfId="16942" xr:uid="{DCBBBA21-28F7-4A13-AAE2-07BD00F9E378}"/>
    <cellStyle name="Normal 14 18 14 5 2 2 5" xfId="16943" xr:uid="{8D6D5A0D-8ABC-4D92-A336-30ECC1D362C9}"/>
    <cellStyle name="Normal 14 18 14 5 2 3" xfId="16944" xr:uid="{96E7AC57-F7C2-4944-BE6F-8218B8690A5E}"/>
    <cellStyle name="Normal 14 18 14 5 2 4" xfId="16945" xr:uid="{1EE97396-FF69-4333-B507-DC3D8D54A8D7}"/>
    <cellStyle name="Normal 14 18 14 5 2 5" xfId="16946" xr:uid="{DF6E3C51-B53F-421F-87C4-3C70E18BD3CF}"/>
    <cellStyle name="Normal 14 18 14 5 2 6" xfId="16947" xr:uid="{6F3142FF-CA11-45FF-8FAC-2F9204D8BCB2}"/>
    <cellStyle name="Normal 14 18 14 5 3" xfId="16948" xr:uid="{E0693945-7F3A-49BF-9EF1-EFC662672FB9}"/>
    <cellStyle name="Normal 14 18 14 5 3 2" xfId="16949" xr:uid="{6C431AC4-C1DD-4684-B8D4-CC14E08D6262}"/>
    <cellStyle name="Normal 14 18 14 5 3 2 2" xfId="16950" xr:uid="{D10EF33F-18FA-499C-9232-09EBA7673D2A}"/>
    <cellStyle name="Normal 14 18 14 5 3 2 3" xfId="16951" xr:uid="{2D798135-0AC4-4615-AD4A-27F58ECF52F0}"/>
    <cellStyle name="Normal 14 18 14 5 3 3" xfId="16952" xr:uid="{0F0ED77A-6AFC-46AA-9A45-43087321A6C9}"/>
    <cellStyle name="Normal 14 18 14 5 3 4" xfId="16953" xr:uid="{FECE75FD-1CCD-4FB7-9B9E-BE3AC13C7DB5}"/>
    <cellStyle name="Normal 14 18 14 5 3 5" xfId="16954" xr:uid="{CE1FDDC2-879B-404C-A9E1-769ED4F79451}"/>
    <cellStyle name="Normal 14 18 14 5 3 6" xfId="16955" xr:uid="{1EF846BB-725A-4D59-B253-CF1B3A2D7786}"/>
    <cellStyle name="Normal 14 18 14 5 4" xfId="16956" xr:uid="{482477CB-745D-45A1-819B-AA73903F8B76}"/>
    <cellStyle name="Normal 14 18 14 5 4 2" xfId="16957" xr:uid="{EE9667E0-450E-44F6-AE63-90E98963B104}"/>
    <cellStyle name="Normal 14 18 14 5 4 3" xfId="16958" xr:uid="{3C9CDF76-0685-4B23-BDA0-0A81C0090E79}"/>
    <cellStyle name="Normal 14 18 14 5 5" xfId="16959" xr:uid="{E15BCDE8-6279-491A-9B3D-6CA23458AD18}"/>
    <cellStyle name="Normal 14 18 14 5 6" xfId="16960" xr:uid="{D60B3404-155E-4D60-9218-58A141B419C6}"/>
    <cellStyle name="Normal 14 18 14 5 7" xfId="16961" xr:uid="{C41E803F-BC14-4F9C-BDA5-A26142ECED76}"/>
    <cellStyle name="Normal 14 18 14 5 8" xfId="16962" xr:uid="{691C07E7-03C1-430E-B521-0D3E9FF17442}"/>
    <cellStyle name="Normal 14 18 14 6" xfId="16963" xr:uid="{1DD3D553-EFC2-401A-8A20-D32756598D5E}"/>
    <cellStyle name="Normal 14 18 14 7" xfId="16964" xr:uid="{E66FF0BF-99F4-44EA-81A5-1C61887D6EF9}"/>
    <cellStyle name="Normal 14 18 15" xfId="16965" xr:uid="{97540E99-B634-4EA1-ACC2-D8C8C0CBC17D}"/>
    <cellStyle name="Normal 14 18 15 2" xfId="16966" xr:uid="{D10452DC-799B-4548-8DC5-E3A4253943CB}"/>
    <cellStyle name="Normal 14 18 15 2 2" xfId="16967" xr:uid="{A8BCA7C4-DA1F-4789-BBB2-5FC135A12FE4}"/>
    <cellStyle name="Normal 14 18 15 2 2 2" xfId="16968" xr:uid="{B6BBF9E4-9214-4040-B2AB-4F6D67881331}"/>
    <cellStyle name="Normal 14 18 15 2 3" xfId="16969" xr:uid="{3C3F3A4B-936E-4AB4-B031-BE886D5EE46D}"/>
    <cellStyle name="Normal 14 18 15 2 4" xfId="16970" xr:uid="{F3AE4926-8484-4268-AE8D-0A56B9077284}"/>
    <cellStyle name="Normal 14 18 15 3" xfId="16971" xr:uid="{B699912E-713A-4F4C-AA8C-061D747134A0}"/>
    <cellStyle name="Normal 14 18 15 4" xfId="16972" xr:uid="{37C0C1D6-C208-4248-8310-C1B8D8FFA8D6}"/>
    <cellStyle name="Normal 14 18 15 4 2" xfId="16973" xr:uid="{AD263A50-172A-4C46-A277-E6C48E787EAD}"/>
    <cellStyle name="Normal 14 18 15 4 2 2" xfId="16974" xr:uid="{6C9FE20D-AB83-4374-9C10-C94C769BE943}"/>
    <cellStyle name="Normal 14 18 15 4 2 2 2" xfId="16975" xr:uid="{DBF9FE2A-CF38-4D36-BC83-57C5A9D11BE8}"/>
    <cellStyle name="Normal 14 18 15 4 2 2 3" xfId="16976" xr:uid="{D9573710-898A-4564-B192-21676D4FFF40}"/>
    <cellStyle name="Normal 14 18 15 4 2 2 4" xfId="16977" xr:uid="{2F5CD609-D473-49A2-9C56-F29A2CFDBA39}"/>
    <cellStyle name="Normal 14 18 15 4 2 2 5" xfId="16978" xr:uid="{48494DFE-12D7-4609-82F2-52AA77909819}"/>
    <cellStyle name="Normal 14 18 15 4 2 3" xfId="16979" xr:uid="{252E1645-215D-4E8D-906D-8C48F18B85C4}"/>
    <cellStyle name="Normal 14 18 15 4 2 4" xfId="16980" xr:uid="{48DD08DB-5AEF-43BD-9C5C-43C00A11FB5C}"/>
    <cellStyle name="Normal 14 18 15 4 2 5" xfId="16981" xr:uid="{2E194D24-BC47-40DF-A444-C3C278D5FB3A}"/>
    <cellStyle name="Normal 14 18 15 4 2 6" xfId="16982" xr:uid="{750A69DC-4A02-42BC-AC09-4E5B912ABD6E}"/>
    <cellStyle name="Normal 14 18 15 4 3" xfId="16983" xr:uid="{E21E3AF8-7489-4E35-8A10-1A5D83ADEA67}"/>
    <cellStyle name="Normal 14 18 15 4 3 2" xfId="16984" xr:uid="{8812FE29-9E28-4D3A-839F-83BC41420F6F}"/>
    <cellStyle name="Normal 14 18 15 4 3 2 2" xfId="16985" xr:uid="{86FA4A15-5353-4B87-B288-39DEC333DEF3}"/>
    <cellStyle name="Normal 14 18 15 4 3 2 3" xfId="16986" xr:uid="{5E499B82-5513-402A-9B49-7185AFEBEC8F}"/>
    <cellStyle name="Normal 14 18 15 4 3 3" xfId="16987" xr:uid="{3C2F912C-9626-41AD-9C0E-DEEBD567206C}"/>
    <cellStyle name="Normal 14 18 15 4 3 4" xfId="16988" xr:uid="{56869FCC-C13F-4076-9BF6-A20C79587C7D}"/>
    <cellStyle name="Normal 14 18 15 4 3 5" xfId="16989" xr:uid="{EF09382A-EF28-48E8-99DD-0207651EE0E0}"/>
    <cellStyle name="Normal 14 18 15 4 3 6" xfId="16990" xr:uid="{61A99DBB-EC89-4D33-AE16-B735E407E4AF}"/>
    <cellStyle name="Normal 14 18 15 4 4" xfId="16991" xr:uid="{4A9D77BD-8263-442F-90EE-CBFA91E741FE}"/>
    <cellStyle name="Normal 14 18 15 4 4 2" xfId="16992" xr:uid="{E570CA07-9763-481C-8DDF-08A950E1C8AC}"/>
    <cellStyle name="Normal 14 18 15 4 4 3" xfId="16993" xr:uid="{913EE769-CC78-4A26-A24D-F0962C7D7D0C}"/>
    <cellStyle name="Normal 14 18 15 4 5" xfId="16994" xr:uid="{D8E18690-0BA1-4CF6-9D0A-893EC3C713BA}"/>
    <cellStyle name="Normal 14 18 15 4 6" xfId="16995" xr:uid="{AD63DB9D-024E-4168-BB8D-FD9ED30AD39D}"/>
    <cellStyle name="Normal 14 18 15 4 7" xfId="16996" xr:uid="{CF1B1112-1AAA-4DC2-8843-1010DAC3352F}"/>
    <cellStyle name="Normal 14 18 15 4 8" xfId="16997" xr:uid="{7178E76A-5538-4F52-B605-9B5DB359594E}"/>
    <cellStyle name="Normal 14 18 15 5" xfId="16998" xr:uid="{950FEDD5-C911-46DB-9FF6-8F1E443CAF7B}"/>
    <cellStyle name="Normal 14 18 15 5 2" xfId="16999" xr:uid="{87C480BF-1FC8-4F84-BB5E-5311FC7DFC02}"/>
    <cellStyle name="Normal 14 18 15 5 2 2" xfId="17000" xr:uid="{8A9DAFEC-C484-4C4A-86F1-C1215A1B7D23}"/>
    <cellStyle name="Normal 14 18 15 5 2 2 2" xfId="17001" xr:uid="{6FAF01F6-5DFA-4BA2-A2F6-FCC464E32A95}"/>
    <cellStyle name="Normal 14 18 15 5 2 2 3" xfId="17002" xr:uid="{00056C48-74E1-4CB9-B83E-7366B44A4648}"/>
    <cellStyle name="Normal 14 18 15 5 2 2 4" xfId="17003" xr:uid="{01D18A27-7304-4C88-81A9-BCC0074B1DEF}"/>
    <cellStyle name="Normal 14 18 15 5 2 2 5" xfId="17004" xr:uid="{BF2AB078-2651-4612-BC59-FD13D0D24A25}"/>
    <cellStyle name="Normal 14 18 15 5 2 3" xfId="17005" xr:uid="{913F3255-5C43-48A1-A752-65D9AEDA3C18}"/>
    <cellStyle name="Normal 14 18 15 5 2 4" xfId="17006" xr:uid="{057CDFB5-6D61-4020-99D8-1A1888D60C04}"/>
    <cellStyle name="Normal 14 18 15 5 2 5" xfId="17007" xr:uid="{0803A424-DF80-4C76-99E8-8A5199DF23DB}"/>
    <cellStyle name="Normal 14 18 15 5 2 6" xfId="17008" xr:uid="{343B2EF7-D6A1-427E-9A01-1AB99269ECA3}"/>
    <cellStyle name="Normal 14 18 15 5 3" xfId="17009" xr:uid="{224196B8-6E88-4689-A98B-4316B6F1C89B}"/>
    <cellStyle name="Normal 14 18 15 5 3 2" xfId="17010" xr:uid="{43CEC625-88DE-4DBB-8447-0A6B51E03C09}"/>
    <cellStyle name="Normal 14 18 15 5 3 2 2" xfId="17011" xr:uid="{C2BBF86F-36DE-41B6-9118-0FE7A8BE2501}"/>
    <cellStyle name="Normal 14 18 15 5 3 2 3" xfId="17012" xr:uid="{E43C1216-6CE8-409A-A7CD-349AEAF15CA1}"/>
    <cellStyle name="Normal 14 18 15 5 3 3" xfId="17013" xr:uid="{44132A45-4E9F-475A-9F92-5A61503B7A6C}"/>
    <cellStyle name="Normal 14 18 15 5 3 4" xfId="17014" xr:uid="{1639ACA3-FF95-4342-816F-17D8ED73F5CA}"/>
    <cellStyle name="Normal 14 18 15 5 3 5" xfId="17015" xr:uid="{10052CBE-5D17-4A10-ADF4-841825149485}"/>
    <cellStyle name="Normal 14 18 15 5 3 6" xfId="17016" xr:uid="{BA0EE2C6-4393-4CA6-9F6B-3BA14F97D1C6}"/>
    <cellStyle name="Normal 14 18 15 5 4" xfId="17017" xr:uid="{9CB697B3-D216-4378-B8DF-726700F0414C}"/>
    <cellStyle name="Normal 14 18 15 5 4 2" xfId="17018" xr:uid="{98EB18D0-7851-4DA4-9D58-4C853471FC99}"/>
    <cellStyle name="Normal 14 18 15 5 4 3" xfId="17019" xr:uid="{0FDA1F4D-E299-4F00-B015-EF7034A08843}"/>
    <cellStyle name="Normal 14 18 15 5 5" xfId="17020" xr:uid="{C7141F18-9C44-49CC-912F-8D84C796A35A}"/>
    <cellStyle name="Normal 14 18 15 5 6" xfId="17021" xr:uid="{03D0BAA6-424E-47DE-8B88-D1351E14D6D6}"/>
    <cellStyle name="Normal 14 18 15 5 7" xfId="17022" xr:uid="{E1D3F39C-4B27-4ED3-AC9A-DF85F241AFDE}"/>
    <cellStyle name="Normal 14 18 15 5 8" xfId="17023" xr:uid="{69099F65-1BC1-42B9-9DE3-1889E99FF897}"/>
    <cellStyle name="Normal 14 18 15 6" xfId="17024" xr:uid="{3CEA053D-E26F-4908-A59D-43E4D7BD2B4C}"/>
    <cellStyle name="Normal 14 18 15 7" xfId="17025" xr:uid="{9F5322C8-D628-438A-8DAA-B1A61FD57F3E}"/>
    <cellStyle name="Normal 14 18 16" xfId="17026" xr:uid="{E427C6BF-9E3B-4669-8098-1EF3FADC0FCD}"/>
    <cellStyle name="Normal 14 18 16 2" xfId="17027" xr:uid="{CE1BC9EA-BAAD-4A95-90A4-26EEDEABFE49}"/>
    <cellStyle name="Normal 14 18 16 2 2" xfId="17028" xr:uid="{77792ED2-F496-4834-9CE0-1410FF2C3072}"/>
    <cellStyle name="Normal 14 18 16 2 2 2" xfId="17029" xr:uid="{BC68DB1A-9D58-4363-9E1D-920ED2293069}"/>
    <cellStyle name="Normal 14 18 16 2 3" xfId="17030" xr:uid="{7FB8CA9A-18C3-4844-BE4F-911377BC6D28}"/>
    <cellStyle name="Normal 14 18 16 2 4" xfId="17031" xr:uid="{501B95B4-56DE-494E-82B1-AF4E0AF6D57B}"/>
    <cellStyle name="Normal 14 18 16 3" xfId="17032" xr:uid="{9E6B4FCF-225C-4A8A-A006-8927309A67E5}"/>
    <cellStyle name="Normal 14 18 16 4" xfId="17033" xr:uid="{129BE10D-DF93-4450-8A38-3602F46B220F}"/>
    <cellStyle name="Normal 14 18 16 4 2" xfId="17034" xr:uid="{FCD7DC58-671D-4398-8691-5E9EE72E51C8}"/>
    <cellStyle name="Normal 14 18 16 4 2 2" xfId="17035" xr:uid="{7889E942-8364-4980-9711-9D8DCAAF7292}"/>
    <cellStyle name="Normal 14 18 16 4 2 2 2" xfId="17036" xr:uid="{7D1954E8-4659-41B8-8940-5B0302805DA8}"/>
    <cellStyle name="Normal 14 18 16 4 2 2 3" xfId="17037" xr:uid="{79418B8B-B3D3-4595-A609-37C6E1CF41E1}"/>
    <cellStyle name="Normal 14 18 16 4 2 2 4" xfId="17038" xr:uid="{360ABC40-F21A-4468-8776-457B80D11E05}"/>
    <cellStyle name="Normal 14 18 16 4 2 2 5" xfId="17039" xr:uid="{DCC241CB-EA6E-4943-9D1D-32364B49F52C}"/>
    <cellStyle name="Normal 14 18 16 4 2 3" xfId="17040" xr:uid="{92E3A5AF-BD08-405B-9AFD-44F269454FC1}"/>
    <cellStyle name="Normal 14 18 16 4 2 4" xfId="17041" xr:uid="{3D5FE911-915E-422F-9B8F-328ADE48D2DA}"/>
    <cellStyle name="Normal 14 18 16 4 2 5" xfId="17042" xr:uid="{C76483A0-5E66-4E8D-84C4-0D7ABB006C6E}"/>
    <cellStyle name="Normal 14 18 16 4 2 6" xfId="17043" xr:uid="{240A99DF-8425-4EC3-A569-152E6A344E9D}"/>
    <cellStyle name="Normal 14 18 16 4 3" xfId="17044" xr:uid="{968B4CBF-E2D5-4DB8-9073-27DEF2924EF3}"/>
    <cellStyle name="Normal 14 18 16 4 3 2" xfId="17045" xr:uid="{E18B7CF2-1443-4374-8A98-8F21B55CD2A8}"/>
    <cellStyle name="Normal 14 18 16 4 3 2 2" xfId="17046" xr:uid="{984E175B-0DD5-4835-823D-72C2B6C20DF2}"/>
    <cellStyle name="Normal 14 18 16 4 3 2 3" xfId="17047" xr:uid="{A891BFF8-05E9-4D45-BFF6-2F453451B6CA}"/>
    <cellStyle name="Normal 14 18 16 4 3 3" xfId="17048" xr:uid="{9A70944C-9CDE-44AF-B866-9BE3FE01E3D9}"/>
    <cellStyle name="Normal 14 18 16 4 3 4" xfId="17049" xr:uid="{E46CFAA0-76AF-4354-A5F9-9CCB2BF736C2}"/>
    <cellStyle name="Normal 14 18 16 4 3 5" xfId="17050" xr:uid="{54A2125B-F270-4F29-A26E-0FC985F233D2}"/>
    <cellStyle name="Normal 14 18 16 4 3 6" xfId="17051" xr:uid="{7C84782B-52EC-48C0-9EF4-A5B901EF44DD}"/>
    <cellStyle name="Normal 14 18 16 4 4" xfId="17052" xr:uid="{828B4150-3050-4C14-97AC-0D41D52D0380}"/>
    <cellStyle name="Normal 14 18 16 4 4 2" xfId="17053" xr:uid="{42A15E2D-8311-4FB2-AFC6-DE5477988581}"/>
    <cellStyle name="Normal 14 18 16 4 4 3" xfId="17054" xr:uid="{908309CB-34AB-477B-BB9F-C13438A78280}"/>
    <cellStyle name="Normal 14 18 16 4 5" xfId="17055" xr:uid="{85D55B18-4393-4402-AAF8-0E5B9F9473D8}"/>
    <cellStyle name="Normal 14 18 16 4 6" xfId="17056" xr:uid="{1F13A313-849E-4316-9704-F3A96BAFC56E}"/>
    <cellStyle name="Normal 14 18 16 4 7" xfId="17057" xr:uid="{91538FF4-8B57-47C5-97DC-A7AB55E921DE}"/>
    <cellStyle name="Normal 14 18 16 4 8" xfId="17058" xr:uid="{30DE8A21-44BD-4E54-A899-CD0EA0A8C4BE}"/>
    <cellStyle name="Normal 14 18 16 5" xfId="17059" xr:uid="{270FCF59-AD91-492D-BC4D-E268AF1812AD}"/>
    <cellStyle name="Normal 14 18 16 5 2" xfId="17060" xr:uid="{97CB736D-1B1E-4864-9E75-D9C8DFC540BD}"/>
    <cellStyle name="Normal 14 18 16 5 2 2" xfId="17061" xr:uid="{73C92B95-1DA0-4F12-8F5A-A8C99862AE1C}"/>
    <cellStyle name="Normal 14 18 16 5 2 2 2" xfId="17062" xr:uid="{3E4A0EF4-494A-4835-AF51-9CED42C1E63C}"/>
    <cellStyle name="Normal 14 18 16 5 2 2 3" xfId="17063" xr:uid="{79FC0184-A1EE-4D9C-936B-BB6D105FC9ED}"/>
    <cellStyle name="Normal 14 18 16 5 2 2 4" xfId="17064" xr:uid="{94B83CF4-EAE3-48FD-8E70-470959A99D58}"/>
    <cellStyle name="Normal 14 18 16 5 2 2 5" xfId="17065" xr:uid="{9A44C733-139F-443A-8F55-C892A8C70AC5}"/>
    <cellStyle name="Normal 14 18 16 5 2 3" xfId="17066" xr:uid="{F419773A-48BA-4580-A39E-0FA79F49B71B}"/>
    <cellStyle name="Normal 14 18 16 5 2 4" xfId="17067" xr:uid="{39AF7180-6115-4EFE-804A-73DD20A6DC1E}"/>
    <cellStyle name="Normal 14 18 16 5 2 5" xfId="17068" xr:uid="{EE1679C2-AE41-4586-8506-6B6F6DE2F796}"/>
    <cellStyle name="Normal 14 18 16 5 2 6" xfId="17069" xr:uid="{1303BB07-766B-4A69-861A-8A14D9F57DBD}"/>
    <cellStyle name="Normal 14 18 16 5 3" xfId="17070" xr:uid="{FDE57CD8-ACFE-45D8-88AC-09E93F97DEE5}"/>
    <cellStyle name="Normal 14 18 16 5 3 2" xfId="17071" xr:uid="{E021D8FB-136C-4D45-BADD-4A5FF504711E}"/>
    <cellStyle name="Normal 14 18 16 5 3 2 2" xfId="17072" xr:uid="{7F9ECDC9-A4D2-4E23-9664-CEFE84834E14}"/>
    <cellStyle name="Normal 14 18 16 5 3 2 3" xfId="17073" xr:uid="{C7AE9D2E-34CF-4E53-B0F3-B253BAF5EDFC}"/>
    <cellStyle name="Normal 14 18 16 5 3 3" xfId="17074" xr:uid="{20BFBE07-F944-46BB-833E-47A03764F551}"/>
    <cellStyle name="Normal 14 18 16 5 3 4" xfId="17075" xr:uid="{05624C18-A34A-4241-89BA-DF50AF0E2358}"/>
    <cellStyle name="Normal 14 18 16 5 3 5" xfId="17076" xr:uid="{FB4ACE75-A24A-436F-BE68-9C95CC192DA0}"/>
    <cellStyle name="Normal 14 18 16 5 3 6" xfId="17077" xr:uid="{0791FF9F-2FFF-45BE-A7EF-BB03E80C048E}"/>
    <cellStyle name="Normal 14 18 16 5 4" xfId="17078" xr:uid="{7415A9A5-08B7-48A9-8558-6C7F6F195BE1}"/>
    <cellStyle name="Normal 14 18 16 5 4 2" xfId="17079" xr:uid="{9AD01B04-6C61-41A9-84C1-FDEC5B5DEED5}"/>
    <cellStyle name="Normal 14 18 16 5 4 3" xfId="17080" xr:uid="{16FE74C8-6EAD-4CCF-941E-652789A3CD27}"/>
    <cellStyle name="Normal 14 18 16 5 5" xfId="17081" xr:uid="{5342B919-D7B3-4D4F-A1C8-E3ED39346ED5}"/>
    <cellStyle name="Normal 14 18 16 5 6" xfId="17082" xr:uid="{7F81EAA6-5097-4B74-8F99-815820DE8A0E}"/>
    <cellStyle name="Normal 14 18 16 5 7" xfId="17083" xr:uid="{951EF296-AAA4-4B90-98AA-3308A6DF0CD0}"/>
    <cellStyle name="Normal 14 18 16 5 8" xfId="17084" xr:uid="{35770EA0-80DE-4DFA-A4CF-874C2AF1D3C8}"/>
    <cellStyle name="Normal 14 18 16 6" xfId="17085" xr:uid="{1D1A7A9D-6E98-4B4E-AF55-F5249152DA91}"/>
    <cellStyle name="Normal 14 18 16 7" xfId="17086" xr:uid="{29AA78FE-3300-48F9-9C87-9A2E5BC15929}"/>
    <cellStyle name="Normal 14 18 17" xfId="17087" xr:uid="{E228974F-8833-4D18-B7C7-2E73499069DF}"/>
    <cellStyle name="Normal 14 18 17 2" xfId="17088" xr:uid="{36BFBFAA-8E7F-493F-83FB-D552D67183AF}"/>
    <cellStyle name="Normal 14 18 17 2 2" xfId="17089" xr:uid="{F47496CB-D88B-4B54-A494-A42CE918274C}"/>
    <cellStyle name="Normal 14 18 17 2 2 2" xfId="17090" xr:uid="{B3A5E94C-6C96-4902-8183-1695DCA4AC39}"/>
    <cellStyle name="Normal 14 18 17 2 3" xfId="17091" xr:uid="{09A72186-C291-45B9-A987-94217B30BC7F}"/>
    <cellStyle name="Normal 14 18 17 2 4" xfId="17092" xr:uid="{31447293-0BA7-4190-8BE1-71124CD0AC2E}"/>
    <cellStyle name="Normal 14 18 17 3" xfId="17093" xr:uid="{FA11847A-92BF-4666-BBEB-47D24BFB6406}"/>
    <cellStyle name="Normal 14 18 17 4" xfId="17094" xr:uid="{19E4E076-14F3-436B-BC71-4C55203B9EC3}"/>
    <cellStyle name="Normal 14 18 17 4 2" xfId="17095" xr:uid="{29D73CF4-29B4-4EE1-8EC1-DDCA2692A2CC}"/>
    <cellStyle name="Normal 14 18 17 4 2 2" xfId="17096" xr:uid="{3CD03C24-9B85-4B32-8565-5E80C9CB0BDF}"/>
    <cellStyle name="Normal 14 18 17 4 2 2 2" xfId="17097" xr:uid="{5EC256FE-5491-4923-B050-2CDDED406E4B}"/>
    <cellStyle name="Normal 14 18 17 4 2 2 3" xfId="17098" xr:uid="{8E2EDA8C-A9A3-430B-ADF0-CB558466152E}"/>
    <cellStyle name="Normal 14 18 17 4 2 2 4" xfId="17099" xr:uid="{F2C3118D-1F04-441A-B065-CD2566EA5D4E}"/>
    <cellStyle name="Normal 14 18 17 4 2 2 5" xfId="17100" xr:uid="{E82183B7-3FE6-4987-9D39-6AC95EB8FAD6}"/>
    <cellStyle name="Normal 14 18 17 4 2 3" xfId="17101" xr:uid="{A01765AC-375C-43FF-A37D-B51684B56EA0}"/>
    <cellStyle name="Normal 14 18 17 4 2 4" xfId="17102" xr:uid="{14295625-7EE9-49FA-A0A6-2D26CA6B335E}"/>
    <cellStyle name="Normal 14 18 17 4 2 5" xfId="17103" xr:uid="{863F7EEE-F0A8-43FE-B7E2-BBDF7136C2CA}"/>
    <cellStyle name="Normal 14 18 17 4 2 6" xfId="17104" xr:uid="{EBB338ED-4F60-42EA-BBFC-801B8348FFE7}"/>
    <cellStyle name="Normal 14 18 17 4 3" xfId="17105" xr:uid="{4E09A417-0135-4900-B94B-1D5D0F592598}"/>
    <cellStyle name="Normal 14 18 17 4 3 2" xfId="17106" xr:uid="{DFC2850D-A52E-47C1-8211-A79D4A1AF16D}"/>
    <cellStyle name="Normal 14 18 17 4 3 2 2" xfId="17107" xr:uid="{2AABE25C-C5E8-4CAB-A2B8-0CBF846692A8}"/>
    <cellStyle name="Normal 14 18 17 4 3 2 3" xfId="17108" xr:uid="{83C1D625-13C3-4002-A1D3-36206A9625B8}"/>
    <cellStyle name="Normal 14 18 17 4 3 3" xfId="17109" xr:uid="{0EF858A0-B26E-4593-979C-6BE443A9FA64}"/>
    <cellStyle name="Normal 14 18 17 4 3 4" xfId="17110" xr:uid="{15A86D58-3878-4146-A6AC-AFABB8D8875C}"/>
    <cellStyle name="Normal 14 18 17 4 3 5" xfId="17111" xr:uid="{6099B248-C700-474C-926D-8D32DF860DBE}"/>
    <cellStyle name="Normal 14 18 17 4 3 6" xfId="17112" xr:uid="{6CFCBC29-6F6C-4456-9E98-9F6C696B6910}"/>
    <cellStyle name="Normal 14 18 17 4 4" xfId="17113" xr:uid="{33F54855-2C4D-448D-AF35-43D73D5BDEE6}"/>
    <cellStyle name="Normal 14 18 17 4 4 2" xfId="17114" xr:uid="{6C149057-1BB8-4775-88CB-C206D2E596A2}"/>
    <cellStyle name="Normal 14 18 17 4 4 3" xfId="17115" xr:uid="{69012E7C-CEB4-4291-AE71-21A9AF087323}"/>
    <cellStyle name="Normal 14 18 17 4 5" xfId="17116" xr:uid="{6DA2A3AD-63E6-4D59-ABB6-BC112FE13A77}"/>
    <cellStyle name="Normal 14 18 17 4 6" xfId="17117" xr:uid="{7248D200-E234-467F-A5FC-99AE92C4BE9E}"/>
    <cellStyle name="Normal 14 18 17 4 7" xfId="17118" xr:uid="{EC3DEC96-CEB2-4CB4-B12B-1A96A85CBAB3}"/>
    <cellStyle name="Normal 14 18 17 4 8" xfId="17119" xr:uid="{10C0E20E-22D8-49BE-894C-57FC6AB33AEA}"/>
    <cellStyle name="Normal 14 18 17 5" xfId="17120" xr:uid="{62E9E831-6DFA-425E-BD6A-38FC0F18C9AC}"/>
    <cellStyle name="Normal 14 18 17 5 2" xfId="17121" xr:uid="{A487F1FA-88BA-4749-ACB2-48531385F76E}"/>
    <cellStyle name="Normal 14 18 17 5 2 2" xfId="17122" xr:uid="{C81404FA-F5CE-41D3-82EA-BE9DC1164423}"/>
    <cellStyle name="Normal 14 18 17 5 2 2 2" xfId="17123" xr:uid="{FDD44328-A7D4-4292-B7E5-4B6BB336D539}"/>
    <cellStyle name="Normal 14 18 17 5 2 2 3" xfId="17124" xr:uid="{14D257F5-4ADC-4DD4-BBE0-9DC7D3E24194}"/>
    <cellStyle name="Normal 14 18 17 5 2 2 4" xfId="17125" xr:uid="{7D151606-636B-455F-8438-33C71531E636}"/>
    <cellStyle name="Normal 14 18 17 5 2 2 5" xfId="17126" xr:uid="{FF38049B-A2AD-49DC-8993-7AA705601171}"/>
    <cellStyle name="Normal 14 18 17 5 2 3" xfId="17127" xr:uid="{CDFC4ACA-2644-4DBC-A7CB-DEE6C94381A2}"/>
    <cellStyle name="Normal 14 18 17 5 2 4" xfId="17128" xr:uid="{22645C5C-4AD2-46BA-970C-8C3491D30594}"/>
    <cellStyle name="Normal 14 18 17 5 2 5" xfId="17129" xr:uid="{94BD14F5-F8F3-488B-AD2C-BD9F57E479AB}"/>
    <cellStyle name="Normal 14 18 17 5 2 6" xfId="17130" xr:uid="{3FE3787E-F3B5-4FB5-BFA8-C6F80E1521E6}"/>
    <cellStyle name="Normal 14 18 17 5 3" xfId="17131" xr:uid="{F95A30D0-0F44-48BD-A13C-33FDA0BC95C1}"/>
    <cellStyle name="Normal 14 18 17 5 3 2" xfId="17132" xr:uid="{B2263BC4-39E3-4D2C-8791-8ECB030C0965}"/>
    <cellStyle name="Normal 14 18 17 5 3 2 2" xfId="17133" xr:uid="{8C4DFDFE-164D-473E-88EC-E903B2CA62A6}"/>
    <cellStyle name="Normal 14 18 17 5 3 2 3" xfId="17134" xr:uid="{60E4F549-0FEF-40E9-8F5C-7D66A4E52471}"/>
    <cellStyle name="Normal 14 18 17 5 3 3" xfId="17135" xr:uid="{550DA9C4-0E18-4780-A3C6-250E4E96C972}"/>
    <cellStyle name="Normal 14 18 17 5 3 4" xfId="17136" xr:uid="{39B5713F-E40F-4337-8B05-39974023EC0D}"/>
    <cellStyle name="Normal 14 18 17 5 3 5" xfId="17137" xr:uid="{D9E86C7B-B3C5-4697-AEC3-DF0A01689CCE}"/>
    <cellStyle name="Normal 14 18 17 5 3 6" xfId="17138" xr:uid="{241D6A00-E448-4667-B0E2-96FE1228B286}"/>
    <cellStyle name="Normal 14 18 17 5 4" xfId="17139" xr:uid="{2740E50E-9D1A-4C91-BB6A-65B6669AE259}"/>
    <cellStyle name="Normal 14 18 17 5 4 2" xfId="17140" xr:uid="{6799779C-6BCA-48E5-8358-2FF6FF2D73F0}"/>
    <cellStyle name="Normal 14 18 17 5 4 3" xfId="17141" xr:uid="{B61DA4C0-4135-44C0-9EF0-8A29529D3D09}"/>
    <cellStyle name="Normal 14 18 17 5 5" xfId="17142" xr:uid="{1AD70857-83CE-417C-B472-718465D776FE}"/>
    <cellStyle name="Normal 14 18 17 5 6" xfId="17143" xr:uid="{852D2E41-22E3-4181-A18B-2D2CB971D3EB}"/>
    <cellStyle name="Normal 14 18 17 5 7" xfId="17144" xr:uid="{5A27EE62-169A-434A-B53F-335FFB445DF5}"/>
    <cellStyle name="Normal 14 18 17 5 8" xfId="17145" xr:uid="{B759F577-B5D7-4BFB-BA92-726377EFE23A}"/>
    <cellStyle name="Normal 14 18 17 6" xfId="17146" xr:uid="{57CCE279-71CB-4661-AE39-B0C35602A511}"/>
    <cellStyle name="Normal 14 18 17 7" xfId="17147" xr:uid="{BB92B9B3-7ACA-4814-B7F1-139DB26B299F}"/>
    <cellStyle name="Normal 14 18 2" xfId="17148" xr:uid="{92B60248-8711-41AF-BB04-EFAC171AD877}"/>
    <cellStyle name="Normal 14 18 2 2" xfId="17149" xr:uid="{42802995-B8ED-48E4-A780-3DB19636D494}"/>
    <cellStyle name="Normal 14 18 2 2 2" xfId="17150" xr:uid="{2A7B2F0E-C4CB-4CC1-9DF5-D74CA095A30D}"/>
    <cellStyle name="Normal 14 18 2 2 2 2" xfId="17151" xr:uid="{EDE77BCA-1F3D-4D52-A4D2-FCB4F7C78B89}"/>
    <cellStyle name="Normal 14 18 2 2 3" xfId="17152" xr:uid="{BDAA7465-1016-486A-8BAD-F3D01ADACA4D}"/>
    <cellStyle name="Normal 14 18 2 2 4" xfId="17153" xr:uid="{690E1419-6A6C-4CAF-BCCB-FF50D4F60180}"/>
    <cellStyle name="Normal 14 18 2 3" xfId="17154" xr:uid="{78BA4CF2-4E22-4BE5-945F-1A8DA25AADCC}"/>
    <cellStyle name="Normal 14 18 2 4" xfId="17155" xr:uid="{75DB707D-7224-4338-B070-474A71BEB048}"/>
    <cellStyle name="Normal 14 18 2 4 2" xfId="17156" xr:uid="{AB912FE7-46AA-4962-9839-73716966D2EF}"/>
    <cellStyle name="Normal 14 18 2 4 2 2" xfId="17157" xr:uid="{515EA125-EFA5-4F56-B964-A9AF6FA16F7C}"/>
    <cellStyle name="Normal 14 18 2 4 2 2 2" xfId="17158" xr:uid="{C1295E86-5CFD-41D6-8838-C4CF707919E1}"/>
    <cellStyle name="Normal 14 18 2 4 2 2 3" xfId="17159" xr:uid="{623186C1-C727-49DD-B8F2-79F059540199}"/>
    <cellStyle name="Normal 14 18 2 4 2 2 4" xfId="17160" xr:uid="{11453FCD-2CFA-4B67-98DC-4A4CBF95E775}"/>
    <cellStyle name="Normal 14 18 2 4 2 2 5" xfId="17161" xr:uid="{19ACD525-EB83-4707-AA13-887113B48FFE}"/>
    <cellStyle name="Normal 14 18 2 4 2 3" xfId="17162" xr:uid="{566618AB-7893-4187-9847-A7E3E611014E}"/>
    <cellStyle name="Normal 14 18 2 4 2 4" xfId="17163" xr:uid="{3A817D36-DB2F-4650-B460-FB4CE8330CAB}"/>
    <cellStyle name="Normal 14 18 2 4 2 5" xfId="17164" xr:uid="{4E25B43E-3E6F-45B9-9926-96502407EA40}"/>
    <cellStyle name="Normal 14 18 2 4 2 6" xfId="17165" xr:uid="{C44E31ED-4414-487B-AE37-491C1ADFE9B9}"/>
    <cellStyle name="Normal 14 18 2 4 3" xfId="17166" xr:uid="{FE9CE8C4-1415-44D3-95F0-F1768D86A6B8}"/>
    <cellStyle name="Normal 14 18 2 4 3 2" xfId="17167" xr:uid="{E422092E-1EE2-4F01-8091-429402DF8663}"/>
    <cellStyle name="Normal 14 18 2 4 3 2 2" xfId="17168" xr:uid="{1462BF47-8474-4500-984C-66DB86ECD15F}"/>
    <cellStyle name="Normal 14 18 2 4 3 2 3" xfId="17169" xr:uid="{F261611B-AAE0-4858-8892-BAF2F824E5CC}"/>
    <cellStyle name="Normal 14 18 2 4 3 3" xfId="17170" xr:uid="{EB2C81AD-156C-4D8D-AD1F-02D26C314AAD}"/>
    <cellStyle name="Normal 14 18 2 4 3 4" xfId="17171" xr:uid="{2F244843-7408-4907-80A9-2E30E278EE25}"/>
    <cellStyle name="Normal 14 18 2 4 3 5" xfId="17172" xr:uid="{7518461B-DB04-4041-BBA7-997F3A22AEDE}"/>
    <cellStyle name="Normal 14 18 2 4 3 6" xfId="17173" xr:uid="{801AD650-3BF0-4B5E-8D0D-8A3E5DD3A064}"/>
    <cellStyle name="Normal 14 18 2 4 4" xfId="17174" xr:uid="{6E15B70F-BDC1-4E28-AAB7-1D61154B0018}"/>
    <cellStyle name="Normal 14 18 2 4 4 2" xfId="17175" xr:uid="{C0210552-2EDC-4F7F-B7B0-E65131FEE118}"/>
    <cellStyle name="Normal 14 18 2 4 4 3" xfId="17176" xr:uid="{063BA925-DD8C-4A22-8EEA-E3F0D69437DA}"/>
    <cellStyle name="Normal 14 18 2 4 5" xfId="17177" xr:uid="{C078313E-ACB0-457E-A1B1-EA7F2CDCE36E}"/>
    <cellStyle name="Normal 14 18 2 4 6" xfId="17178" xr:uid="{0D2EDDAC-18BC-4F0D-A9DD-F80E7B01B344}"/>
    <cellStyle name="Normal 14 18 2 4 7" xfId="17179" xr:uid="{0BF38A21-EB17-4BBC-B163-D7BB96D62B49}"/>
    <cellStyle name="Normal 14 18 2 4 8" xfId="17180" xr:uid="{0069618E-4276-48BB-9278-6B0D15F40E28}"/>
    <cellStyle name="Normal 14 18 2 5" xfId="17181" xr:uid="{4B023B89-CC25-43EE-8ED7-16CD78A8BBF4}"/>
    <cellStyle name="Normal 14 18 2 5 2" xfId="17182" xr:uid="{D4401FB2-1E00-43C0-B8BF-ED3AD955521F}"/>
    <cellStyle name="Normal 14 18 2 5 2 2" xfId="17183" xr:uid="{F315A6DF-6901-44FA-89F8-A6110B8A5400}"/>
    <cellStyle name="Normal 14 18 2 5 2 2 2" xfId="17184" xr:uid="{EEF58077-5211-4236-9791-9E90A98DCE13}"/>
    <cellStyle name="Normal 14 18 2 5 2 2 3" xfId="17185" xr:uid="{F1027B3D-81D6-4DED-9066-C7BBDA7DA6EA}"/>
    <cellStyle name="Normal 14 18 2 5 2 2 4" xfId="17186" xr:uid="{7AA44CC4-63B6-4F2A-839E-009C2D585953}"/>
    <cellStyle name="Normal 14 18 2 5 2 2 5" xfId="17187" xr:uid="{DD9B0582-8F25-4328-AE58-17B5D4C1962F}"/>
    <cellStyle name="Normal 14 18 2 5 2 3" xfId="17188" xr:uid="{ABDAB7B7-46C8-4D2E-B506-5EFBDA30FEFB}"/>
    <cellStyle name="Normal 14 18 2 5 2 4" xfId="17189" xr:uid="{3ABC0600-798F-4BAF-A336-C55F2F4725D6}"/>
    <cellStyle name="Normal 14 18 2 5 2 5" xfId="17190" xr:uid="{8CDFBACA-3C77-42E9-A3D5-5ED833188458}"/>
    <cellStyle name="Normal 14 18 2 5 2 6" xfId="17191" xr:uid="{1A3C7828-BECD-417C-9DC8-8514492C35D3}"/>
    <cellStyle name="Normal 14 18 2 5 3" xfId="17192" xr:uid="{4D05DFAA-74DB-49E9-AD40-98A08183FC5D}"/>
    <cellStyle name="Normal 14 18 2 5 3 2" xfId="17193" xr:uid="{E217B8FD-50B4-474A-AF50-395F76C9F642}"/>
    <cellStyle name="Normal 14 18 2 5 3 2 2" xfId="17194" xr:uid="{38396926-C8B9-4334-9691-B0E11D7B5133}"/>
    <cellStyle name="Normal 14 18 2 5 3 2 3" xfId="17195" xr:uid="{9D2FF1ED-8F5B-4ED8-AEE3-81EA435E8A08}"/>
    <cellStyle name="Normal 14 18 2 5 3 3" xfId="17196" xr:uid="{9C3CEB94-0856-4F12-8C97-EAA4F2F79F9E}"/>
    <cellStyle name="Normal 14 18 2 5 3 4" xfId="17197" xr:uid="{EB0239C4-C848-41F1-AEAD-F9BE9283CC37}"/>
    <cellStyle name="Normal 14 18 2 5 3 5" xfId="17198" xr:uid="{1281F0C2-88DD-4CD4-981A-B01663F68A8B}"/>
    <cellStyle name="Normal 14 18 2 5 3 6" xfId="17199" xr:uid="{271AB4A2-DE79-4C99-B9B5-B6B81410AA45}"/>
    <cellStyle name="Normal 14 18 2 5 4" xfId="17200" xr:uid="{0E89A9F0-E362-473D-84E5-4E99BB099BB6}"/>
    <cellStyle name="Normal 14 18 2 5 4 2" xfId="17201" xr:uid="{06675FA9-D2AC-4EC0-852F-4DE1D1827C31}"/>
    <cellStyle name="Normal 14 18 2 5 4 3" xfId="17202" xr:uid="{0808A143-EEAB-414E-AEA7-E7CB7F32A4E1}"/>
    <cellStyle name="Normal 14 18 2 5 5" xfId="17203" xr:uid="{3D646F7B-32EE-4060-BBFB-CEE655D40962}"/>
    <cellStyle name="Normal 14 18 2 5 6" xfId="17204" xr:uid="{99FEDD22-2068-4F60-B0F2-ADEF6209893B}"/>
    <cellStyle name="Normal 14 18 2 5 7" xfId="17205" xr:uid="{32D7410B-76AD-4F8E-9B0B-6F3DC2D8A24F}"/>
    <cellStyle name="Normal 14 18 2 5 8" xfId="17206" xr:uid="{ED1269C3-78AF-44C7-A4BA-FF849791347C}"/>
    <cellStyle name="Normal 14 18 2 6" xfId="17207" xr:uid="{F9A06BBE-1651-42F8-AEE3-3E9EAC67F079}"/>
    <cellStyle name="Normal 14 18 2 7" xfId="17208" xr:uid="{37DB4F48-7565-4A9E-A0AF-4C842080B174}"/>
    <cellStyle name="Normal 14 18 3" xfId="17209" xr:uid="{E3DAB47F-7948-4E62-8164-7AD2C1A1CF62}"/>
    <cellStyle name="Normal 14 18 3 2" xfId="17210" xr:uid="{B3E86595-EF45-42BA-A7D3-5C34F13EC570}"/>
    <cellStyle name="Normal 14 18 3 2 2" xfId="17211" xr:uid="{30BEF8A7-F0A5-476C-BF2E-0CD64F6D1516}"/>
    <cellStyle name="Normal 14 18 3 2 2 2" xfId="17212" xr:uid="{B9B966D3-89B4-4429-BEFE-3E31F06B6CD8}"/>
    <cellStyle name="Normal 14 18 3 2 3" xfId="17213" xr:uid="{2D8B6CD7-0B2D-4F36-8CDD-F00CCC0B5AEE}"/>
    <cellStyle name="Normal 14 18 3 2 4" xfId="17214" xr:uid="{35AA605B-D823-4913-A9FF-7FB1E1E9E4A3}"/>
    <cellStyle name="Normal 14 18 3 3" xfId="17215" xr:uid="{89FB9A9E-02AC-4150-BF7A-345EB6263ABF}"/>
    <cellStyle name="Normal 14 18 3 4" xfId="17216" xr:uid="{854E44B7-509D-457B-AFFD-0DAFB9FBF9C8}"/>
    <cellStyle name="Normal 14 18 3 4 2" xfId="17217" xr:uid="{97E2EE3E-6372-4F2F-A78A-976010FC5256}"/>
    <cellStyle name="Normal 14 18 3 4 2 2" xfId="17218" xr:uid="{76020BA6-F239-410B-9AD9-6479F8468612}"/>
    <cellStyle name="Normal 14 18 3 4 2 2 2" xfId="17219" xr:uid="{0A7F1C6E-20A1-4160-B8BC-F6644E0CD4F3}"/>
    <cellStyle name="Normal 14 18 3 4 2 2 3" xfId="17220" xr:uid="{4ED8E849-7CDD-444D-AF19-FDF3271771B4}"/>
    <cellStyle name="Normal 14 18 3 4 2 2 4" xfId="17221" xr:uid="{C426EDAA-3B52-4FE4-814A-9F34D0AFE361}"/>
    <cellStyle name="Normal 14 18 3 4 2 2 5" xfId="17222" xr:uid="{554F129F-C799-458E-94F0-806E2909122E}"/>
    <cellStyle name="Normal 14 18 3 4 2 3" xfId="17223" xr:uid="{A6E8F910-FC87-4EC8-AC1D-E2B191432CE5}"/>
    <cellStyle name="Normal 14 18 3 4 2 4" xfId="17224" xr:uid="{5EA876C8-8F6B-4C69-9779-1FA3E28DB14B}"/>
    <cellStyle name="Normal 14 18 3 4 2 5" xfId="17225" xr:uid="{AE1F8EBD-431A-4142-92C4-32377835DAE4}"/>
    <cellStyle name="Normal 14 18 3 4 2 6" xfId="17226" xr:uid="{4471E9DE-4DA0-4B2E-8D06-032597D5FC6F}"/>
    <cellStyle name="Normal 14 18 3 4 3" xfId="17227" xr:uid="{807CD884-A076-4507-881A-045BFB9ED8FE}"/>
    <cellStyle name="Normal 14 18 3 4 3 2" xfId="17228" xr:uid="{8E334DA8-7622-42A2-9C6F-DEF3CC54D748}"/>
    <cellStyle name="Normal 14 18 3 4 3 2 2" xfId="17229" xr:uid="{21312786-5DA6-4B42-AA61-16FE313B3B07}"/>
    <cellStyle name="Normal 14 18 3 4 3 2 3" xfId="17230" xr:uid="{FB865BA7-2BAE-4A12-B532-6D8526598298}"/>
    <cellStyle name="Normal 14 18 3 4 3 3" xfId="17231" xr:uid="{96FA2EE5-B3ED-4602-9613-66AD5AAEE2F6}"/>
    <cellStyle name="Normal 14 18 3 4 3 4" xfId="17232" xr:uid="{AD2FE0D5-116C-4771-B2EA-4A93BCE30D45}"/>
    <cellStyle name="Normal 14 18 3 4 3 5" xfId="17233" xr:uid="{0C9902B1-342F-4532-942C-C969FE84B7BA}"/>
    <cellStyle name="Normal 14 18 3 4 3 6" xfId="17234" xr:uid="{FF81C355-B1E8-4E54-B185-7A220745E33F}"/>
    <cellStyle name="Normal 14 18 3 4 4" xfId="17235" xr:uid="{A9997A65-4559-4165-9B62-DB10F0FEA839}"/>
    <cellStyle name="Normal 14 18 3 4 4 2" xfId="17236" xr:uid="{51C0386E-B761-41E4-8285-43695FCCEE2E}"/>
    <cellStyle name="Normal 14 18 3 4 4 3" xfId="17237" xr:uid="{AF76DBA1-7670-4BC0-8D8D-36118EF73BE9}"/>
    <cellStyle name="Normal 14 18 3 4 5" xfId="17238" xr:uid="{2B2DEEDE-790C-4BC5-AB6B-80AE87630B12}"/>
    <cellStyle name="Normal 14 18 3 4 6" xfId="17239" xr:uid="{52017FA1-ACB6-40D7-A06E-6A11D106AF50}"/>
    <cellStyle name="Normal 14 18 3 4 7" xfId="17240" xr:uid="{30325D4E-A965-405A-B1E3-C853664B2427}"/>
    <cellStyle name="Normal 14 18 3 4 8" xfId="17241" xr:uid="{E769EB27-630C-4D0F-86A7-5295972DD06D}"/>
    <cellStyle name="Normal 14 18 3 5" xfId="17242" xr:uid="{7E6B0B3F-847C-424F-9C4C-CDDAD0136A0B}"/>
    <cellStyle name="Normal 14 18 3 5 2" xfId="17243" xr:uid="{F3C8DDCA-C43C-436E-A9BF-33CCD3710158}"/>
    <cellStyle name="Normal 14 18 3 5 2 2" xfId="17244" xr:uid="{395A207E-7BCB-458F-84E0-517295C24387}"/>
    <cellStyle name="Normal 14 18 3 5 2 2 2" xfId="17245" xr:uid="{93C2F199-79B4-4692-9406-06AF4178F37F}"/>
    <cellStyle name="Normal 14 18 3 5 2 2 3" xfId="17246" xr:uid="{B79A2AFC-384B-4CB9-8D95-AB576212E5FA}"/>
    <cellStyle name="Normal 14 18 3 5 2 2 4" xfId="17247" xr:uid="{EB733EEB-E9C3-4C71-8094-2AC17C61A67C}"/>
    <cellStyle name="Normal 14 18 3 5 2 2 5" xfId="17248" xr:uid="{89E331C9-10DB-4F9A-B20E-AF3B7748E2FD}"/>
    <cellStyle name="Normal 14 18 3 5 2 3" xfId="17249" xr:uid="{58D30540-C7BE-443E-9D74-196B141163A3}"/>
    <cellStyle name="Normal 14 18 3 5 2 4" xfId="17250" xr:uid="{FF900A47-5738-4CFA-BFF8-50B463FE116F}"/>
    <cellStyle name="Normal 14 18 3 5 2 5" xfId="17251" xr:uid="{81751A7C-4B51-4B56-B745-886E5064E3CE}"/>
    <cellStyle name="Normal 14 18 3 5 2 6" xfId="17252" xr:uid="{6C64F9BC-CA69-4DFC-A1A9-4106DA343A84}"/>
    <cellStyle name="Normal 14 18 3 5 3" xfId="17253" xr:uid="{FCD4F66C-6607-46B8-9A16-95C6F668ED87}"/>
    <cellStyle name="Normal 14 18 3 5 3 2" xfId="17254" xr:uid="{0023D65C-E1EC-4346-98E4-56FA8BA39890}"/>
    <cellStyle name="Normal 14 18 3 5 3 2 2" xfId="17255" xr:uid="{07A718D0-232A-4DD2-AC5C-CFA1D6B65CCF}"/>
    <cellStyle name="Normal 14 18 3 5 3 2 3" xfId="17256" xr:uid="{9AEADE63-DD1E-4A7E-B72F-0773F2B47A23}"/>
    <cellStyle name="Normal 14 18 3 5 3 3" xfId="17257" xr:uid="{AC3E5445-59A2-4FB9-863E-2F5F36E11EA0}"/>
    <cellStyle name="Normal 14 18 3 5 3 4" xfId="17258" xr:uid="{B1237FFF-2F98-407A-82EA-9EDF59E4E94D}"/>
    <cellStyle name="Normal 14 18 3 5 3 5" xfId="17259" xr:uid="{C2C92E3C-8E2B-4479-892C-93C737C25D74}"/>
    <cellStyle name="Normal 14 18 3 5 3 6" xfId="17260" xr:uid="{F58277F1-5C17-4DBB-AB54-B2843D6B778C}"/>
    <cellStyle name="Normal 14 18 3 5 4" xfId="17261" xr:uid="{80FF1555-DDEA-4219-A0CE-76B3FBF5495A}"/>
    <cellStyle name="Normal 14 18 3 5 4 2" xfId="17262" xr:uid="{AC9B4F6A-FD7E-4B71-B631-8D5602039850}"/>
    <cellStyle name="Normal 14 18 3 5 4 3" xfId="17263" xr:uid="{7135D1C7-93B5-4FB3-86DB-01428D01D743}"/>
    <cellStyle name="Normal 14 18 3 5 5" xfId="17264" xr:uid="{11564E37-E135-42F2-8D9B-0789855AF60C}"/>
    <cellStyle name="Normal 14 18 3 5 6" xfId="17265" xr:uid="{5139F694-450E-4FCC-B812-1C60AFFFEC14}"/>
    <cellStyle name="Normal 14 18 3 5 7" xfId="17266" xr:uid="{A3B4CCD1-7708-4B54-AA5F-09E485F8D33A}"/>
    <cellStyle name="Normal 14 18 3 5 8" xfId="17267" xr:uid="{7D7C3AD7-C6A4-42F7-99C4-04F5934CBDBD}"/>
    <cellStyle name="Normal 14 18 3 6" xfId="17268" xr:uid="{3F57AF7C-1182-4659-BE26-2B1E93492D19}"/>
    <cellStyle name="Normal 14 18 3 7" xfId="17269" xr:uid="{984B5516-6509-47FE-9EFC-182842910B32}"/>
    <cellStyle name="Normal 14 18 4" xfId="17270" xr:uid="{F8ADB004-A1C1-405F-86E3-5DFA8325161F}"/>
    <cellStyle name="Normal 14 18 4 2" xfId="17271" xr:uid="{E2075A6E-C825-4B6B-90F1-51FA8EA58CC8}"/>
    <cellStyle name="Normal 14 18 4 2 2" xfId="17272" xr:uid="{081B0F07-0057-4FF9-8A8C-B9E8A5A168EE}"/>
    <cellStyle name="Normal 14 18 4 2 2 2" xfId="17273" xr:uid="{DF76F03C-8269-48B2-A7F7-6B519198B291}"/>
    <cellStyle name="Normal 14 18 4 2 3" xfId="17274" xr:uid="{130CC1A8-BF77-4A6C-857D-067811E0C933}"/>
    <cellStyle name="Normal 14 18 4 2 4" xfId="17275" xr:uid="{84E9EECC-D26C-4FCE-B4D7-25634FE1470B}"/>
    <cellStyle name="Normal 14 18 4 3" xfId="17276" xr:uid="{8E96A5D8-3FEF-46C3-8D1D-5793829B4798}"/>
    <cellStyle name="Normal 14 18 4 4" xfId="17277" xr:uid="{7486D9BA-FAAC-4E6E-9E8D-6F08DCD79C8A}"/>
    <cellStyle name="Normal 14 18 4 4 2" xfId="17278" xr:uid="{6F016C24-36FB-421F-918C-169E16E1C705}"/>
    <cellStyle name="Normal 14 18 4 4 2 2" xfId="17279" xr:uid="{D6375662-6247-42AE-B9FE-C8BBE6F97B81}"/>
    <cellStyle name="Normal 14 18 4 4 2 2 2" xfId="17280" xr:uid="{DE04E6DF-27ED-4E32-B2DB-F9A432A36B99}"/>
    <cellStyle name="Normal 14 18 4 4 2 2 3" xfId="17281" xr:uid="{2D44C919-5430-49DB-BD42-745C5257C86B}"/>
    <cellStyle name="Normal 14 18 4 4 2 2 4" xfId="17282" xr:uid="{5B40775D-65EF-4A57-842B-9325D8574659}"/>
    <cellStyle name="Normal 14 18 4 4 2 2 5" xfId="17283" xr:uid="{56882697-B938-4269-BEE6-B2E5102432C5}"/>
    <cellStyle name="Normal 14 18 4 4 2 3" xfId="17284" xr:uid="{1B2C3A70-2F38-4114-9780-CC73E7A2F40F}"/>
    <cellStyle name="Normal 14 18 4 4 2 4" xfId="17285" xr:uid="{1895C074-BF9D-438F-8DA8-0CD57B11C350}"/>
    <cellStyle name="Normal 14 18 4 4 2 5" xfId="17286" xr:uid="{16502624-8B96-4549-B134-D0FFE4E58358}"/>
    <cellStyle name="Normal 14 18 4 4 2 6" xfId="17287" xr:uid="{6A5826BD-D807-4639-B743-77C9D68CB2CE}"/>
    <cellStyle name="Normal 14 18 4 4 3" xfId="17288" xr:uid="{A1E48F88-EFE3-47D2-B8C5-9012BE3700A4}"/>
    <cellStyle name="Normal 14 18 4 4 3 2" xfId="17289" xr:uid="{E347F3CB-A4F7-49D7-96EA-01A6FCFE2711}"/>
    <cellStyle name="Normal 14 18 4 4 3 2 2" xfId="17290" xr:uid="{1DE5213E-4724-44F5-BCBF-64B0DB17D9AD}"/>
    <cellStyle name="Normal 14 18 4 4 3 2 3" xfId="17291" xr:uid="{40409FD3-9E3A-4936-820D-191B4D005A6A}"/>
    <cellStyle name="Normal 14 18 4 4 3 3" xfId="17292" xr:uid="{B3BAD923-7C8A-4E78-AB38-6FC4FD834E08}"/>
    <cellStyle name="Normal 14 18 4 4 3 4" xfId="17293" xr:uid="{D82BFC3B-EFC9-488C-AB00-76D33245001F}"/>
    <cellStyle name="Normal 14 18 4 4 3 5" xfId="17294" xr:uid="{376D9826-B822-4537-836D-1B525E19B486}"/>
    <cellStyle name="Normal 14 18 4 4 3 6" xfId="17295" xr:uid="{DCDB1574-2198-43A9-B3A0-604448BCE91F}"/>
    <cellStyle name="Normal 14 18 4 4 4" xfId="17296" xr:uid="{E2DFD318-9DC7-4E2A-BF92-E697671462A9}"/>
    <cellStyle name="Normal 14 18 4 4 4 2" xfId="17297" xr:uid="{6418719B-CBF6-49AE-A009-3EEC48E7070C}"/>
    <cellStyle name="Normal 14 18 4 4 4 3" xfId="17298" xr:uid="{6C136BAC-01DB-494E-A2C5-351AEE3F7AD0}"/>
    <cellStyle name="Normal 14 18 4 4 5" xfId="17299" xr:uid="{5DDD6870-ABA8-4A5C-9D09-5199C1B883EE}"/>
    <cellStyle name="Normal 14 18 4 4 6" xfId="17300" xr:uid="{94942569-03E7-4AF8-AA9F-6B54A2CEAF1C}"/>
    <cellStyle name="Normal 14 18 4 4 7" xfId="17301" xr:uid="{9EFB21F6-059E-49AA-A770-DE1114DBD41B}"/>
    <cellStyle name="Normal 14 18 4 4 8" xfId="17302" xr:uid="{9294422A-0916-4799-85BB-AA4F7ACC66C4}"/>
    <cellStyle name="Normal 14 18 4 5" xfId="17303" xr:uid="{C98A3342-A3AA-43F9-A4F1-3CA77EA353F9}"/>
    <cellStyle name="Normal 14 18 4 5 2" xfId="17304" xr:uid="{E25E6BBB-7A2C-4BA8-9053-7C2378729821}"/>
    <cellStyle name="Normal 14 18 4 5 2 2" xfId="17305" xr:uid="{BD22A7C8-7241-4686-BA4F-5E98DFA68162}"/>
    <cellStyle name="Normal 14 18 4 5 2 2 2" xfId="17306" xr:uid="{6BA4C1A3-0182-4DB7-88CF-2FCFB32E3BC5}"/>
    <cellStyle name="Normal 14 18 4 5 2 2 3" xfId="17307" xr:uid="{4E8B3354-0F9C-434E-99B5-6D38444017F7}"/>
    <cellStyle name="Normal 14 18 4 5 2 2 4" xfId="17308" xr:uid="{3CB0A5EA-6642-45D2-89E3-012D9FDF0BA8}"/>
    <cellStyle name="Normal 14 18 4 5 2 2 5" xfId="17309" xr:uid="{110FF5C6-01AD-4230-A36F-045CB8334565}"/>
    <cellStyle name="Normal 14 18 4 5 2 3" xfId="17310" xr:uid="{1283662E-9DD6-4B44-8C85-247257F58928}"/>
    <cellStyle name="Normal 14 18 4 5 2 4" xfId="17311" xr:uid="{2DE432FD-BA7B-4A6D-9F43-57BB67E95B82}"/>
    <cellStyle name="Normal 14 18 4 5 2 5" xfId="17312" xr:uid="{3921E5C3-A6EC-4E79-9D66-46D1302E540A}"/>
    <cellStyle name="Normal 14 18 4 5 2 6" xfId="17313" xr:uid="{38E8E4D0-0340-46E5-8DEA-CC2F98E1DAAE}"/>
    <cellStyle name="Normal 14 18 4 5 3" xfId="17314" xr:uid="{D3441D87-5A4C-481F-A712-219C245D4B7C}"/>
    <cellStyle name="Normal 14 18 4 5 3 2" xfId="17315" xr:uid="{05F6EFA7-B486-4CDE-B88B-3C7B1FD3F446}"/>
    <cellStyle name="Normal 14 18 4 5 3 2 2" xfId="17316" xr:uid="{795C4760-8661-4C9C-95CF-C5B736151CEE}"/>
    <cellStyle name="Normal 14 18 4 5 3 2 3" xfId="17317" xr:uid="{06CD0901-F8AB-4F36-8836-F52EA506C9A6}"/>
    <cellStyle name="Normal 14 18 4 5 3 3" xfId="17318" xr:uid="{5B1500FC-E262-43C8-9C02-D72619DABCA1}"/>
    <cellStyle name="Normal 14 18 4 5 3 4" xfId="17319" xr:uid="{CFB761F4-D1C1-46F3-9291-8F191D61E7EE}"/>
    <cellStyle name="Normal 14 18 4 5 3 5" xfId="17320" xr:uid="{38697803-BD84-42A5-8E98-3FB6DB8EF4F2}"/>
    <cellStyle name="Normal 14 18 4 5 3 6" xfId="17321" xr:uid="{A4D997F8-A85F-4E8C-AEA9-7D30D522C90C}"/>
    <cellStyle name="Normal 14 18 4 5 4" xfId="17322" xr:uid="{78DECCA5-C487-440E-B337-0E82FACEA5CA}"/>
    <cellStyle name="Normal 14 18 4 5 4 2" xfId="17323" xr:uid="{C210163A-2D97-4DDA-B5A5-7627A7B3A5C0}"/>
    <cellStyle name="Normal 14 18 4 5 4 3" xfId="17324" xr:uid="{CE726E4F-FFB9-43C2-AB3A-12C9611EC982}"/>
    <cellStyle name="Normal 14 18 4 5 5" xfId="17325" xr:uid="{61E092CF-D9D0-45DB-8D27-5D053614CABA}"/>
    <cellStyle name="Normal 14 18 4 5 6" xfId="17326" xr:uid="{DAFCAF3F-4398-46AA-9AE9-AA97A306F5A3}"/>
    <cellStyle name="Normal 14 18 4 5 7" xfId="17327" xr:uid="{72A5CE0B-2A92-40EA-9387-6F1E38AAD10A}"/>
    <cellStyle name="Normal 14 18 4 5 8" xfId="17328" xr:uid="{E5716A7D-9EDC-4656-ACB3-6638C371F7A0}"/>
    <cellStyle name="Normal 14 18 4 6" xfId="17329" xr:uid="{71D4195A-C70F-49F4-83E4-865FC51DA1AB}"/>
    <cellStyle name="Normal 14 18 4 7" xfId="17330" xr:uid="{4421EBE1-7C10-402F-B3A8-666A043F5DE6}"/>
    <cellStyle name="Normal 14 18 5" xfId="17331" xr:uid="{E400FD05-21CE-4ED9-83F5-4BE91E59420C}"/>
    <cellStyle name="Normal 14 18 5 2" xfId="17332" xr:uid="{C52F4299-0863-4649-B82F-52DCFD04ACC4}"/>
    <cellStyle name="Normal 14 18 5 2 2" xfId="17333" xr:uid="{A8074F5E-616F-4351-9FD9-1ADD06A3640E}"/>
    <cellStyle name="Normal 14 18 5 2 2 2" xfId="17334" xr:uid="{46B01C9B-B616-4002-9EC6-55F6551A446F}"/>
    <cellStyle name="Normal 14 18 5 2 3" xfId="17335" xr:uid="{BAB4C5E4-746D-42C2-9208-DF6F418F4984}"/>
    <cellStyle name="Normal 14 18 5 2 4" xfId="17336" xr:uid="{AFA03669-0F7C-4B4F-AB06-9693AF4F4FBF}"/>
    <cellStyle name="Normal 14 18 5 3" xfId="17337" xr:uid="{DCFEA335-EDF9-46BD-B819-EBE9F1E08BE9}"/>
    <cellStyle name="Normal 14 18 5 4" xfId="17338" xr:uid="{164C93BC-910C-42A1-9F3D-08E57D8A749D}"/>
    <cellStyle name="Normal 14 18 5 4 2" xfId="17339" xr:uid="{1E45081F-5875-4F8F-B1C7-3E4F00A2A2D1}"/>
    <cellStyle name="Normal 14 18 5 4 2 2" xfId="17340" xr:uid="{ACF79C9F-10DE-481D-BCBC-C666894A1577}"/>
    <cellStyle name="Normal 14 18 5 4 2 2 2" xfId="17341" xr:uid="{702DC94E-01BB-4900-9AF1-6B0097140D32}"/>
    <cellStyle name="Normal 14 18 5 4 2 2 3" xfId="17342" xr:uid="{FDF31068-CCF3-42E0-8ABF-AB215315189E}"/>
    <cellStyle name="Normal 14 18 5 4 2 2 4" xfId="17343" xr:uid="{25145F64-1C92-40F0-88E6-337BDACA0A42}"/>
    <cellStyle name="Normal 14 18 5 4 2 2 5" xfId="17344" xr:uid="{8B5BC9AC-6035-4299-87D0-6F4ADC558E47}"/>
    <cellStyle name="Normal 14 18 5 4 2 3" xfId="17345" xr:uid="{6339655B-62A7-4511-B35C-A054ACDD0A85}"/>
    <cellStyle name="Normal 14 18 5 4 2 4" xfId="17346" xr:uid="{7E9AC553-FF90-484E-B2B8-8A413203AA7D}"/>
    <cellStyle name="Normal 14 18 5 4 2 5" xfId="17347" xr:uid="{2EBB119B-7EC1-4312-A6A6-E8B6E5BD732D}"/>
    <cellStyle name="Normal 14 18 5 4 2 6" xfId="17348" xr:uid="{3AD928A8-BCE6-4935-8837-3D656BD55520}"/>
    <cellStyle name="Normal 14 18 5 4 3" xfId="17349" xr:uid="{26CDADB0-0EE2-452E-80C8-662443B93501}"/>
    <cellStyle name="Normal 14 18 5 4 3 2" xfId="17350" xr:uid="{6BF810E1-59E5-45F3-8309-CB48596E1237}"/>
    <cellStyle name="Normal 14 18 5 4 3 2 2" xfId="17351" xr:uid="{CAF4B0E5-C326-4AA2-9708-0877B9C0A8F8}"/>
    <cellStyle name="Normal 14 18 5 4 3 2 3" xfId="17352" xr:uid="{99316D64-C41B-4CA6-865A-EEA5C21DE04F}"/>
    <cellStyle name="Normal 14 18 5 4 3 3" xfId="17353" xr:uid="{533F11F9-2064-48BE-A71F-7855686191EB}"/>
    <cellStyle name="Normal 14 18 5 4 3 4" xfId="17354" xr:uid="{10A4C3B8-D165-43D0-B701-A01B81943F33}"/>
    <cellStyle name="Normal 14 18 5 4 3 5" xfId="17355" xr:uid="{4499E4F6-FDA1-4438-9057-6CF7676EFF2E}"/>
    <cellStyle name="Normal 14 18 5 4 3 6" xfId="17356" xr:uid="{496A9264-F8AF-4382-969A-A9E1E6AED7F9}"/>
    <cellStyle name="Normal 14 18 5 4 4" xfId="17357" xr:uid="{E3A5DE1C-C278-47FF-BA40-FAF160E1E9DC}"/>
    <cellStyle name="Normal 14 18 5 4 4 2" xfId="17358" xr:uid="{45CE9EF8-A4E8-4AAB-8313-84BE5FF2B996}"/>
    <cellStyle name="Normal 14 18 5 4 4 3" xfId="17359" xr:uid="{1C007478-A28F-4727-8890-DC19714CF2E7}"/>
    <cellStyle name="Normal 14 18 5 4 5" xfId="17360" xr:uid="{E9B37B20-0F22-42A1-9D8D-096640A732A8}"/>
    <cellStyle name="Normal 14 18 5 4 6" xfId="17361" xr:uid="{455B489F-9359-4793-833A-25DE41EF1027}"/>
    <cellStyle name="Normal 14 18 5 4 7" xfId="17362" xr:uid="{E408B794-A083-4CB9-B199-2FEB6916635E}"/>
    <cellStyle name="Normal 14 18 5 4 8" xfId="17363" xr:uid="{3930F010-BC54-4113-9400-590225623CD0}"/>
    <cellStyle name="Normal 14 18 5 5" xfId="17364" xr:uid="{84631BC8-E3E6-48B3-9683-561DC47354B9}"/>
    <cellStyle name="Normal 14 18 5 5 2" xfId="17365" xr:uid="{73042958-142D-4A46-BAC1-5BD097CC0B3C}"/>
    <cellStyle name="Normal 14 18 5 5 2 2" xfId="17366" xr:uid="{458ED801-EADF-42D1-9069-023AE948B24D}"/>
    <cellStyle name="Normal 14 18 5 5 2 2 2" xfId="17367" xr:uid="{1B129C24-F1AC-4017-9A94-BF674326D925}"/>
    <cellStyle name="Normal 14 18 5 5 2 2 3" xfId="17368" xr:uid="{D5604CE8-D62D-4E8A-AF63-3BB3BE505272}"/>
    <cellStyle name="Normal 14 18 5 5 2 2 4" xfId="17369" xr:uid="{65183082-A743-45BA-8626-5821229E886B}"/>
    <cellStyle name="Normal 14 18 5 5 2 2 5" xfId="17370" xr:uid="{5ED04C99-7915-444C-B8CC-90B8282E9792}"/>
    <cellStyle name="Normal 14 18 5 5 2 3" xfId="17371" xr:uid="{8C9AF68C-8308-4E2E-AB9C-52B7E97F425E}"/>
    <cellStyle name="Normal 14 18 5 5 2 4" xfId="17372" xr:uid="{1E2BC295-FFB9-4B3A-B3B6-037571EBB649}"/>
    <cellStyle name="Normal 14 18 5 5 2 5" xfId="17373" xr:uid="{2CB2C4F6-01D6-409A-932B-A4D299B25717}"/>
    <cellStyle name="Normal 14 18 5 5 2 6" xfId="17374" xr:uid="{BE6078B7-29A9-4383-80E1-20FE642DD31E}"/>
    <cellStyle name="Normal 14 18 5 5 3" xfId="17375" xr:uid="{1BF26D8D-CEA7-4BC0-A30D-7F6106F6DF7B}"/>
    <cellStyle name="Normal 14 18 5 5 3 2" xfId="17376" xr:uid="{A02EA851-0123-44F3-94DE-B8D59ADFCDA3}"/>
    <cellStyle name="Normal 14 18 5 5 3 2 2" xfId="17377" xr:uid="{3A999407-09AF-42C5-84FE-BE523241DC4C}"/>
    <cellStyle name="Normal 14 18 5 5 3 2 3" xfId="17378" xr:uid="{D6C7E4A8-7F4A-4B18-9F2C-8E31721D740E}"/>
    <cellStyle name="Normal 14 18 5 5 3 3" xfId="17379" xr:uid="{36BFBAE8-04FD-4B29-A0AF-857DBA4BA06A}"/>
    <cellStyle name="Normal 14 18 5 5 3 4" xfId="17380" xr:uid="{3AB1F16D-81F1-4FF9-A698-4019A498DF6E}"/>
    <cellStyle name="Normal 14 18 5 5 3 5" xfId="17381" xr:uid="{6EF1252F-031F-4FE8-9985-6306C3963358}"/>
    <cellStyle name="Normal 14 18 5 5 3 6" xfId="17382" xr:uid="{085E9CD9-11DD-4F64-A4C2-328DBEEA26A1}"/>
    <cellStyle name="Normal 14 18 5 5 4" xfId="17383" xr:uid="{178369A3-3E5F-4AFE-9A4B-83816208429F}"/>
    <cellStyle name="Normal 14 18 5 5 4 2" xfId="17384" xr:uid="{66CE9431-8532-4032-B202-0DD0883C2826}"/>
    <cellStyle name="Normal 14 18 5 5 4 3" xfId="17385" xr:uid="{284E69BB-04F6-4248-AEFD-BA133FAEF860}"/>
    <cellStyle name="Normal 14 18 5 5 5" xfId="17386" xr:uid="{95E82D4F-88D6-471C-A513-2F9E47591BB1}"/>
    <cellStyle name="Normal 14 18 5 5 6" xfId="17387" xr:uid="{6F0F8BE9-76D8-4B3F-918E-B5F620D9E832}"/>
    <cellStyle name="Normal 14 18 5 5 7" xfId="17388" xr:uid="{C49B02C9-5C68-4ED0-891E-18902AFDC677}"/>
    <cellStyle name="Normal 14 18 5 5 8" xfId="17389" xr:uid="{A1F64689-925A-4D54-BF23-B8B5500D58C2}"/>
    <cellStyle name="Normal 14 18 5 6" xfId="17390" xr:uid="{AF0AEA70-5A56-46E0-BFE1-9FDEC6F7ADD8}"/>
    <cellStyle name="Normal 14 18 5 7" xfId="17391" xr:uid="{2C44BF3D-365E-4665-B623-F3967E2800A0}"/>
    <cellStyle name="Normal 14 18 6" xfId="17392" xr:uid="{64651B44-0198-422B-B5B9-8030880EE913}"/>
    <cellStyle name="Normal 14 18 6 2" xfId="17393" xr:uid="{1A4F38D1-6415-43F7-BFC9-366933BE6CC7}"/>
    <cellStyle name="Normal 14 18 6 2 2" xfId="17394" xr:uid="{9CD62BE1-9E04-4B81-A50D-1B5484C5C939}"/>
    <cellStyle name="Normal 14 18 6 2 2 2" xfId="17395" xr:uid="{FDA4A607-DCC0-4A69-8799-5301DA3BBAA5}"/>
    <cellStyle name="Normal 14 18 6 2 3" xfId="17396" xr:uid="{D8E7FADA-8E56-485F-A102-7638F3E52015}"/>
    <cellStyle name="Normal 14 18 6 2 4" xfId="17397" xr:uid="{AD590AB3-6368-4F68-99A4-F9C44B2436F7}"/>
    <cellStyle name="Normal 14 18 6 3" xfId="17398" xr:uid="{43837C65-A89B-4419-993D-F6910981AEFD}"/>
    <cellStyle name="Normal 14 18 6 4" xfId="17399" xr:uid="{3D4EACC4-4403-4700-82D1-34C8418A284A}"/>
    <cellStyle name="Normal 14 18 6 4 2" xfId="17400" xr:uid="{EA68DC19-DAD1-4961-8D61-6F3784482425}"/>
    <cellStyle name="Normal 14 18 6 4 2 2" xfId="17401" xr:uid="{513EBBFE-6E50-4F7D-9068-93E4B5F55DD9}"/>
    <cellStyle name="Normal 14 18 6 4 2 2 2" xfId="17402" xr:uid="{DABDAE29-A3B1-434F-8FD8-BC1899BFC36E}"/>
    <cellStyle name="Normal 14 18 6 4 2 2 3" xfId="17403" xr:uid="{5D9EC2BB-589A-4418-887B-35BB59F60EF5}"/>
    <cellStyle name="Normal 14 18 6 4 2 2 4" xfId="17404" xr:uid="{583CC1C5-EF40-4A7A-8820-56C9CE56AE74}"/>
    <cellStyle name="Normal 14 18 6 4 2 2 5" xfId="17405" xr:uid="{D66B5A91-B8B6-48F2-A5E1-864E7ACF6824}"/>
    <cellStyle name="Normal 14 18 6 4 2 3" xfId="17406" xr:uid="{CC0737C9-9D5F-4EE2-AEA0-28993AE9720F}"/>
    <cellStyle name="Normal 14 18 6 4 2 4" xfId="17407" xr:uid="{30104D5E-B87F-4E1C-B798-B5C9479764BD}"/>
    <cellStyle name="Normal 14 18 6 4 2 5" xfId="17408" xr:uid="{7E94AEDA-B4B9-4302-A3A9-6FA1BD430454}"/>
    <cellStyle name="Normal 14 18 6 4 2 6" xfId="17409" xr:uid="{231C9B77-8C9B-4962-9DD0-05D635EC1661}"/>
    <cellStyle name="Normal 14 18 6 4 3" xfId="17410" xr:uid="{44DA6A68-5E09-4C20-85DF-4426B9C12D20}"/>
    <cellStyle name="Normal 14 18 6 4 3 2" xfId="17411" xr:uid="{C67B0303-17DD-40CD-B33A-C861CC4F6279}"/>
    <cellStyle name="Normal 14 18 6 4 3 2 2" xfId="17412" xr:uid="{06579F83-1615-46AE-B575-F1E066382798}"/>
    <cellStyle name="Normal 14 18 6 4 3 2 3" xfId="17413" xr:uid="{440131A3-C84D-4E3C-8880-BD9B4FFEE637}"/>
    <cellStyle name="Normal 14 18 6 4 3 3" xfId="17414" xr:uid="{74DD56AC-12A7-4F67-B767-1744FAD58810}"/>
    <cellStyle name="Normal 14 18 6 4 3 4" xfId="17415" xr:uid="{5290B730-0FB7-4745-83F5-A0593CE8A6B2}"/>
    <cellStyle name="Normal 14 18 6 4 3 5" xfId="17416" xr:uid="{699CA6B9-C63E-4058-BF79-2D92B9A09A2F}"/>
    <cellStyle name="Normal 14 18 6 4 3 6" xfId="17417" xr:uid="{4BD47FC1-1ED3-4E46-8690-683BA68986D0}"/>
    <cellStyle name="Normal 14 18 6 4 4" xfId="17418" xr:uid="{30C97EDF-712A-44F7-922D-803E81745F22}"/>
    <cellStyle name="Normal 14 18 6 4 4 2" xfId="17419" xr:uid="{43E48969-DF0B-4D52-882C-826D89F3289A}"/>
    <cellStyle name="Normal 14 18 6 4 4 3" xfId="17420" xr:uid="{A7697D66-C57F-4AAC-88B9-26C8A5B8C8F9}"/>
    <cellStyle name="Normal 14 18 6 4 5" xfId="17421" xr:uid="{D200AF3D-184B-4131-B284-BE35F6DA9B98}"/>
    <cellStyle name="Normal 14 18 6 4 6" xfId="17422" xr:uid="{1C915B73-B8BF-4EAE-82D8-F88CCD4673B4}"/>
    <cellStyle name="Normal 14 18 6 4 7" xfId="17423" xr:uid="{0EB031E1-1634-48FD-BDA5-E5966E184102}"/>
    <cellStyle name="Normal 14 18 6 4 8" xfId="17424" xr:uid="{D012FE24-FB5B-4CC2-8C20-D9FEBFBB5E72}"/>
    <cellStyle name="Normal 14 18 6 5" xfId="17425" xr:uid="{1E9426CB-F0D6-4E40-A0C5-4A8C3842484B}"/>
    <cellStyle name="Normal 14 18 6 5 2" xfId="17426" xr:uid="{6B46AF29-D41F-4640-ABE2-DC7796021AF4}"/>
    <cellStyle name="Normal 14 18 6 5 2 2" xfId="17427" xr:uid="{BAB97692-7AB0-429A-8184-BABAC79BBD34}"/>
    <cellStyle name="Normal 14 18 6 5 2 2 2" xfId="17428" xr:uid="{5A37CC36-B298-4E65-9D7A-19A5FB6626DD}"/>
    <cellStyle name="Normal 14 18 6 5 2 2 3" xfId="17429" xr:uid="{30084B1E-31C5-482A-B47B-9049333C31DA}"/>
    <cellStyle name="Normal 14 18 6 5 2 2 4" xfId="17430" xr:uid="{16EDA75E-9138-4465-AC60-78F254BAAD86}"/>
    <cellStyle name="Normal 14 18 6 5 2 2 5" xfId="17431" xr:uid="{BAE4A6D6-56FF-41F9-885C-DB37C1D172FC}"/>
    <cellStyle name="Normal 14 18 6 5 2 3" xfId="17432" xr:uid="{027B01BF-C1FA-4BC8-8148-6B5EC4D33CA2}"/>
    <cellStyle name="Normal 14 18 6 5 2 4" xfId="17433" xr:uid="{688663DF-F54A-443E-98A4-9F0E92BF20DE}"/>
    <cellStyle name="Normal 14 18 6 5 2 5" xfId="17434" xr:uid="{1E17026C-62A5-4707-B170-3B5D58C15283}"/>
    <cellStyle name="Normal 14 18 6 5 2 6" xfId="17435" xr:uid="{D38FFAA6-FD00-434E-9895-42B8852D5E95}"/>
    <cellStyle name="Normal 14 18 6 5 3" xfId="17436" xr:uid="{2F4DB71B-C906-49C6-A96F-56CEE322C12F}"/>
    <cellStyle name="Normal 14 18 6 5 3 2" xfId="17437" xr:uid="{B380DC6A-ABD5-4B53-B9B9-95A7CADAE771}"/>
    <cellStyle name="Normal 14 18 6 5 3 2 2" xfId="17438" xr:uid="{D18676CC-C2E7-44AB-879C-09B39DA4C369}"/>
    <cellStyle name="Normal 14 18 6 5 3 2 3" xfId="17439" xr:uid="{713893D3-341E-4FC6-BB47-D0F8CBF110F1}"/>
    <cellStyle name="Normal 14 18 6 5 3 3" xfId="17440" xr:uid="{F3099BA1-5E0B-4BDE-82BC-50F4F781EBE2}"/>
    <cellStyle name="Normal 14 18 6 5 3 4" xfId="17441" xr:uid="{E84E557B-99EC-4FD2-9483-7B69A0EDAD9E}"/>
    <cellStyle name="Normal 14 18 6 5 3 5" xfId="17442" xr:uid="{79D4F911-25F2-4C41-AD06-DA5896BE8D6F}"/>
    <cellStyle name="Normal 14 18 6 5 3 6" xfId="17443" xr:uid="{5965BC64-B86B-468B-827E-EFB2705FCC20}"/>
    <cellStyle name="Normal 14 18 6 5 4" xfId="17444" xr:uid="{9A2BA21E-9667-4690-9F10-963078052771}"/>
    <cellStyle name="Normal 14 18 6 5 4 2" xfId="17445" xr:uid="{724C6A0D-41E9-471B-8B05-5FE616B987DF}"/>
    <cellStyle name="Normal 14 18 6 5 4 3" xfId="17446" xr:uid="{033062F8-9F1A-4DDA-A155-BE1B32A6C0B0}"/>
    <cellStyle name="Normal 14 18 6 5 5" xfId="17447" xr:uid="{7BA8BCAC-18D9-499E-BFB5-FA8A19D971F2}"/>
    <cellStyle name="Normal 14 18 6 5 6" xfId="17448" xr:uid="{7A3B244B-6E78-469C-A566-FDB4A3467F2D}"/>
    <cellStyle name="Normal 14 18 6 5 7" xfId="17449" xr:uid="{8BA679E1-7EC4-4AE4-B8B8-473E4DFEC308}"/>
    <cellStyle name="Normal 14 18 6 5 8" xfId="17450" xr:uid="{0A69A5E3-1307-4EAA-97CB-EC38AB2BC812}"/>
    <cellStyle name="Normal 14 18 6 6" xfId="17451" xr:uid="{CBA16511-9FE4-4F26-8ED9-7DEFC59BBF95}"/>
    <cellStyle name="Normal 14 18 6 7" xfId="17452" xr:uid="{5D978881-A0B1-41F4-993B-2C8B978A5C3C}"/>
    <cellStyle name="Normal 14 18 7" xfId="17453" xr:uid="{E69B8ACB-A375-498B-9E1E-656405816CC6}"/>
    <cellStyle name="Normal 14 18 7 2" xfId="17454" xr:uid="{580EA993-5CA8-4FC5-9790-521F74965F46}"/>
    <cellStyle name="Normal 14 18 7 2 2" xfId="17455" xr:uid="{158F01A5-0375-466C-AF21-BCCD39470EB5}"/>
    <cellStyle name="Normal 14 18 7 2 2 2" xfId="17456" xr:uid="{39C44AD1-29DB-4691-9F81-2FC4D66364BF}"/>
    <cellStyle name="Normal 14 18 7 2 3" xfId="17457" xr:uid="{0AB29258-B2AF-4A44-843E-663961F62B5D}"/>
    <cellStyle name="Normal 14 18 7 2 4" xfId="17458" xr:uid="{89EFAD73-9E77-47CC-9852-4DA7F6B27C7E}"/>
    <cellStyle name="Normal 14 18 7 3" xfId="17459" xr:uid="{048A6A57-853D-4829-8DDA-F2AD4FAEE3E0}"/>
    <cellStyle name="Normal 14 18 7 4" xfId="17460" xr:uid="{B97D5358-0BFD-45DE-96B4-CCC86B7B78E4}"/>
    <cellStyle name="Normal 14 18 7 4 2" xfId="17461" xr:uid="{8FC60C1A-028E-4B24-8A08-96BE8DD33918}"/>
    <cellStyle name="Normal 14 18 7 4 2 2" xfId="17462" xr:uid="{FD3B60B0-7C78-430F-8E87-765329645921}"/>
    <cellStyle name="Normal 14 18 7 4 2 2 2" xfId="17463" xr:uid="{63C8BEC7-FEE4-4DB7-B010-C7002C4B0EF5}"/>
    <cellStyle name="Normal 14 18 7 4 2 2 3" xfId="17464" xr:uid="{FB44CFC5-06EC-4393-97A6-38AF31095C46}"/>
    <cellStyle name="Normal 14 18 7 4 2 2 4" xfId="17465" xr:uid="{59B90ADB-BB97-4D17-B2B3-766CABDD4AC9}"/>
    <cellStyle name="Normal 14 18 7 4 2 2 5" xfId="17466" xr:uid="{6352099A-ED62-4AB6-9682-CC33C1CA83AD}"/>
    <cellStyle name="Normal 14 18 7 4 2 3" xfId="17467" xr:uid="{05CCBAF4-C11A-49F5-AA7F-A613C1D657A1}"/>
    <cellStyle name="Normal 14 18 7 4 2 4" xfId="17468" xr:uid="{47CF5D3B-C19B-41ED-84B2-173B5CD848A1}"/>
    <cellStyle name="Normal 14 18 7 4 2 5" xfId="17469" xr:uid="{1D627FDE-7E02-4B33-8184-8D40C28DFAD7}"/>
    <cellStyle name="Normal 14 18 7 4 2 6" xfId="17470" xr:uid="{BF50F704-893E-4543-9CC1-B79B645B5FD3}"/>
    <cellStyle name="Normal 14 18 7 4 3" xfId="17471" xr:uid="{8253AA9E-AC0F-4824-ACE6-DA86556A367C}"/>
    <cellStyle name="Normal 14 18 7 4 3 2" xfId="17472" xr:uid="{901F70C1-A056-4F09-8B32-1D57CE2039C6}"/>
    <cellStyle name="Normal 14 18 7 4 3 2 2" xfId="17473" xr:uid="{E0F82E57-BDA3-48EA-BF89-A262E7861137}"/>
    <cellStyle name="Normal 14 18 7 4 3 2 3" xfId="17474" xr:uid="{7FD5FEDE-E1CE-49C5-A012-B775525C638B}"/>
    <cellStyle name="Normal 14 18 7 4 3 3" xfId="17475" xr:uid="{8F2E13E0-BD50-4AC4-98BD-464B581555F6}"/>
    <cellStyle name="Normal 14 18 7 4 3 4" xfId="17476" xr:uid="{7E7B891A-BA6B-4ABB-BD81-5AB6E1AFE598}"/>
    <cellStyle name="Normal 14 18 7 4 3 5" xfId="17477" xr:uid="{8BD59374-9710-4F07-BABB-B92C384098D3}"/>
    <cellStyle name="Normal 14 18 7 4 3 6" xfId="17478" xr:uid="{1E49E0AC-518A-4BBE-8BE2-645789405196}"/>
    <cellStyle name="Normal 14 18 7 4 4" xfId="17479" xr:uid="{94AE2779-D5FA-421D-B4AC-6257444C137B}"/>
    <cellStyle name="Normal 14 18 7 4 4 2" xfId="17480" xr:uid="{1DD68D4E-1250-4F10-985A-D9ABFBC441EE}"/>
    <cellStyle name="Normal 14 18 7 4 4 3" xfId="17481" xr:uid="{ABEA8312-A467-4737-B1DC-76534FA47026}"/>
    <cellStyle name="Normal 14 18 7 4 5" xfId="17482" xr:uid="{D830B915-467C-4A0B-8DFC-C65962AE062E}"/>
    <cellStyle name="Normal 14 18 7 4 6" xfId="17483" xr:uid="{493E00A9-1D2E-4060-A1FE-9AD6B638542A}"/>
    <cellStyle name="Normal 14 18 7 4 7" xfId="17484" xr:uid="{EE3B0000-6C63-4437-9E82-437A8016AD45}"/>
    <cellStyle name="Normal 14 18 7 4 8" xfId="17485" xr:uid="{DAEF32BC-BD2F-4249-BAA8-58528F414C8A}"/>
    <cellStyle name="Normal 14 18 7 5" xfId="17486" xr:uid="{529E04BB-9ADF-4F45-A5EB-A28149F0D02E}"/>
    <cellStyle name="Normal 14 18 7 5 2" xfId="17487" xr:uid="{7929804F-0DB9-4326-8DA0-CB5BC77A719A}"/>
    <cellStyle name="Normal 14 18 7 5 2 2" xfId="17488" xr:uid="{04B20F09-AED1-4BBC-8B21-929800D2FF88}"/>
    <cellStyle name="Normal 14 18 7 5 2 2 2" xfId="17489" xr:uid="{A018FEFE-B74C-4058-9500-E2C539396CFD}"/>
    <cellStyle name="Normal 14 18 7 5 2 2 3" xfId="17490" xr:uid="{DB55AA56-143F-4DF7-91E6-FDB8BF060764}"/>
    <cellStyle name="Normal 14 18 7 5 2 2 4" xfId="17491" xr:uid="{D6EFB20F-F078-46DD-BB35-B311B5047C36}"/>
    <cellStyle name="Normal 14 18 7 5 2 2 5" xfId="17492" xr:uid="{CDFD27CC-3885-4301-B071-9553028A7907}"/>
    <cellStyle name="Normal 14 18 7 5 2 3" xfId="17493" xr:uid="{4111A6C3-8815-439C-9055-30B5C8BFD6C6}"/>
    <cellStyle name="Normal 14 18 7 5 2 4" xfId="17494" xr:uid="{63D97AA0-16BE-4E3F-89F9-602FCB59CAAD}"/>
    <cellStyle name="Normal 14 18 7 5 2 5" xfId="17495" xr:uid="{B3465AB0-B072-4322-B942-95988ECEB516}"/>
    <cellStyle name="Normal 14 18 7 5 2 6" xfId="17496" xr:uid="{C35610A0-7DE1-4D97-898E-CC68316B5BD5}"/>
    <cellStyle name="Normal 14 18 7 5 3" xfId="17497" xr:uid="{25D2B2A3-7750-407A-9BE8-8A37FA8F6F7A}"/>
    <cellStyle name="Normal 14 18 7 5 3 2" xfId="17498" xr:uid="{A6983EEC-50A1-4C96-893E-7FE2FB588205}"/>
    <cellStyle name="Normal 14 18 7 5 3 2 2" xfId="17499" xr:uid="{D20A8F4D-5443-4D2B-8966-D4DEEB072CE7}"/>
    <cellStyle name="Normal 14 18 7 5 3 2 3" xfId="17500" xr:uid="{775071C6-ABA6-40A1-9942-8507ED54D5C2}"/>
    <cellStyle name="Normal 14 18 7 5 3 3" xfId="17501" xr:uid="{62ED838F-9245-40F3-AF06-80BFD759666A}"/>
    <cellStyle name="Normal 14 18 7 5 3 4" xfId="17502" xr:uid="{A1A6639E-3704-469D-ACAC-4A421E66C64C}"/>
    <cellStyle name="Normal 14 18 7 5 3 5" xfId="17503" xr:uid="{A72CF29C-E609-46CF-8706-C6371F781AA5}"/>
    <cellStyle name="Normal 14 18 7 5 3 6" xfId="17504" xr:uid="{15D8CEBD-670D-4994-A725-72720A1AA50F}"/>
    <cellStyle name="Normal 14 18 7 5 4" xfId="17505" xr:uid="{30273C32-0F75-4F64-9BE5-8A10A49F2A6B}"/>
    <cellStyle name="Normal 14 18 7 5 4 2" xfId="17506" xr:uid="{0C265E26-2DED-438C-83DD-4D1432398AB7}"/>
    <cellStyle name="Normal 14 18 7 5 4 3" xfId="17507" xr:uid="{D225FCA5-1D0D-4C8E-BE8C-30A4F2B88B6A}"/>
    <cellStyle name="Normal 14 18 7 5 5" xfId="17508" xr:uid="{CA8A139A-B923-48B9-9FEE-AC6FD94F2610}"/>
    <cellStyle name="Normal 14 18 7 5 6" xfId="17509" xr:uid="{47952022-7135-408C-A8C6-FA109AEBC008}"/>
    <cellStyle name="Normal 14 18 7 5 7" xfId="17510" xr:uid="{B104C108-EC6E-4994-9695-273A86373128}"/>
    <cellStyle name="Normal 14 18 7 5 8" xfId="17511" xr:uid="{ACF99002-B964-481C-B57A-370EB6626570}"/>
    <cellStyle name="Normal 14 18 7 6" xfId="17512" xr:uid="{B1A011EF-9C5F-4128-9C6C-BC48B56BB742}"/>
    <cellStyle name="Normal 14 18 7 7" xfId="17513" xr:uid="{3DC5EB38-E1D3-4DA5-846A-ABFFF323FC64}"/>
    <cellStyle name="Normal 14 18 8" xfId="17514" xr:uid="{548F0276-6C0C-47B7-859B-C2938E6F7ADE}"/>
    <cellStyle name="Normal 14 18 8 2" xfId="17515" xr:uid="{01139503-060B-4EE9-8029-3D411BDA50C6}"/>
    <cellStyle name="Normal 14 18 8 2 2" xfId="17516" xr:uid="{0FF6C52D-D35D-4960-B20E-5AA3E7A5553E}"/>
    <cellStyle name="Normal 14 18 8 2 2 2" xfId="17517" xr:uid="{C9C6592B-0280-488F-88F1-F5E9649BC052}"/>
    <cellStyle name="Normal 14 18 8 2 3" xfId="17518" xr:uid="{98E7DC62-B919-489A-AA8D-6E4C65C6F940}"/>
    <cellStyle name="Normal 14 18 8 2 4" xfId="17519" xr:uid="{7BDDF334-ADF5-4EDE-A33B-6FD2F56BB8FB}"/>
    <cellStyle name="Normal 14 18 8 3" xfId="17520" xr:uid="{A7D657C8-6F40-4CCA-A8E3-10DFA2E91462}"/>
    <cellStyle name="Normal 14 18 8 4" xfId="17521" xr:uid="{B1AFEE91-CBC5-431D-B2AF-A44E6EA0CEB8}"/>
    <cellStyle name="Normal 14 18 8 4 2" xfId="17522" xr:uid="{42993BE0-3EA8-4516-BD57-9AEF23F9D539}"/>
    <cellStyle name="Normal 14 18 8 4 2 2" xfId="17523" xr:uid="{7A5468AA-163B-40BD-9EA8-7D74644A6E8E}"/>
    <cellStyle name="Normal 14 18 8 4 2 2 2" xfId="17524" xr:uid="{954899AC-2ACC-4A4E-8B48-27A795A6A7B7}"/>
    <cellStyle name="Normal 14 18 8 4 2 2 3" xfId="17525" xr:uid="{D73475EB-E56C-4FE9-B475-6543B7AF5C29}"/>
    <cellStyle name="Normal 14 18 8 4 2 2 4" xfId="17526" xr:uid="{3F7442CF-E2B2-467A-80FF-4777194F2045}"/>
    <cellStyle name="Normal 14 18 8 4 2 2 5" xfId="17527" xr:uid="{0F4A7831-0977-4055-9A8A-50DDFE1EE013}"/>
    <cellStyle name="Normal 14 18 8 4 2 3" xfId="17528" xr:uid="{A36343DF-DE2D-4E45-8E8C-36B0ECA961B7}"/>
    <cellStyle name="Normal 14 18 8 4 2 4" xfId="17529" xr:uid="{4E84C4B1-A61C-4ED3-B57A-6C6927DAC730}"/>
    <cellStyle name="Normal 14 18 8 4 2 5" xfId="17530" xr:uid="{A2344228-DF2B-44A5-AEBB-76393E905ECF}"/>
    <cellStyle name="Normal 14 18 8 4 2 6" xfId="17531" xr:uid="{56A15E01-3E3F-4C26-A769-AB17A8A9CD11}"/>
    <cellStyle name="Normal 14 18 8 4 3" xfId="17532" xr:uid="{165E1E51-328E-42EE-9C49-81E089E9B9B8}"/>
    <cellStyle name="Normal 14 18 8 4 3 2" xfId="17533" xr:uid="{E9A46BE8-097C-408A-9E8F-BDB0A412FCD1}"/>
    <cellStyle name="Normal 14 18 8 4 3 2 2" xfId="17534" xr:uid="{32A2A5F9-206D-4316-A3B9-494F1CF5B3AB}"/>
    <cellStyle name="Normal 14 18 8 4 3 2 3" xfId="17535" xr:uid="{C9FA566C-DA29-46D1-8E41-1A479B45F1BA}"/>
    <cellStyle name="Normal 14 18 8 4 3 3" xfId="17536" xr:uid="{F4A28D42-7A53-4CAA-81CC-057BABA40745}"/>
    <cellStyle name="Normal 14 18 8 4 3 4" xfId="17537" xr:uid="{248124FB-EA8C-410C-AFF3-691576FE6756}"/>
    <cellStyle name="Normal 14 18 8 4 3 5" xfId="17538" xr:uid="{6B5B9966-634B-42FF-B80D-659B76E8EA0F}"/>
    <cellStyle name="Normal 14 18 8 4 3 6" xfId="17539" xr:uid="{5ACE9267-51DC-471D-B5F6-4CEBB5ED8E36}"/>
    <cellStyle name="Normal 14 18 8 4 4" xfId="17540" xr:uid="{C205889A-FA6E-4D03-8506-E919159FE0CA}"/>
    <cellStyle name="Normal 14 18 8 4 4 2" xfId="17541" xr:uid="{0034963D-0A86-4C33-A775-CAB095F994A4}"/>
    <cellStyle name="Normal 14 18 8 4 4 3" xfId="17542" xr:uid="{A1DD1299-BD2F-42DC-8FD0-D7B82B9D3A58}"/>
    <cellStyle name="Normal 14 18 8 4 5" xfId="17543" xr:uid="{AC44D49D-22ED-4235-9511-77CAC5E5DB21}"/>
    <cellStyle name="Normal 14 18 8 4 6" xfId="17544" xr:uid="{35D4D6E2-D830-43CF-85DD-82963C03A6F6}"/>
    <cellStyle name="Normal 14 18 8 4 7" xfId="17545" xr:uid="{62A86725-6B6A-4E65-ADB7-33F774F1A8DF}"/>
    <cellStyle name="Normal 14 18 8 4 8" xfId="17546" xr:uid="{251150F0-593D-4E57-BAA7-19B63BE42718}"/>
    <cellStyle name="Normal 14 18 8 5" xfId="17547" xr:uid="{712BB1BA-0016-4903-AECE-69CD6E727E26}"/>
    <cellStyle name="Normal 14 18 8 5 2" xfId="17548" xr:uid="{C9EFA3B1-3E05-4B43-9097-A8A974FA9D7A}"/>
    <cellStyle name="Normal 14 18 8 5 2 2" xfId="17549" xr:uid="{37D3228C-7F8C-4924-B308-E792B4345D3E}"/>
    <cellStyle name="Normal 14 18 8 5 2 2 2" xfId="17550" xr:uid="{E0674AF7-2572-4079-910D-C6B97164B141}"/>
    <cellStyle name="Normal 14 18 8 5 2 2 3" xfId="17551" xr:uid="{E461BE37-5FEC-40D4-88BA-D29123CED1B9}"/>
    <cellStyle name="Normal 14 18 8 5 2 2 4" xfId="17552" xr:uid="{8CAD4116-4EA2-45FB-B8BE-5F721E349F9F}"/>
    <cellStyle name="Normal 14 18 8 5 2 2 5" xfId="17553" xr:uid="{1B6D0039-3CDC-445A-BDB1-C79609FD9572}"/>
    <cellStyle name="Normal 14 18 8 5 2 3" xfId="17554" xr:uid="{98B3450E-F866-43A4-87F5-36276AA0D12C}"/>
    <cellStyle name="Normal 14 18 8 5 2 4" xfId="17555" xr:uid="{B0493642-8F77-49AA-8A23-7E201D4CCB3B}"/>
    <cellStyle name="Normal 14 18 8 5 2 5" xfId="17556" xr:uid="{EC84DA5B-2BC0-415A-B806-B06F5D5EB869}"/>
    <cellStyle name="Normal 14 18 8 5 2 6" xfId="17557" xr:uid="{E19D3C8B-A5F0-4EC9-A3FD-178B0543F492}"/>
    <cellStyle name="Normal 14 18 8 5 3" xfId="17558" xr:uid="{920858ED-8CAA-440C-AEEE-B1C975B99DFC}"/>
    <cellStyle name="Normal 14 18 8 5 3 2" xfId="17559" xr:uid="{FAD97236-8747-49DC-B4A3-3553F56CFAA3}"/>
    <cellStyle name="Normal 14 18 8 5 3 2 2" xfId="17560" xr:uid="{1EE605BC-199F-4FE5-887B-A8ED292A16E2}"/>
    <cellStyle name="Normal 14 18 8 5 3 2 3" xfId="17561" xr:uid="{4FC61397-B276-4843-8A95-F964614672DC}"/>
    <cellStyle name="Normal 14 18 8 5 3 3" xfId="17562" xr:uid="{BF45BB5A-50EA-4584-821C-87D87F4D6B14}"/>
    <cellStyle name="Normal 14 18 8 5 3 4" xfId="17563" xr:uid="{6FBA5E89-0DA3-4A3E-9854-42987DABDD5E}"/>
    <cellStyle name="Normal 14 18 8 5 3 5" xfId="17564" xr:uid="{27A0BB5E-802D-4012-8A3E-DB717596E2E0}"/>
    <cellStyle name="Normal 14 18 8 5 3 6" xfId="17565" xr:uid="{EDE0ABFB-9545-4AB2-A448-9C9045F8FB8E}"/>
    <cellStyle name="Normal 14 18 8 5 4" xfId="17566" xr:uid="{FDBB412E-9570-44D7-B84C-577AC6AE3284}"/>
    <cellStyle name="Normal 14 18 8 5 4 2" xfId="17567" xr:uid="{264B8631-6898-403E-9D39-C3CA47030716}"/>
    <cellStyle name="Normal 14 18 8 5 4 3" xfId="17568" xr:uid="{82000500-6F47-4061-838D-4F3F02148ABC}"/>
    <cellStyle name="Normal 14 18 8 5 5" xfId="17569" xr:uid="{94B75351-5198-462E-8A1A-C259F66BFC94}"/>
    <cellStyle name="Normal 14 18 8 5 6" xfId="17570" xr:uid="{E66ED1C3-33FE-45FB-9E26-6C6A72585F7A}"/>
    <cellStyle name="Normal 14 18 8 5 7" xfId="17571" xr:uid="{AE09C19B-7CFF-4282-88BA-4AC7608E2AD0}"/>
    <cellStyle name="Normal 14 18 8 5 8" xfId="17572" xr:uid="{D29A3BF3-C009-496B-8F04-2CD0DCA5467C}"/>
    <cellStyle name="Normal 14 18 8 6" xfId="17573" xr:uid="{CDB819D1-1C90-40A6-BF4E-5D6AB6E32D50}"/>
    <cellStyle name="Normal 14 18 8 7" xfId="17574" xr:uid="{D45995D8-2609-4C22-8F1F-4C5F0DAD5E71}"/>
    <cellStyle name="Normal 14 18 9" xfId="17575" xr:uid="{47C6FC92-60D1-42D1-9819-325AA0979BB7}"/>
    <cellStyle name="Normal 14 18 9 2" xfId="17576" xr:uid="{189A4FFD-859C-4473-B231-FE0E1F3DE6B7}"/>
    <cellStyle name="Normal 14 18 9 2 2" xfId="17577" xr:uid="{9DD80CAC-D8F4-4949-927B-E392665B808E}"/>
    <cellStyle name="Normal 14 18 9 2 2 2" xfId="17578" xr:uid="{4D1F9C75-C548-4357-B8F3-99CA05C9A4AF}"/>
    <cellStyle name="Normal 14 18 9 2 3" xfId="17579" xr:uid="{785CC705-9024-4C86-9741-F8413E5C088D}"/>
    <cellStyle name="Normal 14 18 9 2 4" xfId="17580" xr:uid="{76F85839-563E-4EF2-A24B-772AA67DAAA4}"/>
    <cellStyle name="Normal 14 18 9 3" xfId="17581" xr:uid="{89F9C3C4-1A7E-4469-AC47-0BF216790EBC}"/>
    <cellStyle name="Normal 14 18 9 4" xfId="17582" xr:uid="{152EA4FA-782E-484E-A062-DB48DE7D09F1}"/>
    <cellStyle name="Normal 14 18 9 4 2" xfId="17583" xr:uid="{2B0612E8-268A-4C2E-8EBD-9EF0C49DE1E7}"/>
    <cellStyle name="Normal 14 18 9 4 2 2" xfId="17584" xr:uid="{91DA7D87-C8FC-4996-8766-DE31C9B7266A}"/>
    <cellStyle name="Normal 14 18 9 4 2 2 2" xfId="17585" xr:uid="{85F607F8-7A27-4592-93C2-2FCB06447860}"/>
    <cellStyle name="Normal 14 18 9 4 2 2 3" xfId="17586" xr:uid="{C28CDFB1-8B5C-403C-A9FF-91B2C1AB4EEB}"/>
    <cellStyle name="Normal 14 18 9 4 2 2 4" xfId="17587" xr:uid="{3AD514D8-A38B-4FE4-90F5-F5520A8A91BC}"/>
    <cellStyle name="Normal 14 18 9 4 2 2 5" xfId="17588" xr:uid="{6A047D0C-D3CF-477C-B6B3-A42F14AE9BF7}"/>
    <cellStyle name="Normal 14 18 9 4 2 3" xfId="17589" xr:uid="{34F896D6-5A48-492C-9B0D-6C9B00B805B6}"/>
    <cellStyle name="Normal 14 18 9 4 2 4" xfId="17590" xr:uid="{B6E9FEB0-115C-404E-8F88-9868D06F6E0D}"/>
    <cellStyle name="Normal 14 18 9 4 2 5" xfId="17591" xr:uid="{AAEDECCF-B0FC-4F71-8744-F3525406E345}"/>
    <cellStyle name="Normal 14 18 9 4 2 6" xfId="17592" xr:uid="{C91F5F74-9B78-427B-8C55-0B1D39191D32}"/>
    <cellStyle name="Normal 14 18 9 4 3" xfId="17593" xr:uid="{5F479B91-9093-42BF-BD49-53F61BCE2A92}"/>
    <cellStyle name="Normal 14 18 9 4 3 2" xfId="17594" xr:uid="{9C383C5E-C5C2-4A5B-BC1F-C59DA7227877}"/>
    <cellStyle name="Normal 14 18 9 4 3 2 2" xfId="17595" xr:uid="{463B8FCC-41E4-4D8A-871D-E3CCBA282F7B}"/>
    <cellStyle name="Normal 14 18 9 4 3 2 3" xfId="17596" xr:uid="{0A5052C1-ECDE-4141-B9B2-38C2360F441C}"/>
    <cellStyle name="Normal 14 18 9 4 3 3" xfId="17597" xr:uid="{00525B0E-6A6E-4765-B278-D859F1720164}"/>
    <cellStyle name="Normal 14 18 9 4 3 4" xfId="17598" xr:uid="{926022B7-A26A-4639-8CE7-DC505022C4CC}"/>
    <cellStyle name="Normal 14 18 9 4 3 5" xfId="17599" xr:uid="{6F140339-67A8-4E4C-9701-119B36C2B9A9}"/>
    <cellStyle name="Normal 14 18 9 4 3 6" xfId="17600" xr:uid="{2593D211-65B7-47DF-9C2C-F8A3B6B8D38C}"/>
    <cellStyle name="Normal 14 18 9 4 4" xfId="17601" xr:uid="{7044C77F-A80E-491F-82B4-3C20E828FB6E}"/>
    <cellStyle name="Normal 14 18 9 4 4 2" xfId="17602" xr:uid="{6291BC39-E513-49CA-B00E-363FFD9C501D}"/>
    <cellStyle name="Normal 14 18 9 4 4 3" xfId="17603" xr:uid="{A563D7E1-EBAD-4C22-8449-1C5BE1459BE3}"/>
    <cellStyle name="Normal 14 18 9 4 5" xfId="17604" xr:uid="{9A2D24B7-2C47-41DD-A361-307D5645590D}"/>
    <cellStyle name="Normal 14 18 9 4 6" xfId="17605" xr:uid="{D7E4A792-1E9D-4D0E-A692-F583BE11E6CE}"/>
    <cellStyle name="Normal 14 18 9 4 7" xfId="17606" xr:uid="{53DF0063-5EF9-4B2E-B34D-B1CE5AEF9A13}"/>
    <cellStyle name="Normal 14 18 9 4 8" xfId="17607" xr:uid="{B7E18E61-A152-4EE5-8E8C-B00ABB5FBB7A}"/>
    <cellStyle name="Normal 14 18 9 5" xfId="17608" xr:uid="{0B25ED5A-AA56-42FA-9A4E-84F0539C3632}"/>
    <cellStyle name="Normal 14 18 9 5 2" xfId="17609" xr:uid="{C1EB52BB-0A1C-40F3-B447-ADFA3DB94A5C}"/>
    <cellStyle name="Normal 14 18 9 5 2 2" xfId="17610" xr:uid="{73C008EF-547F-4B49-8ED7-CA5DF26D5DB6}"/>
    <cellStyle name="Normal 14 18 9 5 2 2 2" xfId="17611" xr:uid="{7A9FA28A-A426-4169-8E37-D4E0953F3520}"/>
    <cellStyle name="Normal 14 18 9 5 2 2 3" xfId="17612" xr:uid="{C305E679-25AF-46FD-AD1D-FA85FC230040}"/>
    <cellStyle name="Normal 14 18 9 5 2 2 4" xfId="17613" xr:uid="{D6BF0598-C2F1-4F52-BAF2-562A743968E6}"/>
    <cellStyle name="Normal 14 18 9 5 2 2 5" xfId="17614" xr:uid="{9B84908A-4946-4801-B11B-9BD492EF57DC}"/>
    <cellStyle name="Normal 14 18 9 5 2 3" xfId="17615" xr:uid="{2CFF0260-2DA2-40F7-9D63-D8551CD69C1E}"/>
    <cellStyle name="Normal 14 18 9 5 2 4" xfId="17616" xr:uid="{859ACC91-41AF-435C-BA77-591C66C35173}"/>
    <cellStyle name="Normal 14 18 9 5 2 5" xfId="17617" xr:uid="{6741101D-A09A-4F23-A960-09E5292854C7}"/>
    <cellStyle name="Normal 14 18 9 5 2 6" xfId="17618" xr:uid="{59E39C62-55A6-4F4B-9EDF-C263E642D2A2}"/>
    <cellStyle name="Normal 14 18 9 5 3" xfId="17619" xr:uid="{03A193C1-A5D4-4D59-A48D-628E05DBF473}"/>
    <cellStyle name="Normal 14 18 9 5 3 2" xfId="17620" xr:uid="{75237414-63BA-417C-88A1-B9BF410197B7}"/>
    <cellStyle name="Normal 14 18 9 5 3 2 2" xfId="17621" xr:uid="{A411D8C3-E13C-4737-8AE6-58561F0AFF15}"/>
    <cellStyle name="Normal 14 18 9 5 3 2 3" xfId="17622" xr:uid="{C5582CBA-8BC1-426F-8CED-5B39AB6D6DBD}"/>
    <cellStyle name="Normal 14 18 9 5 3 3" xfId="17623" xr:uid="{05723CD4-A49E-484B-8693-050397E3A0C7}"/>
    <cellStyle name="Normal 14 18 9 5 3 4" xfId="17624" xr:uid="{D684F66A-F0B6-460B-9592-199BA6DF1D62}"/>
    <cellStyle name="Normal 14 18 9 5 3 5" xfId="17625" xr:uid="{98F5409D-851E-4CA8-9A28-49C31A781998}"/>
    <cellStyle name="Normal 14 18 9 5 3 6" xfId="17626" xr:uid="{3714D5F7-F5F4-4438-BEB5-A05C1A9AF1AC}"/>
    <cellStyle name="Normal 14 18 9 5 4" xfId="17627" xr:uid="{4D194969-BC37-49D7-A043-A2CB06F4F702}"/>
    <cellStyle name="Normal 14 18 9 5 4 2" xfId="17628" xr:uid="{1BFD947B-4367-4143-B100-F3E3A6411EC0}"/>
    <cellStyle name="Normal 14 18 9 5 4 3" xfId="17629" xr:uid="{6FAEE45B-D899-4F82-9AFE-237D8B29C602}"/>
    <cellStyle name="Normal 14 18 9 5 5" xfId="17630" xr:uid="{3E8615BA-6D54-4AFB-BE6B-1F236819B83F}"/>
    <cellStyle name="Normal 14 18 9 5 6" xfId="17631" xr:uid="{2351F99B-4D8B-4C8F-B6BA-EFECE59F54BB}"/>
    <cellStyle name="Normal 14 18 9 5 7" xfId="17632" xr:uid="{06CA65F4-D09C-4BD1-BA18-E67CF3B83717}"/>
    <cellStyle name="Normal 14 18 9 5 8" xfId="17633" xr:uid="{D1A762C0-7335-41B3-8992-14DABB252107}"/>
    <cellStyle name="Normal 14 18 9 6" xfId="17634" xr:uid="{1C1C4F60-1AED-4E66-8E07-844D299ADFDA}"/>
    <cellStyle name="Normal 14 18 9 7" xfId="17635" xr:uid="{3980C24A-5418-44BC-B30F-B09723BC8285}"/>
    <cellStyle name="Normal 14 19" xfId="17636" xr:uid="{CB72A1A7-14E6-457D-BBC6-C1FCE351B4B7}"/>
    <cellStyle name="Normal 14 19 2" xfId="17637" xr:uid="{C8B12F69-C57F-49DC-8447-FFF44AB8C5ED}"/>
    <cellStyle name="Normal 14 19 2 2" xfId="17638" xr:uid="{367825E2-1069-4E5A-865A-9F6F5B33C27B}"/>
    <cellStyle name="Normal 14 19 2 2 2" xfId="17639" xr:uid="{5F4171D4-15DF-4062-9DB0-40C8F1273420}"/>
    <cellStyle name="Normal 14 19 2 3" xfId="17640" xr:uid="{61FB955A-42AC-4FFE-9156-BCE00AA8605D}"/>
    <cellStyle name="Normal 14 19 2 4" xfId="17641" xr:uid="{3245BED8-1364-41B3-A66D-673DEDEFF61E}"/>
    <cellStyle name="Normal 14 19 3" xfId="17642" xr:uid="{E00F58A7-DA78-4A22-BE2D-9A6FEDFA02CC}"/>
    <cellStyle name="Normal 14 19 4" xfId="17643" xr:uid="{B4800650-28B4-4205-8561-DD18D06CDBA5}"/>
    <cellStyle name="Normal 14 19 4 2" xfId="17644" xr:uid="{76061A11-F07C-4B9D-B5F0-975792A79BF3}"/>
    <cellStyle name="Normal 14 19 4 2 2" xfId="17645" xr:uid="{A6E82247-F16D-414D-9DE9-697E7BC33118}"/>
    <cellStyle name="Normal 14 19 4 2 2 2" xfId="17646" xr:uid="{F46F5213-EFE8-4622-8E6E-6E86C3C3A5DA}"/>
    <cellStyle name="Normal 14 19 4 2 2 3" xfId="17647" xr:uid="{4267AC04-729A-49DD-B1FD-0965E96A9C35}"/>
    <cellStyle name="Normal 14 19 4 2 2 4" xfId="17648" xr:uid="{024B5355-B519-4A74-B462-EC5A4EA69C85}"/>
    <cellStyle name="Normal 14 19 4 2 2 5" xfId="17649" xr:uid="{92C5256D-2C16-4AEF-9541-27D37230D581}"/>
    <cellStyle name="Normal 14 19 4 2 3" xfId="17650" xr:uid="{04EB4829-73D3-45C8-824E-121730B53472}"/>
    <cellStyle name="Normal 14 19 4 2 4" xfId="17651" xr:uid="{42CA61B7-5677-4A6B-A5A7-901E992D840C}"/>
    <cellStyle name="Normal 14 19 4 2 5" xfId="17652" xr:uid="{BB2860B1-2F14-4EE5-96B3-C73042726F40}"/>
    <cellStyle name="Normal 14 19 4 2 6" xfId="17653" xr:uid="{017918D0-63C3-485B-94DC-8FA5826A7E7E}"/>
    <cellStyle name="Normal 14 19 4 3" xfId="17654" xr:uid="{C5B91AA8-D1A8-45EF-9494-6071B01B19A1}"/>
    <cellStyle name="Normal 14 19 4 3 2" xfId="17655" xr:uid="{8A953E97-BB75-40B1-B612-57F8C62D5224}"/>
    <cellStyle name="Normal 14 19 4 3 2 2" xfId="17656" xr:uid="{5656E34D-9B0B-40FC-A0F4-4D5783727ECC}"/>
    <cellStyle name="Normal 14 19 4 3 2 3" xfId="17657" xr:uid="{A4E493A7-59FD-4E55-BEC5-1915450F497B}"/>
    <cellStyle name="Normal 14 19 4 3 3" xfId="17658" xr:uid="{2C24E07C-A3A8-45AF-AC02-3D33933B04E1}"/>
    <cellStyle name="Normal 14 19 4 3 4" xfId="17659" xr:uid="{44E782A5-C251-4747-AF0D-5CCCFCDB1F0A}"/>
    <cellStyle name="Normal 14 19 4 3 5" xfId="17660" xr:uid="{83EA36E5-D82D-44C1-B855-4E84B0C4DE60}"/>
    <cellStyle name="Normal 14 19 4 3 6" xfId="17661" xr:uid="{3CF01E54-3CD1-44B7-8D35-095D6BFC2124}"/>
    <cellStyle name="Normal 14 19 4 4" xfId="17662" xr:uid="{D2F305DA-FE2E-4DAC-84ED-243EED9321D3}"/>
    <cellStyle name="Normal 14 19 4 4 2" xfId="17663" xr:uid="{FBAE292A-B033-4A9B-AEC8-48DD65EE4077}"/>
    <cellStyle name="Normal 14 19 4 4 3" xfId="17664" xr:uid="{07E13EA3-3B93-4C68-A5CD-8BC92E947782}"/>
    <cellStyle name="Normal 14 19 4 5" xfId="17665" xr:uid="{EFEF3D1E-27C8-45C3-B0F9-58672F3CA616}"/>
    <cellStyle name="Normal 14 19 4 6" xfId="17666" xr:uid="{633680F0-2962-4E37-A72D-13E580CF6B0D}"/>
    <cellStyle name="Normal 14 19 4 7" xfId="17667" xr:uid="{D98290C3-B4C3-46E0-AB41-E43AC082C9D8}"/>
    <cellStyle name="Normal 14 19 4 8" xfId="17668" xr:uid="{F6ECE625-153F-4284-ACF6-834AE67A2FB9}"/>
    <cellStyle name="Normal 14 19 5" xfId="17669" xr:uid="{5457E398-9626-46FB-91C0-EE60E868B600}"/>
    <cellStyle name="Normal 14 19 5 2" xfId="17670" xr:uid="{DB6D297F-1BCA-45C8-AC9E-55760A9A2FD2}"/>
    <cellStyle name="Normal 14 19 5 2 2" xfId="17671" xr:uid="{722BDD35-2BF9-465D-9630-3EDEA7BA3F31}"/>
    <cellStyle name="Normal 14 19 5 2 2 2" xfId="17672" xr:uid="{19ABF056-7C68-4659-B2FD-CB9595FDD4F0}"/>
    <cellStyle name="Normal 14 19 5 2 2 3" xfId="17673" xr:uid="{106AFBC4-0691-4387-B1D3-7539DAA4B728}"/>
    <cellStyle name="Normal 14 19 5 2 2 4" xfId="17674" xr:uid="{1F5D3EFD-F283-4A92-A019-2060C2DAC124}"/>
    <cellStyle name="Normal 14 19 5 2 2 5" xfId="17675" xr:uid="{A7D3FFEF-179C-45C4-A2D7-5CD379E0C1E5}"/>
    <cellStyle name="Normal 14 19 5 2 3" xfId="17676" xr:uid="{AA723512-C57E-40D5-9304-6B8253DDCDAC}"/>
    <cellStyle name="Normal 14 19 5 2 4" xfId="17677" xr:uid="{2C6A2E01-1CA6-4D86-B78B-5A3A43EECCE5}"/>
    <cellStyle name="Normal 14 19 5 2 5" xfId="17678" xr:uid="{56926612-B110-4FD3-80E3-1299FCC8272A}"/>
    <cellStyle name="Normal 14 19 5 2 6" xfId="17679" xr:uid="{C64E7205-44E6-4719-AA54-74C766DD8A52}"/>
    <cellStyle name="Normal 14 19 5 3" xfId="17680" xr:uid="{1580B392-88BB-41F1-A5EB-B0B7D4B1681B}"/>
    <cellStyle name="Normal 14 19 5 3 2" xfId="17681" xr:uid="{4DA3F968-DBD0-47D7-99B2-A615A1F93870}"/>
    <cellStyle name="Normal 14 19 5 3 2 2" xfId="17682" xr:uid="{33F19A16-4324-4594-A978-FAD7E976ECA1}"/>
    <cellStyle name="Normal 14 19 5 3 2 3" xfId="17683" xr:uid="{766F4365-8994-42B4-9F3F-A71FBCF50DD8}"/>
    <cellStyle name="Normal 14 19 5 3 3" xfId="17684" xr:uid="{8C601AD7-DD88-4410-A03C-5BC438383DE3}"/>
    <cellStyle name="Normal 14 19 5 3 4" xfId="17685" xr:uid="{DF65782B-9764-4F92-8789-A60AFC8698A4}"/>
    <cellStyle name="Normal 14 19 5 3 5" xfId="17686" xr:uid="{7210C2BA-6D8D-4B14-87C4-6978B6DEA12C}"/>
    <cellStyle name="Normal 14 19 5 3 6" xfId="17687" xr:uid="{3F431403-32F0-4864-804C-DDEA2C137012}"/>
    <cellStyle name="Normal 14 19 5 4" xfId="17688" xr:uid="{1030B03F-5F9E-4C86-9805-A2A096CB52B2}"/>
    <cellStyle name="Normal 14 19 5 4 2" xfId="17689" xr:uid="{BD5AE8B3-3931-47EC-AF39-EBBAD0D044D6}"/>
    <cellStyle name="Normal 14 19 5 4 3" xfId="17690" xr:uid="{CBEAEC19-981C-4773-BD31-2122CF87AA8A}"/>
    <cellStyle name="Normal 14 19 5 5" xfId="17691" xr:uid="{E2C0C1A7-1B34-4259-BC4A-2B2E9CE66FE3}"/>
    <cellStyle name="Normal 14 19 5 6" xfId="17692" xr:uid="{4BE412F1-76D2-47DA-B93C-61BB5AAD659A}"/>
    <cellStyle name="Normal 14 19 5 7" xfId="17693" xr:uid="{12311A65-37C9-45D5-8D9D-5D4EA91E8359}"/>
    <cellStyle name="Normal 14 19 5 8" xfId="17694" xr:uid="{58EC2876-7751-4857-8676-0CBAE10908A5}"/>
    <cellStyle name="Normal 14 19 6" xfId="17695" xr:uid="{1209D75E-615F-4C49-B10E-9F8D5F46E593}"/>
    <cellStyle name="Normal 14 19 7" xfId="17696" xr:uid="{B518578D-ADF2-47E8-8C53-06B0FFAFA0FD}"/>
    <cellStyle name="Normal 14 2" xfId="1141" xr:uid="{00000000-0005-0000-0000-00001E0E0000}"/>
    <cellStyle name="Normal 14 2 10" xfId="17698" xr:uid="{411859EB-0EBA-4DF9-8749-01978FBDB6D6}"/>
    <cellStyle name="Normal 14 2 10 2" xfId="17699" xr:uid="{619C8F72-47B7-41FE-AF20-6F68FCD37427}"/>
    <cellStyle name="Normal 14 2 10 2 2" xfId="17700" xr:uid="{9006E7E4-EDB6-4A31-B02C-3B6E970451DB}"/>
    <cellStyle name="Normal 14 2 10 2 2 2" xfId="17701" xr:uid="{03F5A152-D077-4BBA-BF88-A50E29906906}"/>
    <cellStyle name="Normal 14 2 10 2 3" xfId="17702" xr:uid="{D866DE56-9298-4058-92A2-9978606573C2}"/>
    <cellStyle name="Normal 14 2 10 2 4" xfId="17703" xr:uid="{B2710A2D-638A-48F2-AB63-C9728A74F52A}"/>
    <cellStyle name="Normal 14 2 10 3" xfId="17704" xr:uid="{95EB9DD4-3474-4DEA-86B9-33D763F82C62}"/>
    <cellStyle name="Normal 14 2 10 4" xfId="17705" xr:uid="{F455B862-F8C3-4D1F-AE36-732A7DFCE682}"/>
    <cellStyle name="Normal 14 2 10 4 2" xfId="17706" xr:uid="{4D71BAE1-F264-4216-B6B9-F60E3695CDB2}"/>
    <cellStyle name="Normal 14 2 10 4 2 2" xfId="17707" xr:uid="{CA7ACAE6-DAB4-4D71-8B41-855EA0E85736}"/>
    <cellStyle name="Normal 14 2 10 4 2 2 2" xfId="17708" xr:uid="{796D595C-BE5B-4596-B05E-CDB37B32D9C7}"/>
    <cellStyle name="Normal 14 2 10 4 2 2 3" xfId="17709" xr:uid="{CCFCCF51-7122-4E4E-B707-5CEF45B602DE}"/>
    <cellStyle name="Normal 14 2 10 4 2 2 4" xfId="17710" xr:uid="{A36EAB98-9BF1-42B4-9F65-6B6786895FDC}"/>
    <cellStyle name="Normal 14 2 10 4 2 2 5" xfId="17711" xr:uid="{98C9E5D1-E0C1-4369-BD2E-D9F7725287DD}"/>
    <cellStyle name="Normal 14 2 10 4 2 3" xfId="17712" xr:uid="{FA26280B-D7B1-4C4B-AD6F-6BC2E9A98A6A}"/>
    <cellStyle name="Normal 14 2 10 4 2 4" xfId="17713" xr:uid="{5669D091-3576-421A-BE38-F3DF393048B7}"/>
    <cellStyle name="Normal 14 2 10 4 2 5" xfId="17714" xr:uid="{5E8D6B8E-47B8-451A-8A8A-78B8CE4B273E}"/>
    <cellStyle name="Normal 14 2 10 4 2 6" xfId="17715" xr:uid="{AF1A1C11-4E1D-4866-A538-517EC169B2E4}"/>
    <cellStyle name="Normal 14 2 10 4 3" xfId="17716" xr:uid="{0C607F03-FAE0-4547-82CE-BB44E9E00B84}"/>
    <cellStyle name="Normal 14 2 10 4 3 2" xfId="17717" xr:uid="{3CFB5FA3-C51C-4636-A6F4-B64CFAD16F26}"/>
    <cellStyle name="Normal 14 2 10 4 3 2 2" xfId="17718" xr:uid="{60F74260-19C1-4CA9-8A0F-0F002359A0F1}"/>
    <cellStyle name="Normal 14 2 10 4 3 2 3" xfId="17719" xr:uid="{E650FE3E-8D8F-486C-835F-07366B67CF4F}"/>
    <cellStyle name="Normal 14 2 10 4 3 3" xfId="17720" xr:uid="{F9C4C016-A632-4AA3-AECC-7FEECDBDF9A5}"/>
    <cellStyle name="Normal 14 2 10 4 3 4" xfId="17721" xr:uid="{AAFA84E1-D8AF-45F2-A59C-6A3F9E8C3458}"/>
    <cellStyle name="Normal 14 2 10 4 3 5" xfId="17722" xr:uid="{0A45CCA9-7B38-44CE-A6CD-3F06112BFA11}"/>
    <cellStyle name="Normal 14 2 10 4 3 6" xfId="17723" xr:uid="{C47EDE00-786F-4FFE-B7B4-164431C20083}"/>
    <cellStyle name="Normal 14 2 10 4 4" xfId="17724" xr:uid="{3AAD2F44-5A08-42A1-BF79-D6EBB8AFB94B}"/>
    <cellStyle name="Normal 14 2 10 4 4 2" xfId="17725" xr:uid="{D2B65641-F6EF-4E27-B907-1580AB4A1F13}"/>
    <cellStyle name="Normal 14 2 10 4 4 3" xfId="17726" xr:uid="{BBD0ACA1-5BE4-45DF-9E73-4BBC24C7B676}"/>
    <cellStyle name="Normal 14 2 10 4 5" xfId="17727" xr:uid="{2C879CF7-E360-4B09-AED5-398E60E3E12D}"/>
    <cellStyle name="Normal 14 2 10 4 6" xfId="17728" xr:uid="{7BDC3107-4560-4A2A-9129-C8B75109829A}"/>
    <cellStyle name="Normal 14 2 10 4 7" xfId="17729" xr:uid="{88EB9340-30AD-45E6-8188-C6736504DC98}"/>
    <cellStyle name="Normal 14 2 10 4 8" xfId="17730" xr:uid="{78727FD9-E515-4C31-BBF5-55B4A689C41E}"/>
    <cellStyle name="Normal 14 2 10 5" xfId="17731" xr:uid="{561A517C-7119-40DF-9D14-FADBB903C0FB}"/>
    <cellStyle name="Normal 14 2 10 5 2" xfId="17732" xr:uid="{269852CA-35F8-4FDF-A3D3-DE00F7C1E63A}"/>
    <cellStyle name="Normal 14 2 10 5 2 2" xfId="17733" xr:uid="{905A9B5D-D1E4-45D9-BBCC-BF2D746424E7}"/>
    <cellStyle name="Normal 14 2 10 5 2 2 2" xfId="17734" xr:uid="{55AE6103-B3F9-4EAA-A208-6F763A5AFE9B}"/>
    <cellStyle name="Normal 14 2 10 5 2 2 3" xfId="17735" xr:uid="{A2BF47D0-6811-45A1-B65A-915C9CB15834}"/>
    <cellStyle name="Normal 14 2 10 5 2 2 4" xfId="17736" xr:uid="{4BDF65B4-5735-43BF-86D4-F31660595610}"/>
    <cellStyle name="Normal 14 2 10 5 2 2 5" xfId="17737" xr:uid="{1E9A6C46-DF12-4810-876C-9D318B6F41E1}"/>
    <cellStyle name="Normal 14 2 10 5 2 3" xfId="17738" xr:uid="{70A8FE1C-A48F-4F44-A667-8FBE5BD6E97C}"/>
    <cellStyle name="Normal 14 2 10 5 2 4" xfId="17739" xr:uid="{7E94CA12-CF0E-447C-AFB4-0DF6D06B8819}"/>
    <cellStyle name="Normal 14 2 10 5 2 5" xfId="17740" xr:uid="{EE610C9D-080B-4F9A-AACD-46B016AB7557}"/>
    <cellStyle name="Normal 14 2 10 5 2 6" xfId="17741" xr:uid="{8EBD5638-B5D7-4A72-8DC1-75BA0F9E7DF6}"/>
    <cellStyle name="Normal 14 2 10 5 3" xfId="17742" xr:uid="{659FA968-7CA1-4C1C-80C2-0713C8D72DF1}"/>
    <cellStyle name="Normal 14 2 10 5 3 2" xfId="17743" xr:uid="{09682344-CC72-4938-A560-809094868F7F}"/>
    <cellStyle name="Normal 14 2 10 5 3 2 2" xfId="17744" xr:uid="{F70A63F0-3DE2-4FFE-947B-7AEC75547D08}"/>
    <cellStyle name="Normal 14 2 10 5 3 2 3" xfId="17745" xr:uid="{124E16F7-6214-492B-B00C-600B6C774ACE}"/>
    <cellStyle name="Normal 14 2 10 5 3 3" xfId="17746" xr:uid="{5F47401B-61C4-4354-B733-BCF6A6DB6457}"/>
    <cellStyle name="Normal 14 2 10 5 3 4" xfId="17747" xr:uid="{8F6B1531-12E2-4539-BB21-029006F3597D}"/>
    <cellStyle name="Normal 14 2 10 5 3 5" xfId="17748" xr:uid="{129F7FA6-1066-4468-B6EF-6B7E9D428C15}"/>
    <cellStyle name="Normal 14 2 10 5 3 6" xfId="17749" xr:uid="{99DD742B-67DD-4ABC-8C3B-E5A3329987BF}"/>
    <cellStyle name="Normal 14 2 10 5 4" xfId="17750" xr:uid="{C51C65D6-7BD1-4ECD-ABC7-8A87181DF0AB}"/>
    <cellStyle name="Normal 14 2 10 5 4 2" xfId="17751" xr:uid="{F9874846-ADD3-4E4F-9BDE-5A9190693A2A}"/>
    <cellStyle name="Normal 14 2 10 5 4 3" xfId="17752" xr:uid="{34ADFDE1-4867-4085-A38C-9E4100EA3A13}"/>
    <cellStyle name="Normal 14 2 10 5 5" xfId="17753" xr:uid="{D2EB6667-3AC5-49DA-9F77-27DA6D9CAB8A}"/>
    <cellStyle name="Normal 14 2 10 5 6" xfId="17754" xr:uid="{0FF481F6-6B39-4195-A1C9-341605ED1EED}"/>
    <cellStyle name="Normal 14 2 10 5 7" xfId="17755" xr:uid="{BBF99A6C-277E-4F43-BD01-E672FD320243}"/>
    <cellStyle name="Normal 14 2 10 5 8" xfId="17756" xr:uid="{FF1E3AF5-7184-4066-AE6A-AF846BA46028}"/>
    <cellStyle name="Normal 14 2 10 6" xfId="17757" xr:uid="{8E890DA0-0DA2-4DAF-88E0-87C2BA20A2B2}"/>
    <cellStyle name="Normal 14 2 10 7" xfId="17758" xr:uid="{867C00F8-D796-4799-9678-DC71AC40C986}"/>
    <cellStyle name="Normal 14 2 11" xfId="17759" xr:uid="{8344C237-F0A7-464B-B7FD-A876CC1A2B7C}"/>
    <cellStyle name="Normal 14 2 11 2" xfId="17760" xr:uid="{72115342-A6CD-471F-8ED9-72C1444BE01A}"/>
    <cellStyle name="Normal 14 2 11 2 2" xfId="17761" xr:uid="{2A223A86-F46A-42F8-B148-B04742A3FA51}"/>
    <cellStyle name="Normal 14 2 11 2 2 2" xfId="17762" xr:uid="{F4679408-E077-40B7-B9F0-046204579688}"/>
    <cellStyle name="Normal 14 2 11 2 3" xfId="17763" xr:uid="{307B6A36-61C2-48C4-8E9F-AA0A2785A1EE}"/>
    <cellStyle name="Normal 14 2 11 2 4" xfId="17764" xr:uid="{774A2155-015B-4121-8A08-6030F0D56F6C}"/>
    <cellStyle name="Normal 14 2 11 3" xfId="17765" xr:uid="{9E13E2F1-26A7-46F6-8546-501B1FE0BF0F}"/>
    <cellStyle name="Normal 14 2 11 4" xfId="17766" xr:uid="{77A3EB17-204A-44F7-942D-5F4618A54595}"/>
    <cellStyle name="Normal 14 2 11 4 2" xfId="17767" xr:uid="{7AADA9D5-2D95-4B9C-9088-27A98C02C9B7}"/>
    <cellStyle name="Normal 14 2 11 4 2 2" xfId="17768" xr:uid="{F435A215-6DCF-4F68-B59D-6C61E9B71302}"/>
    <cellStyle name="Normal 14 2 11 4 2 2 2" xfId="17769" xr:uid="{A77F76C1-F886-4965-A8DB-C0773A3BFBA0}"/>
    <cellStyle name="Normal 14 2 11 4 2 2 3" xfId="17770" xr:uid="{9F1B7A32-9CBE-40AA-98C3-E456E4613544}"/>
    <cellStyle name="Normal 14 2 11 4 2 2 4" xfId="17771" xr:uid="{78C6A6A7-A835-4196-A9B3-1A1F42F36E13}"/>
    <cellStyle name="Normal 14 2 11 4 2 2 5" xfId="17772" xr:uid="{DE9AC6D7-C3A6-49CF-8973-FC58F1A82C34}"/>
    <cellStyle name="Normal 14 2 11 4 2 3" xfId="17773" xr:uid="{ED20A88A-44B9-413B-9DE4-5CCCF73BF1AC}"/>
    <cellStyle name="Normal 14 2 11 4 2 4" xfId="17774" xr:uid="{18559443-4EEC-46B7-81F8-0D62EA915F9C}"/>
    <cellStyle name="Normal 14 2 11 4 2 5" xfId="17775" xr:uid="{AA82791B-00B7-40D5-B901-387FB0CD9938}"/>
    <cellStyle name="Normal 14 2 11 4 2 6" xfId="17776" xr:uid="{F5107E8F-648A-436E-A795-4AB09015D25D}"/>
    <cellStyle name="Normal 14 2 11 4 3" xfId="17777" xr:uid="{55C90327-1F85-4B11-9BAA-185624CB2078}"/>
    <cellStyle name="Normal 14 2 11 4 3 2" xfId="17778" xr:uid="{11FFF76D-1C89-4AE7-AF72-E9F84E56DBEA}"/>
    <cellStyle name="Normal 14 2 11 4 3 2 2" xfId="17779" xr:uid="{ADCF8C20-1415-4542-9D18-25139892B04F}"/>
    <cellStyle name="Normal 14 2 11 4 3 2 3" xfId="17780" xr:uid="{5B8E2B0B-5C45-434F-86C6-DD3629DDB5C6}"/>
    <cellStyle name="Normal 14 2 11 4 3 3" xfId="17781" xr:uid="{B3E403B3-1364-4F00-B347-B8B222C90719}"/>
    <cellStyle name="Normal 14 2 11 4 3 4" xfId="17782" xr:uid="{B84AFC57-8318-48FA-8FA6-795FC15419BD}"/>
    <cellStyle name="Normal 14 2 11 4 3 5" xfId="17783" xr:uid="{71CD7070-3FA7-4D97-8CF2-90BF265ECD6C}"/>
    <cellStyle name="Normal 14 2 11 4 3 6" xfId="17784" xr:uid="{7FB91FD5-A275-4079-AB2E-DA4645CAF7A9}"/>
    <cellStyle name="Normal 14 2 11 4 4" xfId="17785" xr:uid="{C06C32CA-EC73-48D8-ACD8-78A64B10890C}"/>
    <cellStyle name="Normal 14 2 11 4 4 2" xfId="17786" xr:uid="{DA1FFC68-ECAF-4480-B486-9677C071464A}"/>
    <cellStyle name="Normal 14 2 11 4 4 3" xfId="17787" xr:uid="{6EFD9C0E-3279-4F27-9B78-3C8959B297C2}"/>
    <cellStyle name="Normal 14 2 11 4 5" xfId="17788" xr:uid="{D58D6A81-B0EA-48C9-A782-D2F4E561B46A}"/>
    <cellStyle name="Normal 14 2 11 4 6" xfId="17789" xr:uid="{8F2B81FC-4D52-46B7-B46B-AD2C180AE446}"/>
    <cellStyle name="Normal 14 2 11 4 7" xfId="17790" xr:uid="{CFBAC9AF-8B70-46CC-9B2E-54CE0C423E40}"/>
    <cellStyle name="Normal 14 2 11 4 8" xfId="17791" xr:uid="{3C88AD1F-98C5-49F7-90E6-E0CC7B8D6839}"/>
    <cellStyle name="Normal 14 2 11 5" xfId="17792" xr:uid="{C2D30850-4127-4042-889C-E87BC1ABB290}"/>
    <cellStyle name="Normal 14 2 11 5 2" xfId="17793" xr:uid="{1DDD29C0-6E14-4533-9E34-59F5ABA1101D}"/>
    <cellStyle name="Normal 14 2 11 5 2 2" xfId="17794" xr:uid="{2A5A44CF-9B76-4CFE-A6D7-3ED236A395E2}"/>
    <cellStyle name="Normal 14 2 11 5 2 2 2" xfId="17795" xr:uid="{7F82BE6E-D82E-46F3-B19A-57E11C6E2E35}"/>
    <cellStyle name="Normal 14 2 11 5 2 2 3" xfId="17796" xr:uid="{A86B8F6D-D3B0-4D80-AC92-BF716D40C229}"/>
    <cellStyle name="Normal 14 2 11 5 2 2 4" xfId="17797" xr:uid="{70279CE4-91DA-41EE-998D-4BD9087AB768}"/>
    <cellStyle name="Normal 14 2 11 5 2 2 5" xfId="17798" xr:uid="{A26AF549-2079-433F-84D0-86EADCA6F0FF}"/>
    <cellStyle name="Normal 14 2 11 5 2 3" xfId="17799" xr:uid="{08823B29-82DB-4C7D-BF9D-F129E91640F0}"/>
    <cellStyle name="Normal 14 2 11 5 2 4" xfId="17800" xr:uid="{938088BF-4B6B-4367-AAE7-09BA55FEDDAB}"/>
    <cellStyle name="Normal 14 2 11 5 2 5" xfId="17801" xr:uid="{E678C97F-7A71-465D-BC3F-FDACB7E3E311}"/>
    <cellStyle name="Normal 14 2 11 5 2 6" xfId="17802" xr:uid="{D6ABB1D2-3CE4-42D4-A246-0DC207BFFA24}"/>
    <cellStyle name="Normal 14 2 11 5 3" xfId="17803" xr:uid="{F61B928B-68B1-4500-B2AE-B75FCF7636A7}"/>
    <cellStyle name="Normal 14 2 11 5 3 2" xfId="17804" xr:uid="{7A44F200-5513-4EDE-9351-A154401A0E6F}"/>
    <cellStyle name="Normal 14 2 11 5 3 2 2" xfId="17805" xr:uid="{A6CC246B-0B76-4151-8530-5EA4B46D9F0E}"/>
    <cellStyle name="Normal 14 2 11 5 3 2 3" xfId="17806" xr:uid="{473D4C01-7AEE-4AC1-A375-39B6FC1FB1E7}"/>
    <cellStyle name="Normal 14 2 11 5 3 3" xfId="17807" xr:uid="{AA856E2D-B7D8-40E5-ACB6-B5A71C85937A}"/>
    <cellStyle name="Normal 14 2 11 5 3 4" xfId="17808" xr:uid="{8AE2B095-1850-4C76-AACC-C4345D2D7C46}"/>
    <cellStyle name="Normal 14 2 11 5 3 5" xfId="17809" xr:uid="{308A6D6B-CB80-4672-9000-998A3F186FCB}"/>
    <cellStyle name="Normal 14 2 11 5 3 6" xfId="17810" xr:uid="{BECCA422-9773-442C-A3CD-2CA0EA853AA7}"/>
    <cellStyle name="Normal 14 2 11 5 4" xfId="17811" xr:uid="{35070296-580C-462B-8954-C52DC56028A4}"/>
    <cellStyle name="Normal 14 2 11 5 4 2" xfId="17812" xr:uid="{8024E09F-8359-42B3-96F5-C52F9A96DFC3}"/>
    <cellStyle name="Normal 14 2 11 5 4 3" xfId="17813" xr:uid="{97498268-F431-4395-A8D4-DBCDA940B893}"/>
    <cellStyle name="Normal 14 2 11 5 5" xfId="17814" xr:uid="{9C947B37-2668-4931-81F8-29AE21CEBD28}"/>
    <cellStyle name="Normal 14 2 11 5 6" xfId="17815" xr:uid="{9C6AC181-D308-458C-BDEC-C40F53C9ACFB}"/>
    <cellStyle name="Normal 14 2 11 5 7" xfId="17816" xr:uid="{B9F8DE54-7541-4D7F-8738-60A3859E7698}"/>
    <cellStyle name="Normal 14 2 11 5 8" xfId="17817" xr:uid="{156CF03D-91D1-40B7-AD11-01EE998A3AF7}"/>
    <cellStyle name="Normal 14 2 11 6" xfId="17818" xr:uid="{A917F863-B78A-4C21-BFE6-A81C53F93DB0}"/>
    <cellStyle name="Normal 14 2 11 7" xfId="17819" xr:uid="{45D07635-DB05-4116-9460-D2D00D396B6B}"/>
    <cellStyle name="Normal 14 2 12" xfId="17820" xr:uid="{8919550F-BA8C-4D69-A456-FEE2EF9B5691}"/>
    <cellStyle name="Normal 14 2 12 2" xfId="17821" xr:uid="{DF58C72C-D3AF-4299-992E-1D11EE65D449}"/>
    <cellStyle name="Normal 14 2 12 2 2" xfId="17822" xr:uid="{CE5B4F52-44E5-4474-93C0-17891CDF61E0}"/>
    <cellStyle name="Normal 14 2 12 2 2 2" xfId="17823" xr:uid="{1B43B7F9-DC8C-49E7-AFAF-40F1301D9300}"/>
    <cellStyle name="Normal 14 2 12 2 3" xfId="17824" xr:uid="{37435DD5-B68F-4152-8B7A-33EE5F4825FA}"/>
    <cellStyle name="Normal 14 2 12 2 4" xfId="17825" xr:uid="{5A5641E4-62FF-4E3B-9442-5143E8092391}"/>
    <cellStyle name="Normal 14 2 12 3" xfId="17826" xr:uid="{F13B6EB6-328F-4EF2-A1B1-6D3D994764C0}"/>
    <cellStyle name="Normal 14 2 12 4" xfId="17827" xr:uid="{04E5FE95-F35E-445B-A613-DF7DB1ED55A5}"/>
    <cellStyle name="Normal 14 2 12 4 2" xfId="17828" xr:uid="{26C8465E-D34D-4D04-BE52-58AB873A74E7}"/>
    <cellStyle name="Normal 14 2 12 4 2 2" xfId="17829" xr:uid="{57318DBB-B269-4530-9285-22E6D933541A}"/>
    <cellStyle name="Normal 14 2 12 4 2 2 2" xfId="17830" xr:uid="{A8EF6E8C-F514-4C4A-9175-A7512C75FAAF}"/>
    <cellStyle name="Normal 14 2 12 4 2 2 3" xfId="17831" xr:uid="{73F10D8E-5173-4A72-B96F-6CB6302CCCB1}"/>
    <cellStyle name="Normal 14 2 12 4 2 2 4" xfId="17832" xr:uid="{4BD1A7B7-7A8C-4C01-8D20-1797DE4D5148}"/>
    <cellStyle name="Normal 14 2 12 4 2 2 5" xfId="17833" xr:uid="{4B2D1FF5-D577-4DFF-8564-F7F317BF7D11}"/>
    <cellStyle name="Normal 14 2 12 4 2 3" xfId="17834" xr:uid="{46E1AB59-CC1D-4E17-B24C-4A8FD96EDF95}"/>
    <cellStyle name="Normal 14 2 12 4 2 4" xfId="17835" xr:uid="{C44E9AEA-837F-4922-ABC1-DD415F40AE85}"/>
    <cellStyle name="Normal 14 2 12 4 2 5" xfId="17836" xr:uid="{3F985962-6953-4F40-BA1F-50A82AB0D68F}"/>
    <cellStyle name="Normal 14 2 12 4 2 6" xfId="17837" xr:uid="{3588BD74-4691-45DA-B449-1551CCA02779}"/>
    <cellStyle name="Normal 14 2 12 4 3" xfId="17838" xr:uid="{54769C37-A46E-41F6-B5B7-ED4FCD8ED59B}"/>
    <cellStyle name="Normal 14 2 12 4 3 2" xfId="17839" xr:uid="{3E118A69-FBC2-4D89-9A27-5E2A6586A121}"/>
    <cellStyle name="Normal 14 2 12 4 3 2 2" xfId="17840" xr:uid="{BB384E60-A91B-4FB5-9B92-C5E8093CC472}"/>
    <cellStyle name="Normal 14 2 12 4 3 2 3" xfId="17841" xr:uid="{25DA2686-158B-4613-AF63-58DAF6582CE5}"/>
    <cellStyle name="Normal 14 2 12 4 3 3" xfId="17842" xr:uid="{F0451018-5944-48EA-93A4-0E7F64EAB6BF}"/>
    <cellStyle name="Normal 14 2 12 4 3 4" xfId="17843" xr:uid="{3B2A1A98-03CD-49E1-86EB-6B6B6AA7FE86}"/>
    <cellStyle name="Normal 14 2 12 4 3 5" xfId="17844" xr:uid="{3D4D6280-7DAB-4131-BC0E-C3F6FCAFFBC6}"/>
    <cellStyle name="Normal 14 2 12 4 3 6" xfId="17845" xr:uid="{55E93076-D202-443F-B497-CEEC402791B0}"/>
    <cellStyle name="Normal 14 2 12 4 4" xfId="17846" xr:uid="{2339B022-EA99-46F7-A7C5-47D8D52BC3FF}"/>
    <cellStyle name="Normal 14 2 12 4 4 2" xfId="17847" xr:uid="{D0A6A5E1-2C1C-4602-9435-D2E77FF04CEF}"/>
    <cellStyle name="Normal 14 2 12 4 4 3" xfId="17848" xr:uid="{8969392E-095C-4A0B-999A-2BDB8543C21B}"/>
    <cellStyle name="Normal 14 2 12 4 5" xfId="17849" xr:uid="{884B8831-6423-4274-BC91-AAF23B03BA57}"/>
    <cellStyle name="Normal 14 2 12 4 6" xfId="17850" xr:uid="{9481D0F6-1240-49D7-9598-1088FBFCA6C0}"/>
    <cellStyle name="Normal 14 2 12 4 7" xfId="17851" xr:uid="{FB1CB995-70B2-4348-9B1F-88102163CB1D}"/>
    <cellStyle name="Normal 14 2 12 4 8" xfId="17852" xr:uid="{F8F78191-7291-47C3-A124-BFB996EDB398}"/>
    <cellStyle name="Normal 14 2 12 5" xfId="17853" xr:uid="{1A428500-D5FB-4C8C-BFF2-28ADCCA7E343}"/>
    <cellStyle name="Normal 14 2 12 5 2" xfId="17854" xr:uid="{C827398F-13B9-489D-938B-9A99396C1C3A}"/>
    <cellStyle name="Normal 14 2 12 5 2 2" xfId="17855" xr:uid="{2B9ED79E-A5B4-402C-9407-4A1AF3B55391}"/>
    <cellStyle name="Normal 14 2 12 5 2 2 2" xfId="17856" xr:uid="{52860B39-FD62-49A0-8164-673E1C9A7390}"/>
    <cellStyle name="Normal 14 2 12 5 2 2 3" xfId="17857" xr:uid="{D6F4083E-41EB-4A51-9F40-752CC0669878}"/>
    <cellStyle name="Normal 14 2 12 5 2 2 4" xfId="17858" xr:uid="{05EBCA09-10AC-4FB7-AF6C-94577C2F0D97}"/>
    <cellStyle name="Normal 14 2 12 5 2 2 5" xfId="17859" xr:uid="{602D1739-53EF-47FC-9AD9-2A44EA191616}"/>
    <cellStyle name="Normal 14 2 12 5 2 3" xfId="17860" xr:uid="{B1737A98-9DA5-4595-90AE-6288889BBA8A}"/>
    <cellStyle name="Normal 14 2 12 5 2 4" xfId="17861" xr:uid="{379D5C8F-0ADD-4934-BDB6-D5B00821765D}"/>
    <cellStyle name="Normal 14 2 12 5 2 5" xfId="17862" xr:uid="{99804020-1C22-4930-BDB5-6D4CFF2C395A}"/>
    <cellStyle name="Normal 14 2 12 5 2 6" xfId="17863" xr:uid="{2720CE6E-0BF9-436D-8DAD-091F6CA996D6}"/>
    <cellStyle name="Normal 14 2 12 5 3" xfId="17864" xr:uid="{7B93196C-50A3-4B4D-A7DB-691394F75099}"/>
    <cellStyle name="Normal 14 2 12 5 3 2" xfId="17865" xr:uid="{9B45BA8E-3A9C-4809-AF50-64C3575E0ED5}"/>
    <cellStyle name="Normal 14 2 12 5 3 2 2" xfId="17866" xr:uid="{9631C374-F4A9-4989-9FDB-A288FC9860FF}"/>
    <cellStyle name="Normal 14 2 12 5 3 2 3" xfId="17867" xr:uid="{9B98362E-957E-43B3-AF8F-682655D2C349}"/>
    <cellStyle name="Normal 14 2 12 5 3 3" xfId="17868" xr:uid="{53EE086A-444D-494D-A194-C447AF9B0D73}"/>
    <cellStyle name="Normal 14 2 12 5 3 4" xfId="17869" xr:uid="{E4520612-2ABD-4021-8A88-FA4A55BE738C}"/>
    <cellStyle name="Normal 14 2 12 5 3 5" xfId="17870" xr:uid="{D0110FDF-6259-4096-8CF5-EF41CF2DFC20}"/>
    <cellStyle name="Normal 14 2 12 5 3 6" xfId="17871" xr:uid="{D5FAF113-C0DA-449D-A4DE-EBA472296FD5}"/>
    <cellStyle name="Normal 14 2 12 5 4" xfId="17872" xr:uid="{5A828A67-9211-4E79-AC8D-02ED10642832}"/>
    <cellStyle name="Normal 14 2 12 5 4 2" xfId="17873" xr:uid="{D6A00A23-4FA9-46D0-8398-E74534C7679D}"/>
    <cellStyle name="Normal 14 2 12 5 4 3" xfId="17874" xr:uid="{0FAD5087-CC12-4BA4-93F9-0F3BB991F6EF}"/>
    <cellStyle name="Normal 14 2 12 5 5" xfId="17875" xr:uid="{8CA07560-98C6-49D5-A500-B6CA530AFCB7}"/>
    <cellStyle name="Normal 14 2 12 5 6" xfId="17876" xr:uid="{4E77BE63-5B53-4B59-88E0-C4CE56905E7E}"/>
    <cellStyle name="Normal 14 2 12 5 7" xfId="17877" xr:uid="{0A2207C9-7721-4CE1-8687-903785F3F1D3}"/>
    <cellStyle name="Normal 14 2 12 5 8" xfId="17878" xr:uid="{7BA0D503-970A-49A5-B159-9455286196FA}"/>
    <cellStyle name="Normal 14 2 12 6" xfId="17879" xr:uid="{B51C7F0B-AFCB-4917-B8AA-942B331DB063}"/>
    <cellStyle name="Normal 14 2 12 7" xfId="17880" xr:uid="{791BEB2C-DC8A-47AE-B69C-653EBF9D9425}"/>
    <cellStyle name="Normal 14 2 13" xfId="17881" xr:uid="{0C8F5D78-843A-4C27-8B9D-EEB1A2B2532B}"/>
    <cellStyle name="Normal 14 2 13 2" xfId="17882" xr:uid="{07790816-E01C-4CEF-BD2B-7F72807A4318}"/>
    <cellStyle name="Normal 14 2 13 2 2" xfId="17883" xr:uid="{C2869124-CD65-464D-A9E6-35CA86C45801}"/>
    <cellStyle name="Normal 14 2 13 2 2 2" xfId="17884" xr:uid="{E61BE1F5-20E3-455B-9FAF-D971D6F16FA4}"/>
    <cellStyle name="Normal 14 2 13 2 3" xfId="17885" xr:uid="{3E9DAA31-8472-431E-B302-0BD4ADC9D0BE}"/>
    <cellStyle name="Normal 14 2 13 2 4" xfId="17886" xr:uid="{BE1E4D12-0F4C-4F07-9CBC-F5BA3C54D9FF}"/>
    <cellStyle name="Normal 14 2 13 3" xfId="17887" xr:uid="{8E0744C0-B2FF-4475-9339-D1A18DF6F33D}"/>
    <cellStyle name="Normal 14 2 13 4" xfId="17888" xr:uid="{35EF3787-796F-4FAC-9DC9-6DA3FF29008D}"/>
    <cellStyle name="Normal 14 2 13 4 2" xfId="17889" xr:uid="{ABAB3F6A-50FB-409F-A53B-F04181DF1AED}"/>
    <cellStyle name="Normal 14 2 13 4 2 2" xfId="17890" xr:uid="{B7644713-98EF-4712-8E3C-12850602F122}"/>
    <cellStyle name="Normal 14 2 13 4 2 2 2" xfId="17891" xr:uid="{202B172D-2303-4020-ACF6-B9F6448F94D0}"/>
    <cellStyle name="Normal 14 2 13 4 2 2 3" xfId="17892" xr:uid="{947FB5FB-FD85-4DF0-B8B6-E702C5D88516}"/>
    <cellStyle name="Normal 14 2 13 4 2 2 4" xfId="17893" xr:uid="{741C600C-6E9C-43F5-B1D4-C9D89B3A7DD8}"/>
    <cellStyle name="Normal 14 2 13 4 2 2 5" xfId="17894" xr:uid="{B24745D9-97FC-43A5-A0C9-2DE71372BA09}"/>
    <cellStyle name="Normal 14 2 13 4 2 3" xfId="17895" xr:uid="{787F9D19-A00B-4CD5-AC93-5D92E3FA40B0}"/>
    <cellStyle name="Normal 14 2 13 4 2 4" xfId="17896" xr:uid="{7D83842D-6F7C-493F-9D76-F676DC4F5F58}"/>
    <cellStyle name="Normal 14 2 13 4 2 5" xfId="17897" xr:uid="{CA11E136-8E5F-4CF0-8C88-9E2E10C28153}"/>
    <cellStyle name="Normal 14 2 13 4 2 6" xfId="17898" xr:uid="{EB3451EE-ACA3-4992-AB28-C0710F8B182B}"/>
    <cellStyle name="Normal 14 2 13 4 3" xfId="17899" xr:uid="{72881943-2331-420E-B659-7D596531145D}"/>
    <cellStyle name="Normal 14 2 13 4 3 2" xfId="17900" xr:uid="{BE3E0BC8-837C-46C9-99A4-6FC2B7416387}"/>
    <cellStyle name="Normal 14 2 13 4 3 2 2" xfId="17901" xr:uid="{67AE5F48-5353-479E-8415-B74522B3380F}"/>
    <cellStyle name="Normal 14 2 13 4 3 2 3" xfId="17902" xr:uid="{862FBF9B-BEB2-4DC9-B466-B1BD3E3BF054}"/>
    <cellStyle name="Normal 14 2 13 4 3 3" xfId="17903" xr:uid="{AF8EE156-B664-408A-8329-A727D097E192}"/>
    <cellStyle name="Normal 14 2 13 4 3 4" xfId="17904" xr:uid="{C32E31E1-5A74-4AD0-A555-EA33B321FFEB}"/>
    <cellStyle name="Normal 14 2 13 4 3 5" xfId="17905" xr:uid="{3B5FD881-9642-41FD-9E8F-2E2BD0BA98F5}"/>
    <cellStyle name="Normal 14 2 13 4 3 6" xfId="17906" xr:uid="{8043ED03-033A-4CA5-9F7C-4CE622B58B08}"/>
    <cellStyle name="Normal 14 2 13 4 4" xfId="17907" xr:uid="{33619B90-3473-42EF-A7F8-24BE7821356F}"/>
    <cellStyle name="Normal 14 2 13 4 4 2" xfId="17908" xr:uid="{AA0BB9DF-D933-4DE2-8CFD-EF878192B98F}"/>
    <cellStyle name="Normal 14 2 13 4 4 3" xfId="17909" xr:uid="{327A333E-6F3A-4964-AEA1-162FB5712C2E}"/>
    <cellStyle name="Normal 14 2 13 4 5" xfId="17910" xr:uid="{28CAC29F-1E99-43ED-B74B-BA52E60F811B}"/>
    <cellStyle name="Normal 14 2 13 4 6" xfId="17911" xr:uid="{D59EF8EE-82D9-42F5-95E4-E457DB5FDE49}"/>
    <cellStyle name="Normal 14 2 13 4 7" xfId="17912" xr:uid="{273F9768-9AD7-4AD0-AEF3-3134648AA339}"/>
    <cellStyle name="Normal 14 2 13 4 8" xfId="17913" xr:uid="{C133C362-67F3-437A-959F-E16BDDED8921}"/>
    <cellStyle name="Normal 14 2 13 5" xfId="17914" xr:uid="{9FF5E71C-5DFC-4B61-8B26-172D3B6AEC0E}"/>
    <cellStyle name="Normal 14 2 13 5 2" xfId="17915" xr:uid="{01E8828D-6784-4F1D-8B9F-4E01D8CD33B1}"/>
    <cellStyle name="Normal 14 2 13 5 2 2" xfId="17916" xr:uid="{31DAC150-4626-47A7-9757-FC8B86B0310E}"/>
    <cellStyle name="Normal 14 2 13 5 2 2 2" xfId="17917" xr:uid="{AFF59DAD-8626-475C-A96B-8C1568C8154C}"/>
    <cellStyle name="Normal 14 2 13 5 2 2 3" xfId="17918" xr:uid="{7C7AA977-CF88-49BE-BC93-99DC21C6A87D}"/>
    <cellStyle name="Normal 14 2 13 5 2 2 4" xfId="17919" xr:uid="{A65B6958-28ED-48A0-9325-0A81BF1541B4}"/>
    <cellStyle name="Normal 14 2 13 5 2 2 5" xfId="17920" xr:uid="{1F5F43EE-3F5C-489C-9917-B7B94232D405}"/>
    <cellStyle name="Normal 14 2 13 5 2 3" xfId="17921" xr:uid="{4B8BC8CE-6B63-472A-B453-8010D2D2BEA4}"/>
    <cellStyle name="Normal 14 2 13 5 2 4" xfId="17922" xr:uid="{E9B2FBD8-E339-4690-B47F-1F6B7E5AE433}"/>
    <cellStyle name="Normal 14 2 13 5 2 5" xfId="17923" xr:uid="{F2F63B54-39ED-4F2B-9B31-155748CBFB2D}"/>
    <cellStyle name="Normal 14 2 13 5 2 6" xfId="17924" xr:uid="{B4CACA6E-2FCB-4B1F-AB85-961B82FFBEAB}"/>
    <cellStyle name="Normal 14 2 13 5 3" xfId="17925" xr:uid="{8DA1747B-6ED2-46C3-BAEB-4C34EA022DAC}"/>
    <cellStyle name="Normal 14 2 13 5 3 2" xfId="17926" xr:uid="{E92F784E-F73E-4FA1-B53C-510B78F336D0}"/>
    <cellStyle name="Normal 14 2 13 5 3 2 2" xfId="17927" xr:uid="{C3710BCF-12F0-401B-92D7-44E1E5667C47}"/>
    <cellStyle name="Normal 14 2 13 5 3 2 3" xfId="17928" xr:uid="{60292C8C-A48B-40CE-BA14-DC092161B709}"/>
    <cellStyle name="Normal 14 2 13 5 3 3" xfId="17929" xr:uid="{B61F2554-DB26-4914-8FEC-ECA490BD3AA8}"/>
    <cellStyle name="Normal 14 2 13 5 3 4" xfId="17930" xr:uid="{59C1B30E-DA5D-4E33-B105-D527BFA3042C}"/>
    <cellStyle name="Normal 14 2 13 5 3 5" xfId="17931" xr:uid="{0E99D3B5-33C4-4610-A976-5D4478C2C51C}"/>
    <cellStyle name="Normal 14 2 13 5 3 6" xfId="17932" xr:uid="{B1492D63-D081-465B-87C8-475FF70DD00B}"/>
    <cellStyle name="Normal 14 2 13 5 4" xfId="17933" xr:uid="{8C82C735-99D7-47EF-A8C9-CDCEAD4C997E}"/>
    <cellStyle name="Normal 14 2 13 5 4 2" xfId="17934" xr:uid="{29B8FA77-372E-47C5-A6A7-2C95076B622F}"/>
    <cellStyle name="Normal 14 2 13 5 4 3" xfId="17935" xr:uid="{8234925A-0630-485E-8C4B-39FA8912E89A}"/>
    <cellStyle name="Normal 14 2 13 5 5" xfId="17936" xr:uid="{90CBADE0-494E-4FF3-9B02-9556ED20CFEE}"/>
    <cellStyle name="Normal 14 2 13 5 6" xfId="17937" xr:uid="{FA12388C-A51F-4440-A575-892524E22628}"/>
    <cellStyle name="Normal 14 2 13 5 7" xfId="17938" xr:uid="{DE7E0381-DC1A-4A8F-8647-C267D3E74721}"/>
    <cellStyle name="Normal 14 2 13 5 8" xfId="17939" xr:uid="{9854A999-DE64-4693-8316-49025102B8B2}"/>
    <cellStyle name="Normal 14 2 13 6" xfId="17940" xr:uid="{2E77B69D-59CD-4424-AFE7-9346D8084CF5}"/>
    <cellStyle name="Normal 14 2 13 7" xfId="17941" xr:uid="{2846F72D-5FDE-4C23-AF14-3C4178754668}"/>
    <cellStyle name="Normal 14 2 14" xfId="17942" xr:uid="{6CDDD6C3-3D50-4FD5-8FCA-34CB5AB9D1E9}"/>
    <cellStyle name="Normal 14 2 14 2" xfId="17943" xr:uid="{0A8EFFB1-5ADA-4F41-88D8-9315A4255221}"/>
    <cellStyle name="Normal 14 2 14 2 2" xfId="17944" xr:uid="{039320E2-5314-4074-AC8F-BCE19F6A5372}"/>
    <cellStyle name="Normal 14 2 14 2 2 2" xfId="17945" xr:uid="{D935210A-3A12-4687-8C0B-DB6F2DBFA976}"/>
    <cellStyle name="Normal 14 2 14 2 3" xfId="17946" xr:uid="{FFD35DBF-CD66-44B5-B388-53F5CAA13D0E}"/>
    <cellStyle name="Normal 14 2 14 2 4" xfId="17947" xr:uid="{1122FAA0-6443-4279-9BC6-DA629E3EACA7}"/>
    <cellStyle name="Normal 14 2 14 3" xfId="17948" xr:uid="{4B02703E-620A-408A-8B3D-2FB7AE5F3AFF}"/>
    <cellStyle name="Normal 14 2 14 4" xfId="17949" xr:uid="{8EE2DC8B-698A-4F9F-84B1-CA3B41A1F663}"/>
    <cellStyle name="Normal 14 2 14 4 2" xfId="17950" xr:uid="{D1013548-4648-40D9-BD76-016945A4B6F9}"/>
    <cellStyle name="Normal 14 2 14 4 2 2" xfId="17951" xr:uid="{FAB67A14-9CD2-493E-BDC9-CF2EDBD93F7E}"/>
    <cellStyle name="Normal 14 2 14 4 2 2 2" xfId="17952" xr:uid="{FB450B9E-EB22-4FA5-A1C0-185D6E6CCC4C}"/>
    <cellStyle name="Normal 14 2 14 4 2 2 3" xfId="17953" xr:uid="{11CDBF1B-1CAE-4C94-AE95-EC00197DAA87}"/>
    <cellStyle name="Normal 14 2 14 4 2 2 4" xfId="17954" xr:uid="{C66DA438-A00D-435F-B52D-C0891CA21EE2}"/>
    <cellStyle name="Normal 14 2 14 4 2 2 5" xfId="17955" xr:uid="{7F19D591-A986-4D34-B23F-8506E255C2E7}"/>
    <cellStyle name="Normal 14 2 14 4 2 3" xfId="17956" xr:uid="{2E3D140E-1D69-4901-BC0F-DF2372D32485}"/>
    <cellStyle name="Normal 14 2 14 4 2 4" xfId="17957" xr:uid="{152CDB33-703B-4557-93A6-31D34EFB70F4}"/>
    <cellStyle name="Normal 14 2 14 4 2 5" xfId="17958" xr:uid="{60D9E892-0857-4F9B-9931-68178E34BB0C}"/>
    <cellStyle name="Normal 14 2 14 4 2 6" xfId="17959" xr:uid="{C2C02C5B-F9B4-4BB9-AE1E-E0501D738DDB}"/>
    <cellStyle name="Normal 14 2 14 4 3" xfId="17960" xr:uid="{CA7FC3DE-F1A4-4B8F-AAAE-02A1B0A8D825}"/>
    <cellStyle name="Normal 14 2 14 4 3 2" xfId="17961" xr:uid="{D34D2461-670B-4290-ACE8-F20AFD1F5C10}"/>
    <cellStyle name="Normal 14 2 14 4 3 2 2" xfId="17962" xr:uid="{36DEEF5F-2C5E-448A-B77C-6A531562F87E}"/>
    <cellStyle name="Normal 14 2 14 4 3 2 3" xfId="17963" xr:uid="{12F50F9D-0D0F-4FB4-90E5-DF1E01DD8E86}"/>
    <cellStyle name="Normal 14 2 14 4 3 3" xfId="17964" xr:uid="{4BB965DF-F0A4-4F34-ABC8-56992C477343}"/>
    <cellStyle name="Normal 14 2 14 4 3 4" xfId="17965" xr:uid="{B2622371-E601-49B3-AD2A-46C814F7A743}"/>
    <cellStyle name="Normal 14 2 14 4 3 5" xfId="17966" xr:uid="{137ADC04-59FB-4764-A349-97484883E131}"/>
    <cellStyle name="Normal 14 2 14 4 3 6" xfId="17967" xr:uid="{DC7D69CF-FB0F-42B6-8A8F-C7D296F3F595}"/>
    <cellStyle name="Normal 14 2 14 4 4" xfId="17968" xr:uid="{A6A2A880-B752-4BCB-BF17-65067BAF1A57}"/>
    <cellStyle name="Normal 14 2 14 4 4 2" xfId="17969" xr:uid="{547A5BE8-FE34-42EB-84E8-10E59623E2BD}"/>
    <cellStyle name="Normal 14 2 14 4 4 3" xfId="17970" xr:uid="{63602086-2FCF-45E0-A76C-D12A23DF2845}"/>
    <cellStyle name="Normal 14 2 14 4 5" xfId="17971" xr:uid="{93AC88E2-6670-46A1-9B27-19FC4B0E4319}"/>
    <cellStyle name="Normal 14 2 14 4 6" xfId="17972" xr:uid="{ED072804-2196-4719-B352-817119FFA0E9}"/>
    <cellStyle name="Normal 14 2 14 4 7" xfId="17973" xr:uid="{204C5073-74D9-40AA-8425-5343142F070D}"/>
    <cellStyle name="Normal 14 2 14 4 8" xfId="17974" xr:uid="{9751B488-F7E7-400A-9B5F-1DD49EAA8358}"/>
    <cellStyle name="Normal 14 2 14 5" xfId="17975" xr:uid="{FC43151B-515E-41BF-950F-C2DF420068FB}"/>
    <cellStyle name="Normal 14 2 14 5 2" xfId="17976" xr:uid="{4283ED41-A1A6-433E-B320-5227B001CD6F}"/>
    <cellStyle name="Normal 14 2 14 5 2 2" xfId="17977" xr:uid="{2B153688-4F85-4EAB-B3FD-70F1D101A3F6}"/>
    <cellStyle name="Normal 14 2 14 5 2 2 2" xfId="17978" xr:uid="{A1920AAE-3376-4027-A7F6-CB0DC8D8E051}"/>
    <cellStyle name="Normal 14 2 14 5 2 2 3" xfId="17979" xr:uid="{9BD472AB-7427-48A4-8DD3-52D88E331928}"/>
    <cellStyle name="Normal 14 2 14 5 2 2 4" xfId="17980" xr:uid="{3EE83298-4DC7-4AAA-A848-1DDF84015E77}"/>
    <cellStyle name="Normal 14 2 14 5 2 2 5" xfId="17981" xr:uid="{C3FE39D4-90F9-4804-AF7E-79AFA1F165E6}"/>
    <cellStyle name="Normal 14 2 14 5 2 3" xfId="17982" xr:uid="{DBABBA7E-B5C7-40A7-96DF-1129F2EA62E4}"/>
    <cellStyle name="Normal 14 2 14 5 2 4" xfId="17983" xr:uid="{4FD15552-F7D1-4AED-81B1-36DC3009E923}"/>
    <cellStyle name="Normal 14 2 14 5 2 5" xfId="17984" xr:uid="{8A2E37C6-8E99-4837-AFD3-06272B72D71B}"/>
    <cellStyle name="Normal 14 2 14 5 2 6" xfId="17985" xr:uid="{5CBF5C3B-4275-48D5-93E9-E1D5A6877174}"/>
    <cellStyle name="Normal 14 2 14 5 3" xfId="17986" xr:uid="{35BA96E4-3C15-4983-8403-D43581406F49}"/>
    <cellStyle name="Normal 14 2 14 5 3 2" xfId="17987" xr:uid="{5B2B5893-1051-41AB-A584-4BADF3FFE61F}"/>
    <cellStyle name="Normal 14 2 14 5 3 2 2" xfId="17988" xr:uid="{4936D221-3C5B-462D-84DF-977EC7D3C1AE}"/>
    <cellStyle name="Normal 14 2 14 5 3 2 3" xfId="17989" xr:uid="{850127CC-6300-4408-89D9-877BDAB5BB38}"/>
    <cellStyle name="Normal 14 2 14 5 3 3" xfId="17990" xr:uid="{D31EA7EE-AB47-4C04-95CA-C32FF973EBDF}"/>
    <cellStyle name="Normal 14 2 14 5 3 4" xfId="17991" xr:uid="{22D97C57-4989-4EF1-B782-E31126965474}"/>
    <cellStyle name="Normal 14 2 14 5 3 5" xfId="17992" xr:uid="{B4E4906E-CC90-49F2-9D39-9916D9ED7080}"/>
    <cellStyle name="Normal 14 2 14 5 3 6" xfId="17993" xr:uid="{D4B18FA3-1964-4E54-AB88-21E870FD1A0B}"/>
    <cellStyle name="Normal 14 2 14 5 4" xfId="17994" xr:uid="{C201FF4E-9AE4-40C2-AC67-0BABA421E919}"/>
    <cellStyle name="Normal 14 2 14 5 4 2" xfId="17995" xr:uid="{94674BA4-7284-4834-AFBA-E1E17E5C9C0A}"/>
    <cellStyle name="Normal 14 2 14 5 4 3" xfId="17996" xr:uid="{5435149D-202A-4020-A62D-45FF70C75518}"/>
    <cellStyle name="Normal 14 2 14 5 5" xfId="17997" xr:uid="{6799003B-0A99-4C5B-A0E9-84E0D7B50835}"/>
    <cellStyle name="Normal 14 2 14 5 6" xfId="17998" xr:uid="{664830C7-C99D-439E-8854-F6DCD55B91EC}"/>
    <cellStyle name="Normal 14 2 14 5 7" xfId="17999" xr:uid="{8C1F7761-7BDA-440F-B9D0-5D1F54E708E0}"/>
    <cellStyle name="Normal 14 2 14 5 8" xfId="18000" xr:uid="{69365233-2E14-48BE-B799-F6D121A7AC0B}"/>
    <cellStyle name="Normal 14 2 14 6" xfId="18001" xr:uid="{013A95D5-88D4-44C4-9B8D-D15EA077EE97}"/>
    <cellStyle name="Normal 14 2 14 7" xfId="18002" xr:uid="{97C30A19-503E-499C-8993-7F2849E30C9D}"/>
    <cellStyle name="Normal 14 2 15" xfId="18003" xr:uid="{EF6E3D35-0794-4E92-A443-E62A86ACD67A}"/>
    <cellStyle name="Normal 14 2 15 2" xfId="18004" xr:uid="{8BC2C45A-E76C-45CD-8D05-98FBEC9D35B7}"/>
    <cellStyle name="Normal 14 2 15 2 2" xfId="18005" xr:uid="{23C0C656-7275-40DA-B1ED-521DDE36FEB5}"/>
    <cellStyle name="Normal 14 2 15 2 2 2" xfId="18006" xr:uid="{4CD6337B-66A5-48E7-B568-A85E52936502}"/>
    <cellStyle name="Normal 14 2 15 2 3" xfId="18007" xr:uid="{4FF132A3-5970-4ACB-8CA9-29F78630F4E6}"/>
    <cellStyle name="Normal 14 2 15 2 4" xfId="18008" xr:uid="{B0B30E29-5150-4BD3-91A5-996E31EF049B}"/>
    <cellStyle name="Normal 14 2 15 3" xfId="18009" xr:uid="{577DFBAC-8DC0-499C-8D82-AE47A8135417}"/>
    <cellStyle name="Normal 14 2 15 4" xfId="18010" xr:uid="{E7C318EF-EFA2-4B6C-AEDB-4926D706FD4B}"/>
    <cellStyle name="Normal 14 2 15 4 2" xfId="18011" xr:uid="{8E936B39-4520-4101-90CD-0297CE4AB49B}"/>
    <cellStyle name="Normal 14 2 15 4 2 2" xfId="18012" xr:uid="{BD5DB734-5A97-4A10-9F2D-B82A6EE9D7BC}"/>
    <cellStyle name="Normal 14 2 15 4 2 2 2" xfId="18013" xr:uid="{730B6868-BB6F-4DB8-8517-082CA640644B}"/>
    <cellStyle name="Normal 14 2 15 4 2 2 3" xfId="18014" xr:uid="{72BBF61C-2C0B-4408-B009-A483A24927C8}"/>
    <cellStyle name="Normal 14 2 15 4 2 2 4" xfId="18015" xr:uid="{1425FB77-D10A-473D-94E8-4C14B76B4438}"/>
    <cellStyle name="Normal 14 2 15 4 2 2 5" xfId="18016" xr:uid="{468EB315-C97C-47E6-8B8B-5D4AC02343A0}"/>
    <cellStyle name="Normal 14 2 15 4 2 3" xfId="18017" xr:uid="{CD7A4BE7-BD1B-4558-803E-6ED9317BF77B}"/>
    <cellStyle name="Normal 14 2 15 4 2 4" xfId="18018" xr:uid="{BE0DB2FF-C2F6-4FBC-B8C0-FC30973221E4}"/>
    <cellStyle name="Normal 14 2 15 4 2 5" xfId="18019" xr:uid="{022F9DDF-8397-43B1-9705-EC6145309211}"/>
    <cellStyle name="Normal 14 2 15 4 2 6" xfId="18020" xr:uid="{6E2D796F-BDF5-4D52-AB78-6017E12092C4}"/>
    <cellStyle name="Normal 14 2 15 4 3" xfId="18021" xr:uid="{272F66E3-AFF3-407C-98BD-8730D21254FC}"/>
    <cellStyle name="Normal 14 2 15 4 3 2" xfId="18022" xr:uid="{8E82DF4D-94B6-4C8D-986A-85260D25D09A}"/>
    <cellStyle name="Normal 14 2 15 4 3 2 2" xfId="18023" xr:uid="{49B62180-FD13-43C3-B965-B94359C02533}"/>
    <cellStyle name="Normal 14 2 15 4 3 2 3" xfId="18024" xr:uid="{CBDE77A8-8A3D-4FAD-A8A1-CF3087F02A0D}"/>
    <cellStyle name="Normal 14 2 15 4 3 3" xfId="18025" xr:uid="{8BFC5CD7-F973-4D61-A5CC-F66C2BFACBC9}"/>
    <cellStyle name="Normal 14 2 15 4 3 4" xfId="18026" xr:uid="{8ED12D7F-5D7F-4B3E-8E10-439192C9D19C}"/>
    <cellStyle name="Normal 14 2 15 4 3 5" xfId="18027" xr:uid="{59765172-BF59-47A6-9950-41534C2C3CE9}"/>
    <cellStyle name="Normal 14 2 15 4 3 6" xfId="18028" xr:uid="{6A62F6F2-6CFE-4BD7-B994-4D16BBA7F95E}"/>
    <cellStyle name="Normal 14 2 15 4 4" xfId="18029" xr:uid="{6459319F-EBE7-4286-95D1-D82714984C52}"/>
    <cellStyle name="Normal 14 2 15 4 4 2" xfId="18030" xr:uid="{98058164-C20F-4D52-8EFC-4C9DEF15270F}"/>
    <cellStyle name="Normal 14 2 15 4 4 3" xfId="18031" xr:uid="{FE19F9F2-BE44-45F8-BD0F-5A20BED9B4B0}"/>
    <cellStyle name="Normal 14 2 15 4 5" xfId="18032" xr:uid="{16EF5845-2E5D-4E43-90E1-92849B1A8CFE}"/>
    <cellStyle name="Normal 14 2 15 4 6" xfId="18033" xr:uid="{32B6AD54-ACA8-486B-852C-7ACDEAB9658C}"/>
    <cellStyle name="Normal 14 2 15 4 7" xfId="18034" xr:uid="{FF3D878F-8B63-4D02-BBB8-02D391952E48}"/>
    <cellStyle name="Normal 14 2 15 4 8" xfId="18035" xr:uid="{F25D3981-CEE6-466F-BC02-1094436592FE}"/>
    <cellStyle name="Normal 14 2 15 5" xfId="18036" xr:uid="{1EA30BF2-F296-4598-B5B0-11D1F2FD73BE}"/>
    <cellStyle name="Normal 14 2 15 5 2" xfId="18037" xr:uid="{01CDC22F-0E02-4AC3-8971-E733B9C5F3E8}"/>
    <cellStyle name="Normal 14 2 15 5 2 2" xfId="18038" xr:uid="{38ABD363-1C54-4CB9-B4D1-4A7FBFA9F7CB}"/>
    <cellStyle name="Normal 14 2 15 5 2 2 2" xfId="18039" xr:uid="{B036D70F-1734-473E-887A-A4D174A17A0A}"/>
    <cellStyle name="Normal 14 2 15 5 2 2 3" xfId="18040" xr:uid="{FA07A0B0-9132-4571-9440-8CB3367CB328}"/>
    <cellStyle name="Normal 14 2 15 5 2 2 4" xfId="18041" xr:uid="{745BE9EF-1E02-4EB8-A627-1B0D7C4C52BD}"/>
    <cellStyle name="Normal 14 2 15 5 2 2 5" xfId="18042" xr:uid="{89FF11C7-916A-4DEB-BEEC-92673F6CFDCA}"/>
    <cellStyle name="Normal 14 2 15 5 2 3" xfId="18043" xr:uid="{C10209A1-EF64-4A8F-8605-0AF3EC19D7D7}"/>
    <cellStyle name="Normal 14 2 15 5 2 4" xfId="18044" xr:uid="{50D2CE67-CAB4-4B1E-95AA-C8ECEB0B9B62}"/>
    <cellStyle name="Normal 14 2 15 5 2 5" xfId="18045" xr:uid="{0CFFE45B-AD10-4752-86A0-5558E92E86DA}"/>
    <cellStyle name="Normal 14 2 15 5 2 6" xfId="18046" xr:uid="{6B5FD673-2642-477C-9B6C-95D9D522D56F}"/>
    <cellStyle name="Normal 14 2 15 5 3" xfId="18047" xr:uid="{EE6F3998-FE04-48FF-8145-66AD119C4A5C}"/>
    <cellStyle name="Normal 14 2 15 5 3 2" xfId="18048" xr:uid="{AF78FA65-5F7B-48F8-AD2E-FF640421D166}"/>
    <cellStyle name="Normal 14 2 15 5 3 2 2" xfId="18049" xr:uid="{C44C4F3A-0C75-4170-A028-2AFD1E9AF83A}"/>
    <cellStyle name="Normal 14 2 15 5 3 2 3" xfId="18050" xr:uid="{17233B1B-6FA1-429F-BD36-CD4CF6F2C24B}"/>
    <cellStyle name="Normal 14 2 15 5 3 3" xfId="18051" xr:uid="{3347C2FA-B1AC-44B1-980F-EC12DB18EE1C}"/>
    <cellStyle name="Normal 14 2 15 5 3 4" xfId="18052" xr:uid="{AC4B4971-BBF8-4C1C-9828-E3EEA4C320C7}"/>
    <cellStyle name="Normal 14 2 15 5 3 5" xfId="18053" xr:uid="{3CC5658F-2606-4F48-824B-04008E343CAC}"/>
    <cellStyle name="Normal 14 2 15 5 3 6" xfId="18054" xr:uid="{54870539-8CE4-4355-A6F6-77CE2250F413}"/>
    <cellStyle name="Normal 14 2 15 5 4" xfId="18055" xr:uid="{8CCCF587-9E04-4C9B-B160-73324381C56A}"/>
    <cellStyle name="Normal 14 2 15 5 4 2" xfId="18056" xr:uid="{36CBD2FC-E866-4945-A454-4CCB70623D0D}"/>
    <cellStyle name="Normal 14 2 15 5 4 3" xfId="18057" xr:uid="{C9288B31-02A0-445E-A655-C53DDE60C7B4}"/>
    <cellStyle name="Normal 14 2 15 5 5" xfId="18058" xr:uid="{6FBCDB7D-56D8-43F0-A8FC-C0F97D4EDA45}"/>
    <cellStyle name="Normal 14 2 15 5 6" xfId="18059" xr:uid="{E24C9BD4-C284-461C-AB1A-873A5DD84A35}"/>
    <cellStyle name="Normal 14 2 15 5 7" xfId="18060" xr:uid="{AA36B354-1444-45D6-B539-517EF75EE365}"/>
    <cellStyle name="Normal 14 2 15 5 8" xfId="18061" xr:uid="{4A76F2E4-3C8A-4193-BF20-60B88155037B}"/>
    <cellStyle name="Normal 14 2 15 6" xfId="18062" xr:uid="{0011854F-2546-4F11-BCF6-11C226F41D02}"/>
    <cellStyle name="Normal 14 2 15 7" xfId="18063" xr:uid="{0FBCADE5-98B4-48C0-9314-18F7400CEB26}"/>
    <cellStyle name="Normal 14 2 16" xfId="18064" xr:uid="{2E864BDA-DBCF-49ED-86EA-B227841FBA92}"/>
    <cellStyle name="Normal 14 2 16 2" xfId="18065" xr:uid="{CEE9C5E0-2CC2-4102-930D-F03842E00AFC}"/>
    <cellStyle name="Normal 14 2 16 2 2" xfId="18066" xr:uid="{DB5FBA36-271C-4D85-BBF8-E92502CE5B32}"/>
    <cellStyle name="Normal 14 2 16 2 2 2" xfId="18067" xr:uid="{21DF8FCF-CFF8-4885-B2E3-5A89CFCC7E36}"/>
    <cellStyle name="Normal 14 2 16 2 3" xfId="18068" xr:uid="{7E4C9B14-9B91-4BB0-89B8-9B9C319BAB9A}"/>
    <cellStyle name="Normal 14 2 16 2 4" xfId="18069" xr:uid="{2FF11DCD-32C2-4764-8658-33CBE191F527}"/>
    <cellStyle name="Normal 14 2 16 3" xfId="18070" xr:uid="{0F417707-34E2-48F7-B216-CD2456B01AED}"/>
    <cellStyle name="Normal 14 2 16 4" xfId="18071" xr:uid="{03C32A5F-E86E-48A4-8B53-EDDD116C4084}"/>
    <cellStyle name="Normal 14 2 16 4 2" xfId="18072" xr:uid="{ABC927E9-7053-44F3-92EE-0E1283C16BE3}"/>
    <cellStyle name="Normal 14 2 16 4 2 2" xfId="18073" xr:uid="{778E99D4-32C6-4B60-9ACA-DC92BF8DA7FD}"/>
    <cellStyle name="Normal 14 2 16 4 2 2 2" xfId="18074" xr:uid="{20CE40AF-06E0-4C98-84A3-2C8BA758943E}"/>
    <cellStyle name="Normal 14 2 16 4 2 2 3" xfId="18075" xr:uid="{9D59A1AC-3EBA-4DEA-B142-825330198016}"/>
    <cellStyle name="Normal 14 2 16 4 2 2 4" xfId="18076" xr:uid="{B9FD4A31-E6F9-4D70-B071-5121E3653B36}"/>
    <cellStyle name="Normal 14 2 16 4 2 2 5" xfId="18077" xr:uid="{50F3218E-EF88-41DA-AC49-CCF0310ED1CD}"/>
    <cellStyle name="Normal 14 2 16 4 2 3" xfId="18078" xr:uid="{CEFB4A26-EC97-49DC-94B7-DAB5837CA980}"/>
    <cellStyle name="Normal 14 2 16 4 2 4" xfId="18079" xr:uid="{748845D4-4C9D-4EAD-B1DD-212C75E128B9}"/>
    <cellStyle name="Normal 14 2 16 4 2 5" xfId="18080" xr:uid="{FC6D92D3-A7E5-4F74-A691-4C8BCB2550EF}"/>
    <cellStyle name="Normal 14 2 16 4 2 6" xfId="18081" xr:uid="{1530FA9F-CBD2-469D-89D9-89F3819C405A}"/>
    <cellStyle name="Normal 14 2 16 4 3" xfId="18082" xr:uid="{6067500E-4A1E-440F-B057-92F25C9F4AE7}"/>
    <cellStyle name="Normal 14 2 16 4 3 2" xfId="18083" xr:uid="{32DB094F-B9B0-4B23-A958-8A0C5B32CB1A}"/>
    <cellStyle name="Normal 14 2 16 4 3 2 2" xfId="18084" xr:uid="{63A334E4-7E8B-4DBC-B023-3690759A2BE9}"/>
    <cellStyle name="Normal 14 2 16 4 3 2 3" xfId="18085" xr:uid="{5E74E4A8-2B60-449B-B23C-3C61B2CB9059}"/>
    <cellStyle name="Normal 14 2 16 4 3 3" xfId="18086" xr:uid="{8805007C-4C0C-46B1-8C52-5F5081A5327F}"/>
    <cellStyle name="Normal 14 2 16 4 3 4" xfId="18087" xr:uid="{24F507D3-24F3-4927-BC1F-6C61EF3FC0E1}"/>
    <cellStyle name="Normal 14 2 16 4 3 5" xfId="18088" xr:uid="{0972090E-B178-4AED-A9A3-11D3648ED409}"/>
    <cellStyle name="Normal 14 2 16 4 3 6" xfId="18089" xr:uid="{B3598893-FCF7-41F0-829C-31F47F2E86F7}"/>
    <cellStyle name="Normal 14 2 16 4 4" xfId="18090" xr:uid="{C79E6E00-C581-40E3-BE0E-600210316817}"/>
    <cellStyle name="Normal 14 2 16 4 4 2" xfId="18091" xr:uid="{531F73FE-5F5B-4FCF-9EB5-7CAB1F6AB2A3}"/>
    <cellStyle name="Normal 14 2 16 4 4 3" xfId="18092" xr:uid="{87CE2935-54D0-4560-8D35-6907C3F8C600}"/>
    <cellStyle name="Normal 14 2 16 4 5" xfId="18093" xr:uid="{5E7E8514-90C7-442F-A826-DF0D4A8767E8}"/>
    <cellStyle name="Normal 14 2 16 4 6" xfId="18094" xr:uid="{D71B8841-041B-487A-B6C3-ECC1906D2566}"/>
    <cellStyle name="Normal 14 2 16 4 7" xfId="18095" xr:uid="{04D86E69-114D-4100-B041-702C9005BC03}"/>
    <cellStyle name="Normal 14 2 16 4 8" xfId="18096" xr:uid="{6C5944EA-1268-4118-9988-F992959CEB7C}"/>
    <cellStyle name="Normal 14 2 16 5" xfId="18097" xr:uid="{AE139E3C-EA3A-471A-A7E4-B9F1424F4FD5}"/>
    <cellStyle name="Normal 14 2 16 5 2" xfId="18098" xr:uid="{37540C42-94C4-4256-94B6-7FF81F6CBCE7}"/>
    <cellStyle name="Normal 14 2 16 5 2 2" xfId="18099" xr:uid="{5422DBDD-D5E2-4459-AE2F-2EB89B8E62A0}"/>
    <cellStyle name="Normal 14 2 16 5 2 2 2" xfId="18100" xr:uid="{6B913B9A-0D3E-4B71-B491-B8AA5E942A6A}"/>
    <cellStyle name="Normal 14 2 16 5 2 2 3" xfId="18101" xr:uid="{8BC17719-69BD-4F84-88B4-983D0014AC99}"/>
    <cellStyle name="Normal 14 2 16 5 2 2 4" xfId="18102" xr:uid="{FF642AF5-263A-4D48-8026-7AF298A8B673}"/>
    <cellStyle name="Normal 14 2 16 5 2 2 5" xfId="18103" xr:uid="{B3BEECD1-6B16-4D73-ACBF-0825A09B6AC5}"/>
    <cellStyle name="Normal 14 2 16 5 2 3" xfId="18104" xr:uid="{CA149378-B77C-4E13-873B-8F58C5E295B5}"/>
    <cellStyle name="Normal 14 2 16 5 2 4" xfId="18105" xr:uid="{2550AEA6-DF94-46A1-A7B6-B7A7C784C1EC}"/>
    <cellStyle name="Normal 14 2 16 5 2 5" xfId="18106" xr:uid="{40901C53-699E-4B13-97ED-074FDD039B67}"/>
    <cellStyle name="Normal 14 2 16 5 2 6" xfId="18107" xr:uid="{F12F3D4D-C985-414F-8360-3D30270A8E37}"/>
    <cellStyle name="Normal 14 2 16 5 3" xfId="18108" xr:uid="{ED05D81B-ECD2-46C5-8463-3A0B6154998B}"/>
    <cellStyle name="Normal 14 2 16 5 3 2" xfId="18109" xr:uid="{2C36FD5A-8E57-4628-8B3A-710D6D3C5AF3}"/>
    <cellStyle name="Normal 14 2 16 5 3 2 2" xfId="18110" xr:uid="{E71108FC-33D1-4E46-975C-05C589BAC577}"/>
    <cellStyle name="Normal 14 2 16 5 3 2 3" xfId="18111" xr:uid="{818F8834-C395-447B-AB7E-B49632C4311F}"/>
    <cellStyle name="Normal 14 2 16 5 3 3" xfId="18112" xr:uid="{2C153F32-027A-48FA-B8E8-91FFBD984928}"/>
    <cellStyle name="Normal 14 2 16 5 3 4" xfId="18113" xr:uid="{CCC76E67-137E-49A9-9A9A-D7FB6886D72E}"/>
    <cellStyle name="Normal 14 2 16 5 3 5" xfId="18114" xr:uid="{395B777C-6303-4808-A33F-CE52C0B10370}"/>
    <cellStyle name="Normal 14 2 16 5 3 6" xfId="18115" xr:uid="{DEBD8558-B976-40C8-A600-A3CBF660855A}"/>
    <cellStyle name="Normal 14 2 16 5 4" xfId="18116" xr:uid="{C9E2C90B-9030-429E-9B5F-A8B2507A6350}"/>
    <cellStyle name="Normal 14 2 16 5 4 2" xfId="18117" xr:uid="{335CA7B7-41F4-449B-AE0C-0BD443F6CEC3}"/>
    <cellStyle name="Normal 14 2 16 5 4 3" xfId="18118" xr:uid="{EE1A9583-F709-4388-9BA8-5362C042B3E1}"/>
    <cellStyle name="Normal 14 2 16 5 5" xfId="18119" xr:uid="{CA9B1099-1ECB-49F6-BDD0-99EA84E2D711}"/>
    <cellStyle name="Normal 14 2 16 5 6" xfId="18120" xr:uid="{0C06E319-1C5A-420F-A28E-821C3A9A10B6}"/>
    <cellStyle name="Normal 14 2 16 5 7" xfId="18121" xr:uid="{3E10F9ED-B3B8-494B-99A2-FE7CDAEA2364}"/>
    <cellStyle name="Normal 14 2 16 5 8" xfId="18122" xr:uid="{4C88F082-DEDD-4E68-88E7-497D57F95C63}"/>
    <cellStyle name="Normal 14 2 16 6" xfId="18123" xr:uid="{B9F32B12-5A95-4FFC-B113-805B01F051FA}"/>
    <cellStyle name="Normal 14 2 16 7" xfId="18124" xr:uid="{305BAAE8-6E30-4732-A037-62F0B6787218}"/>
    <cellStyle name="Normal 14 2 17" xfId="18125" xr:uid="{71B54550-0828-4468-8042-CF10E23E0F95}"/>
    <cellStyle name="Normal 14 2 17 2" xfId="18126" xr:uid="{12162123-E249-4A30-A289-504FF9DE51CB}"/>
    <cellStyle name="Normal 14 2 17 2 2" xfId="18127" xr:uid="{12CDAB14-B88D-4C15-B0BA-6E6D0474965F}"/>
    <cellStyle name="Normal 14 2 17 2 2 2" xfId="18128" xr:uid="{4462D08F-E159-4026-94D3-80735B36CF7F}"/>
    <cellStyle name="Normal 14 2 17 2 3" xfId="18129" xr:uid="{F8A3FA6E-C1C7-4E4B-BEFF-E623370AAFB2}"/>
    <cellStyle name="Normal 14 2 17 2 4" xfId="18130" xr:uid="{9395D2C9-6F24-411B-A6DA-F2053C2D0E4E}"/>
    <cellStyle name="Normal 14 2 17 3" xfId="18131" xr:uid="{3B4D0C7D-D71E-484B-878B-5865E6CF98CF}"/>
    <cellStyle name="Normal 14 2 17 4" xfId="18132" xr:uid="{816B3E93-C7FD-4A71-A7A5-6DDAC6AF007B}"/>
    <cellStyle name="Normal 14 2 17 4 2" xfId="18133" xr:uid="{95367913-CEE5-4267-B03F-38BFEDF38C7F}"/>
    <cellStyle name="Normal 14 2 17 4 2 2" xfId="18134" xr:uid="{E2A41E74-70A0-4FF5-9005-7CA237D36491}"/>
    <cellStyle name="Normal 14 2 17 4 2 2 2" xfId="18135" xr:uid="{BCC9B47F-7230-4916-AB07-1A060E8270E4}"/>
    <cellStyle name="Normal 14 2 17 4 2 2 3" xfId="18136" xr:uid="{839625C4-C3FE-4A24-9EA6-26CD898D0CD1}"/>
    <cellStyle name="Normal 14 2 17 4 2 2 4" xfId="18137" xr:uid="{5F824F0D-1E1C-481A-8709-8C7096FBB196}"/>
    <cellStyle name="Normal 14 2 17 4 2 2 5" xfId="18138" xr:uid="{99B681E2-EE57-48C2-923B-50C65ECE0A17}"/>
    <cellStyle name="Normal 14 2 17 4 2 3" xfId="18139" xr:uid="{60CF5232-2C46-40AC-BD18-87294228A5AD}"/>
    <cellStyle name="Normal 14 2 17 4 2 4" xfId="18140" xr:uid="{8CCF4F90-5BDE-48C4-AD47-2FE96F97E224}"/>
    <cellStyle name="Normal 14 2 17 4 2 5" xfId="18141" xr:uid="{D649354C-C30B-4076-B489-3168BBB203F1}"/>
    <cellStyle name="Normal 14 2 17 4 2 6" xfId="18142" xr:uid="{6D5C4C34-3D50-49DC-ABC6-D278D16B37C5}"/>
    <cellStyle name="Normal 14 2 17 4 3" xfId="18143" xr:uid="{128C2E1E-EB2B-4F1F-9DF2-06665F41164B}"/>
    <cellStyle name="Normal 14 2 17 4 3 2" xfId="18144" xr:uid="{1807D7AD-6AC4-4316-81A7-B24061245CD4}"/>
    <cellStyle name="Normal 14 2 17 4 3 2 2" xfId="18145" xr:uid="{175EB624-70FC-4CCA-AD86-0C3041CBAC3F}"/>
    <cellStyle name="Normal 14 2 17 4 3 2 3" xfId="18146" xr:uid="{12D9E559-3319-4105-9F04-4D5CA78BE957}"/>
    <cellStyle name="Normal 14 2 17 4 3 3" xfId="18147" xr:uid="{031A36E7-3165-427A-AD1F-F8E27F269592}"/>
    <cellStyle name="Normal 14 2 17 4 3 4" xfId="18148" xr:uid="{AFFE1B66-6ABE-497A-B8B3-9556A1F6960D}"/>
    <cellStyle name="Normal 14 2 17 4 3 5" xfId="18149" xr:uid="{EE442D1E-01F5-4F0B-947F-D2513803F4AA}"/>
    <cellStyle name="Normal 14 2 17 4 3 6" xfId="18150" xr:uid="{13AA6554-7727-4250-99F8-F3F54F731DB4}"/>
    <cellStyle name="Normal 14 2 17 4 4" xfId="18151" xr:uid="{106CB4C8-7534-43D0-8A38-0A05BBF620B2}"/>
    <cellStyle name="Normal 14 2 17 4 4 2" xfId="18152" xr:uid="{E089D3AA-1BA5-4F72-AA7F-73A6EAB253CD}"/>
    <cellStyle name="Normal 14 2 17 4 4 3" xfId="18153" xr:uid="{25AD9D70-8C06-4C73-AD6F-77BFDB49C6CE}"/>
    <cellStyle name="Normal 14 2 17 4 5" xfId="18154" xr:uid="{27110CE0-04F2-4E73-B471-065EA444FD94}"/>
    <cellStyle name="Normal 14 2 17 4 6" xfId="18155" xr:uid="{AA798CF3-5DFA-4B13-83B9-A660D964EE25}"/>
    <cellStyle name="Normal 14 2 17 4 7" xfId="18156" xr:uid="{CA1CBC02-CF08-4B7F-B0D3-001ECF1E401D}"/>
    <cellStyle name="Normal 14 2 17 4 8" xfId="18157" xr:uid="{B6AC7D3E-165E-4B03-84AB-D5C4D78C4676}"/>
    <cellStyle name="Normal 14 2 17 5" xfId="18158" xr:uid="{BB8668F3-911C-4FA6-A7A0-8F1CBD23F120}"/>
    <cellStyle name="Normal 14 2 17 5 2" xfId="18159" xr:uid="{70D61E7D-4969-4CA5-8941-BC834F9F0544}"/>
    <cellStyle name="Normal 14 2 17 5 2 2" xfId="18160" xr:uid="{1135A5EB-5D4A-4038-8982-D0E414CB7B74}"/>
    <cellStyle name="Normal 14 2 17 5 2 2 2" xfId="18161" xr:uid="{079E8D27-F133-40DB-A5FB-37058F6796FB}"/>
    <cellStyle name="Normal 14 2 17 5 2 2 3" xfId="18162" xr:uid="{C70F2D66-3451-4972-9442-9775B2C2A1AD}"/>
    <cellStyle name="Normal 14 2 17 5 2 2 4" xfId="18163" xr:uid="{F722BA43-D1C8-43FB-A59F-B87606442385}"/>
    <cellStyle name="Normal 14 2 17 5 2 2 5" xfId="18164" xr:uid="{06E8C51B-BC56-4516-A77E-74D8DAFA0DFF}"/>
    <cellStyle name="Normal 14 2 17 5 2 3" xfId="18165" xr:uid="{AFACF6B4-7D98-45D9-8ED5-6B4D50FCF284}"/>
    <cellStyle name="Normal 14 2 17 5 2 4" xfId="18166" xr:uid="{471F2FED-ACF0-472C-83B3-F688169D4F3F}"/>
    <cellStyle name="Normal 14 2 17 5 2 5" xfId="18167" xr:uid="{E0A16937-47C3-4748-8498-7A49A2F0894D}"/>
    <cellStyle name="Normal 14 2 17 5 2 6" xfId="18168" xr:uid="{5102B088-36AF-407F-8565-EB090483C97B}"/>
    <cellStyle name="Normal 14 2 17 5 3" xfId="18169" xr:uid="{93A3F5F3-0790-4555-B381-1B16BB1BAD32}"/>
    <cellStyle name="Normal 14 2 17 5 3 2" xfId="18170" xr:uid="{0A95AF43-8516-42AA-9820-25B79938E96B}"/>
    <cellStyle name="Normal 14 2 17 5 3 2 2" xfId="18171" xr:uid="{DB78C15C-C642-496E-A72E-4654F7B47627}"/>
    <cellStyle name="Normal 14 2 17 5 3 2 3" xfId="18172" xr:uid="{A4CD21C1-4FAE-4C0A-852F-916C70437A05}"/>
    <cellStyle name="Normal 14 2 17 5 3 3" xfId="18173" xr:uid="{8517EF8D-D293-4EBB-B7A7-8B976B7D0330}"/>
    <cellStyle name="Normal 14 2 17 5 3 4" xfId="18174" xr:uid="{4991435D-8C5E-42A4-92FB-3176EC00DCB4}"/>
    <cellStyle name="Normal 14 2 17 5 3 5" xfId="18175" xr:uid="{5E7D5561-BCD8-44C0-AC68-3EE70422CA86}"/>
    <cellStyle name="Normal 14 2 17 5 3 6" xfId="18176" xr:uid="{DAD724CA-C74F-4D9A-8DD6-F507BFDB0256}"/>
    <cellStyle name="Normal 14 2 17 5 4" xfId="18177" xr:uid="{25D78B6D-E662-452E-9291-1ECC0B72967C}"/>
    <cellStyle name="Normal 14 2 17 5 4 2" xfId="18178" xr:uid="{4D0B2C70-BF22-4DF9-B244-09A40B6407F9}"/>
    <cellStyle name="Normal 14 2 17 5 4 3" xfId="18179" xr:uid="{7B754737-C763-4565-9611-C0BF40468751}"/>
    <cellStyle name="Normal 14 2 17 5 5" xfId="18180" xr:uid="{9B983124-015F-4607-842F-685598D4EA47}"/>
    <cellStyle name="Normal 14 2 17 5 6" xfId="18181" xr:uid="{8CB1F6E5-DCD8-43C6-AC27-EC67646A8915}"/>
    <cellStyle name="Normal 14 2 17 5 7" xfId="18182" xr:uid="{92FAB28D-F1CE-4576-A29D-5B88B16BD5C7}"/>
    <cellStyle name="Normal 14 2 17 5 8" xfId="18183" xr:uid="{FCCC2117-79E8-4C37-8392-977434DC0547}"/>
    <cellStyle name="Normal 14 2 17 6" xfId="18184" xr:uid="{5E3863EE-81BB-4DDA-8EEA-CA6727041B22}"/>
    <cellStyle name="Normal 14 2 17 7" xfId="18185" xr:uid="{9CCDC2E3-8C72-43C4-825A-2EA96AE9EF09}"/>
    <cellStyle name="Normal 14 2 18" xfId="18186" xr:uid="{FA1AEFAD-FD24-47CE-95BB-3BE2B558E5C3}"/>
    <cellStyle name="Normal 14 2 19" xfId="18187" xr:uid="{43E83467-B771-4450-82A2-4FFF24DDFA78}"/>
    <cellStyle name="Normal 14 2 2" xfId="18188" xr:uid="{C22EED91-FB5F-497F-BAAE-8CABB82962F6}"/>
    <cellStyle name="Normal 14 2 2 2" xfId="18189" xr:uid="{324159D0-E234-4FAC-AC4D-103ED6842B5C}"/>
    <cellStyle name="Normal 14 2 2 2 2" xfId="18190" xr:uid="{2BC95166-6CD0-4B2D-B0D8-CBE3F18A9F72}"/>
    <cellStyle name="Normal 14 2 2 2 2 2" xfId="18191" xr:uid="{5CF3AA73-9C32-4312-94F9-55BFD43D0855}"/>
    <cellStyle name="Normal 14 2 2 2 3" xfId="18192" xr:uid="{C8FC4926-50B1-4A3B-A862-62BDB125BFE2}"/>
    <cellStyle name="Normal 14 2 2 2 4" xfId="18193" xr:uid="{0400F5BA-2A3D-41E2-96B8-D32D071D809D}"/>
    <cellStyle name="Normal 14 2 2 3" xfId="18194" xr:uid="{7F18BA75-1CA5-4B8C-B977-67A6FAF60BB8}"/>
    <cellStyle name="Normal 14 2 2 4" xfId="18195" xr:uid="{D7378080-5210-499E-BC25-BEC4AF3BCBBB}"/>
    <cellStyle name="Normal 14 2 2 4 2" xfId="18196" xr:uid="{989B8E46-A3F5-4BA6-A511-5864C43312B8}"/>
    <cellStyle name="Normal 14 2 2 4 2 2" xfId="18197" xr:uid="{01F35FD5-AF89-4BDF-973B-CAB7F9B6BBE3}"/>
    <cellStyle name="Normal 14 2 2 4 2 2 2" xfId="18198" xr:uid="{4422F4F1-09B2-4B9F-AE19-273DC7DB1D6F}"/>
    <cellStyle name="Normal 14 2 2 4 2 2 3" xfId="18199" xr:uid="{94DB381C-D449-4847-BF4D-8A3836126616}"/>
    <cellStyle name="Normal 14 2 2 4 2 2 4" xfId="18200" xr:uid="{0F9C6C7C-22D5-4C6E-8817-6232C46E2F68}"/>
    <cellStyle name="Normal 14 2 2 4 2 2 5" xfId="18201" xr:uid="{622A2365-04A1-413E-A482-39FA84F259FA}"/>
    <cellStyle name="Normal 14 2 2 4 2 3" xfId="18202" xr:uid="{BAA8D0B0-C846-4A82-874E-854683AFCABE}"/>
    <cellStyle name="Normal 14 2 2 4 2 4" xfId="18203" xr:uid="{0F42EB46-E9E9-45B9-AFD8-06D377129993}"/>
    <cellStyle name="Normal 14 2 2 4 2 5" xfId="18204" xr:uid="{D6C0A476-FEB8-442B-908D-E36D306F1FB1}"/>
    <cellStyle name="Normal 14 2 2 4 2 6" xfId="18205" xr:uid="{F79C616D-6266-471D-BD36-11354B4C1C77}"/>
    <cellStyle name="Normal 14 2 2 4 3" xfId="18206" xr:uid="{CCD9663E-4192-444B-9AE4-1647B7F29B5D}"/>
    <cellStyle name="Normal 14 2 2 4 3 2" xfId="18207" xr:uid="{57DCEACC-6EBA-46FF-B592-590F05CE9D2A}"/>
    <cellStyle name="Normal 14 2 2 4 3 2 2" xfId="18208" xr:uid="{17B9A9E9-FC1E-46CA-B7EB-D5E5AD930D65}"/>
    <cellStyle name="Normal 14 2 2 4 3 2 3" xfId="18209" xr:uid="{6129B652-5817-46A5-ACFF-39B19AE8B628}"/>
    <cellStyle name="Normal 14 2 2 4 3 3" xfId="18210" xr:uid="{FBD51A71-3D6B-4358-AC66-3F75A2699ADD}"/>
    <cellStyle name="Normal 14 2 2 4 3 4" xfId="18211" xr:uid="{7511B2DC-9E41-40FA-9FA8-F9C57E221094}"/>
    <cellStyle name="Normal 14 2 2 4 3 5" xfId="18212" xr:uid="{032F8E87-DF9E-4357-B618-3F6B27873C2C}"/>
    <cellStyle name="Normal 14 2 2 4 3 6" xfId="18213" xr:uid="{1FCC97ED-0697-4116-8C24-EA3E14F7AB14}"/>
    <cellStyle name="Normal 14 2 2 4 4" xfId="18214" xr:uid="{C680223F-5474-4711-BCDC-9C91208A9FA4}"/>
    <cellStyle name="Normal 14 2 2 4 4 2" xfId="18215" xr:uid="{E94B7094-4D35-4FB0-A783-C81BA6FB06E3}"/>
    <cellStyle name="Normal 14 2 2 4 4 3" xfId="18216" xr:uid="{B54FCFCE-1E02-43D1-8C6F-2548EF0D171C}"/>
    <cellStyle name="Normal 14 2 2 4 5" xfId="18217" xr:uid="{5AA8723F-D76E-4CE7-A5EC-6ACBAEC73A18}"/>
    <cellStyle name="Normal 14 2 2 4 6" xfId="18218" xr:uid="{69964F29-EE57-4A47-AA6E-516EEE66AD81}"/>
    <cellStyle name="Normal 14 2 2 4 7" xfId="18219" xr:uid="{5E384850-7B63-4B31-938D-F8653ECABBCB}"/>
    <cellStyle name="Normal 14 2 2 4 8" xfId="18220" xr:uid="{3875A45F-7014-428C-9AC6-BBAF6CC35568}"/>
    <cellStyle name="Normal 14 2 2 5" xfId="18221" xr:uid="{4B1A9A71-5883-46B5-9374-7A2BCDCE6E20}"/>
    <cellStyle name="Normal 14 2 2 5 2" xfId="18222" xr:uid="{5D95DE46-2CA3-47E2-8B1A-882A0893FDAB}"/>
    <cellStyle name="Normal 14 2 2 5 2 2" xfId="18223" xr:uid="{C02D33CB-7E8D-4822-A32A-A6B89709DEDE}"/>
    <cellStyle name="Normal 14 2 2 5 2 2 2" xfId="18224" xr:uid="{482101CC-F587-454D-8D17-41FF7A7BFEB2}"/>
    <cellStyle name="Normal 14 2 2 5 2 2 3" xfId="18225" xr:uid="{822E18C9-BB78-4115-87B6-4D052CB7DC7A}"/>
    <cellStyle name="Normal 14 2 2 5 2 2 4" xfId="18226" xr:uid="{890F6CCA-3A44-4BCE-9375-EFF25DC539A5}"/>
    <cellStyle name="Normal 14 2 2 5 2 2 5" xfId="18227" xr:uid="{6C1077B3-D001-4398-83B3-1DBAF19100FB}"/>
    <cellStyle name="Normal 14 2 2 5 2 3" xfId="18228" xr:uid="{BCF87779-E39C-472E-9F2D-34786421A1C3}"/>
    <cellStyle name="Normal 14 2 2 5 2 4" xfId="18229" xr:uid="{447A1936-A996-4C47-9156-33F71F33A597}"/>
    <cellStyle name="Normal 14 2 2 5 2 5" xfId="18230" xr:uid="{F7124AC2-B12B-4E1C-81F5-3FB298648721}"/>
    <cellStyle name="Normal 14 2 2 5 2 6" xfId="18231" xr:uid="{EB65CA69-DC79-4153-9695-F09C046CFE82}"/>
    <cellStyle name="Normal 14 2 2 5 3" xfId="18232" xr:uid="{461D498B-6C57-464A-9032-FD6FA2DCE583}"/>
    <cellStyle name="Normal 14 2 2 5 3 2" xfId="18233" xr:uid="{7000D2EC-D94D-4CA1-8E0D-05BEEB16EEE7}"/>
    <cellStyle name="Normal 14 2 2 5 3 2 2" xfId="18234" xr:uid="{E34CD827-0FFC-438C-B402-4FF66ED31BCF}"/>
    <cellStyle name="Normal 14 2 2 5 3 2 3" xfId="18235" xr:uid="{FB4E578A-538B-4D84-8E0D-CDD611A0096E}"/>
    <cellStyle name="Normal 14 2 2 5 3 3" xfId="18236" xr:uid="{7EBE7369-9BA6-46CF-99CA-C1B1F25DD137}"/>
    <cellStyle name="Normal 14 2 2 5 3 4" xfId="18237" xr:uid="{D9AD1BD0-53E6-401C-8EF6-A329354D3BA3}"/>
    <cellStyle name="Normal 14 2 2 5 3 5" xfId="18238" xr:uid="{43198243-0BA7-4B63-BA3B-BE8C86A4604A}"/>
    <cellStyle name="Normal 14 2 2 5 3 6" xfId="18239" xr:uid="{8A2CB20C-DAC1-4442-B373-7CB6B7F708D2}"/>
    <cellStyle name="Normal 14 2 2 5 4" xfId="18240" xr:uid="{79C87E3C-06A6-4E3D-B1C4-739925EB7AC5}"/>
    <cellStyle name="Normal 14 2 2 5 4 2" xfId="18241" xr:uid="{A2559D36-D92D-4A86-92D4-DF040CE1B351}"/>
    <cellStyle name="Normal 14 2 2 5 4 3" xfId="18242" xr:uid="{20CB84B5-2123-444C-80B7-3D938DAF0CF1}"/>
    <cellStyle name="Normal 14 2 2 5 5" xfId="18243" xr:uid="{7773C0AA-9D22-45F9-8F39-BDC71C4E08E3}"/>
    <cellStyle name="Normal 14 2 2 5 6" xfId="18244" xr:uid="{5B4AAFC0-E53C-4AC3-A0BE-4580A7F697AD}"/>
    <cellStyle name="Normal 14 2 2 5 7" xfId="18245" xr:uid="{458E54FA-EE1B-431D-9084-5751F827F93E}"/>
    <cellStyle name="Normal 14 2 2 5 8" xfId="18246" xr:uid="{297BCC4B-8147-4302-BB5C-431883994AF2}"/>
    <cellStyle name="Normal 14 2 2 6" xfId="18247" xr:uid="{1A8E78EC-67D3-487A-BB89-608F7D01F643}"/>
    <cellStyle name="Normal 14 2 2 7" xfId="18248" xr:uid="{5145E998-9999-46E9-9462-E907E23F1708}"/>
    <cellStyle name="Normal 14 2 2 8" xfId="18249" xr:uid="{4C7A1E15-F12B-48FD-B361-A5AF3B720A7E}"/>
    <cellStyle name="Normal 14 2 2_PRN-Daudzumi" xfId="18250" xr:uid="{32020664-45E2-4A54-9D27-833E62F2585A}"/>
    <cellStyle name="Normal 14 2 20" xfId="18251" xr:uid="{B14C7D17-B098-4167-82F2-0350F58E909A}"/>
    <cellStyle name="Normal 14 2 21" xfId="44059" xr:uid="{14D16A45-E132-4179-9890-012D7A82FEE2}"/>
    <cellStyle name="Normal 14 2 22" xfId="17697" xr:uid="{86FCAD01-7F8B-4B21-922E-6F86D6E29219}"/>
    <cellStyle name="Normal 14 2 3" xfId="18252" xr:uid="{46CE9D25-E2EB-4FA7-838D-B7FF10A0BE8D}"/>
    <cellStyle name="Normal 14 2 3 2" xfId="18253" xr:uid="{472CD00E-2A54-4260-8671-5ED0E01D6FA1}"/>
    <cellStyle name="Normal 14 2 3 2 2" xfId="18254" xr:uid="{DBF96505-8EB6-452F-87CB-6F035C9DEBE6}"/>
    <cellStyle name="Normal 14 2 3 2 2 2" xfId="18255" xr:uid="{17C3FE49-FD91-4609-BFC1-F5AF7A7B4267}"/>
    <cellStyle name="Normal 14 2 3 2 3" xfId="18256" xr:uid="{258D93A4-F529-4EEA-9329-1D9C0A2AC46B}"/>
    <cellStyle name="Normal 14 2 3 2 4" xfId="18257" xr:uid="{57770D46-2C6B-418D-939E-A99F5D474C5E}"/>
    <cellStyle name="Normal 14 2 3 3" xfId="18258" xr:uid="{1FBCB7D6-2B95-465B-A8D2-819602AA0323}"/>
    <cellStyle name="Normal 14 2 3 4" xfId="18259" xr:uid="{B3168548-ABA0-499D-842E-45AE368B6739}"/>
    <cellStyle name="Normal 14 2 3 4 2" xfId="18260" xr:uid="{F18BF0A7-6D1D-473D-B3AF-3838BA3F6EFD}"/>
    <cellStyle name="Normal 14 2 3 4 2 2" xfId="18261" xr:uid="{C4BA7351-D4FF-496D-8CE3-0B3ABF4C58B6}"/>
    <cellStyle name="Normal 14 2 3 4 2 2 2" xfId="18262" xr:uid="{760F0CE3-0CA5-4863-A4E9-9B0E1D47871E}"/>
    <cellStyle name="Normal 14 2 3 4 2 2 3" xfId="18263" xr:uid="{6CFE931D-3EDD-4F4C-88F6-F212BFA8928E}"/>
    <cellStyle name="Normal 14 2 3 4 2 2 4" xfId="18264" xr:uid="{0E86F36F-6767-4AD8-A4D7-ECEDCD3B3D02}"/>
    <cellStyle name="Normal 14 2 3 4 2 2 5" xfId="18265" xr:uid="{F4AB9176-5C3D-4F90-B472-49854FB8EF38}"/>
    <cellStyle name="Normal 14 2 3 4 2 3" xfId="18266" xr:uid="{4A86B907-F96F-48B1-BE1F-5473D4A24F0B}"/>
    <cellStyle name="Normal 14 2 3 4 2 4" xfId="18267" xr:uid="{6F8B2417-D04F-4AC6-9C21-4C76A825732E}"/>
    <cellStyle name="Normal 14 2 3 4 2 5" xfId="18268" xr:uid="{8EAEE33D-5238-4E9C-A642-23C262A40754}"/>
    <cellStyle name="Normal 14 2 3 4 2 6" xfId="18269" xr:uid="{F2296F1B-B0C2-4845-AF50-5E7DA44BCB2F}"/>
    <cellStyle name="Normal 14 2 3 4 3" xfId="18270" xr:uid="{B0C4E1FE-F966-4DDA-A881-ADDCF61251CB}"/>
    <cellStyle name="Normal 14 2 3 4 3 2" xfId="18271" xr:uid="{926B41FD-ED28-49AA-9589-8B407FF444B6}"/>
    <cellStyle name="Normal 14 2 3 4 3 2 2" xfId="18272" xr:uid="{0FB2384A-FA95-420F-A8EC-807578F1A887}"/>
    <cellStyle name="Normal 14 2 3 4 3 2 3" xfId="18273" xr:uid="{C2A186EB-F701-440A-BC3E-975EADA6EC16}"/>
    <cellStyle name="Normal 14 2 3 4 3 3" xfId="18274" xr:uid="{1B0B2F4C-C38B-4486-8610-C3244AF56A48}"/>
    <cellStyle name="Normal 14 2 3 4 3 4" xfId="18275" xr:uid="{E72D01F8-A366-44B7-83D6-7585428882D0}"/>
    <cellStyle name="Normal 14 2 3 4 3 5" xfId="18276" xr:uid="{D5DF29A8-ADAE-4DCA-950F-E1BD2F73D205}"/>
    <cellStyle name="Normal 14 2 3 4 3 6" xfId="18277" xr:uid="{99A401C9-6ADB-4512-9529-ECCD514A167B}"/>
    <cellStyle name="Normal 14 2 3 4 4" xfId="18278" xr:uid="{6FD87D45-5100-42DC-A5B4-5429E306BEF7}"/>
    <cellStyle name="Normal 14 2 3 4 4 2" xfId="18279" xr:uid="{46FF7FA3-E93D-4C4A-B317-B54B285E2CD8}"/>
    <cellStyle name="Normal 14 2 3 4 4 3" xfId="18280" xr:uid="{699048E9-03F0-40DA-9557-3F9977CD622E}"/>
    <cellStyle name="Normal 14 2 3 4 5" xfId="18281" xr:uid="{8A2E770F-3902-415C-9C9E-784A4E0D7FFC}"/>
    <cellStyle name="Normal 14 2 3 4 6" xfId="18282" xr:uid="{27DFC38E-FD9A-4699-B368-5BA7680EF838}"/>
    <cellStyle name="Normal 14 2 3 4 7" xfId="18283" xr:uid="{37FB1EA3-9599-43FD-A034-AF10B19B191E}"/>
    <cellStyle name="Normal 14 2 3 4 8" xfId="18284" xr:uid="{33C60244-DC42-458A-A1AB-7938DCA3BC2A}"/>
    <cellStyle name="Normal 14 2 3 5" xfId="18285" xr:uid="{A0FA4D0A-F8FC-45AB-85F7-A405E51917E3}"/>
    <cellStyle name="Normal 14 2 3 5 2" xfId="18286" xr:uid="{28A982B8-B7EB-4937-839D-19D1668CD0FA}"/>
    <cellStyle name="Normal 14 2 3 5 2 2" xfId="18287" xr:uid="{53BE6228-BE69-49A6-B43A-4D169F17B2DC}"/>
    <cellStyle name="Normal 14 2 3 5 2 2 2" xfId="18288" xr:uid="{8C9A99D8-122E-48CF-B75F-41AA59CAF02B}"/>
    <cellStyle name="Normal 14 2 3 5 2 2 3" xfId="18289" xr:uid="{44884AB9-BED0-4FE7-8144-CA34D2CC8B14}"/>
    <cellStyle name="Normal 14 2 3 5 2 2 4" xfId="18290" xr:uid="{4D78C99A-8506-48D4-863F-4C1C9EC5BF57}"/>
    <cellStyle name="Normal 14 2 3 5 2 2 5" xfId="18291" xr:uid="{98EB03CF-A672-40FC-8EC4-A946DFDE8F8B}"/>
    <cellStyle name="Normal 14 2 3 5 2 3" xfId="18292" xr:uid="{ED4964C1-91A1-4B7D-ADC3-DF527148A812}"/>
    <cellStyle name="Normal 14 2 3 5 2 4" xfId="18293" xr:uid="{9087E595-8155-4095-8223-A8EF459C8800}"/>
    <cellStyle name="Normal 14 2 3 5 2 5" xfId="18294" xr:uid="{45A46FF2-EF3D-43BB-BE64-E84B068D1101}"/>
    <cellStyle name="Normal 14 2 3 5 2 6" xfId="18295" xr:uid="{C58B4E33-1142-4BEC-9AA3-02CEEE5410DB}"/>
    <cellStyle name="Normal 14 2 3 5 3" xfId="18296" xr:uid="{8D9823A4-F8E9-4601-A39D-4E93EB659860}"/>
    <cellStyle name="Normal 14 2 3 5 3 2" xfId="18297" xr:uid="{CA12A89D-9AE7-420B-B552-9857EAB57355}"/>
    <cellStyle name="Normal 14 2 3 5 3 2 2" xfId="18298" xr:uid="{005D1ADB-93C4-44BE-AD30-9423D0B528CF}"/>
    <cellStyle name="Normal 14 2 3 5 3 2 3" xfId="18299" xr:uid="{A16BA170-AE65-46CD-97BC-40ADD4DDE20F}"/>
    <cellStyle name="Normal 14 2 3 5 3 3" xfId="18300" xr:uid="{640BD09D-773D-4167-BF1C-284D283D9442}"/>
    <cellStyle name="Normal 14 2 3 5 3 4" xfId="18301" xr:uid="{BE7BEE86-F2AC-4CBA-A050-6976BEC00908}"/>
    <cellStyle name="Normal 14 2 3 5 3 5" xfId="18302" xr:uid="{006AF51E-6233-4DC3-9819-F56905232A97}"/>
    <cellStyle name="Normal 14 2 3 5 3 6" xfId="18303" xr:uid="{61D10A11-DD9F-4267-B6BA-0ED97D5CBB5A}"/>
    <cellStyle name="Normal 14 2 3 5 4" xfId="18304" xr:uid="{66C533BB-5332-4DDE-B823-769B77280AA7}"/>
    <cellStyle name="Normal 14 2 3 5 4 2" xfId="18305" xr:uid="{CAA9F0E8-C3D6-40E7-9C2D-E2B9F27F89AF}"/>
    <cellStyle name="Normal 14 2 3 5 4 3" xfId="18306" xr:uid="{D19566CA-5F6F-4947-99FC-AB08E97751CE}"/>
    <cellStyle name="Normal 14 2 3 5 5" xfId="18307" xr:uid="{1768E52B-4671-45FB-916E-EDD3F8BFF0D8}"/>
    <cellStyle name="Normal 14 2 3 5 6" xfId="18308" xr:uid="{2DE69B57-8385-41F8-88E9-516D8B7185EA}"/>
    <cellStyle name="Normal 14 2 3 5 7" xfId="18309" xr:uid="{C8614423-3C4B-44B2-AFA4-58825393EC36}"/>
    <cellStyle name="Normal 14 2 3 5 8" xfId="18310" xr:uid="{F37A50BF-224F-4268-8AE2-EFC1A9DC1854}"/>
    <cellStyle name="Normal 14 2 3 6" xfId="18311" xr:uid="{8351FB0C-9262-468B-B556-53E875FD5DBE}"/>
    <cellStyle name="Normal 14 2 3 7" xfId="18312" xr:uid="{77D4D881-99CE-4182-8B11-602E8E1FB0AC}"/>
    <cellStyle name="Normal 14 2 3 8" xfId="18313" xr:uid="{6DF6B205-FEEA-4EA6-A896-52355FDB991F}"/>
    <cellStyle name="Normal 14 2 4" xfId="18314" xr:uid="{3AC38C5E-C781-4CDE-980C-E5056491603A}"/>
    <cellStyle name="Normal 14 2 4 2" xfId="18315" xr:uid="{6F5258BA-4E03-45C0-A956-21E5B2A3ADD6}"/>
    <cellStyle name="Normal 14 2 4 2 2" xfId="18316" xr:uid="{5100B043-FE9F-4F1B-ABF9-D787C7789D47}"/>
    <cellStyle name="Normal 14 2 4 2 2 2" xfId="18317" xr:uid="{9D946609-0514-47EB-A6C7-A4324A76F59B}"/>
    <cellStyle name="Normal 14 2 4 2 3" xfId="18318" xr:uid="{18DDE640-A8B3-47D9-AD38-E9510774AD98}"/>
    <cellStyle name="Normal 14 2 4 2 4" xfId="18319" xr:uid="{6BD69D37-8DEC-48D6-A282-A982E8550471}"/>
    <cellStyle name="Normal 14 2 4 3" xfId="18320" xr:uid="{06F197D3-6208-465B-B7E6-22C5578B6FCC}"/>
    <cellStyle name="Normal 14 2 4 4" xfId="18321" xr:uid="{C2535BBD-47CA-4EED-948C-9A46F032980B}"/>
    <cellStyle name="Normal 14 2 4 4 2" xfId="18322" xr:uid="{29E2CDAC-D7DD-40CB-BF0F-D6CD1E47EA4E}"/>
    <cellStyle name="Normal 14 2 4 4 2 2" xfId="18323" xr:uid="{221E0B00-9778-4B1B-B72F-5182EB47A0A7}"/>
    <cellStyle name="Normal 14 2 4 4 2 2 2" xfId="18324" xr:uid="{894534C0-9613-41F8-BC40-CB2076C5EC86}"/>
    <cellStyle name="Normal 14 2 4 4 2 2 3" xfId="18325" xr:uid="{2785D0D0-4BB3-49FF-B794-2B22D2976B89}"/>
    <cellStyle name="Normal 14 2 4 4 2 2 4" xfId="18326" xr:uid="{87D13873-7DBD-4E38-8E4C-FB7A1D9BD4D4}"/>
    <cellStyle name="Normal 14 2 4 4 2 2 5" xfId="18327" xr:uid="{39885A60-550A-484A-98C5-8DB604C86745}"/>
    <cellStyle name="Normal 14 2 4 4 2 3" xfId="18328" xr:uid="{4A75AE5B-D0E8-4559-B910-1A2D494F6C87}"/>
    <cellStyle name="Normal 14 2 4 4 2 4" xfId="18329" xr:uid="{E05CFCE6-C83C-4954-9159-E1ABF6F2A66F}"/>
    <cellStyle name="Normal 14 2 4 4 2 5" xfId="18330" xr:uid="{F4321DA4-A28A-43F8-80F2-CBC58279AD41}"/>
    <cellStyle name="Normal 14 2 4 4 2 6" xfId="18331" xr:uid="{D5F1C36E-BD06-4842-A769-1306851A7B0F}"/>
    <cellStyle name="Normal 14 2 4 4 3" xfId="18332" xr:uid="{6D5C9FA4-5754-4C34-9DA0-91D357AFDA86}"/>
    <cellStyle name="Normal 14 2 4 4 3 2" xfId="18333" xr:uid="{15F2E8C3-05DA-4B6E-8487-775DBD489155}"/>
    <cellStyle name="Normal 14 2 4 4 3 2 2" xfId="18334" xr:uid="{A797BF83-1A4D-41A0-9D15-0F85D31B6834}"/>
    <cellStyle name="Normal 14 2 4 4 3 2 3" xfId="18335" xr:uid="{53ACBB94-24FB-4577-91F5-257281707EA3}"/>
    <cellStyle name="Normal 14 2 4 4 3 3" xfId="18336" xr:uid="{87FEF839-0C70-4E24-878C-A49B376C5FF4}"/>
    <cellStyle name="Normal 14 2 4 4 3 4" xfId="18337" xr:uid="{2FF5D30E-0576-4A61-A15F-442789B83942}"/>
    <cellStyle name="Normal 14 2 4 4 3 5" xfId="18338" xr:uid="{DB40C3FC-62BD-48AE-B7DA-FA94BCD0ACB0}"/>
    <cellStyle name="Normal 14 2 4 4 3 6" xfId="18339" xr:uid="{1B6291EA-C0D9-444B-80E1-0C17A5E28294}"/>
    <cellStyle name="Normal 14 2 4 4 4" xfId="18340" xr:uid="{4014D6C2-43C5-4BCF-96DF-EDA8349CCC32}"/>
    <cellStyle name="Normal 14 2 4 4 4 2" xfId="18341" xr:uid="{327DA70B-D0AC-4F88-A4A0-2B87C6D34675}"/>
    <cellStyle name="Normal 14 2 4 4 4 3" xfId="18342" xr:uid="{ADCE37C7-B2FE-4D5B-92E8-CA5A7037E7C0}"/>
    <cellStyle name="Normal 14 2 4 4 5" xfId="18343" xr:uid="{6BBC0FFC-CB93-41B1-BFD5-4A38F7033A07}"/>
    <cellStyle name="Normal 14 2 4 4 6" xfId="18344" xr:uid="{4479C676-00A1-483F-BD03-43042FCBBC51}"/>
    <cellStyle name="Normal 14 2 4 4 7" xfId="18345" xr:uid="{0AEDB7A6-AF72-4B20-9CF8-9CE20205193B}"/>
    <cellStyle name="Normal 14 2 4 4 8" xfId="18346" xr:uid="{53B20B54-5D7A-4613-A0B1-759300A8D944}"/>
    <cellStyle name="Normal 14 2 4 5" xfId="18347" xr:uid="{DC6A3B3E-5993-44D2-AE14-FEF0CBFF14DD}"/>
    <cellStyle name="Normal 14 2 4 5 2" xfId="18348" xr:uid="{550A7214-B78E-45A0-8180-53BACA431818}"/>
    <cellStyle name="Normal 14 2 4 5 2 2" xfId="18349" xr:uid="{EB8F6B50-012F-4B96-8C03-7B2DD35E34B5}"/>
    <cellStyle name="Normal 14 2 4 5 2 2 2" xfId="18350" xr:uid="{196714E0-14A4-41C3-98AF-F35D02854C12}"/>
    <cellStyle name="Normal 14 2 4 5 2 2 3" xfId="18351" xr:uid="{3E89325E-82D3-4286-BFE2-44DB866169A4}"/>
    <cellStyle name="Normal 14 2 4 5 2 2 4" xfId="18352" xr:uid="{197B34F5-4EC2-4799-B8D7-CF65CB0BC243}"/>
    <cellStyle name="Normal 14 2 4 5 2 2 5" xfId="18353" xr:uid="{A7D092BE-2B20-4A43-81B2-8027F95A7C0F}"/>
    <cellStyle name="Normal 14 2 4 5 2 3" xfId="18354" xr:uid="{6D3DA713-44D5-4D03-BF9E-0B4A6B945EA3}"/>
    <cellStyle name="Normal 14 2 4 5 2 4" xfId="18355" xr:uid="{60A7A8D2-F0EB-40E1-A0D1-5C833C2AC9A0}"/>
    <cellStyle name="Normal 14 2 4 5 2 5" xfId="18356" xr:uid="{CA045BB2-74B9-4F34-86EA-FA47ED2B0EB4}"/>
    <cellStyle name="Normal 14 2 4 5 2 6" xfId="18357" xr:uid="{B91E9E1C-C236-4CA8-89A2-74A8FE779E19}"/>
    <cellStyle name="Normal 14 2 4 5 3" xfId="18358" xr:uid="{1A8DC147-D110-42D8-97D8-16E61BC4C0A7}"/>
    <cellStyle name="Normal 14 2 4 5 3 2" xfId="18359" xr:uid="{757CB84E-F130-4BEB-8EF8-E79A9AF12092}"/>
    <cellStyle name="Normal 14 2 4 5 3 2 2" xfId="18360" xr:uid="{969BE6D5-5DDF-4662-A2D8-96ECAACCC7C5}"/>
    <cellStyle name="Normal 14 2 4 5 3 2 3" xfId="18361" xr:uid="{C51874BC-B8CD-4C4B-B164-8EB72B78469C}"/>
    <cellStyle name="Normal 14 2 4 5 3 3" xfId="18362" xr:uid="{BB7BD26C-821F-472C-B452-00E3E95AB868}"/>
    <cellStyle name="Normal 14 2 4 5 3 4" xfId="18363" xr:uid="{45E201FA-C28F-4F40-8D0A-9FDFD1880C84}"/>
    <cellStyle name="Normal 14 2 4 5 3 5" xfId="18364" xr:uid="{ADAC897C-AF4F-4527-9132-B36303AD5409}"/>
    <cellStyle name="Normal 14 2 4 5 3 6" xfId="18365" xr:uid="{8B071F29-04D5-4271-88AF-031B9C818585}"/>
    <cellStyle name="Normal 14 2 4 5 4" xfId="18366" xr:uid="{A2E5885C-FF7C-4BA2-BC5A-BC80BB24CE9D}"/>
    <cellStyle name="Normal 14 2 4 5 4 2" xfId="18367" xr:uid="{7DDAB34C-6FFD-4134-B6EA-7DA6CBEABD69}"/>
    <cellStyle name="Normal 14 2 4 5 4 3" xfId="18368" xr:uid="{8EA92B61-CDC8-42D3-9466-74C1DECCD3AC}"/>
    <cellStyle name="Normal 14 2 4 5 5" xfId="18369" xr:uid="{8A1E2F63-D11C-449B-9AB2-EFE7AA6C09D9}"/>
    <cellStyle name="Normal 14 2 4 5 6" xfId="18370" xr:uid="{16C4573C-ACC4-40E6-AE86-5C51163657A9}"/>
    <cellStyle name="Normal 14 2 4 5 7" xfId="18371" xr:uid="{3B8A509B-8278-4A91-BAAA-67A9D30E7B21}"/>
    <cellStyle name="Normal 14 2 4 5 8" xfId="18372" xr:uid="{6C9D86C5-D867-4316-8BA8-5AFCC70F53B1}"/>
    <cellStyle name="Normal 14 2 4 6" xfId="18373" xr:uid="{C64D283D-5966-41C3-A158-616466371E06}"/>
    <cellStyle name="Normal 14 2 4 7" xfId="18374" xr:uid="{E0A131AE-53D7-4C0D-AD2C-10ED02E8F3A0}"/>
    <cellStyle name="Normal 14 2 5" xfId="18375" xr:uid="{32420B9F-4C62-440C-A2E8-8EF71106A181}"/>
    <cellStyle name="Normal 14 2 5 2" xfId="18376" xr:uid="{B6CE955F-D701-418C-89CD-C19834492B79}"/>
    <cellStyle name="Normal 14 2 5 2 2" xfId="18377" xr:uid="{72856F66-FF73-4FEF-AE9F-CA0B0F4D802C}"/>
    <cellStyle name="Normal 14 2 5 2 2 2" xfId="18378" xr:uid="{2C7E3260-BF21-405A-BC9F-047929542AAB}"/>
    <cellStyle name="Normal 14 2 5 2 3" xfId="18379" xr:uid="{8C37AE9D-E560-4244-8924-7037BCEAB232}"/>
    <cellStyle name="Normal 14 2 5 2 4" xfId="18380" xr:uid="{189A9FCE-4B96-4C3E-9B28-4D64F2912BCD}"/>
    <cellStyle name="Normal 14 2 5 3" xfId="18381" xr:uid="{04E4E607-8BA7-43B3-A5E2-D3616B96F509}"/>
    <cellStyle name="Normal 14 2 5 4" xfId="18382" xr:uid="{E5833BA3-1C39-4620-9130-D3E7B22244DF}"/>
    <cellStyle name="Normal 14 2 5 4 2" xfId="18383" xr:uid="{C3FC414F-8137-48D4-BC69-0F55448737C8}"/>
    <cellStyle name="Normal 14 2 5 4 2 2" xfId="18384" xr:uid="{1D33876F-F94C-4C16-B9E7-E798F291F54D}"/>
    <cellStyle name="Normal 14 2 5 4 2 2 2" xfId="18385" xr:uid="{9EBB5F22-59CC-4118-B514-CCCE611FFD7F}"/>
    <cellStyle name="Normal 14 2 5 4 2 2 3" xfId="18386" xr:uid="{4B9CF4FD-DEC8-4696-B323-736408FB4987}"/>
    <cellStyle name="Normal 14 2 5 4 2 2 4" xfId="18387" xr:uid="{54074E9F-F5EE-49FF-B5E4-06DA6A699B42}"/>
    <cellStyle name="Normal 14 2 5 4 2 2 5" xfId="18388" xr:uid="{E7D8EF33-5832-4990-8E0E-5DFE666F5C11}"/>
    <cellStyle name="Normal 14 2 5 4 2 3" xfId="18389" xr:uid="{AD137E16-5B09-4B62-95E6-6820B0A4559C}"/>
    <cellStyle name="Normal 14 2 5 4 2 4" xfId="18390" xr:uid="{A4D08B35-17F0-4252-B6FB-3DF7505EE16D}"/>
    <cellStyle name="Normal 14 2 5 4 2 5" xfId="18391" xr:uid="{19AED632-4F8B-4C78-92B0-CA93945F081D}"/>
    <cellStyle name="Normal 14 2 5 4 2 6" xfId="18392" xr:uid="{004D4E51-15E2-4673-AE66-1742ADD4827C}"/>
    <cellStyle name="Normal 14 2 5 4 3" xfId="18393" xr:uid="{8B1FEF8E-6D79-4105-903C-47B726F19998}"/>
    <cellStyle name="Normal 14 2 5 4 3 2" xfId="18394" xr:uid="{1728BE50-F93C-4F2E-8E64-82817A2CBD45}"/>
    <cellStyle name="Normal 14 2 5 4 3 2 2" xfId="18395" xr:uid="{91FF7A5A-E4CC-40C6-A4E0-9A63DDF00D77}"/>
    <cellStyle name="Normal 14 2 5 4 3 2 3" xfId="18396" xr:uid="{847DAD02-7502-4C47-84AA-3B7101615D0C}"/>
    <cellStyle name="Normal 14 2 5 4 3 3" xfId="18397" xr:uid="{7FB53DD9-79EA-48F6-80B1-F58F608451D5}"/>
    <cellStyle name="Normal 14 2 5 4 3 4" xfId="18398" xr:uid="{681169E1-A833-405B-9F5E-FB19901CBE41}"/>
    <cellStyle name="Normal 14 2 5 4 3 5" xfId="18399" xr:uid="{ED691B95-C94A-4D09-B950-650DB4F9F954}"/>
    <cellStyle name="Normal 14 2 5 4 3 6" xfId="18400" xr:uid="{A1548F59-89EC-4F05-A1BA-42C53ED92892}"/>
    <cellStyle name="Normal 14 2 5 4 4" xfId="18401" xr:uid="{54B81944-D127-4EBA-BEFE-3E47013D0F14}"/>
    <cellStyle name="Normal 14 2 5 4 4 2" xfId="18402" xr:uid="{E758E2CD-060C-4E84-AA79-E1CFF23A7285}"/>
    <cellStyle name="Normal 14 2 5 4 4 3" xfId="18403" xr:uid="{FF74E6BF-AB11-4073-8F95-B97556E6BEFA}"/>
    <cellStyle name="Normal 14 2 5 4 5" xfId="18404" xr:uid="{5D14494E-43CA-455E-947C-09E4A9C585AF}"/>
    <cellStyle name="Normal 14 2 5 4 6" xfId="18405" xr:uid="{47F38C16-8A15-4C5B-8A36-1EA822AD5597}"/>
    <cellStyle name="Normal 14 2 5 4 7" xfId="18406" xr:uid="{AB0BC542-6B5A-4431-A37C-AC2658707692}"/>
    <cellStyle name="Normal 14 2 5 4 8" xfId="18407" xr:uid="{43CD7BD9-F665-46C4-AB6B-A8EA0364AC78}"/>
    <cellStyle name="Normal 14 2 5 5" xfId="18408" xr:uid="{17668900-35FF-4BBA-8EFD-B470A9672FCD}"/>
    <cellStyle name="Normal 14 2 5 5 2" xfId="18409" xr:uid="{B2FE958E-7779-42C1-BF30-BA696F816EC3}"/>
    <cellStyle name="Normal 14 2 5 5 2 2" xfId="18410" xr:uid="{F0968353-26FD-4458-BF02-688EEBD92E7E}"/>
    <cellStyle name="Normal 14 2 5 5 2 2 2" xfId="18411" xr:uid="{AA913C3E-60A9-4AA3-BE94-FA6BF6FA53BE}"/>
    <cellStyle name="Normal 14 2 5 5 2 2 3" xfId="18412" xr:uid="{2BF01D59-6B63-4223-AFF9-36AF65264E18}"/>
    <cellStyle name="Normal 14 2 5 5 2 2 4" xfId="18413" xr:uid="{2ADD9FF1-5F59-43BA-93A3-1251F8D27D13}"/>
    <cellStyle name="Normal 14 2 5 5 2 2 5" xfId="18414" xr:uid="{F23DAF2F-5B39-41F2-9FAF-5581DD38AA22}"/>
    <cellStyle name="Normal 14 2 5 5 2 3" xfId="18415" xr:uid="{D3FDB883-CB1E-4E6B-B658-592D5F3D2114}"/>
    <cellStyle name="Normal 14 2 5 5 2 4" xfId="18416" xr:uid="{F2676B91-B002-4D22-AEA5-92E12BBD2135}"/>
    <cellStyle name="Normal 14 2 5 5 2 5" xfId="18417" xr:uid="{990EE18E-4757-4AC9-AE84-D62285D88CB1}"/>
    <cellStyle name="Normal 14 2 5 5 2 6" xfId="18418" xr:uid="{F8BFE1C4-14F2-4BD8-BCA9-4756F0F344AD}"/>
    <cellStyle name="Normal 14 2 5 5 3" xfId="18419" xr:uid="{FEF18F1E-36C8-479E-8F40-BE7AC3744859}"/>
    <cellStyle name="Normal 14 2 5 5 3 2" xfId="18420" xr:uid="{B6824EF3-1903-4F2E-ACF0-FAFAD045DC84}"/>
    <cellStyle name="Normal 14 2 5 5 3 2 2" xfId="18421" xr:uid="{AF01883E-E011-4553-81A9-7E470130E5E5}"/>
    <cellStyle name="Normal 14 2 5 5 3 2 3" xfId="18422" xr:uid="{6CAA8E99-DDF2-4D6A-A6DF-D83ECCE6D573}"/>
    <cellStyle name="Normal 14 2 5 5 3 3" xfId="18423" xr:uid="{00B6CED0-B5C8-48BF-BDF3-E27BA3773BF8}"/>
    <cellStyle name="Normal 14 2 5 5 3 4" xfId="18424" xr:uid="{79F65BD8-BD4F-4D50-BD48-9009923DC687}"/>
    <cellStyle name="Normal 14 2 5 5 3 5" xfId="18425" xr:uid="{56CB1FAF-6FB1-42E3-8270-0EE02277D3C7}"/>
    <cellStyle name="Normal 14 2 5 5 3 6" xfId="18426" xr:uid="{D28A0C3F-CF73-48F4-8575-AB4601F3882D}"/>
    <cellStyle name="Normal 14 2 5 5 4" xfId="18427" xr:uid="{E8A7FD79-3BDC-48C9-A761-C1F1C59455F7}"/>
    <cellStyle name="Normal 14 2 5 5 4 2" xfId="18428" xr:uid="{29C108AC-C374-4B7D-B574-00F134874D27}"/>
    <cellStyle name="Normal 14 2 5 5 4 3" xfId="18429" xr:uid="{720E248B-B5A8-4CE5-A924-0F5EB51C758B}"/>
    <cellStyle name="Normal 14 2 5 5 5" xfId="18430" xr:uid="{953C146F-EF0E-4D71-9BF8-5C13CE0A0241}"/>
    <cellStyle name="Normal 14 2 5 5 6" xfId="18431" xr:uid="{67BA1FDF-6AE7-488D-BACC-621C3A5B9397}"/>
    <cellStyle name="Normal 14 2 5 5 7" xfId="18432" xr:uid="{71137841-6CEB-4E02-95FA-ECCC9A0D9216}"/>
    <cellStyle name="Normal 14 2 5 5 8" xfId="18433" xr:uid="{2F508FD3-F7A6-41E5-A775-3C3DED9572F2}"/>
    <cellStyle name="Normal 14 2 5 6" xfId="18434" xr:uid="{8776096F-42E8-470E-A4BC-AE64763BCBDA}"/>
    <cellStyle name="Normal 14 2 5 7" xfId="18435" xr:uid="{10BDCA5D-AE2D-4999-94E5-CF6FCC7BDA82}"/>
    <cellStyle name="Normal 14 2 6" xfId="18436" xr:uid="{3706AF82-65F1-4687-9374-2B131134405A}"/>
    <cellStyle name="Normal 14 2 6 2" xfId="18437" xr:uid="{93C87BA6-351D-4119-83FC-D4F65A6BC220}"/>
    <cellStyle name="Normal 14 2 6 2 2" xfId="18438" xr:uid="{CBE1146A-8862-42F4-BC2A-C00EA0CE778D}"/>
    <cellStyle name="Normal 14 2 6 2 2 2" xfId="18439" xr:uid="{006BCD1C-50C3-47AF-B04D-152B10495711}"/>
    <cellStyle name="Normal 14 2 6 2 3" xfId="18440" xr:uid="{D7DBD988-8229-439A-9BF8-542B897EE3DB}"/>
    <cellStyle name="Normal 14 2 6 2 4" xfId="18441" xr:uid="{684B5DAE-E7E5-48A2-A9D8-979D0063DF87}"/>
    <cellStyle name="Normal 14 2 6 3" xfId="18442" xr:uid="{D503D3DD-12B8-4707-B3EB-2DDB131F1707}"/>
    <cellStyle name="Normal 14 2 6 4" xfId="18443" xr:uid="{B93693C0-768C-4E98-87C3-D099D7F035CF}"/>
    <cellStyle name="Normal 14 2 6 4 2" xfId="18444" xr:uid="{14A5F542-2A6E-4101-B3D1-466C342F694B}"/>
    <cellStyle name="Normal 14 2 6 4 2 2" xfId="18445" xr:uid="{0C08A9AC-C28A-4BBE-82AF-C4324736B04D}"/>
    <cellStyle name="Normal 14 2 6 4 2 2 2" xfId="18446" xr:uid="{16AAE384-7E41-488E-A439-7BA8EE21E515}"/>
    <cellStyle name="Normal 14 2 6 4 2 2 3" xfId="18447" xr:uid="{47F1357D-B480-4A0B-AD94-4769E7101AC9}"/>
    <cellStyle name="Normal 14 2 6 4 2 2 4" xfId="18448" xr:uid="{8491B0C5-C18E-4226-9D75-98F18CF4FDE5}"/>
    <cellStyle name="Normal 14 2 6 4 2 2 5" xfId="18449" xr:uid="{20E72F16-2709-4146-9884-6A8304F1E4AA}"/>
    <cellStyle name="Normal 14 2 6 4 2 3" xfId="18450" xr:uid="{E85B7B4F-48C0-4B8B-ADC6-9D7D66B85307}"/>
    <cellStyle name="Normal 14 2 6 4 2 4" xfId="18451" xr:uid="{930FE3C8-8D67-4DE1-917B-1357E49F98FF}"/>
    <cellStyle name="Normal 14 2 6 4 2 5" xfId="18452" xr:uid="{1E735513-74CB-406D-9FBA-72518EFE6C4D}"/>
    <cellStyle name="Normal 14 2 6 4 2 6" xfId="18453" xr:uid="{4326005E-3F04-43EF-BBE4-BD984B2BE181}"/>
    <cellStyle name="Normal 14 2 6 4 3" xfId="18454" xr:uid="{CE3C6936-4811-4664-B8D0-11920BD56AF2}"/>
    <cellStyle name="Normal 14 2 6 4 3 2" xfId="18455" xr:uid="{FEEAAE3B-CDFA-41C5-8342-AB179DF35588}"/>
    <cellStyle name="Normal 14 2 6 4 3 2 2" xfId="18456" xr:uid="{62EB19BD-77B6-494F-AD3F-F30A18D17584}"/>
    <cellStyle name="Normal 14 2 6 4 3 2 3" xfId="18457" xr:uid="{E9B380D3-24BB-4145-803A-2116136E78F8}"/>
    <cellStyle name="Normal 14 2 6 4 3 3" xfId="18458" xr:uid="{149EFDE3-1B79-4CB0-8378-7B1C58D453A7}"/>
    <cellStyle name="Normal 14 2 6 4 3 4" xfId="18459" xr:uid="{7BA8CB12-FED4-4109-A7B3-ADA42F344F42}"/>
    <cellStyle name="Normal 14 2 6 4 3 5" xfId="18460" xr:uid="{ECD3CF9C-F0D7-4966-BF3C-409730B5E3BA}"/>
    <cellStyle name="Normal 14 2 6 4 3 6" xfId="18461" xr:uid="{80934CFE-4FC2-449D-97F6-5E50CEB8F766}"/>
    <cellStyle name="Normal 14 2 6 4 4" xfId="18462" xr:uid="{3D2EA24E-26AC-4F4A-AF47-0F8B77EA8584}"/>
    <cellStyle name="Normal 14 2 6 4 4 2" xfId="18463" xr:uid="{8044C594-3D4E-4384-AAB4-B6E032B11352}"/>
    <cellStyle name="Normal 14 2 6 4 4 3" xfId="18464" xr:uid="{D7072DDB-BBCD-432A-8CBD-81F2443F0DED}"/>
    <cellStyle name="Normal 14 2 6 4 5" xfId="18465" xr:uid="{92180A8B-ECB1-45A4-8568-02413FA3C0F9}"/>
    <cellStyle name="Normal 14 2 6 4 6" xfId="18466" xr:uid="{ECE42060-3400-4AC5-91A8-5F356BBA66CE}"/>
    <cellStyle name="Normal 14 2 6 4 7" xfId="18467" xr:uid="{E5B5812C-7093-4ED8-9D6E-634EA0F728F9}"/>
    <cellStyle name="Normal 14 2 6 4 8" xfId="18468" xr:uid="{5CFEB16C-EBE9-45FD-B194-A76B8E38FF1B}"/>
    <cellStyle name="Normal 14 2 6 5" xfId="18469" xr:uid="{AAA913EA-D9FC-4EF6-B3EC-673C43E018B9}"/>
    <cellStyle name="Normal 14 2 6 5 2" xfId="18470" xr:uid="{B3883EF0-2E20-40CB-BABD-9999F89E07B5}"/>
    <cellStyle name="Normal 14 2 6 5 2 2" xfId="18471" xr:uid="{4937D63B-42F4-4120-AFD3-514A47989221}"/>
    <cellStyle name="Normal 14 2 6 5 2 2 2" xfId="18472" xr:uid="{D796FF5E-0AF5-431A-A28A-82F91B59431B}"/>
    <cellStyle name="Normal 14 2 6 5 2 2 3" xfId="18473" xr:uid="{6B67F99F-8221-4F67-AAAF-B38B273BEB6A}"/>
    <cellStyle name="Normal 14 2 6 5 2 2 4" xfId="18474" xr:uid="{AAFD7737-DB13-46F3-B7CD-F4D17BA48F78}"/>
    <cellStyle name="Normal 14 2 6 5 2 2 5" xfId="18475" xr:uid="{6F686178-4C43-45D7-8196-914979777EF4}"/>
    <cellStyle name="Normal 14 2 6 5 2 3" xfId="18476" xr:uid="{1634FAEF-C561-4D7E-AC77-B2E629AB04A4}"/>
    <cellStyle name="Normal 14 2 6 5 2 4" xfId="18477" xr:uid="{894559AA-450A-461D-B1AB-F90AD50EF11B}"/>
    <cellStyle name="Normal 14 2 6 5 2 5" xfId="18478" xr:uid="{1F88DD29-976C-400F-8BFC-3FF52C9099F4}"/>
    <cellStyle name="Normal 14 2 6 5 2 6" xfId="18479" xr:uid="{7D556FF4-DC18-4356-89D9-40473915259C}"/>
    <cellStyle name="Normal 14 2 6 5 3" xfId="18480" xr:uid="{0DFFACEB-39CF-4C2B-9FE7-964E8742ECB1}"/>
    <cellStyle name="Normal 14 2 6 5 3 2" xfId="18481" xr:uid="{5228C1F9-B10E-41F3-9213-F4E171CB589E}"/>
    <cellStyle name="Normal 14 2 6 5 3 2 2" xfId="18482" xr:uid="{C67B98EA-6682-41E4-B7F6-87C9A636DA60}"/>
    <cellStyle name="Normal 14 2 6 5 3 2 3" xfId="18483" xr:uid="{C53E225A-321C-45BF-827C-201C5E0013A8}"/>
    <cellStyle name="Normal 14 2 6 5 3 3" xfId="18484" xr:uid="{6350ADEB-4397-4C61-A4A7-F4AFD882F31D}"/>
    <cellStyle name="Normal 14 2 6 5 3 4" xfId="18485" xr:uid="{D609F614-AC48-4904-AAAC-CCC51F6E6C3B}"/>
    <cellStyle name="Normal 14 2 6 5 3 5" xfId="18486" xr:uid="{6544C4ED-34E4-4CA8-B837-51FC45B32258}"/>
    <cellStyle name="Normal 14 2 6 5 3 6" xfId="18487" xr:uid="{7C310F7A-B56F-4F54-8CF4-2A306B46E947}"/>
    <cellStyle name="Normal 14 2 6 5 4" xfId="18488" xr:uid="{B8617148-0DFB-4C54-BA69-D5FC1A761798}"/>
    <cellStyle name="Normal 14 2 6 5 4 2" xfId="18489" xr:uid="{E30165E1-C03F-44F5-A48F-B0827D709018}"/>
    <cellStyle name="Normal 14 2 6 5 4 3" xfId="18490" xr:uid="{C10A8DE9-51AA-4F3B-ACDE-E1962A5A5F0F}"/>
    <cellStyle name="Normal 14 2 6 5 5" xfId="18491" xr:uid="{1B2D399C-282A-47E3-9101-4C0E44DF6945}"/>
    <cellStyle name="Normal 14 2 6 5 6" xfId="18492" xr:uid="{F07464D1-225C-4733-94C9-F03B758F6442}"/>
    <cellStyle name="Normal 14 2 6 5 7" xfId="18493" xr:uid="{EFF41852-0A2B-47D9-BC04-6E5AF989AFEF}"/>
    <cellStyle name="Normal 14 2 6 5 8" xfId="18494" xr:uid="{615CE070-59B1-4E8B-9E5C-6E51BFAFD689}"/>
    <cellStyle name="Normal 14 2 6 6" xfId="18495" xr:uid="{17AC0DA2-72F6-4A92-81C8-57A36473A176}"/>
    <cellStyle name="Normal 14 2 6 7" xfId="18496" xr:uid="{B6BF4CAB-4FBE-4C82-95D7-9BF686655F9A}"/>
    <cellStyle name="Normal 14 2 7" xfId="18497" xr:uid="{03761056-0BFF-4065-B505-FE097AB17C48}"/>
    <cellStyle name="Normal 14 2 7 2" xfId="18498" xr:uid="{9981B201-2446-4E5E-9A63-9512DD7D795A}"/>
    <cellStyle name="Normal 14 2 7 2 2" xfId="18499" xr:uid="{F0FB04B7-E5AB-4E53-959C-38D995D13965}"/>
    <cellStyle name="Normal 14 2 7 2 2 2" xfId="18500" xr:uid="{A137FB46-15CD-4E3C-ADC0-4287BE72C1BB}"/>
    <cellStyle name="Normal 14 2 7 2 3" xfId="18501" xr:uid="{F2559E5F-9B0B-4D37-B6D3-A991037F99F5}"/>
    <cellStyle name="Normal 14 2 7 2 4" xfId="18502" xr:uid="{51928A3D-C3D6-48CB-8469-7B35F60AACEC}"/>
    <cellStyle name="Normal 14 2 7 3" xfId="18503" xr:uid="{B2567ECC-DF4C-415B-9FCB-621B70E258DD}"/>
    <cellStyle name="Normal 14 2 7 4" xfId="18504" xr:uid="{5C9C8DC1-1A0E-422C-B0B2-A3632D9D9EC1}"/>
    <cellStyle name="Normal 14 2 7 4 2" xfId="18505" xr:uid="{F34BCFE3-0B13-44FF-A1A7-614557DFB6BB}"/>
    <cellStyle name="Normal 14 2 7 4 2 2" xfId="18506" xr:uid="{98AE5667-4A4F-43CF-B47C-5340B470EBFD}"/>
    <cellStyle name="Normal 14 2 7 4 2 2 2" xfId="18507" xr:uid="{61067EE1-0ACA-4103-A6DE-6461971E1C44}"/>
    <cellStyle name="Normal 14 2 7 4 2 2 3" xfId="18508" xr:uid="{EA8022D2-5A6A-4CCE-89E1-AFC1F396F80A}"/>
    <cellStyle name="Normal 14 2 7 4 2 2 4" xfId="18509" xr:uid="{166C9018-2748-48CD-9015-D035389A44C8}"/>
    <cellStyle name="Normal 14 2 7 4 2 2 5" xfId="18510" xr:uid="{98E85565-4758-4852-B431-C97B2EB658FB}"/>
    <cellStyle name="Normal 14 2 7 4 2 3" xfId="18511" xr:uid="{5DB4C7E7-1596-4F34-928E-CFD809615B18}"/>
    <cellStyle name="Normal 14 2 7 4 2 4" xfId="18512" xr:uid="{4C23BCFE-818F-4333-808D-FE8CA65D6B2E}"/>
    <cellStyle name="Normal 14 2 7 4 2 5" xfId="18513" xr:uid="{B2F1281D-8908-4E7F-8532-1351770B1324}"/>
    <cellStyle name="Normal 14 2 7 4 2 6" xfId="18514" xr:uid="{EE717682-9F62-4011-AE1A-20A3977E4BA0}"/>
    <cellStyle name="Normal 14 2 7 4 3" xfId="18515" xr:uid="{346A9075-E6A4-4E32-BAA4-D0069BC26F23}"/>
    <cellStyle name="Normal 14 2 7 4 3 2" xfId="18516" xr:uid="{9B6A4DA7-032B-44E3-8C4F-0007899C0BBA}"/>
    <cellStyle name="Normal 14 2 7 4 3 2 2" xfId="18517" xr:uid="{74B95566-4905-4478-B1F4-974C277521E8}"/>
    <cellStyle name="Normal 14 2 7 4 3 2 3" xfId="18518" xr:uid="{AC886A13-7D59-4CEE-B890-D8D78B696CB2}"/>
    <cellStyle name="Normal 14 2 7 4 3 3" xfId="18519" xr:uid="{41EE56D2-EF17-4938-8043-6ED88FD457D6}"/>
    <cellStyle name="Normal 14 2 7 4 3 4" xfId="18520" xr:uid="{657C916D-EC0B-4999-9F93-B6CF06B57340}"/>
    <cellStyle name="Normal 14 2 7 4 3 5" xfId="18521" xr:uid="{B67628E8-B2B0-4745-8C0E-FC976F731A91}"/>
    <cellStyle name="Normal 14 2 7 4 3 6" xfId="18522" xr:uid="{D0EAC85F-C38B-44E8-A3EA-FF7371182EF1}"/>
    <cellStyle name="Normal 14 2 7 4 4" xfId="18523" xr:uid="{CE8AB571-7FC8-435F-8738-C1C27628F439}"/>
    <cellStyle name="Normal 14 2 7 4 4 2" xfId="18524" xr:uid="{B3DA63B7-5BE9-4FC2-83B7-55219BF59608}"/>
    <cellStyle name="Normal 14 2 7 4 4 3" xfId="18525" xr:uid="{E332D281-A87E-4A44-890C-BA9B631C1FE0}"/>
    <cellStyle name="Normal 14 2 7 4 5" xfId="18526" xr:uid="{3FF8FC07-61F1-46E5-AD4D-E5227EA81C19}"/>
    <cellStyle name="Normal 14 2 7 4 6" xfId="18527" xr:uid="{5F286270-5F8A-419C-88A1-280B1CD2107F}"/>
    <cellStyle name="Normal 14 2 7 4 7" xfId="18528" xr:uid="{B27AF70A-868B-440F-85F1-2A4AD50EB894}"/>
    <cellStyle name="Normal 14 2 7 4 8" xfId="18529" xr:uid="{5FAA505C-FEE8-495C-B27E-78AC74F407B3}"/>
    <cellStyle name="Normal 14 2 7 5" xfId="18530" xr:uid="{46D46DD1-7C00-432F-A3F2-E758679C0F8A}"/>
    <cellStyle name="Normal 14 2 7 5 2" xfId="18531" xr:uid="{425ADF93-82E4-4AC7-9ABC-B85B683AA079}"/>
    <cellStyle name="Normal 14 2 7 5 2 2" xfId="18532" xr:uid="{D7601914-8EBE-4D9F-B10A-3C5E91DC54FC}"/>
    <cellStyle name="Normal 14 2 7 5 2 2 2" xfId="18533" xr:uid="{6279746B-3C61-48AB-8850-BF1CEABF6A05}"/>
    <cellStyle name="Normal 14 2 7 5 2 2 3" xfId="18534" xr:uid="{E784B0B1-3E21-4305-95B5-5B9CEE4D5A5C}"/>
    <cellStyle name="Normal 14 2 7 5 2 2 4" xfId="18535" xr:uid="{3F4D83DD-2941-4403-BCF8-36027A172E6D}"/>
    <cellStyle name="Normal 14 2 7 5 2 2 5" xfId="18536" xr:uid="{B73AFCA2-B5B2-4A43-BBEA-4CAC36A7B961}"/>
    <cellStyle name="Normal 14 2 7 5 2 3" xfId="18537" xr:uid="{E573CAA4-8E9A-48B3-AD05-1E6F1D973143}"/>
    <cellStyle name="Normal 14 2 7 5 2 4" xfId="18538" xr:uid="{4820ACDF-A4F5-4704-8E43-DDA09248DF1E}"/>
    <cellStyle name="Normal 14 2 7 5 2 5" xfId="18539" xr:uid="{FEA7BF2A-387A-47A0-8028-016D690E8BC0}"/>
    <cellStyle name="Normal 14 2 7 5 2 6" xfId="18540" xr:uid="{6BE5C5D7-E66D-43CD-92B8-917F166A7B46}"/>
    <cellStyle name="Normal 14 2 7 5 3" xfId="18541" xr:uid="{55538232-3B94-4079-8111-31024AED6A5C}"/>
    <cellStyle name="Normal 14 2 7 5 3 2" xfId="18542" xr:uid="{6E166A76-0B12-4DCC-BE94-602D5656F639}"/>
    <cellStyle name="Normal 14 2 7 5 3 2 2" xfId="18543" xr:uid="{10A0A18F-E332-4041-9E5C-7E49CB2F1CCC}"/>
    <cellStyle name="Normal 14 2 7 5 3 2 3" xfId="18544" xr:uid="{F386DC99-0BB4-469A-B637-526C7908C610}"/>
    <cellStyle name="Normal 14 2 7 5 3 3" xfId="18545" xr:uid="{14C2FDCD-293A-4389-AC0A-943A407063FF}"/>
    <cellStyle name="Normal 14 2 7 5 3 4" xfId="18546" xr:uid="{923298F1-A66B-4BA6-946B-CB152DB8F004}"/>
    <cellStyle name="Normal 14 2 7 5 3 5" xfId="18547" xr:uid="{A1545A4B-68CC-4590-84B7-8417C58A5E89}"/>
    <cellStyle name="Normal 14 2 7 5 3 6" xfId="18548" xr:uid="{A3771826-3B1C-43CF-A118-A1C1773CB3BF}"/>
    <cellStyle name="Normal 14 2 7 5 4" xfId="18549" xr:uid="{AF20F03B-229C-46E8-A184-4CD00C93078D}"/>
    <cellStyle name="Normal 14 2 7 5 4 2" xfId="18550" xr:uid="{17A4A39F-0E32-48D6-A187-EADFF795AC93}"/>
    <cellStyle name="Normal 14 2 7 5 4 3" xfId="18551" xr:uid="{F31AF57F-85C2-4F9E-BADE-C3E127D58E63}"/>
    <cellStyle name="Normal 14 2 7 5 5" xfId="18552" xr:uid="{62A3A7E2-CBAF-4325-8AFE-18B627F46C0E}"/>
    <cellStyle name="Normal 14 2 7 5 6" xfId="18553" xr:uid="{242B2B17-83D5-4915-87D0-DC0AA934A881}"/>
    <cellStyle name="Normal 14 2 7 5 7" xfId="18554" xr:uid="{F81BC210-96F4-4841-841A-6C0C743CDD32}"/>
    <cellStyle name="Normal 14 2 7 5 8" xfId="18555" xr:uid="{751D236D-5D77-41B2-9161-B5120817C226}"/>
    <cellStyle name="Normal 14 2 7 6" xfId="18556" xr:uid="{A5FAE97C-D370-406E-A47E-DB743E6585AD}"/>
    <cellStyle name="Normal 14 2 7 7" xfId="18557" xr:uid="{1135A786-7D49-410F-9682-F0FC7779DEA6}"/>
    <cellStyle name="Normal 14 2 8" xfId="18558" xr:uid="{FFD74245-3F89-4E08-9018-F9BED53427A7}"/>
    <cellStyle name="Normal 14 2 8 2" xfId="18559" xr:uid="{8F4C7499-BD45-4145-BC33-F8F38214175F}"/>
    <cellStyle name="Normal 14 2 8 2 2" xfId="18560" xr:uid="{CF57E6B1-C23E-4665-A966-616D17F8C42C}"/>
    <cellStyle name="Normal 14 2 8 2 2 2" xfId="18561" xr:uid="{68D0B083-DE71-4470-91A9-8E1C083C7B92}"/>
    <cellStyle name="Normal 14 2 8 2 3" xfId="18562" xr:uid="{6F161F32-2839-4D0F-9173-6390881C2400}"/>
    <cellStyle name="Normal 14 2 8 2 4" xfId="18563" xr:uid="{E26816B4-63B1-400E-B40B-C98BFE3DE7CC}"/>
    <cellStyle name="Normal 14 2 8 3" xfId="18564" xr:uid="{CA15C420-6F74-4F9E-A1B0-4F4370FD8396}"/>
    <cellStyle name="Normal 14 2 8 4" xfId="18565" xr:uid="{7D0BC5EE-1785-442A-B116-97EC84BE8ED2}"/>
    <cellStyle name="Normal 14 2 8 4 2" xfId="18566" xr:uid="{610F800F-B8EA-4BB6-A169-9F70042BA1D0}"/>
    <cellStyle name="Normal 14 2 8 4 2 2" xfId="18567" xr:uid="{362DD884-7F4F-48F1-AF72-E7430ACD76E4}"/>
    <cellStyle name="Normal 14 2 8 4 2 2 2" xfId="18568" xr:uid="{B8483F15-969A-4E41-92A4-102375FF82DF}"/>
    <cellStyle name="Normal 14 2 8 4 2 2 3" xfId="18569" xr:uid="{30B71A48-C8C6-4EE3-9531-9C1068C3D5C6}"/>
    <cellStyle name="Normal 14 2 8 4 2 2 4" xfId="18570" xr:uid="{8F44E06D-01D7-4214-8940-BADC8665F120}"/>
    <cellStyle name="Normal 14 2 8 4 2 2 5" xfId="18571" xr:uid="{AC31C54D-5043-4D31-9093-615004DD97FA}"/>
    <cellStyle name="Normal 14 2 8 4 2 3" xfId="18572" xr:uid="{661DD70B-435C-41A4-84DF-2343C44999AC}"/>
    <cellStyle name="Normal 14 2 8 4 2 4" xfId="18573" xr:uid="{57B77CC4-95BB-4281-A5F4-C002ED7AB883}"/>
    <cellStyle name="Normal 14 2 8 4 2 5" xfId="18574" xr:uid="{7DC36CD1-CE1A-47B2-95E7-21EF3F6D88B5}"/>
    <cellStyle name="Normal 14 2 8 4 2 6" xfId="18575" xr:uid="{2592A322-AB65-444B-8FA0-E15FC643C22D}"/>
    <cellStyle name="Normal 14 2 8 4 3" xfId="18576" xr:uid="{52A45F1B-5909-41F3-9E5A-6D49AC0999E1}"/>
    <cellStyle name="Normal 14 2 8 4 3 2" xfId="18577" xr:uid="{C4F38037-E1FF-4BAF-8D60-3AF5F0AA7AF0}"/>
    <cellStyle name="Normal 14 2 8 4 3 2 2" xfId="18578" xr:uid="{0EB71D62-CC80-4976-9F5F-0DFFEDD4ED25}"/>
    <cellStyle name="Normal 14 2 8 4 3 2 3" xfId="18579" xr:uid="{2557AD8B-9C52-44D0-AE06-54069355122E}"/>
    <cellStyle name="Normal 14 2 8 4 3 3" xfId="18580" xr:uid="{69B3A75D-EDD9-45A0-86AD-DC1B61441AED}"/>
    <cellStyle name="Normal 14 2 8 4 3 4" xfId="18581" xr:uid="{8A95A22A-7AD7-4394-BB6B-DD7AA7C4F0E4}"/>
    <cellStyle name="Normal 14 2 8 4 3 5" xfId="18582" xr:uid="{C29050C4-27E9-441B-9190-0ED0965FEB57}"/>
    <cellStyle name="Normal 14 2 8 4 3 6" xfId="18583" xr:uid="{7C1D8D9F-0704-4CE0-920B-CB3CB4893225}"/>
    <cellStyle name="Normal 14 2 8 4 4" xfId="18584" xr:uid="{E4F4A854-F509-43A3-B2C4-93E0DF137328}"/>
    <cellStyle name="Normal 14 2 8 4 4 2" xfId="18585" xr:uid="{D5889554-065C-477D-8D03-508064802F6E}"/>
    <cellStyle name="Normal 14 2 8 4 4 3" xfId="18586" xr:uid="{37080470-8A6D-4109-B64C-1BC1519E0C96}"/>
    <cellStyle name="Normal 14 2 8 4 5" xfId="18587" xr:uid="{C0186B88-A4BF-465D-A5A3-309E75370D8E}"/>
    <cellStyle name="Normal 14 2 8 4 6" xfId="18588" xr:uid="{66DE3F0C-ACDF-42FC-8D1B-5FADB4C530A9}"/>
    <cellStyle name="Normal 14 2 8 4 7" xfId="18589" xr:uid="{C5268274-B128-48F3-8E42-C554AC824682}"/>
    <cellStyle name="Normal 14 2 8 4 8" xfId="18590" xr:uid="{FA1532D5-5D35-4751-9FB9-087D8CEFB331}"/>
    <cellStyle name="Normal 14 2 8 5" xfId="18591" xr:uid="{C89B3E73-083F-44BD-AA35-0628B3D8390A}"/>
    <cellStyle name="Normal 14 2 8 5 2" xfId="18592" xr:uid="{14FE112E-F97A-48F9-8C7A-A44AAC69E321}"/>
    <cellStyle name="Normal 14 2 8 5 2 2" xfId="18593" xr:uid="{55FAB308-31AD-4DBF-A9B2-984594724C85}"/>
    <cellStyle name="Normal 14 2 8 5 2 2 2" xfId="18594" xr:uid="{637C1F7C-BD4E-431B-947B-87903091EBFD}"/>
    <cellStyle name="Normal 14 2 8 5 2 2 3" xfId="18595" xr:uid="{392EBC07-DE22-4643-B46B-A96597E318D3}"/>
    <cellStyle name="Normal 14 2 8 5 2 2 4" xfId="18596" xr:uid="{3B0F3C6B-5587-4779-A85D-13DDD8D105CD}"/>
    <cellStyle name="Normal 14 2 8 5 2 2 5" xfId="18597" xr:uid="{BBDC40FB-4DA0-4943-87B2-ECC08ABCA374}"/>
    <cellStyle name="Normal 14 2 8 5 2 3" xfId="18598" xr:uid="{C4DCA48E-5E6E-426F-B371-D8CC66F56299}"/>
    <cellStyle name="Normal 14 2 8 5 2 4" xfId="18599" xr:uid="{460A785A-CACA-4C10-87B2-1F465C3835D7}"/>
    <cellStyle name="Normal 14 2 8 5 2 5" xfId="18600" xr:uid="{57CFEA07-FF9C-4A9F-A8F0-5285F3CE5249}"/>
    <cellStyle name="Normal 14 2 8 5 2 6" xfId="18601" xr:uid="{259C4A6C-C75E-44EA-A43A-520D3861FF22}"/>
    <cellStyle name="Normal 14 2 8 5 3" xfId="18602" xr:uid="{1CBB9C0B-0949-42FC-BD0A-9A023DC6771B}"/>
    <cellStyle name="Normal 14 2 8 5 3 2" xfId="18603" xr:uid="{808CC6B8-72F1-4F09-AC05-0B874DF4E047}"/>
    <cellStyle name="Normal 14 2 8 5 3 2 2" xfId="18604" xr:uid="{FE8B926B-CF4C-4E4C-9627-381BA7A7FFA5}"/>
    <cellStyle name="Normal 14 2 8 5 3 2 3" xfId="18605" xr:uid="{6BC905DE-E079-405F-B3E7-EEC663A703F5}"/>
    <cellStyle name="Normal 14 2 8 5 3 3" xfId="18606" xr:uid="{D4A4C2F7-6A16-41EA-AA52-688378EB4F01}"/>
    <cellStyle name="Normal 14 2 8 5 3 4" xfId="18607" xr:uid="{0393909F-2430-4B16-A2E6-2876B2439BC1}"/>
    <cellStyle name="Normal 14 2 8 5 3 5" xfId="18608" xr:uid="{9F51D797-6F6B-4EB7-A406-99C496E03237}"/>
    <cellStyle name="Normal 14 2 8 5 3 6" xfId="18609" xr:uid="{24905755-68E8-4DB5-8B1F-F664CA50237D}"/>
    <cellStyle name="Normal 14 2 8 5 4" xfId="18610" xr:uid="{34A9D1E7-3E3E-44B6-B0C0-8CCD23A41813}"/>
    <cellStyle name="Normal 14 2 8 5 4 2" xfId="18611" xr:uid="{48828E39-E6FB-4087-A8FA-27FBB5EE1298}"/>
    <cellStyle name="Normal 14 2 8 5 4 3" xfId="18612" xr:uid="{42B0FF3F-FE95-4240-89F5-3D63289E0C6F}"/>
    <cellStyle name="Normal 14 2 8 5 5" xfId="18613" xr:uid="{6E0DF2F9-ED37-4C4D-83C6-C138E822CD2F}"/>
    <cellStyle name="Normal 14 2 8 5 6" xfId="18614" xr:uid="{4E8D9D16-A4A4-4297-8BEA-E363990F3D3A}"/>
    <cellStyle name="Normal 14 2 8 5 7" xfId="18615" xr:uid="{39C4E940-AF2E-4A00-9250-AF2AC1806E6B}"/>
    <cellStyle name="Normal 14 2 8 5 8" xfId="18616" xr:uid="{1FBE98E0-582C-4A9C-9628-0F5A657162EC}"/>
    <cellStyle name="Normal 14 2 8 6" xfId="18617" xr:uid="{B224EE3A-20ED-4FB9-8D1C-5E698DA6F614}"/>
    <cellStyle name="Normal 14 2 8 7" xfId="18618" xr:uid="{390625C3-D4FE-46FD-9284-9A232EA01F92}"/>
    <cellStyle name="Normal 14 2 9" xfId="18619" xr:uid="{42D68181-1338-4AE7-898B-BFCE10CA6644}"/>
    <cellStyle name="Normal 14 2 9 2" xfId="18620" xr:uid="{1A8CAF0C-E19B-4425-88D1-955033E9D503}"/>
    <cellStyle name="Normal 14 2 9 2 2" xfId="18621" xr:uid="{3AB33AD6-8CAA-4EEC-A7FA-D3961B012C73}"/>
    <cellStyle name="Normal 14 2 9 2 2 2" xfId="18622" xr:uid="{69F00BFC-9452-43FB-9F93-9CD7934ACB0F}"/>
    <cellStyle name="Normal 14 2 9 2 3" xfId="18623" xr:uid="{E74B2917-7212-4ED9-AB59-43DF1C95A965}"/>
    <cellStyle name="Normal 14 2 9 2 4" xfId="18624" xr:uid="{A2E268F9-F11B-4D42-8FDD-B101C7640737}"/>
    <cellStyle name="Normal 14 2 9 3" xfId="18625" xr:uid="{C5EF9324-C634-41FE-9470-F4ECA8612B38}"/>
    <cellStyle name="Normal 14 2 9 4" xfId="18626" xr:uid="{3E57D785-E360-4EE7-A6CA-13AD3A43E068}"/>
    <cellStyle name="Normal 14 2 9 4 2" xfId="18627" xr:uid="{6E5EB022-F0F7-472E-887C-F363C812AFA1}"/>
    <cellStyle name="Normal 14 2 9 4 2 2" xfId="18628" xr:uid="{A5379FAD-4990-4AA3-9B6C-A21AEE17AFE5}"/>
    <cellStyle name="Normal 14 2 9 4 2 2 2" xfId="18629" xr:uid="{3DD12AC7-69B9-4943-851C-7DD1B2BC0D94}"/>
    <cellStyle name="Normal 14 2 9 4 2 2 3" xfId="18630" xr:uid="{E9BC3642-3AEA-47EF-B6F4-466A3E9FE1A1}"/>
    <cellStyle name="Normal 14 2 9 4 2 2 4" xfId="18631" xr:uid="{C7AFE2F7-B0F8-4FBA-A18A-C185DF2EF029}"/>
    <cellStyle name="Normal 14 2 9 4 2 2 5" xfId="18632" xr:uid="{45F051AA-EC30-4659-9554-0B34E8E12915}"/>
    <cellStyle name="Normal 14 2 9 4 2 3" xfId="18633" xr:uid="{DAD716F2-6DA0-4549-B0A8-3C4A9BD9EB76}"/>
    <cellStyle name="Normal 14 2 9 4 2 4" xfId="18634" xr:uid="{F29AB690-4D64-4852-B764-3C99F6070790}"/>
    <cellStyle name="Normal 14 2 9 4 2 5" xfId="18635" xr:uid="{6B721D96-5193-422C-ACD7-38A7AF5EEC41}"/>
    <cellStyle name="Normal 14 2 9 4 2 6" xfId="18636" xr:uid="{906247A0-B55D-459C-8F35-5E16A65790AC}"/>
    <cellStyle name="Normal 14 2 9 4 3" xfId="18637" xr:uid="{489D542E-1CB2-4260-A2B0-30330D24A46D}"/>
    <cellStyle name="Normal 14 2 9 4 3 2" xfId="18638" xr:uid="{27F78A05-4162-464A-AAEE-A7CF21735644}"/>
    <cellStyle name="Normal 14 2 9 4 3 2 2" xfId="18639" xr:uid="{BC9C6A16-1E85-4306-A1A6-800EAD407A6B}"/>
    <cellStyle name="Normal 14 2 9 4 3 2 3" xfId="18640" xr:uid="{13CB9DD2-D98B-465B-8256-C236E6611FC2}"/>
    <cellStyle name="Normal 14 2 9 4 3 3" xfId="18641" xr:uid="{5BEF717A-69C7-4935-AF5D-71C91F56079C}"/>
    <cellStyle name="Normal 14 2 9 4 3 4" xfId="18642" xr:uid="{1C47C540-9D29-4579-8924-93B1CD4B9138}"/>
    <cellStyle name="Normal 14 2 9 4 3 5" xfId="18643" xr:uid="{57D7D351-6130-4F1D-8761-5E8DD783782A}"/>
    <cellStyle name="Normal 14 2 9 4 3 6" xfId="18644" xr:uid="{D49997D2-3922-4CED-A823-CAC1DD550F2F}"/>
    <cellStyle name="Normal 14 2 9 4 4" xfId="18645" xr:uid="{95484ABE-1BFA-4794-8F00-42C3C1F3DD1D}"/>
    <cellStyle name="Normal 14 2 9 4 4 2" xfId="18646" xr:uid="{9FC7A920-39FC-4D12-BF21-AEB8D04E3B90}"/>
    <cellStyle name="Normal 14 2 9 4 4 3" xfId="18647" xr:uid="{690A2831-CA0F-450D-9821-DAAE9747F531}"/>
    <cellStyle name="Normal 14 2 9 4 5" xfId="18648" xr:uid="{6AFD1972-51C8-4743-A0EB-347665FD26D7}"/>
    <cellStyle name="Normal 14 2 9 4 6" xfId="18649" xr:uid="{C67510EC-D64B-43F1-BBA1-4DD965922DE3}"/>
    <cellStyle name="Normal 14 2 9 4 7" xfId="18650" xr:uid="{E9132C7B-09AB-4223-9DA7-3C98B327FD16}"/>
    <cellStyle name="Normal 14 2 9 4 8" xfId="18651" xr:uid="{A7A9CB51-2309-45CC-8111-2126E0A4B1E7}"/>
    <cellStyle name="Normal 14 2 9 5" xfId="18652" xr:uid="{657BE610-3988-45E6-89FA-AA9DD7E4D5B9}"/>
    <cellStyle name="Normal 14 2 9 5 2" xfId="18653" xr:uid="{8B90DECC-886C-4FA3-8430-F8B46FA3B9CE}"/>
    <cellStyle name="Normal 14 2 9 5 2 2" xfId="18654" xr:uid="{AF75FF35-2737-4356-BD67-D347008C5D14}"/>
    <cellStyle name="Normal 14 2 9 5 2 2 2" xfId="18655" xr:uid="{6366C71C-FF0C-48D3-93EF-FAC89F1F8F74}"/>
    <cellStyle name="Normal 14 2 9 5 2 2 3" xfId="18656" xr:uid="{F220FCCA-B8E8-43AB-A5FC-9738C3A173B3}"/>
    <cellStyle name="Normal 14 2 9 5 2 2 4" xfId="18657" xr:uid="{AFF866C8-BB38-4C23-B656-001AD706964B}"/>
    <cellStyle name="Normal 14 2 9 5 2 2 5" xfId="18658" xr:uid="{9C11785E-F28F-4006-BCF7-4A6F426B3361}"/>
    <cellStyle name="Normal 14 2 9 5 2 3" xfId="18659" xr:uid="{ED164F82-85C7-49B3-BE5A-C9757D83D1C2}"/>
    <cellStyle name="Normal 14 2 9 5 2 4" xfId="18660" xr:uid="{68D84344-8EE1-4E7C-8833-7180DD123A74}"/>
    <cellStyle name="Normal 14 2 9 5 2 5" xfId="18661" xr:uid="{B99D24A3-1B15-43A7-A7C4-5014A296A831}"/>
    <cellStyle name="Normal 14 2 9 5 2 6" xfId="18662" xr:uid="{71B3BC79-F8A0-49F0-8F76-32160E47ADAF}"/>
    <cellStyle name="Normal 14 2 9 5 3" xfId="18663" xr:uid="{440DEE34-4888-44BA-B486-5BD147C2505C}"/>
    <cellStyle name="Normal 14 2 9 5 3 2" xfId="18664" xr:uid="{CA2B023C-6240-4225-B671-9A6DA7255BD0}"/>
    <cellStyle name="Normal 14 2 9 5 3 2 2" xfId="18665" xr:uid="{048C6690-3481-491F-8C24-C57D19A3CF9E}"/>
    <cellStyle name="Normal 14 2 9 5 3 2 3" xfId="18666" xr:uid="{DC5FC4C2-5631-4AD0-9ABB-884C2ECCCA65}"/>
    <cellStyle name="Normal 14 2 9 5 3 3" xfId="18667" xr:uid="{582E2D87-F160-437F-8C1A-F3510F252E71}"/>
    <cellStyle name="Normal 14 2 9 5 3 4" xfId="18668" xr:uid="{05948C2B-25D0-402F-8435-7712F32187B7}"/>
    <cellStyle name="Normal 14 2 9 5 3 5" xfId="18669" xr:uid="{1AC53D77-E4FA-4511-A9D8-264B7C2D84C1}"/>
    <cellStyle name="Normal 14 2 9 5 3 6" xfId="18670" xr:uid="{901455D7-55EA-41E1-81F8-18641DE667D8}"/>
    <cellStyle name="Normal 14 2 9 5 4" xfId="18671" xr:uid="{2D0DBEDA-F606-40B3-99B3-A96D2161D331}"/>
    <cellStyle name="Normal 14 2 9 5 4 2" xfId="18672" xr:uid="{1CD413B6-E111-4514-8EA8-74CB0C812EA3}"/>
    <cellStyle name="Normal 14 2 9 5 4 3" xfId="18673" xr:uid="{602227B6-7761-43A5-8B16-4E8D67B5B1EB}"/>
    <cellStyle name="Normal 14 2 9 5 5" xfId="18674" xr:uid="{FB655254-4E35-452F-A120-ECA2245FCE1F}"/>
    <cellStyle name="Normal 14 2 9 5 6" xfId="18675" xr:uid="{C7526AF7-6F61-4135-85CB-92F49A9C860C}"/>
    <cellStyle name="Normal 14 2 9 5 7" xfId="18676" xr:uid="{FC58FA0D-C524-4F94-809A-75CFFF349A5B}"/>
    <cellStyle name="Normal 14 2 9 5 8" xfId="18677" xr:uid="{D080BFF5-E820-47DD-BFDE-0396AFE1F27B}"/>
    <cellStyle name="Normal 14 2 9 6" xfId="18678" xr:uid="{5F61D25A-B893-412B-8ECB-CD5F000C6269}"/>
    <cellStyle name="Normal 14 2 9 7" xfId="18679" xr:uid="{93DF6A1A-2E80-4DFC-951A-F67816925BD3}"/>
    <cellStyle name="Normal 14 2_ALL-Saturs" xfId="18680" xr:uid="{BFBAE614-1D7E-4199-92A2-13F2434E8DC7}"/>
    <cellStyle name="Normal 14 20" xfId="18681" xr:uid="{BD80D4DD-23D5-43A7-A6C9-83FBF4B62EF0}"/>
    <cellStyle name="Normal 14 20 2" xfId="18682" xr:uid="{242AC09C-A4A5-474C-BB1F-955FDBE5B21C}"/>
    <cellStyle name="Normal 14 20 2 2" xfId="18683" xr:uid="{C900D257-53A8-474A-8AE0-C73A454E3F9C}"/>
    <cellStyle name="Normal 14 20 2 2 2" xfId="18684" xr:uid="{9F11167D-3C10-4B65-A318-19C8F4B64D26}"/>
    <cellStyle name="Normal 14 20 2 3" xfId="18685" xr:uid="{8E4BF197-671E-4113-8522-34B90B28C81F}"/>
    <cellStyle name="Normal 14 20 2 4" xfId="18686" xr:uid="{8E89B81E-3948-42C1-93BE-7572A586FF31}"/>
    <cellStyle name="Normal 14 20 3" xfId="18687" xr:uid="{DFE83C05-76B8-4FBA-9E83-B5C7EB2FCA98}"/>
    <cellStyle name="Normal 14 20 4" xfId="18688" xr:uid="{03949BF8-8C24-4D79-8217-F19D34092BDB}"/>
    <cellStyle name="Normal 14 20 4 2" xfId="18689" xr:uid="{29F120F0-CDD0-4398-948A-6BCD6020C4DD}"/>
    <cellStyle name="Normal 14 20 4 2 2" xfId="18690" xr:uid="{1701EEB5-750A-4A82-BC1F-930291956A3C}"/>
    <cellStyle name="Normal 14 20 4 2 2 2" xfId="18691" xr:uid="{97A34B4F-BA0E-4514-9465-5E6FA55A910E}"/>
    <cellStyle name="Normal 14 20 4 2 2 3" xfId="18692" xr:uid="{53A107CA-2D1F-4BBB-8B2E-AA23883CD115}"/>
    <cellStyle name="Normal 14 20 4 2 2 4" xfId="18693" xr:uid="{E2E17E19-881B-4524-A7E0-1E9B775EDC4C}"/>
    <cellStyle name="Normal 14 20 4 2 2 5" xfId="18694" xr:uid="{7B219B25-9101-4A3D-9983-4E2ABE65343E}"/>
    <cellStyle name="Normal 14 20 4 2 3" xfId="18695" xr:uid="{7FD4CDD2-4B8F-4BCD-A997-865847C36D46}"/>
    <cellStyle name="Normal 14 20 4 2 4" xfId="18696" xr:uid="{4F4AF238-C1CF-4E49-996E-BC4B0011607E}"/>
    <cellStyle name="Normal 14 20 4 2 5" xfId="18697" xr:uid="{AC67C350-0764-47F0-9B3B-7668A008EE05}"/>
    <cellStyle name="Normal 14 20 4 2 6" xfId="18698" xr:uid="{1D9341F9-5B81-4610-86A5-5E7252880B40}"/>
    <cellStyle name="Normal 14 20 4 3" xfId="18699" xr:uid="{E0F69B97-A8C2-4B26-9E1D-547589E60C00}"/>
    <cellStyle name="Normal 14 20 4 3 2" xfId="18700" xr:uid="{242D0A58-5DAE-4C0B-AEE2-6406C4477678}"/>
    <cellStyle name="Normal 14 20 4 3 2 2" xfId="18701" xr:uid="{C888E743-FA74-405E-8837-4CAA4FD764C2}"/>
    <cellStyle name="Normal 14 20 4 3 2 3" xfId="18702" xr:uid="{B271136F-2E61-48EC-B840-444DDD19AE37}"/>
    <cellStyle name="Normal 14 20 4 3 3" xfId="18703" xr:uid="{2D92E8BA-BF50-4649-A313-63B9221476F6}"/>
    <cellStyle name="Normal 14 20 4 3 4" xfId="18704" xr:uid="{36906D23-AB4E-4104-A431-F80D4F152573}"/>
    <cellStyle name="Normal 14 20 4 3 5" xfId="18705" xr:uid="{D60DE3D1-5831-4B5B-9B97-666EC9BA45F4}"/>
    <cellStyle name="Normal 14 20 4 3 6" xfId="18706" xr:uid="{104F6EA2-2A21-40BD-B8D9-8AFE3F7093AB}"/>
    <cellStyle name="Normal 14 20 4 4" xfId="18707" xr:uid="{7AA595A7-484E-4F6E-B592-5BEAFC7FB497}"/>
    <cellStyle name="Normal 14 20 4 4 2" xfId="18708" xr:uid="{0D2A7EC5-E9FC-4C08-AEBA-5FEE3495B67F}"/>
    <cellStyle name="Normal 14 20 4 4 3" xfId="18709" xr:uid="{8C6918DA-D1BC-470F-A306-635EF1DBC194}"/>
    <cellStyle name="Normal 14 20 4 5" xfId="18710" xr:uid="{0EAAB3C8-EA5A-40C5-9ABB-1F5EA2C43F67}"/>
    <cellStyle name="Normal 14 20 4 6" xfId="18711" xr:uid="{6B564D72-1C9C-4CB8-B870-C102C0CE79AF}"/>
    <cellStyle name="Normal 14 20 4 7" xfId="18712" xr:uid="{B24AC251-1AA2-4FC5-9525-0C89D0994F18}"/>
    <cellStyle name="Normal 14 20 4 8" xfId="18713" xr:uid="{E05D0DBB-5CB5-45E7-AD83-B357DE7C7852}"/>
    <cellStyle name="Normal 14 20 5" xfId="18714" xr:uid="{6F17B604-5C83-4A63-865C-410AE0926C0D}"/>
    <cellStyle name="Normal 14 20 5 2" xfId="18715" xr:uid="{6C730E7F-68B2-42FE-863A-597161F7ED6B}"/>
    <cellStyle name="Normal 14 20 5 2 2" xfId="18716" xr:uid="{EE5E5882-8AA7-4D8E-864B-C1A238766AE4}"/>
    <cellStyle name="Normal 14 20 5 2 2 2" xfId="18717" xr:uid="{B98066D9-8EDD-4C88-A427-225BD6507D4C}"/>
    <cellStyle name="Normal 14 20 5 2 2 3" xfId="18718" xr:uid="{BF2760AA-F693-4E14-97A1-F5F1288DB700}"/>
    <cellStyle name="Normal 14 20 5 2 2 4" xfId="18719" xr:uid="{84090219-3056-4154-8E94-A2469CD1F7C4}"/>
    <cellStyle name="Normal 14 20 5 2 2 5" xfId="18720" xr:uid="{1B70A0E6-0F26-44FC-9F42-746A874EA08A}"/>
    <cellStyle name="Normal 14 20 5 2 3" xfId="18721" xr:uid="{63D71BF4-F5D6-4AE6-B3F6-6A2EFB69F8C3}"/>
    <cellStyle name="Normal 14 20 5 2 4" xfId="18722" xr:uid="{4DAC2C17-AC48-46DF-9474-42BE7668ADDC}"/>
    <cellStyle name="Normal 14 20 5 2 5" xfId="18723" xr:uid="{F720A409-3540-4BAF-AE80-6AF1F3E4829F}"/>
    <cellStyle name="Normal 14 20 5 2 6" xfId="18724" xr:uid="{25EC1ABC-1990-4DCD-B14A-0E69F67B64FB}"/>
    <cellStyle name="Normal 14 20 5 3" xfId="18725" xr:uid="{2948DC8F-3095-4559-88F0-7FE25572B1C4}"/>
    <cellStyle name="Normal 14 20 5 3 2" xfId="18726" xr:uid="{881CE259-7356-4AAD-A69F-889CAD953750}"/>
    <cellStyle name="Normal 14 20 5 3 2 2" xfId="18727" xr:uid="{141A1C77-25BC-45A7-A526-1521BB12D8B9}"/>
    <cellStyle name="Normal 14 20 5 3 2 3" xfId="18728" xr:uid="{056A0E91-C6CF-42C2-AB12-4687BC5B7AD9}"/>
    <cellStyle name="Normal 14 20 5 3 3" xfId="18729" xr:uid="{D976DCE0-84EC-4284-B8CA-5C1D9BE2722D}"/>
    <cellStyle name="Normal 14 20 5 3 4" xfId="18730" xr:uid="{ADEC1B7E-0AB5-4F60-8944-4C0E835B0200}"/>
    <cellStyle name="Normal 14 20 5 3 5" xfId="18731" xr:uid="{406A25FA-EE5C-4CC8-8290-158CBE3FE940}"/>
    <cellStyle name="Normal 14 20 5 3 6" xfId="18732" xr:uid="{59B8BCBA-8548-42CC-88E9-E74839546DF9}"/>
    <cellStyle name="Normal 14 20 5 4" xfId="18733" xr:uid="{189255C6-6DCE-4150-9A70-0FB63603ED3B}"/>
    <cellStyle name="Normal 14 20 5 4 2" xfId="18734" xr:uid="{B8D66F93-FCBA-4D5B-9255-93472D3A2732}"/>
    <cellStyle name="Normal 14 20 5 4 3" xfId="18735" xr:uid="{84C2E877-9BEF-41B7-AC9E-E0F0C3180D7D}"/>
    <cellStyle name="Normal 14 20 5 5" xfId="18736" xr:uid="{1FBD29D2-A785-4511-A554-73789DC93B71}"/>
    <cellStyle name="Normal 14 20 5 6" xfId="18737" xr:uid="{0585891D-B7F6-426E-B917-630683E5694E}"/>
    <cellStyle name="Normal 14 20 5 7" xfId="18738" xr:uid="{6BB29338-F100-4218-B7BF-93656BB03AF2}"/>
    <cellStyle name="Normal 14 20 5 8" xfId="18739" xr:uid="{F844F436-0E9D-4F73-B4CF-DBB2C31DC093}"/>
    <cellStyle name="Normal 14 20 6" xfId="18740" xr:uid="{F9E3CE46-7926-4037-9054-62BE807CC98C}"/>
    <cellStyle name="Normal 14 20 7" xfId="18741" xr:uid="{423E971C-32DF-4F05-942C-8ECA4B0148DC}"/>
    <cellStyle name="Normal 14 21" xfId="18742" xr:uid="{13109759-D576-4C32-A4C4-0B147C106C75}"/>
    <cellStyle name="Normal 14 21 2" xfId="18743" xr:uid="{697931C3-30D7-467B-9465-F9DFBF709494}"/>
    <cellStyle name="Normal 14 21 2 2" xfId="18744" xr:uid="{0F9A79F4-45F0-45EC-A467-0CFAAD8BC789}"/>
    <cellStyle name="Normal 14 21 2 2 2" xfId="18745" xr:uid="{882A99E0-A208-4B20-9B77-B4EF1A5F3E7B}"/>
    <cellStyle name="Normal 14 21 2 3" xfId="18746" xr:uid="{8F4E955E-EC07-4E60-96B1-F77F14C2337A}"/>
    <cellStyle name="Normal 14 21 2 4" xfId="18747" xr:uid="{8F01B064-8532-47B1-A8DC-5475D94E0B4D}"/>
    <cellStyle name="Normal 14 21 3" xfId="18748" xr:uid="{084A741F-2219-458C-8BC4-2AC8F6B52339}"/>
    <cellStyle name="Normal 14 21 4" xfId="18749" xr:uid="{043D5803-0FC5-44DC-9C52-5C85415FF0FD}"/>
    <cellStyle name="Normal 14 21 4 2" xfId="18750" xr:uid="{4CA32F43-4E4A-443D-ACF1-CA3E2AA2046C}"/>
    <cellStyle name="Normal 14 21 4 2 2" xfId="18751" xr:uid="{18F0E2BF-ED16-48D8-AABC-9C90274AE6F7}"/>
    <cellStyle name="Normal 14 21 4 2 2 2" xfId="18752" xr:uid="{E96203BA-B537-48AB-9243-840BB689A455}"/>
    <cellStyle name="Normal 14 21 4 2 2 3" xfId="18753" xr:uid="{E75DBA99-0C99-4807-965E-63385A40A61B}"/>
    <cellStyle name="Normal 14 21 4 2 2 4" xfId="18754" xr:uid="{34707024-72E8-4090-B672-8C3E890CE846}"/>
    <cellStyle name="Normal 14 21 4 2 2 5" xfId="18755" xr:uid="{5E5C1B30-279C-46CE-ABE7-AF941271E53F}"/>
    <cellStyle name="Normal 14 21 4 2 3" xfId="18756" xr:uid="{2B0C2591-C59E-43A9-8091-7A2C59E0145B}"/>
    <cellStyle name="Normal 14 21 4 2 4" xfId="18757" xr:uid="{6D6FD713-96DC-44FF-86E7-86E2F207F6AE}"/>
    <cellStyle name="Normal 14 21 4 2 5" xfId="18758" xr:uid="{89FF4805-40FF-4343-B7A1-FE6CBB189877}"/>
    <cellStyle name="Normal 14 21 4 2 6" xfId="18759" xr:uid="{F8529F58-B104-43DC-9E37-B94FF5874EFC}"/>
    <cellStyle name="Normal 14 21 4 3" xfId="18760" xr:uid="{E67D3A58-0FBF-459F-AF24-E6D58343495E}"/>
    <cellStyle name="Normal 14 21 4 3 2" xfId="18761" xr:uid="{C40DFF7A-8E24-4280-964E-E123230995A7}"/>
    <cellStyle name="Normal 14 21 4 3 2 2" xfId="18762" xr:uid="{47BF4CF5-8B29-4336-9032-B465C8DAE5DD}"/>
    <cellStyle name="Normal 14 21 4 3 2 3" xfId="18763" xr:uid="{5D326D47-2B68-4027-BB90-0E26AA7F9F80}"/>
    <cellStyle name="Normal 14 21 4 3 3" xfId="18764" xr:uid="{1302F5EA-374C-4E49-8349-DC1D3CF26C8F}"/>
    <cellStyle name="Normal 14 21 4 3 4" xfId="18765" xr:uid="{7738ED4C-09FD-4E03-968D-DEA92DD9487F}"/>
    <cellStyle name="Normal 14 21 4 3 5" xfId="18766" xr:uid="{E03C483A-1285-4CA8-BF7F-5DAA7E40FD0B}"/>
    <cellStyle name="Normal 14 21 4 3 6" xfId="18767" xr:uid="{F92BAB33-DA62-4DE9-B359-2ED487B77C4B}"/>
    <cellStyle name="Normal 14 21 4 4" xfId="18768" xr:uid="{6B9BEF47-D83F-46E9-84FB-C9A868188A56}"/>
    <cellStyle name="Normal 14 21 4 4 2" xfId="18769" xr:uid="{15847D70-2882-4821-8E9F-953BDCCD725C}"/>
    <cellStyle name="Normal 14 21 4 4 3" xfId="18770" xr:uid="{C5B44C66-2D38-49C9-8C1F-C744D6382F98}"/>
    <cellStyle name="Normal 14 21 4 5" xfId="18771" xr:uid="{C917DFC0-5471-466A-A24E-A82897647E86}"/>
    <cellStyle name="Normal 14 21 4 6" xfId="18772" xr:uid="{071B53D0-C5F3-4D28-B3DC-92016F9AF443}"/>
    <cellStyle name="Normal 14 21 4 7" xfId="18773" xr:uid="{FDF1F8A8-A16B-4849-A0F4-A1AC1CFB7DCA}"/>
    <cellStyle name="Normal 14 21 4 8" xfId="18774" xr:uid="{A4984572-3F1E-42FE-8801-F671CBA72292}"/>
    <cellStyle name="Normal 14 21 5" xfId="18775" xr:uid="{7BBC383E-B34C-4C1F-B066-9D9455D0CACA}"/>
    <cellStyle name="Normal 14 21 5 2" xfId="18776" xr:uid="{68B5888F-B74F-4325-B3CB-40EDADA973C6}"/>
    <cellStyle name="Normal 14 21 5 2 2" xfId="18777" xr:uid="{FA4B0320-1669-4C8D-ADB1-3261CED8A826}"/>
    <cellStyle name="Normal 14 21 5 2 2 2" xfId="18778" xr:uid="{5AAD818D-0B7A-4464-AF83-372DE70D6A69}"/>
    <cellStyle name="Normal 14 21 5 2 2 3" xfId="18779" xr:uid="{A1409251-D675-4CC2-9E67-01A08D490261}"/>
    <cellStyle name="Normal 14 21 5 2 2 4" xfId="18780" xr:uid="{9E024A1C-3C05-48FB-937B-89792FE5C393}"/>
    <cellStyle name="Normal 14 21 5 2 2 5" xfId="18781" xr:uid="{534DA87D-673E-43A4-B031-7B3D833B896B}"/>
    <cellStyle name="Normal 14 21 5 2 3" xfId="18782" xr:uid="{F18F2912-555E-48D7-A210-E2C13FF4FDF5}"/>
    <cellStyle name="Normal 14 21 5 2 4" xfId="18783" xr:uid="{2E6CC03F-1522-492E-A406-D856FC7DCD3D}"/>
    <cellStyle name="Normal 14 21 5 2 5" xfId="18784" xr:uid="{ED8AB199-3E57-43FE-826B-174325DAEA05}"/>
    <cellStyle name="Normal 14 21 5 2 6" xfId="18785" xr:uid="{28B39814-74C2-4F8A-9841-D44BF0FB2C24}"/>
    <cellStyle name="Normal 14 21 5 3" xfId="18786" xr:uid="{94ABE468-E971-4E91-BB6A-BADC37F162FC}"/>
    <cellStyle name="Normal 14 21 5 3 2" xfId="18787" xr:uid="{635B9DBC-0383-4AF7-9809-D7D3A874501E}"/>
    <cellStyle name="Normal 14 21 5 3 2 2" xfId="18788" xr:uid="{C011A136-80D0-4EE1-B5BE-280A8F338213}"/>
    <cellStyle name="Normal 14 21 5 3 2 3" xfId="18789" xr:uid="{84D7A720-35F3-456B-A1AE-4FB201542F7D}"/>
    <cellStyle name="Normal 14 21 5 3 3" xfId="18790" xr:uid="{97E25B5C-5510-4B42-84FC-5A2A813B6A65}"/>
    <cellStyle name="Normal 14 21 5 3 4" xfId="18791" xr:uid="{FDA56203-2817-420B-99B9-B860B7F6CD94}"/>
    <cellStyle name="Normal 14 21 5 3 5" xfId="18792" xr:uid="{D1F07379-A84F-43F5-83B0-5A07A8163B81}"/>
    <cellStyle name="Normal 14 21 5 3 6" xfId="18793" xr:uid="{E35DE7A3-EB7C-4F70-B182-002788F6090E}"/>
    <cellStyle name="Normal 14 21 5 4" xfId="18794" xr:uid="{1862B411-E0A4-4201-91EC-7CF0299D93C8}"/>
    <cellStyle name="Normal 14 21 5 4 2" xfId="18795" xr:uid="{B3D24865-C870-473A-B453-7EDD5F1B81CC}"/>
    <cellStyle name="Normal 14 21 5 4 3" xfId="18796" xr:uid="{734A22BE-E304-418D-AC8B-1FD718524598}"/>
    <cellStyle name="Normal 14 21 5 5" xfId="18797" xr:uid="{A3E9B293-466A-48FA-B052-DEFCC1D647B5}"/>
    <cellStyle name="Normal 14 21 5 6" xfId="18798" xr:uid="{61D957B6-72B1-4EAE-8956-FC3403614800}"/>
    <cellStyle name="Normal 14 21 5 7" xfId="18799" xr:uid="{1252108B-B6AA-4B5B-8BFC-668238B8B161}"/>
    <cellStyle name="Normal 14 21 5 8" xfId="18800" xr:uid="{BAF32DFF-EA1F-4931-9468-BBC028966319}"/>
    <cellStyle name="Normal 14 21 6" xfId="18801" xr:uid="{9BD8CBF6-54AB-4029-B841-2723BB793602}"/>
    <cellStyle name="Normal 14 21 7" xfId="18802" xr:uid="{2370FA91-065C-427C-94F3-584D7D1065E0}"/>
    <cellStyle name="Normal 14 22" xfId="18803" xr:uid="{F92EE214-1623-4838-9409-494B8C5E37A1}"/>
    <cellStyle name="Normal 14 22 2" xfId="18804" xr:uid="{1B827C09-4FD3-4E3B-A044-190311ACC0C4}"/>
    <cellStyle name="Normal 14 22 2 2" xfId="18805" xr:uid="{240EEBD2-B918-4730-95A9-15ABC9AEDE2C}"/>
    <cellStyle name="Normal 14 22 2 2 2" xfId="18806" xr:uid="{ECFEF453-74C8-4EBC-8265-992AD3649835}"/>
    <cellStyle name="Normal 14 22 2 3" xfId="18807" xr:uid="{3F37D653-D3BC-4880-BD93-B272F6270FFD}"/>
    <cellStyle name="Normal 14 22 2 4" xfId="18808" xr:uid="{BD48A662-6339-41F6-B46E-0D67C4B0566A}"/>
    <cellStyle name="Normal 14 22 3" xfId="18809" xr:uid="{B2D3290B-988F-48B5-B9B9-107260BB298F}"/>
    <cellStyle name="Normal 14 22 4" xfId="18810" xr:uid="{BAC428FD-7AAF-4435-A449-EA47EB694791}"/>
    <cellStyle name="Normal 14 22 4 2" xfId="18811" xr:uid="{FB135F50-32BF-4F3F-A198-E0AD981F8A31}"/>
    <cellStyle name="Normal 14 22 4 2 2" xfId="18812" xr:uid="{F98C182A-1329-4691-AEA9-459704A44053}"/>
    <cellStyle name="Normal 14 22 4 2 2 2" xfId="18813" xr:uid="{AAA603DE-E228-4E65-BF29-7D8F1D16BB23}"/>
    <cellStyle name="Normal 14 22 4 2 2 3" xfId="18814" xr:uid="{4436CFD8-BD7D-47E5-A79C-7ADA9F3B495C}"/>
    <cellStyle name="Normal 14 22 4 2 2 4" xfId="18815" xr:uid="{ECBA946C-B3AE-4A5B-8A23-D2CE11C6C9F9}"/>
    <cellStyle name="Normal 14 22 4 2 2 5" xfId="18816" xr:uid="{23A00841-9E9D-4CD4-BB6B-0011E82FE24B}"/>
    <cellStyle name="Normal 14 22 4 2 3" xfId="18817" xr:uid="{5CA071E6-DE1D-4FF8-965E-7275141D72E7}"/>
    <cellStyle name="Normal 14 22 4 2 4" xfId="18818" xr:uid="{FBBED715-93DB-47B7-89BC-FAFCF312197D}"/>
    <cellStyle name="Normal 14 22 4 2 5" xfId="18819" xr:uid="{A79221FC-4D8C-43B9-BCEA-C52387E0FBD8}"/>
    <cellStyle name="Normal 14 22 4 2 6" xfId="18820" xr:uid="{B1D0CFF7-C21A-4864-8B00-18CAFC0B5574}"/>
    <cellStyle name="Normal 14 22 4 3" xfId="18821" xr:uid="{1A34D5B3-96A3-4651-A659-4D254D567867}"/>
    <cellStyle name="Normal 14 22 4 3 2" xfId="18822" xr:uid="{CF30E124-A598-4091-83E1-EFF5546D8AC4}"/>
    <cellStyle name="Normal 14 22 4 3 2 2" xfId="18823" xr:uid="{6064B72E-C160-4356-820D-ACC7BC6563E2}"/>
    <cellStyle name="Normal 14 22 4 3 2 3" xfId="18824" xr:uid="{D5B84B85-4FB8-4005-A2B2-CA754D2FB1F6}"/>
    <cellStyle name="Normal 14 22 4 3 3" xfId="18825" xr:uid="{DD6DA02B-7FAD-4EB6-ACBC-B8751195F252}"/>
    <cellStyle name="Normal 14 22 4 3 4" xfId="18826" xr:uid="{F2A7A2A7-8535-442B-8B78-979E00E47033}"/>
    <cellStyle name="Normal 14 22 4 3 5" xfId="18827" xr:uid="{7B199288-6551-4464-808F-FE3B419D1C0F}"/>
    <cellStyle name="Normal 14 22 4 3 6" xfId="18828" xr:uid="{B797B24A-9218-4264-8E11-66C0639B2295}"/>
    <cellStyle name="Normal 14 22 4 4" xfId="18829" xr:uid="{E2A37326-2C60-4D34-813F-235C1C341159}"/>
    <cellStyle name="Normal 14 22 4 4 2" xfId="18830" xr:uid="{4B811F85-ED1D-49CB-9DC1-F598F01639B7}"/>
    <cellStyle name="Normal 14 22 4 4 3" xfId="18831" xr:uid="{1B05E23A-3E2C-42F1-B100-5962ED6055AB}"/>
    <cellStyle name="Normal 14 22 4 5" xfId="18832" xr:uid="{3CC46A94-E3B5-4BF8-BF1A-E2213005562D}"/>
    <cellStyle name="Normal 14 22 4 6" xfId="18833" xr:uid="{4918FC7B-EE8C-45BB-8978-A98D82E6231E}"/>
    <cellStyle name="Normal 14 22 4 7" xfId="18834" xr:uid="{785E9695-4C77-4E59-BE5C-BAD8B73A3EA8}"/>
    <cellStyle name="Normal 14 22 4 8" xfId="18835" xr:uid="{D482C2C1-B11A-4E46-808D-2E48757DEAB4}"/>
    <cellStyle name="Normal 14 22 5" xfId="18836" xr:uid="{60C51EFF-3579-4820-AC29-DED34142DA29}"/>
    <cellStyle name="Normal 14 22 5 2" xfId="18837" xr:uid="{621830B5-3A98-4F36-A32D-55C93966984D}"/>
    <cellStyle name="Normal 14 22 5 2 2" xfId="18838" xr:uid="{B9D09CDF-DF41-4103-B6EE-E13FE0DBD337}"/>
    <cellStyle name="Normal 14 22 5 2 2 2" xfId="18839" xr:uid="{623CDF11-66F6-4BFA-AD19-A3E066056010}"/>
    <cellStyle name="Normal 14 22 5 2 2 3" xfId="18840" xr:uid="{33328D1C-85CA-43CD-8638-3F1AA7D7B897}"/>
    <cellStyle name="Normal 14 22 5 2 2 4" xfId="18841" xr:uid="{E22926D4-E727-42E1-BF8B-A20229A54F2B}"/>
    <cellStyle name="Normal 14 22 5 2 2 5" xfId="18842" xr:uid="{69E3D805-CD14-49F9-B2FA-A8069C666762}"/>
    <cellStyle name="Normal 14 22 5 2 3" xfId="18843" xr:uid="{F90E1398-5F5A-4B43-8D5D-26FC61468688}"/>
    <cellStyle name="Normal 14 22 5 2 4" xfId="18844" xr:uid="{5984ACF1-303B-433B-BF38-DAF20A97AECC}"/>
    <cellStyle name="Normal 14 22 5 2 5" xfId="18845" xr:uid="{0C23A77E-2F8F-4A14-9143-F1C3F5FEE6D3}"/>
    <cellStyle name="Normal 14 22 5 2 6" xfId="18846" xr:uid="{09CC5888-44F9-4876-814F-4538F3193E2F}"/>
    <cellStyle name="Normal 14 22 5 3" xfId="18847" xr:uid="{21DCDF0A-5B97-4F5A-91DF-FE37CB43D95D}"/>
    <cellStyle name="Normal 14 22 5 3 2" xfId="18848" xr:uid="{C74E03ED-BD4E-423D-BA15-D05DB6FF312A}"/>
    <cellStyle name="Normal 14 22 5 3 2 2" xfId="18849" xr:uid="{EAC2BE48-8516-4DAC-85D9-63C96E9D2657}"/>
    <cellStyle name="Normal 14 22 5 3 2 3" xfId="18850" xr:uid="{7D63E293-F65C-4580-AE0D-74CB274EB8A0}"/>
    <cellStyle name="Normal 14 22 5 3 3" xfId="18851" xr:uid="{E8D248A6-BBD0-47B6-AA9A-5AE92618B6E8}"/>
    <cellStyle name="Normal 14 22 5 3 4" xfId="18852" xr:uid="{96C19ED4-CB60-4704-8EFC-95AC4424EF15}"/>
    <cellStyle name="Normal 14 22 5 3 5" xfId="18853" xr:uid="{A1BBBCF4-57C9-4A06-BE88-1950028BCF77}"/>
    <cellStyle name="Normal 14 22 5 3 6" xfId="18854" xr:uid="{BBC0AA06-25F3-4127-94B9-229F282B556B}"/>
    <cellStyle name="Normal 14 22 5 4" xfId="18855" xr:uid="{A181619D-E954-441B-B8D6-6743FA2F4D6D}"/>
    <cellStyle name="Normal 14 22 5 4 2" xfId="18856" xr:uid="{D382ADBE-B978-4601-8AAE-8854B21F4F02}"/>
    <cellStyle name="Normal 14 22 5 4 3" xfId="18857" xr:uid="{8962D960-CE2B-4669-9F83-E553FA034044}"/>
    <cellStyle name="Normal 14 22 5 5" xfId="18858" xr:uid="{3FA58042-28B4-4E78-8F86-E751B4DCF78B}"/>
    <cellStyle name="Normal 14 22 5 6" xfId="18859" xr:uid="{314F66B1-A7C0-41E1-A6D2-F8F965841FCE}"/>
    <cellStyle name="Normal 14 22 5 7" xfId="18860" xr:uid="{E6D5C626-4C60-42E0-8A8C-58A9E1C4F565}"/>
    <cellStyle name="Normal 14 22 5 8" xfId="18861" xr:uid="{35388AC2-08D9-47F4-ABA3-06E520D5AEF7}"/>
    <cellStyle name="Normal 14 22 6" xfId="18862" xr:uid="{778598B9-277A-4C44-99D9-8E40FBB2B28F}"/>
    <cellStyle name="Normal 14 22 7" xfId="18863" xr:uid="{CF37081D-4BD9-416C-B5F0-9FD1C6E61108}"/>
    <cellStyle name="Normal 14 23" xfId="18864" xr:uid="{44699F1B-3112-45BB-9D2A-44ABE9A57E48}"/>
    <cellStyle name="Normal 14 23 2" xfId="18865" xr:uid="{25E6E774-EDEF-40E5-BAD1-A2526C3AEC8C}"/>
    <cellStyle name="Normal 14 23 2 2" xfId="18866" xr:uid="{C332BC6F-8A6A-4197-A19E-6DFC2B2CA1DD}"/>
    <cellStyle name="Normal 14 23 2 2 2" xfId="18867" xr:uid="{401D5A69-59EF-4814-9319-14CFCBBCAB04}"/>
    <cellStyle name="Normal 14 23 2 3" xfId="18868" xr:uid="{18A7EED5-F590-4542-844F-B3D7F2CA0E08}"/>
    <cellStyle name="Normal 14 23 2 4" xfId="18869" xr:uid="{44DC1F34-692D-467E-A640-1892DE3C5048}"/>
    <cellStyle name="Normal 14 23 3" xfId="18870" xr:uid="{AA5B691B-13F8-4351-B073-4F008831E708}"/>
    <cellStyle name="Normal 14 23 4" xfId="18871" xr:uid="{751A95A9-3D55-4015-B34D-A561523F50E6}"/>
    <cellStyle name="Normal 14 23 4 2" xfId="18872" xr:uid="{8F3733C6-B3F4-4024-82B3-70238BFF199E}"/>
    <cellStyle name="Normal 14 23 4 2 2" xfId="18873" xr:uid="{D3CEB556-2956-48D8-A3A6-B84C292B865F}"/>
    <cellStyle name="Normal 14 23 4 2 2 2" xfId="18874" xr:uid="{B3B71E72-2438-4342-BA0B-A3CC4A9AB21F}"/>
    <cellStyle name="Normal 14 23 4 2 2 3" xfId="18875" xr:uid="{C04E2D2C-9AAB-47F2-88E0-F1E99FE7B6A7}"/>
    <cellStyle name="Normal 14 23 4 2 2 4" xfId="18876" xr:uid="{6F78B2FB-BFB6-410E-A9BC-2194F07DAF2A}"/>
    <cellStyle name="Normal 14 23 4 2 2 5" xfId="18877" xr:uid="{982192EA-4DCE-475C-B38B-8BB68E42E817}"/>
    <cellStyle name="Normal 14 23 4 2 3" xfId="18878" xr:uid="{B5D0B9C1-6B3E-4F79-8D14-26B78013F04E}"/>
    <cellStyle name="Normal 14 23 4 2 4" xfId="18879" xr:uid="{95166EB3-D808-4007-9997-A427C351AC0B}"/>
    <cellStyle name="Normal 14 23 4 2 5" xfId="18880" xr:uid="{52BBCC28-1DB4-440D-B01B-F9756F7385D3}"/>
    <cellStyle name="Normal 14 23 4 2 6" xfId="18881" xr:uid="{D1CFB000-459E-40C8-858F-950F23825675}"/>
    <cellStyle name="Normal 14 23 4 3" xfId="18882" xr:uid="{F30A5BD5-542B-4122-BCB4-42B3BD741AAE}"/>
    <cellStyle name="Normal 14 23 4 3 2" xfId="18883" xr:uid="{7FC28F4E-49C9-4834-90E0-C38B57B6438A}"/>
    <cellStyle name="Normal 14 23 4 3 2 2" xfId="18884" xr:uid="{27D39937-7B1E-4872-884F-DC100F3D55BD}"/>
    <cellStyle name="Normal 14 23 4 3 2 3" xfId="18885" xr:uid="{7BE51370-D844-453A-8E52-857D179BA4C1}"/>
    <cellStyle name="Normal 14 23 4 3 3" xfId="18886" xr:uid="{EDACB695-A83C-423C-BDDF-C824E8E1F75A}"/>
    <cellStyle name="Normal 14 23 4 3 4" xfId="18887" xr:uid="{F3942B80-D413-45A3-8173-E96AC763A948}"/>
    <cellStyle name="Normal 14 23 4 3 5" xfId="18888" xr:uid="{1EFCF483-CFC3-4DED-9E1A-569F9FDD5311}"/>
    <cellStyle name="Normal 14 23 4 3 6" xfId="18889" xr:uid="{0623C21A-B9E7-4108-B731-075CBAD81CAB}"/>
    <cellStyle name="Normal 14 23 4 4" xfId="18890" xr:uid="{8C9CCDF7-F9E4-4C42-BC8E-C92459AB7FB1}"/>
    <cellStyle name="Normal 14 23 4 4 2" xfId="18891" xr:uid="{24F5F595-F62C-4644-864F-C8E945A36215}"/>
    <cellStyle name="Normal 14 23 4 4 3" xfId="18892" xr:uid="{4B55F6BA-2EE1-49C2-8334-A36EAEB3D501}"/>
    <cellStyle name="Normal 14 23 4 5" xfId="18893" xr:uid="{A8289679-5D07-49CC-BE3C-3547860B27EA}"/>
    <cellStyle name="Normal 14 23 4 6" xfId="18894" xr:uid="{970105FF-5248-451B-819C-879F376337C0}"/>
    <cellStyle name="Normal 14 23 4 7" xfId="18895" xr:uid="{CF8D0F86-1311-4D16-8D63-0A75C03840BE}"/>
    <cellStyle name="Normal 14 23 4 8" xfId="18896" xr:uid="{00DF5324-91BD-4245-AA0D-0A7C6C8116B8}"/>
    <cellStyle name="Normal 14 23 5" xfId="18897" xr:uid="{62578185-54B6-4BA1-84F2-9B39CC4E3723}"/>
    <cellStyle name="Normal 14 23 5 2" xfId="18898" xr:uid="{88EE0A8D-F44C-4740-B43F-B524A3B996D4}"/>
    <cellStyle name="Normal 14 23 5 2 2" xfId="18899" xr:uid="{7C4FC01B-AC95-4059-A104-295476CA7087}"/>
    <cellStyle name="Normal 14 23 5 2 2 2" xfId="18900" xr:uid="{F673DCB9-CDBE-42F0-9BC9-B7BC95795497}"/>
    <cellStyle name="Normal 14 23 5 2 2 3" xfId="18901" xr:uid="{51AA8104-A0F0-4598-87F4-6F8055545F1A}"/>
    <cellStyle name="Normal 14 23 5 2 2 4" xfId="18902" xr:uid="{B44F7608-9BBC-4F45-8EC2-1DF4AD7AE42F}"/>
    <cellStyle name="Normal 14 23 5 2 2 5" xfId="18903" xr:uid="{618B9B6E-9B77-4A8C-BEE0-D58123156AFD}"/>
    <cellStyle name="Normal 14 23 5 2 3" xfId="18904" xr:uid="{1A7DF792-49A5-4B3D-9145-413123F544EA}"/>
    <cellStyle name="Normal 14 23 5 2 4" xfId="18905" xr:uid="{43E709BE-F323-47B3-A64A-510135C1A95F}"/>
    <cellStyle name="Normal 14 23 5 2 5" xfId="18906" xr:uid="{95DE7B5F-E6D5-4C8A-A5C1-69EAAA7C5131}"/>
    <cellStyle name="Normal 14 23 5 2 6" xfId="18907" xr:uid="{23A65CF3-52E2-46B7-BBED-0EDA741DB6A5}"/>
    <cellStyle name="Normal 14 23 5 3" xfId="18908" xr:uid="{5B6C8364-5321-44BD-9992-FD6E14D2B910}"/>
    <cellStyle name="Normal 14 23 5 3 2" xfId="18909" xr:uid="{23CE9EEC-8596-43C5-93B4-89E1FEC48192}"/>
    <cellStyle name="Normal 14 23 5 3 2 2" xfId="18910" xr:uid="{DBEA861E-FF6F-4222-B489-215C24BCBFFE}"/>
    <cellStyle name="Normal 14 23 5 3 2 3" xfId="18911" xr:uid="{DE39C263-CEBE-4EA1-8DAB-9FFEC91115E4}"/>
    <cellStyle name="Normal 14 23 5 3 3" xfId="18912" xr:uid="{BC9EC709-2874-490D-B8A0-34EA15F5E6BA}"/>
    <cellStyle name="Normal 14 23 5 3 4" xfId="18913" xr:uid="{C05DBB60-EF16-418D-A78F-3EC98ADFE8BA}"/>
    <cellStyle name="Normal 14 23 5 3 5" xfId="18914" xr:uid="{390186D8-069C-48CA-B98A-DA7F35CDB76D}"/>
    <cellStyle name="Normal 14 23 5 3 6" xfId="18915" xr:uid="{389C0D3F-70BE-41E7-A671-7FA0A151D8F7}"/>
    <cellStyle name="Normal 14 23 5 4" xfId="18916" xr:uid="{383471A0-44F9-4276-82D2-9EBA43F78A8C}"/>
    <cellStyle name="Normal 14 23 5 4 2" xfId="18917" xr:uid="{E9E85A71-A647-4455-B9D9-52300C0EF829}"/>
    <cellStyle name="Normal 14 23 5 4 3" xfId="18918" xr:uid="{0DAB3D8A-7045-4FB4-BB80-AA1C8B067533}"/>
    <cellStyle name="Normal 14 23 5 5" xfId="18919" xr:uid="{C44D3CC3-CFF9-45D0-A768-283D5DEE315B}"/>
    <cellStyle name="Normal 14 23 5 6" xfId="18920" xr:uid="{3B27E06D-AE28-4687-98FD-7FC1D0D3CDEC}"/>
    <cellStyle name="Normal 14 23 5 7" xfId="18921" xr:uid="{AA432F9B-6C0D-40F2-9837-A0D2DA7DFD84}"/>
    <cellStyle name="Normal 14 23 5 8" xfId="18922" xr:uid="{216367EA-8442-46D4-8202-140EEB83833A}"/>
    <cellStyle name="Normal 14 23 6" xfId="18923" xr:uid="{67BA958D-40C6-4FF9-92FC-DD369B1AA043}"/>
    <cellStyle name="Normal 14 23 7" xfId="18924" xr:uid="{7AFC4F34-8D77-445D-96D0-8BEC8217763A}"/>
    <cellStyle name="Normal 14 24" xfId="18925" xr:uid="{BEE4FA0C-6A80-4AAB-9A34-F62B396EFEC6}"/>
    <cellStyle name="Normal 14 24 2" xfId="18926" xr:uid="{AF90EF5F-7913-4253-B4C6-92BB0BBEA10A}"/>
    <cellStyle name="Normal 14 24 2 2" xfId="18927" xr:uid="{5253C5F5-3A45-4BE3-BDF7-50E29DC19F4C}"/>
    <cellStyle name="Normal 14 24 2 2 2" xfId="18928" xr:uid="{B21BED73-02E1-49E3-9E44-BED6EFD97CF1}"/>
    <cellStyle name="Normal 14 24 2 3" xfId="18929" xr:uid="{97A82623-3EE2-47A9-9657-325BF3885EA5}"/>
    <cellStyle name="Normal 14 24 2 4" xfId="18930" xr:uid="{591FCDEF-AD7A-43F4-AB95-3995CCDAB6CF}"/>
    <cellStyle name="Normal 14 24 3" xfId="18931" xr:uid="{C166DD11-241F-47B6-9A69-68EA969ACCC3}"/>
    <cellStyle name="Normal 14 24 4" xfId="18932" xr:uid="{01AB0507-5209-4F61-BC10-F25A727D3083}"/>
    <cellStyle name="Normal 14 24 4 2" xfId="18933" xr:uid="{D2EA54A2-556B-431D-AEEE-20B4F1F23A24}"/>
    <cellStyle name="Normal 14 24 4 2 2" xfId="18934" xr:uid="{B677BB96-D079-4D6F-9A0A-6D78B159019D}"/>
    <cellStyle name="Normal 14 24 4 2 2 2" xfId="18935" xr:uid="{E4247828-8924-4229-9E3B-F16CB21B1A71}"/>
    <cellStyle name="Normal 14 24 4 2 2 3" xfId="18936" xr:uid="{9B1010C8-0B1C-46B4-AACA-1ABCD507E5EC}"/>
    <cellStyle name="Normal 14 24 4 2 2 4" xfId="18937" xr:uid="{1B11B23B-BE10-4CEB-A062-5158BD759EC9}"/>
    <cellStyle name="Normal 14 24 4 2 2 5" xfId="18938" xr:uid="{984083AB-CAD6-4B3C-B71E-A48601459FA8}"/>
    <cellStyle name="Normal 14 24 4 2 3" xfId="18939" xr:uid="{19A3E708-5F57-45B3-8B94-054F299F189F}"/>
    <cellStyle name="Normal 14 24 4 2 4" xfId="18940" xr:uid="{DF78F478-994E-4142-8EE1-9004B6D560F8}"/>
    <cellStyle name="Normal 14 24 4 2 5" xfId="18941" xr:uid="{12893566-9794-42D8-8721-CCAF404B1283}"/>
    <cellStyle name="Normal 14 24 4 2 6" xfId="18942" xr:uid="{0E229302-3A09-4620-9F1C-B10A9AF12BC7}"/>
    <cellStyle name="Normal 14 24 4 3" xfId="18943" xr:uid="{47129BDC-15BE-44F5-8DE0-A5E8B8D23005}"/>
    <cellStyle name="Normal 14 24 4 3 2" xfId="18944" xr:uid="{E4F787C1-EB4D-42E7-A90C-F939EB6C7139}"/>
    <cellStyle name="Normal 14 24 4 3 2 2" xfId="18945" xr:uid="{78ECEFA6-EF38-49E6-9C00-33640B040019}"/>
    <cellStyle name="Normal 14 24 4 3 2 3" xfId="18946" xr:uid="{F6A7C0C0-6DFB-4B78-87F9-70286E3C2D81}"/>
    <cellStyle name="Normal 14 24 4 3 3" xfId="18947" xr:uid="{5524BA50-E36B-4195-B1DB-6EAE9AD08686}"/>
    <cellStyle name="Normal 14 24 4 3 4" xfId="18948" xr:uid="{9A5AE6E6-82A9-4C07-A661-A6078498E882}"/>
    <cellStyle name="Normal 14 24 4 3 5" xfId="18949" xr:uid="{AFF1C486-072C-443D-A0F3-B494DF91A5BC}"/>
    <cellStyle name="Normal 14 24 4 3 6" xfId="18950" xr:uid="{7F2A07AF-1195-4D97-AF66-9C6F725CDF86}"/>
    <cellStyle name="Normal 14 24 4 4" xfId="18951" xr:uid="{F7FEEF2F-026D-4DAA-BBFC-58C51678F4F6}"/>
    <cellStyle name="Normal 14 24 4 4 2" xfId="18952" xr:uid="{87912163-5748-43A1-B500-A1128EA2B604}"/>
    <cellStyle name="Normal 14 24 4 4 3" xfId="18953" xr:uid="{8AF1372E-0F2D-477C-B3F3-07397257C893}"/>
    <cellStyle name="Normal 14 24 4 5" xfId="18954" xr:uid="{B5A16628-3E8B-480A-AEA1-59BC19CD78D7}"/>
    <cellStyle name="Normal 14 24 4 6" xfId="18955" xr:uid="{1DCDAD35-18C8-461E-AD82-6B047A58599A}"/>
    <cellStyle name="Normal 14 24 4 7" xfId="18956" xr:uid="{44B1D93A-F17B-4B5D-90B5-C8B0358101CA}"/>
    <cellStyle name="Normal 14 24 4 8" xfId="18957" xr:uid="{0B7842C5-5F27-45C6-99D3-433BEEC3899C}"/>
    <cellStyle name="Normal 14 24 5" xfId="18958" xr:uid="{A94BD8EB-69CB-4B4F-A064-04C5D5B8DD74}"/>
    <cellStyle name="Normal 14 24 5 2" xfId="18959" xr:uid="{3B0F8399-24F6-440E-B851-BFBE0166ED59}"/>
    <cellStyle name="Normal 14 24 5 2 2" xfId="18960" xr:uid="{E2BF9FB9-BD77-4E2E-94E8-AD351DBB3EA7}"/>
    <cellStyle name="Normal 14 24 5 2 2 2" xfId="18961" xr:uid="{58219B7C-2055-407B-8212-4649D57F0E6A}"/>
    <cellStyle name="Normal 14 24 5 2 2 3" xfId="18962" xr:uid="{8DD947F4-2C78-4703-A9C7-F619907AED80}"/>
    <cellStyle name="Normal 14 24 5 2 2 4" xfId="18963" xr:uid="{C7FC9192-C9F5-4851-9ABB-C4C40CA861D6}"/>
    <cellStyle name="Normal 14 24 5 2 2 5" xfId="18964" xr:uid="{20DD31AA-3612-4C61-96C9-B5C8ACE6E15B}"/>
    <cellStyle name="Normal 14 24 5 2 3" xfId="18965" xr:uid="{141D5482-C39C-4F3C-8A16-705F87F4DB62}"/>
    <cellStyle name="Normal 14 24 5 2 4" xfId="18966" xr:uid="{C6D484E6-A3B9-43A4-847C-92E16472A0FA}"/>
    <cellStyle name="Normal 14 24 5 2 5" xfId="18967" xr:uid="{A1D8C2E6-2805-4446-B925-68360505889E}"/>
    <cellStyle name="Normal 14 24 5 2 6" xfId="18968" xr:uid="{8A95BEAE-BAC9-404C-8E74-68917B2A3423}"/>
    <cellStyle name="Normal 14 24 5 3" xfId="18969" xr:uid="{42A417A9-D392-4F77-B2B7-3F173FD7F5B2}"/>
    <cellStyle name="Normal 14 24 5 3 2" xfId="18970" xr:uid="{7EA8BA6C-2FA6-49F4-A95F-0B31813548D4}"/>
    <cellStyle name="Normal 14 24 5 3 2 2" xfId="18971" xr:uid="{C02BD84C-D93E-4285-9F4D-9CA03BEF98AC}"/>
    <cellStyle name="Normal 14 24 5 3 2 3" xfId="18972" xr:uid="{274556C1-3750-4A5D-AD17-282549F20182}"/>
    <cellStyle name="Normal 14 24 5 3 3" xfId="18973" xr:uid="{3622E32D-BFC6-4932-ADEF-CC710717CED5}"/>
    <cellStyle name="Normal 14 24 5 3 4" xfId="18974" xr:uid="{67C1F82F-E4D3-4412-B95D-D5A2C3B92975}"/>
    <cellStyle name="Normal 14 24 5 3 5" xfId="18975" xr:uid="{1882EF9A-1FD9-455A-8389-B5B9F5715455}"/>
    <cellStyle name="Normal 14 24 5 3 6" xfId="18976" xr:uid="{1622F78F-B24F-4CB7-A544-07070DA5889B}"/>
    <cellStyle name="Normal 14 24 5 4" xfId="18977" xr:uid="{52E4184D-0288-443D-95C1-82CFEB146AE4}"/>
    <cellStyle name="Normal 14 24 5 4 2" xfId="18978" xr:uid="{4FE50E72-B6CA-4BA9-9493-48C5D4BB118B}"/>
    <cellStyle name="Normal 14 24 5 4 3" xfId="18979" xr:uid="{1791FCCC-B096-434B-8825-1416F7DFC698}"/>
    <cellStyle name="Normal 14 24 5 5" xfId="18980" xr:uid="{BD15957C-66DB-48D1-BCCF-0FFB97D8EDD6}"/>
    <cellStyle name="Normal 14 24 5 6" xfId="18981" xr:uid="{4166EAA4-68E2-4110-BB6C-518D49E29DA7}"/>
    <cellStyle name="Normal 14 24 5 7" xfId="18982" xr:uid="{D0F43BA2-0A28-4C14-A8E4-05D40F8E739E}"/>
    <cellStyle name="Normal 14 24 5 8" xfId="18983" xr:uid="{0FDEEC21-8752-4FA1-88BD-C1E794150C94}"/>
    <cellStyle name="Normal 14 24 6" xfId="18984" xr:uid="{0530A5B6-FC4B-48E0-9FF8-290E3CF22087}"/>
    <cellStyle name="Normal 14 24 7" xfId="18985" xr:uid="{EF79BE18-D6DB-4A9B-811B-8324277BC785}"/>
    <cellStyle name="Normal 14 25" xfId="18986" xr:uid="{02EC5E41-1A3F-4040-8DEA-5265D6C05BBE}"/>
    <cellStyle name="Normal 14 25 2" xfId="18987" xr:uid="{94C5A777-0859-4B81-98D1-544C2B5CDAAC}"/>
    <cellStyle name="Normal 14 25 2 2" xfId="18988" xr:uid="{6A9CD7B4-A028-4F7A-8971-FD01C9785C7A}"/>
    <cellStyle name="Normal 14 25 2 2 2" xfId="18989" xr:uid="{6300E331-41EA-47D7-914D-4145540DE2D1}"/>
    <cellStyle name="Normal 14 25 2 3" xfId="18990" xr:uid="{85EE9D82-552A-41C3-8656-EEDBB80DC9EE}"/>
    <cellStyle name="Normal 14 25 2 4" xfId="18991" xr:uid="{4D4EEAB7-EEA4-4B74-82CC-F741AAA40057}"/>
    <cellStyle name="Normal 14 25 3" xfId="18992" xr:uid="{2685759B-AD67-4206-AE22-CFD906062625}"/>
    <cellStyle name="Normal 14 25 4" xfId="18993" xr:uid="{295A2710-8717-4AA8-A63C-3C51C7EBBFCB}"/>
    <cellStyle name="Normal 14 25 4 2" xfId="18994" xr:uid="{84B215CE-6F01-4437-92F5-BFA7F9339D11}"/>
    <cellStyle name="Normal 14 25 4 2 2" xfId="18995" xr:uid="{955374C7-2EC4-4FC6-87D4-8A70D4B63151}"/>
    <cellStyle name="Normal 14 25 4 2 2 2" xfId="18996" xr:uid="{3821EA37-56DB-48DE-88A6-2DDA67C22FEE}"/>
    <cellStyle name="Normal 14 25 4 2 2 3" xfId="18997" xr:uid="{16C4CEF4-2A7F-4D93-A3F2-25533B653AE6}"/>
    <cellStyle name="Normal 14 25 4 2 2 4" xfId="18998" xr:uid="{2352FC0C-2AFA-47F5-84B1-2D45D0D8085C}"/>
    <cellStyle name="Normal 14 25 4 2 2 5" xfId="18999" xr:uid="{BDF347C5-D6DF-4EC0-BCB1-EB816DD56A74}"/>
    <cellStyle name="Normal 14 25 4 2 3" xfId="19000" xr:uid="{0028C7B4-8521-4AA5-A6DA-73921E547C08}"/>
    <cellStyle name="Normal 14 25 4 2 4" xfId="19001" xr:uid="{52EA2C97-D8BD-4D27-8525-E92D3FE3A090}"/>
    <cellStyle name="Normal 14 25 4 2 5" xfId="19002" xr:uid="{D7C798E3-4D85-4BD3-B8F4-B7285B0654E3}"/>
    <cellStyle name="Normal 14 25 4 2 6" xfId="19003" xr:uid="{54F0BB48-5079-4977-8430-CBDD7A331EC9}"/>
    <cellStyle name="Normal 14 25 4 3" xfId="19004" xr:uid="{A54F1051-DB0D-4660-B62F-FAFFB247666D}"/>
    <cellStyle name="Normal 14 25 4 3 2" xfId="19005" xr:uid="{49C6C548-D857-4277-92A2-367193249A58}"/>
    <cellStyle name="Normal 14 25 4 3 2 2" xfId="19006" xr:uid="{F43899CD-FB0A-4C55-93B3-B75F570F674B}"/>
    <cellStyle name="Normal 14 25 4 3 2 3" xfId="19007" xr:uid="{2171A221-489A-4576-ABB6-48A3DA46002A}"/>
    <cellStyle name="Normal 14 25 4 3 3" xfId="19008" xr:uid="{97BE1CCD-A96E-4305-AF4F-30E4E97AAA0B}"/>
    <cellStyle name="Normal 14 25 4 3 4" xfId="19009" xr:uid="{B1F8AA91-351A-4E53-BE4C-593D1813CFA0}"/>
    <cellStyle name="Normal 14 25 4 3 5" xfId="19010" xr:uid="{4493BD08-D65C-4F3C-A185-A8FFDA828C22}"/>
    <cellStyle name="Normal 14 25 4 3 6" xfId="19011" xr:uid="{353FE00F-89EF-49F6-8255-616E9325AC7D}"/>
    <cellStyle name="Normal 14 25 4 4" xfId="19012" xr:uid="{6519D684-1B54-41CD-A415-D7273FEEDB74}"/>
    <cellStyle name="Normal 14 25 4 4 2" xfId="19013" xr:uid="{96E76C0B-0D3E-4093-89F1-8C31FB714699}"/>
    <cellStyle name="Normal 14 25 4 4 3" xfId="19014" xr:uid="{2ED12103-2A6E-4926-A8D6-44553BC46F5B}"/>
    <cellStyle name="Normal 14 25 4 5" xfId="19015" xr:uid="{52CFDCE9-C2E7-4E35-B005-CFD670FFE0B5}"/>
    <cellStyle name="Normal 14 25 4 6" xfId="19016" xr:uid="{DFC07E2D-64C3-49F0-BD21-F296ACF9CDE9}"/>
    <cellStyle name="Normal 14 25 4 7" xfId="19017" xr:uid="{C438BD48-FB56-42AE-8268-F3A66DA00DE5}"/>
    <cellStyle name="Normal 14 25 4 8" xfId="19018" xr:uid="{83487C8B-DEC4-4EEE-B81E-634764F7EC36}"/>
    <cellStyle name="Normal 14 25 5" xfId="19019" xr:uid="{CB1248D3-D239-4943-B657-8B7E8F0E7861}"/>
    <cellStyle name="Normal 14 25 5 2" xfId="19020" xr:uid="{82226D74-DDF1-4149-861A-96D6D5BB20C9}"/>
    <cellStyle name="Normal 14 25 5 2 2" xfId="19021" xr:uid="{B3A9F608-4C27-4DE7-804A-98B8DDDF7A94}"/>
    <cellStyle name="Normal 14 25 5 2 2 2" xfId="19022" xr:uid="{1966400D-12EC-4F4F-A286-E8FAE8364838}"/>
    <cellStyle name="Normal 14 25 5 2 2 3" xfId="19023" xr:uid="{2B6B52D7-3336-4144-BD42-7E96752C188F}"/>
    <cellStyle name="Normal 14 25 5 2 2 4" xfId="19024" xr:uid="{7F747535-3BAA-4B5C-B134-F7A0B63556E6}"/>
    <cellStyle name="Normal 14 25 5 2 2 5" xfId="19025" xr:uid="{1AB01E05-B0B1-4481-A985-1DE82BEDB946}"/>
    <cellStyle name="Normal 14 25 5 2 3" xfId="19026" xr:uid="{FDB38AAB-A4B9-4CD8-8B24-74FD48FCA30D}"/>
    <cellStyle name="Normal 14 25 5 2 4" xfId="19027" xr:uid="{6F65EEBE-168D-4D67-B3C8-C069B02A252B}"/>
    <cellStyle name="Normal 14 25 5 2 5" xfId="19028" xr:uid="{8BE9D4B7-30C4-4135-8E1D-D1AE98C361D8}"/>
    <cellStyle name="Normal 14 25 5 2 6" xfId="19029" xr:uid="{1B9E134D-C031-41B2-892E-4C4AB14A61FA}"/>
    <cellStyle name="Normal 14 25 5 3" xfId="19030" xr:uid="{9030587C-0860-40C3-809C-F1479E71705B}"/>
    <cellStyle name="Normal 14 25 5 3 2" xfId="19031" xr:uid="{E9C92B7E-1C48-42A7-B6CE-C2D9830E4FD5}"/>
    <cellStyle name="Normal 14 25 5 3 2 2" xfId="19032" xr:uid="{1E71B030-E7F4-4DA0-A667-AFBC714356AF}"/>
    <cellStyle name="Normal 14 25 5 3 2 3" xfId="19033" xr:uid="{5C5BC803-6595-4B2A-8B16-90C5CB7C5DEF}"/>
    <cellStyle name="Normal 14 25 5 3 3" xfId="19034" xr:uid="{456547BF-359F-4158-82B2-C6CD1BA50930}"/>
    <cellStyle name="Normal 14 25 5 3 4" xfId="19035" xr:uid="{C1A6868B-1A7C-4AEA-970E-BF48E7F14A8E}"/>
    <cellStyle name="Normal 14 25 5 3 5" xfId="19036" xr:uid="{01896AB5-EBCB-4F5E-B19C-0AA31310D3F6}"/>
    <cellStyle name="Normal 14 25 5 3 6" xfId="19037" xr:uid="{99A5A39C-8C66-491B-B04A-874EA78D8D22}"/>
    <cellStyle name="Normal 14 25 5 4" xfId="19038" xr:uid="{8F16C60F-E82F-4C19-81AC-25109D666BD5}"/>
    <cellStyle name="Normal 14 25 5 4 2" xfId="19039" xr:uid="{25F04C60-81B6-4E89-B4DC-465016AA4B43}"/>
    <cellStyle name="Normal 14 25 5 4 3" xfId="19040" xr:uid="{F4E82573-4836-4E3F-9AF6-233D137EF56D}"/>
    <cellStyle name="Normal 14 25 5 5" xfId="19041" xr:uid="{6EA450D9-6D00-4241-9995-06874B9D7935}"/>
    <cellStyle name="Normal 14 25 5 6" xfId="19042" xr:uid="{07C95254-F871-4506-9823-FB800BC87FE3}"/>
    <cellStyle name="Normal 14 25 5 7" xfId="19043" xr:uid="{B86AF83E-2480-4A9E-9170-982FF658CF1D}"/>
    <cellStyle name="Normal 14 25 5 8" xfId="19044" xr:uid="{E2A44BCE-D5E9-488C-9E90-0DB945824CBF}"/>
    <cellStyle name="Normal 14 25 6" xfId="19045" xr:uid="{D8B8D5AA-984A-4201-83BE-3583D794F97A}"/>
    <cellStyle name="Normal 14 25 7" xfId="19046" xr:uid="{A71C9304-950E-46F6-88F8-F75058D476F1}"/>
    <cellStyle name="Normal 14 26" xfId="19047" xr:uid="{FEC9633D-75DF-40B7-B30C-6169F84AD952}"/>
    <cellStyle name="Normal 14 26 2" xfId="19048" xr:uid="{20D30314-A50D-4A5B-8A94-358229A6FD3C}"/>
    <cellStyle name="Normal 14 26 2 2" xfId="19049" xr:uid="{39AC6D94-ED66-4AA4-AAC1-3E4950710A38}"/>
    <cellStyle name="Normal 14 26 2 2 2" xfId="19050" xr:uid="{20F601D0-4D00-4898-8039-A93C5575FD23}"/>
    <cellStyle name="Normal 14 26 2 3" xfId="19051" xr:uid="{D85ED5C8-645F-430A-9579-174BB2570CCF}"/>
    <cellStyle name="Normal 14 26 2 4" xfId="19052" xr:uid="{DCD7B80C-720E-4092-8147-9484E96594D9}"/>
    <cellStyle name="Normal 14 26 3" xfId="19053" xr:uid="{EAF2D86A-08D4-458D-818E-6CDD37594A40}"/>
    <cellStyle name="Normal 14 26 4" xfId="19054" xr:uid="{2AC61441-09A1-49C8-9F9F-F7866D609882}"/>
    <cellStyle name="Normal 14 26 4 2" xfId="19055" xr:uid="{EB7F5C45-87ED-4FD0-BFFE-7E77F821A149}"/>
    <cellStyle name="Normal 14 26 4 2 2" xfId="19056" xr:uid="{92DD7ACD-9198-477B-98A2-9BB38788F56F}"/>
    <cellStyle name="Normal 14 26 4 2 2 2" xfId="19057" xr:uid="{FA3F5A72-F790-486C-9133-C85798064809}"/>
    <cellStyle name="Normal 14 26 4 2 2 3" xfId="19058" xr:uid="{B330188E-0DBA-43EA-93DD-A11A04EE7F83}"/>
    <cellStyle name="Normal 14 26 4 2 2 4" xfId="19059" xr:uid="{BF26460C-942B-4F34-AFF7-ECBC6D0362F2}"/>
    <cellStyle name="Normal 14 26 4 2 2 5" xfId="19060" xr:uid="{2D2B2B7E-9B74-42D8-9F45-19EC332794CA}"/>
    <cellStyle name="Normal 14 26 4 2 3" xfId="19061" xr:uid="{0D2D5278-03EC-4EEC-9D90-A76CFD5D5719}"/>
    <cellStyle name="Normal 14 26 4 2 4" xfId="19062" xr:uid="{91DF5421-3988-47B7-806C-F8485DE4A422}"/>
    <cellStyle name="Normal 14 26 4 2 5" xfId="19063" xr:uid="{0EAFDA0E-242B-4924-9094-2770D17634E4}"/>
    <cellStyle name="Normal 14 26 4 2 6" xfId="19064" xr:uid="{7D6833B4-305A-4EBD-B545-FDBF4B301053}"/>
    <cellStyle name="Normal 14 26 4 3" xfId="19065" xr:uid="{BBC528E9-8C47-4694-96FA-75EEF1E66916}"/>
    <cellStyle name="Normal 14 26 4 3 2" xfId="19066" xr:uid="{DCD7A1D8-6C0B-45BC-8895-93565279FDD1}"/>
    <cellStyle name="Normal 14 26 4 3 2 2" xfId="19067" xr:uid="{500364F2-1DC8-41B0-8037-D8D7CF77F853}"/>
    <cellStyle name="Normal 14 26 4 3 2 3" xfId="19068" xr:uid="{3404B9B7-054D-4C1D-8DB8-C64CF324DF49}"/>
    <cellStyle name="Normal 14 26 4 3 3" xfId="19069" xr:uid="{73E39E87-D39A-4881-AACF-F295714149DD}"/>
    <cellStyle name="Normal 14 26 4 3 4" xfId="19070" xr:uid="{B7A35E68-BA04-43E4-B98A-532A0DD97D18}"/>
    <cellStyle name="Normal 14 26 4 3 5" xfId="19071" xr:uid="{FA057823-345A-483F-9231-5F682AEA0775}"/>
    <cellStyle name="Normal 14 26 4 3 6" xfId="19072" xr:uid="{2D702B6A-C43E-4F1A-B27D-5FBAC6751FA6}"/>
    <cellStyle name="Normal 14 26 4 4" xfId="19073" xr:uid="{00D5203E-3FD5-4703-9670-854CBE72ED2F}"/>
    <cellStyle name="Normal 14 26 4 4 2" xfId="19074" xr:uid="{C1D44431-0283-44C3-A479-E906E568B671}"/>
    <cellStyle name="Normal 14 26 4 4 3" xfId="19075" xr:uid="{D2033721-D330-4541-A61B-29762003F8AF}"/>
    <cellStyle name="Normal 14 26 4 5" xfId="19076" xr:uid="{B48D671B-CEA2-4DAD-B623-9F1618E3FE54}"/>
    <cellStyle name="Normal 14 26 4 6" xfId="19077" xr:uid="{C34AD91F-46AB-46A1-9BF2-F95DDB59BDC5}"/>
    <cellStyle name="Normal 14 26 4 7" xfId="19078" xr:uid="{C1E852FF-451E-43DC-8AA6-9666C84971CB}"/>
    <cellStyle name="Normal 14 26 4 8" xfId="19079" xr:uid="{B60E59EA-5228-47A0-B365-39E346FAD7BC}"/>
    <cellStyle name="Normal 14 26 5" xfId="19080" xr:uid="{4A3C4E3B-429C-46C6-B30A-E32ACEBB254C}"/>
    <cellStyle name="Normal 14 26 5 2" xfId="19081" xr:uid="{5C247979-E6DA-477C-AF88-04CACB9F7D5C}"/>
    <cellStyle name="Normal 14 26 5 2 2" xfId="19082" xr:uid="{1D690E9E-BE80-4F69-8705-BA112D995CA6}"/>
    <cellStyle name="Normal 14 26 5 2 2 2" xfId="19083" xr:uid="{AE97974F-B8AF-4C72-9AA2-460C54A19591}"/>
    <cellStyle name="Normal 14 26 5 2 2 3" xfId="19084" xr:uid="{AFFEF793-3E40-4E77-95D6-2B5365685BC9}"/>
    <cellStyle name="Normal 14 26 5 2 2 4" xfId="19085" xr:uid="{8DF37542-8E62-4053-8A6E-C515D014163C}"/>
    <cellStyle name="Normal 14 26 5 2 2 5" xfId="19086" xr:uid="{F11E9C22-01DC-4744-91C3-A6754E26F56E}"/>
    <cellStyle name="Normal 14 26 5 2 3" xfId="19087" xr:uid="{CC6618F4-115B-4058-9624-8F645AA56938}"/>
    <cellStyle name="Normal 14 26 5 2 4" xfId="19088" xr:uid="{EDBA024D-1913-4527-9149-DD247120C241}"/>
    <cellStyle name="Normal 14 26 5 2 5" xfId="19089" xr:uid="{5E9691AC-E61A-4123-9949-315E885BDF97}"/>
    <cellStyle name="Normal 14 26 5 2 6" xfId="19090" xr:uid="{3550BDA0-CF2B-49F4-ABE5-261DCC12B30F}"/>
    <cellStyle name="Normal 14 26 5 3" xfId="19091" xr:uid="{3667CF07-425E-4DF7-A18D-45B4F3206E01}"/>
    <cellStyle name="Normal 14 26 5 3 2" xfId="19092" xr:uid="{D2693758-DB73-4692-AB4E-5AA04847A180}"/>
    <cellStyle name="Normal 14 26 5 3 2 2" xfId="19093" xr:uid="{4E238804-D4E4-407B-B67B-827F862CD9E2}"/>
    <cellStyle name="Normal 14 26 5 3 2 3" xfId="19094" xr:uid="{7C9B4133-5E38-4BA5-AA7B-C59505A225E7}"/>
    <cellStyle name="Normal 14 26 5 3 3" xfId="19095" xr:uid="{B3BAF3DF-F2CB-45ED-B9BD-758112A5C232}"/>
    <cellStyle name="Normal 14 26 5 3 4" xfId="19096" xr:uid="{B0675FEE-C3C1-47B0-91AB-A57CBC36D6E0}"/>
    <cellStyle name="Normal 14 26 5 3 5" xfId="19097" xr:uid="{EAFCDDA9-621B-47B3-8E43-94747157CA25}"/>
    <cellStyle name="Normal 14 26 5 3 6" xfId="19098" xr:uid="{8581E705-0CBA-4877-ACE1-48F736920B03}"/>
    <cellStyle name="Normal 14 26 5 4" xfId="19099" xr:uid="{CF3294A5-CC09-4A1B-9C2C-41700E81D932}"/>
    <cellStyle name="Normal 14 26 5 4 2" xfId="19100" xr:uid="{B6A1391D-1980-4606-A704-D3DDC7A32216}"/>
    <cellStyle name="Normal 14 26 5 4 3" xfId="19101" xr:uid="{78A9135D-A93C-4E9F-8D14-6F5C247C5F19}"/>
    <cellStyle name="Normal 14 26 5 5" xfId="19102" xr:uid="{2DF0A2B6-5579-49EF-980A-F190EBDC4540}"/>
    <cellStyle name="Normal 14 26 5 6" xfId="19103" xr:uid="{35D57F80-32F5-4E49-89BF-AEA26BEB10D3}"/>
    <cellStyle name="Normal 14 26 5 7" xfId="19104" xr:uid="{59A5CB84-D101-4EBA-8BD3-D35DD556CE9D}"/>
    <cellStyle name="Normal 14 26 5 8" xfId="19105" xr:uid="{6B745BDD-209D-4E7C-A352-331B4CEF4709}"/>
    <cellStyle name="Normal 14 26 6" xfId="19106" xr:uid="{DB454956-4A5D-4145-9ED3-CB8E18F6017F}"/>
    <cellStyle name="Normal 14 26 7" xfId="19107" xr:uid="{09ADFB46-48C5-434F-AAFA-1052C0B57249}"/>
    <cellStyle name="Normal 14 27" xfId="19108" xr:uid="{E9086B4D-D06E-4720-AF5E-E3309E7DAA8B}"/>
    <cellStyle name="Normal 14 27 2" xfId="19109" xr:uid="{B59BE35B-F946-4EC4-913F-E4284A65D8ED}"/>
    <cellStyle name="Normal 14 27 2 2" xfId="19110" xr:uid="{76423270-25D2-49A4-B013-855CF4CCA94D}"/>
    <cellStyle name="Normal 14 27 2 2 2" xfId="19111" xr:uid="{588A322C-8184-486F-9369-3A9109CB119D}"/>
    <cellStyle name="Normal 14 27 2 3" xfId="19112" xr:uid="{6228E29B-CA28-492A-9E4F-67069D19EC81}"/>
    <cellStyle name="Normal 14 27 2 4" xfId="19113" xr:uid="{21E810B0-06A7-42A8-8DBC-81018FF81428}"/>
    <cellStyle name="Normal 14 27 3" xfId="19114" xr:uid="{DAD4779E-0FD5-41E0-9823-A9AF2E124D00}"/>
    <cellStyle name="Normal 14 27 4" xfId="19115" xr:uid="{55E64E0B-2267-4C66-804B-837276F01910}"/>
    <cellStyle name="Normal 14 27 4 2" xfId="19116" xr:uid="{9B27AA8F-5995-45C6-A318-A68763452232}"/>
    <cellStyle name="Normal 14 27 4 2 2" xfId="19117" xr:uid="{7DF430ED-7AAA-4A39-9640-90914D45169B}"/>
    <cellStyle name="Normal 14 27 4 2 2 2" xfId="19118" xr:uid="{95EB2263-78CC-4FE6-B803-9CB99D004EFE}"/>
    <cellStyle name="Normal 14 27 4 2 2 3" xfId="19119" xr:uid="{BADE523A-9404-4C2B-B6F8-FEBF86BD457F}"/>
    <cellStyle name="Normal 14 27 4 2 2 4" xfId="19120" xr:uid="{E1D31781-C559-4306-8B42-6E0BB7B36BCA}"/>
    <cellStyle name="Normal 14 27 4 2 2 5" xfId="19121" xr:uid="{57F10981-F6E8-46D3-B244-10A3AF552A6B}"/>
    <cellStyle name="Normal 14 27 4 2 3" xfId="19122" xr:uid="{4562AB72-C62E-41FA-8DA8-070498D4A076}"/>
    <cellStyle name="Normal 14 27 4 2 4" xfId="19123" xr:uid="{CA7C0FDD-5C5F-4759-BC27-D853173A03BD}"/>
    <cellStyle name="Normal 14 27 4 2 5" xfId="19124" xr:uid="{B8D0EFF6-B8EB-4BCF-A78E-84A1C0CDFA89}"/>
    <cellStyle name="Normal 14 27 4 2 6" xfId="19125" xr:uid="{78891EDE-8C3E-40D6-AED8-92EED9F1381D}"/>
    <cellStyle name="Normal 14 27 4 3" xfId="19126" xr:uid="{B3E8E436-66CE-43BE-8A7D-F6491AA76898}"/>
    <cellStyle name="Normal 14 27 4 3 2" xfId="19127" xr:uid="{2DA689D2-BE72-436F-B928-D1078FE7A2AD}"/>
    <cellStyle name="Normal 14 27 4 3 2 2" xfId="19128" xr:uid="{69447F51-E8AC-4D5E-95F8-ADC14907D81E}"/>
    <cellStyle name="Normal 14 27 4 3 2 3" xfId="19129" xr:uid="{1CF1A997-81CC-4CCF-B98D-13E61171AE52}"/>
    <cellStyle name="Normal 14 27 4 3 3" xfId="19130" xr:uid="{4C30D218-74B7-4261-822A-BC25D815984C}"/>
    <cellStyle name="Normal 14 27 4 3 4" xfId="19131" xr:uid="{4205A995-AB7C-473E-9214-2CF176A28D9C}"/>
    <cellStyle name="Normal 14 27 4 3 5" xfId="19132" xr:uid="{0346C04C-F6FF-4681-A858-AE9C8415E696}"/>
    <cellStyle name="Normal 14 27 4 3 6" xfId="19133" xr:uid="{65B5AD7B-6036-4A71-AF61-492F7052ADEC}"/>
    <cellStyle name="Normal 14 27 4 4" xfId="19134" xr:uid="{52318F24-8FAF-4A10-AA61-CAE679D54892}"/>
    <cellStyle name="Normal 14 27 4 4 2" xfId="19135" xr:uid="{F7FE015A-4FE3-4E80-A383-145F4FF149B9}"/>
    <cellStyle name="Normal 14 27 4 4 3" xfId="19136" xr:uid="{BD9A1790-9916-476E-BEC8-CEDDC98EFFD7}"/>
    <cellStyle name="Normal 14 27 4 5" xfId="19137" xr:uid="{8A075CF9-39C7-4944-B376-2D9877F54783}"/>
    <cellStyle name="Normal 14 27 4 6" xfId="19138" xr:uid="{3418A549-EB0B-474A-9DF4-CD9D5D66088A}"/>
    <cellStyle name="Normal 14 27 4 7" xfId="19139" xr:uid="{4FED93E4-E767-426D-9BF5-DAFCC6C43920}"/>
    <cellStyle name="Normal 14 27 4 8" xfId="19140" xr:uid="{A088AC7E-7A28-40B8-9C63-9AA2BB572554}"/>
    <cellStyle name="Normal 14 27 5" xfId="19141" xr:uid="{15FED59C-FAC9-4681-B61A-D3A359C3E0F2}"/>
    <cellStyle name="Normal 14 27 5 2" xfId="19142" xr:uid="{892CE0AA-3D87-4DD0-91BF-3AD7619A8D3F}"/>
    <cellStyle name="Normal 14 27 5 2 2" xfId="19143" xr:uid="{B9413DDA-FB4C-469D-8C96-12CB30EFFF5B}"/>
    <cellStyle name="Normal 14 27 5 2 2 2" xfId="19144" xr:uid="{F3C67911-9F9E-413B-A304-83DBA05A8680}"/>
    <cellStyle name="Normal 14 27 5 2 2 3" xfId="19145" xr:uid="{081353E6-656E-496E-86E5-708A1CB52CC2}"/>
    <cellStyle name="Normal 14 27 5 2 2 4" xfId="19146" xr:uid="{8C84CC0D-FAA7-4F3E-88B1-EBF2659B0816}"/>
    <cellStyle name="Normal 14 27 5 2 2 5" xfId="19147" xr:uid="{A91DFFC6-3DBC-4DC6-8B71-4B28AA07F899}"/>
    <cellStyle name="Normal 14 27 5 2 3" xfId="19148" xr:uid="{768CBB86-8B8E-49D4-A34B-F362A3BF113E}"/>
    <cellStyle name="Normal 14 27 5 2 4" xfId="19149" xr:uid="{8588020A-48DF-4837-8360-82936ED4BB04}"/>
    <cellStyle name="Normal 14 27 5 2 5" xfId="19150" xr:uid="{7CEAFD79-700C-4BA7-B514-358533B49B51}"/>
    <cellStyle name="Normal 14 27 5 2 6" xfId="19151" xr:uid="{23D36B46-4073-46D1-B501-7A47981DD527}"/>
    <cellStyle name="Normal 14 27 5 3" xfId="19152" xr:uid="{FBCE0B42-7DBF-4134-B63C-9061D5B2D1E4}"/>
    <cellStyle name="Normal 14 27 5 3 2" xfId="19153" xr:uid="{831FECB1-66EF-4481-8FD0-66C9DD2B8876}"/>
    <cellStyle name="Normal 14 27 5 3 2 2" xfId="19154" xr:uid="{63EA5A24-E1B2-4F58-BE44-3FE9C072E41E}"/>
    <cellStyle name="Normal 14 27 5 3 2 3" xfId="19155" xr:uid="{F718DEAB-242E-4EB5-83BC-3225B447369C}"/>
    <cellStyle name="Normal 14 27 5 3 3" xfId="19156" xr:uid="{5CDF574C-A119-4CBA-A676-C28B17655BC6}"/>
    <cellStyle name="Normal 14 27 5 3 4" xfId="19157" xr:uid="{92006CE7-A46D-4665-AB91-8075BBA7722A}"/>
    <cellStyle name="Normal 14 27 5 3 5" xfId="19158" xr:uid="{F0A28FA5-F0B7-4466-BBE1-3A2970CECD0D}"/>
    <cellStyle name="Normal 14 27 5 3 6" xfId="19159" xr:uid="{51864094-BA7F-4C27-832F-AB636785986A}"/>
    <cellStyle name="Normal 14 27 5 4" xfId="19160" xr:uid="{681BA1B0-E839-4004-8753-2A30725D4937}"/>
    <cellStyle name="Normal 14 27 5 4 2" xfId="19161" xr:uid="{2B3B03F3-9343-497F-8989-17A0023EB069}"/>
    <cellStyle name="Normal 14 27 5 4 3" xfId="19162" xr:uid="{137C9D09-CB9F-4F5A-BB46-D23114DCB077}"/>
    <cellStyle name="Normal 14 27 5 5" xfId="19163" xr:uid="{A20D34EF-81C2-496C-B705-AC90F98BCE8D}"/>
    <cellStyle name="Normal 14 27 5 6" xfId="19164" xr:uid="{8CDF4E55-F622-46F6-A433-AB793AE4D62F}"/>
    <cellStyle name="Normal 14 27 5 7" xfId="19165" xr:uid="{DE0E9B39-ED49-479F-B999-8FC07F024633}"/>
    <cellStyle name="Normal 14 27 5 8" xfId="19166" xr:uid="{044C0B2F-895F-48A2-B878-0007210E57FC}"/>
    <cellStyle name="Normal 14 27 6" xfId="19167" xr:uid="{32F9FBF0-1D53-48FE-9DFB-452D728419FC}"/>
    <cellStyle name="Normal 14 27 7" xfId="19168" xr:uid="{341FD151-50EB-462E-BE62-1D222FCD6CC1}"/>
    <cellStyle name="Normal 14 28" xfId="19169" xr:uid="{5676F53A-0DBF-45ED-9137-BB6AB8F03D9F}"/>
    <cellStyle name="Normal 14 28 2" xfId="19170" xr:uid="{68186F55-49EE-4E3A-BD8C-BEC89623381B}"/>
    <cellStyle name="Normal 14 28 2 2" xfId="19171" xr:uid="{16379991-8C78-48CE-AB4C-546998309318}"/>
    <cellStyle name="Normal 14 28 2 2 2" xfId="19172" xr:uid="{35F2A6BA-9B0F-4223-ACB8-0A6CA68FAFB9}"/>
    <cellStyle name="Normal 14 28 2 3" xfId="19173" xr:uid="{58204AEC-BB43-42A4-B7C6-0D44EEC1EB28}"/>
    <cellStyle name="Normal 14 28 2 4" xfId="19174" xr:uid="{66FAD32D-6C00-4B4D-9055-5835FB419FB3}"/>
    <cellStyle name="Normal 14 28 3" xfId="19175" xr:uid="{5B5A9F98-4DFD-46BC-A8CE-5F36A70B4B48}"/>
    <cellStyle name="Normal 14 28 4" xfId="19176" xr:uid="{45013369-D772-4CA1-BC1C-25E82F13A8EC}"/>
    <cellStyle name="Normal 14 28 4 2" xfId="19177" xr:uid="{6E74BF11-1E9B-44CC-B63D-D5C7CD1546C6}"/>
    <cellStyle name="Normal 14 28 4 2 2" xfId="19178" xr:uid="{D5880E73-8040-4377-9209-D56CA646C931}"/>
    <cellStyle name="Normal 14 28 4 2 2 2" xfId="19179" xr:uid="{6397D7F2-4FC8-4995-B6C5-3211EEC17576}"/>
    <cellStyle name="Normal 14 28 4 2 2 3" xfId="19180" xr:uid="{9ABB9DCF-566D-44C6-89A4-D326CC4B1897}"/>
    <cellStyle name="Normal 14 28 4 2 2 4" xfId="19181" xr:uid="{C18AC467-F6EB-4526-B1A0-67FE2DC42CD7}"/>
    <cellStyle name="Normal 14 28 4 2 2 5" xfId="19182" xr:uid="{6F73A588-089D-44CA-A7AB-9AAFEBAB4CA5}"/>
    <cellStyle name="Normal 14 28 4 2 3" xfId="19183" xr:uid="{96E0E54B-8FF3-429F-AC0E-EA6CAB8C2228}"/>
    <cellStyle name="Normal 14 28 4 2 4" xfId="19184" xr:uid="{85A743E8-4592-42E4-8D2A-204ADB917487}"/>
    <cellStyle name="Normal 14 28 4 2 5" xfId="19185" xr:uid="{52FCF915-E4DE-410A-AFCF-57ACC8F79119}"/>
    <cellStyle name="Normal 14 28 4 2 6" xfId="19186" xr:uid="{98D2936F-4955-467C-AE68-42646AA7F96C}"/>
    <cellStyle name="Normal 14 28 4 3" xfId="19187" xr:uid="{C4981C02-65D1-442A-B470-2AAB3070F093}"/>
    <cellStyle name="Normal 14 28 4 3 2" xfId="19188" xr:uid="{48789840-91F4-4DA5-9B50-63CFB952C0BB}"/>
    <cellStyle name="Normal 14 28 4 3 2 2" xfId="19189" xr:uid="{8A71F3C8-25C3-4BB6-9206-576DBF4852DF}"/>
    <cellStyle name="Normal 14 28 4 3 2 3" xfId="19190" xr:uid="{771D891B-7F33-4F4B-B013-B1BE9799C91B}"/>
    <cellStyle name="Normal 14 28 4 3 3" xfId="19191" xr:uid="{FD115F09-8E26-4823-9BE1-624181D9B25F}"/>
    <cellStyle name="Normal 14 28 4 3 4" xfId="19192" xr:uid="{3C27D4AA-CAB8-4992-8AB1-DF57A385B916}"/>
    <cellStyle name="Normal 14 28 4 3 5" xfId="19193" xr:uid="{D18DF08F-9910-426C-B619-73AC6543471B}"/>
    <cellStyle name="Normal 14 28 4 3 6" xfId="19194" xr:uid="{6D09C523-2026-4E0E-BBB2-B9A575F2018D}"/>
    <cellStyle name="Normal 14 28 4 4" xfId="19195" xr:uid="{037D1A25-F1FF-4C2B-A7EE-BFBFF981FD08}"/>
    <cellStyle name="Normal 14 28 4 4 2" xfId="19196" xr:uid="{907BDB14-DA15-4E29-BE7D-622609A41A17}"/>
    <cellStyle name="Normal 14 28 4 4 3" xfId="19197" xr:uid="{895DF726-49BE-4C12-BC1F-75FBB7B379E3}"/>
    <cellStyle name="Normal 14 28 4 5" xfId="19198" xr:uid="{65A4D84C-A2EF-4344-BB4F-642889FEC1CA}"/>
    <cellStyle name="Normal 14 28 4 6" xfId="19199" xr:uid="{3571C4B4-77FC-4D93-91E1-EF2A1FA82587}"/>
    <cellStyle name="Normal 14 28 4 7" xfId="19200" xr:uid="{F7B8CBEE-6AFD-4EB6-AB4F-7A722EA1A965}"/>
    <cellStyle name="Normal 14 28 4 8" xfId="19201" xr:uid="{056E8E92-AFC4-4937-9367-08BECD9E88C6}"/>
    <cellStyle name="Normal 14 28 5" xfId="19202" xr:uid="{224169BC-6507-44F6-BFB0-C188A6D62F29}"/>
    <cellStyle name="Normal 14 28 5 2" xfId="19203" xr:uid="{0BDC2608-175C-49E1-AE10-5F0965DA25E0}"/>
    <cellStyle name="Normal 14 28 5 2 2" xfId="19204" xr:uid="{627A195E-72D8-4CEC-8D7D-0EA861723A03}"/>
    <cellStyle name="Normal 14 28 5 2 2 2" xfId="19205" xr:uid="{1708516D-FAC8-41D2-8415-7435174FD027}"/>
    <cellStyle name="Normal 14 28 5 2 2 3" xfId="19206" xr:uid="{4A58CA2C-ABCB-42DC-95A7-54EB491119F6}"/>
    <cellStyle name="Normal 14 28 5 2 2 4" xfId="19207" xr:uid="{48D8AFC9-0D1D-4452-BB1C-76D1C1204634}"/>
    <cellStyle name="Normal 14 28 5 2 2 5" xfId="19208" xr:uid="{4D280C2E-7878-4AB9-9269-BDB94F331B68}"/>
    <cellStyle name="Normal 14 28 5 2 3" xfId="19209" xr:uid="{90787E1A-1CEB-4051-A3F6-D10E33979A2D}"/>
    <cellStyle name="Normal 14 28 5 2 4" xfId="19210" xr:uid="{1F377C4F-262F-455C-A5EF-9968792DAB64}"/>
    <cellStyle name="Normal 14 28 5 2 5" xfId="19211" xr:uid="{DF3E5C13-8A6A-47DA-B5AA-4E9FBBFC42AD}"/>
    <cellStyle name="Normal 14 28 5 2 6" xfId="19212" xr:uid="{FAD9ED64-9BA8-46BB-8CC9-644541BDC427}"/>
    <cellStyle name="Normal 14 28 5 3" xfId="19213" xr:uid="{F018AB4E-057A-4D78-9803-225E43C02E2E}"/>
    <cellStyle name="Normal 14 28 5 3 2" xfId="19214" xr:uid="{3B0D3D66-B0BC-4BE9-A11C-F083D3156A03}"/>
    <cellStyle name="Normal 14 28 5 3 2 2" xfId="19215" xr:uid="{137142D6-016E-4911-B23F-0CE6076EE23F}"/>
    <cellStyle name="Normal 14 28 5 3 2 3" xfId="19216" xr:uid="{CF824963-1F5C-4500-9744-DED28D4BC6CA}"/>
    <cellStyle name="Normal 14 28 5 3 3" xfId="19217" xr:uid="{4323C8E4-B654-4190-8372-71DC2EFD8308}"/>
    <cellStyle name="Normal 14 28 5 3 4" xfId="19218" xr:uid="{C3146F90-A4C7-404F-9CF3-8A8A11BA3E90}"/>
    <cellStyle name="Normal 14 28 5 3 5" xfId="19219" xr:uid="{2D11B20D-9EB2-4DA0-82C1-A34C429F5A48}"/>
    <cellStyle name="Normal 14 28 5 3 6" xfId="19220" xr:uid="{31253757-2A72-4B82-A4DD-29BBA3B99F28}"/>
    <cellStyle name="Normal 14 28 5 4" xfId="19221" xr:uid="{D81608EC-0C28-46A1-8AA2-9A117B383ACB}"/>
    <cellStyle name="Normal 14 28 5 4 2" xfId="19222" xr:uid="{8AD17C91-99A0-48CC-BA59-32C8E13235C4}"/>
    <cellStyle name="Normal 14 28 5 4 3" xfId="19223" xr:uid="{3D20C5C5-DBB1-4886-8E50-FEAD45382F12}"/>
    <cellStyle name="Normal 14 28 5 5" xfId="19224" xr:uid="{A1B56D21-B6AB-471A-93BD-5E98F3E5E2E2}"/>
    <cellStyle name="Normal 14 28 5 6" xfId="19225" xr:uid="{F1D9B01D-800A-4675-B23A-095FB59632AD}"/>
    <cellStyle name="Normal 14 28 5 7" xfId="19226" xr:uid="{AEDB7F78-C564-4949-99E2-9C0D5235F8FA}"/>
    <cellStyle name="Normal 14 28 5 8" xfId="19227" xr:uid="{8AA08220-6F8E-4F6E-A968-073858EBEEF6}"/>
    <cellStyle name="Normal 14 28 6" xfId="19228" xr:uid="{0EA956C3-1E96-4EAA-B44F-C8C22A0522E3}"/>
    <cellStyle name="Normal 14 28 7" xfId="19229" xr:uid="{D3E96F81-BA6C-40A2-8402-F09D875C4D70}"/>
    <cellStyle name="Normal 14 29" xfId="19230" xr:uid="{EAE6F27C-E43A-41CF-9F4B-DE4E08CDE5CF}"/>
    <cellStyle name="Normal 14 29 2" xfId="19231" xr:uid="{92232357-18BA-44CE-8152-DE271234E28D}"/>
    <cellStyle name="Normal 14 29 2 2" xfId="19232" xr:uid="{CF59DC67-0CC1-4635-8E37-FEF98B5DCD45}"/>
    <cellStyle name="Normal 14 29 2 2 2" xfId="19233" xr:uid="{2970DC00-9C32-48D2-9034-F58967E8BF7E}"/>
    <cellStyle name="Normal 14 29 2 3" xfId="19234" xr:uid="{B348C287-C084-4B81-A7A0-4509102EA1E7}"/>
    <cellStyle name="Normal 14 29 2 4" xfId="19235" xr:uid="{5420B3D4-8181-48E5-8D09-D947094E5AE4}"/>
    <cellStyle name="Normal 14 29 3" xfId="19236" xr:uid="{45C7B057-06AB-4027-998D-BA015A42AAEC}"/>
    <cellStyle name="Normal 14 29 4" xfId="19237" xr:uid="{96BC9019-7A36-4B7E-A866-5750E8E9E4D6}"/>
    <cellStyle name="Normal 14 29 4 2" xfId="19238" xr:uid="{9570F222-65C5-4B05-A2F5-229C9A723641}"/>
    <cellStyle name="Normal 14 29 4 2 2" xfId="19239" xr:uid="{28591882-2C08-47E6-89AE-94868B901DD6}"/>
    <cellStyle name="Normal 14 29 4 2 2 2" xfId="19240" xr:uid="{ED7A515A-5B20-412D-8276-61CA7F8E854D}"/>
    <cellStyle name="Normal 14 29 4 2 2 3" xfId="19241" xr:uid="{273CB93A-8475-4D84-96FC-D9B7B20F2A40}"/>
    <cellStyle name="Normal 14 29 4 2 2 4" xfId="19242" xr:uid="{98325138-F850-4FAA-B73E-011D44DB5115}"/>
    <cellStyle name="Normal 14 29 4 2 2 5" xfId="19243" xr:uid="{7000A676-3D87-4CE3-BC3A-F578F580B19C}"/>
    <cellStyle name="Normal 14 29 4 2 3" xfId="19244" xr:uid="{3903F4DC-DCD8-40C0-84EB-A2160B99A8B7}"/>
    <cellStyle name="Normal 14 29 4 2 4" xfId="19245" xr:uid="{54F7391B-9E7A-4BFF-8192-DD3BD0A39632}"/>
    <cellStyle name="Normal 14 29 4 2 5" xfId="19246" xr:uid="{C692E318-4D4C-4A9F-8526-68BA46EAB553}"/>
    <cellStyle name="Normal 14 29 4 2 6" xfId="19247" xr:uid="{54C47D71-B08F-4470-86A1-4F4610E902BB}"/>
    <cellStyle name="Normal 14 29 4 3" xfId="19248" xr:uid="{CD36EF1F-F686-48D4-B5C5-11289DB841AD}"/>
    <cellStyle name="Normal 14 29 4 3 2" xfId="19249" xr:uid="{75F21991-DFC0-4C1D-8BDC-05D12F5D0D53}"/>
    <cellStyle name="Normal 14 29 4 3 2 2" xfId="19250" xr:uid="{3D4713B9-7FA8-46B3-BA74-A23C323C8CB4}"/>
    <cellStyle name="Normal 14 29 4 3 2 3" xfId="19251" xr:uid="{69DB52A3-D61D-45F6-AD8E-3A56F130FB07}"/>
    <cellStyle name="Normal 14 29 4 3 3" xfId="19252" xr:uid="{5927ED6F-16B9-4F9D-A67B-BDB7D73C4738}"/>
    <cellStyle name="Normal 14 29 4 3 4" xfId="19253" xr:uid="{E9316B90-50CB-4A7D-8FE0-D01BC89E9FAF}"/>
    <cellStyle name="Normal 14 29 4 3 5" xfId="19254" xr:uid="{99A10C0B-50DC-4A31-A36A-FA6B252375AB}"/>
    <cellStyle name="Normal 14 29 4 3 6" xfId="19255" xr:uid="{6102CC19-D723-43F3-91F4-9695E6E601CE}"/>
    <cellStyle name="Normal 14 29 4 4" xfId="19256" xr:uid="{13F7632E-1958-4151-89AB-008B59927E99}"/>
    <cellStyle name="Normal 14 29 4 4 2" xfId="19257" xr:uid="{D53F7F59-56AD-4EB2-89B2-9C9CD88587C7}"/>
    <cellStyle name="Normal 14 29 4 4 3" xfId="19258" xr:uid="{15C159A7-BC39-47C9-95E0-AE6E383AF842}"/>
    <cellStyle name="Normal 14 29 4 5" xfId="19259" xr:uid="{974CD0F1-00C7-4361-868F-6455DE73BD78}"/>
    <cellStyle name="Normal 14 29 4 6" xfId="19260" xr:uid="{99412F7B-0233-417D-AE78-FD183E2EB3F4}"/>
    <cellStyle name="Normal 14 29 4 7" xfId="19261" xr:uid="{15325C83-09E4-4F55-B382-055C5423B076}"/>
    <cellStyle name="Normal 14 29 4 8" xfId="19262" xr:uid="{C4867B13-DA27-48D8-97AB-F8673E5A0DAE}"/>
    <cellStyle name="Normal 14 29 5" xfId="19263" xr:uid="{4EC1E348-E30B-4BE8-B529-5AC62DADEF57}"/>
    <cellStyle name="Normal 14 29 5 2" xfId="19264" xr:uid="{D81BF60C-935C-4115-A798-D353DA0546F1}"/>
    <cellStyle name="Normal 14 29 5 2 2" xfId="19265" xr:uid="{6F63936A-FA58-4D34-BA81-BFF79640E147}"/>
    <cellStyle name="Normal 14 29 5 2 2 2" xfId="19266" xr:uid="{E1452FBC-B094-42F2-B2F6-394E2809C8E6}"/>
    <cellStyle name="Normal 14 29 5 2 2 3" xfId="19267" xr:uid="{423D1FD0-59BE-41B1-BCE4-AF093695B4A6}"/>
    <cellStyle name="Normal 14 29 5 2 2 4" xfId="19268" xr:uid="{3584F946-771D-4588-94BE-548016A0AE73}"/>
    <cellStyle name="Normal 14 29 5 2 2 5" xfId="19269" xr:uid="{8752A374-D495-4957-B016-4F9D8EE1D133}"/>
    <cellStyle name="Normal 14 29 5 2 3" xfId="19270" xr:uid="{59579A9D-ED76-4969-AF10-698B22DBFED0}"/>
    <cellStyle name="Normal 14 29 5 2 4" xfId="19271" xr:uid="{2D396E3E-DA82-4B50-A31D-86BA84AD74D8}"/>
    <cellStyle name="Normal 14 29 5 2 5" xfId="19272" xr:uid="{637FED31-789F-44C9-BB4B-301DAC5415D6}"/>
    <cellStyle name="Normal 14 29 5 2 6" xfId="19273" xr:uid="{F53C7D16-9589-43AD-A627-78E5566A4116}"/>
    <cellStyle name="Normal 14 29 5 3" xfId="19274" xr:uid="{5F8FDFF6-B335-42C4-9032-BB1495424E21}"/>
    <cellStyle name="Normal 14 29 5 3 2" xfId="19275" xr:uid="{042489FB-1FE8-4F56-A507-C2361D71DF18}"/>
    <cellStyle name="Normal 14 29 5 3 2 2" xfId="19276" xr:uid="{AB50426B-88FA-4DEA-9E6A-F213AEE2307D}"/>
    <cellStyle name="Normal 14 29 5 3 2 3" xfId="19277" xr:uid="{57494A98-23F4-4691-8BA9-90325A1823BC}"/>
    <cellStyle name="Normal 14 29 5 3 3" xfId="19278" xr:uid="{609ACBF8-BA9A-4A84-AFF9-B2A9E9B117F5}"/>
    <cellStyle name="Normal 14 29 5 3 4" xfId="19279" xr:uid="{766C8E23-9C22-4653-8883-1160873A8A57}"/>
    <cellStyle name="Normal 14 29 5 3 5" xfId="19280" xr:uid="{D5505867-6C92-4258-BC80-7CCEC891203B}"/>
    <cellStyle name="Normal 14 29 5 3 6" xfId="19281" xr:uid="{85DCCCF7-CA46-4C92-85B8-10B21CCA03D6}"/>
    <cellStyle name="Normal 14 29 5 4" xfId="19282" xr:uid="{8783B6DB-2157-470D-BEBC-9BD597A6BA29}"/>
    <cellStyle name="Normal 14 29 5 4 2" xfId="19283" xr:uid="{CC479C7E-A91A-44B9-8EA2-A52BEFD89C95}"/>
    <cellStyle name="Normal 14 29 5 4 3" xfId="19284" xr:uid="{F5798937-9CE7-44AE-9E73-CAEE436AAFC3}"/>
    <cellStyle name="Normal 14 29 5 5" xfId="19285" xr:uid="{715E306D-5288-44CF-9D25-C8A29CD4D68F}"/>
    <cellStyle name="Normal 14 29 5 6" xfId="19286" xr:uid="{7EC97081-A7E0-45BD-B7A0-C37549F46C02}"/>
    <cellStyle name="Normal 14 29 5 7" xfId="19287" xr:uid="{AB1C874E-28C3-4938-BF17-4117879FAD5A}"/>
    <cellStyle name="Normal 14 29 5 8" xfId="19288" xr:uid="{8DCF2E12-343D-43CE-8A48-E9CB2B4E5592}"/>
    <cellStyle name="Normal 14 29 6" xfId="19289" xr:uid="{1D38F524-D2E3-49F8-8FE9-B88E6BF38287}"/>
    <cellStyle name="Normal 14 29 7" xfId="19290" xr:uid="{9F353B09-C1D0-45D4-A2A8-1D6D9E703DA0}"/>
    <cellStyle name="Normal 14 3" xfId="1142" xr:uid="{00000000-0005-0000-0000-00001F0E0000}"/>
    <cellStyle name="Normal 14 3 10" xfId="19292" xr:uid="{EBEA31EF-B8B1-48C6-A225-DFE342A1919C}"/>
    <cellStyle name="Normal 14 3 10 2" xfId="19293" xr:uid="{BF6AACAE-E3D1-4865-8460-23E089F8F04C}"/>
    <cellStyle name="Normal 14 3 10 2 2" xfId="19294" xr:uid="{BA90A56F-A57A-48DF-9464-450793503F4A}"/>
    <cellStyle name="Normal 14 3 10 2 2 2" xfId="19295" xr:uid="{DCED2A1E-80FD-4465-9DC2-C2B1F3ED088F}"/>
    <cellStyle name="Normal 14 3 10 2 3" xfId="19296" xr:uid="{71D0C57C-6C53-4E13-8704-F7355B4115D4}"/>
    <cellStyle name="Normal 14 3 10 2 4" xfId="19297" xr:uid="{830D070F-5E62-4638-9FF6-8B388E666E98}"/>
    <cellStyle name="Normal 14 3 10 3" xfId="19298" xr:uid="{BCB009A2-B0CE-449F-A2D6-D41F7F312A6D}"/>
    <cellStyle name="Normal 14 3 10 4" xfId="19299" xr:uid="{D3E33DC1-83B9-49E3-B68C-F2EDC3CB8605}"/>
    <cellStyle name="Normal 14 3 10 4 2" xfId="19300" xr:uid="{8A2803C4-34D1-4311-8FAD-A8C43284E7DF}"/>
    <cellStyle name="Normal 14 3 10 4 2 2" xfId="19301" xr:uid="{EC6BFF69-45CD-4769-A93E-681FDBF9EC22}"/>
    <cellStyle name="Normal 14 3 10 4 2 2 2" xfId="19302" xr:uid="{94F5DD10-BD1E-43B3-A80C-0BE07216ACC3}"/>
    <cellStyle name="Normal 14 3 10 4 2 2 3" xfId="19303" xr:uid="{2F78C12B-C3E5-4A46-A3DD-9F0899E4EF70}"/>
    <cellStyle name="Normal 14 3 10 4 2 2 4" xfId="19304" xr:uid="{19D5039F-7CC8-432B-AF6A-6A3CE799F32F}"/>
    <cellStyle name="Normal 14 3 10 4 2 2 5" xfId="19305" xr:uid="{DA243443-F4FB-481E-96B4-E60CAA82F21F}"/>
    <cellStyle name="Normal 14 3 10 4 2 3" xfId="19306" xr:uid="{FE993131-F022-41DF-9E80-CA12BF50FE73}"/>
    <cellStyle name="Normal 14 3 10 4 2 4" xfId="19307" xr:uid="{0DD61142-937D-4C8D-801A-83FE7F5D18B6}"/>
    <cellStyle name="Normal 14 3 10 4 2 5" xfId="19308" xr:uid="{5EACE4F0-7543-4C57-97EE-D058C1A663A2}"/>
    <cellStyle name="Normal 14 3 10 4 2 6" xfId="19309" xr:uid="{9F12697A-E7E4-468A-9F99-263DDB28188A}"/>
    <cellStyle name="Normal 14 3 10 4 3" xfId="19310" xr:uid="{09D577B7-5336-4F65-A4E3-24E415828A51}"/>
    <cellStyle name="Normal 14 3 10 4 3 2" xfId="19311" xr:uid="{3E546B44-2937-4021-AB06-2C5DA03AA476}"/>
    <cellStyle name="Normal 14 3 10 4 3 2 2" xfId="19312" xr:uid="{6D4B7C0B-EA0B-4BF9-9B6C-F0E03288600B}"/>
    <cellStyle name="Normal 14 3 10 4 3 2 3" xfId="19313" xr:uid="{4E929270-694F-494E-A2E9-23A8D3A44825}"/>
    <cellStyle name="Normal 14 3 10 4 3 3" xfId="19314" xr:uid="{BC23F8E6-A13E-42A5-BC38-E7D1D5FF5DE5}"/>
    <cellStyle name="Normal 14 3 10 4 3 4" xfId="19315" xr:uid="{0F335963-D9B7-48F9-A625-6CE96382B650}"/>
    <cellStyle name="Normal 14 3 10 4 3 5" xfId="19316" xr:uid="{0A646000-CE80-4976-AD35-127EA9A61347}"/>
    <cellStyle name="Normal 14 3 10 4 3 6" xfId="19317" xr:uid="{71E6BEAB-6632-4BDB-8CB5-A219CAA5D759}"/>
    <cellStyle name="Normal 14 3 10 4 4" xfId="19318" xr:uid="{64E0E52D-6B07-457C-A8EC-E897BFA52856}"/>
    <cellStyle name="Normal 14 3 10 4 4 2" xfId="19319" xr:uid="{BBF44B86-B4A9-4CA2-8F24-FD74D6297AFC}"/>
    <cellStyle name="Normal 14 3 10 4 4 3" xfId="19320" xr:uid="{7DFE098B-22A1-4021-ADE1-6E93FBACFE68}"/>
    <cellStyle name="Normal 14 3 10 4 5" xfId="19321" xr:uid="{0DF9B76C-3111-4428-80DF-036D35788774}"/>
    <cellStyle name="Normal 14 3 10 4 6" xfId="19322" xr:uid="{693E1CE5-FAAA-47E0-A2BE-7F4BCD046184}"/>
    <cellStyle name="Normal 14 3 10 4 7" xfId="19323" xr:uid="{BA812475-97B5-4DDC-A7A8-78669123C973}"/>
    <cellStyle name="Normal 14 3 10 4 8" xfId="19324" xr:uid="{F32119DF-13F2-4BF6-8041-74D1F7963E89}"/>
    <cellStyle name="Normal 14 3 10 5" xfId="19325" xr:uid="{021CD110-21B3-4A4B-A6CF-FEDA2EE66E1A}"/>
    <cellStyle name="Normal 14 3 10 5 2" xfId="19326" xr:uid="{52646C22-1380-42E3-8731-B8493FCE30A2}"/>
    <cellStyle name="Normal 14 3 10 5 2 2" xfId="19327" xr:uid="{092EACFA-8493-4429-938D-745DC42EE5F8}"/>
    <cellStyle name="Normal 14 3 10 5 2 2 2" xfId="19328" xr:uid="{90562833-F77C-4957-8D87-C17489F4289A}"/>
    <cellStyle name="Normal 14 3 10 5 2 2 3" xfId="19329" xr:uid="{3F1D8CB5-99B5-4FBD-B4D7-7E8F07BA87FF}"/>
    <cellStyle name="Normal 14 3 10 5 2 2 4" xfId="19330" xr:uid="{000928A2-3309-4B5A-BD71-6B2F6B5246EE}"/>
    <cellStyle name="Normal 14 3 10 5 2 2 5" xfId="19331" xr:uid="{A23636AF-054F-4F54-AF4B-F73EA023A465}"/>
    <cellStyle name="Normal 14 3 10 5 2 3" xfId="19332" xr:uid="{BE658476-E3B1-4BCF-9A8E-48350033C2F9}"/>
    <cellStyle name="Normal 14 3 10 5 2 4" xfId="19333" xr:uid="{07C4A161-104B-495D-87B7-96FAFAEAE868}"/>
    <cellStyle name="Normal 14 3 10 5 2 5" xfId="19334" xr:uid="{2EF79598-31F2-4C09-8E84-40BA969D3C28}"/>
    <cellStyle name="Normal 14 3 10 5 2 6" xfId="19335" xr:uid="{D53EB852-B4B3-459B-9BF1-BDDD05346653}"/>
    <cellStyle name="Normal 14 3 10 5 3" xfId="19336" xr:uid="{ED7A2B9E-5BD6-46DB-8312-0F10A8A8080B}"/>
    <cellStyle name="Normal 14 3 10 5 3 2" xfId="19337" xr:uid="{F254FC3B-A174-4751-9FCC-86A6717DB640}"/>
    <cellStyle name="Normal 14 3 10 5 3 2 2" xfId="19338" xr:uid="{12DE2006-27C5-49E3-B87E-1278D7F76688}"/>
    <cellStyle name="Normal 14 3 10 5 3 2 3" xfId="19339" xr:uid="{1757C1B3-6751-4F67-95D7-C61BF20448E9}"/>
    <cellStyle name="Normal 14 3 10 5 3 3" xfId="19340" xr:uid="{D05BC16E-A60A-42C9-8595-07447FC85320}"/>
    <cellStyle name="Normal 14 3 10 5 3 4" xfId="19341" xr:uid="{4AD40599-744C-4741-A117-551ECF007FEA}"/>
    <cellStyle name="Normal 14 3 10 5 3 5" xfId="19342" xr:uid="{37BCDA9A-5316-4C1F-9F20-8C11B0476F4E}"/>
    <cellStyle name="Normal 14 3 10 5 3 6" xfId="19343" xr:uid="{D5631A1D-1079-42A8-A7CE-BD187F7B4973}"/>
    <cellStyle name="Normal 14 3 10 5 4" xfId="19344" xr:uid="{0B9FA5CD-71CA-4A30-A355-955FCEA618B2}"/>
    <cellStyle name="Normal 14 3 10 5 4 2" xfId="19345" xr:uid="{E4636BD9-6F3E-4EDB-9F3B-9E6421A1926B}"/>
    <cellStyle name="Normal 14 3 10 5 4 3" xfId="19346" xr:uid="{00681807-2BA0-4565-8A4E-E2738B63E454}"/>
    <cellStyle name="Normal 14 3 10 5 5" xfId="19347" xr:uid="{BAEF19B6-4EAF-49C4-9130-8B28162DA94D}"/>
    <cellStyle name="Normal 14 3 10 5 6" xfId="19348" xr:uid="{64B5CD6A-F57E-4D46-A5B1-FCF56DA54BD4}"/>
    <cellStyle name="Normal 14 3 10 5 7" xfId="19349" xr:uid="{DC196E04-C6EB-4C62-978E-E2C55630527E}"/>
    <cellStyle name="Normal 14 3 10 5 8" xfId="19350" xr:uid="{D4273895-3A0A-4E29-A5B1-D60F95992D0D}"/>
    <cellStyle name="Normal 14 3 10 6" xfId="19351" xr:uid="{B2E47F4C-AF58-4F0D-8CAA-B23274EB2157}"/>
    <cellStyle name="Normal 14 3 10 7" xfId="19352" xr:uid="{04B47E32-89B8-49E6-978A-DC5D281E8C90}"/>
    <cellStyle name="Normal 14 3 11" xfId="19353" xr:uid="{1B5DA8E6-AB32-4B4F-A0D4-3340FD49D343}"/>
    <cellStyle name="Normal 14 3 11 2" xfId="19354" xr:uid="{24F7339E-B39A-42A3-ABEC-0AE484986C80}"/>
    <cellStyle name="Normal 14 3 11 2 2" xfId="19355" xr:uid="{D7DE7EFB-D958-4D61-A8CE-585018037767}"/>
    <cellStyle name="Normal 14 3 11 2 2 2" xfId="19356" xr:uid="{4822D401-7500-4E25-B52E-D63698E52E6C}"/>
    <cellStyle name="Normal 14 3 11 2 3" xfId="19357" xr:uid="{12BAF166-21E4-414F-8C3A-6DFAFEE7C416}"/>
    <cellStyle name="Normal 14 3 11 2 4" xfId="19358" xr:uid="{178EBC17-144F-48EB-8A19-26DE6A713D1A}"/>
    <cellStyle name="Normal 14 3 11 3" xfId="19359" xr:uid="{5C164F95-E521-4C2D-98B2-6B0B31DEDCB8}"/>
    <cellStyle name="Normal 14 3 11 4" xfId="19360" xr:uid="{D5EBBFC7-9D3B-4B09-9D7E-B6827C2A2D4F}"/>
    <cellStyle name="Normal 14 3 11 4 2" xfId="19361" xr:uid="{91D8F16E-9A3F-4EB2-8A01-DEEF7A43F8DA}"/>
    <cellStyle name="Normal 14 3 11 4 2 2" xfId="19362" xr:uid="{6E159D49-72A8-4C98-AAA4-57B0CCFFAAFF}"/>
    <cellStyle name="Normal 14 3 11 4 2 2 2" xfId="19363" xr:uid="{277C321D-9A61-4AD9-AE23-D941BEA72404}"/>
    <cellStyle name="Normal 14 3 11 4 2 2 3" xfId="19364" xr:uid="{751F5913-6956-4D35-A865-3506BBDA852A}"/>
    <cellStyle name="Normal 14 3 11 4 2 2 4" xfId="19365" xr:uid="{12B1F332-3182-4589-997D-C123B5521C88}"/>
    <cellStyle name="Normal 14 3 11 4 2 2 5" xfId="19366" xr:uid="{5A38C9B4-3A48-4ED8-A154-6004E7F1AE51}"/>
    <cellStyle name="Normal 14 3 11 4 2 3" xfId="19367" xr:uid="{B3CA61C3-2DB8-40BE-9F50-A44EFA40E9EF}"/>
    <cellStyle name="Normal 14 3 11 4 2 4" xfId="19368" xr:uid="{EC80A1AF-7CE8-4614-875E-D5D38BFCD435}"/>
    <cellStyle name="Normal 14 3 11 4 2 5" xfId="19369" xr:uid="{0A29971F-52DA-4283-8A8D-195B61798097}"/>
    <cellStyle name="Normal 14 3 11 4 2 6" xfId="19370" xr:uid="{99776578-C17F-43D3-AA70-DCA74A6573B6}"/>
    <cellStyle name="Normal 14 3 11 4 3" xfId="19371" xr:uid="{44CCBEDF-B07B-42F8-897F-7F3676A11017}"/>
    <cellStyle name="Normal 14 3 11 4 3 2" xfId="19372" xr:uid="{631E1AD6-B3F4-4E40-8479-C280C17531AC}"/>
    <cellStyle name="Normal 14 3 11 4 3 2 2" xfId="19373" xr:uid="{A95377FC-09A9-43B9-9B51-3A950915DBEA}"/>
    <cellStyle name="Normal 14 3 11 4 3 2 3" xfId="19374" xr:uid="{61106D61-E88D-49D5-A46C-1AEB80C610B5}"/>
    <cellStyle name="Normal 14 3 11 4 3 3" xfId="19375" xr:uid="{4E680115-52B5-4E3B-82E1-A361F196514C}"/>
    <cellStyle name="Normal 14 3 11 4 3 4" xfId="19376" xr:uid="{82FBDB0A-C294-4E4B-8D41-9A91133CBBEA}"/>
    <cellStyle name="Normal 14 3 11 4 3 5" xfId="19377" xr:uid="{7DE33FDD-E907-4E9E-88C2-673FE64F0FA2}"/>
    <cellStyle name="Normal 14 3 11 4 3 6" xfId="19378" xr:uid="{1B22C219-6098-4B26-A16C-901AAEC7C7EA}"/>
    <cellStyle name="Normal 14 3 11 4 4" xfId="19379" xr:uid="{BC1A3A13-9D19-46FC-A46D-7F82FD0CAAC4}"/>
    <cellStyle name="Normal 14 3 11 4 4 2" xfId="19380" xr:uid="{A2CB14F7-E079-4E0D-AB12-8DF3BC897560}"/>
    <cellStyle name="Normal 14 3 11 4 4 3" xfId="19381" xr:uid="{4FAA038A-726A-4AC5-A0D4-CBBEB1A947CF}"/>
    <cellStyle name="Normal 14 3 11 4 5" xfId="19382" xr:uid="{313F638F-5A60-431E-93C4-37D51EDAC17A}"/>
    <cellStyle name="Normal 14 3 11 4 6" xfId="19383" xr:uid="{CF64B9A7-3E3F-41FA-9E42-0D3B97F79E71}"/>
    <cellStyle name="Normal 14 3 11 4 7" xfId="19384" xr:uid="{2052CD45-6003-41D7-A067-3EED2A7DB0A6}"/>
    <cellStyle name="Normal 14 3 11 4 8" xfId="19385" xr:uid="{11947181-B3A2-477D-96F6-36FFE65C15EB}"/>
    <cellStyle name="Normal 14 3 11 5" xfId="19386" xr:uid="{D6F29E86-1A97-47AE-86DB-E3A434333364}"/>
    <cellStyle name="Normal 14 3 11 5 2" xfId="19387" xr:uid="{08E91633-CD73-471A-B189-E95792064CB4}"/>
    <cellStyle name="Normal 14 3 11 5 2 2" xfId="19388" xr:uid="{5FD6DA33-B2B4-40C1-A164-74B3DEE54C9B}"/>
    <cellStyle name="Normal 14 3 11 5 2 2 2" xfId="19389" xr:uid="{14C5C55C-58C3-4621-8699-AFA4D69C30AA}"/>
    <cellStyle name="Normal 14 3 11 5 2 2 3" xfId="19390" xr:uid="{88E31032-64F4-4A96-8301-E8FF063105F6}"/>
    <cellStyle name="Normal 14 3 11 5 2 2 4" xfId="19391" xr:uid="{D4C9672C-1F9E-472D-BAF7-5179DAF049EA}"/>
    <cellStyle name="Normal 14 3 11 5 2 2 5" xfId="19392" xr:uid="{547EEE2A-AD2F-46B2-94CB-8ABF0E235755}"/>
    <cellStyle name="Normal 14 3 11 5 2 3" xfId="19393" xr:uid="{74305979-CD30-456F-B1B9-D4A76A493432}"/>
    <cellStyle name="Normal 14 3 11 5 2 4" xfId="19394" xr:uid="{3B17C85C-CDDB-4DBE-9163-2264EB41C4B5}"/>
    <cellStyle name="Normal 14 3 11 5 2 5" xfId="19395" xr:uid="{8AD71899-899B-4E00-9B6D-A3C49A041491}"/>
    <cellStyle name="Normal 14 3 11 5 2 6" xfId="19396" xr:uid="{CD325636-9FEB-4364-9236-A56BF79A586E}"/>
    <cellStyle name="Normal 14 3 11 5 3" xfId="19397" xr:uid="{244C34CC-4AEA-46CD-83B6-9DD4B4AA1449}"/>
    <cellStyle name="Normal 14 3 11 5 3 2" xfId="19398" xr:uid="{AC23A8C5-BB70-4760-ABF7-E81DDBC2C14C}"/>
    <cellStyle name="Normal 14 3 11 5 3 2 2" xfId="19399" xr:uid="{5B9D966D-DF59-49DA-8373-D8F007D3B43A}"/>
    <cellStyle name="Normal 14 3 11 5 3 2 3" xfId="19400" xr:uid="{EA73D64D-66FF-4E3A-AF8F-55AA12C69BA4}"/>
    <cellStyle name="Normal 14 3 11 5 3 3" xfId="19401" xr:uid="{48E77763-3D20-400D-A547-3D8BAAC3610C}"/>
    <cellStyle name="Normal 14 3 11 5 3 4" xfId="19402" xr:uid="{0D4FF1FF-62EA-4710-BF12-5D7148A01ACC}"/>
    <cellStyle name="Normal 14 3 11 5 3 5" xfId="19403" xr:uid="{6F82EF71-701E-49B3-A452-7C5B5BF0694F}"/>
    <cellStyle name="Normal 14 3 11 5 3 6" xfId="19404" xr:uid="{28B57103-C70A-4F7E-85F7-A8D100E66563}"/>
    <cellStyle name="Normal 14 3 11 5 4" xfId="19405" xr:uid="{E4360003-1199-427A-9FEB-EC40848CE048}"/>
    <cellStyle name="Normal 14 3 11 5 4 2" xfId="19406" xr:uid="{519264C6-743D-4B69-BD94-2DFC31AA6175}"/>
    <cellStyle name="Normal 14 3 11 5 4 3" xfId="19407" xr:uid="{583D290D-8733-4A3D-A45F-E565F112B8FB}"/>
    <cellStyle name="Normal 14 3 11 5 5" xfId="19408" xr:uid="{E69B0DD3-FEFC-4A74-80D7-2828F591AE87}"/>
    <cellStyle name="Normal 14 3 11 5 6" xfId="19409" xr:uid="{35CFEED4-81B1-48F6-A043-22A5D1795954}"/>
    <cellStyle name="Normal 14 3 11 5 7" xfId="19410" xr:uid="{18BCF258-17DC-41EC-9DE4-7E7DC4B90C2C}"/>
    <cellStyle name="Normal 14 3 11 5 8" xfId="19411" xr:uid="{616C3DA8-6483-4B90-AE26-D622E5CA67AE}"/>
    <cellStyle name="Normal 14 3 11 6" xfId="19412" xr:uid="{D8BA1188-E17B-40C7-A2AF-9A04441D6FB4}"/>
    <cellStyle name="Normal 14 3 11 7" xfId="19413" xr:uid="{2712A253-29BA-47AF-8B6E-FC16A7186EF9}"/>
    <cellStyle name="Normal 14 3 12" xfId="19414" xr:uid="{73F8E1F2-AF83-4586-9AAE-64049CC664C3}"/>
    <cellStyle name="Normal 14 3 12 2" xfId="19415" xr:uid="{479CC7CC-5A93-48BD-9EF3-1A6AF46337A6}"/>
    <cellStyle name="Normal 14 3 12 2 2" xfId="19416" xr:uid="{280A7B9D-D147-486D-A101-5AA7947A12DA}"/>
    <cellStyle name="Normal 14 3 12 2 2 2" xfId="19417" xr:uid="{62D64712-E7BE-4D4F-B2CD-D29DFEAB0915}"/>
    <cellStyle name="Normal 14 3 12 2 3" xfId="19418" xr:uid="{53D22211-B8C1-4E7C-935C-E59C09B00830}"/>
    <cellStyle name="Normal 14 3 12 2 4" xfId="19419" xr:uid="{92D1E5B4-98BD-4C84-9558-D6D7218E738B}"/>
    <cellStyle name="Normal 14 3 12 3" xfId="19420" xr:uid="{4DFE4ADE-C84B-4861-BE85-F93AA86735F0}"/>
    <cellStyle name="Normal 14 3 12 4" xfId="19421" xr:uid="{851DA292-7E36-47DD-A06E-20C31F875111}"/>
    <cellStyle name="Normal 14 3 12 4 2" xfId="19422" xr:uid="{7E3DB60E-D763-4025-8575-7BAA030E8672}"/>
    <cellStyle name="Normal 14 3 12 4 2 2" xfId="19423" xr:uid="{1F64B222-BB4D-492D-A5A8-4F56F60276F8}"/>
    <cellStyle name="Normal 14 3 12 4 2 2 2" xfId="19424" xr:uid="{3F25C817-67B6-4B7B-8ECE-78157BCDE438}"/>
    <cellStyle name="Normal 14 3 12 4 2 2 3" xfId="19425" xr:uid="{54E37E77-36A2-4175-84C9-71F3B95EDAF2}"/>
    <cellStyle name="Normal 14 3 12 4 2 2 4" xfId="19426" xr:uid="{5A475DB5-C11E-441E-9C18-8FB27388C673}"/>
    <cellStyle name="Normal 14 3 12 4 2 2 5" xfId="19427" xr:uid="{C7ED809C-8974-4DDC-BE75-B0876AC52AD3}"/>
    <cellStyle name="Normal 14 3 12 4 2 3" xfId="19428" xr:uid="{1D685E45-BCA9-41BE-B3A3-80243DDF6BAC}"/>
    <cellStyle name="Normal 14 3 12 4 2 4" xfId="19429" xr:uid="{2ADD98FD-530B-4DA5-AFE9-E2F8CF2F0C03}"/>
    <cellStyle name="Normal 14 3 12 4 2 5" xfId="19430" xr:uid="{573C442C-20B6-431F-89F0-0683F2CF9C0F}"/>
    <cellStyle name="Normal 14 3 12 4 2 6" xfId="19431" xr:uid="{0319561F-FE31-43D3-8685-EBA14FAB3B3A}"/>
    <cellStyle name="Normal 14 3 12 4 3" xfId="19432" xr:uid="{986A5770-73EB-410E-9C86-5968F630784C}"/>
    <cellStyle name="Normal 14 3 12 4 3 2" xfId="19433" xr:uid="{5CB70239-2456-4591-B868-2F0149937A64}"/>
    <cellStyle name="Normal 14 3 12 4 3 2 2" xfId="19434" xr:uid="{4AC60B88-3DD6-4F8D-985D-B7AACE36638E}"/>
    <cellStyle name="Normal 14 3 12 4 3 2 3" xfId="19435" xr:uid="{79D50395-C79C-4D40-A2F4-F1BE9B62A7FE}"/>
    <cellStyle name="Normal 14 3 12 4 3 3" xfId="19436" xr:uid="{B2323DFA-24C9-4E44-9445-14C2C82C6C14}"/>
    <cellStyle name="Normal 14 3 12 4 3 4" xfId="19437" xr:uid="{65A3A50A-A2B8-44BF-B406-238B85A9CCF2}"/>
    <cellStyle name="Normal 14 3 12 4 3 5" xfId="19438" xr:uid="{4BE9AB36-0875-430F-A1B0-AA3190EB287D}"/>
    <cellStyle name="Normal 14 3 12 4 3 6" xfId="19439" xr:uid="{9CEAD531-B8F5-444F-8831-ECECCF3D6558}"/>
    <cellStyle name="Normal 14 3 12 4 4" xfId="19440" xr:uid="{9C0E0780-C1EA-4408-848A-6E936766CCDD}"/>
    <cellStyle name="Normal 14 3 12 4 4 2" xfId="19441" xr:uid="{83E52EEE-6CE1-4E91-974E-B5C4FB730BCD}"/>
    <cellStyle name="Normal 14 3 12 4 4 3" xfId="19442" xr:uid="{26082ECB-6EBF-48F4-919A-0AC1AED204CF}"/>
    <cellStyle name="Normal 14 3 12 4 5" xfId="19443" xr:uid="{D2D7ADC9-BC04-4D2F-A1E1-842390F868A7}"/>
    <cellStyle name="Normal 14 3 12 4 6" xfId="19444" xr:uid="{B76BB11F-61D8-424D-8466-386048E01C0A}"/>
    <cellStyle name="Normal 14 3 12 4 7" xfId="19445" xr:uid="{05EFB2C2-E69D-48AC-9B79-591F60CD8CF7}"/>
    <cellStyle name="Normal 14 3 12 4 8" xfId="19446" xr:uid="{1CC12A1A-09AB-4E24-BB0A-3F2EC8BE5823}"/>
    <cellStyle name="Normal 14 3 12 5" xfId="19447" xr:uid="{FC9E9F30-37C4-46FF-8051-9EC1B4C10182}"/>
    <cellStyle name="Normal 14 3 12 5 2" xfId="19448" xr:uid="{0356D651-AAA7-4B90-B2BB-EC88DC7316C8}"/>
    <cellStyle name="Normal 14 3 12 5 2 2" xfId="19449" xr:uid="{1EDA09D0-CCF6-4DF9-8F91-8C90D9EBC43E}"/>
    <cellStyle name="Normal 14 3 12 5 2 2 2" xfId="19450" xr:uid="{945940FD-5F74-4FA7-B841-8C15112BA88C}"/>
    <cellStyle name="Normal 14 3 12 5 2 2 3" xfId="19451" xr:uid="{13FA10D8-E90C-461E-971A-8441C89308EE}"/>
    <cellStyle name="Normal 14 3 12 5 2 2 4" xfId="19452" xr:uid="{5C4167B0-59FA-4528-9BC5-C61522B75BDC}"/>
    <cellStyle name="Normal 14 3 12 5 2 2 5" xfId="19453" xr:uid="{6EADE9F4-C4F7-4848-933A-EE86E234243F}"/>
    <cellStyle name="Normal 14 3 12 5 2 3" xfId="19454" xr:uid="{5316535D-E7DB-4469-ACD0-2AB757ADE611}"/>
    <cellStyle name="Normal 14 3 12 5 2 4" xfId="19455" xr:uid="{7ECD30E3-C926-482C-B7B8-D9363D30F463}"/>
    <cellStyle name="Normal 14 3 12 5 2 5" xfId="19456" xr:uid="{5ECD9531-543A-449C-B00E-629D6D539C94}"/>
    <cellStyle name="Normal 14 3 12 5 2 6" xfId="19457" xr:uid="{665E28A3-92B6-40ED-BB6F-5B33BAEDF252}"/>
    <cellStyle name="Normal 14 3 12 5 3" xfId="19458" xr:uid="{34D403CA-1168-46EC-808F-FCF455CB6AB8}"/>
    <cellStyle name="Normal 14 3 12 5 3 2" xfId="19459" xr:uid="{2BEDE0E7-081B-4F0D-8C54-9CF305AD9AA1}"/>
    <cellStyle name="Normal 14 3 12 5 3 2 2" xfId="19460" xr:uid="{0CD00AFA-1758-487D-B49A-B022051C9C88}"/>
    <cellStyle name="Normal 14 3 12 5 3 2 3" xfId="19461" xr:uid="{8D86C041-7586-4DCF-8A0E-DD6B30517994}"/>
    <cellStyle name="Normal 14 3 12 5 3 3" xfId="19462" xr:uid="{09C39669-BF33-4837-8BC1-CBBDCE5DDFB6}"/>
    <cellStyle name="Normal 14 3 12 5 3 4" xfId="19463" xr:uid="{777A13E4-7287-4438-ACF1-2C766477CC54}"/>
    <cellStyle name="Normal 14 3 12 5 3 5" xfId="19464" xr:uid="{E7D16F23-50C7-4D13-9AFB-77A32B539EE6}"/>
    <cellStyle name="Normal 14 3 12 5 3 6" xfId="19465" xr:uid="{7EF9D7A2-9113-4EE5-A829-E76D68430FB8}"/>
    <cellStyle name="Normal 14 3 12 5 4" xfId="19466" xr:uid="{455072F9-C1FC-416D-8649-42509CE22A13}"/>
    <cellStyle name="Normal 14 3 12 5 4 2" xfId="19467" xr:uid="{447AC09E-E141-4DC3-867F-7DEED68E1A5E}"/>
    <cellStyle name="Normal 14 3 12 5 4 3" xfId="19468" xr:uid="{B5AA166C-DCFF-47C3-AA06-9DF264727682}"/>
    <cellStyle name="Normal 14 3 12 5 5" xfId="19469" xr:uid="{FA75FB63-86AB-4B8D-8F12-185C7FFCC867}"/>
    <cellStyle name="Normal 14 3 12 5 6" xfId="19470" xr:uid="{C10BC9C0-D7AD-4F45-A14E-63718DA8DE31}"/>
    <cellStyle name="Normal 14 3 12 5 7" xfId="19471" xr:uid="{F7042BDD-1B08-43C6-8CC2-06505E1BF7D4}"/>
    <cellStyle name="Normal 14 3 12 5 8" xfId="19472" xr:uid="{3F99BD34-D697-41D6-93AE-B8C12D9FDB53}"/>
    <cellStyle name="Normal 14 3 12 6" xfId="19473" xr:uid="{8998215A-49B8-415E-B03F-C200AD99028E}"/>
    <cellStyle name="Normal 14 3 12 7" xfId="19474" xr:uid="{1624417B-FFF9-49B4-BF7D-84F7E044BC19}"/>
    <cellStyle name="Normal 14 3 13" xfId="19475" xr:uid="{47EC8E9C-D483-4FA8-A2A1-85019FE9CB6C}"/>
    <cellStyle name="Normal 14 3 13 2" xfId="19476" xr:uid="{EEC3FD68-D7B2-42F0-BF26-C6120D0CDF0B}"/>
    <cellStyle name="Normal 14 3 13 2 2" xfId="19477" xr:uid="{72726913-5976-4B13-8A85-C3C159ADFC39}"/>
    <cellStyle name="Normal 14 3 13 2 2 2" xfId="19478" xr:uid="{E95B764B-DF87-4F93-81D8-3B3D9401363B}"/>
    <cellStyle name="Normal 14 3 13 2 3" xfId="19479" xr:uid="{37EFC2C8-726D-43F2-8D54-7011769B3A98}"/>
    <cellStyle name="Normal 14 3 13 2 4" xfId="19480" xr:uid="{31E32B9E-30A3-45D6-8436-F3EA599EB22A}"/>
    <cellStyle name="Normal 14 3 13 3" xfId="19481" xr:uid="{580322B0-3DDF-4EBF-8869-31562644FED7}"/>
    <cellStyle name="Normal 14 3 13 4" xfId="19482" xr:uid="{D6661D83-F018-43BF-9150-2824B6C57D2F}"/>
    <cellStyle name="Normal 14 3 13 4 2" xfId="19483" xr:uid="{2F51BDE4-34F5-4FDF-8575-A0044AC73B91}"/>
    <cellStyle name="Normal 14 3 13 4 2 2" xfId="19484" xr:uid="{EDAE5EC2-B255-4A97-AB57-A1AF5F17A94D}"/>
    <cellStyle name="Normal 14 3 13 4 2 2 2" xfId="19485" xr:uid="{242B31EB-D20E-40CD-BA94-2670FA8DC43E}"/>
    <cellStyle name="Normal 14 3 13 4 2 2 3" xfId="19486" xr:uid="{8B6B35AB-813B-4D71-933F-7D65E6954D8D}"/>
    <cellStyle name="Normal 14 3 13 4 2 2 4" xfId="19487" xr:uid="{920D58E6-D697-4129-BEC2-40AF00738BA6}"/>
    <cellStyle name="Normal 14 3 13 4 2 2 5" xfId="19488" xr:uid="{0472CCA8-0BF2-4DFD-89B3-8AC8DD9702E4}"/>
    <cellStyle name="Normal 14 3 13 4 2 3" xfId="19489" xr:uid="{DBE1DB86-14FD-4D3D-832C-C26D3068E248}"/>
    <cellStyle name="Normal 14 3 13 4 2 4" xfId="19490" xr:uid="{664ABBBE-AEEF-414C-AD49-126A063E6825}"/>
    <cellStyle name="Normal 14 3 13 4 2 5" xfId="19491" xr:uid="{B2AC4C4B-F551-4E6E-809B-6D63E8B31FE0}"/>
    <cellStyle name="Normal 14 3 13 4 2 6" xfId="19492" xr:uid="{FB9B7694-B06B-47C8-94ED-C58A65D3C9B8}"/>
    <cellStyle name="Normal 14 3 13 4 3" xfId="19493" xr:uid="{6A0E172C-0449-48EB-8BC7-F53A4F79661D}"/>
    <cellStyle name="Normal 14 3 13 4 3 2" xfId="19494" xr:uid="{438AE5F9-D3F3-4C42-BAED-53EA04111641}"/>
    <cellStyle name="Normal 14 3 13 4 3 2 2" xfId="19495" xr:uid="{FFD31A0A-ABBB-47CF-AE5B-E11C0A932F73}"/>
    <cellStyle name="Normal 14 3 13 4 3 2 3" xfId="19496" xr:uid="{A3C51803-BCAA-496F-9825-149E4B960316}"/>
    <cellStyle name="Normal 14 3 13 4 3 3" xfId="19497" xr:uid="{07ACCE8A-9D3C-466B-A2F3-94FFD9B64AF4}"/>
    <cellStyle name="Normal 14 3 13 4 3 4" xfId="19498" xr:uid="{1B608D1A-CEC2-45F3-B3E5-7CCBB8A33595}"/>
    <cellStyle name="Normal 14 3 13 4 3 5" xfId="19499" xr:uid="{2E543868-F1FA-412F-AB72-5C3BEB5479D8}"/>
    <cellStyle name="Normal 14 3 13 4 3 6" xfId="19500" xr:uid="{F86E59AB-F882-4955-90D3-B208D1E92DCB}"/>
    <cellStyle name="Normal 14 3 13 4 4" xfId="19501" xr:uid="{AAF2A231-604E-40D6-A8F9-4930EDA61F00}"/>
    <cellStyle name="Normal 14 3 13 4 4 2" xfId="19502" xr:uid="{12F78A69-DFB3-4294-B18A-256D7DC19D52}"/>
    <cellStyle name="Normal 14 3 13 4 4 3" xfId="19503" xr:uid="{DA053C0B-3D8F-4C72-9795-D0934276F796}"/>
    <cellStyle name="Normal 14 3 13 4 5" xfId="19504" xr:uid="{64535A1C-05E8-461F-8938-19169EE87EA2}"/>
    <cellStyle name="Normal 14 3 13 4 6" xfId="19505" xr:uid="{E9653937-4249-4CEF-92CC-9CC9B984FD32}"/>
    <cellStyle name="Normal 14 3 13 4 7" xfId="19506" xr:uid="{1ABFD4D7-FAF5-41A2-A4D0-841EE34D4A2A}"/>
    <cellStyle name="Normal 14 3 13 4 8" xfId="19507" xr:uid="{D746BF28-F4B2-4B2F-9CAA-8103F79B0C5E}"/>
    <cellStyle name="Normal 14 3 13 5" xfId="19508" xr:uid="{C6C78B8A-28EA-4DB3-B3DE-4A649973AC42}"/>
    <cellStyle name="Normal 14 3 13 5 2" xfId="19509" xr:uid="{A670B23C-A114-454F-9DB9-DBAC1BECA492}"/>
    <cellStyle name="Normal 14 3 13 5 2 2" xfId="19510" xr:uid="{5CBEF10D-2A2D-4A26-9E9C-F2DA7B6FA3FF}"/>
    <cellStyle name="Normal 14 3 13 5 2 2 2" xfId="19511" xr:uid="{FAFD7494-A937-40FA-A32C-3380EE11CFF6}"/>
    <cellStyle name="Normal 14 3 13 5 2 2 3" xfId="19512" xr:uid="{3C13362C-8E8C-4F54-8622-1FC7B43C2E06}"/>
    <cellStyle name="Normal 14 3 13 5 2 2 4" xfId="19513" xr:uid="{D3F75F6E-4AD9-46CE-868D-FBA9970BB544}"/>
    <cellStyle name="Normal 14 3 13 5 2 2 5" xfId="19514" xr:uid="{5952E652-CE5C-4B6A-A36F-90075EF30C1F}"/>
    <cellStyle name="Normal 14 3 13 5 2 3" xfId="19515" xr:uid="{407717CB-A8A2-4464-865A-4137ADD8619E}"/>
    <cellStyle name="Normal 14 3 13 5 2 4" xfId="19516" xr:uid="{ED82E4BA-A4D0-4FB4-A459-2C8B95BBF694}"/>
    <cellStyle name="Normal 14 3 13 5 2 5" xfId="19517" xr:uid="{2DA73771-E96C-4938-AB7A-A4A572B636E3}"/>
    <cellStyle name="Normal 14 3 13 5 2 6" xfId="19518" xr:uid="{5AE451D1-6831-4B23-A480-BFEAF4F4A88B}"/>
    <cellStyle name="Normal 14 3 13 5 3" xfId="19519" xr:uid="{108026E2-6840-433A-AA19-9FBDBA2A6E88}"/>
    <cellStyle name="Normal 14 3 13 5 3 2" xfId="19520" xr:uid="{353B23DC-4B20-4682-B7A4-2BCAD0443BDE}"/>
    <cellStyle name="Normal 14 3 13 5 3 2 2" xfId="19521" xr:uid="{5727E619-1345-44CC-A56E-D4B5C3F04A54}"/>
    <cellStyle name="Normal 14 3 13 5 3 2 3" xfId="19522" xr:uid="{3F0502B9-35D4-4AA8-84B4-18F9920EED0F}"/>
    <cellStyle name="Normal 14 3 13 5 3 3" xfId="19523" xr:uid="{3BF93ACF-1915-4D92-BE43-63FFC9C91B17}"/>
    <cellStyle name="Normal 14 3 13 5 3 4" xfId="19524" xr:uid="{21664372-42CD-4639-846E-C0BE966F5E70}"/>
    <cellStyle name="Normal 14 3 13 5 3 5" xfId="19525" xr:uid="{6B5A99B6-F9CC-4706-BC99-DB94B736F0F1}"/>
    <cellStyle name="Normal 14 3 13 5 3 6" xfId="19526" xr:uid="{C358897D-94DF-4D97-B655-624E5BCC9562}"/>
    <cellStyle name="Normal 14 3 13 5 4" xfId="19527" xr:uid="{E68329F8-1A12-4E6B-816A-976D6C991970}"/>
    <cellStyle name="Normal 14 3 13 5 4 2" xfId="19528" xr:uid="{2531777E-74C5-445C-8D8D-BD12B61AA529}"/>
    <cellStyle name="Normal 14 3 13 5 4 3" xfId="19529" xr:uid="{73712361-3554-4AEF-8EF8-6039CD910675}"/>
    <cellStyle name="Normal 14 3 13 5 5" xfId="19530" xr:uid="{1A0022FB-6ED2-405C-9A33-DD50E53F2A46}"/>
    <cellStyle name="Normal 14 3 13 5 6" xfId="19531" xr:uid="{314E6EF3-A00E-4FBF-B961-F2FEDDF664C4}"/>
    <cellStyle name="Normal 14 3 13 5 7" xfId="19532" xr:uid="{9A50E43C-593E-4A85-80A4-E8705D6796ED}"/>
    <cellStyle name="Normal 14 3 13 5 8" xfId="19533" xr:uid="{C6837C4F-4964-4A63-977F-E04DB049B786}"/>
    <cellStyle name="Normal 14 3 13 6" xfId="19534" xr:uid="{59519CB6-457D-4503-8F68-8544C66D89E3}"/>
    <cellStyle name="Normal 14 3 13 7" xfId="19535" xr:uid="{B436815D-E621-4809-827B-CD5CD60B34B3}"/>
    <cellStyle name="Normal 14 3 14" xfId="19536" xr:uid="{99BD0085-150E-4707-B5B3-AEFAE4AF179A}"/>
    <cellStyle name="Normal 14 3 14 2" xfId="19537" xr:uid="{B0E10694-0056-4918-BB5C-FC6551F8E635}"/>
    <cellStyle name="Normal 14 3 14 2 2" xfId="19538" xr:uid="{3972A645-DF90-4C2D-87DE-FADF3FB43C73}"/>
    <cellStyle name="Normal 14 3 14 2 2 2" xfId="19539" xr:uid="{BABABA36-229E-4336-97CB-D4AB4FDE6970}"/>
    <cellStyle name="Normal 14 3 14 2 3" xfId="19540" xr:uid="{15703A3A-4479-4A84-9078-9DAE4D669A55}"/>
    <cellStyle name="Normal 14 3 14 2 4" xfId="19541" xr:uid="{D5CC6C56-DAFF-4957-9F56-E4FD51C10AE7}"/>
    <cellStyle name="Normal 14 3 14 3" xfId="19542" xr:uid="{8AA13639-9266-42CE-B993-96BE74AD597C}"/>
    <cellStyle name="Normal 14 3 14 4" xfId="19543" xr:uid="{49B5F716-169C-4EF2-AAAD-380A7AE36F9C}"/>
    <cellStyle name="Normal 14 3 14 4 2" xfId="19544" xr:uid="{B666473C-1A84-493F-8878-A952514A2260}"/>
    <cellStyle name="Normal 14 3 14 4 2 2" xfId="19545" xr:uid="{1280F263-1C4F-46CE-B5E0-565CCFA824E3}"/>
    <cellStyle name="Normal 14 3 14 4 2 2 2" xfId="19546" xr:uid="{669A71D4-B7C8-41DC-843C-6D509E435530}"/>
    <cellStyle name="Normal 14 3 14 4 2 2 3" xfId="19547" xr:uid="{13EBEEAF-3103-4C90-8BD3-3E7A10F48536}"/>
    <cellStyle name="Normal 14 3 14 4 2 2 4" xfId="19548" xr:uid="{5A8ECC6C-3214-4824-B0DB-415172893CBB}"/>
    <cellStyle name="Normal 14 3 14 4 2 2 5" xfId="19549" xr:uid="{2597614D-34BB-4FAF-ACEC-1331944A3871}"/>
    <cellStyle name="Normal 14 3 14 4 2 3" xfId="19550" xr:uid="{5CDF53A0-D31F-43BC-A867-B62F72442A25}"/>
    <cellStyle name="Normal 14 3 14 4 2 4" xfId="19551" xr:uid="{1498CF9A-B2D3-491F-BCE1-22C9AF6EB09D}"/>
    <cellStyle name="Normal 14 3 14 4 2 5" xfId="19552" xr:uid="{97D875E5-1F52-4268-83A3-75632A1FBD4E}"/>
    <cellStyle name="Normal 14 3 14 4 2 6" xfId="19553" xr:uid="{948985C5-6FDC-48F8-BCA2-FAC845112333}"/>
    <cellStyle name="Normal 14 3 14 4 3" xfId="19554" xr:uid="{E6D5C058-DCFD-43C2-B745-2EF0DD24FF8C}"/>
    <cellStyle name="Normal 14 3 14 4 3 2" xfId="19555" xr:uid="{FF84E39C-8346-4DCA-A8E5-BAA5E754E780}"/>
    <cellStyle name="Normal 14 3 14 4 3 2 2" xfId="19556" xr:uid="{56455D45-7722-4103-9221-910D3E31CD5D}"/>
    <cellStyle name="Normal 14 3 14 4 3 2 3" xfId="19557" xr:uid="{AF291F85-180E-4067-884A-A7A272987F46}"/>
    <cellStyle name="Normal 14 3 14 4 3 3" xfId="19558" xr:uid="{D4BD6E3F-63F8-4F64-9033-86B3F0D02AEC}"/>
    <cellStyle name="Normal 14 3 14 4 3 4" xfId="19559" xr:uid="{908E347C-99EC-4F1E-858C-1EFED5E648EA}"/>
    <cellStyle name="Normal 14 3 14 4 3 5" xfId="19560" xr:uid="{3757230D-1509-46D5-957A-3CED427CAC60}"/>
    <cellStyle name="Normal 14 3 14 4 3 6" xfId="19561" xr:uid="{ABFD7BFF-40D2-40D2-AFF0-FE1C525FB82E}"/>
    <cellStyle name="Normal 14 3 14 4 4" xfId="19562" xr:uid="{FAF4E15F-0707-43D8-9B5B-E4FC12FBE225}"/>
    <cellStyle name="Normal 14 3 14 4 4 2" xfId="19563" xr:uid="{0FFF193E-B4AB-43D1-B91A-DF1914C03959}"/>
    <cellStyle name="Normal 14 3 14 4 4 3" xfId="19564" xr:uid="{4E7DADD6-5568-4502-A505-95DECFCFB857}"/>
    <cellStyle name="Normal 14 3 14 4 5" xfId="19565" xr:uid="{69FAF946-A036-4796-A25D-0D1208316874}"/>
    <cellStyle name="Normal 14 3 14 4 6" xfId="19566" xr:uid="{291893B2-CCC0-43C1-91B0-5180F3750512}"/>
    <cellStyle name="Normal 14 3 14 4 7" xfId="19567" xr:uid="{37A674B5-03E3-4F45-82E1-D0C7A61A376C}"/>
    <cellStyle name="Normal 14 3 14 4 8" xfId="19568" xr:uid="{1EC93584-465B-4B00-8B03-F0B4D8656A04}"/>
    <cellStyle name="Normal 14 3 14 5" xfId="19569" xr:uid="{186B40D8-2B50-497A-82A5-F8CFF152A94A}"/>
    <cellStyle name="Normal 14 3 14 5 2" xfId="19570" xr:uid="{D541B205-0A74-424D-BE45-DA87048E8E9C}"/>
    <cellStyle name="Normal 14 3 14 5 2 2" xfId="19571" xr:uid="{44BE1D8E-4F6A-49EA-A8A6-B1B187926979}"/>
    <cellStyle name="Normal 14 3 14 5 2 2 2" xfId="19572" xr:uid="{C777543F-5F11-4305-8A37-0A2A3310EE55}"/>
    <cellStyle name="Normal 14 3 14 5 2 2 3" xfId="19573" xr:uid="{CEA827ED-2261-46AE-9F40-55D5DFFE3A53}"/>
    <cellStyle name="Normal 14 3 14 5 2 2 4" xfId="19574" xr:uid="{3CDE4214-CE8D-4785-B255-28DE816D0A7A}"/>
    <cellStyle name="Normal 14 3 14 5 2 2 5" xfId="19575" xr:uid="{9DC66AB3-C25F-418E-8717-4A3A71B9EFBA}"/>
    <cellStyle name="Normal 14 3 14 5 2 3" xfId="19576" xr:uid="{D5799426-03AD-4BF2-879E-98CC04074A1B}"/>
    <cellStyle name="Normal 14 3 14 5 2 4" xfId="19577" xr:uid="{5D2C5F95-3008-43EC-83D2-94F3B0CCD1F1}"/>
    <cellStyle name="Normal 14 3 14 5 2 5" xfId="19578" xr:uid="{3F8B0748-852B-496E-B9B6-756FD36678C1}"/>
    <cellStyle name="Normal 14 3 14 5 2 6" xfId="19579" xr:uid="{162A6541-6B19-4E3B-9581-6512EE54E1AC}"/>
    <cellStyle name="Normal 14 3 14 5 3" xfId="19580" xr:uid="{F01CE3BB-1EB6-4CDE-90C8-3019EEB6087A}"/>
    <cellStyle name="Normal 14 3 14 5 3 2" xfId="19581" xr:uid="{15D57BA7-9FB4-40E1-905F-4835AC7EF42E}"/>
    <cellStyle name="Normal 14 3 14 5 3 2 2" xfId="19582" xr:uid="{B078AA3A-743A-4B62-BD38-8CCF7D045AFE}"/>
    <cellStyle name="Normal 14 3 14 5 3 2 3" xfId="19583" xr:uid="{3D97B4A2-DF2B-494F-AEB9-FAD795557E4B}"/>
    <cellStyle name="Normal 14 3 14 5 3 3" xfId="19584" xr:uid="{76BCAF6D-A547-48E7-988D-432BDCF05ACB}"/>
    <cellStyle name="Normal 14 3 14 5 3 4" xfId="19585" xr:uid="{C8502B4B-BD24-4981-A126-AB1B3F0A3A92}"/>
    <cellStyle name="Normal 14 3 14 5 3 5" xfId="19586" xr:uid="{DBE43EC5-4198-4DD8-9F07-AD3F851AD293}"/>
    <cellStyle name="Normal 14 3 14 5 3 6" xfId="19587" xr:uid="{F779E899-728A-4735-B020-A51B5CA017B2}"/>
    <cellStyle name="Normal 14 3 14 5 4" xfId="19588" xr:uid="{BF8BF6F6-C068-474F-A560-6A9B884B0F73}"/>
    <cellStyle name="Normal 14 3 14 5 4 2" xfId="19589" xr:uid="{E6C94A02-EAD4-46DB-850F-53F914DF4D50}"/>
    <cellStyle name="Normal 14 3 14 5 4 3" xfId="19590" xr:uid="{FE48802B-5FA9-4B83-ACB2-B420819E9406}"/>
    <cellStyle name="Normal 14 3 14 5 5" xfId="19591" xr:uid="{1FF17E5F-0A83-472C-A014-F9DFB3F7ABCC}"/>
    <cellStyle name="Normal 14 3 14 5 6" xfId="19592" xr:uid="{6C8AD7DB-C639-4472-9E8C-400765EFC943}"/>
    <cellStyle name="Normal 14 3 14 5 7" xfId="19593" xr:uid="{ABB45904-1283-4BFC-839B-593FF33FBA00}"/>
    <cellStyle name="Normal 14 3 14 5 8" xfId="19594" xr:uid="{D8D753FB-4081-4ED0-A8EF-DFE64FAE2CD9}"/>
    <cellStyle name="Normal 14 3 14 6" xfId="19595" xr:uid="{00E14056-F1FF-41E8-A224-0EF1C513575C}"/>
    <cellStyle name="Normal 14 3 14 7" xfId="19596" xr:uid="{61705F36-1BEC-4665-97A0-F0E74C66074C}"/>
    <cellStyle name="Normal 14 3 15" xfId="19597" xr:uid="{63C6D0DA-1819-4737-A312-6A720C549CE3}"/>
    <cellStyle name="Normal 14 3 15 2" xfId="19598" xr:uid="{3ED908D2-C773-4C85-B3B1-BE6123166298}"/>
    <cellStyle name="Normal 14 3 15 2 2" xfId="19599" xr:uid="{D4549D72-20C5-4088-8C4C-B488FAF10DD4}"/>
    <cellStyle name="Normal 14 3 15 2 2 2" xfId="19600" xr:uid="{78B3BCD2-8BE8-4F88-9D2F-341C1F34D8CC}"/>
    <cellStyle name="Normal 14 3 15 2 3" xfId="19601" xr:uid="{50A0AF65-09AB-40FB-AC5C-3495D7A2F838}"/>
    <cellStyle name="Normal 14 3 15 2 4" xfId="19602" xr:uid="{341ACC2F-6222-46DC-8A90-1CACC501B994}"/>
    <cellStyle name="Normal 14 3 15 3" xfId="19603" xr:uid="{6C9D15BE-99DB-4629-92B7-BA4781E63661}"/>
    <cellStyle name="Normal 14 3 15 4" xfId="19604" xr:uid="{3055AC0C-0319-4374-A1EA-EE2B314CDC52}"/>
    <cellStyle name="Normal 14 3 15 4 2" xfId="19605" xr:uid="{37A65F60-B8E6-4A2C-8F5D-F7914D11E977}"/>
    <cellStyle name="Normal 14 3 15 4 2 2" xfId="19606" xr:uid="{01CB09CE-614D-4B0D-8300-8A3A9DB8DB94}"/>
    <cellStyle name="Normal 14 3 15 4 2 2 2" xfId="19607" xr:uid="{E6BCFADD-1558-4276-B8EC-F2CF5ED3F04F}"/>
    <cellStyle name="Normal 14 3 15 4 2 2 3" xfId="19608" xr:uid="{18081209-3DEE-476A-B137-27D9F1012EDB}"/>
    <cellStyle name="Normal 14 3 15 4 2 2 4" xfId="19609" xr:uid="{11F85F0A-08F1-4060-8764-33E62EEC2D59}"/>
    <cellStyle name="Normal 14 3 15 4 2 2 5" xfId="19610" xr:uid="{DC3D4BD9-C2E5-4960-A870-9D3B0E0B0956}"/>
    <cellStyle name="Normal 14 3 15 4 2 3" xfId="19611" xr:uid="{06F195FE-20A1-4421-A821-1C6E415F4AD8}"/>
    <cellStyle name="Normal 14 3 15 4 2 4" xfId="19612" xr:uid="{09D0A139-529A-436C-A7E6-0E6D923DAE99}"/>
    <cellStyle name="Normal 14 3 15 4 2 5" xfId="19613" xr:uid="{C9AB7218-B6CF-43B6-8598-ED97AD7962D3}"/>
    <cellStyle name="Normal 14 3 15 4 2 6" xfId="19614" xr:uid="{E48C18CF-3195-4015-9F44-497DDE86C5D8}"/>
    <cellStyle name="Normal 14 3 15 4 3" xfId="19615" xr:uid="{3B96ABCE-C662-45AA-A499-17D429E1B963}"/>
    <cellStyle name="Normal 14 3 15 4 3 2" xfId="19616" xr:uid="{918CB1FE-D721-4F8E-8909-877DA641CFF9}"/>
    <cellStyle name="Normal 14 3 15 4 3 2 2" xfId="19617" xr:uid="{68346E87-2900-44EE-91F2-F7586F4C6F1A}"/>
    <cellStyle name="Normal 14 3 15 4 3 2 3" xfId="19618" xr:uid="{69287806-9B82-47B6-A5D8-B9BADB4268F8}"/>
    <cellStyle name="Normal 14 3 15 4 3 3" xfId="19619" xr:uid="{427683AB-4029-4CE4-BD93-B22AB3108635}"/>
    <cellStyle name="Normal 14 3 15 4 3 4" xfId="19620" xr:uid="{BD4272B4-4C1B-4E8F-8E05-7F598ABD5FF3}"/>
    <cellStyle name="Normal 14 3 15 4 3 5" xfId="19621" xr:uid="{8FA29828-A022-4554-8A2C-0FD7E8B22535}"/>
    <cellStyle name="Normal 14 3 15 4 3 6" xfId="19622" xr:uid="{0DC0185C-F711-47B9-B077-26A33B498165}"/>
    <cellStyle name="Normal 14 3 15 4 4" xfId="19623" xr:uid="{BDD28BEC-6466-4B7C-B8DB-6B531C914A51}"/>
    <cellStyle name="Normal 14 3 15 4 4 2" xfId="19624" xr:uid="{10B6F941-A225-445D-8C07-B26E5B58D791}"/>
    <cellStyle name="Normal 14 3 15 4 4 3" xfId="19625" xr:uid="{7731F6B3-7E27-43EE-B08E-1E55D74C2716}"/>
    <cellStyle name="Normal 14 3 15 4 5" xfId="19626" xr:uid="{A5F61698-A4E7-4165-9F2C-50282676BF13}"/>
    <cellStyle name="Normal 14 3 15 4 6" xfId="19627" xr:uid="{B5CA483B-D9FE-4256-AA43-60137F86755D}"/>
    <cellStyle name="Normal 14 3 15 4 7" xfId="19628" xr:uid="{4726439F-157F-4C0F-BD90-AF8C9111F270}"/>
    <cellStyle name="Normal 14 3 15 4 8" xfId="19629" xr:uid="{38CC175E-22DB-44C2-ACA5-3B3C931165C4}"/>
    <cellStyle name="Normal 14 3 15 5" xfId="19630" xr:uid="{06A238E6-4B55-4F23-894C-837D0C05BF98}"/>
    <cellStyle name="Normal 14 3 15 5 2" xfId="19631" xr:uid="{1EA34E90-92BD-4E8B-BFD3-E04FB7ED0031}"/>
    <cellStyle name="Normal 14 3 15 5 2 2" xfId="19632" xr:uid="{44D31FA3-2A89-4177-85D2-6475F952A972}"/>
    <cellStyle name="Normal 14 3 15 5 2 2 2" xfId="19633" xr:uid="{7FBC52F4-A095-4F4D-83FB-A8FE4A419CFD}"/>
    <cellStyle name="Normal 14 3 15 5 2 2 3" xfId="19634" xr:uid="{ADF66CAA-818F-4365-980B-4298E4ED9925}"/>
    <cellStyle name="Normal 14 3 15 5 2 2 4" xfId="19635" xr:uid="{16B412A7-F5CD-481C-95A3-977F762ADA68}"/>
    <cellStyle name="Normal 14 3 15 5 2 2 5" xfId="19636" xr:uid="{989CFE19-9FAD-4188-B623-89BA40C79CC1}"/>
    <cellStyle name="Normal 14 3 15 5 2 3" xfId="19637" xr:uid="{8AAB494D-0352-45FF-959F-12ABCA441EFC}"/>
    <cellStyle name="Normal 14 3 15 5 2 4" xfId="19638" xr:uid="{473A9E84-645B-4914-8466-B73CC032059B}"/>
    <cellStyle name="Normal 14 3 15 5 2 5" xfId="19639" xr:uid="{01588E49-DA3D-44CD-BC43-606E4946A9E0}"/>
    <cellStyle name="Normal 14 3 15 5 2 6" xfId="19640" xr:uid="{FF89C8CA-9568-466B-9893-0165AB856B25}"/>
    <cellStyle name="Normal 14 3 15 5 3" xfId="19641" xr:uid="{9FCE3929-A808-4402-BF06-602E0E359125}"/>
    <cellStyle name="Normal 14 3 15 5 3 2" xfId="19642" xr:uid="{7DD55AAA-DC53-4D85-A208-ECF5DF774E13}"/>
    <cellStyle name="Normal 14 3 15 5 3 2 2" xfId="19643" xr:uid="{A530A344-190B-4734-8F77-0A8BA9E1FCB5}"/>
    <cellStyle name="Normal 14 3 15 5 3 2 3" xfId="19644" xr:uid="{C8186F29-C9A1-4EE1-960F-3D0444B2247F}"/>
    <cellStyle name="Normal 14 3 15 5 3 3" xfId="19645" xr:uid="{82326707-6662-40E5-9B7B-A9E6F266D260}"/>
    <cellStyle name="Normal 14 3 15 5 3 4" xfId="19646" xr:uid="{C8D16B97-73D9-4BEB-A865-2C188A7A4BA8}"/>
    <cellStyle name="Normal 14 3 15 5 3 5" xfId="19647" xr:uid="{CF4FA91B-C37B-4D21-A0D5-774405868CD9}"/>
    <cellStyle name="Normal 14 3 15 5 3 6" xfId="19648" xr:uid="{071C0E40-8530-48EB-B2C5-F5A9086FF849}"/>
    <cellStyle name="Normal 14 3 15 5 4" xfId="19649" xr:uid="{3141D42E-1998-4595-B6D0-D3CA2B9C38E0}"/>
    <cellStyle name="Normal 14 3 15 5 4 2" xfId="19650" xr:uid="{47A815A9-8B7C-4C51-AEDB-D0CF1626F6EC}"/>
    <cellStyle name="Normal 14 3 15 5 4 3" xfId="19651" xr:uid="{E6290ECA-D4BD-418F-A727-469665F5657A}"/>
    <cellStyle name="Normal 14 3 15 5 5" xfId="19652" xr:uid="{D5F71AD3-F66F-4A2D-9242-A75D73451C77}"/>
    <cellStyle name="Normal 14 3 15 5 6" xfId="19653" xr:uid="{3D2E8DE9-AED5-44A6-A9F0-884D65C378EA}"/>
    <cellStyle name="Normal 14 3 15 5 7" xfId="19654" xr:uid="{1D3000EC-27EB-4245-8FBB-7EA591868B57}"/>
    <cellStyle name="Normal 14 3 15 5 8" xfId="19655" xr:uid="{87A0E065-B1CD-40F7-9E35-9C3B1AFEA8ED}"/>
    <cellStyle name="Normal 14 3 15 6" xfId="19656" xr:uid="{69A7839D-FC1C-4858-AE0A-7692666A37A9}"/>
    <cellStyle name="Normal 14 3 15 7" xfId="19657" xr:uid="{4DDDA7F8-18CB-4E12-966D-82B7B525BA5D}"/>
    <cellStyle name="Normal 14 3 16" xfId="19658" xr:uid="{3CA7C7CC-031A-4C32-A6E2-AE63E36B9714}"/>
    <cellStyle name="Normal 14 3 16 2" xfId="19659" xr:uid="{D46AFD36-8B36-4CA1-94FD-218D00386EDF}"/>
    <cellStyle name="Normal 14 3 16 2 2" xfId="19660" xr:uid="{08DC2CE3-E83B-459A-A563-DE97249E9974}"/>
    <cellStyle name="Normal 14 3 16 2 2 2" xfId="19661" xr:uid="{1626CD2B-92EB-4077-B840-FF283743F970}"/>
    <cellStyle name="Normal 14 3 16 2 3" xfId="19662" xr:uid="{C54224FC-8345-42B6-B90D-81F6037A1C1A}"/>
    <cellStyle name="Normal 14 3 16 2 4" xfId="19663" xr:uid="{10518B1F-76D7-4055-86B1-9648C8CF9DA4}"/>
    <cellStyle name="Normal 14 3 16 3" xfId="19664" xr:uid="{419957C2-C7EE-4367-B906-56424D97A7A0}"/>
    <cellStyle name="Normal 14 3 16 4" xfId="19665" xr:uid="{A08E99D8-7BDA-4029-B1A9-601D6D1015BF}"/>
    <cellStyle name="Normal 14 3 16 4 2" xfId="19666" xr:uid="{DAF2F703-599A-4FA2-8BB5-16C66519A2DC}"/>
    <cellStyle name="Normal 14 3 16 4 2 2" xfId="19667" xr:uid="{C40E448C-15C1-49FE-ADD6-CB6F0AA746BB}"/>
    <cellStyle name="Normal 14 3 16 4 2 2 2" xfId="19668" xr:uid="{1075E225-1FB0-43A1-849A-E4E9D5EEC5AD}"/>
    <cellStyle name="Normal 14 3 16 4 2 2 3" xfId="19669" xr:uid="{6A088A96-12ED-41CF-A66C-63ED089813FA}"/>
    <cellStyle name="Normal 14 3 16 4 2 2 4" xfId="19670" xr:uid="{1CFC63C8-AE1D-422F-A4D0-B7BEFF782E60}"/>
    <cellStyle name="Normal 14 3 16 4 2 2 5" xfId="19671" xr:uid="{D631D455-9177-47CC-BCBA-52B60DFA061A}"/>
    <cellStyle name="Normal 14 3 16 4 2 3" xfId="19672" xr:uid="{3D4CD8EA-00CE-4E52-9164-F4235F0AE545}"/>
    <cellStyle name="Normal 14 3 16 4 2 4" xfId="19673" xr:uid="{C1F378EA-823B-4505-8AB1-CB102E31C7E2}"/>
    <cellStyle name="Normal 14 3 16 4 2 5" xfId="19674" xr:uid="{75B18EBF-0547-4D99-8F5C-5C8ACBBC2DE3}"/>
    <cellStyle name="Normal 14 3 16 4 2 6" xfId="19675" xr:uid="{320A973A-10FB-488A-81EE-2B0F115C13F2}"/>
    <cellStyle name="Normal 14 3 16 4 3" xfId="19676" xr:uid="{B1D51067-CE92-4579-B854-1F908A8C6406}"/>
    <cellStyle name="Normal 14 3 16 4 3 2" xfId="19677" xr:uid="{52C67367-A3F7-4281-93B5-CBD2BD039191}"/>
    <cellStyle name="Normal 14 3 16 4 3 2 2" xfId="19678" xr:uid="{8AC4348F-F8E9-4111-9B38-B1DF3F5B9D44}"/>
    <cellStyle name="Normal 14 3 16 4 3 2 3" xfId="19679" xr:uid="{40DEF803-2C76-4D3A-A80F-F32713971D72}"/>
    <cellStyle name="Normal 14 3 16 4 3 3" xfId="19680" xr:uid="{A7208BE4-3D03-4547-B4C4-6F1E67EED953}"/>
    <cellStyle name="Normal 14 3 16 4 3 4" xfId="19681" xr:uid="{5AA2D4A7-2876-4732-A07B-0436C2D21F6A}"/>
    <cellStyle name="Normal 14 3 16 4 3 5" xfId="19682" xr:uid="{EE9EB9EC-B8C2-4AE1-8F86-1666365C7A05}"/>
    <cellStyle name="Normal 14 3 16 4 3 6" xfId="19683" xr:uid="{DA5108CD-BD0F-4620-9A96-B103E858E721}"/>
    <cellStyle name="Normal 14 3 16 4 4" xfId="19684" xr:uid="{0C7F36D8-6E5E-4569-B0D1-8D591A956846}"/>
    <cellStyle name="Normal 14 3 16 4 4 2" xfId="19685" xr:uid="{70F6317B-4FC0-41A8-8FA3-D1F5875EA302}"/>
    <cellStyle name="Normal 14 3 16 4 4 3" xfId="19686" xr:uid="{F20F799A-2498-4FA2-9E33-EAA428C4E4E0}"/>
    <cellStyle name="Normal 14 3 16 4 5" xfId="19687" xr:uid="{4F43E0F8-F68F-4D08-841B-2B7092373BAC}"/>
    <cellStyle name="Normal 14 3 16 4 6" xfId="19688" xr:uid="{4351FDB7-097B-48AD-8502-29DF15BF4634}"/>
    <cellStyle name="Normal 14 3 16 4 7" xfId="19689" xr:uid="{927B56AA-129C-45AF-BEB2-CB6643B12769}"/>
    <cellStyle name="Normal 14 3 16 4 8" xfId="19690" xr:uid="{DDDD73FE-6DE7-407A-ABC8-5F38D4F0A967}"/>
    <cellStyle name="Normal 14 3 16 5" xfId="19691" xr:uid="{65AC49B4-063A-41D2-A28B-9AD3FEBF4566}"/>
    <cellStyle name="Normal 14 3 16 5 2" xfId="19692" xr:uid="{117AC3A0-AF36-4E27-B793-7CECDB18531F}"/>
    <cellStyle name="Normal 14 3 16 5 2 2" xfId="19693" xr:uid="{0E45FDB5-CEB4-4A47-9F94-CAF5F5078FCC}"/>
    <cellStyle name="Normal 14 3 16 5 2 2 2" xfId="19694" xr:uid="{54A2FFA2-A7DA-4F8C-851D-511960B3D6C0}"/>
    <cellStyle name="Normal 14 3 16 5 2 2 3" xfId="19695" xr:uid="{B2516F42-DEB9-4F37-82A3-C88B00200659}"/>
    <cellStyle name="Normal 14 3 16 5 2 2 4" xfId="19696" xr:uid="{36BDD293-5E6C-49F1-A812-E2885B684274}"/>
    <cellStyle name="Normal 14 3 16 5 2 2 5" xfId="19697" xr:uid="{76BA8226-50C4-44CC-9A7B-15D45AC1D94A}"/>
    <cellStyle name="Normal 14 3 16 5 2 3" xfId="19698" xr:uid="{48BC8321-44D4-4EF3-9D4C-68EE32467FEA}"/>
    <cellStyle name="Normal 14 3 16 5 2 4" xfId="19699" xr:uid="{4F316707-B8D7-4D47-B228-78D5DBD0CDC9}"/>
    <cellStyle name="Normal 14 3 16 5 2 5" xfId="19700" xr:uid="{FA54ADB0-C89D-46EB-9571-1FAE52E330CD}"/>
    <cellStyle name="Normal 14 3 16 5 2 6" xfId="19701" xr:uid="{3FF897DF-2B48-44C2-9FED-CFC0EECFCB6B}"/>
    <cellStyle name="Normal 14 3 16 5 3" xfId="19702" xr:uid="{EA6BFD74-3649-4266-A152-9B7296F91E3C}"/>
    <cellStyle name="Normal 14 3 16 5 3 2" xfId="19703" xr:uid="{5C286244-6F74-4058-A6D6-CBAD7E25788D}"/>
    <cellStyle name="Normal 14 3 16 5 3 2 2" xfId="19704" xr:uid="{CE42097C-791F-4819-B7C4-C91B6B2DAA63}"/>
    <cellStyle name="Normal 14 3 16 5 3 2 3" xfId="19705" xr:uid="{8A5F6F7E-5386-43AE-B105-FA4107ABDBEC}"/>
    <cellStyle name="Normal 14 3 16 5 3 3" xfId="19706" xr:uid="{907B6A9B-1141-4CB8-8FB2-6944AB90D289}"/>
    <cellStyle name="Normal 14 3 16 5 3 4" xfId="19707" xr:uid="{4299F618-F20E-4C67-AE66-5F6D8E31CF37}"/>
    <cellStyle name="Normal 14 3 16 5 3 5" xfId="19708" xr:uid="{A8BEAEE2-BC3E-40EA-9FC9-73E225D6428A}"/>
    <cellStyle name="Normal 14 3 16 5 3 6" xfId="19709" xr:uid="{77BD5796-AE0B-431C-A3D6-1C9F1DD5A5D5}"/>
    <cellStyle name="Normal 14 3 16 5 4" xfId="19710" xr:uid="{5FC42502-D8D6-4664-9C78-7CB1A99AB5E1}"/>
    <cellStyle name="Normal 14 3 16 5 4 2" xfId="19711" xr:uid="{6E3A88F8-D866-4C58-A5E3-19EBDCF41361}"/>
    <cellStyle name="Normal 14 3 16 5 4 3" xfId="19712" xr:uid="{D2DF16B3-4879-4E26-8CDC-23DC990AAFB2}"/>
    <cellStyle name="Normal 14 3 16 5 5" xfId="19713" xr:uid="{9B980DBC-3E8D-4433-9069-29A4075AD2B8}"/>
    <cellStyle name="Normal 14 3 16 5 6" xfId="19714" xr:uid="{E9A04096-E4C8-4016-B9A4-16E21D6B2301}"/>
    <cellStyle name="Normal 14 3 16 5 7" xfId="19715" xr:uid="{F40BC4BC-94B1-4E0F-8E36-035D5913CCD3}"/>
    <cellStyle name="Normal 14 3 16 5 8" xfId="19716" xr:uid="{035AEE76-B28D-4C97-9025-814AD0F12647}"/>
    <cellStyle name="Normal 14 3 16 6" xfId="19717" xr:uid="{42B4C166-3A4F-442D-8123-17487AA3EAEF}"/>
    <cellStyle name="Normal 14 3 16 7" xfId="19718" xr:uid="{A385ECB0-5931-4548-AFCD-1652B7E2055F}"/>
    <cellStyle name="Normal 14 3 17" xfId="19719" xr:uid="{A010ABDA-C3FA-4522-8D31-C486B83FE543}"/>
    <cellStyle name="Normal 14 3 17 2" xfId="19720" xr:uid="{6D68DFE6-4E94-4A32-A4AC-C59D89D406A3}"/>
    <cellStyle name="Normal 14 3 17 2 2" xfId="19721" xr:uid="{094A66A2-686A-4C08-83BF-90CE221A258E}"/>
    <cellStyle name="Normal 14 3 17 2 2 2" xfId="19722" xr:uid="{4DFBD261-D872-414F-AC1E-E0F4B3C74702}"/>
    <cellStyle name="Normal 14 3 17 2 3" xfId="19723" xr:uid="{8C56C3BB-2844-477D-A997-70A4580C3A2C}"/>
    <cellStyle name="Normal 14 3 17 2 4" xfId="19724" xr:uid="{188E90BD-0C99-4E69-917B-2B093764ED78}"/>
    <cellStyle name="Normal 14 3 17 3" xfId="19725" xr:uid="{42A284DF-C722-49BF-B4BA-1740812C3551}"/>
    <cellStyle name="Normal 14 3 17 4" xfId="19726" xr:uid="{011178B3-FB11-4DF4-AC1B-7E5E38F66E1E}"/>
    <cellStyle name="Normal 14 3 17 4 2" xfId="19727" xr:uid="{2A077E01-40BB-46D5-8B39-212DD7572BC0}"/>
    <cellStyle name="Normal 14 3 17 4 2 2" xfId="19728" xr:uid="{FFF64128-F5BB-4AC7-A598-550AD9C578AA}"/>
    <cellStyle name="Normal 14 3 17 4 2 2 2" xfId="19729" xr:uid="{052880CF-B8E2-41A5-AA46-3C164F128B43}"/>
    <cellStyle name="Normal 14 3 17 4 2 2 3" xfId="19730" xr:uid="{3F6072DB-F411-4884-9DE7-496208B4C854}"/>
    <cellStyle name="Normal 14 3 17 4 2 2 4" xfId="19731" xr:uid="{48FA5518-75EA-4AD4-AFB2-14670F60FD57}"/>
    <cellStyle name="Normal 14 3 17 4 2 2 5" xfId="19732" xr:uid="{B3DC00A4-ECBC-4B96-BB19-79DF5852F07F}"/>
    <cellStyle name="Normal 14 3 17 4 2 3" xfId="19733" xr:uid="{C6CC35F6-14B1-4C21-A92B-D547E7BAD3C4}"/>
    <cellStyle name="Normal 14 3 17 4 2 4" xfId="19734" xr:uid="{2C85E4E0-C92E-4A99-A6B5-CBAB7C770D3F}"/>
    <cellStyle name="Normal 14 3 17 4 2 5" xfId="19735" xr:uid="{D5A0FB1A-CD30-4F2F-9B81-97BE1B362F34}"/>
    <cellStyle name="Normal 14 3 17 4 2 6" xfId="19736" xr:uid="{6ECCAB65-E140-482E-A981-2B88A74B5D2E}"/>
    <cellStyle name="Normal 14 3 17 4 3" xfId="19737" xr:uid="{10CE594E-6991-449F-A998-3913B53DA2F5}"/>
    <cellStyle name="Normal 14 3 17 4 3 2" xfId="19738" xr:uid="{B8598AD5-DE41-4793-8E77-883E6B6B7B29}"/>
    <cellStyle name="Normal 14 3 17 4 3 2 2" xfId="19739" xr:uid="{05D4DEE8-4245-4D98-B8A0-244F6F6BC905}"/>
    <cellStyle name="Normal 14 3 17 4 3 2 3" xfId="19740" xr:uid="{2D87D1C1-CA30-42AF-90EC-74317E37CCD5}"/>
    <cellStyle name="Normal 14 3 17 4 3 3" xfId="19741" xr:uid="{6F83028C-3302-48E9-A2FE-07256C6A25B9}"/>
    <cellStyle name="Normal 14 3 17 4 3 4" xfId="19742" xr:uid="{853E6FDC-1972-461F-84F4-EFAFE2F0CC28}"/>
    <cellStyle name="Normal 14 3 17 4 3 5" xfId="19743" xr:uid="{E76C1A76-37FE-4721-AC68-104259E99939}"/>
    <cellStyle name="Normal 14 3 17 4 3 6" xfId="19744" xr:uid="{C0B610B2-72A7-4AB6-9C2E-63126E120069}"/>
    <cellStyle name="Normal 14 3 17 4 4" xfId="19745" xr:uid="{E5EB3887-7143-43E8-B4A5-4EFA5CEDFC26}"/>
    <cellStyle name="Normal 14 3 17 4 4 2" xfId="19746" xr:uid="{94065DF7-429F-46DA-B907-AD8EA3017C7B}"/>
    <cellStyle name="Normal 14 3 17 4 4 3" xfId="19747" xr:uid="{1F01AC11-3A06-47BE-8EE0-5DFB9C3695A8}"/>
    <cellStyle name="Normal 14 3 17 4 5" xfId="19748" xr:uid="{675C5939-0A08-43F2-8EF6-11ABB726936E}"/>
    <cellStyle name="Normal 14 3 17 4 6" xfId="19749" xr:uid="{656D7EBC-F45F-4845-AA08-6E1B0B4E8F1C}"/>
    <cellStyle name="Normal 14 3 17 4 7" xfId="19750" xr:uid="{F05174D2-A02F-4E83-96EC-4A1ADA318D58}"/>
    <cellStyle name="Normal 14 3 17 4 8" xfId="19751" xr:uid="{23F0FF5A-733A-4F5D-93B4-5F9F722E11C9}"/>
    <cellStyle name="Normal 14 3 17 5" xfId="19752" xr:uid="{22BE4BE6-0E0E-485B-9BDB-724609CA71C4}"/>
    <cellStyle name="Normal 14 3 17 5 2" xfId="19753" xr:uid="{BF969474-90B4-44CA-A7EE-5F819D734E42}"/>
    <cellStyle name="Normal 14 3 17 5 2 2" xfId="19754" xr:uid="{0B7F22DD-2A18-4C64-8C6E-C4CB68A1F513}"/>
    <cellStyle name="Normal 14 3 17 5 2 2 2" xfId="19755" xr:uid="{1CA10C01-F9E8-460D-AC4E-ADEDA923A71D}"/>
    <cellStyle name="Normal 14 3 17 5 2 2 3" xfId="19756" xr:uid="{2E7EDA55-BC09-42FD-9463-2AE2E42A3D88}"/>
    <cellStyle name="Normal 14 3 17 5 2 2 4" xfId="19757" xr:uid="{467A5ED6-D3CD-46C3-9FAF-BF9BF248B0AB}"/>
    <cellStyle name="Normal 14 3 17 5 2 2 5" xfId="19758" xr:uid="{AB01F7D4-0983-4FB4-BE2F-D001BDD3DE51}"/>
    <cellStyle name="Normal 14 3 17 5 2 3" xfId="19759" xr:uid="{D1FFA8E0-E100-4088-8ABE-5558F20209E8}"/>
    <cellStyle name="Normal 14 3 17 5 2 4" xfId="19760" xr:uid="{44651DA2-96BD-4D7A-8682-F381C4065ECC}"/>
    <cellStyle name="Normal 14 3 17 5 2 5" xfId="19761" xr:uid="{0FCD5290-AC8E-414A-BCF9-E50CAF0AA528}"/>
    <cellStyle name="Normal 14 3 17 5 2 6" xfId="19762" xr:uid="{AA531916-0AC8-463C-B2C3-CAA6A6B00BF3}"/>
    <cellStyle name="Normal 14 3 17 5 3" xfId="19763" xr:uid="{24FD6C74-FBE2-44F8-BCA3-9647BB28B6CF}"/>
    <cellStyle name="Normal 14 3 17 5 3 2" xfId="19764" xr:uid="{81EBC86D-0BB1-47AC-AAE9-B5B1F76DC891}"/>
    <cellStyle name="Normal 14 3 17 5 3 2 2" xfId="19765" xr:uid="{30E97F8A-7318-4C15-8F7D-BDA59FDEE57B}"/>
    <cellStyle name="Normal 14 3 17 5 3 2 3" xfId="19766" xr:uid="{94B18800-3458-4A0E-9AD8-EB0FBB4D4D61}"/>
    <cellStyle name="Normal 14 3 17 5 3 3" xfId="19767" xr:uid="{D7065FC0-2923-415E-871D-CD91893E5608}"/>
    <cellStyle name="Normal 14 3 17 5 3 4" xfId="19768" xr:uid="{663178B2-38C7-4839-B0A7-584C7E657818}"/>
    <cellStyle name="Normal 14 3 17 5 3 5" xfId="19769" xr:uid="{36CBCC00-D33D-4A7F-991B-8FAE4993DE01}"/>
    <cellStyle name="Normal 14 3 17 5 3 6" xfId="19770" xr:uid="{5C9B73DC-4EEF-4B7C-BEFD-C790E33070BC}"/>
    <cellStyle name="Normal 14 3 17 5 4" xfId="19771" xr:uid="{A147B8A5-C00F-47C1-AE67-D4E3FD0516FF}"/>
    <cellStyle name="Normal 14 3 17 5 4 2" xfId="19772" xr:uid="{D2656DA5-CCDA-4B42-9B22-CB667E5E96EF}"/>
    <cellStyle name="Normal 14 3 17 5 4 3" xfId="19773" xr:uid="{A2452046-E47B-49EA-A6A6-D021D57CFB15}"/>
    <cellStyle name="Normal 14 3 17 5 5" xfId="19774" xr:uid="{20430190-4D69-4043-805D-52FCD846F497}"/>
    <cellStyle name="Normal 14 3 17 5 6" xfId="19775" xr:uid="{E0B17549-E2E3-487C-9F48-39034F20E7AC}"/>
    <cellStyle name="Normal 14 3 17 5 7" xfId="19776" xr:uid="{ABC98A4E-70BA-48D5-9AE1-02E229ED15CB}"/>
    <cellStyle name="Normal 14 3 17 5 8" xfId="19777" xr:uid="{1B25DA9E-5189-4893-BC91-B70C4A940E83}"/>
    <cellStyle name="Normal 14 3 17 6" xfId="19778" xr:uid="{FFC877A0-FE0E-4DB8-88B8-1F8DB64B60BD}"/>
    <cellStyle name="Normal 14 3 17 7" xfId="19779" xr:uid="{9BD96FAF-223A-488E-808C-53E8541CCF9C}"/>
    <cellStyle name="Normal 14 3 18" xfId="19780" xr:uid="{4FDCB6C5-406B-4347-978B-EC73F233A777}"/>
    <cellStyle name="Normal 14 3 19" xfId="44060" xr:uid="{EF4DBB40-476B-40F4-BFFC-7888EFBE80EE}"/>
    <cellStyle name="Normal 14 3 2" xfId="4185" xr:uid="{00000000-0005-0000-0000-0000200E0000}"/>
    <cellStyle name="Normal 14 3 2 2" xfId="19782" xr:uid="{BB27A0A1-EC0A-4E40-B15E-460B4935F47A}"/>
    <cellStyle name="Normal 14 3 2 2 2" xfId="19783" xr:uid="{0DE79FE6-16B8-4176-B819-66A8F92F16EE}"/>
    <cellStyle name="Normal 14 3 2 2 2 2" xfId="19784" xr:uid="{4263F11F-3769-4520-90D3-A6FCA2F6A677}"/>
    <cellStyle name="Normal 14 3 2 2 3" xfId="19785" xr:uid="{BDC8876D-9181-4E61-8412-4FE0AF839DC5}"/>
    <cellStyle name="Normal 14 3 2 2 4" xfId="19786" xr:uid="{2E0DCBC5-B695-48AD-9DC2-773CBCCF5918}"/>
    <cellStyle name="Normal 14 3 2 3" xfId="19787" xr:uid="{4A285D75-1821-4FE1-A329-4FA4D8478D34}"/>
    <cellStyle name="Normal 14 3 2 4" xfId="19788" xr:uid="{17E6566C-D9E3-4840-862D-BE4A2C42C5A8}"/>
    <cellStyle name="Normal 14 3 2 4 2" xfId="19789" xr:uid="{4A895114-7B99-4A06-9CCE-4E9ED09265B7}"/>
    <cellStyle name="Normal 14 3 2 4 2 2" xfId="19790" xr:uid="{44278A5E-B1DC-4997-8AC4-42A410EFC8F8}"/>
    <cellStyle name="Normal 14 3 2 4 2 2 2" xfId="19791" xr:uid="{E86990DD-E1C8-4874-B9E9-4E51A8D4BBF8}"/>
    <cellStyle name="Normal 14 3 2 4 2 2 3" xfId="19792" xr:uid="{5C2D3EAF-9BE5-471D-906F-C3051697453A}"/>
    <cellStyle name="Normal 14 3 2 4 2 2 4" xfId="19793" xr:uid="{0242D1A8-2CCB-4365-AA91-6B2AB508CC88}"/>
    <cellStyle name="Normal 14 3 2 4 2 2 5" xfId="19794" xr:uid="{7D443C58-774E-4CB1-A25F-52195323AC92}"/>
    <cellStyle name="Normal 14 3 2 4 2 3" xfId="19795" xr:uid="{2ABC1A93-81FF-4768-A12F-C53176EA4993}"/>
    <cellStyle name="Normal 14 3 2 4 2 4" xfId="19796" xr:uid="{262EBCF9-DFEF-4A83-9243-792A8DD4F9EE}"/>
    <cellStyle name="Normal 14 3 2 4 2 5" xfId="19797" xr:uid="{3C3F9834-2DC7-4251-867A-2AD175B25C47}"/>
    <cellStyle name="Normal 14 3 2 4 2 6" xfId="19798" xr:uid="{01FE1C85-7109-4506-9205-BB92414B787C}"/>
    <cellStyle name="Normal 14 3 2 4 3" xfId="19799" xr:uid="{911A7065-1994-4587-A9B0-DEF62379D7B6}"/>
    <cellStyle name="Normal 14 3 2 4 3 2" xfId="19800" xr:uid="{BC8A82C0-4BDF-4DD0-8DF8-064CB6EB955E}"/>
    <cellStyle name="Normal 14 3 2 4 3 2 2" xfId="19801" xr:uid="{EB596CAA-AAA0-40DD-90DC-55E977326B9A}"/>
    <cellStyle name="Normal 14 3 2 4 3 2 3" xfId="19802" xr:uid="{4ED8CBD2-D7B3-4A1F-9EA9-DDBFC9917659}"/>
    <cellStyle name="Normal 14 3 2 4 3 3" xfId="19803" xr:uid="{A7BA289C-E512-44C5-9909-51F6499855F7}"/>
    <cellStyle name="Normal 14 3 2 4 3 4" xfId="19804" xr:uid="{0CC22EF1-3086-4B22-9B4F-F7C1C96E2870}"/>
    <cellStyle name="Normal 14 3 2 4 3 5" xfId="19805" xr:uid="{B0EF49D2-39EB-444D-8EDD-FE44C8FAB2FA}"/>
    <cellStyle name="Normal 14 3 2 4 3 6" xfId="19806" xr:uid="{9AB1429A-9A1E-493C-9258-0F877DAEB821}"/>
    <cellStyle name="Normal 14 3 2 4 4" xfId="19807" xr:uid="{AB62AE61-5AB7-4F23-9AA6-F3AC954B65E0}"/>
    <cellStyle name="Normal 14 3 2 4 4 2" xfId="19808" xr:uid="{A64D8938-5867-44DB-B1C9-38EF8CBFBAF1}"/>
    <cellStyle name="Normal 14 3 2 4 4 3" xfId="19809" xr:uid="{36239F13-FB57-4C3E-AD5F-F98981685DC0}"/>
    <cellStyle name="Normal 14 3 2 4 5" xfId="19810" xr:uid="{67149B17-7E73-47C7-AFA9-A8C9AF84F3E0}"/>
    <cellStyle name="Normal 14 3 2 4 6" xfId="19811" xr:uid="{DCB86CBD-086D-4F51-AB06-16718ED4AB1A}"/>
    <cellStyle name="Normal 14 3 2 4 7" xfId="19812" xr:uid="{B02B5C27-3CEB-4996-BDA7-2454B4FAC73C}"/>
    <cellStyle name="Normal 14 3 2 4 8" xfId="19813" xr:uid="{A3668996-876A-4252-B3F3-B4FA0704F21E}"/>
    <cellStyle name="Normal 14 3 2 5" xfId="19814" xr:uid="{96F768E5-496E-4BCD-9F5B-136B691EB821}"/>
    <cellStyle name="Normal 14 3 2 5 2" xfId="19815" xr:uid="{D0C9481A-C3E5-4D87-8DDA-443D9096E1AF}"/>
    <cellStyle name="Normal 14 3 2 5 2 2" xfId="19816" xr:uid="{A4077A41-9526-4A12-87C5-E1A53ABEF68B}"/>
    <cellStyle name="Normal 14 3 2 5 2 2 2" xfId="19817" xr:uid="{F8935D04-4035-426A-A48D-E41781C3998E}"/>
    <cellStyle name="Normal 14 3 2 5 2 2 3" xfId="19818" xr:uid="{8B63C8DB-5602-4648-B36E-AE7CDD9C3400}"/>
    <cellStyle name="Normal 14 3 2 5 2 2 4" xfId="19819" xr:uid="{942BF7CF-8E57-4A22-954E-D28349BC052E}"/>
    <cellStyle name="Normal 14 3 2 5 2 2 5" xfId="19820" xr:uid="{23970B96-3608-4663-93F4-9EA743526AF7}"/>
    <cellStyle name="Normal 14 3 2 5 2 3" xfId="19821" xr:uid="{E6F40D86-4429-4578-A15A-E3CB153C2179}"/>
    <cellStyle name="Normal 14 3 2 5 2 4" xfId="19822" xr:uid="{99C1CC83-DBF3-4C0B-913E-3B3760CAB666}"/>
    <cellStyle name="Normal 14 3 2 5 2 5" xfId="19823" xr:uid="{12C7998A-9C47-4816-9E41-8D8098FCB8EE}"/>
    <cellStyle name="Normal 14 3 2 5 2 6" xfId="19824" xr:uid="{933E37AB-94D2-4229-8FB5-D84DA8EF3C7D}"/>
    <cellStyle name="Normal 14 3 2 5 3" xfId="19825" xr:uid="{BE0E4F05-C954-414C-BEE3-49A8CC82332A}"/>
    <cellStyle name="Normal 14 3 2 5 3 2" xfId="19826" xr:uid="{39E53AE8-C6D1-49EB-BCD9-C961BD33CB89}"/>
    <cellStyle name="Normal 14 3 2 5 3 2 2" xfId="19827" xr:uid="{B972F87B-C2A2-47C1-99C8-CF005B252115}"/>
    <cellStyle name="Normal 14 3 2 5 3 2 3" xfId="19828" xr:uid="{3173FEDF-D840-49BB-9490-4021970BB4C9}"/>
    <cellStyle name="Normal 14 3 2 5 3 3" xfId="19829" xr:uid="{E11CF2A4-58CC-4435-AAF8-C4B1A38C47FB}"/>
    <cellStyle name="Normal 14 3 2 5 3 4" xfId="19830" xr:uid="{8C6FBD8D-E74C-4D96-9E6B-D0A0489D408C}"/>
    <cellStyle name="Normal 14 3 2 5 3 5" xfId="19831" xr:uid="{B1DF371D-0DB5-4210-B8BA-53E318E1CB8E}"/>
    <cellStyle name="Normal 14 3 2 5 3 6" xfId="19832" xr:uid="{64EEA548-9954-403B-892D-3D003F6CA434}"/>
    <cellStyle name="Normal 14 3 2 5 4" xfId="19833" xr:uid="{C3FD57EC-C1ED-45D3-A490-CB038EE7CCC9}"/>
    <cellStyle name="Normal 14 3 2 5 4 2" xfId="19834" xr:uid="{D5198797-E112-4629-A132-19C1A7351E38}"/>
    <cellStyle name="Normal 14 3 2 5 4 3" xfId="19835" xr:uid="{CF638D17-8F39-44D4-ABFE-A64DC76CFD48}"/>
    <cellStyle name="Normal 14 3 2 5 5" xfId="19836" xr:uid="{F31789DD-A68A-4B6E-828A-F879312F3537}"/>
    <cellStyle name="Normal 14 3 2 5 6" xfId="19837" xr:uid="{C8F213F6-6D07-4FE2-B9AE-32D9ACA7BF10}"/>
    <cellStyle name="Normal 14 3 2 5 7" xfId="19838" xr:uid="{E4270A4D-C993-4828-B7FE-6428ECE3CF51}"/>
    <cellStyle name="Normal 14 3 2 5 8" xfId="19839" xr:uid="{D9D58943-F21D-4F70-BF45-4F1FEFA966E6}"/>
    <cellStyle name="Normal 14 3 2 6" xfId="19840" xr:uid="{71FEC7A2-6079-4066-88F5-775475DD6256}"/>
    <cellStyle name="Normal 14 3 2 7" xfId="19841" xr:uid="{0B57C52A-53B6-4402-8EBB-0F239E3E453B}"/>
    <cellStyle name="Normal 14 3 2 8" xfId="19781" xr:uid="{D7483DB2-5A0A-40F3-A796-31E1EB172FD5}"/>
    <cellStyle name="Normal 14 3 20" xfId="19291" xr:uid="{09BD2EEA-DE2F-41AE-A68C-8D793DC8221A}"/>
    <cellStyle name="Normal 14 3 3" xfId="19842" xr:uid="{DA03AE62-5096-47E8-83AE-61D22532BD81}"/>
    <cellStyle name="Normal 14 3 3 2" xfId="19843" xr:uid="{4127F758-5DC6-4C3B-A688-FACF08FB9BDF}"/>
    <cellStyle name="Normal 14 3 3 2 2" xfId="19844" xr:uid="{4D46214B-1F4A-4551-A789-7266D5D0D557}"/>
    <cellStyle name="Normal 14 3 3 2 2 2" xfId="19845" xr:uid="{41E4226A-2655-4D78-986F-5AE2AEF45E53}"/>
    <cellStyle name="Normal 14 3 3 2 3" xfId="19846" xr:uid="{41C04FD3-8713-4CDF-B2AF-46EA61055D03}"/>
    <cellStyle name="Normal 14 3 3 2 4" xfId="19847" xr:uid="{F10B84F1-31A3-4D7D-B8E2-C62C5D5B46DD}"/>
    <cellStyle name="Normal 14 3 3 3" xfId="19848" xr:uid="{DAE82D74-70BF-4F4A-AA12-3C9D76E86950}"/>
    <cellStyle name="Normal 14 3 3 4" xfId="19849" xr:uid="{0463354A-7756-4BAD-8613-44FE56D4E972}"/>
    <cellStyle name="Normal 14 3 3 4 2" xfId="19850" xr:uid="{9F333F8B-E731-4851-B7FE-2887EFBF4BD6}"/>
    <cellStyle name="Normal 14 3 3 4 2 2" xfId="19851" xr:uid="{5DCB81B4-864E-4DD4-A03E-049F97A7412A}"/>
    <cellStyle name="Normal 14 3 3 4 2 2 2" xfId="19852" xr:uid="{7877FC75-05FB-4174-BBC3-99673FA82993}"/>
    <cellStyle name="Normal 14 3 3 4 2 2 3" xfId="19853" xr:uid="{6CBDD7C6-3744-4124-A7F6-BDF7968F7435}"/>
    <cellStyle name="Normal 14 3 3 4 2 2 4" xfId="19854" xr:uid="{2060BD18-46E8-4A08-B6D0-5E559E80CABE}"/>
    <cellStyle name="Normal 14 3 3 4 2 2 5" xfId="19855" xr:uid="{E45BBDEE-652F-407B-BBDD-C1DCDD1CE2FB}"/>
    <cellStyle name="Normal 14 3 3 4 2 3" xfId="19856" xr:uid="{BCFBD91F-8B2E-4C0E-9C5E-C96C916BE820}"/>
    <cellStyle name="Normal 14 3 3 4 2 4" xfId="19857" xr:uid="{E98BF1F8-E63E-4968-9495-A52CE7302451}"/>
    <cellStyle name="Normal 14 3 3 4 2 5" xfId="19858" xr:uid="{FCD3A487-7A49-4CE4-8785-5CDDAF7EEFBD}"/>
    <cellStyle name="Normal 14 3 3 4 2 6" xfId="19859" xr:uid="{6703E6DE-CA8E-4542-A36A-E487B5A145B7}"/>
    <cellStyle name="Normal 14 3 3 4 3" xfId="19860" xr:uid="{1C092FBD-FD52-415D-9FCE-35D4103F7743}"/>
    <cellStyle name="Normal 14 3 3 4 3 2" xfId="19861" xr:uid="{E7C21A23-0FDC-4683-BA1B-EAFCDF1D6821}"/>
    <cellStyle name="Normal 14 3 3 4 3 2 2" xfId="19862" xr:uid="{B50EAB12-1909-420E-9229-39F48F974BA2}"/>
    <cellStyle name="Normal 14 3 3 4 3 2 3" xfId="19863" xr:uid="{AACC249A-94F5-4AED-B7B1-8587D9E13DA4}"/>
    <cellStyle name="Normal 14 3 3 4 3 3" xfId="19864" xr:uid="{CFA250F9-5DA6-4B5E-9430-0C9914C25216}"/>
    <cellStyle name="Normal 14 3 3 4 3 4" xfId="19865" xr:uid="{97A7E531-CDE8-4180-BB44-C22388A6973F}"/>
    <cellStyle name="Normal 14 3 3 4 3 5" xfId="19866" xr:uid="{D1B7A7B0-ED60-4D4A-970D-7CDEB163F987}"/>
    <cellStyle name="Normal 14 3 3 4 3 6" xfId="19867" xr:uid="{93983118-422C-4EB8-9BF1-424F8E6158FA}"/>
    <cellStyle name="Normal 14 3 3 4 4" xfId="19868" xr:uid="{56EF2E53-C44A-4515-9560-191CB2EC5187}"/>
    <cellStyle name="Normal 14 3 3 4 4 2" xfId="19869" xr:uid="{D9B02A0F-7DE4-4B30-B12D-DA7241D74663}"/>
    <cellStyle name="Normal 14 3 3 4 4 3" xfId="19870" xr:uid="{C5CA98B2-F29C-4CBA-948D-D08AB7FCE183}"/>
    <cellStyle name="Normal 14 3 3 4 5" xfId="19871" xr:uid="{24636857-A58D-4875-9405-ABE58069ABCC}"/>
    <cellStyle name="Normal 14 3 3 4 6" xfId="19872" xr:uid="{50C557DB-7961-4FE5-8BFB-3FC36EA4D871}"/>
    <cellStyle name="Normal 14 3 3 4 7" xfId="19873" xr:uid="{FF3A5694-F424-43FE-ADDA-396824A285B4}"/>
    <cellStyle name="Normal 14 3 3 4 8" xfId="19874" xr:uid="{E55E4BB4-502F-4113-8F4A-F6976BF8D53E}"/>
    <cellStyle name="Normal 14 3 3 5" xfId="19875" xr:uid="{45B59368-BEA1-471D-95BE-977B0735CEAE}"/>
    <cellStyle name="Normal 14 3 3 5 2" xfId="19876" xr:uid="{01B7B10A-A9DF-4FB1-AA2F-1F96B03A61A7}"/>
    <cellStyle name="Normal 14 3 3 5 2 2" xfId="19877" xr:uid="{7DFCF69E-AE11-44F4-9C36-ECFB47908470}"/>
    <cellStyle name="Normal 14 3 3 5 2 2 2" xfId="19878" xr:uid="{EB794CDB-CB8F-46AB-8ACE-D527CCDE356E}"/>
    <cellStyle name="Normal 14 3 3 5 2 2 3" xfId="19879" xr:uid="{C1EF3616-0A31-4346-B53B-6E75FE2D49EE}"/>
    <cellStyle name="Normal 14 3 3 5 2 2 4" xfId="19880" xr:uid="{81495B3C-924D-40E5-8B8A-35E6CA2DF26C}"/>
    <cellStyle name="Normal 14 3 3 5 2 2 5" xfId="19881" xr:uid="{24100BC0-428A-49B1-9C64-922E63106161}"/>
    <cellStyle name="Normal 14 3 3 5 2 3" xfId="19882" xr:uid="{B2764B31-2973-45A9-91C2-6A32468B6AFB}"/>
    <cellStyle name="Normal 14 3 3 5 2 4" xfId="19883" xr:uid="{609C54AE-D681-4CB8-A57C-849257BB4CF9}"/>
    <cellStyle name="Normal 14 3 3 5 2 5" xfId="19884" xr:uid="{19D9F530-D7FC-495A-99D1-BAFC83107E64}"/>
    <cellStyle name="Normal 14 3 3 5 2 6" xfId="19885" xr:uid="{C0B3FD45-3D53-49D9-AA42-5B4F2634E196}"/>
    <cellStyle name="Normal 14 3 3 5 3" xfId="19886" xr:uid="{4418E608-0D0A-42A6-8472-11E709A7738D}"/>
    <cellStyle name="Normal 14 3 3 5 3 2" xfId="19887" xr:uid="{C9A435D4-B02C-41C2-9E79-0C33865853BE}"/>
    <cellStyle name="Normal 14 3 3 5 3 2 2" xfId="19888" xr:uid="{360884A4-83A4-42B7-A756-52434245B019}"/>
    <cellStyle name="Normal 14 3 3 5 3 2 3" xfId="19889" xr:uid="{2F7C5CBD-C637-418B-8DBC-886B9EA20824}"/>
    <cellStyle name="Normal 14 3 3 5 3 3" xfId="19890" xr:uid="{E54494CB-7F16-40A7-84DF-804CC0B468FD}"/>
    <cellStyle name="Normal 14 3 3 5 3 4" xfId="19891" xr:uid="{2E6DDDD1-4440-4CA4-A984-FBF10CF68755}"/>
    <cellStyle name="Normal 14 3 3 5 3 5" xfId="19892" xr:uid="{E963F7E8-91B9-4D83-A8C3-31F48A83A931}"/>
    <cellStyle name="Normal 14 3 3 5 3 6" xfId="19893" xr:uid="{A703F8E9-A59B-4AB9-8407-00F7C6979A9A}"/>
    <cellStyle name="Normal 14 3 3 5 4" xfId="19894" xr:uid="{25FE4A43-E66C-444D-9856-7A6248B580D7}"/>
    <cellStyle name="Normal 14 3 3 5 4 2" xfId="19895" xr:uid="{C8DF76D3-22C3-474A-B6EF-FFF0C614AB03}"/>
    <cellStyle name="Normal 14 3 3 5 4 3" xfId="19896" xr:uid="{CAD1DF94-CCC2-4800-BD5E-8545D68E56D9}"/>
    <cellStyle name="Normal 14 3 3 5 5" xfId="19897" xr:uid="{4B15CED5-566C-4F0D-89B6-9571FB7BB29D}"/>
    <cellStyle name="Normal 14 3 3 5 6" xfId="19898" xr:uid="{7B26847F-790E-45E0-B602-B07E766AB302}"/>
    <cellStyle name="Normal 14 3 3 5 7" xfId="19899" xr:uid="{38189229-FCCD-487C-9EF0-0781DFF73545}"/>
    <cellStyle name="Normal 14 3 3 5 8" xfId="19900" xr:uid="{2087A706-FD55-4465-8014-20F8F78A1DAF}"/>
    <cellStyle name="Normal 14 3 3 6" xfId="19901" xr:uid="{5E57ECC0-FF5C-4CB1-BEAF-8EBB379201A4}"/>
    <cellStyle name="Normal 14 3 3 7" xfId="19902" xr:uid="{ACDF4C8D-7F64-4A4D-8C63-261418240466}"/>
    <cellStyle name="Normal 14 3 4" xfId="19903" xr:uid="{C1CA7A81-4E11-4D14-B38F-C146F991A564}"/>
    <cellStyle name="Normal 14 3 4 2" xfId="19904" xr:uid="{94659838-D21D-4258-9744-B7073943EB64}"/>
    <cellStyle name="Normal 14 3 4 2 2" xfId="19905" xr:uid="{C5EFF6FB-A943-4E99-A2A8-7EC18BF1151F}"/>
    <cellStyle name="Normal 14 3 4 2 2 2" xfId="19906" xr:uid="{B4294B92-A1A3-493C-8955-B527A7C56262}"/>
    <cellStyle name="Normal 14 3 4 2 3" xfId="19907" xr:uid="{5DD6F398-31A2-4975-B935-414CA5A77263}"/>
    <cellStyle name="Normal 14 3 4 2 4" xfId="19908" xr:uid="{A96CEB76-0D37-4C3D-AB75-B7B3A386A6F0}"/>
    <cellStyle name="Normal 14 3 4 3" xfId="19909" xr:uid="{DBF9A969-E5A4-4DF5-9ED7-77286FFB97F6}"/>
    <cellStyle name="Normal 14 3 4 4" xfId="19910" xr:uid="{9D2A226D-DB6A-42C2-B294-F655A6F358FC}"/>
    <cellStyle name="Normal 14 3 4 4 2" xfId="19911" xr:uid="{24375DB3-B3CB-4DD5-B466-1BCAEA3A6A1B}"/>
    <cellStyle name="Normal 14 3 4 4 2 2" xfId="19912" xr:uid="{38F78EB3-5CBC-415A-A1F3-43324B90FAC8}"/>
    <cellStyle name="Normal 14 3 4 4 2 2 2" xfId="19913" xr:uid="{E186164C-1F07-43D5-ABAC-17F36D4620D5}"/>
    <cellStyle name="Normal 14 3 4 4 2 2 3" xfId="19914" xr:uid="{F3514E1F-BAF5-4AD8-B662-D0246D444C9B}"/>
    <cellStyle name="Normal 14 3 4 4 2 2 4" xfId="19915" xr:uid="{A5ECD60F-FC77-45F3-B0A1-09181A1C222E}"/>
    <cellStyle name="Normal 14 3 4 4 2 2 5" xfId="19916" xr:uid="{B5D9C3E0-8C0B-4DE8-A4CF-6EFBB31BC31A}"/>
    <cellStyle name="Normal 14 3 4 4 2 3" xfId="19917" xr:uid="{C66CCBAD-3D49-41A4-B9B4-8312DB5CDE57}"/>
    <cellStyle name="Normal 14 3 4 4 2 4" xfId="19918" xr:uid="{3B12EB72-CB0C-4551-997B-EA124B8F3283}"/>
    <cellStyle name="Normal 14 3 4 4 2 5" xfId="19919" xr:uid="{28FD3837-FFBF-4799-9A1A-DA4E8B3FE2DA}"/>
    <cellStyle name="Normal 14 3 4 4 2 6" xfId="19920" xr:uid="{96999515-D7D2-474D-B195-7289F027AE7B}"/>
    <cellStyle name="Normal 14 3 4 4 3" xfId="19921" xr:uid="{EDCA90BE-1A51-43C8-916C-B651BC870DB8}"/>
    <cellStyle name="Normal 14 3 4 4 3 2" xfId="19922" xr:uid="{8BBC3475-016E-4E4E-9892-97007BC0866B}"/>
    <cellStyle name="Normal 14 3 4 4 3 2 2" xfId="19923" xr:uid="{53FF8801-DFFD-45A9-9809-35AE4BEB710A}"/>
    <cellStyle name="Normal 14 3 4 4 3 2 3" xfId="19924" xr:uid="{BC918E6F-CA27-494A-B90B-F903E1149701}"/>
    <cellStyle name="Normal 14 3 4 4 3 3" xfId="19925" xr:uid="{A63CE100-D5F6-41A5-945F-D692AD66B285}"/>
    <cellStyle name="Normal 14 3 4 4 3 4" xfId="19926" xr:uid="{CF5D7D8D-6E25-4E18-9A18-8FFDFA702C9C}"/>
    <cellStyle name="Normal 14 3 4 4 3 5" xfId="19927" xr:uid="{11B27EFD-2AF7-44AC-9669-4C66CED7933A}"/>
    <cellStyle name="Normal 14 3 4 4 3 6" xfId="19928" xr:uid="{661FC59C-322F-4DCD-B5A6-F37B89AB0AC6}"/>
    <cellStyle name="Normal 14 3 4 4 4" xfId="19929" xr:uid="{EE56D111-E2DE-4E73-A262-CFE9BD471B8B}"/>
    <cellStyle name="Normal 14 3 4 4 4 2" xfId="19930" xr:uid="{74EC43A6-9F70-4D6F-B5E1-B41A1DE3A247}"/>
    <cellStyle name="Normal 14 3 4 4 4 3" xfId="19931" xr:uid="{17696D1F-2C59-45A9-884B-27D60CEFBD3D}"/>
    <cellStyle name="Normal 14 3 4 4 5" xfId="19932" xr:uid="{B630D6D6-04A4-4F2F-A812-0AE78CB83C73}"/>
    <cellStyle name="Normal 14 3 4 4 6" xfId="19933" xr:uid="{C851E8A0-A1D2-4C4D-8CE1-A16860B6DADB}"/>
    <cellStyle name="Normal 14 3 4 4 7" xfId="19934" xr:uid="{7A1E35CB-5D6D-42DF-A9F9-C4E1D7E74F17}"/>
    <cellStyle name="Normal 14 3 4 4 8" xfId="19935" xr:uid="{A2A74F2E-5624-41D1-8668-8AA0E284B80F}"/>
    <cellStyle name="Normal 14 3 4 5" xfId="19936" xr:uid="{FFC5EDE4-FB98-4BAD-9AE4-76105F6C881C}"/>
    <cellStyle name="Normal 14 3 4 5 2" xfId="19937" xr:uid="{D059CE50-484D-42BB-8F63-BA16C95ACDF9}"/>
    <cellStyle name="Normal 14 3 4 5 2 2" xfId="19938" xr:uid="{A7605694-B1F6-4BA5-AEF0-65268D8E7F7E}"/>
    <cellStyle name="Normal 14 3 4 5 2 2 2" xfId="19939" xr:uid="{A7BE4F00-58AA-4364-9D21-2F88131DCBDC}"/>
    <cellStyle name="Normal 14 3 4 5 2 2 3" xfId="19940" xr:uid="{550180C5-58E7-410F-BEE3-DF0A6AA5F34E}"/>
    <cellStyle name="Normal 14 3 4 5 2 2 4" xfId="19941" xr:uid="{A0C7D8AD-2962-42F9-A39B-9D3B80F5CAE8}"/>
    <cellStyle name="Normal 14 3 4 5 2 2 5" xfId="19942" xr:uid="{E22A2D14-BD11-4C16-A2AC-64EA35F15371}"/>
    <cellStyle name="Normal 14 3 4 5 2 3" xfId="19943" xr:uid="{86CAE09E-A682-4F30-A9CB-6396D364E862}"/>
    <cellStyle name="Normal 14 3 4 5 2 4" xfId="19944" xr:uid="{3F50E875-A360-4F27-A1CC-EC3C7A7FDC55}"/>
    <cellStyle name="Normal 14 3 4 5 2 5" xfId="19945" xr:uid="{DABFF90E-226B-443B-B816-EDA69896E5AB}"/>
    <cellStyle name="Normal 14 3 4 5 2 6" xfId="19946" xr:uid="{71F5644A-C893-4C60-B420-C82D5204DC86}"/>
    <cellStyle name="Normal 14 3 4 5 3" xfId="19947" xr:uid="{1D6585AA-21F8-461E-AD55-1CC66385365D}"/>
    <cellStyle name="Normal 14 3 4 5 3 2" xfId="19948" xr:uid="{4AB33BDE-C77D-4F9F-B50E-DB01D9C89DEC}"/>
    <cellStyle name="Normal 14 3 4 5 3 2 2" xfId="19949" xr:uid="{1265E169-04CE-44D4-9C0D-F7773650488D}"/>
    <cellStyle name="Normal 14 3 4 5 3 2 3" xfId="19950" xr:uid="{13EB23CF-1B4D-4AA0-999C-DB1D5C937E8C}"/>
    <cellStyle name="Normal 14 3 4 5 3 3" xfId="19951" xr:uid="{72B8DA90-F530-47CF-A2CE-C6F2BA7330DB}"/>
    <cellStyle name="Normal 14 3 4 5 3 4" xfId="19952" xr:uid="{4D472B63-9F68-43BC-B3AA-8EBF5F7107E8}"/>
    <cellStyle name="Normal 14 3 4 5 3 5" xfId="19953" xr:uid="{BE95A7AB-BED4-4C3A-A416-88ABDD6A0197}"/>
    <cellStyle name="Normal 14 3 4 5 3 6" xfId="19954" xr:uid="{5B752434-4C59-4DAB-9FC6-6F50F2C44151}"/>
    <cellStyle name="Normal 14 3 4 5 4" xfId="19955" xr:uid="{3A9A0EED-39DC-4A42-9B39-804627762DEF}"/>
    <cellStyle name="Normal 14 3 4 5 4 2" xfId="19956" xr:uid="{782C6918-249D-4295-86FB-E773831ED2BF}"/>
    <cellStyle name="Normal 14 3 4 5 4 3" xfId="19957" xr:uid="{234719F0-136D-4A3C-9829-AA93BA20EBE9}"/>
    <cellStyle name="Normal 14 3 4 5 5" xfId="19958" xr:uid="{D0B6977D-F31A-42F8-A626-3905A42EE0E7}"/>
    <cellStyle name="Normal 14 3 4 5 6" xfId="19959" xr:uid="{39651F7C-44F5-46ED-95A5-C355D36D2143}"/>
    <cellStyle name="Normal 14 3 4 5 7" xfId="19960" xr:uid="{3DFED3F5-1A95-4209-B069-FBB80CBFA654}"/>
    <cellStyle name="Normal 14 3 4 5 8" xfId="19961" xr:uid="{E6631120-FEEE-4294-A650-1525E02A4B2F}"/>
    <cellStyle name="Normal 14 3 4 6" xfId="19962" xr:uid="{EE641DE1-21EE-49DD-B62D-2FDB909DC3ED}"/>
    <cellStyle name="Normal 14 3 4 7" xfId="19963" xr:uid="{EB950B81-1657-4823-8642-51376A21E2D8}"/>
    <cellStyle name="Normal 14 3 5" xfId="19964" xr:uid="{C83EEFB2-82B9-49A3-82BC-13DE9DF09F81}"/>
    <cellStyle name="Normal 14 3 5 2" xfId="19965" xr:uid="{00555AD4-FE0C-4F4D-AEA6-CDB478BD857A}"/>
    <cellStyle name="Normal 14 3 5 2 2" xfId="19966" xr:uid="{03DB15DB-5632-4E88-82A7-8C806F8717BA}"/>
    <cellStyle name="Normal 14 3 5 2 2 2" xfId="19967" xr:uid="{9016C814-ADFE-4FC6-84D1-12DDFBE4E2E6}"/>
    <cellStyle name="Normal 14 3 5 2 3" xfId="19968" xr:uid="{6C08741F-D089-48FA-8810-925969D4281A}"/>
    <cellStyle name="Normal 14 3 5 2 4" xfId="19969" xr:uid="{3038ACA8-6AFB-49A2-9A20-2DD8EDD554CC}"/>
    <cellStyle name="Normal 14 3 5 3" xfId="19970" xr:uid="{72F09C7F-673A-400B-8152-117C480EE131}"/>
    <cellStyle name="Normal 14 3 5 4" xfId="19971" xr:uid="{80CA58CB-D259-4D55-9269-B5E4D9369B57}"/>
    <cellStyle name="Normal 14 3 5 4 2" xfId="19972" xr:uid="{F112E8E2-8DD9-41FD-96D8-D58382941A65}"/>
    <cellStyle name="Normal 14 3 5 4 2 2" xfId="19973" xr:uid="{4EED8C84-B32E-4F23-BC3B-E3042F513F7F}"/>
    <cellStyle name="Normal 14 3 5 4 2 2 2" xfId="19974" xr:uid="{965DD883-1E3F-488F-857C-8218BE46CADE}"/>
    <cellStyle name="Normal 14 3 5 4 2 2 3" xfId="19975" xr:uid="{B307BF62-04ED-434F-9C77-F977AB588C12}"/>
    <cellStyle name="Normal 14 3 5 4 2 2 4" xfId="19976" xr:uid="{B74357F8-6BD8-4E14-8187-BC1642C04101}"/>
    <cellStyle name="Normal 14 3 5 4 2 2 5" xfId="19977" xr:uid="{240D7E1D-E78C-4CFE-B876-26EDBABE9C00}"/>
    <cellStyle name="Normal 14 3 5 4 2 3" xfId="19978" xr:uid="{E66EE5AF-B017-4F3B-B31B-9AD74AD935B6}"/>
    <cellStyle name="Normal 14 3 5 4 2 4" xfId="19979" xr:uid="{BBC8A98F-4C96-4DAB-A5A3-BCF4ED39C8F9}"/>
    <cellStyle name="Normal 14 3 5 4 2 5" xfId="19980" xr:uid="{869E3F9E-BFBA-4462-BAC9-49CF76F4D589}"/>
    <cellStyle name="Normal 14 3 5 4 2 6" xfId="19981" xr:uid="{3B471124-6C31-42FF-9916-D1E654216B3C}"/>
    <cellStyle name="Normal 14 3 5 4 3" xfId="19982" xr:uid="{2DFB1FF7-D237-43E3-93F4-2D57A0C17350}"/>
    <cellStyle name="Normal 14 3 5 4 3 2" xfId="19983" xr:uid="{B33D11B8-CE58-4709-8238-5C420E83C4CC}"/>
    <cellStyle name="Normal 14 3 5 4 3 2 2" xfId="19984" xr:uid="{69216FA2-09A7-4BE6-82B0-B8DF01634BE9}"/>
    <cellStyle name="Normal 14 3 5 4 3 2 3" xfId="19985" xr:uid="{4C5C76E8-AADC-4E1B-B6AC-9E91F300920D}"/>
    <cellStyle name="Normal 14 3 5 4 3 3" xfId="19986" xr:uid="{A2A7B85C-4421-4EAC-B2E8-F06AA1769FFD}"/>
    <cellStyle name="Normal 14 3 5 4 3 4" xfId="19987" xr:uid="{A7F8748D-ED3C-46E1-8482-330F03A8D110}"/>
    <cellStyle name="Normal 14 3 5 4 3 5" xfId="19988" xr:uid="{0D958C18-653D-46AA-A580-0A39D0049943}"/>
    <cellStyle name="Normal 14 3 5 4 3 6" xfId="19989" xr:uid="{E6853354-B6AB-46C6-8D1D-8A91BE8B697A}"/>
    <cellStyle name="Normal 14 3 5 4 4" xfId="19990" xr:uid="{56951D32-6F5D-43CD-B2D4-10665CB4FEB8}"/>
    <cellStyle name="Normal 14 3 5 4 4 2" xfId="19991" xr:uid="{EFF204F2-A409-42CF-B813-B9044CBC65BC}"/>
    <cellStyle name="Normal 14 3 5 4 4 3" xfId="19992" xr:uid="{1D5F0419-D17C-4E9D-8C72-7185F2675A7F}"/>
    <cellStyle name="Normal 14 3 5 4 5" xfId="19993" xr:uid="{CDB24447-38C1-4826-9295-498C0A1CD656}"/>
    <cellStyle name="Normal 14 3 5 4 6" xfId="19994" xr:uid="{E2739613-5267-4F1B-8BC0-56B19FE66A2A}"/>
    <cellStyle name="Normal 14 3 5 4 7" xfId="19995" xr:uid="{B5F8744A-9282-45D9-A392-5602A2A68054}"/>
    <cellStyle name="Normal 14 3 5 4 8" xfId="19996" xr:uid="{720E6454-92D2-4AF0-80A3-B40C3BB77706}"/>
    <cellStyle name="Normal 14 3 5 5" xfId="19997" xr:uid="{2DE67256-593E-478D-893B-06BF22E1B492}"/>
    <cellStyle name="Normal 14 3 5 5 2" xfId="19998" xr:uid="{DE87BC5B-B70E-4C9F-BAFE-68D908EF785E}"/>
    <cellStyle name="Normal 14 3 5 5 2 2" xfId="19999" xr:uid="{FCC60C56-C41D-442B-BA4E-4204AF3703F9}"/>
    <cellStyle name="Normal 14 3 5 5 2 2 2" xfId="20000" xr:uid="{495CEBE0-7486-4E76-9A97-A4CC0A1B81C9}"/>
    <cellStyle name="Normal 14 3 5 5 2 2 3" xfId="20001" xr:uid="{876FDBE4-9A0B-4EBD-809A-B5A658618968}"/>
    <cellStyle name="Normal 14 3 5 5 2 2 4" xfId="20002" xr:uid="{F814A3AA-0D2B-40B8-AB98-25FFEB44D6D8}"/>
    <cellStyle name="Normal 14 3 5 5 2 2 5" xfId="20003" xr:uid="{9B80C923-A365-434E-875E-65BC1CEF983C}"/>
    <cellStyle name="Normal 14 3 5 5 2 3" xfId="20004" xr:uid="{59A4B2CB-A120-44B5-9A51-E0B946D73ABB}"/>
    <cellStyle name="Normal 14 3 5 5 2 4" xfId="20005" xr:uid="{11F14290-E07A-4C1C-80C4-D470B1B0133C}"/>
    <cellStyle name="Normal 14 3 5 5 2 5" xfId="20006" xr:uid="{6A1B1A42-C190-4008-A68B-C67455655123}"/>
    <cellStyle name="Normal 14 3 5 5 2 6" xfId="20007" xr:uid="{49E791E0-5E57-4644-A20C-E372B640A244}"/>
    <cellStyle name="Normal 14 3 5 5 3" xfId="20008" xr:uid="{6CC72FE5-432F-403F-9515-4A6D45572038}"/>
    <cellStyle name="Normal 14 3 5 5 3 2" xfId="20009" xr:uid="{0976F53C-F2D2-4E08-B3E9-C68721C2E723}"/>
    <cellStyle name="Normal 14 3 5 5 3 2 2" xfId="20010" xr:uid="{F3E2250F-0C83-45A2-8913-7ECBAA126991}"/>
    <cellStyle name="Normal 14 3 5 5 3 2 3" xfId="20011" xr:uid="{F0154274-4688-4134-8E57-0EAFE9D61AB4}"/>
    <cellStyle name="Normal 14 3 5 5 3 3" xfId="20012" xr:uid="{24D8EBD9-72CB-4D52-9B94-2DFA899EF0E7}"/>
    <cellStyle name="Normal 14 3 5 5 3 4" xfId="20013" xr:uid="{199E8BBD-7076-4EA0-83A4-196BBCB19A46}"/>
    <cellStyle name="Normal 14 3 5 5 3 5" xfId="20014" xr:uid="{BFFB543A-69E2-40AA-BE54-5C5DA0B3AE62}"/>
    <cellStyle name="Normal 14 3 5 5 3 6" xfId="20015" xr:uid="{A9341D13-CE41-4EC3-82FB-0301B4C8445B}"/>
    <cellStyle name="Normal 14 3 5 5 4" xfId="20016" xr:uid="{C59588E1-D3B7-4B96-AE9C-39778DCB176F}"/>
    <cellStyle name="Normal 14 3 5 5 4 2" xfId="20017" xr:uid="{02C9F4A3-6CA1-45D1-9784-5AB309378B38}"/>
    <cellStyle name="Normal 14 3 5 5 4 3" xfId="20018" xr:uid="{A2ACD8D8-B74F-4600-B4FE-E6EE746193A2}"/>
    <cellStyle name="Normal 14 3 5 5 5" xfId="20019" xr:uid="{FD4A2D10-9DBB-4DF0-A840-1A8777DACB18}"/>
    <cellStyle name="Normal 14 3 5 5 6" xfId="20020" xr:uid="{F04342AB-F47A-4ABF-9C80-81CB0515B0BD}"/>
    <cellStyle name="Normal 14 3 5 5 7" xfId="20021" xr:uid="{86388D46-B829-47E8-8E5E-1CA105D381D2}"/>
    <cellStyle name="Normal 14 3 5 5 8" xfId="20022" xr:uid="{7DF20C00-0A17-4235-AFA4-2158DC3B8E68}"/>
    <cellStyle name="Normal 14 3 5 6" xfId="20023" xr:uid="{7E679A75-510A-4523-A08F-9E3D9D4C49A3}"/>
    <cellStyle name="Normal 14 3 5 7" xfId="20024" xr:uid="{08E25FCB-7A3C-4E07-BA90-A1A4FA13EBF6}"/>
    <cellStyle name="Normal 14 3 6" xfId="20025" xr:uid="{E66ACA40-0965-4877-B38F-606F41C3B119}"/>
    <cellStyle name="Normal 14 3 6 2" xfId="20026" xr:uid="{1C794A90-9BA0-4677-9285-600CED6F3807}"/>
    <cellStyle name="Normal 14 3 6 2 2" xfId="20027" xr:uid="{05F92530-931D-4CE3-842E-EBADC3525E73}"/>
    <cellStyle name="Normal 14 3 6 2 2 2" xfId="20028" xr:uid="{AB8906FE-E7BA-47F4-8BC2-4E4C1AE5CE4B}"/>
    <cellStyle name="Normal 14 3 6 2 3" xfId="20029" xr:uid="{DF864708-2246-4679-84F4-B66C9D6871C7}"/>
    <cellStyle name="Normal 14 3 6 2 4" xfId="20030" xr:uid="{027D8950-B2E2-4E12-AAD6-ACE54EC87BBB}"/>
    <cellStyle name="Normal 14 3 6 3" xfId="20031" xr:uid="{5101BBF7-F1B5-499E-840D-D98B275A1BE3}"/>
    <cellStyle name="Normal 14 3 6 4" xfId="20032" xr:uid="{0F934996-2298-4F46-B051-A13FEBDDBED5}"/>
    <cellStyle name="Normal 14 3 6 4 2" xfId="20033" xr:uid="{61DC8AB7-E011-4A40-B3AE-7D67EF076FE5}"/>
    <cellStyle name="Normal 14 3 6 4 2 2" xfId="20034" xr:uid="{2B80B2BC-D6B5-4CD3-80DA-D12485FCD662}"/>
    <cellStyle name="Normal 14 3 6 4 2 2 2" xfId="20035" xr:uid="{331FC190-053B-4872-8E78-E57133E2D48B}"/>
    <cellStyle name="Normal 14 3 6 4 2 2 3" xfId="20036" xr:uid="{A791288B-9369-4EF4-9ED4-B5FE3BFFEC95}"/>
    <cellStyle name="Normal 14 3 6 4 2 2 4" xfId="20037" xr:uid="{39CDEAA5-F2ED-4A83-A2BB-DAA9DFFB0653}"/>
    <cellStyle name="Normal 14 3 6 4 2 2 5" xfId="20038" xr:uid="{D22D7EB1-0CB3-4470-8E42-595664D507F0}"/>
    <cellStyle name="Normal 14 3 6 4 2 3" xfId="20039" xr:uid="{8FF2BF9E-F2B7-4B4B-9FE7-3B8213B8E645}"/>
    <cellStyle name="Normal 14 3 6 4 2 4" xfId="20040" xr:uid="{6C318A19-F8D2-4AA5-BCC2-AE97EA7F0050}"/>
    <cellStyle name="Normal 14 3 6 4 2 5" xfId="20041" xr:uid="{306779B2-C10E-444B-B556-62412DFB5A14}"/>
    <cellStyle name="Normal 14 3 6 4 2 6" xfId="20042" xr:uid="{671A270F-9F5A-46A6-B3C2-56486F326E74}"/>
    <cellStyle name="Normal 14 3 6 4 3" xfId="20043" xr:uid="{DBE41274-1110-4454-AF93-46282437ECAA}"/>
    <cellStyle name="Normal 14 3 6 4 3 2" xfId="20044" xr:uid="{D838B65F-37E4-46A5-A6BF-16D16E2F0E8E}"/>
    <cellStyle name="Normal 14 3 6 4 3 2 2" xfId="20045" xr:uid="{8E3774D8-05E1-4E74-BA4A-15079F336BA8}"/>
    <cellStyle name="Normal 14 3 6 4 3 2 3" xfId="20046" xr:uid="{B29313AC-0B7C-4E2C-8A35-FCE11283500D}"/>
    <cellStyle name="Normal 14 3 6 4 3 3" xfId="20047" xr:uid="{75C8710A-553B-45B1-B560-688827062136}"/>
    <cellStyle name="Normal 14 3 6 4 3 4" xfId="20048" xr:uid="{15742B4E-BB2C-484C-9FBC-202DD4F0DF60}"/>
    <cellStyle name="Normal 14 3 6 4 3 5" xfId="20049" xr:uid="{B69F6A78-22A1-4763-9037-825107C6F56E}"/>
    <cellStyle name="Normal 14 3 6 4 3 6" xfId="20050" xr:uid="{2624CD9C-486D-4ACB-A926-23048CAF4B62}"/>
    <cellStyle name="Normal 14 3 6 4 4" xfId="20051" xr:uid="{84EE0C0D-6D64-4C82-9069-88479F57B4DB}"/>
    <cellStyle name="Normal 14 3 6 4 4 2" xfId="20052" xr:uid="{A2E28A8E-83C1-4A49-95DC-227E67B2BBEE}"/>
    <cellStyle name="Normal 14 3 6 4 4 3" xfId="20053" xr:uid="{E1F865D8-52CC-4DFD-8A76-6D42D2AF245C}"/>
    <cellStyle name="Normal 14 3 6 4 5" xfId="20054" xr:uid="{BBE84BA5-4923-4369-B860-A80167FD2098}"/>
    <cellStyle name="Normal 14 3 6 4 6" xfId="20055" xr:uid="{DFB82974-0C22-480E-81D9-478AA58ED481}"/>
    <cellStyle name="Normal 14 3 6 4 7" xfId="20056" xr:uid="{F28AB09B-223E-4008-ACEC-F5FBE2FAB254}"/>
    <cellStyle name="Normal 14 3 6 4 8" xfId="20057" xr:uid="{1AF3605F-83A4-4FDC-BA6E-1EF2637F4C13}"/>
    <cellStyle name="Normal 14 3 6 5" xfId="20058" xr:uid="{FED57DC4-EC21-4131-ADDF-EDD5F1ECFC8A}"/>
    <cellStyle name="Normal 14 3 6 5 2" xfId="20059" xr:uid="{A966653F-C2C3-463E-AB1E-853DDA0B425E}"/>
    <cellStyle name="Normal 14 3 6 5 2 2" xfId="20060" xr:uid="{1F2BF0F4-32BB-4378-9E54-530AC73C6FE3}"/>
    <cellStyle name="Normal 14 3 6 5 2 2 2" xfId="20061" xr:uid="{1F52C297-E188-47D7-BCEC-684DD39B2A40}"/>
    <cellStyle name="Normal 14 3 6 5 2 2 3" xfId="20062" xr:uid="{39217149-F454-4A92-A33C-5D67D49B461E}"/>
    <cellStyle name="Normal 14 3 6 5 2 2 4" xfId="20063" xr:uid="{4D9655FC-29B7-444C-ADAB-C7B47F5D6902}"/>
    <cellStyle name="Normal 14 3 6 5 2 2 5" xfId="20064" xr:uid="{D431C351-9AB2-4F48-8CC6-9E3D0F644E03}"/>
    <cellStyle name="Normal 14 3 6 5 2 3" xfId="20065" xr:uid="{BB326582-4C4D-4F62-AC10-188860772150}"/>
    <cellStyle name="Normal 14 3 6 5 2 4" xfId="20066" xr:uid="{17224CAC-51CA-4DF6-A347-43802CF0DBDE}"/>
    <cellStyle name="Normal 14 3 6 5 2 5" xfId="20067" xr:uid="{6FFFC9E7-09C9-4720-B6F2-B75449A9A3E4}"/>
    <cellStyle name="Normal 14 3 6 5 2 6" xfId="20068" xr:uid="{F5812328-AD6A-4A53-9D0F-88C88443B193}"/>
    <cellStyle name="Normal 14 3 6 5 3" xfId="20069" xr:uid="{5143DFC6-F6AA-4298-833C-F48BB6B929AF}"/>
    <cellStyle name="Normal 14 3 6 5 3 2" xfId="20070" xr:uid="{3B9CC524-5482-4C09-8D88-2AE1BEC1394F}"/>
    <cellStyle name="Normal 14 3 6 5 3 2 2" xfId="20071" xr:uid="{9AFDBAD6-B185-45FE-A69E-0610D95E15A4}"/>
    <cellStyle name="Normal 14 3 6 5 3 2 3" xfId="20072" xr:uid="{E4A403D4-D41F-40AC-9FC6-0D23CC0C7BD7}"/>
    <cellStyle name="Normal 14 3 6 5 3 3" xfId="20073" xr:uid="{4680B36F-96EF-4DF0-8D61-A17F74B17530}"/>
    <cellStyle name="Normal 14 3 6 5 3 4" xfId="20074" xr:uid="{3A697756-81D8-4F78-9D22-C3CAC2EA2B9D}"/>
    <cellStyle name="Normal 14 3 6 5 3 5" xfId="20075" xr:uid="{4FC5BA7A-EC95-4E2E-91DE-38B4DE014E1E}"/>
    <cellStyle name="Normal 14 3 6 5 3 6" xfId="20076" xr:uid="{29E95ECD-4849-477D-9C37-61DF3EA82804}"/>
    <cellStyle name="Normal 14 3 6 5 4" xfId="20077" xr:uid="{DBE250DD-00DD-416F-A3ED-4B93F0881746}"/>
    <cellStyle name="Normal 14 3 6 5 4 2" xfId="20078" xr:uid="{9CD37C43-BAD9-4218-BC55-51620ED521A0}"/>
    <cellStyle name="Normal 14 3 6 5 4 3" xfId="20079" xr:uid="{790DFE85-9A7E-4E27-BC20-E678F8DB56F7}"/>
    <cellStyle name="Normal 14 3 6 5 5" xfId="20080" xr:uid="{C43C9EDB-CB17-49CB-AA33-3E554130C655}"/>
    <cellStyle name="Normal 14 3 6 5 6" xfId="20081" xr:uid="{7960363A-D763-45D4-8209-FF533CB0B154}"/>
    <cellStyle name="Normal 14 3 6 5 7" xfId="20082" xr:uid="{3B5D8CA3-C621-45A2-A95C-B24A2C1502A2}"/>
    <cellStyle name="Normal 14 3 6 5 8" xfId="20083" xr:uid="{5206C6E3-6EB3-4866-9E9B-2B980D7C0CB4}"/>
    <cellStyle name="Normal 14 3 6 6" xfId="20084" xr:uid="{E648ED34-0942-4ADC-8AAB-05F56CD57CCD}"/>
    <cellStyle name="Normal 14 3 6 7" xfId="20085" xr:uid="{61E0388B-0300-4798-B8B7-5F604F51E7E9}"/>
    <cellStyle name="Normal 14 3 7" xfId="20086" xr:uid="{C4E2380D-696B-4F39-876E-E3C865BE887A}"/>
    <cellStyle name="Normal 14 3 7 2" xfId="20087" xr:uid="{AE017BEF-D45D-468B-929C-EBB493C56487}"/>
    <cellStyle name="Normal 14 3 7 2 2" xfId="20088" xr:uid="{CDB5D550-5855-422A-93A2-1C208C814354}"/>
    <cellStyle name="Normal 14 3 7 2 2 2" xfId="20089" xr:uid="{76CB8EC7-4B0F-45EA-81B7-9EFAF932F034}"/>
    <cellStyle name="Normal 14 3 7 2 3" xfId="20090" xr:uid="{566AF2F3-2D68-4820-9730-7F0F87F84DD5}"/>
    <cellStyle name="Normal 14 3 7 2 4" xfId="20091" xr:uid="{F2735141-3765-4530-BA9C-2617867F3CAC}"/>
    <cellStyle name="Normal 14 3 7 3" xfId="20092" xr:uid="{8A9AFC2E-3807-4E10-AF18-EA58137D03BD}"/>
    <cellStyle name="Normal 14 3 7 4" xfId="20093" xr:uid="{28DFFC93-EA50-4904-92F7-0A0A32988DA6}"/>
    <cellStyle name="Normal 14 3 7 4 2" xfId="20094" xr:uid="{9B7415B8-D8AB-4D1D-9B7D-866B1F53DED7}"/>
    <cellStyle name="Normal 14 3 7 4 2 2" xfId="20095" xr:uid="{4CFA8BAF-BB27-4DB0-97B2-CA3DF5790E65}"/>
    <cellStyle name="Normal 14 3 7 4 2 2 2" xfId="20096" xr:uid="{80913693-7BA2-490D-8C9D-FCBEC5175239}"/>
    <cellStyle name="Normal 14 3 7 4 2 2 3" xfId="20097" xr:uid="{89E7BC41-6455-4B31-89D8-7C3C7DC2A33D}"/>
    <cellStyle name="Normal 14 3 7 4 2 2 4" xfId="20098" xr:uid="{124D3B58-C987-4B54-B6B4-A02C18CCD411}"/>
    <cellStyle name="Normal 14 3 7 4 2 2 5" xfId="20099" xr:uid="{A59A59CD-FB57-4129-B378-68EF5896E3D7}"/>
    <cellStyle name="Normal 14 3 7 4 2 3" xfId="20100" xr:uid="{5472E8C7-D642-47B4-ABEC-04FF2EDFE511}"/>
    <cellStyle name="Normal 14 3 7 4 2 4" xfId="20101" xr:uid="{DF0875F1-1CCB-45BE-8A99-A5575A79A417}"/>
    <cellStyle name="Normal 14 3 7 4 2 5" xfId="20102" xr:uid="{895A9B97-B724-4B68-9BA0-9FD69FD755A8}"/>
    <cellStyle name="Normal 14 3 7 4 2 6" xfId="20103" xr:uid="{7C4C6612-505E-4BC5-8652-97EE05460A66}"/>
    <cellStyle name="Normal 14 3 7 4 3" xfId="20104" xr:uid="{416C68B0-9DE1-41BB-8E54-FB0D0E4DC93A}"/>
    <cellStyle name="Normal 14 3 7 4 3 2" xfId="20105" xr:uid="{5D9BDBE0-67B5-4EDD-8F6C-F3E17C889DE8}"/>
    <cellStyle name="Normal 14 3 7 4 3 2 2" xfId="20106" xr:uid="{23EA7568-5854-4F62-A0F5-330F2D088C9A}"/>
    <cellStyle name="Normal 14 3 7 4 3 2 3" xfId="20107" xr:uid="{5105DA92-1F71-414A-B166-87B116BE530D}"/>
    <cellStyle name="Normal 14 3 7 4 3 3" xfId="20108" xr:uid="{1DB61412-3E64-43AD-A01E-4D5746C702FD}"/>
    <cellStyle name="Normal 14 3 7 4 3 4" xfId="20109" xr:uid="{FD6FEAD2-FC6A-4907-A35B-1F8279550220}"/>
    <cellStyle name="Normal 14 3 7 4 3 5" xfId="20110" xr:uid="{E66C5AFC-18A4-4FBB-A170-B49AA403D67C}"/>
    <cellStyle name="Normal 14 3 7 4 3 6" xfId="20111" xr:uid="{8CC6C9EA-949D-4255-AD3D-90B56EE9A76E}"/>
    <cellStyle name="Normal 14 3 7 4 4" xfId="20112" xr:uid="{919B3970-6C98-4B41-A01D-085D8FE5BB1D}"/>
    <cellStyle name="Normal 14 3 7 4 4 2" xfId="20113" xr:uid="{888019D0-FC85-482E-918F-CB21332AD67B}"/>
    <cellStyle name="Normal 14 3 7 4 4 3" xfId="20114" xr:uid="{D28441CD-9B04-4701-8BBE-204C8E5153D8}"/>
    <cellStyle name="Normal 14 3 7 4 5" xfId="20115" xr:uid="{0729D785-7704-4018-B1CE-DCFEDD61604B}"/>
    <cellStyle name="Normal 14 3 7 4 6" xfId="20116" xr:uid="{D6E6DD6F-C643-44C8-9A63-86C53909DE87}"/>
    <cellStyle name="Normal 14 3 7 4 7" xfId="20117" xr:uid="{7F4B67A0-C841-489B-BBB8-BC8182A2CD0F}"/>
    <cellStyle name="Normal 14 3 7 4 8" xfId="20118" xr:uid="{264BCAAF-36E3-41A6-A0F0-0B68B9AE0C9C}"/>
    <cellStyle name="Normal 14 3 7 5" xfId="20119" xr:uid="{1A9EF710-071F-4A8B-8781-AB1FD3114AA5}"/>
    <cellStyle name="Normal 14 3 7 5 2" xfId="20120" xr:uid="{28AA9FB1-1C8B-474B-BD17-0A4EA8561414}"/>
    <cellStyle name="Normal 14 3 7 5 2 2" xfId="20121" xr:uid="{52BDB172-8C42-4590-9731-194B981A8D94}"/>
    <cellStyle name="Normal 14 3 7 5 2 2 2" xfId="20122" xr:uid="{AD10C7DC-0714-4AB0-B812-88BAF3762B27}"/>
    <cellStyle name="Normal 14 3 7 5 2 2 3" xfId="20123" xr:uid="{C9CAAFCF-2918-4EFF-9926-1E812D9C25FC}"/>
    <cellStyle name="Normal 14 3 7 5 2 2 4" xfId="20124" xr:uid="{F1C67485-67DB-441D-87C7-4350540AC796}"/>
    <cellStyle name="Normal 14 3 7 5 2 2 5" xfId="20125" xr:uid="{027F224C-0323-48A4-AE18-BE237F825634}"/>
    <cellStyle name="Normal 14 3 7 5 2 3" xfId="20126" xr:uid="{1FF05081-F90C-447A-ABD6-6D7FF92065CF}"/>
    <cellStyle name="Normal 14 3 7 5 2 4" xfId="20127" xr:uid="{E3B0C3C8-BBF1-4831-AEA9-731FC44D937C}"/>
    <cellStyle name="Normal 14 3 7 5 2 5" xfId="20128" xr:uid="{F8DF263A-365A-40CF-9E7B-6EA47A738D6B}"/>
    <cellStyle name="Normal 14 3 7 5 2 6" xfId="20129" xr:uid="{EE60846B-204B-4E91-B48D-726001920AD4}"/>
    <cellStyle name="Normal 14 3 7 5 3" xfId="20130" xr:uid="{2FDC2BD5-9FD1-4BF8-961D-6FCFA5A3233D}"/>
    <cellStyle name="Normal 14 3 7 5 3 2" xfId="20131" xr:uid="{0E2D0A69-1056-4ACF-8A5E-577FC62D9161}"/>
    <cellStyle name="Normal 14 3 7 5 3 2 2" xfId="20132" xr:uid="{147A7C6E-F345-4D3C-BC36-69CB0B5A0637}"/>
    <cellStyle name="Normal 14 3 7 5 3 2 3" xfId="20133" xr:uid="{1308B821-7325-4039-8A31-939358DAA583}"/>
    <cellStyle name="Normal 14 3 7 5 3 3" xfId="20134" xr:uid="{9AA7BEAA-A585-4EE9-A6DF-8E13CEB32A72}"/>
    <cellStyle name="Normal 14 3 7 5 3 4" xfId="20135" xr:uid="{6FFF6477-33EB-472C-BE63-7E3EC2EE3981}"/>
    <cellStyle name="Normal 14 3 7 5 3 5" xfId="20136" xr:uid="{1AF184A0-35EB-47D7-9946-FEFCFC3D8A35}"/>
    <cellStyle name="Normal 14 3 7 5 3 6" xfId="20137" xr:uid="{429B2D04-74AA-4C98-BAA8-FFCD0BAC3EC7}"/>
    <cellStyle name="Normal 14 3 7 5 4" xfId="20138" xr:uid="{332C0ABD-7243-4E6E-9371-E85D6E95A897}"/>
    <cellStyle name="Normal 14 3 7 5 4 2" xfId="20139" xr:uid="{EB63BF62-7E7B-40F6-9C9A-5A69089C4F67}"/>
    <cellStyle name="Normal 14 3 7 5 4 3" xfId="20140" xr:uid="{9AC700C6-9669-45F7-BF5E-495FEC78D180}"/>
    <cellStyle name="Normal 14 3 7 5 5" xfId="20141" xr:uid="{EEC138A5-A00F-4CD9-8C12-A121E6ED26DF}"/>
    <cellStyle name="Normal 14 3 7 5 6" xfId="20142" xr:uid="{D5D0A41E-E20F-4FBA-BB4A-BA9F80AB6332}"/>
    <cellStyle name="Normal 14 3 7 5 7" xfId="20143" xr:uid="{DADB9810-0434-4411-B9A9-5C64BB5272A8}"/>
    <cellStyle name="Normal 14 3 7 5 8" xfId="20144" xr:uid="{3CCFB99A-7274-4C9C-9029-4DD8FB23B43E}"/>
    <cellStyle name="Normal 14 3 7 6" xfId="20145" xr:uid="{8E1864EC-8BEB-4C31-B1BF-C1ACC74B844C}"/>
    <cellStyle name="Normal 14 3 7 7" xfId="20146" xr:uid="{E3FF7E19-892F-44FA-80C4-320BB7472A6F}"/>
    <cellStyle name="Normal 14 3 8" xfId="20147" xr:uid="{B4EA07DC-5870-4F50-9062-BF5B17154270}"/>
    <cellStyle name="Normal 14 3 8 2" xfId="20148" xr:uid="{0C6A44C6-2B55-4286-9D2F-C0717BA20C76}"/>
    <cellStyle name="Normal 14 3 8 2 2" xfId="20149" xr:uid="{EC5041B7-1C29-430C-9A6B-8077487BCF72}"/>
    <cellStyle name="Normal 14 3 8 2 2 2" xfId="20150" xr:uid="{3FA7C4C4-D131-4296-8291-4E90D9DEA0D4}"/>
    <cellStyle name="Normal 14 3 8 2 3" xfId="20151" xr:uid="{0987E667-660A-43D9-98F3-465D7A809143}"/>
    <cellStyle name="Normal 14 3 8 2 4" xfId="20152" xr:uid="{43DAB357-E1DB-42EC-865F-9086C64CF886}"/>
    <cellStyle name="Normal 14 3 8 3" xfId="20153" xr:uid="{96B3F0B9-4EED-4740-801E-4D8A6A94CAD1}"/>
    <cellStyle name="Normal 14 3 8 4" xfId="20154" xr:uid="{806A1D6C-D527-4BC6-B680-14993DD09EA9}"/>
    <cellStyle name="Normal 14 3 8 4 2" xfId="20155" xr:uid="{F2416755-5B8C-40FB-A7DA-1A25C8551E01}"/>
    <cellStyle name="Normal 14 3 8 4 2 2" xfId="20156" xr:uid="{05C1A533-664A-436F-9631-CBCB00363250}"/>
    <cellStyle name="Normal 14 3 8 4 2 2 2" xfId="20157" xr:uid="{82630B79-DB32-4FE3-BD64-886ADD033A31}"/>
    <cellStyle name="Normal 14 3 8 4 2 2 3" xfId="20158" xr:uid="{4770EEAE-749D-4FF8-8F0C-0826E14E2C4C}"/>
    <cellStyle name="Normal 14 3 8 4 2 2 4" xfId="20159" xr:uid="{33FD5772-0B99-49D9-877E-93B360F02550}"/>
    <cellStyle name="Normal 14 3 8 4 2 2 5" xfId="20160" xr:uid="{3F07BA9F-0021-4198-8F02-45AA72D5474B}"/>
    <cellStyle name="Normal 14 3 8 4 2 3" xfId="20161" xr:uid="{097D4DA0-08BE-498E-83E0-5B0EEA1B8A82}"/>
    <cellStyle name="Normal 14 3 8 4 2 4" xfId="20162" xr:uid="{B8E9251A-E4AE-4CB6-9D73-3B118E197928}"/>
    <cellStyle name="Normal 14 3 8 4 2 5" xfId="20163" xr:uid="{1B1873C8-E9DC-4657-8134-DDE7B5F23EFC}"/>
    <cellStyle name="Normal 14 3 8 4 2 6" xfId="20164" xr:uid="{A8BD8076-0863-4E72-AD89-B4A064472361}"/>
    <cellStyle name="Normal 14 3 8 4 3" xfId="20165" xr:uid="{B4DD28A4-B74B-415C-AAC5-C07C1C2AF6E7}"/>
    <cellStyle name="Normal 14 3 8 4 3 2" xfId="20166" xr:uid="{0F4B50B4-701D-40C4-B532-983BBECCAF9C}"/>
    <cellStyle name="Normal 14 3 8 4 3 2 2" xfId="20167" xr:uid="{B2587CF6-BAAC-4DC7-A9B2-35AEFA1A63E4}"/>
    <cellStyle name="Normal 14 3 8 4 3 2 3" xfId="20168" xr:uid="{BE811A9F-D65F-47D7-BC46-C9254103DA5A}"/>
    <cellStyle name="Normal 14 3 8 4 3 3" xfId="20169" xr:uid="{BA0229AC-FC72-48DE-8CB4-1EB876140E4D}"/>
    <cellStyle name="Normal 14 3 8 4 3 4" xfId="20170" xr:uid="{B5D3DFC1-003D-4508-A775-6ABBC6095914}"/>
    <cellStyle name="Normal 14 3 8 4 3 5" xfId="20171" xr:uid="{41B767CB-95F3-4CDA-ADFF-121AF10BEBC3}"/>
    <cellStyle name="Normal 14 3 8 4 3 6" xfId="20172" xr:uid="{1777F411-A690-4C1D-81BC-0594BF2C60EE}"/>
    <cellStyle name="Normal 14 3 8 4 4" xfId="20173" xr:uid="{ADF2F7C4-FB22-4136-A6E8-186A196A0E4E}"/>
    <cellStyle name="Normal 14 3 8 4 4 2" xfId="20174" xr:uid="{168CF084-F1D2-44FE-80B5-8019A77D200B}"/>
    <cellStyle name="Normal 14 3 8 4 4 3" xfId="20175" xr:uid="{BB7F5664-D3DA-4C7E-9117-26FC5879106C}"/>
    <cellStyle name="Normal 14 3 8 4 5" xfId="20176" xr:uid="{1D3A34FF-C0D4-4E61-A7F8-C824C9E5EC19}"/>
    <cellStyle name="Normal 14 3 8 4 6" xfId="20177" xr:uid="{C8DB9EB7-1ED8-4786-AF64-34A91DA9C5CC}"/>
    <cellStyle name="Normal 14 3 8 4 7" xfId="20178" xr:uid="{ACA07858-3D78-458B-A1D9-60CD863968FC}"/>
    <cellStyle name="Normal 14 3 8 4 8" xfId="20179" xr:uid="{29F93A03-93FB-4846-8A40-84A499FAAE53}"/>
    <cellStyle name="Normal 14 3 8 5" xfId="20180" xr:uid="{04C2F3B8-F036-47FC-B91C-9344E42DD8C5}"/>
    <cellStyle name="Normal 14 3 8 5 2" xfId="20181" xr:uid="{E14CB11D-D189-42FF-B79C-F321AECB61DE}"/>
    <cellStyle name="Normal 14 3 8 5 2 2" xfId="20182" xr:uid="{1F3BF119-52DC-438D-8BBF-CD2C522CBD8C}"/>
    <cellStyle name="Normal 14 3 8 5 2 2 2" xfId="20183" xr:uid="{A36D31EF-8FB6-402B-9F8A-0671BD3C16B3}"/>
    <cellStyle name="Normal 14 3 8 5 2 2 3" xfId="20184" xr:uid="{D1A07F18-633B-42B8-B0B7-A9993102B5FC}"/>
    <cellStyle name="Normal 14 3 8 5 2 2 4" xfId="20185" xr:uid="{43EABE21-16C7-48E7-8D42-7CB5013B89E1}"/>
    <cellStyle name="Normal 14 3 8 5 2 2 5" xfId="20186" xr:uid="{C8E156BD-2D2A-492D-BC7C-02E14EB6A1A0}"/>
    <cellStyle name="Normal 14 3 8 5 2 3" xfId="20187" xr:uid="{CBF39CFE-19AF-4A25-BD26-3804EE399089}"/>
    <cellStyle name="Normal 14 3 8 5 2 4" xfId="20188" xr:uid="{098F05DB-CE03-4FFF-993C-0E90715D76C5}"/>
    <cellStyle name="Normal 14 3 8 5 2 5" xfId="20189" xr:uid="{4AEECFB5-4CF8-46D6-BF13-BF0A4383F1EE}"/>
    <cellStyle name="Normal 14 3 8 5 2 6" xfId="20190" xr:uid="{2A6FD840-AB2C-4119-96FC-640A3166C5B2}"/>
    <cellStyle name="Normal 14 3 8 5 3" xfId="20191" xr:uid="{2215E539-6F0E-4562-99E9-27F6687556F1}"/>
    <cellStyle name="Normal 14 3 8 5 3 2" xfId="20192" xr:uid="{0D1098CA-C0E5-491D-B498-37D43F5108B4}"/>
    <cellStyle name="Normal 14 3 8 5 3 2 2" xfId="20193" xr:uid="{736F03A6-7502-4331-AFEE-C627A1CCE237}"/>
    <cellStyle name="Normal 14 3 8 5 3 2 3" xfId="20194" xr:uid="{48D7BA91-1C2A-4890-8946-087B3210AE66}"/>
    <cellStyle name="Normal 14 3 8 5 3 3" xfId="20195" xr:uid="{A1CFD003-8BA6-4CA4-B233-939170720F00}"/>
    <cellStyle name="Normal 14 3 8 5 3 4" xfId="20196" xr:uid="{9D2D382C-AD48-47B4-8FBD-5998C8BC3718}"/>
    <cellStyle name="Normal 14 3 8 5 3 5" xfId="20197" xr:uid="{C606F314-452D-4630-A153-F98DECF52C6D}"/>
    <cellStyle name="Normal 14 3 8 5 3 6" xfId="20198" xr:uid="{D99EA898-F5A0-4D0D-8E56-62F7779F76A8}"/>
    <cellStyle name="Normal 14 3 8 5 4" xfId="20199" xr:uid="{EFA18E9C-EE9A-4472-A11E-C75B1B51CE16}"/>
    <cellStyle name="Normal 14 3 8 5 4 2" xfId="20200" xr:uid="{006EF52E-AC35-43F4-8085-A066E4BBC995}"/>
    <cellStyle name="Normal 14 3 8 5 4 3" xfId="20201" xr:uid="{72AE2CB8-9888-427B-9AB6-2C6A93B4261D}"/>
    <cellStyle name="Normal 14 3 8 5 5" xfId="20202" xr:uid="{4A8C74FD-4D92-4555-9194-41934C761DED}"/>
    <cellStyle name="Normal 14 3 8 5 6" xfId="20203" xr:uid="{FCE2906C-8295-4563-9883-3ABD49BDC414}"/>
    <cellStyle name="Normal 14 3 8 5 7" xfId="20204" xr:uid="{2356AE72-7440-4AA2-A404-37FA8E072FFB}"/>
    <cellStyle name="Normal 14 3 8 5 8" xfId="20205" xr:uid="{B6CF0AF0-DFFB-4852-8A5A-5D263CE9D358}"/>
    <cellStyle name="Normal 14 3 8 6" xfId="20206" xr:uid="{31F980BC-7D26-490E-AC78-7A9FB591B1D2}"/>
    <cellStyle name="Normal 14 3 8 7" xfId="20207" xr:uid="{5DBC99B4-3597-44D2-A4C3-7C4A13C728A5}"/>
    <cellStyle name="Normal 14 3 9" xfId="20208" xr:uid="{450B3849-6D17-4AE4-92D7-18FBFC6AB537}"/>
    <cellStyle name="Normal 14 3 9 2" xfId="20209" xr:uid="{B50C18AB-8B6E-4733-A743-947731205352}"/>
    <cellStyle name="Normal 14 3 9 2 2" xfId="20210" xr:uid="{F292E405-7D82-4E44-8815-33CFF0D92057}"/>
    <cellStyle name="Normal 14 3 9 2 2 2" xfId="20211" xr:uid="{64451E43-FF03-4EBF-B22D-E70737064389}"/>
    <cellStyle name="Normal 14 3 9 2 3" xfId="20212" xr:uid="{494DF21B-8FEE-4284-8E90-B0E15C3ADDA8}"/>
    <cellStyle name="Normal 14 3 9 2 4" xfId="20213" xr:uid="{E88DC935-AF4D-499C-A886-2C7616FD0964}"/>
    <cellStyle name="Normal 14 3 9 3" xfId="20214" xr:uid="{66DBD30C-D1F7-4E23-AC3D-4A6AAB702AA3}"/>
    <cellStyle name="Normal 14 3 9 4" xfId="20215" xr:uid="{09450F37-84C4-44DB-8A48-6F244E9E891D}"/>
    <cellStyle name="Normal 14 3 9 4 2" xfId="20216" xr:uid="{E61F580F-98A7-445F-B974-ADBA5A8FADB2}"/>
    <cellStyle name="Normal 14 3 9 4 2 2" xfId="20217" xr:uid="{F9C2C10B-7164-4BC1-8DAD-A0191FC66A2E}"/>
    <cellStyle name="Normal 14 3 9 4 2 2 2" xfId="20218" xr:uid="{2813C9B5-3283-4C78-A09A-5657FC63DED0}"/>
    <cellStyle name="Normal 14 3 9 4 2 2 3" xfId="20219" xr:uid="{2D356C3F-CDE5-456E-8DF5-8EDDC45F6347}"/>
    <cellStyle name="Normal 14 3 9 4 2 2 4" xfId="20220" xr:uid="{9C257046-F2ED-42BE-BDBB-6B28387F5993}"/>
    <cellStyle name="Normal 14 3 9 4 2 2 5" xfId="20221" xr:uid="{1BF9D248-07C4-4401-8112-EBA563CDDB4D}"/>
    <cellStyle name="Normal 14 3 9 4 2 3" xfId="20222" xr:uid="{1DB3EE92-094D-4498-B820-44DE27E8F392}"/>
    <cellStyle name="Normal 14 3 9 4 2 4" xfId="20223" xr:uid="{3CBF99A6-44E3-4966-9F8E-21DDA04812E3}"/>
    <cellStyle name="Normal 14 3 9 4 2 5" xfId="20224" xr:uid="{79001B2E-4EB5-4A42-84F0-DE36EF537B2B}"/>
    <cellStyle name="Normal 14 3 9 4 2 6" xfId="20225" xr:uid="{BC941FD2-BCFE-4354-B039-5D226F1BBEFB}"/>
    <cellStyle name="Normal 14 3 9 4 3" xfId="20226" xr:uid="{E300F4B7-DB10-4ADE-9F88-0F306815C234}"/>
    <cellStyle name="Normal 14 3 9 4 3 2" xfId="20227" xr:uid="{14497714-E89A-42F6-A3DC-4271E494A462}"/>
    <cellStyle name="Normal 14 3 9 4 3 2 2" xfId="20228" xr:uid="{602DD09A-813B-4AFC-8208-2CB4E7DCC7F2}"/>
    <cellStyle name="Normal 14 3 9 4 3 2 3" xfId="20229" xr:uid="{8FAEEAF5-89F7-43B4-BE4E-971272E8C896}"/>
    <cellStyle name="Normal 14 3 9 4 3 3" xfId="20230" xr:uid="{2FD2823D-DAB2-48D2-9E2A-69C0424C4EFD}"/>
    <cellStyle name="Normal 14 3 9 4 3 4" xfId="20231" xr:uid="{30464931-C20B-48A4-9692-E09C53B49C3C}"/>
    <cellStyle name="Normal 14 3 9 4 3 5" xfId="20232" xr:uid="{69553EA1-03E9-4602-BC36-01D15706D1FD}"/>
    <cellStyle name="Normal 14 3 9 4 3 6" xfId="20233" xr:uid="{B1D27C25-F72D-4CB3-8249-6ADD66D03635}"/>
    <cellStyle name="Normal 14 3 9 4 4" xfId="20234" xr:uid="{B03DA995-1130-4E01-89C2-8515E7D97248}"/>
    <cellStyle name="Normal 14 3 9 4 4 2" xfId="20235" xr:uid="{0FA4EF1F-4BEA-44A6-90CC-EDB71D376C2E}"/>
    <cellStyle name="Normal 14 3 9 4 4 3" xfId="20236" xr:uid="{298F8227-56F7-4106-A0EF-F841658B576E}"/>
    <cellStyle name="Normal 14 3 9 4 5" xfId="20237" xr:uid="{79A4E11B-CB97-4955-9DBC-FF8C4D77373E}"/>
    <cellStyle name="Normal 14 3 9 4 6" xfId="20238" xr:uid="{2804251C-60C8-4475-AC18-A9D5D0E80FF7}"/>
    <cellStyle name="Normal 14 3 9 4 7" xfId="20239" xr:uid="{1C69B7E1-AE67-490E-8218-EF0DC0FDA8F1}"/>
    <cellStyle name="Normal 14 3 9 4 8" xfId="20240" xr:uid="{BE675185-57CA-464C-9EC4-9AC5C96975B2}"/>
    <cellStyle name="Normal 14 3 9 5" xfId="20241" xr:uid="{5F0E22E2-4843-4135-B550-CDD15B437969}"/>
    <cellStyle name="Normal 14 3 9 5 2" xfId="20242" xr:uid="{738F4753-179F-4E15-B963-2CE664B10A29}"/>
    <cellStyle name="Normal 14 3 9 5 2 2" xfId="20243" xr:uid="{B340CF51-246A-47CC-818B-676F5B9EBE20}"/>
    <cellStyle name="Normal 14 3 9 5 2 2 2" xfId="20244" xr:uid="{05A0B1B3-AD21-46B8-9F97-D5B76EC35B72}"/>
    <cellStyle name="Normal 14 3 9 5 2 2 3" xfId="20245" xr:uid="{5BD56B0B-4DE7-412C-A5CA-542D1EC92D60}"/>
    <cellStyle name="Normal 14 3 9 5 2 2 4" xfId="20246" xr:uid="{2710AB46-FF82-42C7-B127-09331989E8B2}"/>
    <cellStyle name="Normal 14 3 9 5 2 2 5" xfId="20247" xr:uid="{858CFB8D-284F-4EEF-AE27-C7227D311403}"/>
    <cellStyle name="Normal 14 3 9 5 2 3" xfId="20248" xr:uid="{3E8C4D51-97E3-4EDE-886F-98E282250F12}"/>
    <cellStyle name="Normal 14 3 9 5 2 4" xfId="20249" xr:uid="{BA9D5CA7-7F5E-4D63-9030-94B4CCA6F2D6}"/>
    <cellStyle name="Normal 14 3 9 5 2 5" xfId="20250" xr:uid="{354F954E-BAFE-4B45-AB9B-4DDA0F7DE43C}"/>
    <cellStyle name="Normal 14 3 9 5 2 6" xfId="20251" xr:uid="{B48D7F87-1F9D-46B4-BC0C-D49ECCFD8E39}"/>
    <cellStyle name="Normal 14 3 9 5 3" xfId="20252" xr:uid="{619BAAAC-1F72-459F-894F-A663A0FA04F1}"/>
    <cellStyle name="Normal 14 3 9 5 3 2" xfId="20253" xr:uid="{A77D2F6F-E515-4BFC-839D-7455310FA10F}"/>
    <cellStyle name="Normal 14 3 9 5 3 2 2" xfId="20254" xr:uid="{3D5428E7-885A-4627-9B27-8A3AD39667FE}"/>
    <cellStyle name="Normal 14 3 9 5 3 2 3" xfId="20255" xr:uid="{6ACFA544-0E0A-4CC4-9654-150C483AD212}"/>
    <cellStyle name="Normal 14 3 9 5 3 3" xfId="20256" xr:uid="{4E6DD795-8049-4330-A75A-4A60B6C12AFA}"/>
    <cellStyle name="Normal 14 3 9 5 3 4" xfId="20257" xr:uid="{765BC93D-F41B-4678-A7C5-D0EB3048E038}"/>
    <cellStyle name="Normal 14 3 9 5 3 5" xfId="20258" xr:uid="{F4497B90-F4BD-487D-B50C-DD8A72535DEC}"/>
    <cellStyle name="Normal 14 3 9 5 3 6" xfId="20259" xr:uid="{D0F868D6-3798-48E8-8B74-9A8F32B3C595}"/>
    <cellStyle name="Normal 14 3 9 5 4" xfId="20260" xr:uid="{6C0DBDA3-4862-4530-A9A4-DAE7DA01D4A3}"/>
    <cellStyle name="Normal 14 3 9 5 4 2" xfId="20261" xr:uid="{718169B2-E868-45BD-BFEF-15DB54807BAA}"/>
    <cellStyle name="Normal 14 3 9 5 4 3" xfId="20262" xr:uid="{63CF1D41-9085-4CAE-BF67-62568B3690AD}"/>
    <cellStyle name="Normal 14 3 9 5 5" xfId="20263" xr:uid="{E1F75150-D19B-4511-ABE6-CD17BFB63A6A}"/>
    <cellStyle name="Normal 14 3 9 5 6" xfId="20264" xr:uid="{DA1673B5-93E3-41A4-89CF-9711F4CF371B}"/>
    <cellStyle name="Normal 14 3 9 5 7" xfId="20265" xr:uid="{C78D8179-5FC1-461D-B619-7617A8CDD4CB}"/>
    <cellStyle name="Normal 14 3 9 5 8" xfId="20266" xr:uid="{5C65C267-6AD6-43E4-A733-16C358BF30A4}"/>
    <cellStyle name="Normal 14 3 9 6" xfId="20267" xr:uid="{FDCA77BE-7825-4722-B3B2-8E14141D6849}"/>
    <cellStyle name="Normal 14 3 9 7" xfId="20268" xr:uid="{4F5DE79C-19E5-420D-87CC-0CA5A74C09A5}"/>
    <cellStyle name="Normal 14 30" xfId="20269" xr:uid="{51C1432D-43EA-47EB-899A-001F861D7DE1}"/>
    <cellStyle name="Normal 14 30 2" xfId="20270" xr:uid="{B6F02518-28F5-44BA-8897-B8C8B8C0E86E}"/>
    <cellStyle name="Normal 14 30 2 2" xfId="20271" xr:uid="{8AE14DD4-7D5E-4272-A642-3D1CDE20F973}"/>
    <cellStyle name="Normal 14 30 2 2 2" xfId="20272" xr:uid="{B7B0E258-1573-4ACC-AD19-3032D339E20F}"/>
    <cellStyle name="Normal 14 30 2 3" xfId="20273" xr:uid="{05450865-2FAA-424A-A7BD-2CB7DEBDA344}"/>
    <cellStyle name="Normal 14 30 2 4" xfId="20274" xr:uid="{E31DA1DA-60DD-4C65-BD94-BCBA03CDADD8}"/>
    <cellStyle name="Normal 14 30 3" xfId="20275" xr:uid="{01F74312-0525-4894-BDCA-B6937ACD4888}"/>
    <cellStyle name="Normal 14 30 4" xfId="20276" xr:uid="{D1A6A7C9-C1BA-4122-A6B4-DD413C90463C}"/>
    <cellStyle name="Normal 14 30 4 2" xfId="20277" xr:uid="{BBF714E8-9E52-4094-9545-ACF06335EE8C}"/>
    <cellStyle name="Normal 14 30 4 2 2" xfId="20278" xr:uid="{96D785E0-3DBC-418E-94B1-F0BC49025DBD}"/>
    <cellStyle name="Normal 14 30 4 2 2 2" xfId="20279" xr:uid="{C5A62EF5-FE14-4C94-AD56-E838FBF07298}"/>
    <cellStyle name="Normal 14 30 4 2 2 3" xfId="20280" xr:uid="{EC770A6F-B316-4BFE-AB0D-FD5A5E0FE7E4}"/>
    <cellStyle name="Normal 14 30 4 2 2 4" xfId="20281" xr:uid="{FDBC668A-E3DC-463C-BD6A-ECBBF6BF0A86}"/>
    <cellStyle name="Normal 14 30 4 2 2 5" xfId="20282" xr:uid="{16E9FD02-51AC-4D4D-8858-AA1B71664956}"/>
    <cellStyle name="Normal 14 30 4 2 3" xfId="20283" xr:uid="{D38C400C-ED66-4311-A752-5ACE6AFD7CB0}"/>
    <cellStyle name="Normal 14 30 4 2 4" xfId="20284" xr:uid="{83192AB5-7FB7-4EBC-B0BA-A546B8A85C0B}"/>
    <cellStyle name="Normal 14 30 4 2 5" xfId="20285" xr:uid="{AF3D81D9-1217-4E3F-984B-B54E96864B58}"/>
    <cellStyle name="Normal 14 30 4 2 6" xfId="20286" xr:uid="{F3B07D8B-4213-4813-A7F9-B92C729C7DF3}"/>
    <cellStyle name="Normal 14 30 4 3" xfId="20287" xr:uid="{38C88A23-D43E-4D25-B3D0-122589CC8E75}"/>
    <cellStyle name="Normal 14 30 4 3 2" xfId="20288" xr:uid="{9AEDFE68-0A6F-4886-B6C7-FB61E62DB779}"/>
    <cellStyle name="Normal 14 30 4 3 2 2" xfId="20289" xr:uid="{035E0DA8-B89A-4B1C-900D-7CB9FD893CB7}"/>
    <cellStyle name="Normal 14 30 4 3 2 3" xfId="20290" xr:uid="{76E441B4-2AAF-4C6E-A84D-776A37180EA9}"/>
    <cellStyle name="Normal 14 30 4 3 3" xfId="20291" xr:uid="{493DFC46-B58C-4620-9998-41309646D0AF}"/>
    <cellStyle name="Normal 14 30 4 3 4" xfId="20292" xr:uid="{7945462F-E293-4DEE-911D-E556D5EE4806}"/>
    <cellStyle name="Normal 14 30 4 3 5" xfId="20293" xr:uid="{3660E88A-F617-4953-9E22-98F6855D35F4}"/>
    <cellStyle name="Normal 14 30 4 3 6" xfId="20294" xr:uid="{93F2033F-2DC4-4D43-A198-12C0EA0A886C}"/>
    <cellStyle name="Normal 14 30 4 4" xfId="20295" xr:uid="{7F28A8A9-C5B1-4C2E-BF50-511EE9771754}"/>
    <cellStyle name="Normal 14 30 4 4 2" xfId="20296" xr:uid="{919F5B57-868A-4061-8281-B6F4F3C54E86}"/>
    <cellStyle name="Normal 14 30 4 4 3" xfId="20297" xr:uid="{4635F008-F236-4DE5-9A58-BB3C65B39CC2}"/>
    <cellStyle name="Normal 14 30 4 5" xfId="20298" xr:uid="{405ECCE0-5658-40C5-B83E-7668235ECEE1}"/>
    <cellStyle name="Normal 14 30 4 6" xfId="20299" xr:uid="{71228153-2835-406E-81E0-C3F2DBEE99BB}"/>
    <cellStyle name="Normal 14 30 4 7" xfId="20300" xr:uid="{268F9E63-1376-409B-9C46-048367171732}"/>
    <cellStyle name="Normal 14 30 4 8" xfId="20301" xr:uid="{29680C14-902E-462B-AC16-2AE49B8D1127}"/>
    <cellStyle name="Normal 14 30 5" xfId="20302" xr:uid="{3FD125A7-6663-4F21-9400-030F771751DC}"/>
    <cellStyle name="Normal 14 30 5 2" xfId="20303" xr:uid="{13F280CA-DD60-4AE6-9E58-189A084BFB3E}"/>
    <cellStyle name="Normal 14 30 5 2 2" xfId="20304" xr:uid="{60F6188D-92EF-496D-A667-111CD4C26DF7}"/>
    <cellStyle name="Normal 14 30 5 2 2 2" xfId="20305" xr:uid="{9CD6D019-A60C-45C6-94EF-25C82459EFC2}"/>
    <cellStyle name="Normal 14 30 5 2 2 3" xfId="20306" xr:uid="{A97DE087-5014-412B-9E4C-389016D96CAB}"/>
    <cellStyle name="Normal 14 30 5 2 2 4" xfId="20307" xr:uid="{50A24998-1F60-4693-9831-39C6F3C6FD38}"/>
    <cellStyle name="Normal 14 30 5 2 2 5" xfId="20308" xr:uid="{7ACD29EF-1B65-4DBC-8045-009CEDE2D090}"/>
    <cellStyle name="Normal 14 30 5 2 3" xfId="20309" xr:uid="{CB8833F0-7027-4C3B-B33F-A15C48CDD079}"/>
    <cellStyle name="Normal 14 30 5 2 4" xfId="20310" xr:uid="{5A7CEACD-8DF1-4E6F-B569-73D6A5F8E3A8}"/>
    <cellStyle name="Normal 14 30 5 2 5" xfId="20311" xr:uid="{B06E48BD-1E30-4EE9-A07A-3B5B32EFCB95}"/>
    <cellStyle name="Normal 14 30 5 2 6" xfId="20312" xr:uid="{471EAF97-6BFA-4319-9E95-16B1F03264E3}"/>
    <cellStyle name="Normal 14 30 5 3" xfId="20313" xr:uid="{7EB9D386-C93B-400C-8948-99994E9AD6B4}"/>
    <cellStyle name="Normal 14 30 5 3 2" xfId="20314" xr:uid="{58672CE9-5B87-4A60-A9BB-4EC718E0709F}"/>
    <cellStyle name="Normal 14 30 5 3 2 2" xfId="20315" xr:uid="{7C617AEF-CD10-4B2B-86DC-942102AD72DB}"/>
    <cellStyle name="Normal 14 30 5 3 2 3" xfId="20316" xr:uid="{90EDBC4D-336A-4A16-B16A-845FBF2A3E15}"/>
    <cellStyle name="Normal 14 30 5 3 3" xfId="20317" xr:uid="{8E87238D-405D-41F8-A1BD-9279A7CE34A8}"/>
    <cellStyle name="Normal 14 30 5 3 4" xfId="20318" xr:uid="{BB9C2C51-0412-4AD2-9135-0EF6678B98A9}"/>
    <cellStyle name="Normal 14 30 5 3 5" xfId="20319" xr:uid="{BFFE0BF4-E036-4F3C-9259-4AFED077868B}"/>
    <cellStyle name="Normal 14 30 5 3 6" xfId="20320" xr:uid="{32FC6181-A609-4FCC-8F19-99AFA4910B48}"/>
    <cellStyle name="Normal 14 30 5 4" xfId="20321" xr:uid="{15F52A15-6FCD-41B6-B2BC-13982B0EFAD3}"/>
    <cellStyle name="Normal 14 30 5 4 2" xfId="20322" xr:uid="{A5732F42-40DC-400B-A6CD-1C9B59716A47}"/>
    <cellStyle name="Normal 14 30 5 4 3" xfId="20323" xr:uid="{62B74315-390E-4698-96D8-E0E40C524554}"/>
    <cellStyle name="Normal 14 30 5 5" xfId="20324" xr:uid="{9AD60A4B-49A4-4576-8EF2-E28C3FC57BA6}"/>
    <cellStyle name="Normal 14 30 5 6" xfId="20325" xr:uid="{8A93F7EE-829E-4E59-8226-A874879EDDCF}"/>
    <cellStyle name="Normal 14 30 5 7" xfId="20326" xr:uid="{49404B73-50E9-447B-B37D-52962653DCC7}"/>
    <cellStyle name="Normal 14 30 5 8" xfId="20327" xr:uid="{C22A80C2-EA42-4203-B72A-95AA965C1BC4}"/>
    <cellStyle name="Normal 14 30 6" xfId="20328" xr:uid="{31F3EB0C-0CD3-46FA-A642-3636A534AC56}"/>
    <cellStyle name="Normal 14 30 7" xfId="20329" xr:uid="{534AC6FB-1649-43B2-A35D-45CDBFAFA69E}"/>
    <cellStyle name="Normal 14 31" xfId="20330" xr:uid="{B7FA5D17-7831-4054-ACA1-3488E1E695F8}"/>
    <cellStyle name="Normal 14 31 2" xfId="20331" xr:uid="{35621C9B-7F05-4337-99D3-5EB59937E327}"/>
    <cellStyle name="Normal 14 31 2 2" xfId="20332" xr:uid="{889316BA-E66D-4923-BD55-2943FB3F1417}"/>
    <cellStyle name="Normal 14 31 2 2 2" xfId="20333" xr:uid="{10E9DDB3-E637-4D55-9FDC-049387A44D85}"/>
    <cellStyle name="Normal 14 31 2 3" xfId="20334" xr:uid="{4F610168-A934-440D-8D9E-995D13160968}"/>
    <cellStyle name="Normal 14 31 2 4" xfId="20335" xr:uid="{FF4B434A-39AD-4C16-BC33-8B8BBD59CBF9}"/>
    <cellStyle name="Normal 14 31 3" xfId="20336" xr:uid="{436648AC-58C6-458E-B61D-29269AF93AB5}"/>
    <cellStyle name="Normal 14 31 4" xfId="20337" xr:uid="{C85097D8-7599-4D61-BF2E-7E6C56133544}"/>
    <cellStyle name="Normal 14 31 4 2" xfId="20338" xr:uid="{9865E336-D42D-4068-B66F-18E08D061F38}"/>
    <cellStyle name="Normal 14 31 4 2 2" xfId="20339" xr:uid="{3BAA32A3-4C58-4376-B6E2-AF33E1AA041B}"/>
    <cellStyle name="Normal 14 31 4 2 2 2" xfId="20340" xr:uid="{CD7A8701-4382-4772-8955-7B64841797EE}"/>
    <cellStyle name="Normal 14 31 4 2 2 3" xfId="20341" xr:uid="{91E2EC47-F462-4E50-B126-53FAE48831B9}"/>
    <cellStyle name="Normal 14 31 4 2 2 4" xfId="20342" xr:uid="{5385961D-AB11-4B7E-B4A3-DE6003B6E399}"/>
    <cellStyle name="Normal 14 31 4 2 2 5" xfId="20343" xr:uid="{257F86A7-50C1-4014-8EA0-867CA0656EFA}"/>
    <cellStyle name="Normal 14 31 4 2 3" xfId="20344" xr:uid="{4006DE79-3C0D-4740-8ECE-5D9CCED937A5}"/>
    <cellStyle name="Normal 14 31 4 2 4" xfId="20345" xr:uid="{7E014EDC-62AF-4A7D-824B-CA3C7063851A}"/>
    <cellStyle name="Normal 14 31 4 2 5" xfId="20346" xr:uid="{8458F9EA-C2FE-4238-AD55-71C9B286A898}"/>
    <cellStyle name="Normal 14 31 4 2 6" xfId="20347" xr:uid="{E8074CC0-BDE5-4625-A8F2-1955CF58F6B2}"/>
    <cellStyle name="Normal 14 31 4 3" xfId="20348" xr:uid="{C34EC22D-1519-4BDF-86F8-067683C3C81B}"/>
    <cellStyle name="Normal 14 31 4 3 2" xfId="20349" xr:uid="{3BC3B5AD-0FDA-4918-B1BD-3F81D4857850}"/>
    <cellStyle name="Normal 14 31 4 3 2 2" xfId="20350" xr:uid="{643582D5-6934-4210-9890-75217B7863A0}"/>
    <cellStyle name="Normal 14 31 4 3 2 3" xfId="20351" xr:uid="{E8F57F1B-D231-4F0E-8B88-956EE6D1BB9D}"/>
    <cellStyle name="Normal 14 31 4 3 3" xfId="20352" xr:uid="{1E3E7FCC-2313-498C-88B5-84F8BD604976}"/>
    <cellStyle name="Normal 14 31 4 3 4" xfId="20353" xr:uid="{9061893D-0123-44EC-BB4D-1A8C312C07E5}"/>
    <cellStyle name="Normal 14 31 4 3 5" xfId="20354" xr:uid="{D52A4096-DFA6-4145-9541-B97485B82A7F}"/>
    <cellStyle name="Normal 14 31 4 3 6" xfId="20355" xr:uid="{F6766A82-459F-469E-A960-B4E249D961C4}"/>
    <cellStyle name="Normal 14 31 4 4" xfId="20356" xr:uid="{DC02A5BD-C141-46A0-A94B-2CAC1411BC4F}"/>
    <cellStyle name="Normal 14 31 4 4 2" xfId="20357" xr:uid="{92631AE8-A6F7-4E9D-96BF-0C2898AD99AC}"/>
    <cellStyle name="Normal 14 31 4 4 3" xfId="20358" xr:uid="{341B0873-78C1-4E98-935D-9FE9E3935375}"/>
    <cellStyle name="Normal 14 31 4 5" xfId="20359" xr:uid="{A51A197E-5454-47AE-B25A-4CF782361B28}"/>
    <cellStyle name="Normal 14 31 4 6" xfId="20360" xr:uid="{E14995B3-3E68-4969-AE7E-38F9652224B2}"/>
    <cellStyle name="Normal 14 31 4 7" xfId="20361" xr:uid="{558A634F-8654-41FC-A92C-4FD9F443C564}"/>
    <cellStyle name="Normal 14 31 4 8" xfId="20362" xr:uid="{D1B66A18-CA7A-4021-A9B4-9F8A3EB45C48}"/>
    <cellStyle name="Normal 14 31 5" xfId="20363" xr:uid="{1DBB9EAD-2779-4FDC-8E1B-C0D4DD7F6522}"/>
    <cellStyle name="Normal 14 31 5 2" xfId="20364" xr:uid="{E70376E8-15C9-4B05-925C-1A6E2A84B839}"/>
    <cellStyle name="Normal 14 31 5 2 2" xfId="20365" xr:uid="{4D4EF29D-6EB4-43EE-A5CC-64767A33ACA9}"/>
    <cellStyle name="Normal 14 31 5 2 2 2" xfId="20366" xr:uid="{F738EADA-96D2-490E-B9D9-3D2310403937}"/>
    <cellStyle name="Normal 14 31 5 2 2 3" xfId="20367" xr:uid="{EC9831EF-2448-449B-A5B4-EC5C008836EE}"/>
    <cellStyle name="Normal 14 31 5 2 2 4" xfId="20368" xr:uid="{3BB7607A-CA51-4B11-B598-2B8D0B59F996}"/>
    <cellStyle name="Normal 14 31 5 2 2 5" xfId="20369" xr:uid="{06B6CEBA-A709-4F13-A20D-94D63A34722F}"/>
    <cellStyle name="Normal 14 31 5 2 3" xfId="20370" xr:uid="{EC8934F4-68D4-41AE-903C-031D00FFB308}"/>
    <cellStyle name="Normal 14 31 5 2 4" xfId="20371" xr:uid="{089EF34E-6228-4FE9-A653-A3FF2750F5BD}"/>
    <cellStyle name="Normal 14 31 5 2 5" xfId="20372" xr:uid="{206A375C-5378-4860-B5D5-7A6E5865AC6F}"/>
    <cellStyle name="Normal 14 31 5 2 6" xfId="20373" xr:uid="{57DB2570-44E7-4D2B-9410-2283BD422037}"/>
    <cellStyle name="Normal 14 31 5 3" xfId="20374" xr:uid="{800DB2E0-63CA-4F49-B8F2-BEABDDEB79B6}"/>
    <cellStyle name="Normal 14 31 5 3 2" xfId="20375" xr:uid="{C11C409C-9A71-442F-A146-6F09132A9021}"/>
    <cellStyle name="Normal 14 31 5 3 2 2" xfId="20376" xr:uid="{4B992710-ED35-45E8-BB18-6DAFD4BB9FB6}"/>
    <cellStyle name="Normal 14 31 5 3 2 3" xfId="20377" xr:uid="{F91BE793-40CF-47AD-91AA-F4325BB37543}"/>
    <cellStyle name="Normal 14 31 5 3 3" xfId="20378" xr:uid="{B286155A-0C42-452D-A28F-335934167B36}"/>
    <cellStyle name="Normal 14 31 5 3 4" xfId="20379" xr:uid="{58935A83-ADCE-4DB1-8B13-1C40B3DECB8A}"/>
    <cellStyle name="Normal 14 31 5 3 5" xfId="20380" xr:uid="{BE14A3CB-06EF-4D9D-9BFC-239F8239E4B7}"/>
    <cellStyle name="Normal 14 31 5 3 6" xfId="20381" xr:uid="{FD6B35E6-5F40-4FC2-BB1A-E6A0B0201BAA}"/>
    <cellStyle name="Normal 14 31 5 4" xfId="20382" xr:uid="{E1AD4D0F-51DB-4610-8356-889FA256FBD0}"/>
    <cellStyle name="Normal 14 31 5 4 2" xfId="20383" xr:uid="{5FD887B7-AF0B-4AAA-AADC-D21E4D049BF4}"/>
    <cellStyle name="Normal 14 31 5 4 3" xfId="20384" xr:uid="{E4786D88-A628-4BC3-884D-BF21EC7C4D56}"/>
    <cellStyle name="Normal 14 31 5 5" xfId="20385" xr:uid="{F59F3DAA-8B51-490D-B55B-694326C6C61A}"/>
    <cellStyle name="Normal 14 31 5 6" xfId="20386" xr:uid="{B39ADC80-AA3C-4971-B3C6-FE07E333C6F6}"/>
    <cellStyle name="Normal 14 31 5 7" xfId="20387" xr:uid="{52831BDD-A62D-4B5A-9279-070671954C0A}"/>
    <cellStyle name="Normal 14 31 5 8" xfId="20388" xr:uid="{34192FAD-9CCF-4556-B418-D5F4E2A2A2B7}"/>
    <cellStyle name="Normal 14 31 6" xfId="20389" xr:uid="{4A84C61E-EE0E-42D5-9A63-16F44A4A6AAB}"/>
    <cellStyle name="Normal 14 31 7" xfId="20390" xr:uid="{8A82E3ED-B865-44A4-96B5-ECF751560731}"/>
    <cellStyle name="Normal 14 32" xfId="20391" xr:uid="{47900827-C450-4B19-A53A-8C229DE7F5D6}"/>
    <cellStyle name="Normal 14 32 2" xfId="20392" xr:uid="{B46AFB70-616C-4218-9BEE-D9352950FE6C}"/>
    <cellStyle name="Normal 14 32 2 2" xfId="20393" xr:uid="{1E65DFC6-9753-4482-B0B3-C4BB8DA86FFE}"/>
    <cellStyle name="Normal 14 32 2 2 2" xfId="20394" xr:uid="{ADC0A300-A0A8-468F-A327-B8C7DE84527C}"/>
    <cellStyle name="Normal 14 32 2 3" xfId="20395" xr:uid="{B2D05C84-87A1-408D-BCB8-A7C151FAD2C5}"/>
    <cellStyle name="Normal 14 32 2 4" xfId="20396" xr:uid="{195CCBD1-D709-48A7-89CA-DB7BD096A354}"/>
    <cellStyle name="Normal 14 32 3" xfId="20397" xr:uid="{B8DFF884-D5D8-4649-A65B-7A7E3FC30ECB}"/>
    <cellStyle name="Normal 14 32 4" xfId="20398" xr:uid="{2ACEF7A8-A1F7-490F-BB0F-DD89CC791310}"/>
    <cellStyle name="Normal 14 32 4 2" xfId="20399" xr:uid="{0FC5CAF9-8BE7-4A64-AF42-356AF606BFC4}"/>
    <cellStyle name="Normal 14 32 4 2 2" xfId="20400" xr:uid="{875CADAF-7646-4B79-A7A7-7B9D9256414B}"/>
    <cellStyle name="Normal 14 32 4 2 2 2" xfId="20401" xr:uid="{00923E74-99F6-47C3-AEA1-CA025D76B46B}"/>
    <cellStyle name="Normal 14 32 4 2 2 3" xfId="20402" xr:uid="{8AA57398-7BEC-47CD-A823-1DE462EDF812}"/>
    <cellStyle name="Normal 14 32 4 2 2 4" xfId="20403" xr:uid="{C176E303-6B96-4F3C-883F-9B313582A95A}"/>
    <cellStyle name="Normal 14 32 4 2 2 5" xfId="20404" xr:uid="{9C0FD195-E475-4748-A103-674502DC0C43}"/>
    <cellStyle name="Normal 14 32 4 2 3" xfId="20405" xr:uid="{59C678F6-E72E-447E-AD21-33BB88729BD5}"/>
    <cellStyle name="Normal 14 32 4 2 4" xfId="20406" xr:uid="{B21E3516-CE33-40D8-A646-D9E5F1DC81A7}"/>
    <cellStyle name="Normal 14 32 4 2 5" xfId="20407" xr:uid="{0CCE6927-429F-4EA3-A6EC-432102692CCD}"/>
    <cellStyle name="Normal 14 32 4 2 6" xfId="20408" xr:uid="{99C7FBF9-C154-4259-AAF9-A93BCF08ED26}"/>
    <cellStyle name="Normal 14 32 4 3" xfId="20409" xr:uid="{CF95BEA0-4C0F-4E0A-B9B6-52D2CDFCC440}"/>
    <cellStyle name="Normal 14 32 4 3 2" xfId="20410" xr:uid="{CE2C1B00-AB9C-47AA-9AF6-E9CD25E63766}"/>
    <cellStyle name="Normal 14 32 4 3 2 2" xfId="20411" xr:uid="{FF3EF178-8411-4EF7-8E9A-4FBC70497271}"/>
    <cellStyle name="Normal 14 32 4 3 2 3" xfId="20412" xr:uid="{A79F3318-5EBB-4486-AC43-F090B080123D}"/>
    <cellStyle name="Normal 14 32 4 3 3" xfId="20413" xr:uid="{76FF9B98-EF17-4A0B-A268-BD31DE8B1575}"/>
    <cellStyle name="Normal 14 32 4 3 4" xfId="20414" xr:uid="{4EB6007B-E50B-4453-8131-64D830C73ACC}"/>
    <cellStyle name="Normal 14 32 4 3 5" xfId="20415" xr:uid="{E889BEA9-EAF2-4FD0-B162-3FEDCFDBA2C8}"/>
    <cellStyle name="Normal 14 32 4 3 6" xfId="20416" xr:uid="{77A8443B-50B9-49CD-A2DD-FE98D696E3C6}"/>
    <cellStyle name="Normal 14 32 4 4" xfId="20417" xr:uid="{84448DCF-B465-4771-9F95-91A3A4553D2C}"/>
    <cellStyle name="Normal 14 32 4 4 2" xfId="20418" xr:uid="{0C069CC9-E8C2-4068-9791-EA0F33DCA509}"/>
    <cellStyle name="Normal 14 32 4 4 3" xfId="20419" xr:uid="{D7C0DEF9-B324-478C-9268-6541276DB66F}"/>
    <cellStyle name="Normal 14 32 4 5" xfId="20420" xr:uid="{3654B1F9-6351-446F-89CB-BC9F743ED87C}"/>
    <cellStyle name="Normal 14 32 4 6" xfId="20421" xr:uid="{2810B4AF-4730-41AA-9F59-5B4BA7FFCBC4}"/>
    <cellStyle name="Normal 14 32 4 7" xfId="20422" xr:uid="{365DB7CE-B542-42CC-86FF-9A48F7017508}"/>
    <cellStyle name="Normal 14 32 4 8" xfId="20423" xr:uid="{F776184B-6B6F-4F1A-8191-C4404685E37B}"/>
    <cellStyle name="Normal 14 32 5" xfId="20424" xr:uid="{B9C6E03B-FDD9-49E1-889E-504F6C300657}"/>
    <cellStyle name="Normal 14 32 5 2" xfId="20425" xr:uid="{9F5D5214-CE9E-47F9-A8F5-3938E22A5018}"/>
    <cellStyle name="Normal 14 32 5 2 2" xfId="20426" xr:uid="{A38B4F76-036A-4A8F-8097-47F279014F8D}"/>
    <cellStyle name="Normal 14 32 5 2 2 2" xfId="20427" xr:uid="{7BAC6A2B-B23B-4DC2-9F95-2B86996D262F}"/>
    <cellStyle name="Normal 14 32 5 2 2 3" xfId="20428" xr:uid="{CFA4826F-D92E-4CAA-84D2-41BFE7BDC5A7}"/>
    <cellStyle name="Normal 14 32 5 2 2 4" xfId="20429" xr:uid="{CD3E0E3D-881C-4F8F-984D-E3694158A107}"/>
    <cellStyle name="Normal 14 32 5 2 2 5" xfId="20430" xr:uid="{F9376756-FBD4-4FCC-A25B-04ADC1D00B09}"/>
    <cellStyle name="Normal 14 32 5 2 3" xfId="20431" xr:uid="{15C0F9DD-47EF-4745-9E08-18D82EDE0389}"/>
    <cellStyle name="Normal 14 32 5 2 4" xfId="20432" xr:uid="{91A8AC90-B087-4901-A294-497AA5D94EF4}"/>
    <cellStyle name="Normal 14 32 5 2 5" xfId="20433" xr:uid="{195F64D1-095A-4C6A-8382-F4DFF3CD18F4}"/>
    <cellStyle name="Normal 14 32 5 2 6" xfId="20434" xr:uid="{2FE21B71-9230-4427-8802-F89157EF9E97}"/>
    <cellStyle name="Normal 14 32 5 3" xfId="20435" xr:uid="{712DD6C5-F078-46A4-B1E3-1200DCCAA3E9}"/>
    <cellStyle name="Normal 14 32 5 3 2" xfId="20436" xr:uid="{7E8587E7-0D20-4887-B86A-5FF77C69BC33}"/>
    <cellStyle name="Normal 14 32 5 3 2 2" xfId="20437" xr:uid="{157F4DDE-E8A1-4D0F-97FC-922FE4D5BF76}"/>
    <cellStyle name="Normal 14 32 5 3 2 3" xfId="20438" xr:uid="{F451F239-32B0-4082-A685-2DFA510AEF60}"/>
    <cellStyle name="Normal 14 32 5 3 3" xfId="20439" xr:uid="{207846CA-B19E-461A-8421-3E9A51204BF3}"/>
    <cellStyle name="Normal 14 32 5 3 4" xfId="20440" xr:uid="{BDB8F2B5-97A0-4100-875F-0E8613EAC970}"/>
    <cellStyle name="Normal 14 32 5 3 5" xfId="20441" xr:uid="{678CEB91-E9D0-4AF2-B925-91B3C303183C}"/>
    <cellStyle name="Normal 14 32 5 3 6" xfId="20442" xr:uid="{5EA2B7EF-F03B-4A6E-A46D-3E283A4FBF96}"/>
    <cellStyle name="Normal 14 32 5 4" xfId="20443" xr:uid="{F46E1BBE-4CA8-4691-A441-DD0D284885EB}"/>
    <cellStyle name="Normal 14 32 5 4 2" xfId="20444" xr:uid="{E818FFF1-3BE9-43DE-83B9-D9DE1048263C}"/>
    <cellStyle name="Normal 14 32 5 4 3" xfId="20445" xr:uid="{22226956-E711-478E-A79C-272EEF2911ED}"/>
    <cellStyle name="Normal 14 32 5 5" xfId="20446" xr:uid="{6F54B7BD-1619-411E-85F8-F9A648DD4761}"/>
    <cellStyle name="Normal 14 32 5 6" xfId="20447" xr:uid="{FF82602E-735A-4331-9244-E3A3652F4CDD}"/>
    <cellStyle name="Normal 14 32 5 7" xfId="20448" xr:uid="{6D173813-7D17-466F-8AD2-3C1EA5CE566D}"/>
    <cellStyle name="Normal 14 32 5 8" xfId="20449" xr:uid="{C6ED5251-39EB-4703-BAF9-E7B7560A3068}"/>
    <cellStyle name="Normal 14 32 6" xfId="20450" xr:uid="{76908D42-45EC-4189-B4DC-6A5C327ED8A4}"/>
    <cellStyle name="Normal 14 32 7" xfId="20451" xr:uid="{C892C455-5702-4583-A07B-D539F5C01186}"/>
    <cellStyle name="Normal 14 33" xfId="20452" xr:uid="{F3FB869A-EA5E-4A0F-B43B-4248ECED9642}"/>
    <cellStyle name="Normal 14 33 2" xfId="20453" xr:uid="{724F5A8E-115F-4691-999D-A8E3701C4CBA}"/>
    <cellStyle name="Normal 14 33 2 2" xfId="20454" xr:uid="{9AA41FE6-9ED6-406A-A97C-5B2471D9128A}"/>
    <cellStyle name="Normal 14 33 2 2 2" xfId="20455" xr:uid="{94C36419-A5A0-4B8E-A2F6-2D9781C83C55}"/>
    <cellStyle name="Normal 14 33 2 3" xfId="20456" xr:uid="{7BBB50D8-B564-4B36-8974-AF33D369E5B1}"/>
    <cellStyle name="Normal 14 33 2 4" xfId="20457" xr:uid="{CD2B1EC4-DA32-4CAF-BCB0-7216FF1FC274}"/>
    <cellStyle name="Normal 14 33 3" xfId="20458" xr:uid="{EE44ED55-7F04-4BF3-AB3E-197124386A46}"/>
    <cellStyle name="Normal 14 33 4" xfId="20459" xr:uid="{782479BD-1424-4C1F-B675-8A2906EDB69C}"/>
    <cellStyle name="Normal 14 33 4 2" xfId="20460" xr:uid="{21EB1A6A-8ED6-4B2D-AB90-E12A32255356}"/>
    <cellStyle name="Normal 14 33 4 2 2" xfId="20461" xr:uid="{D5A948E9-06C2-4F0A-80F0-0898AF5442F8}"/>
    <cellStyle name="Normal 14 33 4 2 2 2" xfId="20462" xr:uid="{221DEC72-8AD8-4285-A3B5-56EB4A127E68}"/>
    <cellStyle name="Normal 14 33 4 2 2 3" xfId="20463" xr:uid="{CC339EFE-A216-4496-86C7-430F9AB51398}"/>
    <cellStyle name="Normal 14 33 4 2 2 4" xfId="20464" xr:uid="{61794B46-34FF-4881-B5A6-179F813BE41E}"/>
    <cellStyle name="Normal 14 33 4 2 2 5" xfId="20465" xr:uid="{F44ABDAC-AB05-4B02-8A89-FAB601A85397}"/>
    <cellStyle name="Normal 14 33 4 2 3" xfId="20466" xr:uid="{47D43C99-745B-4331-B78A-E22E401B7F47}"/>
    <cellStyle name="Normal 14 33 4 2 4" xfId="20467" xr:uid="{1A74883C-070A-4912-915F-1965B70D965A}"/>
    <cellStyle name="Normal 14 33 4 2 5" xfId="20468" xr:uid="{0E16F45A-07AF-49D3-B889-DB28FE24D018}"/>
    <cellStyle name="Normal 14 33 4 2 6" xfId="20469" xr:uid="{DC6BFA32-1D97-45AB-B20F-CB5C566EC1D5}"/>
    <cellStyle name="Normal 14 33 4 3" xfId="20470" xr:uid="{B08CA421-B5BA-48BC-8496-FDAB981BDE28}"/>
    <cellStyle name="Normal 14 33 4 3 2" xfId="20471" xr:uid="{4EA58B95-A3AE-4445-88F4-DA5C2B1C9E37}"/>
    <cellStyle name="Normal 14 33 4 3 2 2" xfId="20472" xr:uid="{7E44F09E-A338-4C35-A5CF-8B2E16B257DA}"/>
    <cellStyle name="Normal 14 33 4 3 2 3" xfId="20473" xr:uid="{6F01F362-FC5D-4BA2-9AD6-2E66DE5A94F4}"/>
    <cellStyle name="Normal 14 33 4 3 3" xfId="20474" xr:uid="{65659E8E-1EF2-499F-B5A3-968B7C9B4FD8}"/>
    <cellStyle name="Normal 14 33 4 3 4" xfId="20475" xr:uid="{D5A67530-E197-4830-A84B-D451A2041D18}"/>
    <cellStyle name="Normal 14 33 4 3 5" xfId="20476" xr:uid="{83FF01BF-F095-48F0-92AE-E4F18BFFF0CD}"/>
    <cellStyle name="Normal 14 33 4 3 6" xfId="20477" xr:uid="{0B609CC0-549B-40FF-B3D7-F4D396867400}"/>
    <cellStyle name="Normal 14 33 4 4" xfId="20478" xr:uid="{7EF17EBB-69D5-4587-8808-74D0CB71B02C}"/>
    <cellStyle name="Normal 14 33 4 4 2" xfId="20479" xr:uid="{B0FA3B97-1EFB-4152-9818-51E420BCE8B9}"/>
    <cellStyle name="Normal 14 33 4 4 3" xfId="20480" xr:uid="{40348164-0958-41E4-AD9C-DFC4A1458A4A}"/>
    <cellStyle name="Normal 14 33 4 5" xfId="20481" xr:uid="{553D97FB-9681-4F20-9D5F-4F1F1A895CC7}"/>
    <cellStyle name="Normal 14 33 4 6" xfId="20482" xr:uid="{682BF476-9D6C-4CF2-BFE0-3B1CFBDC24D7}"/>
    <cellStyle name="Normal 14 33 4 7" xfId="20483" xr:uid="{7DCD8C1B-E0CD-4D9E-A872-F4A7C1BCA1F2}"/>
    <cellStyle name="Normal 14 33 4 8" xfId="20484" xr:uid="{B664BBA1-0024-4533-9424-FB12A758E758}"/>
    <cellStyle name="Normal 14 33 5" xfId="20485" xr:uid="{5D0BC8B7-11D9-4132-8B79-F64563FBD46A}"/>
    <cellStyle name="Normal 14 33 5 2" xfId="20486" xr:uid="{53E38CEC-82C9-46C9-BBBC-EA2F92A65A78}"/>
    <cellStyle name="Normal 14 33 5 2 2" xfId="20487" xr:uid="{FE03AD87-7EA4-42A0-B349-DDEC2AE7E440}"/>
    <cellStyle name="Normal 14 33 5 2 2 2" xfId="20488" xr:uid="{D57B4D1F-5BBF-49C1-81D4-5530F0972A24}"/>
    <cellStyle name="Normal 14 33 5 2 2 3" xfId="20489" xr:uid="{90F19339-4BF3-46EA-A82B-9623CC2DA787}"/>
    <cellStyle name="Normal 14 33 5 2 2 4" xfId="20490" xr:uid="{5ACCBB78-A6F9-4356-B6F8-01677AE2E2CE}"/>
    <cellStyle name="Normal 14 33 5 2 2 5" xfId="20491" xr:uid="{60F047B3-9215-4AA4-9663-3E93A44EF368}"/>
    <cellStyle name="Normal 14 33 5 2 3" xfId="20492" xr:uid="{8E26EBB4-56E3-4CC6-98EC-7B760629CB74}"/>
    <cellStyle name="Normal 14 33 5 2 4" xfId="20493" xr:uid="{13091C1E-731F-42C4-9D4F-7EEAB910059B}"/>
    <cellStyle name="Normal 14 33 5 2 5" xfId="20494" xr:uid="{C1047EAE-CC29-4B16-929F-9334A9F8D93E}"/>
    <cellStyle name="Normal 14 33 5 2 6" xfId="20495" xr:uid="{A364EF6F-39F9-4670-8912-51F60807BDA4}"/>
    <cellStyle name="Normal 14 33 5 3" xfId="20496" xr:uid="{C878D558-4EAC-4CFC-842B-809C5E5AAEF9}"/>
    <cellStyle name="Normal 14 33 5 3 2" xfId="20497" xr:uid="{FD4AD808-BF2D-4501-80B1-9B25BD16B59A}"/>
    <cellStyle name="Normal 14 33 5 3 2 2" xfId="20498" xr:uid="{EE31ED5C-5BE8-4794-ABF9-EFF9CFECCCC0}"/>
    <cellStyle name="Normal 14 33 5 3 2 3" xfId="20499" xr:uid="{0BF03AC9-7D19-43D0-850F-E1E291099588}"/>
    <cellStyle name="Normal 14 33 5 3 3" xfId="20500" xr:uid="{FA22DBE6-011F-441C-8A09-253E261FD57E}"/>
    <cellStyle name="Normal 14 33 5 3 4" xfId="20501" xr:uid="{79F54504-C740-4DB1-B0C3-BEB3034153F9}"/>
    <cellStyle name="Normal 14 33 5 3 5" xfId="20502" xr:uid="{597E914D-4A73-460E-A3CB-B22388E10380}"/>
    <cellStyle name="Normal 14 33 5 3 6" xfId="20503" xr:uid="{80B22A9D-C3FF-47B1-9F5F-027F6DE3C4C1}"/>
    <cellStyle name="Normal 14 33 5 4" xfId="20504" xr:uid="{E25865D4-4338-42F1-9549-BF87BF56CF58}"/>
    <cellStyle name="Normal 14 33 5 4 2" xfId="20505" xr:uid="{F1295D68-CAA1-46AB-9EE8-05EAE8FECFAC}"/>
    <cellStyle name="Normal 14 33 5 4 3" xfId="20506" xr:uid="{9607866E-8E45-4A4F-B376-8012594D4872}"/>
    <cellStyle name="Normal 14 33 5 5" xfId="20507" xr:uid="{356131CC-9A65-431D-BC06-6EA1BB31299C}"/>
    <cellStyle name="Normal 14 33 5 6" xfId="20508" xr:uid="{A403F571-883B-4D7E-A11D-6DE1E87F090A}"/>
    <cellStyle name="Normal 14 33 5 7" xfId="20509" xr:uid="{950AEF2A-F07E-42C9-A1B8-E1C54A98AF49}"/>
    <cellStyle name="Normal 14 33 5 8" xfId="20510" xr:uid="{BC4F9000-0B3F-41E2-8897-34C4D27BF18C}"/>
    <cellStyle name="Normal 14 33 6" xfId="20511" xr:uid="{C05DFEF8-AFD7-4E81-874B-6173DFF6506F}"/>
    <cellStyle name="Normal 14 33 7" xfId="20512" xr:uid="{859C1A38-1331-4AAA-8EF6-9DC47CF6ED57}"/>
    <cellStyle name="Normal 14 34" xfId="20513" xr:uid="{54D64FD7-95A3-4388-9B5B-BB6C0D3D3FEB}"/>
    <cellStyle name="Normal 14 34 2" xfId="20514" xr:uid="{B4D30A12-F496-4473-8EE4-BBF015A59A88}"/>
    <cellStyle name="Normal 14 34 2 2" xfId="20515" xr:uid="{0568E473-D266-4552-9AB1-56E0BD12AA3D}"/>
    <cellStyle name="Normal 14 34 2 2 2" xfId="20516" xr:uid="{1395F518-74B8-4267-87C8-A147191A391F}"/>
    <cellStyle name="Normal 14 34 2 3" xfId="20517" xr:uid="{EFB882E4-337F-4BD3-AC3C-EE67388F640C}"/>
    <cellStyle name="Normal 14 34 2 4" xfId="20518" xr:uid="{6C6461BF-F86C-44C5-8451-19F3FF9D043A}"/>
    <cellStyle name="Normal 14 34 3" xfId="20519" xr:uid="{9178394E-92AE-446F-B04C-8FDE07FC7D97}"/>
    <cellStyle name="Normal 14 34 4" xfId="20520" xr:uid="{B12C6A52-9EB9-443A-94B3-76E451EAB87A}"/>
    <cellStyle name="Normal 14 34 4 2" xfId="20521" xr:uid="{F2E5D9AD-4496-4FD2-ACC1-D23897491765}"/>
    <cellStyle name="Normal 14 34 4 2 2" xfId="20522" xr:uid="{CBAA57A6-3FCB-42B5-BF48-2B9A7DB57DAB}"/>
    <cellStyle name="Normal 14 34 4 2 2 2" xfId="20523" xr:uid="{DAA4DF8B-8FD7-4D3A-8A2D-83BF10075050}"/>
    <cellStyle name="Normal 14 34 4 2 2 3" xfId="20524" xr:uid="{2D206972-B0CE-477A-B2A2-AA51A56A1995}"/>
    <cellStyle name="Normal 14 34 4 2 2 4" xfId="20525" xr:uid="{D6E24938-FE0C-46BF-8DF2-CBEDA0AD83AB}"/>
    <cellStyle name="Normal 14 34 4 2 2 5" xfId="20526" xr:uid="{7B889D34-A765-4648-9FDD-47A4DDB0E686}"/>
    <cellStyle name="Normal 14 34 4 2 3" xfId="20527" xr:uid="{B391557E-0891-49D2-AFB9-55A96450E155}"/>
    <cellStyle name="Normal 14 34 4 2 4" xfId="20528" xr:uid="{F42073B1-A8E3-4A62-BB13-5FCA68E27AED}"/>
    <cellStyle name="Normal 14 34 4 2 5" xfId="20529" xr:uid="{017AFAC1-2ED7-49AB-BFEE-D7F2D5D09A17}"/>
    <cellStyle name="Normal 14 34 4 2 6" xfId="20530" xr:uid="{A9F7B0EA-9C7A-4DC2-8D5F-4F864BC17C66}"/>
    <cellStyle name="Normal 14 34 4 3" xfId="20531" xr:uid="{CAFB98E4-56D8-4940-A0AA-FAF18F5E8A10}"/>
    <cellStyle name="Normal 14 34 4 3 2" xfId="20532" xr:uid="{A860ACCD-2BF8-405B-8786-06702CBC0B03}"/>
    <cellStyle name="Normal 14 34 4 3 2 2" xfId="20533" xr:uid="{677F6D04-3748-4949-84E6-EB7DD2971C96}"/>
    <cellStyle name="Normal 14 34 4 3 2 3" xfId="20534" xr:uid="{9859FB9F-6568-4246-B233-0B129DF811B9}"/>
    <cellStyle name="Normal 14 34 4 3 3" xfId="20535" xr:uid="{2C2A99E0-CCFF-49F6-A92F-1EAC8F39C7BB}"/>
    <cellStyle name="Normal 14 34 4 3 4" xfId="20536" xr:uid="{AB87BF8D-6252-4195-B933-FA411BE447A2}"/>
    <cellStyle name="Normal 14 34 4 3 5" xfId="20537" xr:uid="{891B5303-1369-40D3-B493-0DD0CC03B0C1}"/>
    <cellStyle name="Normal 14 34 4 3 6" xfId="20538" xr:uid="{0578B1DD-810A-4920-AC8B-E3965A5A45A6}"/>
    <cellStyle name="Normal 14 34 4 4" xfId="20539" xr:uid="{9BFBBFAF-9128-454C-A359-9186902CA7EE}"/>
    <cellStyle name="Normal 14 34 4 4 2" xfId="20540" xr:uid="{8DCB8DFA-E198-40F0-AA2E-884C6F24FBFD}"/>
    <cellStyle name="Normal 14 34 4 4 3" xfId="20541" xr:uid="{D13D62E8-E209-425E-B629-56BAFE5FE794}"/>
    <cellStyle name="Normal 14 34 4 5" xfId="20542" xr:uid="{F63E9F02-A199-4A57-8AD7-DC4406CB4F49}"/>
    <cellStyle name="Normal 14 34 4 6" xfId="20543" xr:uid="{8F5C54CD-DDBF-492D-A87A-9A52D16A6E96}"/>
    <cellStyle name="Normal 14 34 4 7" xfId="20544" xr:uid="{C24B4FC0-8302-4C69-911E-917B72C0047E}"/>
    <cellStyle name="Normal 14 34 4 8" xfId="20545" xr:uid="{BCB32DC8-A280-41CA-A109-91A759EB3C8D}"/>
    <cellStyle name="Normal 14 34 5" xfId="20546" xr:uid="{2F295465-6966-4CA4-B1EA-AA8B2D0314C1}"/>
    <cellStyle name="Normal 14 34 5 2" xfId="20547" xr:uid="{359D9870-AAF7-4823-A0D9-46D38ADBAADC}"/>
    <cellStyle name="Normal 14 34 5 2 2" xfId="20548" xr:uid="{C4439645-BF00-4E65-ACD5-B37777DA9577}"/>
    <cellStyle name="Normal 14 34 5 2 2 2" xfId="20549" xr:uid="{171ED8F4-9342-44EE-B5D9-4727C7197743}"/>
    <cellStyle name="Normal 14 34 5 2 2 3" xfId="20550" xr:uid="{5578970E-97C5-429C-824F-012071358AEC}"/>
    <cellStyle name="Normal 14 34 5 2 2 4" xfId="20551" xr:uid="{99D5A13D-DA83-4926-91E2-EE0D3FBC4905}"/>
    <cellStyle name="Normal 14 34 5 2 2 5" xfId="20552" xr:uid="{8E2F40EF-CFD7-48ED-BF1C-1136AEE78A0B}"/>
    <cellStyle name="Normal 14 34 5 2 3" xfId="20553" xr:uid="{25FD79DD-1F46-44A0-BBF1-C4B79BD1386C}"/>
    <cellStyle name="Normal 14 34 5 2 4" xfId="20554" xr:uid="{6C60EB62-013D-4A98-BE34-00D835242C74}"/>
    <cellStyle name="Normal 14 34 5 2 5" xfId="20555" xr:uid="{750841DF-EBB1-4B23-ACF1-B6A67E1A4EFF}"/>
    <cellStyle name="Normal 14 34 5 2 6" xfId="20556" xr:uid="{215FB641-7758-49F2-8534-38E2B461342E}"/>
    <cellStyle name="Normal 14 34 5 3" xfId="20557" xr:uid="{8B087203-84B8-4562-B2AD-2C4BF145804F}"/>
    <cellStyle name="Normal 14 34 5 3 2" xfId="20558" xr:uid="{C201A973-73A5-4F3A-BE93-97D046F91C9C}"/>
    <cellStyle name="Normal 14 34 5 3 2 2" xfId="20559" xr:uid="{B1753030-4629-4927-8C89-274FEE616AB4}"/>
    <cellStyle name="Normal 14 34 5 3 2 3" xfId="20560" xr:uid="{CAD41EEA-29F6-45B1-B317-E440DC0F4EDE}"/>
    <cellStyle name="Normal 14 34 5 3 3" xfId="20561" xr:uid="{AFF0E611-8BE5-48A2-A7D4-0746B33DC593}"/>
    <cellStyle name="Normal 14 34 5 3 4" xfId="20562" xr:uid="{53089245-5B15-4593-B89D-201F0D6CB032}"/>
    <cellStyle name="Normal 14 34 5 3 5" xfId="20563" xr:uid="{F12036A6-6C74-4CBD-A244-35A0A8213823}"/>
    <cellStyle name="Normal 14 34 5 3 6" xfId="20564" xr:uid="{0CA58277-87B7-4B41-82D6-B5BC6904CAB8}"/>
    <cellStyle name="Normal 14 34 5 4" xfId="20565" xr:uid="{CCF30651-E372-4A76-A29D-FF641526A469}"/>
    <cellStyle name="Normal 14 34 5 4 2" xfId="20566" xr:uid="{F5ACE869-3265-4CDC-A4DB-50B7F83E0E02}"/>
    <cellStyle name="Normal 14 34 5 4 3" xfId="20567" xr:uid="{0E096F9F-54C6-4CE3-86FC-1AB679B00C0B}"/>
    <cellStyle name="Normal 14 34 5 5" xfId="20568" xr:uid="{D5625128-0656-4D63-89A9-FA1C6E48E19C}"/>
    <cellStyle name="Normal 14 34 5 6" xfId="20569" xr:uid="{109F941B-850A-4426-B172-9319BFA98CA7}"/>
    <cellStyle name="Normal 14 34 5 7" xfId="20570" xr:uid="{26ED1794-6E41-4CD5-94C7-64CCF84B6D30}"/>
    <cellStyle name="Normal 14 34 5 8" xfId="20571" xr:uid="{EA25AF31-9F55-4995-A877-64D49F1D6D32}"/>
    <cellStyle name="Normal 14 34 6" xfId="20572" xr:uid="{6FA15FC0-D9E7-4921-9946-5A81A8EAA546}"/>
    <cellStyle name="Normal 14 34 7" xfId="20573" xr:uid="{4559A4FE-588B-492A-B719-26EB5B0E940A}"/>
    <cellStyle name="Normal 14 35" xfId="20574" xr:uid="{BD3935D6-F483-4B7B-892F-9DAD9836D148}"/>
    <cellStyle name="Normal 14 35 2" xfId="20575" xr:uid="{3E0F2EA0-6576-4E88-9D04-5AE322C610F7}"/>
    <cellStyle name="Normal 14 35 2 2" xfId="20576" xr:uid="{661D592A-677D-44AD-A229-777EEC1FA116}"/>
    <cellStyle name="Normal 14 35 2 2 2" xfId="20577" xr:uid="{893A80D7-1925-4053-A2E2-35FD4800B67F}"/>
    <cellStyle name="Normal 14 35 2 3" xfId="20578" xr:uid="{5AA8367B-0215-48FB-8420-EAC0AFF7C74C}"/>
    <cellStyle name="Normal 14 35 2 4" xfId="20579" xr:uid="{A250AC36-1D4C-47E4-BDDF-39EC80C2D48D}"/>
    <cellStyle name="Normal 14 35 3" xfId="20580" xr:uid="{95E1D3CC-6A4A-4B7F-9BA0-B8E280D1833C}"/>
    <cellStyle name="Normal 14 35 4" xfId="20581" xr:uid="{0D6C9214-BD29-4841-9B72-9E71DF9B32F9}"/>
    <cellStyle name="Normal 14 35 4 2" xfId="20582" xr:uid="{B07C5832-F531-4204-9C36-B39E1C8FBE7D}"/>
    <cellStyle name="Normal 14 35 4 2 2" xfId="20583" xr:uid="{AE310248-AE8A-4061-A540-6010996BA23B}"/>
    <cellStyle name="Normal 14 35 4 2 2 2" xfId="20584" xr:uid="{17F8E6E6-96C2-44CD-BDE6-D82944E527FC}"/>
    <cellStyle name="Normal 14 35 4 2 2 3" xfId="20585" xr:uid="{E72B2EB7-4EF3-4D92-AFB6-66704D3815F4}"/>
    <cellStyle name="Normal 14 35 4 2 2 4" xfId="20586" xr:uid="{77D0B1D9-88A6-47DC-8F1D-5A403FE245E1}"/>
    <cellStyle name="Normal 14 35 4 2 2 5" xfId="20587" xr:uid="{333A4A4B-47D2-4D97-B9E8-4384C106C052}"/>
    <cellStyle name="Normal 14 35 4 2 3" xfId="20588" xr:uid="{0C7C197D-551A-4068-BF08-1521C5BC63FD}"/>
    <cellStyle name="Normal 14 35 4 2 4" xfId="20589" xr:uid="{1A177865-A508-4B58-A031-278E84EC29BF}"/>
    <cellStyle name="Normal 14 35 4 2 5" xfId="20590" xr:uid="{AC5BAE32-0EBF-41B9-8592-C52878965E44}"/>
    <cellStyle name="Normal 14 35 4 2 6" xfId="20591" xr:uid="{287407C1-5626-4DDE-9B20-2E06A22AAE33}"/>
    <cellStyle name="Normal 14 35 4 3" xfId="20592" xr:uid="{B0C9121C-263D-4936-A74D-7916B644F01B}"/>
    <cellStyle name="Normal 14 35 4 3 2" xfId="20593" xr:uid="{80B81E62-29CF-4BE3-A66A-99F13DB72553}"/>
    <cellStyle name="Normal 14 35 4 3 2 2" xfId="20594" xr:uid="{4F6CD04F-68A7-4910-9515-929E7CEB96EB}"/>
    <cellStyle name="Normal 14 35 4 3 2 3" xfId="20595" xr:uid="{9F41C9B4-64A5-45E6-867E-6E539C6024AB}"/>
    <cellStyle name="Normal 14 35 4 3 3" xfId="20596" xr:uid="{E5D8F35B-580F-45BB-AEEB-9492C9C2FAFB}"/>
    <cellStyle name="Normal 14 35 4 3 4" xfId="20597" xr:uid="{629D6C8B-F766-430F-BCA1-5ED2FA9D34A3}"/>
    <cellStyle name="Normal 14 35 4 3 5" xfId="20598" xr:uid="{1CEF6209-4388-4F60-8809-4644BFE4B0E8}"/>
    <cellStyle name="Normal 14 35 4 3 6" xfId="20599" xr:uid="{6BED20A8-67EB-48ED-8ABD-F4E036AD4DD1}"/>
    <cellStyle name="Normal 14 35 4 4" xfId="20600" xr:uid="{A56C1770-1EEC-4058-BBD0-69C877493A5D}"/>
    <cellStyle name="Normal 14 35 4 4 2" xfId="20601" xr:uid="{4B6D612C-25D9-4912-A2BF-462ECF2F1AF2}"/>
    <cellStyle name="Normal 14 35 4 4 3" xfId="20602" xr:uid="{FDF9D3E0-07AC-40B4-B67C-2D892AF0BEB2}"/>
    <cellStyle name="Normal 14 35 4 5" xfId="20603" xr:uid="{4CDC6E03-D108-4CA4-9A78-D56E77B11C10}"/>
    <cellStyle name="Normal 14 35 4 6" xfId="20604" xr:uid="{C64FC1E5-B1FB-46F4-A706-57FC14AAEC6D}"/>
    <cellStyle name="Normal 14 35 4 7" xfId="20605" xr:uid="{B2B4E339-F8F9-4402-9144-3F29503F2315}"/>
    <cellStyle name="Normal 14 35 4 8" xfId="20606" xr:uid="{800E6ED6-FEFB-4D16-946C-7B965E730EEA}"/>
    <cellStyle name="Normal 14 35 5" xfId="20607" xr:uid="{F751F238-F22B-4965-9299-82EEEEECAAF7}"/>
    <cellStyle name="Normal 14 35 5 2" xfId="20608" xr:uid="{7685D291-B2C8-486C-B524-C82E3B2607D7}"/>
    <cellStyle name="Normal 14 35 5 2 2" xfId="20609" xr:uid="{8578DA29-35CE-40ED-ACC8-7F3AC1D2AC5F}"/>
    <cellStyle name="Normal 14 35 5 2 2 2" xfId="20610" xr:uid="{37FBDE39-29AC-480B-9973-0C292A5A5644}"/>
    <cellStyle name="Normal 14 35 5 2 2 3" xfId="20611" xr:uid="{881BB2A1-C7EF-4B0D-8345-40214F09D2FE}"/>
    <cellStyle name="Normal 14 35 5 2 2 4" xfId="20612" xr:uid="{3FADEA74-448B-400F-8B4F-FEBADB859A52}"/>
    <cellStyle name="Normal 14 35 5 2 2 5" xfId="20613" xr:uid="{9D83FA7E-E76C-4521-9037-1FD86B54B89C}"/>
    <cellStyle name="Normal 14 35 5 2 3" xfId="20614" xr:uid="{3F907C40-2A54-49BD-BA47-E7D1B60FE6B3}"/>
    <cellStyle name="Normal 14 35 5 2 4" xfId="20615" xr:uid="{AB533008-4E83-4B2D-8820-12C78C1D7B0E}"/>
    <cellStyle name="Normal 14 35 5 2 5" xfId="20616" xr:uid="{2C1A808F-17EB-44CF-81E4-36952E22C25E}"/>
    <cellStyle name="Normal 14 35 5 2 6" xfId="20617" xr:uid="{846E7BCE-11B9-473A-8739-D3E73B0E1F05}"/>
    <cellStyle name="Normal 14 35 5 3" xfId="20618" xr:uid="{4747E6D7-B006-42C5-ABF1-5D52CE517E79}"/>
    <cellStyle name="Normal 14 35 5 3 2" xfId="20619" xr:uid="{FCDBB2FA-B2DB-48B7-9225-5BE8CC1A3589}"/>
    <cellStyle name="Normal 14 35 5 3 2 2" xfId="20620" xr:uid="{3884098E-6995-4A39-A4D5-8A6287FE4567}"/>
    <cellStyle name="Normal 14 35 5 3 2 3" xfId="20621" xr:uid="{B5C41AEC-408D-4BF8-AE7A-C8A0B7B6F795}"/>
    <cellStyle name="Normal 14 35 5 3 3" xfId="20622" xr:uid="{97152DB3-6240-4813-B96C-C1D4C93031AC}"/>
    <cellStyle name="Normal 14 35 5 3 4" xfId="20623" xr:uid="{849D562A-3AED-4FC1-AACB-3FA5228F6225}"/>
    <cellStyle name="Normal 14 35 5 3 5" xfId="20624" xr:uid="{394EB9B2-6F11-4683-9AA5-55D034DA8437}"/>
    <cellStyle name="Normal 14 35 5 3 6" xfId="20625" xr:uid="{40126DA8-A425-4FC7-8070-B59282C6270E}"/>
    <cellStyle name="Normal 14 35 5 4" xfId="20626" xr:uid="{458C7E26-A8CE-48C5-8B3D-B33A03C4997D}"/>
    <cellStyle name="Normal 14 35 5 4 2" xfId="20627" xr:uid="{A8B560C8-7CD1-4E59-8104-1CE825983B95}"/>
    <cellStyle name="Normal 14 35 5 4 3" xfId="20628" xr:uid="{C7DCD014-BFF8-4B1D-B2D9-CBCBCE507DD0}"/>
    <cellStyle name="Normal 14 35 5 5" xfId="20629" xr:uid="{243CE27D-29A8-477C-AB04-814D50A3A39B}"/>
    <cellStyle name="Normal 14 35 5 6" xfId="20630" xr:uid="{83913320-594B-4CAF-84A8-EA27F6B8E20D}"/>
    <cellStyle name="Normal 14 35 5 7" xfId="20631" xr:uid="{7815402F-A069-447B-9A26-FA00D6FC2AC8}"/>
    <cellStyle name="Normal 14 35 5 8" xfId="20632" xr:uid="{AD57E379-D4AB-4B5C-B759-12EE7AD8B006}"/>
    <cellStyle name="Normal 14 35 6" xfId="20633" xr:uid="{21B85C75-4E6C-43BC-82F0-848C2195A163}"/>
    <cellStyle name="Normal 14 35 7" xfId="20634" xr:uid="{C8EBA114-6AA9-41A3-B82E-28C666F8C36B}"/>
    <cellStyle name="Normal 14 36" xfId="20635" xr:uid="{C83CAFE4-B963-4317-BD4B-5C1BA32A36B5}"/>
    <cellStyle name="Normal 14 36 2" xfId="20636" xr:uid="{B3E12AE3-1F39-499E-8871-B6B9863046F9}"/>
    <cellStyle name="Normal 14 36 2 2" xfId="20637" xr:uid="{85A28AA2-AA66-4E02-A4D2-94D7B67B686F}"/>
    <cellStyle name="Normal 14 36 2 2 2" xfId="20638" xr:uid="{6E42CF07-0B3E-4EE1-8D2E-40ABA41BB0A2}"/>
    <cellStyle name="Normal 14 36 2 3" xfId="20639" xr:uid="{1D877D2B-4759-4EC1-B570-278185FDE192}"/>
    <cellStyle name="Normal 14 36 2 4" xfId="20640" xr:uid="{6BEDEFD0-C441-4F5B-B169-3FF2638F18EB}"/>
    <cellStyle name="Normal 14 36 3" xfId="20641" xr:uid="{19A32ED4-6739-4722-90F3-F908C8634E7C}"/>
    <cellStyle name="Normal 14 36 4" xfId="20642" xr:uid="{FF0FA65D-98D6-4B0E-9435-524DBE8A7778}"/>
    <cellStyle name="Normal 14 36 4 2" xfId="20643" xr:uid="{F889BBD5-246D-4964-B228-16C073F9DFBB}"/>
    <cellStyle name="Normal 14 36 4 2 2" xfId="20644" xr:uid="{3EEE25CB-1A9D-4936-BE45-B2F19634FAD5}"/>
    <cellStyle name="Normal 14 36 4 2 2 2" xfId="20645" xr:uid="{AA7354F7-ABC5-4A2E-BCAC-03E3CA8DD561}"/>
    <cellStyle name="Normal 14 36 4 2 2 3" xfId="20646" xr:uid="{8040CCAC-89DC-4387-8080-F85444DEEF6E}"/>
    <cellStyle name="Normal 14 36 4 2 2 4" xfId="20647" xr:uid="{938F18CE-53A3-4C51-8D6B-27C541A737B5}"/>
    <cellStyle name="Normal 14 36 4 2 2 5" xfId="20648" xr:uid="{2A714C37-1621-4AFA-8386-62CCD0FA2DF5}"/>
    <cellStyle name="Normal 14 36 4 2 3" xfId="20649" xr:uid="{706BDA49-2DC7-4C8B-9A3E-5306AFC97585}"/>
    <cellStyle name="Normal 14 36 4 2 4" xfId="20650" xr:uid="{9299100F-8B20-4391-BD85-FE1EAE4F43E5}"/>
    <cellStyle name="Normal 14 36 4 2 5" xfId="20651" xr:uid="{DA9FC49D-A704-4180-9140-80EC602830C0}"/>
    <cellStyle name="Normal 14 36 4 2 6" xfId="20652" xr:uid="{FBE42208-0FBD-4F8B-B6AC-FA7F9C033F4A}"/>
    <cellStyle name="Normal 14 36 4 3" xfId="20653" xr:uid="{9E39CD2E-3FDC-4DE9-9042-EEB9C354532B}"/>
    <cellStyle name="Normal 14 36 4 3 2" xfId="20654" xr:uid="{86B8ACB9-BA65-45A1-AEB4-0E990F1B97F4}"/>
    <cellStyle name="Normal 14 36 4 3 2 2" xfId="20655" xr:uid="{82E1BCAF-0264-48D1-BC65-7A9F753758BC}"/>
    <cellStyle name="Normal 14 36 4 3 2 3" xfId="20656" xr:uid="{73DA8493-AAD8-4D06-94CF-0209D349816A}"/>
    <cellStyle name="Normal 14 36 4 3 3" xfId="20657" xr:uid="{F0364C47-6257-4544-8FBB-6E9A509D3A00}"/>
    <cellStyle name="Normal 14 36 4 3 4" xfId="20658" xr:uid="{784194D0-4271-46D6-BB3F-9D23C7525AC8}"/>
    <cellStyle name="Normal 14 36 4 3 5" xfId="20659" xr:uid="{DBFF73D5-4781-4E02-9CBB-5E33882E28EB}"/>
    <cellStyle name="Normal 14 36 4 3 6" xfId="20660" xr:uid="{E880622B-E8E2-4971-B03E-C006397D8956}"/>
    <cellStyle name="Normal 14 36 4 4" xfId="20661" xr:uid="{2022E5A7-5888-4DCF-99BB-D758F6207F56}"/>
    <cellStyle name="Normal 14 36 4 4 2" xfId="20662" xr:uid="{4DF9D081-33D3-4227-A230-050562B6DD45}"/>
    <cellStyle name="Normal 14 36 4 4 3" xfId="20663" xr:uid="{3B0BFA95-21E9-46E1-825C-A7F0498DF398}"/>
    <cellStyle name="Normal 14 36 4 5" xfId="20664" xr:uid="{BD0C8AAC-3650-42F4-98E2-3E1D32F60460}"/>
    <cellStyle name="Normal 14 36 4 6" xfId="20665" xr:uid="{4455CED7-932A-42C6-ACC8-4384C4750959}"/>
    <cellStyle name="Normal 14 36 4 7" xfId="20666" xr:uid="{337ED74C-78D3-4E3C-A46E-ED7C9ECD2C6C}"/>
    <cellStyle name="Normal 14 36 4 8" xfId="20667" xr:uid="{A9B7E35D-462B-4140-9663-61BD35DBB54E}"/>
    <cellStyle name="Normal 14 36 5" xfId="20668" xr:uid="{B893D4A4-EED8-488B-8037-BA0BB8B86CD2}"/>
    <cellStyle name="Normal 14 36 5 2" xfId="20669" xr:uid="{0069DCC6-D6CC-4B3D-8822-B884C7D97D4A}"/>
    <cellStyle name="Normal 14 36 5 2 2" xfId="20670" xr:uid="{BDDC488B-1ECB-4B17-8164-1AF697BE6697}"/>
    <cellStyle name="Normal 14 36 5 2 2 2" xfId="20671" xr:uid="{06E262B4-4B82-4A0C-B5C4-2F57563EB656}"/>
    <cellStyle name="Normal 14 36 5 2 2 3" xfId="20672" xr:uid="{5F9216D7-43CE-40B0-80E0-87AD64E43B37}"/>
    <cellStyle name="Normal 14 36 5 2 2 4" xfId="20673" xr:uid="{370D0491-0370-4699-BFD3-836CB5B703E8}"/>
    <cellStyle name="Normal 14 36 5 2 2 5" xfId="20674" xr:uid="{EEB65F27-67C0-4253-B537-064FF70826B0}"/>
    <cellStyle name="Normal 14 36 5 2 3" xfId="20675" xr:uid="{12533D03-8038-41AF-94E6-7E6BD77579A1}"/>
    <cellStyle name="Normal 14 36 5 2 4" xfId="20676" xr:uid="{B5F48A61-F358-46B2-A6CC-505B65749C50}"/>
    <cellStyle name="Normal 14 36 5 2 5" xfId="20677" xr:uid="{105B4B49-C693-4F2B-B1B4-97FEE0FF7DBE}"/>
    <cellStyle name="Normal 14 36 5 2 6" xfId="20678" xr:uid="{02B5C1A6-2724-4BAC-B9D6-1D81F88B6C3C}"/>
    <cellStyle name="Normal 14 36 5 3" xfId="20679" xr:uid="{2D59A07B-2A58-4210-9826-D842D8C7028B}"/>
    <cellStyle name="Normal 14 36 5 3 2" xfId="20680" xr:uid="{F0A9AAE6-5635-4EE4-B75F-6A138F451219}"/>
    <cellStyle name="Normal 14 36 5 3 2 2" xfId="20681" xr:uid="{3A1C72AD-7B2E-44DE-B829-47597BF6585B}"/>
    <cellStyle name="Normal 14 36 5 3 2 3" xfId="20682" xr:uid="{702D7991-E475-4D15-9C80-D4F6D0FBEC78}"/>
    <cellStyle name="Normal 14 36 5 3 3" xfId="20683" xr:uid="{7EB7B94E-8053-4E80-B2E2-59DEF5BAAD58}"/>
    <cellStyle name="Normal 14 36 5 3 4" xfId="20684" xr:uid="{CC2A58BA-6728-4FA7-9B1F-6E0E04A0CA0E}"/>
    <cellStyle name="Normal 14 36 5 3 5" xfId="20685" xr:uid="{E6B4EAF2-D074-48C6-BB18-4843F81F84CC}"/>
    <cellStyle name="Normal 14 36 5 3 6" xfId="20686" xr:uid="{CF838442-D44D-41D0-BA5D-452AC71EF436}"/>
    <cellStyle name="Normal 14 36 5 4" xfId="20687" xr:uid="{067A41F7-1C39-413A-B8E7-C2577937990F}"/>
    <cellStyle name="Normal 14 36 5 4 2" xfId="20688" xr:uid="{3A5232AE-50B6-40F2-961E-5EB22A5AF39F}"/>
    <cellStyle name="Normal 14 36 5 4 3" xfId="20689" xr:uid="{1B3C08B7-E2C5-4AD9-A41C-4BFD51A0E75B}"/>
    <cellStyle name="Normal 14 36 5 5" xfId="20690" xr:uid="{68BC7503-BB6D-4DBF-A7B1-25A2DC66610B}"/>
    <cellStyle name="Normal 14 36 5 6" xfId="20691" xr:uid="{87235D75-B375-40BB-8261-E4F891C7A66D}"/>
    <cellStyle name="Normal 14 36 5 7" xfId="20692" xr:uid="{40C6C234-2F3C-40A3-AD39-E939845DED82}"/>
    <cellStyle name="Normal 14 36 5 8" xfId="20693" xr:uid="{A0A8D741-E38C-4706-9432-7C0962D190A2}"/>
    <cellStyle name="Normal 14 36 6" xfId="20694" xr:uid="{8F30D05F-0E26-4787-B0E8-C6050E4DC4B6}"/>
    <cellStyle name="Normal 14 36 7" xfId="20695" xr:uid="{65E5A067-C91A-41A5-B62B-5273E140FAB4}"/>
    <cellStyle name="Normal 14 37" xfId="20696" xr:uid="{8A38F844-6796-4E6F-8FF2-CA71F5360D9E}"/>
    <cellStyle name="Normal 14 37 2" xfId="20697" xr:uid="{87ACCA41-6733-4BFD-80B6-E5612BBB4DC4}"/>
    <cellStyle name="Normal 14 37 2 2" xfId="20698" xr:uid="{DBBBA224-3831-4B69-A488-7BC14CDA3D6B}"/>
    <cellStyle name="Normal 14 37 2 2 2" xfId="20699" xr:uid="{7808456A-85FE-4A83-8565-DFAF149749C2}"/>
    <cellStyle name="Normal 14 37 2 3" xfId="20700" xr:uid="{0A4999ED-A74A-4E21-9C44-B2ACEEBE1ADC}"/>
    <cellStyle name="Normal 14 37 2 4" xfId="20701" xr:uid="{14341437-F246-4076-A4BC-464FD8FBB7DA}"/>
    <cellStyle name="Normal 14 37 3" xfId="20702" xr:uid="{53010E6B-BEFB-4935-BDA6-E16B36558BB1}"/>
    <cellStyle name="Normal 14 37 4" xfId="20703" xr:uid="{8D495889-172A-4501-B2C6-74917FC6C1FA}"/>
    <cellStyle name="Normal 14 37 4 2" xfId="20704" xr:uid="{EB6D25BA-A479-47FC-9122-6B64546C0EEF}"/>
    <cellStyle name="Normal 14 37 4 2 2" xfId="20705" xr:uid="{682B179E-D8BD-4B89-BA9E-6F94A2CBFE32}"/>
    <cellStyle name="Normal 14 37 4 2 2 2" xfId="20706" xr:uid="{C6289B52-E92F-47B1-80FD-631C5D9EE943}"/>
    <cellStyle name="Normal 14 37 4 2 2 3" xfId="20707" xr:uid="{AB7A818A-871B-4DF3-B6F0-E0730950219C}"/>
    <cellStyle name="Normal 14 37 4 2 2 4" xfId="20708" xr:uid="{777295C2-E04C-4589-9E2C-7B9C92FACF28}"/>
    <cellStyle name="Normal 14 37 4 2 2 5" xfId="20709" xr:uid="{50A6F83B-A22C-46F6-998C-F9C907C9CAC8}"/>
    <cellStyle name="Normal 14 37 4 2 3" xfId="20710" xr:uid="{7BEABACA-E9AC-427B-8522-E71B36A2F685}"/>
    <cellStyle name="Normal 14 37 4 2 4" xfId="20711" xr:uid="{9E57C054-BBB1-4F0D-8A64-FA590FDC50F3}"/>
    <cellStyle name="Normal 14 37 4 2 5" xfId="20712" xr:uid="{50FBCD3C-7691-4BBD-A931-C4E4D28EA8DE}"/>
    <cellStyle name="Normal 14 37 4 2 6" xfId="20713" xr:uid="{B2C6BA3C-8D60-4CB4-943B-37CDF328DD3D}"/>
    <cellStyle name="Normal 14 37 4 3" xfId="20714" xr:uid="{D37DC07D-DC46-4947-9ABF-1B0F8EFFE108}"/>
    <cellStyle name="Normal 14 37 4 3 2" xfId="20715" xr:uid="{05B8B4C8-B1B3-4BBD-94A9-36AD30C54DCA}"/>
    <cellStyle name="Normal 14 37 4 3 2 2" xfId="20716" xr:uid="{AA24EE24-AB48-414B-9717-73CADE2555C2}"/>
    <cellStyle name="Normal 14 37 4 3 2 3" xfId="20717" xr:uid="{B047A42F-0528-4D0E-98EA-77401D7723EC}"/>
    <cellStyle name="Normal 14 37 4 3 3" xfId="20718" xr:uid="{000D4715-F236-4060-8C30-23880D873CFB}"/>
    <cellStyle name="Normal 14 37 4 3 4" xfId="20719" xr:uid="{27086C9F-D73E-45CE-B105-1A228C5D302C}"/>
    <cellStyle name="Normal 14 37 4 3 5" xfId="20720" xr:uid="{C8C53A39-C15F-4CDE-99EC-0956E0C7F993}"/>
    <cellStyle name="Normal 14 37 4 3 6" xfId="20721" xr:uid="{FFE6CC05-5B1B-4D94-9C3C-6922703A74A1}"/>
    <cellStyle name="Normal 14 37 4 4" xfId="20722" xr:uid="{CB79223E-8CF0-4C65-B0A3-FED63E34D898}"/>
    <cellStyle name="Normal 14 37 4 4 2" xfId="20723" xr:uid="{8CA7CD3E-B723-4F29-90F0-2BD5EEA1FAA2}"/>
    <cellStyle name="Normal 14 37 4 4 3" xfId="20724" xr:uid="{3F520C6D-8A7E-4866-BCA2-FC69B954F302}"/>
    <cellStyle name="Normal 14 37 4 5" xfId="20725" xr:uid="{82D44943-7F4F-491B-9C0A-97F2C1F1D1B8}"/>
    <cellStyle name="Normal 14 37 4 6" xfId="20726" xr:uid="{F8171BE4-CCC5-4508-91AD-C14848E299E8}"/>
    <cellStyle name="Normal 14 37 4 7" xfId="20727" xr:uid="{7783D783-BB65-40E7-96BD-3DB99624969C}"/>
    <cellStyle name="Normal 14 37 4 8" xfId="20728" xr:uid="{A57B8BA8-5211-48D1-8153-21B17C659EC4}"/>
    <cellStyle name="Normal 14 37 5" xfId="20729" xr:uid="{05BFF92E-6568-4851-950F-2F330D8FAB6D}"/>
    <cellStyle name="Normal 14 37 5 2" xfId="20730" xr:uid="{5447B951-9DAB-410D-9203-3641FB8223E8}"/>
    <cellStyle name="Normal 14 37 5 2 2" xfId="20731" xr:uid="{96482E58-92D3-4CE5-9C51-2BC392629783}"/>
    <cellStyle name="Normal 14 37 5 2 2 2" xfId="20732" xr:uid="{E31CA7B5-50C9-44D7-B575-71A8A36E0CFA}"/>
    <cellStyle name="Normal 14 37 5 2 2 3" xfId="20733" xr:uid="{78E0754C-D095-4172-AA83-B49DEFD6E8D8}"/>
    <cellStyle name="Normal 14 37 5 2 2 4" xfId="20734" xr:uid="{68C5BBDD-1213-4FF1-B3D5-B3364757D9C9}"/>
    <cellStyle name="Normal 14 37 5 2 2 5" xfId="20735" xr:uid="{885DDE50-8E27-4A10-910B-DB5EFCAFAE6D}"/>
    <cellStyle name="Normal 14 37 5 2 3" xfId="20736" xr:uid="{C8E82900-C23A-49C8-88F5-BF8BFD8C0F8F}"/>
    <cellStyle name="Normal 14 37 5 2 4" xfId="20737" xr:uid="{1E6C183F-B909-4340-AED4-4766294ADFAA}"/>
    <cellStyle name="Normal 14 37 5 2 5" xfId="20738" xr:uid="{31287FED-3044-4D89-8080-0143EEDF83EB}"/>
    <cellStyle name="Normal 14 37 5 2 6" xfId="20739" xr:uid="{1E424A3E-F9EA-43A7-96E3-02C35DAA8427}"/>
    <cellStyle name="Normal 14 37 5 3" xfId="20740" xr:uid="{F82E8636-8F55-4D17-B59D-9BD0E7EB3632}"/>
    <cellStyle name="Normal 14 37 5 3 2" xfId="20741" xr:uid="{27F57C5F-B6CC-4D0C-A858-47AAF0C9BE86}"/>
    <cellStyle name="Normal 14 37 5 3 2 2" xfId="20742" xr:uid="{428276D5-D581-4E9E-BB6B-A4CC70DAFB23}"/>
    <cellStyle name="Normal 14 37 5 3 2 3" xfId="20743" xr:uid="{496642BF-8A12-43FF-B583-9D852B9BF5DF}"/>
    <cellStyle name="Normal 14 37 5 3 3" xfId="20744" xr:uid="{72E523CB-E6A0-4A01-8060-985884D97820}"/>
    <cellStyle name="Normal 14 37 5 3 4" xfId="20745" xr:uid="{12C945BD-AA6D-4701-B402-87EFF4B8ECF1}"/>
    <cellStyle name="Normal 14 37 5 3 5" xfId="20746" xr:uid="{0A581C46-8939-42FC-93F9-9B0CA6B23915}"/>
    <cellStyle name="Normal 14 37 5 3 6" xfId="20747" xr:uid="{18692FBE-B47F-484D-81A7-C9A9EF40148E}"/>
    <cellStyle name="Normal 14 37 5 4" xfId="20748" xr:uid="{8E817AC5-3EE7-400B-A459-6870907FDAB7}"/>
    <cellStyle name="Normal 14 37 5 4 2" xfId="20749" xr:uid="{71820BE7-478C-4BC3-B498-366ECEBD36B7}"/>
    <cellStyle name="Normal 14 37 5 4 3" xfId="20750" xr:uid="{2F9D1E64-0E83-4480-A165-3C3B1DA20AFD}"/>
    <cellStyle name="Normal 14 37 5 5" xfId="20751" xr:uid="{169A44B4-BDDB-494C-9619-F7DE484766E2}"/>
    <cellStyle name="Normal 14 37 5 6" xfId="20752" xr:uid="{8B985FB1-9BF4-4952-BA39-B758C1D4FCAB}"/>
    <cellStyle name="Normal 14 37 5 7" xfId="20753" xr:uid="{888DCD33-6104-4946-B372-B1579FEB65CF}"/>
    <cellStyle name="Normal 14 37 5 8" xfId="20754" xr:uid="{E6523318-78DB-474F-A6E4-06B55C49F8D8}"/>
    <cellStyle name="Normal 14 37 6" xfId="20755" xr:uid="{B3A32850-FEA4-42C7-B8EB-88856A75E7F0}"/>
    <cellStyle name="Normal 14 37 7" xfId="20756" xr:uid="{6F77DA91-9A64-41AC-B44D-A9F7952506C9}"/>
    <cellStyle name="Normal 14 38" xfId="20757" xr:uid="{81D1460F-FEEE-43F8-8225-65A72B6CA4C5}"/>
    <cellStyle name="Normal 14 38 2" xfId="20758" xr:uid="{EB4D928A-0B28-45F3-983C-045F65AD4262}"/>
    <cellStyle name="Normal 14 38 2 2" xfId="20759" xr:uid="{3E8AD125-9BF2-4F9A-86FE-4897348B8856}"/>
    <cellStyle name="Normal 14 38 2 2 2" xfId="20760" xr:uid="{751C42A0-E9F7-4F51-A77D-5601FAE22E5B}"/>
    <cellStyle name="Normal 14 38 2 3" xfId="20761" xr:uid="{8F54E21C-242D-4CD0-8DC6-D978C73BD17C}"/>
    <cellStyle name="Normal 14 38 2 4" xfId="20762" xr:uid="{9932661B-DB76-40FB-BBCA-782D3321920A}"/>
    <cellStyle name="Normal 14 38 3" xfId="20763" xr:uid="{B91E551F-ED08-43D5-951B-952B77AEA3D6}"/>
    <cellStyle name="Normal 14 38 4" xfId="20764" xr:uid="{03DC3856-CCE3-4096-B09D-3F53C9B91E23}"/>
    <cellStyle name="Normal 14 38 4 2" xfId="20765" xr:uid="{BF25443E-AE89-4336-B907-3E7CBCDCA0C4}"/>
    <cellStyle name="Normal 14 38 4 2 2" xfId="20766" xr:uid="{B6B45136-8CD6-4B68-A482-B331266D9189}"/>
    <cellStyle name="Normal 14 38 4 2 2 2" xfId="20767" xr:uid="{80101D95-0745-4A11-AEA7-A04BB85E3548}"/>
    <cellStyle name="Normal 14 38 4 2 2 3" xfId="20768" xr:uid="{A32F04CA-8A13-4950-9C28-18CEBFB5D0A5}"/>
    <cellStyle name="Normal 14 38 4 2 2 4" xfId="20769" xr:uid="{23670A05-2295-4B13-9FC5-CEE836B8DD3A}"/>
    <cellStyle name="Normal 14 38 4 2 2 5" xfId="20770" xr:uid="{9EF7C8AA-1E92-474F-B56B-F340FCC0AC61}"/>
    <cellStyle name="Normal 14 38 4 2 3" xfId="20771" xr:uid="{3B36F195-3F4A-442D-B953-D05FC9E1AC7F}"/>
    <cellStyle name="Normal 14 38 4 2 4" xfId="20772" xr:uid="{B7BC3558-1C74-420B-A0CA-3586C32C00DF}"/>
    <cellStyle name="Normal 14 38 4 2 5" xfId="20773" xr:uid="{5A2C717B-2CAC-48AC-ABA5-FBC28D6F4082}"/>
    <cellStyle name="Normal 14 38 4 2 6" xfId="20774" xr:uid="{B7240793-17E5-4C2B-9060-EBD758B1A55D}"/>
    <cellStyle name="Normal 14 38 4 3" xfId="20775" xr:uid="{ED117622-9489-4E41-8335-585E92171E01}"/>
    <cellStyle name="Normal 14 38 4 3 2" xfId="20776" xr:uid="{AC435102-0713-4DA1-B72D-7E920FB6A48D}"/>
    <cellStyle name="Normal 14 38 4 3 2 2" xfId="20777" xr:uid="{531C127B-5CC2-4306-AE92-906163D7E468}"/>
    <cellStyle name="Normal 14 38 4 3 2 3" xfId="20778" xr:uid="{6AA987C5-6407-4E3C-9C42-EA03630C8047}"/>
    <cellStyle name="Normal 14 38 4 3 3" xfId="20779" xr:uid="{C1230A11-86F9-49ED-99FF-2F36C7851A46}"/>
    <cellStyle name="Normal 14 38 4 3 4" xfId="20780" xr:uid="{92AF0A99-EDD3-4DBE-997F-2B6BE9DD2B22}"/>
    <cellStyle name="Normal 14 38 4 3 5" xfId="20781" xr:uid="{0BA2585F-FF60-4B4C-9970-4BC3B3AB640E}"/>
    <cellStyle name="Normal 14 38 4 3 6" xfId="20782" xr:uid="{631415CA-1808-4791-ACFE-47F8152EF36C}"/>
    <cellStyle name="Normal 14 38 4 4" xfId="20783" xr:uid="{7707ACF7-3E0A-4DAC-85EE-7090A320C0BF}"/>
    <cellStyle name="Normal 14 38 4 4 2" xfId="20784" xr:uid="{6948E682-2B60-4C56-A4AB-729693971B63}"/>
    <cellStyle name="Normal 14 38 4 4 3" xfId="20785" xr:uid="{E7479D80-BCCE-4880-A16D-86D14421FF1F}"/>
    <cellStyle name="Normal 14 38 4 5" xfId="20786" xr:uid="{340F9C56-7AAC-4AAE-AD04-079189B32374}"/>
    <cellStyle name="Normal 14 38 4 6" xfId="20787" xr:uid="{D34445A1-BA80-419D-BB3C-1EA41E490728}"/>
    <cellStyle name="Normal 14 38 4 7" xfId="20788" xr:uid="{6FC725E3-022F-43B5-8EB2-4AC32BE00188}"/>
    <cellStyle name="Normal 14 38 4 8" xfId="20789" xr:uid="{7E8514AE-03CD-42A4-A335-4982C5C795DD}"/>
    <cellStyle name="Normal 14 38 5" xfId="20790" xr:uid="{7D329787-94A5-4D70-9291-71606A88D796}"/>
    <cellStyle name="Normal 14 38 5 2" xfId="20791" xr:uid="{B69AD533-DAC0-446B-91E4-1AB4BC1ABBAD}"/>
    <cellStyle name="Normal 14 38 5 2 2" xfId="20792" xr:uid="{29251B06-B5E3-459B-8F36-AEF3CA97A0CA}"/>
    <cellStyle name="Normal 14 38 5 2 2 2" xfId="20793" xr:uid="{1371317D-519F-4A4D-BD92-1100521038FF}"/>
    <cellStyle name="Normal 14 38 5 2 2 3" xfId="20794" xr:uid="{0A78C409-7D4E-48D5-BC87-B2EAC3515F6B}"/>
    <cellStyle name="Normal 14 38 5 2 2 4" xfId="20795" xr:uid="{290BA806-ACD6-4C62-ACEB-3E0EBC47E3E6}"/>
    <cellStyle name="Normal 14 38 5 2 2 5" xfId="20796" xr:uid="{38CB03D8-E75D-4B30-BC79-F5B6D5AFBD67}"/>
    <cellStyle name="Normal 14 38 5 2 3" xfId="20797" xr:uid="{B83FA6CB-B1E7-40FD-90D0-B7C4161C6ACC}"/>
    <cellStyle name="Normal 14 38 5 2 4" xfId="20798" xr:uid="{61ABD586-1B82-4F7E-9788-E42C4F27933F}"/>
    <cellStyle name="Normal 14 38 5 2 5" xfId="20799" xr:uid="{C538FBC6-786B-4728-A385-729C0AD84F82}"/>
    <cellStyle name="Normal 14 38 5 2 6" xfId="20800" xr:uid="{EC148421-5FFD-4C7B-8478-478B90EA0F49}"/>
    <cellStyle name="Normal 14 38 5 3" xfId="20801" xr:uid="{F07D7EBF-295E-46DC-BA1C-AAAE7C28B1D5}"/>
    <cellStyle name="Normal 14 38 5 3 2" xfId="20802" xr:uid="{C6260234-9F81-470D-94C3-9C0FEF159398}"/>
    <cellStyle name="Normal 14 38 5 3 2 2" xfId="20803" xr:uid="{D59190F5-30BD-48D1-9CEC-3A8FDFB76CEA}"/>
    <cellStyle name="Normal 14 38 5 3 2 3" xfId="20804" xr:uid="{7BDA72DB-D9E1-4A6C-A88C-6264CC5071C4}"/>
    <cellStyle name="Normal 14 38 5 3 3" xfId="20805" xr:uid="{798C659C-D06A-417B-8E49-BF7C0D16DD57}"/>
    <cellStyle name="Normal 14 38 5 3 4" xfId="20806" xr:uid="{4B22ADF1-B57A-41EE-9165-2244BFAFB183}"/>
    <cellStyle name="Normal 14 38 5 3 5" xfId="20807" xr:uid="{488DFDD9-FED9-4B81-BAC4-DAD3773EBA85}"/>
    <cellStyle name="Normal 14 38 5 3 6" xfId="20808" xr:uid="{9DF5AAA9-5704-4B5C-B730-500BC40D2893}"/>
    <cellStyle name="Normal 14 38 5 4" xfId="20809" xr:uid="{1704968D-4282-470C-9F23-74690A8A6F08}"/>
    <cellStyle name="Normal 14 38 5 4 2" xfId="20810" xr:uid="{8590C9EA-C545-4583-87CE-CCFD4750D36D}"/>
    <cellStyle name="Normal 14 38 5 4 3" xfId="20811" xr:uid="{9CA2A8B9-3F7A-462D-A7DA-09929203B159}"/>
    <cellStyle name="Normal 14 38 5 5" xfId="20812" xr:uid="{4E703940-5E09-4365-AD2C-5D5F1882EB8E}"/>
    <cellStyle name="Normal 14 38 5 6" xfId="20813" xr:uid="{61157D90-2890-4F5A-ACF8-60AFF2166611}"/>
    <cellStyle name="Normal 14 38 5 7" xfId="20814" xr:uid="{4E77C06A-C52F-4E4F-BD48-EB8F12453FB4}"/>
    <cellStyle name="Normal 14 38 5 8" xfId="20815" xr:uid="{2E010145-4539-428B-A7EA-673C16B21C58}"/>
    <cellStyle name="Normal 14 38 6" xfId="20816" xr:uid="{506589B8-A0D3-42A1-8149-806E2827AB87}"/>
    <cellStyle name="Normal 14 38 7" xfId="20817" xr:uid="{4A772685-9F00-4023-8462-66D9267F16F5}"/>
    <cellStyle name="Normal 14 39" xfId="20818" xr:uid="{B03249E8-D4BD-45DF-AA63-4C7439E014AE}"/>
    <cellStyle name="Normal 14 39 2" xfId="20819" xr:uid="{814AD452-1811-44B7-88D1-3791C253C62D}"/>
    <cellStyle name="Normal 14 39 2 2" xfId="20820" xr:uid="{35E91A87-0962-4D40-89F2-F56B6258E97E}"/>
    <cellStyle name="Normal 14 39 2 2 2" xfId="20821" xr:uid="{7C69CA0A-B548-46DE-9CDF-AC7A4BFD19BB}"/>
    <cellStyle name="Normal 14 39 2 3" xfId="20822" xr:uid="{329614C4-A33F-4E99-AF78-E78D8E5BF1FF}"/>
    <cellStyle name="Normal 14 39 2 4" xfId="20823" xr:uid="{10665281-DD33-4E81-BAD0-15006F49A8FF}"/>
    <cellStyle name="Normal 14 39 3" xfId="20824" xr:uid="{2576065A-3743-4A8C-AD69-F46396DC8F62}"/>
    <cellStyle name="Normal 14 39 4" xfId="20825" xr:uid="{E2056482-2729-41BD-A558-81019C816E48}"/>
    <cellStyle name="Normal 14 39 4 2" xfId="20826" xr:uid="{E722B337-60AD-4E66-B96C-695095BB701E}"/>
    <cellStyle name="Normal 14 39 4 2 2" xfId="20827" xr:uid="{E2CB0E71-EA3C-466A-A7EF-E6E3FCDACBB8}"/>
    <cellStyle name="Normal 14 39 4 2 2 2" xfId="20828" xr:uid="{9C59AF27-C8B9-48E3-B2ED-7DB2122BB153}"/>
    <cellStyle name="Normal 14 39 4 2 2 3" xfId="20829" xr:uid="{C9CF09B1-9793-4628-ADF6-A7ACF4D29EBD}"/>
    <cellStyle name="Normal 14 39 4 2 2 4" xfId="20830" xr:uid="{E968E220-E041-4C22-8FA9-FA1DA94CEBC1}"/>
    <cellStyle name="Normal 14 39 4 2 2 5" xfId="20831" xr:uid="{6DCC5C07-0B4E-4C26-83A2-61B0CDCE1FF1}"/>
    <cellStyle name="Normal 14 39 4 2 3" xfId="20832" xr:uid="{6C388B76-BA23-4330-83F2-D3B144F1A203}"/>
    <cellStyle name="Normal 14 39 4 2 4" xfId="20833" xr:uid="{1FBA8FC9-AF30-4A44-85AE-0202F129C9FC}"/>
    <cellStyle name="Normal 14 39 4 2 5" xfId="20834" xr:uid="{F0AAA05D-05E7-4F8F-AD8E-69610486B8B7}"/>
    <cellStyle name="Normal 14 39 4 2 6" xfId="20835" xr:uid="{47EDA1A3-A586-4171-B658-EEDE3253FCEC}"/>
    <cellStyle name="Normal 14 39 4 3" xfId="20836" xr:uid="{934F18B5-B3CC-45EB-B1A8-5EA00E4585C6}"/>
    <cellStyle name="Normal 14 39 4 3 2" xfId="20837" xr:uid="{90B7EB10-F4B8-4F75-A3DC-66B6DE271614}"/>
    <cellStyle name="Normal 14 39 4 3 2 2" xfId="20838" xr:uid="{48210C2D-FCF5-4811-AE97-586B9976946B}"/>
    <cellStyle name="Normal 14 39 4 3 2 3" xfId="20839" xr:uid="{AE634023-65F9-4CDD-A289-9C4DF2B2B974}"/>
    <cellStyle name="Normal 14 39 4 3 3" xfId="20840" xr:uid="{6E8068BC-98EC-4530-A15D-513EE56E008B}"/>
    <cellStyle name="Normal 14 39 4 3 4" xfId="20841" xr:uid="{D6BC3204-8979-4B42-84E9-0EC8B0D2D32C}"/>
    <cellStyle name="Normal 14 39 4 3 5" xfId="20842" xr:uid="{7991364D-65C8-4D64-A74C-3F6EE2CA04AD}"/>
    <cellStyle name="Normal 14 39 4 3 6" xfId="20843" xr:uid="{57096818-0BC1-4C14-9610-6A088BD72ACE}"/>
    <cellStyle name="Normal 14 39 4 4" xfId="20844" xr:uid="{33C097B9-B1C6-40F6-9496-768F481AF40B}"/>
    <cellStyle name="Normal 14 39 4 4 2" xfId="20845" xr:uid="{40809237-C5C7-45E8-B23D-696650D451B1}"/>
    <cellStyle name="Normal 14 39 4 4 3" xfId="20846" xr:uid="{AB92732F-6E53-4A5B-9673-92A846F0C891}"/>
    <cellStyle name="Normal 14 39 4 5" xfId="20847" xr:uid="{CB2A5F21-C630-4860-995B-8A31C5D3F0FA}"/>
    <cellStyle name="Normal 14 39 4 6" xfId="20848" xr:uid="{507D08F3-0AAA-4C83-8121-C7127D00AA05}"/>
    <cellStyle name="Normal 14 39 4 7" xfId="20849" xr:uid="{04BFAE69-4839-49E4-B695-BD37A85CEFD6}"/>
    <cellStyle name="Normal 14 39 4 8" xfId="20850" xr:uid="{285DCB25-A3CC-42E3-91A8-80254EA14080}"/>
    <cellStyle name="Normal 14 39 5" xfId="20851" xr:uid="{8867EC9B-4FBC-487D-8AD5-62060C001FA1}"/>
    <cellStyle name="Normal 14 39 5 2" xfId="20852" xr:uid="{29598B1F-AF1C-45F1-8B78-41C5D51FC914}"/>
    <cellStyle name="Normal 14 39 5 2 2" xfId="20853" xr:uid="{F69B14B8-6E7E-43AA-B199-6F49DC02B988}"/>
    <cellStyle name="Normal 14 39 5 2 2 2" xfId="20854" xr:uid="{B54E1F48-5F87-49C7-B563-E4F9D48747C0}"/>
    <cellStyle name="Normal 14 39 5 2 2 3" xfId="20855" xr:uid="{864454E9-E2FD-41C2-930E-A0E8E79FB2C7}"/>
    <cellStyle name="Normal 14 39 5 2 2 4" xfId="20856" xr:uid="{4513EF19-40B3-46D1-855B-9C5DED350303}"/>
    <cellStyle name="Normal 14 39 5 2 2 5" xfId="20857" xr:uid="{630B60B3-E274-4C7D-9814-9722AECB62FE}"/>
    <cellStyle name="Normal 14 39 5 2 3" xfId="20858" xr:uid="{710FA3D7-56A6-43D2-8C90-866E285FEB3B}"/>
    <cellStyle name="Normal 14 39 5 2 4" xfId="20859" xr:uid="{DE663528-B258-4EDE-8FAA-3BBD4D936138}"/>
    <cellStyle name="Normal 14 39 5 2 5" xfId="20860" xr:uid="{8E6F8E67-39C1-443D-A8C3-DCA4A62FF730}"/>
    <cellStyle name="Normal 14 39 5 2 6" xfId="20861" xr:uid="{4A831D5C-8C11-48C3-8DF2-623867290577}"/>
    <cellStyle name="Normal 14 39 5 3" xfId="20862" xr:uid="{37A39D2A-C9F7-4AC0-9783-20C310AD23C8}"/>
    <cellStyle name="Normal 14 39 5 3 2" xfId="20863" xr:uid="{A160B47F-72B5-49B3-9517-D5FFFF48D760}"/>
    <cellStyle name="Normal 14 39 5 3 2 2" xfId="20864" xr:uid="{D12B711C-A2C6-4C71-87AA-AD45FF3FBF73}"/>
    <cellStyle name="Normal 14 39 5 3 2 3" xfId="20865" xr:uid="{EA977722-FFA0-4035-A0EC-1F2F7A509E10}"/>
    <cellStyle name="Normal 14 39 5 3 3" xfId="20866" xr:uid="{FA793191-5DC6-4ACD-A2C2-0DD90AD8272E}"/>
    <cellStyle name="Normal 14 39 5 3 4" xfId="20867" xr:uid="{00A75088-96BC-41E8-9A25-62286B28165C}"/>
    <cellStyle name="Normal 14 39 5 3 5" xfId="20868" xr:uid="{A06BE494-964C-404D-925C-213B32619C86}"/>
    <cellStyle name="Normal 14 39 5 3 6" xfId="20869" xr:uid="{A83675F7-EFBE-4F1C-8F58-BFE42FCC48F5}"/>
    <cellStyle name="Normal 14 39 5 4" xfId="20870" xr:uid="{11D2EE70-FA2F-4ED6-97E4-4CBFD1EF2EB5}"/>
    <cellStyle name="Normal 14 39 5 4 2" xfId="20871" xr:uid="{DAF5152A-782F-4B3A-BEFE-8B1689B845A4}"/>
    <cellStyle name="Normal 14 39 5 4 3" xfId="20872" xr:uid="{8859A3B4-1BC5-4DCE-A035-03D5F89F2C70}"/>
    <cellStyle name="Normal 14 39 5 5" xfId="20873" xr:uid="{16240DF4-EE49-401B-A5CA-DEDA2BE26CE0}"/>
    <cellStyle name="Normal 14 39 5 6" xfId="20874" xr:uid="{1CA6D344-3F78-4C7C-8E80-DB2470DA71A4}"/>
    <cellStyle name="Normal 14 39 5 7" xfId="20875" xr:uid="{20FC542C-B688-44BE-8B61-FEF05FE08D78}"/>
    <cellStyle name="Normal 14 39 5 8" xfId="20876" xr:uid="{D8A6A6B5-C0DF-4B23-8BC3-090502FBC925}"/>
    <cellStyle name="Normal 14 39 6" xfId="20877" xr:uid="{A7088C70-4EB5-400F-88F4-07F8AFA5DDEC}"/>
    <cellStyle name="Normal 14 39 7" xfId="20878" xr:uid="{C7EDCD9B-3D41-4635-82E4-1CE566076292}"/>
    <cellStyle name="Normal 14 4" xfId="4186" xr:uid="{00000000-0005-0000-0000-0000210E0000}"/>
    <cellStyle name="Normal 14 4 10" xfId="20880" xr:uid="{581FCF0E-6AB2-4A87-BE72-1B8618F3779C}"/>
    <cellStyle name="Normal 14 4 10 2" xfId="20881" xr:uid="{0A34CFC1-611D-4A21-B128-2F730622C57F}"/>
    <cellStyle name="Normal 14 4 10 2 2" xfId="20882" xr:uid="{451F6011-2214-41ED-9E69-FD4F8E699367}"/>
    <cellStyle name="Normal 14 4 10 2 2 2" xfId="20883" xr:uid="{02888E9B-534E-4F60-99EC-0667FD2CCC78}"/>
    <cellStyle name="Normal 14 4 10 2 3" xfId="20884" xr:uid="{00C0C9C3-4666-4231-A675-C68B2109C376}"/>
    <cellStyle name="Normal 14 4 10 2 4" xfId="20885" xr:uid="{D808D3CD-AAEE-43BE-B182-9511B0CB49BF}"/>
    <cellStyle name="Normal 14 4 10 3" xfId="20886" xr:uid="{7F6AF05F-1E40-4EB0-8B08-232A765989D1}"/>
    <cellStyle name="Normal 14 4 10 4" xfId="20887" xr:uid="{B2D132E0-EB15-4310-AC7F-7634EDD947E3}"/>
    <cellStyle name="Normal 14 4 10 4 2" xfId="20888" xr:uid="{462FE933-3295-4306-BECA-244F0DA03681}"/>
    <cellStyle name="Normal 14 4 10 4 2 2" xfId="20889" xr:uid="{782A6098-C41A-4F81-ADBB-89F35A9AF5CF}"/>
    <cellStyle name="Normal 14 4 10 4 2 2 2" xfId="20890" xr:uid="{1A87FE52-0BAD-4313-89B6-6EF9AB13409C}"/>
    <cellStyle name="Normal 14 4 10 4 2 2 3" xfId="20891" xr:uid="{BB3327EB-C0D1-4F76-9C79-C0B19F155C7D}"/>
    <cellStyle name="Normal 14 4 10 4 2 2 4" xfId="20892" xr:uid="{3125B523-22BA-4168-A6C0-02FE2602CE39}"/>
    <cellStyle name="Normal 14 4 10 4 2 2 5" xfId="20893" xr:uid="{753F6AE4-1918-4006-BF3E-5A17ED48B5ED}"/>
    <cellStyle name="Normal 14 4 10 4 2 3" xfId="20894" xr:uid="{8DC2D25A-BFCA-453A-BE22-259FA57C97FE}"/>
    <cellStyle name="Normal 14 4 10 4 2 4" xfId="20895" xr:uid="{9C5E02CA-A961-48C3-999F-2356F4739D8D}"/>
    <cellStyle name="Normal 14 4 10 4 2 5" xfId="20896" xr:uid="{DEA2C556-5F2E-4CC3-BD02-B3A8509E042A}"/>
    <cellStyle name="Normal 14 4 10 4 2 6" xfId="20897" xr:uid="{5973AC68-A780-427F-B342-931D99F58209}"/>
    <cellStyle name="Normal 14 4 10 4 3" xfId="20898" xr:uid="{881377DC-0644-4982-A1D2-789157454508}"/>
    <cellStyle name="Normal 14 4 10 4 3 2" xfId="20899" xr:uid="{0C982B2C-71C7-4430-A1D2-82D07FCBE055}"/>
    <cellStyle name="Normal 14 4 10 4 3 2 2" xfId="20900" xr:uid="{D2B6E120-1A87-4553-9AE0-1C71A0148F4E}"/>
    <cellStyle name="Normal 14 4 10 4 3 2 3" xfId="20901" xr:uid="{814C6093-770F-448D-9A81-C548C3D3790D}"/>
    <cellStyle name="Normal 14 4 10 4 3 3" xfId="20902" xr:uid="{7D3420CE-6A4F-4BE1-8EFF-03B35D150206}"/>
    <cellStyle name="Normal 14 4 10 4 3 4" xfId="20903" xr:uid="{B96BF401-D04D-4B61-A1A6-141C15413D52}"/>
    <cellStyle name="Normal 14 4 10 4 3 5" xfId="20904" xr:uid="{338CF663-48F0-45A8-9845-84D6BDEF6980}"/>
    <cellStyle name="Normal 14 4 10 4 3 6" xfId="20905" xr:uid="{FFC2A9F8-ABED-4E9A-8DDA-7924DE7F10AF}"/>
    <cellStyle name="Normal 14 4 10 4 4" xfId="20906" xr:uid="{1E07D1F4-0B24-4FB6-ACDE-A758A3C2E487}"/>
    <cellStyle name="Normal 14 4 10 4 4 2" xfId="20907" xr:uid="{EA001627-1C1E-428C-8D0C-06E57F7018A7}"/>
    <cellStyle name="Normal 14 4 10 4 4 3" xfId="20908" xr:uid="{9759054D-3ADE-4B03-B2EB-E0A8F0DD3C2F}"/>
    <cellStyle name="Normal 14 4 10 4 5" xfId="20909" xr:uid="{B7CD33C5-B047-4168-9A22-8C2D82AC1216}"/>
    <cellStyle name="Normal 14 4 10 4 6" xfId="20910" xr:uid="{668F8EFE-5A17-4841-B9BF-93ABBA053B7E}"/>
    <cellStyle name="Normal 14 4 10 4 7" xfId="20911" xr:uid="{5AA14C8C-F452-4F41-82DC-7FBF9C0E9576}"/>
    <cellStyle name="Normal 14 4 10 4 8" xfId="20912" xr:uid="{2905B0EE-8FB2-4AEF-9158-0E6315AE31EE}"/>
    <cellStyle name="Normal 14 4 10 5" xfId="20913" xr:uid="{16A11CC6-CD10-4A38-AD67-87C4DE93DE88}"/>
    <cellStyle name="Normal 14 4 10 5 2" xfId="20914" xr:uid="{2EDB4159-9ADD-4C07-A2E4-CB8375A0BB30}"/>
    <cellStyle name="Normal 14 4 10 5 2 2" xfId="20915" xr:uid="{701808B0-391E-45B0-8335-57DE3D8797C7}"/>
    <cellStyle name="Normal 14 4 10 5 2 2 2" xfId="20916" xr:uid="{3AAE51A7-44C7-42B9-8479-F7D1E3BD6006}"/>
    <cellStyle name="Normal 14 4 10 5 2 2 3" xfId="20917" xr:uid="{7F78F77C-32FC-457F-BE44-F634927DBBBE}"/>
    <cellStyle name="Normal 14 4 10 5 2 2 4" xfId="20918" xr:uid="{54236C1D-5314-4FC7-BEB3-9D2D86B525E8}"/>
    <cellStyle name="Normal 14 4 10 5 2 2 5" xfId="20919" xr:uid="{7B84B4F1-0013-4E7A-AE5F-A716311E6D3A}"/>
    <cellStyle name="Normal 14 4 10 5 2 3" xfId="20920" xr:uid="{8A256696-F4AD-467F-938D-829D853FAB64}"/>
    <cellStyle name="Normal 14 4 10 5 2 4" xfId="20921" xr:uid="{787727FE-095E-4A14-BAD9-A4E7B67024E7}"/>
    <cellStyle name="Normal 14 4 10 5 2 5" xfId="20922" xr:uid="{0E46E79E-A800-4965-B68C-C87CC776E2DB}"/>
    <cellStyle name="Normal 14 4 10 5 2 6" xfId="20923" xr:uid="{BABE3A36-8158-4DEE-B0B5-ACD325D9C8A5}"/>
    <cellStyle name="Normal 14 4 10 5 3" xfId="20924" xr:uid="{7E978B1F-E4C3-4B2F-8EB2-8B0E5643FBC1}"/>
    <cellStyle name="Normal 14 4 10 5 3 2" xfId="20925" xr:uid="{4D98050D-FB77-4173-952F-67FA9D1A18F1}"/>
    <cellStyle name="Normal 14 4 10 5 3 2 2" xfId="20926" xr:uid="{F3A4A5DF-86EE-40DA-9172-E44680DE5FCA}"/>
    <cellStyle name="Normal 14 4 10 5 3 2 3" xfId="20927" xr:uid="{AED68FEF-1E46-4593-A524-3ED21BFF67A2}"/>
    <cellStyle name="Normal 14 4 10 5 3 3" xfId="20928" xr:uid="{7AE218F0-CBF4-4A70-9805-AEA270694408}"/>
    <cellStyle name="Normal 14 4 10 5 3 4" xfId="20929" xr:uid="{68A23BBF-09A7-454D-B64A-9AC0F7123CAF}"/>
    <cellStyle name="Normal 14 4 10 5 3 5" xfId="20930" xr:uid="{1A9E09F0-52DE-4072-8B3B-925C41523A80}"/>
    <cellStyle name="Normal 14 4 10 5 3 6" xfId="20931" xr:uid="{FADFDA2A-32EC-4518-BBAB-D7293BEEA719}"/>
    <cellStyle name="Normal 14 4 10 5 4" xfId="20932" xr:uid="{50331DB5-173D-4CAE-86B0-B09B8BE45C97}"/>
    <cellStyle name="Normal 14 4 10 5 4 2" xfId="20933" xr:uid="{00F815B3-87EC-408E-A3A0-2EE2137BEA2C}"/>
    <cellStyle name="Normal 14 4 10 5 4 3" xfId="20934" xr:uid="{54488580-A503-42D1-90C7-11BA40679353}"/>
    <cellStyle name="Normal 14 4 10 5 5" xfId="20935" xr:uid="{2811FD9C-5DB1-446E-AD7A-BDCBB9038AD6}"/>
    <cellStyle name="Normal 14 4 10 5 6" xfId="20936" xr:uid="{C3B32FD9-CD0A-4065-9B63-9873D3427FED}"/>
    <cellStyle name="Normal 14 4 10 5 7" xfId="20937" xr:uid="{5B86ABC0-E989-46EF-B00A-19F677551781}"/>
    <cellStyle name="Normal 14 4 10 5 8" xfId="20938" xr:uid="{EE1ACCBE-982D-4984-9F83-D9D5ED1CBB23}"/>
    <cellStyle name="Normal 14 4 10 6" xfId="20939" xr:uid="{ADEFE932-3BEB-4458-B5E0-FB3AE10D7CB4}"/>
    <cellStyle name="Normal 14 4 10 7" xfId="20940" xr:uid="{43FD065D-880B-474D-9306-47ED15B2D709}"/>
    <cellStyle name="Normal 14 4 11" xfId="20941" xr:uid="{6730CF46-6E2E-4CA4-9371-827AAF8FD547}"/>
    <cellStyle name="Normal 14 4 11 2" xfId="20942" xr:uid="{F8786741-3DEF-49E5-A495-D02A0A1AE7B7}"/>
    <cellStyle name="Normal 14 4 11 2 2" xfId="20943" xr:uid="{12159F1E-C1EE-40CB-A409-8697F1BF0221}"/>
    <cellStyle name="Normal 14 4 11 2 2 2" xfId="20944" xr:uid="{10155518-3ADB-4DCE-AC40-D80F29FB4A9B}"/>
    <cellStyle name="Normal 14 4 11 2 3" xfId="20945" xr:uid="{02CE9625-8428-4FA7-8435-94DD08B1F5D8}"/>
    <cellStyle name="Normal 14 4 11 2 4" xfId="20946" xr:uid="{63E5B79C-1B71-4BBC-A909-7F38C99CC4BA}"/>
    <cellStyle name="Normal 14 4 11 3" xfId="20947" xr:uid="{66995AFB-9F8D-443A-9320-E996C67E645B}"/>
    <cellStyle name="Normal 14 4 11 4" xfId="20948" xr:uid="{56415296-AAC7-4A7F-93B3-B23AC490480A}"/>
    <cellStyle name="Normal 14 4 11 4 2" xfId="20949" xr:uid="{03ADCD81-1F99-44E4-B357-9387BD41BBC4}"/>
    <cellStyle name="Normal 14 4 11 4 2 2" xfId="20950" xr:uid="{8B59E5D2-71B3-4600-A353-0F1FCE681119}"/>
    <cellStyle name="Normal 14 4 11 4 2 2 2" xfId="20951" xr:uid="{143DF6EF-6A8B-468C-959E-F9A54FF9D0A1}"/>
    <cellStyle name="Normal 14 4 11 4 2 2 3" xfId="20952" xr:uid="{5AC0B1E5-461A-4EAE-B656-FEA332D9DE43}"/>
    <cellStyle name="Normal 14 4 11 4 2 2 4" xfId="20953" xr:uid="{40D96543-109C-4782-A0B8-8C26C456EA96}"/>
    <cellStyle name="Normal 14 4 11 4 2 2 5" xfId="20954" xr:uid="{E96BD30D-DAB6-4DB6-9B6F-94CB01115807}"/>
    <cellStyle name="Normal 14 4 11 4 2 3" xfId="20955" xr:uid="{80483501-5B17-410E-AE4E-A07959D5ACA0}"/>
    <cellStyle name="Normal 14 4 11 4 2 4" xfId="20956" xr:uid="{8222F262-3925-41C0-9816-BE89AAAF8D06}"/>
    <cellStyle name="Normal 14 4 11 4 2 5" xfId="20957" xr:uid="{B62BF0CA-94B5-48E5-8E4A-AB653D9CA2F7}"/>
    <cellStyle name="Normal 14 4 11 4 2 6" xfId="20958" xr:uid="{9B2FC9A9-4C54-4915-AEBF-FC7E2772FB20}"/>
    <cellStyle name="Normal 14 4 11 4 3" xfId="20959" xr:uid="{AEE5896B-1017-4BBD-98A2-288847038C09}"/>
    <cellStyle name="Normal 14 4 11 4 3 2" xfId="20960" xr:uid="{71F54B26-5B10-4D7E-842F-EFDDE51F70FB}"/>
    <cellStyle name="Normal 14 4 11 4 3 2 2" xfId="20961" xr:uid="{D725B2F0-CBA9-469F-9A09-EFA375D54966}"/>
    <cellStyle name="Normal 14 4 11 4 3 2 3" xfId="20962" xr:uid="{1F7CBC83-C96E-472D-99C4-F5D21094D4C5}"/>
    <cellStyle name="Normal 14 4 11 4 3 3" xfId="20963" xr:uid="{57539DFD-17B5-42E6-A43D-1BFED3C81A1D}"/>
    <cellStyle name="Normal 14 4 11 4 3 4" xfId="20964" xr:uid="{5BFE7550-8469-468B-AF4F-38F488EC2F5B}"/>
    <cellStyle name="Normal 14 4 11 4 3 5" xfId="20965" xr:uid="{8EA9E28C-614C-4C10-B2BA-6AB2C4E31C54}"/>
    <cellStyle name="Normal 14 4 11 4 3 6" xfId="20966" xr:uid="{B33A3CDF-E7B0-4270-9F74-633FAE741F98}"/>
    <cellStyle name="Normal 14 4 11 4 4" xfId="20967" xr:uid="{E4841710-6DC1-4B61-8715-F19FA4B3BC12}"/>
    <cellStyle name="Normal 14 4 11 4 4 2" xfId="20968" xr:uid="{250F644C-E3D6-4F9D-9B01-1C640B894B16}"/>
    <cellStyle name="Normal 14 4 11 4 4 3" xfId="20969" xr:uid="{14CC43B8-E8B6-41A6-8BBB-683BC2984267}"/>
    <cellStyle name="Normal 14 4 11 4 5" xfId="20970" xr:uid="{2B2CC24B-8E07-4ECB-A1BD-A8C25EE7FA52}"/>
    <cellStyle name="Normal 14 4 11 4 6" xfId="20971" xr:uid="{71AB3E39-9D75-4F9A-9545-5289A56B0860}"/>
    <cellStyle name="Normal 14 4 11 4 7" xfId="20972" xr:uid="{EF43A9AE-B93A-4155-9F37-6A656F42A25B}"/>
    <cellStyle name="Normal 14 4 11 4 8" xfId="20973" xr:uid="{BD3041B5-030B-4A68-BB7F-3147240C93AB}"/>
    <cellStyle name="Normal 14 4 11 5" xfId="20974" xr:uid="{0E6A000E-D0C1-4D45-953A-50A3E4BC299F}"/>
    <cellStyle name="Normal 14 4 11 5 2" xfId="20975" xr:uid="{807E0CEC-7FF2-43DD-8B0E-AB03487B5791}"/>
    <cellStyle name="Normal 14 4 11 5 2 2" xfId="20976" xr:uid="{1EA0B208-2A31-4D22-BED1-825D2C5C60C3}"/>
    <cellStyle name="Normal 14 4 11 5 2 2 2" xfId="20977" xr:uid="{58404BDC-5F30-462F-AE0E-B97F8A30D09C}"/>
    <cellStyle name="Normal 14 4 11 5 2 2 3" xfId="20978" xr:uid="{340C18AF-5331-42A7-A7AB-2A1E629E967F}"/>
    <cellStyle name="Normal 14 4 11 5 2 2 4" xfId="20979" xr:uid="{71385869-E885-43D3-900F-0A3C6E139E7C}"/>
    <cellStyle name="Normal 14 4 11 5 2 2 5" xfId="20980" xr:uid="{EEF9645F-EB5B-4A3E-B9F8-B7F47C787DD3}"/>
    <cellStyle name="Normal 14 4 11 5 2 3" xfId="20981" xr:uid="{9D8F638B-DDB7-4980-9F03-A6FA31577ED2}"/>
    <cellStyle name="Normal 14 4 11 5 2 4" xfId="20982" xr:uid="{7F6C28D8-264F-4CD7-8AC5-2C8CFFAF79BA}"/>
    <cellStyle name="Normal 14 4 11 5 2 5" xfId="20983" xr:uid="{191E16F9-51F2-4508-8AFE-9F81809C6737}"/>
    <cellStyle name="Normal 14 4 11 5 2 6" xfId="20984" xr:uid="{57DB2D57-E67F-49B9-93FC-96DE0BC19C96}"/>
    <cellStyle name="Normal 14 4 11 5 3" xfId="20985" xr:uid="{3391236E-BDCB-47C2-BDEC-5E3418DAF3EF}"/>
    <cellStyle name="Normal 14 4 11 5 3 2" xfId="20986" xr:uid="{00193211-3C06-4BF5-AE10-1594AED5BD05}"/>
    <cellStyle name="Normal 14 4 11 5 3 2 2" xfId="20987" xr:uid="{69A77418-618A-43CD-80F8-F5543DC550B3}"/>
    <cellStyle name="Normal 14 4 11 5 3 2 3" xfId="20988" xr:uid="{7B850E92-6AC3-44C8-B568-1B2DECB269B8}"/>
    <cellStyle name="Normal 14 4 11 5 3 3" xfId="20989" xr:uid="{43F70A7C-3AAF-41E7-AC53-BC9D2D76C7A1}"/>
    <cellStyle name="Normal 14 4 11 5 3 4" xfId="20990" xr:uid="{5FE65FB7-4949-49C0-AA83-AEB27C23244B}"/>
    <cellStyle name="Normal 14 4 11 5 3 5" xfId="20991" xr:uid="{CAC3CDBA-7E14-4637-9256-878785B721EB}"/>
    <cellStyle name="Normal 14 4 11 5 3 6" xfId="20992" xr:uid="{A71ED9E2-D22F-4F28-95AD-895F89C8F523}"/>
    <cellStyle name="Normal 14 4 11 5 4" xfId="20993" xr:uid="{4EB08299-25FB-4A8E-8AB4-02D08422B600}"/>
    <cellStyle name="Normal 14 4 11 5 4 2" xfId="20994" xr:uid="{F99FF14E-9A73-496C-9E8A-C6238261663E}"/>
    <cellStyle name="Normal 14 4 11 5 4 3" xfId="20995" xr:uid="{FF6C9D77-4C82-4E86-84EA-6B750D941990}"/>
    <cellStyle name="Normal 14 4 11 5 5" xfId="20996" xr:uid="{A520F2E0-E276-415E-AEF7-59BA26928437}"/>
    <cellStyle name="Normal 14 4 11 5 6" xfId="20997" xr:uid="{7329BDF0-D9DF-4601-85CE-3C557412BC60}"/>
    <cellStyle name="Normal 14 4 11 5 7" xfId="20998" xr:uid="{B176C901-E948-45AC-8723-F09C40DBE66F}"/>
    <cellStyle name="Normal 14 4 11 5 8" xfId="20999" xr:uid="{B072A082-149E-4B20-ACC6-9B72908999BD}"/>
    <cellStyle name="Normal 14 4 11 6" xfId="21000" xr:uid="{4407F9D0-9783-473B-AE46-9A257C549C05}"/>
    <cellStyle name="Normal 14 4 11 7" xfId="21001" xr:uid="{4DF47781-2B93-495C-9A88-4526164A961A}"/>
    <cellStyle name="Normal 14 4 12" xfId="21002" xr:uid="{B5D7A18D-FF67-444B-9F73-4ACD30008B7A}"/>
    <cellStyle name="Normal 14 4 12 2" xfId="21003" xr:uid="{A2A9E3EF-319E-4AF9-B0C2-833140B15448}"/>
    <cellStyle name="Normal 14 4 12 2 2" xfId="21004" xr:uid="{B2419DD6-ABEC-4409-9E96-871757720662}"/>
    <cellStyle name="Normal 14 4 12 2 2 2" xfId="21005" xr:uid="{E18A0B3E-0316-42BE-9878-AB802DB530B4}"/>
    <cellStyle name="Normal 14 4 12 2 3" xfId="21006" xr:uid="{3EEE860F-A16A-472F-9519-35DB648CE9D8}"/>
    <cellStyle name="Normal 14 4 12 2 4" xfId="21007" xr:uid="{198AAD3C-2351-42F8-BC7B-9133C4D0CA2B}"/>
    <cellStyle name="Normal 14 4 12 3" xfId="21008" xr:uid="{38CC5F60-81E1-45F9-B02A-1DA1E68D4591}"/>
    <cellStyle name="Normal 14 4 12 4" xfId="21009" xr:uid="{BD5CCEA7-4E59-4D0B-A32D-0A441E3BF3D1}"/>
    <cellStyle name="Normal 14 4 12 4 2" xfId="21010" xr:uid="{A7E2AFE3-0451-494B-AFFB-19667F167731}"/>
    <cellStyle name="Normal 14 4 12 4 2 2" xfId="21011" xr:uid="{00165848-4161-4AA6-B244-8A5BE6321D84}"/>
    <cellStyle name="Normal 14 4 12 4 2 2 2" xfId="21012" xr:uid="{AD8BDB07-316A-4406-A94D-43ABDCEF852C}"/>
    <cellStyle name="Normal 14 4 12 4 2 2 3" xfId="21013" xr:uid="{BFC65E05-53DD-461A-8D43-6343F61DF97F}"/>
    <cellStyle name="Normal 14 4 12 4 2 2 4" xfId="21014" xr:uid="{333F5200-22A0-4D48-B40B-05CB7AF2C38B}"/>
    <cellStyle name="Normal 14 4 12 4 2 2 5" xfId="21015" xr:uid="{E5283303-C279-4C9C-94F0-456F9B7329CA}"/>
    <cellStyle name="Normal 14 4 12 4 2 3" xfId="21016" xr:uid="{6C17F89B-B62A-42A0-9AB9-C69D1560889F}"/>
    <cellStyle name="Normal 14 4 12 4 2 4" xfId="21017" xr:uid="{0AB51FB8-1A2B-4E54-9127-0A09D8570600}"/>
    <cellStyle name="Normal 14 4 12 4 2 5" xfId="21018" xr:uid="{D8FE68CA-D502-45BA-8526-D110902AF510}"/>
    <cellStyle name="Normal 14 4 12 4 2 6" xfId="21019" xr:uid="{397D8654-184C-49EC-A761-AD1C0DEFD797}"/>
    <cellStyle name="Normal 14 4 12 4 3" xfId="21020" xr:uid="{9C45C854-F3A3-49FC-B978-8299A89982CA}"/>
    <cellStyle name="Normal 14 4 12 4 3 2" xfId="21021" xr:uid="{A1C16927-563A-48BE-A4E0-B9B6F2B69F81}"/>
    <cellStyle name="Normal 14 4 12 4 3 2 2" xfId="21022" xr:uid="{32C1419E-2D65-480D-8C33-6D5C7CF25C35}"/>
    <cellStyle name="Normal 14 4 12 4 3 2 3" xfId="21023" xr:uid="{CAAE44FE-F2DC-46E8-8442-D3FF392C9E59}"/>
    <cellStyle name="Normal 14 4 12 4 3 3" xfId="21024" xr:uid="{0D921828-0632-4BEF-BAC9-A74867E17D4F}"/>
    <cellStyle name="Normal 14 4 12 4 3 4" xfId="21025" xr:uid="{1F1E725B-B666-4A5B-A5EA-16BB4688D52A}"/>
    <cellStyle name="Normal 14 4 12 4 3 5" xfId="21026" xr:uid="{1D383A71-01D0-4F16-9564-8462F9D98CF7}"/>
    <cellStyle name="Normal 14 4 12 4 3 6" xfId="21027" xr:uid="{12F7661B-C7A2-4D39-8847-0823DAB111A9}"/>
    <cellStyle name="Normal 14 4 12 4 4" xfId="21028" xr:uid="{BA040855-BB30-4C55-B6E6-D71944150721}"/>
    <cellStyle name="Normal 14 4 12 4 4 2" xfId="21029" xr:uid="{3C2F457A-443D-4F68-B865-88B1805CB0E3}"/>
    <cellStyle name="Normal 14 4 12 4 4 3" xfId="21030" xr:uid="{0ADD14C9-6B6B-47D6-BB73-3A0AA269703C}"/>
    <cellStyle name="Normal 14 4 12 4 5" xfId="21031" xr:uid="{A07EEB5A-5965-4D16-8F61-5C370C2FAD61}"/>
    <cellStyle name="Normal 14 4 12 4 6" xfId="21032" xr:uid="{6E80C21A-68BF-4EE3-ADF3-35B168C50F10}"/>
    <cellStyle name="Normal 14 4 12 4 7" xfId="21033" xr:uid="{816CEC58-572A-4E6B-809F-7FA316BFEC54}"/>
    <cellStyle name="Normal 14 4 12 4 8" xfId="21034" xr:uid="{8E47A876-8F0A-40CC-902C-0C759EBAA2CD}"/>
    <cellStyle name="Normal 14 4 12 5" xfId="21035" xr:uid="{3780ED78-37E6-4C81-92BB-EC499F15DB4D}"/>
    <cellStyle name="Normal 14 4 12 5 2" xfId="21036" xr:uid="{BED1F720-58F6-4140-8884-52FBAEBCCCDB}"/>
    <cellStyle name="Normal 14 4 12 5 2 2" xfId="21037" xr:uid="{13E9C37A-CE45-4EF5-9E1E-D00721F03F8D}"/>
    <cellStyle name="Normal 14 4 12 5 2 2 2" xfId="21038" xr:uid="{640D088A-30CC-437A-88E5-72514E86C566}"/>
    <cellStyle name="Normal 14 4 12 5 2 2 3" xfId="21039" xr:uid="{4A4DD875-2327-40D2-B3A7-2A4CF53343C4}"/>
    <cellStyle name="Normal 14 4 12 5 2 2 4" xfId="21040" xr:uid="{B7C51FBB-D7A4-4780-ACEE-1DAF325BBC0B}"/>
    <cellStyle name="Normal 14 4 12 5 2 2 5" xfId="21041" xr:uid="{0080EA05-998C-4EF0-B49E-D3B4216DB913}"/>
    <cellStyle name="Normal 14 4 12 5 2 3" xfId="21042" xr:uid="{5F387F52-C497-4DA9-82C6-CC7012ED11FE}"/>
    <cellStyle name="Normal 14 4 12 5 2 4" xfId="21043" xr:uid="{BCE8A154-93ED-45B3-BA02-0DFA272D44A3}"/>
    <cellStyle name="Normal 14 4 12 5 2 5" xfId="21044" xr:uid="{B8132836-85AF-4D59-88A5-D0B9531055A4}"/>
    <cellStyle name="Normal 14 4 12 5 2 6" xfId="21045" xr:uid="{58600935-AD78-40C9-B125-E2897EC03F10}"/>
    <cellStyle name="Normal 14 4 12 5 3" xfId="21046" xr:uid="{746F5022-0ADD-4D46-821C-91000FA0129E}"/>
    <cellStyle name="Normal 14 4 12 5 3 2" xfId="21047" xr:uid="{35266893-7499-4A1E-9AD1-6219FF3291AB}"/>
    <cellStyle name="Normal 14 4 12 5 3 2 2" xfId="21048" xr:uid="{3C0ED2EA-3E4D-4ACE-8342-FA4FDB731B0F}"/>
    <cellStyle name="Normal 14 4 12 5 3 2 3" xfId="21049" xr:uid="{5BB000BF-13CD-40E8-9F62-91A8BE8003E5}"/>
    <cellStyle name="Normal 14 4 12 5 3 3" xfId="21050" xr:uid="{1381E109-6B35-4FDA-8835-D54BF3B41285}"/>
    <cellStyle name="Normal 14 4 12 5 3 4" xfId="21051" xr:uid="{50AE69F7-C667-4793-AFAC-AB86A73E0416}"/>
    <cellStyle name="Normal 14 4 12 5 3 5" xfId="21052" xr:uid="{64D331BB-650B-4D20-9355-FADF38DB14BB}"/>
    <cellStyle name="Normal 14 4 12 5 3 6" xfId="21053" xr:uid="{19414F21-35E5-4093-AF6D-0FD0D3F09B8D}"/>
    <cellStyle name="Normal 14 4 12 5 4" xfId="21054" xr:uid="{FD0A3063-760C-4AB0-9F34-3C0871940A0C}"/>
    <cellStyle name="Normal 14 4 12 5 4 2" xfId="21055" xr:uid="{756F5A2C-ECDB-4B41-BF76-8EC73C5AC1FC}"/>
    <cellStyle name="Normal 14 4 12 5 4 3" xfId="21056" xr:uid="{533BD334-D19E-4FFC-AFE0-C6CDF85B570E}"/>
    <cellStyle name="Normal 14 4 12 5 5" xfId="21057" xr:uid="{5AD999DF-435E-4212-A4BD-8D2F25F98BCB}"/>
    <cellStyle name="Normal 14 4 12 5 6" xfId="21058" xr:uid="{727637F2-5D01-483C-9FE0-CEE1BAFBF4BB}"/>
    <cellStyle name="Normal 14 4 12 5 7" xfId="21059" xr:uid="{D23C3C19-7161-40F7-8C4E-2C225251E9F1}"/>
    <cellStyle name="Normal 14 4 12 5 8" xfId="21060" xr:uid="{B08BC1D7-D123-4739-B689-57AF794BCD44}"/>
    <cellStyle name="Normal 14 4 12 6" xfId="21061" xr:uid="{FD317E07-9999-4BFB-846F-2C0E8F4D1C8D}"/>
    <cellStyle name="Normal 14 4 12 7" xfId="21062" xr:uid="{B0CB9777-F1F7-47DE-913E-96F4CDAE26EB}"/>
    <cellStyle name="Normal 14 4 13" xfId="21063" xr:uid="{1871CA86-FD2C-44E7-BC08-AD042EF923BD}"/>
    <cellStyle name="Normal 14 4 13 2" xfId="21064" xr:uid="{02F292B8-2646-4B9A-BF57-C9B223AD16B1}"/>
    <cellStyle name="Normal 14 4 13 2 2" xfId="21065" xr:uid="{0F9310A8-0EEB-4622-A322-AA67A7FD9D8E}"/>
    <cellStyle name="Normal 14 4 13 2 2 2" xfId="21066" xr:uid="{B130F431-CAA4-4649-B6F1-1765EE2A83D7}"/>
    <cellStyle name="Normal 14 4 13 2 3" xfId="21067" xr:uid="{BFD7C403-E6E1-4AE3-A5C7-7E41830940DD}"/>
    <cellStyle name="Normal 14 4 13 2 4" xfId="21068" xr:uid="{4CEA797C-BB8A-4D1B-BC9F-78D4DACA85FD}"/>
    <cellStyle name="Normal 14 4 13 3" xfId="21069" xr:uid="{2E2CDE2A-F4EB-4E71-9C56-0F4D653B04DC}"/>
    <cellStyle name="Normal 14 4 13 4" xfId="21070" xr:uid="{1445CF8A-2179-4E7E-A11C-A87F897E389D}"/>
    <cellStyle name="Normal 14 4 13 4 2" xfId="21071" xr:uid="{211B1FFB-EC90-4737-AA35-97D8A66FC25A}"/>
    <cellStyle name="Normal 14 4 13 4 2 2" xfId="21072" xr:uid="{9803F4E5-A853-4AA0-A8B5-928E9C554D27}"/>
    <cellStyle name="Normal 14 4 13 4 2 2 2" xfId="21073" xr:uid="{35F162BE-AF97-4C22-BB10-3105EBE8CA60}"/>
    <cellStyle name="Normal 14 4 13 4 2 2 3" xfId="21074" xr:uid="{53735F10-FD96-483E-807A-8C82B9184875}"/>
    <cellStyle name="Normal 14 4 13 4 2 2 4" xfId="21075" xr:uid="{EE11AF12-174C-4D2A-97C2-FF871C456FC7}"/>
    <cellStyle name="Normal 14 4 13 4 2 2 5" xfId="21076" xr:uid="{8C02AF06-7B8C-4368-B6A7-AE0B493D2BB2}"/>
    <cellStyle name="Normal 14 4 13 4 2 3" xfId="21077" xr:uid="{BEBEA394-7CD0-48A5-B027-5F03690F855A}"/>
    <cellStyle name="Normal 14 4 13 4 2 4" xfId="21078" xr:uid="{57A47D27-85D2-480B-B877-B8D8D976BB7C}"/>
    <cellStyle name="Normal 14 4 13 4 2 5" xfId="21079" xr:uid="{C392164D-6663-455E-82ED-C062AD3400B3}"/>
    <cellStyle name="Normal 14 4 13 4 2 6" xfId="21080" xr:uid="{F63EB8BB-789A-4463-A5EE-BAD832D53E49}"/>
    <cellStyle name="Normal 14 4 13 4 3" xfId="21081" xr:uid="{48889A8A-8A5A-44C2-92A8-B1DE9934C35E}"/>
    <cellStyle name="Normal 14 4 13 4 3 2" xfId="21082" xr:uid="{39B3919D-73FE-418C-A12C-433C7B66FFF4}"/>
    <cellStyle name="Normal 14 4 13 4 3 2 2" xfId="21083" xr:uid="{4FDFB7C2-C06A-4CAE-900D-0E3F85DA39C3}"/>
    <cellStyle name="Normal 14 4 13 4 3 2 3" xfId="21084" xr:uid="{EC94EA92-9F2A-4A57-9425-E845806F9641}"/>
    <cellStyle name="Normal 14 4 13 4 3 3" xfId="21085" xr:uid="{B5F27684-D291-4331-AF4E-04D7A21B2CF8}"/>
    <cellStyle name="Normal 14 4 13 4 3 4" xfId="21086" xr:uid="{4131B005-223B-46ED-9009-CB834A965F77}"/>
    <cellStyle name="Normal 14 4 13 4 3 5" xfId="21087" xr:uid="{FEA97961-31BE-4D49-BB40-D7D4AC3D1CDE}"/>
    <cellStyle name="Normal 14 4 13 4 3 6" xfId="21088" xr:uid="{53483EB2-012C-489B-9BAE-FC44F73EC6F2}"/>
    <cellStyle name="Normal 14 4 13 4 4" xfId="21089" xr:uid="{C38B7B3E-9921-425F-9653-398AB4332CD3}"/>
    <cellStyle name="Normal 14 4 13 4 4 2" xfId="21090" xr:uid="{D0A4083D-83C3-4648-BFFC-3DF6B0CA66C1}"/>
    <cellStyle name="Normal 14 4 13 4 4 3" xfId="21091" xr:uid="{AA57D4B6-3B1A-499B-A1BB-B3880CBD88BF}"/>
    <cellStyle name="Normal 14 4 13 4 5" xfId="21092" xr:uid="{9ED37826-59C6-4707-A85C-67A0991011CE}"/>
    <cellStyle name="Normal 14 4 13 4 6" xfId="21093" xr:uid="{5683F200-53A7-4FCF-97B7-AAC5C0104810}"/>
    <cellStyle name="Normal 14 4 13 4 7" xfId="21094" xr:uid="{A864F673-5F7E-42C2-A51A-D88E066218A4}"/>
    <cellStyle name="Normal 14 4 13 4 8" xfId="21095" xr:uid="{83944899-7CFD-469F-B92B-C5967539C9D6}"/>
    <cellStyle name="Normal 14 4 13 5" xfId="21096" xr:uid="{045CD975-BEA9-4537-8C11-97B5CA13F5E2}"/>
    <cellStyle name="Normal 14 4 13 5 2" xfId="21097" xr:uid="{66673956-C7C9-46C7-83F9-A5AFFEA0D6F2}"/>
    <cellStyle name="Normal 14 4 13 5 2 2" xfId="21098" xr:uid="{7D734841-67E3-43B1-9F03-EE4317CDE4DE}"/>
    <cellStyle name="Normal 14 4 13 5 2 2 2" xfId="21099" xr:uid="{EBFF37A5-9EF5-4065-83E6-6073BC091D43}"/>
    <cellStyle name="Normal 14 4 13 5 2 2 3" xfId="21100" xr:uid="{AA1A8112-61E7-46FC-B772-05ABECB93D58}"/>
    <cellStyle name="Normal 14 4 13 5 2 2 4" xfId="21101" xr:uid="{7B4442F3-6F90-4E0B-BDE2-FF2FBCE8FE18}"/>
    <cellStyle name="Normal 14 4 13 5 2 2 5" xfId="21102" xr:uid="{31624AA7-58A4-4BF6-923A-9FB2A72E007A}"/>
    <cellStyle name="Normal 14 4 13 5 2 3" xfId="21103" xr:uid="{B819A874-4805-4253-BFBC-C69E76FAC9D2}"/>
    <cellStyle name="Normal 14 4 13 5 2 4" xfId="21104" xr:uid="{A6ED91DD-D63B-4228-ADF0-2BECCA133B33}"/>
    <cellStyle name="Normal 14 4 13 5 2 5" xfId="21105" xr:uid="{2957CABD-4EE1-4A28-91F3-15B6ECA602B8}"/>
    <cellStyle name="Normal 14 4 13 5 2 6" xfId="21106" xr:uid="{57209D8B-2D2E-410D-A8DF-672E193A9F13}"/>
    <cellStyle name="Normal 14 4 13 5 3" xfId="21107" xr:uid="{FF2B2027-E115-451B-85B9-0DA6A2A1E336}"/>
    <cellStyle name="Normal 14 4 13 5 3 2" xfId="21108" xr:uid="{A33AAC07-EE4D-49E2-A9D7-B76811DB1E6D}"/>
    <cellStyle name="Normal 14 4 13 5 3 2 2" xfId="21109" xr:uid="{1BE40689-C3B3-4F13-8ED6-3AD460D02760}"/>
    <cellStyle name="Normal 14 4 13 5 3 2 3" xfId="21110" xr:uid="{AF7166A1-D3E3-4012-A4AB-1EE6FCCAE317}"/>
    <cellStyle name="Normal 14 4 13 5 3 3" xfId="21111" xr:uid="{E77AEA77-8967-4D31-9792-8E8D88C3F362}"/>
    <cellStyle name="Normal 14 4 13 5 3 4" xfId="21112" xr:uid="{631D909A-341F-4393-9C6D-3C5308819D8C}"/>
    <cellStyle name="Normal 14 4 13 5 3 5" xfId="21113" xr:uid="{B5106C03-F432-4C49-AE60-DCEE814BB451}"/>
    <cellStyle name="Normal 14 4 13 5 3 6" xfId="21114" xr:uid="{0EA99498-190C-49BF-AEF7-3924B4D13B1F}"/>
    <cellStyle name="Normal 14 4 13 5 4" xfId="21115" xr:uid="{259F8284-7D21-41FF-8717-4ED96E6A44C3}"/>
    <cellStyle name="Normal 14 4 13 5 4 2" xfId="21116" xr:uid="{E4D21B88-9248-403C-A18A-7A6DAE9FF170}"/>
    <cellStyle name="Normal 14 4 13 5 4 3" xfId="21117" xr:uid="{C7D82CD0-6496-4290-AB38-C5893363A502}"/>
    <cellStyle name="Normal 14 4 13 5 5" xfId="21118" xr:uid="{AD579B3A-A250-405F-8960-229078AF0341}"/>
    <cellStyle name="Normal 14 4 13 5 6" xfId="21119" xr:uid="{7FD32C03-CC3A-4CCF-885E-E3227F47887A}"/>
    <cellStyle name="Normal 14 4 13 5 7" xfId="21120" xr:uid="{CB7AB15E-1B79-473F-97B4-789CB8EEA31A}"/>
    <cellStyle name="Normal 14 4 13 5 8" xfId="21121" xr:uid="{C26408E9-7105-4AC2-846E-CD64CCF94530}"/>
    <cellStyle name="Normal 14 4 13 6" xfId="21122" xr:uid="{85E8074D-C406-414C-AD36-446D803B234D}"/>
    <cellStyle name="Normal 14 4 13 7" xfId="21123" xr:uid="{E51E5881-0B52-4962-855A-55D2BE704B30}"/>
    <cellStyle name="Normal 14 4 14" xfId="21124" xr:uid="{B67619EA-6F2C-4A81-9D5F-FF53C0AB50D6}"/>
    <cellStyle name="Normal 14 4 14 2" xfId="21125" xr:uid="{CC385B86-6D41-49B8-A0B0-6925F9D0EAB1}"/>
    <cellStyle name="Normal 14 4 14 2 2" xfId="21126" xr:uid="{248B3E69-2C20-491B-BBFE-B936D2FD4E5D}"/>
    <cellStyle name="Normal 14 4 14 2 2 2" xfId="21127" xr:uid="{49E71386-C3B7-49CA-AE37-8491B377B35C}"/>
    <cellStyle name="Normal 14 4 14 2 3" xfId="21128" xr:uid="{7E7545EF-590B-46AD-A40B-2A51A799C923}"/>
    <cellStyle name="Normal 14 4 14 2 4" xfId="21129" xr:uid="{C29DB31F-ABCE-4F0B-AE78-F0D9F32012FA}"/>
    <cellStyle name="Normal 14 4 14 3" xfId="21130" xr:uid="{F7CA8F5A-1322-4A02-8CF6-6399A4633C8B}"/>
    <cellStyle name="Normal 14 4 14 4" xfId="21131" xr:uid="{5523E829-2C3A-448B-8011-96F0422D0F09}"/>
    <cellStyle name="Normal 14 4 14 4 2" xfId="21132" xr:uid="{9828789E-3565-4764-9EC5-CED40E5CA05C}"/>
    <cellStyle name="Normal 14 4 14 4 2 2" xfId="21133" xr:uid="{7785371A-FB4F-489A-8756-BEB8C87D3BA9}"/>
    <cellStyle name="Normal 14 4 14 4 2 2 2" xfId="21134" xr:uid="{A3D730B0-A6F1-4419-A8B2-53025DBFE78C}"/>
    <cellStyle name="Normal 14 4 14 4 2 2 3" xfId="21135" xr:uid="{A0B62DAA-A2B6-4684-A83D-4521C1DF78A4}"/>
    <cellStyle name="Normal 14 4 14 4 2 2 4" xfId="21136" xr:uid="{E8E54D8F-510C-4E49-8D43-11F379A1568B}"/>
    <cellStyle name="Normal 14 4 14 4 2 2 5" xfId="21137" xr:uid="{D643BB5C-8DB7-46F8-9254-5E7C3D8D45AA}"/>
    <cellStyle name="Normal 14 4 14 4 2 3" xfId="21138" xr:uid="{4B87FFEC-C2A6-436A-9C0B-629869AF383C}"/>
    <cellStyle name="Normal 14 4 14 4 2 4" xfId="21139" xr:uid="{7BEAFC48-4F23-4BC2-B299-1CEE3114FBA6}"/>
    <cellStyle name="Normal 14 4 14 4 2 5" xfId="21140" xr:uid="{3B1E6F7C-194A-410C-80DF-515E1AB2077D}"/>
    <cellStyle name="Normal 14 4 14 4 2 6" xfId="21141" xr:uid="{608842C8-692E-49CB-B199-AD641AC633A8}"/>
    <cellStyle name="Normal 14 4 14 4 3" xfId="21142" xr:uid="{58ADA1DF-6D4B-4265-BF99-3B804BF79852}"/>
    <cellStyle name="Normal 14 4 14 4 3 2" xfId="21143" xr:uid="{87A1E7CD-4117-4C09-97D2-5828F8B5E012}"/>
    <cellStyle name="Normal 14 4 14 4 3 2 2" xfId="21144" xr:uid="{67846E1E-E97B-445A-B8FA-C59BABA0B58B}"/>
    <cellStyle name="Normal 14 4 14 4 3 2 3" xfId="21145" xr:uid="{354F7BE1-2421-478A-A1E9-B1B170AA5F70}"/>
    <cellStyle name="Normal 14 4 14 4 3 3" xfId="21146" xr:uid="{CDED4071-5531-4DDF-BCBD-4255CFED47DD}"/>
    <cellStyle name="Normal 14 4 14 4 3 4" xfId="21147" xr:uid="{BD84A76B-CC14-43F4-BA63-7043E882742E}"/>
    <cellStyle name="Normal 14 4 14 4 3 5" xfId="21148" xr:uid="{32E1B162-0354-4C5D-B65F-E2E9F7C083A8}"/>
    <cellStyle name="Normal 14 4 14 4 3 6" xfId="21149" xr:uid="{C7222F9C-5A73-45DA-BC56-FE7EB6C67EBD}"/>
    <cellStyle name="Normal 14 4 14 4 4" xfId="21150" xr:uid="{4CA5E4CD-89F2-4354-80C6-BD6A656358F1}"/>
    <cellStyle name="Normal 14 4 14 4 4 2" xfId="21151" xr:uid="{5AC919EB-35F2-4169-8A27-EA5A2F6AB08C}"/>
    <cellStyle name="Normal 14 4 14 4 4 3" xfId="21152" xr:uid="{44AFC3A2-B616-4A69-A134-F66537DB11E8}"/>
    <cellStyle name="Normal 14 4 14 4 5" xfId="21153" xr:uid="{D44E97A9-D73E-4606-BD9F-5B62DF0F6C9C}"/>
    <cellStyle name="Normal 14 4 14 4 6" xfId="21154" xr:uid="{7D465DFC-D9EF-40DA-BDF1-C358945E3B56}"/>
    <cellStyle name="Normal 14 4 14 4 7" xfId="21155" xr:uid="{F3B8281D-B6D8-4DDA-8250-02A77AD2C74D}"/>
    <cellStyle name="Normal 14 4 14 4 8" xfId="21156" xr:uid="{8A0BAFEB-6BF5-4596-A27B-5CD4E07C359B}"/>
    <cellStyle name="Normal 14 4 14 5" xfId="21157" xr:uid="{A115C26E-7B98-4E41-8ECF-9ED1637A64A0}"/>
    <cellStyle name="Normal 14 4 14 5 2" xfId="21158" xr:uid="{0A5D223D-A19B-4924-829E-43066E564ECE}"/>
    <cellStyle name="Normal 14 4 14 5 2 2" xfId="21159" xr:uid="{0B62E9C1-9745-4859-9B16-C403C0AE468D}"/>
    <cellStyle name="Normal 14 4 14 5 2 2 2" xfId="21160" xr:uid="{3BFAE0AD-FA1C-435B-9262-613DB6CE8CB5}"/>
    <cellStyle name="Normal 14 4 14 5 2 2 3" xfId="21161" xr:uid="{9D2BD0B9-B331-47A0-8CBD-2A3F146DF616}"/>
    <cellStyle name="Normal 14 4 14 5 2 2 4" xfId="21162" xr:uid="{8AE9166C-4706-47EF-9608-D75C17F1B354}"/>
    <cellStyle name="Normal 14 4 14 5 2 2 5" xfId="21163" xr:uid="{40844FF7-AE87-42AB-9D82-C6B04E891E22}"/>
    <cellStyle name="Normal 14 4 14 5 2 3" xfId="21164" xr:uid="{96567E14-B1D9-4D81-988E-7E7C7ECEFE16}"/>
    <cellStyle name="Normal 14 4 14 5 2 4" xfId="21165" xr:uid="{82440126-BE1F-45AD-BE89-8D92B86D7595}"/>
    <cellStyle name="Normal 14 4 14 5 2 5" xfId="21166" xr:uid="{10101D3A-F878-422E-863D-8D8C45014DB9}"/>
    <cellStyle name="Normal 14 4 14 5 2 6" xfId="21167" xr:uid="{52EC3604-2BAE-47AF-BC26-34C4E29C62AD}"/>
    <cellStyle name="Normal 14 4 14 5 3" xfId="21168" xr:uid="{9A0C94A8-9DB0-488C-96BB-DC4AF2A317B9}"/>
    <cellStyle name="Normal 14 4 14 5 3 2" xfId="21169" xr:uid="{C50A5D01-016D-4082-A802-40E5504A2C99}"/>
    <cellStyle name="Normal 14 4 14 5 3 2 2" xfId="21170" xr:uid="{22B2E1E0-9FB8-48B4-8F08-3C2EA93AA091}"/>
    <cellStyle name="Normal 14 4 14 5 3 2 3" xfId="21171" xr:uid="{B44D684B-2697-43A3-9B08-872ED2BA211D}"/>
    <cellStyle name="Normal 14 4 14 5 3 3" xfId="21172" xr:uid="{1675435E-5568-41AC-87C8-4663E3279403}"/>
    <cellStyle name="Normal 14 4 14 5 3 4" xfId="21173" xr:uid="{952A7170-4A10-4E62-9A4B-60A5648DD43C}"/>
    <cellStyle name="Normal 14 4 14 5 3 5" xfId="21174" xr:uid="{5FF0D86C-9FAF-4F2D-8307-9AA87235E1F7}"/>
    <cellStyle name="Normal 14 4 14 5 3 6" xfId="21175" xr:uid="{E4696B0C-7655-4487-8951-E75191A303CC}"/>
    <cellStyle name="Normal 14 4 14 5 4" xfId="21176" xr:uid="{87962877-A466-4DE2-9B58-B92C4943EED5}"/>
    <cellStyle name="Normal 14 4 14 5 4 2" xfId="21177" xr:uid="{864F5082-9954-4F2F-A888-8B9B969CA139}"/>
    <cellStyle name="Normal 14 4 14 5 4 3" xfId="21178" xr:uid="{2D45962D-74A2-4206-9FFC-903B56D0164E}"/>
    <cellStyle name="Normal 14 4 14 5 5" xfId="21179" xr:uid="{C41DD40F-1F7E-4787-A999-7018A7772E90}"/>
    <cellStyle name="Normal 14 4 14 5 6" xfId="21180" xr:uid="{0E0191F8-B3FC-489D-994C-80236CF60A50}"/>
    <cellStyle name="Normal 14 4 14 5 7" xfId="21181" xr:uid="{2198E476-1DD3-46AC-A8EA-8F970F6416D0}"/>
    <cellStyle name="Normal 14 4 14 5 8" xfId="21182" xr:uid="{FBFFD025-DCB0-4913-BE70-3AE4BDBF4705}"/>
    <cellStyle name="Normal 14 4 14 6" xfId="21183" xr:uid="{CBEF49BD-00B0-48A4-9629-E5EA3249EADD}"/>
    <cellStyle name="Normal 14 4 14 7" xfId="21184" xr:uid="{074174EC-85A4-4A02-846D-3F5D94A413AE}"/>
    <cellStyle name="Normal 14 4 15" xfId="21185" xr:uid="{48EC1DDD-BC5A-49CC-BC93-0A5471AD73F4}"/>
    <cellStyle name="Normal 14 4 15 2" xfId="21186" xr:uid="{713D9C9B-635A-448F-9035-DACBAA66D6B3}"/>
    <cellStyle name="Normal 14 4 15 2 2" xfId="21187" xr:uid="{E7744435-C1E2-4DB5-9146-67E71BF43F8A}"/>
    <cellStyle name="Normal 14 4 15 2 2 2" xfId="21188" xr:uid="{3BE94B9A-DECB-4A41-B29C-073D9EF4E3F5}"/>
    <cellStyle name="Normal 14 4 15 2 3" xfId="21189" xr:uid="{32AF70D1-649B-4657-88C5-787EB5AA4577}"/>
    <cellStyle name="Normal 14 4 15 2 4" xfId="21190" xr:uid="{9D1533F6-67DC-4890-BB70-87020893D610}"/>
    <cellStyle name="Normal 14 4 15 3" xfId="21191" xr:uid="{59C9768F-61A8-45C3-B0A1-D795CDBE9184}"/>
    <cellStyle name="Normal 14 4 15 4" xfId="21192" xr:uid="{6706CE08-5B0F-467D-8A7B-F24B1932CF9B}"/>
    <cellStyle name="Normal 14 4 15 4 2" xfId="21193" xr:uid="{D65133CD-916C-4A97-A87E-5C87B59EBC94}"/>
    <cellStyle name="Normal 14 4 15 4 2 2" xfId="21194" xr:uid="{CD1D3E00-40C0-45E5-904C-86C23CEE8A6A}"/>
    <cellStyle name="Normal 14 4 15 4 2 2 2" xfId="21195" xr:uid="{162101E0-19C1-4D6D-9C99-B1804823EE06}"/>
    <cellStyle name="Normal 14 4 15 4 2 2 3" xfId="21196" xr:uid="{970D56F5-A0B2-4A01-A777-3ED4E94D93C4}"/>
    <cellStyle name="Normal 14 4 15 4 2 2 4" xfId="21197" xr:uid="{60F35114-3E28-4CA7-9A83-3436CCEA7863}"/>
    <cellStyle name="Normal 14 4 15 4 2 2 5" xfId="21198" xr:uid="{DECE1C77-25F1-46A5-BAA1-12BD29E36BAE}"/>
    <cellStyle name="Normal 14 4 15 4 2 3" xfId="21199" xr:uid="{8F9D1084-33F8-4B28-8A86-DF613F091D91}"/>
    <cellStyle name="Normal 14 4 15 4 2 4" xfId="21200" xr:uid="{DFEA6A82-B65B-4777-998A-0FEA0201A121}"/>
    <cellStyle name="Normal 14 4 15 4 2 5" xfId="21201" xr:uid="{9CCD7801-0B39-4533-A6EF-9DEBEA712A09}"/>
    <cellStyle name="Normal 14 4 15 4 2 6" xfId="21202" xr:uid="{CB429DCF-010F-4872-B470-40919C65290C}"/>
    <cellStyle name="Normal 14 4 15 4 3" xfId="21203" xr:uid="{08715EEA-52D4-4FC1-8B60-424B928AB49E}"/>
    <cellStyle name="Normal 14 4 15 4 3 2" xfId="21204" xr:uid="{628CED49-81D1-4C75-85FB-9E521DDA0D38}"/>
    <cellStyle name="Normal 14 4 15 4 3 2 2" xfId="21205" xr:uid="{91E9C8BA-4928-44E7-9E5E-3A0C21143821}"/>
    <cellStyle name="Normal 14 4 15 4 3 2 3" xfId="21206" xr:uid="{96EF7A05-B2E4-4A5E-A930-8768D21697AA}"/>
    <cellStyle name="Normal 14 4 15 4 3 3" xfId="21207" xr:uid="{5EB93056-A97F-42DD-B4E0-8681692139DC}"/>
    <cellStyle name="Normal 14 4 15 4 3 4" xfId="21208" xr:uid="{198E1163-0EE8-4A0C-88C8-4ED29DAAA0FC}"/>
    <cellStyle name="Normal 14 4 15 4 3 5" xfId="21209" xr:uid="{7F2B4D52-34D6-40AE-AA8A-0DE5937E2C7F}"/>
    <cellStyle name="Normal 14 4 15 4 3 6" xfId="21210" xr:uid="{57FE992E-2B91-41FD-AF71-334723071504}"/>
    <cellStyle name="Normal 14 4 15 4 4" xfId="21211" xr:uid="{6D166C0A-9E56-4046-832F-3F4A2D0EF446}"/>
    <cellStyle name="Normal 14 4 15 4 4 2" xfId="21212" xr:uid="{49F12B1B-8586-4795-8562-50E7E23F010D}"/>
    <cellStyle name="Normal 14 4 15 4 4 3" xfId="21213" xr:uid="{86AA4BCC-FC8A-481E-845C-084008A42C87}"/>
    <cellStyle name="Normal 14 4 15 4 5" xfId="21214" xr:uid="{1FBB1ACF-E8E9-42C8-9EF0-8CE6511D770C}"/>
    <cellStyle name="Normal 14 4 15 4 6" xfId="21215" xr:uid="{3F012DE8-5E79-4645-866B-73231023039A}"/>
    <cellStyle name="Normal 14 4 15 4 7" xfId="21216" xr:uid="{BC60C561-C60A-4C7A-9EB1-18B12361B90B}"/>
    <cellStyle name="Normal 14 4 15 4 8" xfId="21217" xr:uid="{71B1E52F-7191-4CEB-A347-5ED7B0BB53DE}"/>
    <cellStyle name="Normal 14 4 15 5" xfId="21218" xr:uid="{23208BDD-9C80-4325-8AD3-E93F501CA80A}"/>
    <cellStyle name="Normal 14 4 15 5 2" xfId="21219" xr:uid="{70B6D006-A50E-4F72-A82C-EFBE6849E366}"/>
    <cellStyle name="Normal 14 4 15 5 2 2" xfId="21220" xr:uid="{56AD7199-57B4-424D-9347-932271FB04AA}"/>
    <cellStyle name="Normal 14 4 15 5 2 2 2" xfId="21221" xr:uid="{6F0CABB8-1C08-43B7-ABA1-4D9F512F8754}"/>
    <cellStyle name="Normal 14 4 15 5 2 2 3" xfId="21222" xr:uid="{78943714-6FC1-456B-883D-578C59B25F97}"/>
    <cellStyle name="Normal 14 4 15 5 2 2 4" xfId="21223" xr:uid="{2099C9B5-DBE0-49AF-AE4F-DFE9673B623A}"/>
    <cellStyle name="Normal 14 4 15 5 2 2 5" xfId="21224" xr:uid="{D04A3367-E5C9-4CA4-A3AD-9616FDCA6E58}"/>
    <cellStyle name="Normal 14 4 15 5 2 3" xfId="21225" xr:uid="{C2418124-75EF-4C3E-AE4A-DA7E6CD60E35}"/>
    <cellStyle name="Normal 14 4 15 5 2 4" xfId="21226" xr:uid="{D97A67CF-C2A8-4B47-B31F-61830B6E956C}"/>
    <cellStyle name="Normal 14 4 15 5 2 5" xfId="21227" xr:uid="{9CFF3090-80F0-4362-A32A-EAD35C443BDD}"/>
    <cellStyle name="Normal 14 4 15 5 2 6" xfId="21228" xr:uid="{0F22FC91-EF56-4644-A0F1-3EF8D698B40E}"/>
    <cellStyle name="Normal 14 4 15 5 3" xfId="21229" xr:uid="{8C8716ED-A91F-4EF7-BAB9-555E19694F7C}"/>
    <cellStyle name="Normal 14 4 15 5 3 2" xfId="21230" xr:uid="{746AC3A2-3618-434A-AA09-135E082E2827}"/>
    <cellStyle name="Normal 14 4 15 5 3 2 2" xfId="21231" xr:uid="{B2BB70DE-D4CA-431B-9F5D-A5083A9F1AF1}"/>
    <cellStyle name="Normal 14 4 15 5 3 2 3" xfId="21232" xr:uid="{D06963D0-D78A-4D36-BE8F-B417B612A8F5}"/>
    <cellStyle name="Normal 14 4 15 5 3 3" xfId="21233" xr:uid="{72BDF756-FEB4-4461-8E64-7B6E0504E6B2}"/>
    <cellStyle name="Normal 14 4 15 5 3 4" xfId="21234" xr:uid="{A593F2CD-2AB0-4542-A5CC-41953B0BF3C0}"/>
    <cellStyle name="Normal 14 4 15 5 3 5" xfId="21235" xr:uid="{5A27B9CE-32DE-4135-B03C-11CFE0332C46}"/>
    <cellStyle name="Normal 14 4 15 5 3 6" xfId="21236" xr:uid="{EC7FCCE8-E269-4899-A022-D2D5F12BEFAE}"/>
    <cellStyle name="Normal 14 4 15 5 4" xfId="21237" xr:uid="{21D3546A-34AE-4BEF-9B62-24B632FF3862}"/>
    <cellStyle name="Normal 14 4 15 5 4 2" xfId="21238" xr:uid="{4C5D5F3C-E096-40FD-B140-2AA68FE5A9E5}"/>
    <cellStyle name="Normal 14 4 15 5 4 3" xfId="21239" xr:uid="{1715C5EA-F2C0-4DBD-9341-CFD3ADB6A4D7}"/>
    <cellStyle name="Normal 14 4 15 5 5" xfId="21240" xr:uid="{FFD0D938-FB3E-4D19-9B88-ED7D11BBBE61}"/>
    <cellStyle name="Normal 14 4 15 5 6" xfId="21241" xr:uid="{9C07CD1B-135B-47A8-B69C-21AFCED54F79}"/>
    <cellStyle name="Normal 14 4 15 5 7" xfId="21242" xr:uid="{798F3ACF-1A74-425C-8D43-C364C2DBBE12}"/>
    <cellStyle name="Normal 14 4 15 5 8" xfId="21243" xr:uid="{99025E88-D285-4F27-BF08-9D80E47AC27E}"/>
    <cellStyle name="Normal 14 4 15 6" xfId="21244" xr:uid="{BEE6F82E-5AA8-4144-9455-0043B36E279F}"/>
    <cellStyle name="Normal 14 4 15 7" xfId="21245" xr:uid="{06DBBBDC-86D8-49AF-BEC2-496AE026B91D}"/>
    <cellStyle name="Normal 14 4 16" xfId="21246" xr:uid="{A3F1F9A4-09C5-444F-8F24-3BE91BFCD996}"/>
    <cellStyle name="Normal 14 4 16 2" xfId="21247" xr:uid="{9556E694-DD8D-490B-B9F4-ADFC6AC31A63}"/>
    <cellStyle name="Normal 14 4 16 2 2" xfId="21248" xr:uid="{F068328A-05C9-4CDB-938C-B03C7C514FB6}"/>
    <cellStyle name="Normal 14 4 16 2 2 2" xfId="21249" xr:uid="{644F0722-FC8A-4A59-803C-A11801E9A49B}"/>
    <cellStyle name="Normal 14 4 16 2 3" xfId="21250" xr:uid="{A8ED3140-3DEE-4E8E-9D53-D64C8AEDCF69}"/>
    <cellStyle name="Normal 14 4 16 2 4" xfId="21251" xr:uid="{7DD566E5-1FF3-4067-A66A-9A16983D97DF}"/>
    <cellStyle name="Normal 14 4 16 3" xfId="21252" xr:uid="{40263626-4A5A-4DB4-9647-83FA370B9CBE}"/>
    <cellStyle name="Normal 14 4 16 4" xfId="21253" xr:uid="{D795DE42-CD36-47A2-AEE7-6CFFC77C7ACF}"/>
    <cellStyle name="Normal 14 4 16 4 2" xfId="21254" xr:uid="{27910B17-102C-4AD5-B80B-3FBC4279A266}"/>
    <cellStyle name="Normal 14 4 16 4 2 2" xfId="21255" xr:uid="{F4AE005B-CF19-4CBF-993F-1B0B14E0C968}"/>
    <cellStyle name="Normal 14 4 16 4 2 2 2" xfId="21256" xr:uid="{BE867AF1-83AF-4D7E-BB34-A53FE941F50E}"/>
    <cellStyle name="Normal 14 4 16 4 2 2 3" xfId="21257" xr:uid="{6E8698FE-FD85-4D42-A1C3-D4A5953A4A46}"/>
    <cellStyle name="Normal 14 4 16 4 2 2 4" xfId="21258" xr:uid="{D2DD2F7B-E8D2-43B6-BB6C-AC20394174E8}"/>
    <cellStyle name="Normal 14 4 16 4 2 2 5" xfId="21259" xr:uid="{EE137D07-FD61-4F9C-8BD1-AA1D82EBF801}"/>
    <cellStyle name="Normal 14 4 16 4 2 3" xfId="21260" xr:uid="{78465B51-5623-425B-88A8-BEEB89956BD7}"/>
    <cellStyle name="Normal 14 4 16 4 2 4" xfId="21261" xr:uid="{1488EC25-7456-4E96-9EF3-719EFF272C93}"/>
    <cellStyle name="Normal 14 4 16 4 2 5" xfId="21262" xr:uid="{CEE9CFE9-C9DE-4F0E-AEC0-CEB4469D443A}"/>
    <cellStyle name="Normal 14 4 16 4 2 6" xfId="21263" xr:uid="{1760A718-F597-49D1-B8B6-88CF185E753F}"/>
    <cellStyle name="Normal 14 4 16 4 3" xfId="21264" xr:uid="{9183492C-F82E-493D-B4B0-E9265953D7B1}"/>
    <cellStyle name="Normal 14 4 16 4 3 2" xfId="21265" xr:uid="{5F801CD7-7155-4532-8F2A-571ED01808DB}"/>
    <cellStyle name="Normal 14 4 16 4 3 2 2" xfId="21266" xr:uid="{7012E14A-A4CD-4ED8-BF05-D41286E49BAC}"/>
    <cellStyle name="Normal 14 4 16 4 3 2 3" xfId="21267" xr:uid="{3CEC9079-3679-4EC5-8ED3-39C1C322EFB5}"/>
    <cellStyle name="Normal 14 4 16 4 3 3" xfId="21268" xr:uid="{1E50D9A2-9710-49B4-8EE7-F807BBCA5564}"/>
    <cellStyle name="Normal 14 4 16 4 3 4" xfId="21269" xr:uid="{4A702F18-FD3D-40AD-B680-847EFD258B6F}"/>
    <cellStyle name="Normal 14 4 16 4 3 5" xfId="21270" xr:uid="{8B0825D0-A08E-4750-96A6-9B758C30E276}"/>
    <cellStyle name="Normal 14 4 16 4 3 6" xfId="21271" xr:uid="{F2315683-CFB3-42FF-B20D-16C9EF161F4E}"/>
    <cellStyle name="Normal 14 4 16 4 4" xfId="21272" xr:uid="{9A64DD39-81D0-4EF1-9E0E-FB166ED09F66}"/>
    <cellStyle name="Normal 14 4 16 4 4 2" xfId="21273" xr:uid="{F6B1A33C-1B8D-4AED-9DFF-95439B614774}"/>
    <cellStyle name="Normal 14 4 16 4 4 3" xfId="21274" xr:uid="{324DA324-2E57-48C4-AF10-27BA94143C67}"/>
    <cellStyle name="Normal 14 4 16 4 5" xfId="21275" xr:uid="{F22001BB-181E-4C21-9850-66CF3BC72D11}"/>
    <cellStyle name="Normal 14 4 16 4 6" xfId="21276" xr:uid="{0AF71564-C791-44D4-B02D-3F03603B5F66}"/>
    <cellStyle name="Normal 14 4 16 4 7" xfId="21277" xr:uid="{6F957093-ABCD-4BBB-A680-997CE30AA408}"/>
    <cellStyle name="Normal 14 4 16 4 8" xfId="21278" xr:uid="{54E6459F-210C-45D6-BF5C-25EE3EFC6626}"/>
    <cellStyle name="Normal 14 4 16 5" xfId="21279" xr:uid="{5394EB73-0E88-47C2-8712-9DD49DB6778D}"/>
    <cellStyle name="Normal 14 4 16 5 2" xfId="21280" xr:uid="{1A066ED0-B96F-4430-80A1-1E91AE3C0946}"/>
    <cellStyle name="Normal 14 4 16 5 2 2" xfId="21281" xr:uid="{1F2483D7-7E07-4390-BFC6-CA49DDD889D7}"/>
    <cellStyle name="Normal 14 4 16 5 2 2 2" xfId="21282" xr:uid="{0453A537-20EA-4151-AAFD-36D23DF50AC8}"/>
    <cellStyle name="Normal 14 4 16 5 2 2 3" xfId="21283" xr:uid="{FA7A3136-C025-49BC-A1AC-9896271FCE3D}"/>
    <cellStyle name="Normal 14 4 16 5 2 2 4" xfId="21284" xr:uid="{6B73B1C8-89AB-4C94-A2E3-59692CEAA8E4}"/>
    <cellStyle name="Normal 14 4 16 5 2 2 5" xfId="21285" xr:uid="{794FCE1B-4974-4D97-8225-ED9572AF95CF}"/>
    <cellStyle name="Normal 14 4 16 5 2 3" xfId="21286" xr:uid="{DE12E597-AE94-417D-9032-144E2A75D722}"/>
    <cellStyle name="Normal 14 4 16 5 2 4" xfId="21287" xr:uid="{E1034054-228D-4310-906B-9ED0AEA198D3}"/>
    <cellStyle name="Normal 14 4 16 5 2 5" xfId="21288" xr:uid="{E0512D68-A918-493F-BCC6-71867F126CC8}"/>
    <cellStyle name="Normal 14 4 16 5 2 6" xfId="21289" xr:uid="{F8686127-938C-4EA8-AC2C-2C51DA2CA126}"/>
    <cellStyle name="Normal 14 4 16 5 3" xfId="21290" xr:uid="{0B8ED892-A92A-463E-99B7-CAC87BD329BF}"/>
    <cellStyle name="Normal 14 4 16 5 3 2" xfId="21291" xr:uid="{B5856890-2F2F-491D-B955-8F213B997576}"/>
    <cellStyle name="Normal 14 4 16 5 3 2 2" xfId="21292" xr:uid="{24452EF8-9BBD-44AC-98F6-77231122FAC4}"/>
    <cellStyle name="Normal 14 4 16 5 3 2 3" xfId="21293" xr:uid="{933C4D64-2D55-45B9-A4A7-C0680FB6EA97}"/>
    <cellStyle name="Normal 14 4 16 5 3 3" xfId="21294" xr:uid="{28D9FF2C-AF0D-4EED-BAEC-8D6FE3D392E3}"/>
    <cellStyle name="Normal 14 4 16 5 3 4" xfId="21295" xr:uid="{EC3BAE0A-73B3-41EE-9CA3-8FE80F0FADEF}"/>
    <cellStyle name="Normal 14 4 16 5 3 5" xfId="21296" xr:uid="{A02B1400-DB80-453D-92D6-B8298108128F}"/>
    <cellStyle name="Normal 14 4 16 5 3 6" xfId="21297" xr:uid="{5FF9955F-0E0F-45D7-8CE6-9318EF86B367}"/>
    <cellStyle name="Normal 14 4 16 5 4" xfId="21298" xr:uid="{49723B59-440B-4737-AD57-51198DECE8F9}"/>
    <cellStyle name="Normal 14 4 16 5 4 2" xfId="21299" xr:uid="{2EF4FAEE-556F-44CD-9E12-CA91ED481B7E}"/>
    <cellStyle name="Normal 14 4 16 5 4 3" xfId="21300" xr:uid="{E93AF6DD-DBFE-4E4D-ABF0-30853F9F6046}"/>
    <cellStyle name="Normal 14 4 16 5 5" xfId="21301" xr:uid="{C524C759-9814-4FFD-8494-BAC47BDE7D27}"/>
    <cellStyle name="Normal 14 4 16 5 6" xfId="21302" xr:uid="{4A1334D2-4AD1-4B73-8253-809A5B61E216}"/>
    <cellStyle name="Normal 14 4 16 5 7" xfId="21303" xr:uid="{57492BAB-3C75-4A96-A304-63D334475458}"/>
    <cellStyle name="Normal 14 4 16 5 8" xfId="21304" xr:uid="{A728F1BF-171D-4BB6-B338-303866F70933}"/>
    <cellStyle name="Normal 14 4 16 6" xfId="21305" xr:uid="{894DA2E1-FE95-43CB-87A4-B7321244A20E}"/>
    <cellStyle name="Normal 14 4 16 7" xfId="21306" xr:uid="{66236334-15CF-4D14-9C55-D305BD3E236D}"/>
    <cellStyle name="Normal 14 4 17" xfId="21307" xr:uid="{515862AC-61CF-4DF0-B75B-514E183CFCEB}"/>
    <cellStyle name="Normal 14 4 17 2" xfId="21308" xr:uid="{D9B147CF-8CF6-4F49-A924-9EA2833EF9C7}"/>
    <cellStyle name="Normal 14 4 17 2 2" xfId="21309" xr:uid="{95CC727D-97C9-48FE-9334-40758DC7AC10}"/>
    <cellStyle name="Normal 14 4 17 2 2 2" xfId="21310" xr:uid="{40237377-EAFE-44CF-9CA9-F24C256D581D}"/>
    <cellStyle name="Normal 14 4 17 2 3" xfId="21311" xr:uid="{6D3416C0-59D3-4FB4-80DC-E12E046239EB}"/>
    <cellStyle name="Normal 14 4 17 2 4" xfId="21312" xr:uid="{3CEE4824-A351-4F8C-980E-C42EE1998077}"/>
    <cellStyle name="Normal 14 4 17 3" xfId="21313" xr:uid="{4517823C-C3F2-4FE2-9E06-4CF769C90661}"/>
    <cellStyle name="Normal 14 4 17 4" xfId="21314" xr:uid="{A906C52F-EAD7-4EF8-8E86-2C23CC29C809}"/>
    <cellStyle name="Normal 14 4 17 4 2" xfId="21315" xr:uid="{AF4B152B-4BFF-46F0-8DB5-73CD52D529B9}"/>
    <cellStyle name="Normal 14 4 17 4 2 2" xfId="21316" xr:uid="{324C81A7-B522-4F8C-BFA1-8EE5AD42CF8A}"/>
    <cellStyle name="Normal 14 4 17 4 2 2 2" xfId="21317" xr:uid="{9A3FAB3A-EEE3-4AEE-A396-6FC9C4441070}"/>
    <cellStyle name="Normal 14 4 17 4 2 2 3" xfId="21318" xr:uid="{88A0B725-3923-4561-80CB-F4AD354E16B1}"/>
    <cellStyle name="Normal 14 4 17 4 2 2 4" xfId="21319" xr:uid="{34DC2EA1-4E70-4287-BD6A-44B416C4E6A6}"/>
    <cellStyle name="Normal 14 4 17 4 2 2 5" xfId="21320" xr:uid="{5369C674-E100-4E74-AA7B-48CB4D4FBA7A}"/>
    <cellStyle name="Normal 14 4 17 4 2 3" xfId="21321" xr:uid="{45820834-E907-4200-B621-4B07C70D74EE}"/>
    <cellStyle name="Normal 14 4 17 4 2 4" xfId="21322" xr:uid="{35F9A659-1C23-4E94-8E90-85F96D93079B}"/>
    <cellStyle name="Normal 14 4 17 4 2 5" xfId="21323" xr:uid="{5799CF1E-F717-47B3-82F1-6EB2B3FABD65}"/>
    <cellStyle name="Normal 14 4 17 4 2 6" xfId="21324" xr:uid="{869F3C74-C601-46C7-84F7-83F8D60D0658}"/>
    <cellStyle name="Normal 14 4 17 4 3" xfId="21325" xr:uid="{54CE6AAA-5A76-451D-BAE4-9FA69C676B5E}"/>
    <cellStyle name="Normal 14 4 17 4 3 2" xfId="21326" xr:uid="{6BE0F11B-2B12-457C-9302-238D9D8B1B0F}"/>
    <cellStyle name="Normal 14 4 17 4 3 2 2" xfId="21327" xr:uid="{2CA9E601-C009-4A09-8D73-BBA073C892D4}"/>
    <cellStyle name="Normal 14 4 17 4 3 2 3" xfId="21328" xr:uid="{32CE4707-8FBD-4CF3-8FF1-B83014AE2F0B}"/>
    <cellStyle name="Normal 14 4 17 4 3 3" xfId="21329" xr:uid="{E64D6457-5E73-4649-99A7-DD4CEFBB85C6}"/>
    <cellStyle name="Normal 14 4 17 4 3 4" xfId="21330" xr:uid="{FDDDA4FA-5028-49DB-BA29-987D24612363}"/>
    <cellStyle name="Normal 14 4 17 4 3 5" xfId="21331" xr:uid="{21619158-E1A1-4A94-9207-2CCD8B6EA123}"/>
    <cellStyle name="Normal 14 4 17 4 3 6" xfId="21332" xr:uid="{4DA85AB8-8960-42D3-8C25-5522906E27DD}"/>
    <cellStyle name="Normal 14 4 17 4 4" xfId="21333" xr:uid="{C11E8055-D6D0-4306-858B-D9D44D1CF1A1}"/>
    <cellStyle name="Normal 14 4 17 4 4 2" xfId="21334" xr:uid="{84C7639F-9A29-4D30-B987-ADD7A771AB43}"/>
    <cellStyle name="Normal 14 4 17 4 4 3" xfId="21335" xr:uid="{62690CE3-B490-46A1-960F-CC3E6F6AA826}"/>
    <cellStyle name="Normal 14 4 17 4 5" xfId="21336" xr:uid="{4A2D49B8-872D-4AB3-8B3C-B1323EF42B35}"/>
    <cellStyle name="Normal 14 4 17 4 6" xfId="21337" xr:uid="{5641B777-8D48-4192-9DF4-CFBB680162B9}"/>
    <cellStyle name="Normal 14 4 17 4 7" xfId="21338" xr:uid="{DE5516C7-B5C3-4A30-BDCB-8D76573A5650}"/>
    <cellStyle name="Normal 14 4 17 4 8" xfId="21339" xr:uid="{8692F86F-B14C-4491-9807-FAADB272C7FD}"/>
    <cellStyle name="Normal 14 4 17 5" xfId="21340" xr:uid="{7D495E6A-5039-4585-9277-76FB5051109D}"/>
    <cellStyle name="Normal 14 4 17 5 2" xfId="21341" xr:uid="{E8B685D9-8DA9-48AD-B6E2-71384FFC81DA}"/>
    <cellStyle name="Normal 14 4 17 5 2 2" xfId="21342" xr:uid="{79D422CD-D06B-4FFD-A52E-EB2AB18729D8}"/>
    <cellStyle name="Normal 14 4 17 5 2 2 2" xfId="21343" xr:uid="{E18FD7FB-5F55-4A7C-B205-D3C820D24738}"/>
    <cellStyle name="Normal 14 4 17 5 2 2 3" xfId="21344" xr:uid="{6A18462F-96E9-4A95-9BAA-47F4FA073301}"/>
    <cellStyle name="Normal 14 4 17 5 2 2 4" xfId="21345" xr:uid="{690EDD19-1877-4772-82D6-5AB20F431565}"/>
    <cellStyle name="Normal 14 4 17 5 2 2 5" xfId="21346" xr:uid="{FB1DEA60-E414-4AB4-937C-6FAEEF8CB671}"/>
    <cellStyle name="Normal 14 4 17 5 2 3" xfId="21347" xr:uid="{11D8FA86-BD96-4620-84F5-E52E895AC05F}"/>
    <cellStyle name="Normal 14 4 17 5 2 4" xfId="21348" xr:uid="{AB13FC8F-8913-464F-97BF-C9F7E08895C8}"/>
    <cellStyle name="Normal 14 4 17 5 2 5" xfId="21349" xr:uid="{E4CC50C4-4930-46C9-8E79-B78487E34F5E}"/>
    <cellStyle name="Normal 14 4 17 5 2 6" xfId="21350" xr:uid="{AA733F6F-1D07-4A4E-A95A-34E871FAA957}"/>
    <cellStyle name="Normal 14 4 17 5 3" xfId="21351" xr:uid="{B6AD987B-F916-4D2F-906C-EF11AB2FEB8B}"/>
    <cellStyle name="Normal 14 4 17 5 3 2" xfId="21352" xr:uid="{FBDD450E-EF57-44F8-A4CC-6A4E13FED064}"/>
    <cellStyle name="Normal 14 4 17 5 3 2 2" xfId="21353" xr:uid="{C36824BB-8349-4BC8-873A-54A2BF64F049}"/>
    <cellStyle name="Normal 14 4 17 5 3 2 3" xfId="21354" xr:uid="{1EBD2AA4-4918-48EC-8EDF-B4520B014CD4}"/>
    <cellStyle name="Normal 14 4 17 5 3 3" xfId="21355" xr:uid="{35CF45DB-3173-4F25-92C9-D7FBD5DE8134}"/>
    <cellStyle name="Normal 14 4 17 5 3 4" xfId="21356" xr:uid="{3CE16DCF-3AAE-409C-A66D-23BAAA9FA4D7}"/>
    <cellStyle name="Normal 14 4 17 5 3 5" xfId="21357" xr:uid="{BA9946F2-6EB5-47E5-BA46-D28861971605}"/>
    <cellStyle name="Normal 14 4 17 5 3 6" xfId="21358" xr:uid="{C51B3457-91A7-4F67-8A54-935997AAC077}"/>
    <cellStyle name="Normal 14 4 17 5 4" xfId="21359" xr:uid="{FD44E4E1-2C52-4661-A4C6-27EBFC8E1ADB}"/>
    <cellStyle name="Normal 14 4 17 5 4 2" xfId="21360" xr:uid="{D82CE7A0-865D-424B-9DF3-5A6162FAA8D5}"/>
    <cellStyle name="Normal 14 4 17 5 4 3" xfId="21361" xr:uid="{99CC9EEF-E74A-4467-806A-9CB8997D2368}"/>
    <cellStyle name="Normal 14 4 17 5 5" xfId="21362" xr:uid="{B026950B-F098-4F94-9B75-9919D8E50C50}"/>
    <cellStyle name="Normal 14 4 17 5 6" xfId="21363" xr:uid="{692DDD19-496F-40C3-87FE-082C280E0CBB}"/>
    <cellStyle name="Normal 14 4 17 5 7" xfId="21364" xr:uid="{7A69020B-E4AE-4A74-9563-8FAF2A5506D0}"/>
    <cellStyle name="Normal 14 4 17 5 8" xfId="21365" xr:uid="{D3F45EF3-8DBF-4F4A-916C-CF2894554FB6}"/>
    <cellStyle name="Normal 14 4 17 6" xfId="21366" xr:uid="{9A328994-BAFD-4BFA-B466-04B65E4109F8}"/>
    <cellStyle name="Normal 14 4 17 7" xfId="21367" xr:uid="{315E4807-21EC-4FE1-A810-8530E5361D89}"/>
    <cellStyle name="Normal 14 4 18" xfId="20879" xr:uid="{AC75F056-B090-4BE4-930D-DD91A49BE9BF}"/>
    <cellStyle name="Normal 14 4 2" xfId="21368" xr:uid="{1CF18CC4-C2B7-4408-87C6-5CC62C124A74}"/>
    <cellStyle name="Normal 14 4 2 2" xfId="21369" xr:uid="{0ECB920C-15FE-4E79-94AB-444C42477C4B}"/>
    <cellStyle name="Normal 14 4 2 2 2" xfId="21370" xr:uid="{22FCC48E-4F45-4F23-88B5-595D84EB1443}"/>
    <cellStyle name="Normal 14 4 2 2 2 2" xfId="21371" xr:uid="{A51FA7D9-94B5-4B7A-BEA4-262542E877B8}"/>
    <cellStyle name="Normal 14 4 2 2 3" xfId="21372" xr:uid="{D5F8508C-63DC-4F55-A4AD-C0A71AAD90C4}"/>
    <cellStyle name="Normal 14 4 2 2 4" xfId="21373" xr:uid="{94B9EDF3-7C36-4780-9630-15367BAFD298}"/>
    <cellStyle name="Normal 14 4 2 3" xfId="21374" xr:uid="{479638BD-672E-4CA2-95AA-C93933E81037}"/>
    <cellStyle name="Normal 14 4 2 4" xfId="21375" xr:uid="{6C343099-F2C2-47C8-A5B9-5B3C579EC092}"/>
    <cellStyle name="Normal 14 4 2 4 2" xfId="21376" xr:uid="{E53A784B-5259-4879-9E59-A312861BB371}"/>
    <cellStyle name="Normal 14 4 2 4 2 2" xfId="21377" xr:uid="{841BD72E-34D8-4222-A179-DF982EA9E261}"/>
    <cellStyle name="Normal 14 4 2 4 2 2 2" xfId="21378" xr:uid="{4B88B281-9A92-476A-858F-2C15CAA80707}"/>
    <cellStyle name="Normal 14 4 2 4 2 2 3" xfId="21379" xr:uid="{73556F08-0CFB-4D9A-81B5-EC74FF653F55}"/>
    <cellStyle name="Normal 14 4 2 4 2 2 4" xfId="21380" xr:uid="{E102F783-7446-4CF7-B1F5-133126C8EF32}"/>
    <cellStyle name="Normal 14 4 2 4 2 2 5" xfId="21381" xr:uid="{E1D5C0C8-CC73-48BB-B54F-992F30887C71}"/>
    <cellStyle name="Normal 14 4 2 4 2 3" xfId="21382" xr:uid="{A8C4A6AE-1E0E-4C69-9D56-6847AABD357F}"/>
    <cellStyle name="Normal 14 4 2 4 2 4" xfId="21383" xr:uid="{9F0F3710-2CB4-48F5-A139-0EDDB9913C66}"/>
    <cellStyle name="Normal 14 4 2 4 2 5" xfId="21384" xr:uid="{AF58FF7E-C71C-460D-9821-794D5FB59FDB}"/>
    <cellStyle name="Normal 14 4 2 4 2 6" xfId="21385" xr:uid="{A18F5FC5-44E2-496F-A915-B8B3CD689A0D}"/>
    <cellStyle name="Normal 14 4 2 4 3" xfId="21386" xr:uid="{9874A2D3-B755-40A2-9CCF-C9E6AB881613}"/>
    <cellStyle name="Normal 14 4 2 4 3 2" xfId="21387" xr:uid="{8FEBB2CF-1058-4187-B483-9873B9FA04AF}"/>
    <cellStyle name="Normal 14 4 2 4 3 2 2" xfId="21388" xr:uid="{EBCF1B02-2E09-44F2-9E6F-A7AFCFA70DC7}"/>
    <cellStyle name="Normal 14 4 2 4 3 2 3" xfId="21389" xr:uid="{726F561C-8AD1-4202-87F3-57821290F80D}"/>
    <cellStyle name="Normal 14 4 2 4 3 3" xfId="21390" xr:uid="{A4F6C57E-1600-4DA6-AA2F-C7922B995645}"/>
    <cellStyle name="Normal 14 4 2 4 3 4" xfId="21391" xr:uid="{BE31A053-73FE-4E6B-BEFC-0BE11F7C6B79}"/>
    <cellStyle name="Normal 14 4 2 4 3 5" xfId="21392" xr:uid="{8F7D1D2C-B08D-43D0-BE53-61423ABB3C45}"/>
    <cellStyle name="Normal 14 4 2 4 3 6" xfId="21393" xr:uid="{1A686746-E3C9-4281-8AAA-2A109536E049}"/>
    <cellStyle name="Normal 14 4 2 4 4" xfId="21394" xr:uid="{7EC2D789-4B97-4A6D-965C-54CA73E51C5A}"/>
    <cellStyle name="Normal 14 4 2 4 4 2" xfId="21395" xr:uid="{CBD361BC-B846-4C33-89D8-F6B4FEA91EEA}"/>
    <cellStyle name="Normal 14 4 2 4 4 3" xfId="21396" xr:uid="{6C9E1B3A-B819-431C-86EA-F073312FBFDC}"/>
    <cellStyle name="Normal 14 4 2 4 5" xfId="21397" xr:uid="{708C0E99-009D-4363-B54A-B519F9D86BEA}"/>
    <cellStyle name="Normal 14 4 2 4 6" xfId="21398" xr:uid="{889AC80B-7733-448E-9145-48B951ED9743}"/>
    <cellStyle name="Normal 14 4 2 4 7" xfId="21399" xr:uid="{75BC30D3-6E2E-4D0D-B407-3B4D6588F9C5}"/>
    <cellStyle name="Normal 14 4 2 4 8" xfId="21400" xr:uid="{113AB205-1D13-4855-A8DE-B47ACDFC16FE}"/>
    <cellStyle name="Normal 14 4 2 5" xfId="21401" xr:uid="{8C840AEC-33B2-489D-8074-4BB220BAFA76}"/>
    <cellStyle name="Normal 14 4 2 5 2" xfId="21402" xr:uid="{22615A54-1924-4417-BAAE-42D01A4AD797}"/>
    <cellStyle name="Normal 14 4 2 5 2 2" xfId="21403" xr:uid="{B8A9FAB2-906C-45DA-A6F2-515B91640251}"/>
    <cellStyle name="Normal 14 4 2 5 2 2 2" xfId="21404" xr:uid="{1ADF3DEC-F788-485D-9DFA-8A6BDEE7E770}"/>
    <cellStyle name="Normal 14 4 2 5 2 2 3" xfId="21405" xr:uid="{B57FF6EF-F119-40EE-8A37-682742A16A18}"/>
    <cellStyle name="Normal 14 4 2 5 2 2 4" xfId="21406" xr:uid="{B486F2D7-C9C8-47E8-BCDD-3994A0FE76A6}"/>
    <cellStyle name="Normal 14 4 2 5 2 2 5" xfId="21407" xr:uid="{A9D8F639-5349-41EC-8E94-03D350BC658B}"/>
    <cellStyle name="Normal 14 4 2 5 2 3" xfId="21408" xr:uid="{2AC51F81-61E3-4C56-827C-AC7577CC370B}"/>
    <cellStyle name="Normal 14 4 2 5 2 4" xfId="21409" xr:uid="{C43DD0FC-7D08-4C91-A0C5-4E71719E76B5}"/>
    <cellStyle name="Normal 14 4 2 5 2 5" xfId="21410" xr:uid="{37A09999-FA69-4DAA-AD9A-2A0D7B411FF1}"/>
    <cellStyle name="Normal 14 4 2 5 2 6" xfId="21411" xr:uid="{DC3D88C6-4388-4558-942B-D1C2E9C7A98D}"/>
    <cellStyle name="Normal 14 4 2 5 3" xfId="21412" xr:uid="{0AF0B2BA-1113-418C-A1F9-15EBC6F3734C}"/>
    <cellStyle name="Normal 14 4 2 5 3 2" xfId="21413" xr:uid="{89CDFC14-025D-4662-BE6F-775DDB50BCC2}"/>
    <cellStyle name="Normal 14 4 2 5 3 2 2" xfId="21414" xr:uid="{678181AD-E7A2-48F4-8E71-EC44D438E7AE}"/>
    <cellStyle name="Normal 14 4 2 5 3 2 3" xfId="21415" xr:uid="{23B2EFF6-0951-4378-938A-033D68F4A789}"/>
    <cellStyle name="Normal 14 4 2 5 3 3" xfId="21416" xr:uid="{BFA3F4BD-E7FF-4A96-8282-3BAF1F9710DC}"/>
    <cellStyle name="Normal 14 4 2 5 3 4" xfId="21417" xr:uid="{AA674DA9-6AB3-43EF-BD09-D110839CFCAC}"/>
    <cellStyle name="Normal 14 4 2 5 3 5" xfId="21418" xr:uid="{A7A1A387-AF2A-4599-901F-FF02AB01CC4E}"/>
    <cellStyle name="Normal 14 4 2 5 3 6" xfId="21419" xr:uid="{EF4CF3FA-9787-4AF5-9FD5-5C34B77CE74E}"/>
    <cellStyle name="Normal 14 4 2 5 4" xfId="21420" xr:uid="{EF045FE7-D412-4644-8647-936759741B1C}"/>
    <cellStyle name="Normal 14 4 2 5 4 2" xfId="21421" xr:uid="{1D3FC0C5-9ECC-420C-9E85-090221226D7C}"/>
    <cellStyle name="Normal 14 4 2 5 4 3" xfId="21422" xr:uid="{457FF335-DD36-4BD7-AC7E-3F11D9863725}"/>
    <cellStyle name="Normal 14 4 2 5 5" xfId="21423" xr:uid="{09A3A0A8-088D-466F-91E1-F25C08673CB5}"/>
    <cellStyle name="Normal 14 4 2 5 6" xfId="21424" xr:uid="{405D7D3F-D1BC-400F-A9FD-55FD1029829D}"/>
    <cellStyle name="Normal 14 4 2 5 7" xfId="21425" xr:uid="{559E3B0C-67EC-412E-913C-F8AEEFB4F070}"/>
    <cellStyle name="Normal 14 4 2 5 8" xfId="21426" xr:uid="{F79D11B0-D164-47B4-A830-DDF9C6A0BBB1}"/>
    <cellStyle name="Normal 14 4 2 6" xfId="21427" xr:uid="{2F05BE00-B361-49A6-AFE5-8F5CCE7FFA9F}"/>
    <cellStyle name="Normal 14 4 2 7" xfId="21428" xr:uid="{5F96116A-1B61-4653-A710-57F8F477E155}"/>
    <cellStyle name="Normal 14 4 3" xfId="21429" xr:uid="{AF59B9D5-432F-4113-96CA-6739A9BFEC72}"/>
    <cellStyle name="Normal 14 4 3 2" xfId="21430" xr:uid="{86B1B8CC-C4FC-4676-874A-053F5D29D854}"/>
    <cellStyle name="Normal 14 4 3 2 2" xfId="21431" xr:uid="{3C1C56D5-CEE8-45C1-BBCC-CB4308B47E4A}"/>
    <cellStyle name="Normal 14 4 3 2 2 2" xfId="21432" xr:uid="{A9B1DE76-B110-4FD1-A806-B16C4B5827E6}"/>
    <cellStyle name="Normal 14 4 3 2 3" xfId="21433" xr:uid="{1162D4D3-ADF6-4E35-B20F-B07DE6F9224E}"/>
    <cellStyle name="Normal 14 4 3 2 4" xfId="21434" xr:uid="{55B1E71E-F46A-4908-A0FA-4D9538DC6B1F}"/>
    <cellStyle name="Normal 14 4 3 3" xfId="21435" xr:uid="{8B19DFED-7281-4E04-8BD9-D3B4A5C2CB91}"/>
    <cellStyle name="Normal 14 4 3 4" xfId="21436" xr:uid="{89A2B882-5BDD-4F52-903A-B23845148364}"/>
    <cellStyle name="Normal 14 4 3 4 2" xfId="21437" xr:uid="{5004A137-2B3D-45DB-B759-ED84EECDFD46}"/>
    <cellStyle name="Normal 14 4 3 4 2 2" xfId="21438" xr:uid="{1F22E562-76BD-4585-A0F3-7AC5DF235613}"/>
    <cellStyle name="Normal 14 4 3 4 2 2 2" xfId="21439" xr:uid="{C0734CD3-FF28-4865-BBFF-F35AD0D577D0}"/>
    <cellStyle name="Normal 14 4 3 4 2 2 3" xfId="21440" xr:uid="{7F952A84-91E4-46F4-9AF5-1FBCDB2259AB}"/>
    <cellStyle name="Normal 14 4 3 4 2 2 4" xfId="21441" xr:uid="{DDC82D42-69C5-4703-8EC5-A4CC390DB049}"/>
    <cellStyle name="Normal 14 4 3 4 2 2 5" xfId="21442" xr:uid="{E9F57236-8D89-45E9-A613-CBDB219E7EED}"/>
    <cellStyle name="Normal 14 4 3 4 2 3" xfId="21443" xr:uid="{18BF9746-2812-45D6-ACF1-AD87F013C7EB}"/>
    <cellStyle name="Normal 14 4 3 4 2 4" xfId="21444" xr:uid="{09550D67-4C08-4EC0-BE2C-31C31C10A8FB}"/>
    <cellStyle name="Normal 14 4 3 4 2 5" xfId="21445" xr:uid="{1A7324D9-5FE6-4A94-8DC8-BDCCC16C582B}"/>
    <cellStyle name="Normal 14 4 3 4 2 6" xfId="21446" xr:uid="{69F7D32A-C0B4-4D4E-A290-C31CE82C2D5A}"/>
    <cellStyle name="Normal 14 4 3 4 3" xfId="21447" xr:uid="{8F5DFFB4-1E7C-488C-87A3-CC37C16BE026}"/>
    <cellStyle name="Normal 14 4 3 4 3 2" xfId="21448" xr:uid="{8AFAA464-F34F-4B4B-9F64-4AD63815BC84}"/>
    <cellStyle name="Normal 14 4 3 4 3 2 2" xfId="21449" xr:uid="{70A5F502-24E8-4412-AA38-D8F5D3F4589B}"/>
    <cellStyle name="Normal 14 4 3 4 3 2 3" xfId="21450" xr:uid="{B70870E0-4ABC-4CA1-91F4-E9560D1FEAE8}"/>
    <cellStyle name="Normal 14 4 3 4 3 3" xfId="21451" xr:uid="{4F347FF3-2EA2-4F3E-A9F6-45434B9168BE}"/>
    <cellStyle name="Normal 14 4 3 4 3 4" xfId="21452" xr:uid="{574D2788-57B5-421A-A966-E1AFE880516A}"/>
    <cellStyle name="Normal 14 4 3 4 3 5" xfId="21453" xr:uid="{3FDB3D05-1B5F-4307-A3D0-E44531DFB131}"/>
    <cellStyle name="Normal 14 4 3 4 3 6" xfId="21454" xr:uid="{87880B99-E73A-479A-AB68-B4D672C53122}"/>
    <cellStyle name="Normal 14 4 3 4 4" xfId="21455" xr:uid="{FAF545E9-45DA-43AB-B63D-091D0CC631BE}"/>
    <cellStyle name="Normal 14 4 3 4 4 2" xfId="21456" xr:uid="{1F18813F-9CEE-4AD5-8E1D-C2B8877055F1}"/>
    <cellStyle name="Normal 14 4 3 4 4 3" xfId="21457" xr:uid="{5FD755B9-664D-4C30-BAA3-1640C566146E}"/>
    <cellStyle name="Normal 14 4 3 4 5" xfId="21458" xr:uid="{94DD85CB-8AB0-4F68-BEFD-26C78E8BD8BF}"/>
    <cellStyle name="Normal 14 4 3 4 6" xfId="21459" xr:uid="{3F6DC2B9-FBED-499B-A5F3-D9F8470002FE}"/>
    <cellStyle name="Normal 14 4 3 4 7" xfId="21460" xr:uid="{1EF2DBF0-5B86-47AE-B0BA-C75B1D07F35A}"/>
    <cellStyle name="Normal 14 4 3 4 8" xfId="21461" xr:uid="{FDC3927E-8C7A-4EB4-9375-B50A8C98F165}"/>
    <cellStyle name="Normal 14 4 3 5" xfId="21462" xr:uid="{9D6A55FC-BA5B-4A42-8A56-E067175D7400}"/>
    <cellStyle name="Normal 14 4 3 5 2" xfId="21463" xr:uid="{CBD51660-1AB0-4FF9-A431-CA7612968CE2}"/>
    <cellStyle name="Normal 14 4 3 5 2 2" xfId="21464" xr:uid="{3A22C8A3-762C-4BEA-AACB-B3D370EDEB8B}"/>
    <cellStyle name="Normal 14 4 3 5 2 2 2" xfId="21465" xr:uid="{891FC8BF-D98A-4C30-BC78-FCA6165F1B76}"/>
    <cellStyle name="Normal 14 4 3 5 2 2 3" xfId="21466" xr:uid="{D5F95D77-D9F0-4E88-9729-83B0D3393E68}"/>
    <cellStyle name="Normal 14 4 3 5 2 2 4" xfId="21467" xr:uid="{D7C5342A-8F06-4697-9244-7AE4EFD3B1A9}"/>
    <cellStyle name="Normal 14 4 3 5 2 2 5" xfId="21468" xr:uid="{682530D5-EB5D-4EC1-844F-6A46E2BEC0DC}"/>
    <cellStyle name="Normal 14 4 3 5 2 3" xfId="21469" xr:uid="{476DCB27-8C98-464E-A050-7C667A1C295E}"/>
    <cellStyle name="Normal 14 4 3 5 2 4" xfId="21470" xr:uid="{EDAB6E9C-D93E-4FDA-8250-88BCE9DD12BC}"/>
    <cellStyle name="Normal 14 4 3 5 2 5" xfId="21471" xr:uid="{57884C4D-7217-4A6A-87E3-AE765B515EC5}"/>
    <cellStyle name="Normal 14 4 3 5 2 6" xfId="21472" xr:uid="{6E42436B-B842-407E-B5FE-0FDA4E15CDD7}"/>
    <cellStyle name="Normal 14 4 3 5 3" xfId="21473" xr:uid="{55246C97-F724-4C7D-AE71-8C3C95A9B2F1}"/>
    <cellStyle name="Normal 14 4 3 5 3 2" xfId="21474" xr:uid="{89DCF675-B65E-4C27-8FAB-DFB1954D2935}"/>
    <cellStyle name="Normal 14 4 3 5 3 2 2" xfId="21475" xr:uid="{B5971314-5FB2-4181-B16D-5ED2006F27A5}"/>
    <cellStyle name="Normal 14 4 3 5 3 2 3" xfId="21476" xr:uid="{883603FE-31D3-4C6C-B75E-EF257D089B38}"/>
    <cellStyle name="Normal 14 4 3 5 3 3" xfId="21477" xr:uid="{A0D88B36-C14C-428C-A524-6615351F6297}"/>
    <cellStyle name="Normal 14 4 3 5 3 4" xfId="21478" xr:uid="{E27E4916-2015-4DE8-883B-35CC5D5470B2}"/>
    <cellStyle name="Normal 14 4 3 5 3 5" xfId="21479" xr:uid="{29C45139-7EF1-44AD-BC89-02217994DEA7}"/>
    <cellStyle name="Normal 14 4 3 5 3 6" xfId="21480" xr:uid="{5F5EA780-9F41-4FED-8201-0F25FD5FF550}"/>
    <cellStyle name="Normal 14 4 3 5 4" xfId="21481" xr:uid="{0341D383-C201-4392-9B05-CA9ACDFCFFE3}"/>
    <cellStyle name="Normal 14 4 3 5 4 2" xfId="21482" xr:uid="{84478930-BEEF-4EC3-BDFB-2BB996A4453A}"/>
    <cellStyle name="Normal 14 4 3 5 4 3" xfId="21483" xr:uid="{A7141BD0-51AD-41EB-BF25-8684D5B0ADB6}"/>
    <cellStyle name="Normal 14 4 3 5 5" xfId="21484" xr:uid="{4B68CFEB-FB9E-4654-95BE-DB2AD4493E30}"/>
    <cellStyle name="Normal 14 4 3 5 6" xfId="21485" xr:uid="{0E43BE44-7292-4E8B-95B6-139009BAD910}"/>
    <cellStyle name="Normal 14 4 3 5 7" xfId="21486" xr:uid="{5E076AC1-4453-4D99-9DC1-B00247147157}"/>
    <cellStyle name="Normal 14 4 3 5 8" xfId="21487" xr:uid="{3E853A64-48A6-4F50-ABEA-F52B9E846C59}"/>
    <cellStyle name="Normal 14 4 3 6" xfId="21488" xr:uid="{02030F40-19B2-40BE-BB79-A7EC2C89A3B2}"/>
    <cellStyle name="Normal 14 4 3 7" xfId="21489" xr:uid="{0361009A-F764-4DB7-A976-E230B422C067}"/>
    <cellStyle name="Normal 14 4 4" xfId="21490" xr:uid="{05BDC2F6-A2F6-48C5-9AF9-E1967487E3EF}"/>
    <cellStyle name="Normal 14 4 4 2" xfId="21491" xr:uid="{5CDEB297-15BB-4128-ACB5-BE43C821BEEF}"/>
    <cellStyle name="Normal 14 4 4 2 2" xfId="21492" xr:uid="{1A493BB4-5ABD-4EF7-BD71-4495170CD98C}"/>
    <cellStyle name="Normal 14 4 4 2 2 2" xfId="21493" xr:uid="{0BCE5EA0-B8E2-4A87-8051-980A6CC74912}"/>
    <cellStyle name="Normal 14 4 4 2 3" xfId="21494" xr:uid="{E5209977-D85E-4A98-AD6B-83D6E2996E7E}"/>
    <cellStyle name="Normal 14 4 4 2 4" xfId="21495" xr:uid="{E90CE3AA-931F-4B18-AF0E-DF07BCE71EA3}"/>
    <cellStyle name="Normal 14 4 4 3" xfId="21496" xr:uid="{E55F5B55-2189-4DFA-9D63-FD0BE0C4C241}"/>
    <cellStyle name="Normal 14 4 4 4" xfId="21497" xr:uid="{D7624358-5CD7-4B53-B49D-94392B99FC72}"/>
    <cellStyle name="Normal 14 4 4 4 2" xfId="21498" xr:uid="{C4DDC9CB-C15C-4C85-BF1B-1FC8D319A06C}"/>
    <cellStyle name="Normal 14 4 4 4 2 2" xfId="21499" xr:uid="{25849E28-1591-4509-96E2-8844DFAB897F}"/>
    <cellStyle name="Normal 14 4 4 4 2 2 2" xfId="21500" xr:uid="{06259806-981C-4674-B1E9-8555D3AEF3AD}"/>
    <cellStyle name="Normal 14 4 4 4 2 2 3" xfId="21501" xr:uid="{F5C37475-30EE-4D4F-957C-A31974B79263}"/>
    <cellStyle name="Normal 14 4 4 4 2 2 4" xfId="21502" xr:uid="{2BA09886-731F-407B-AD8A-74646774AA8B}"/>
    <cellStyle name="Normal 14 4 4 4 2 2 5" xfId="21503" xr:uid="{277768FE-69FB-4071-9598-F80CFCCAA3D7}"/>
    <cellStyle name="Normal 14 4 4 4 2 3" xfId="21504" xr:uid="{95167CE6-D349-454F-B53B-E1F5F4779C66}"/>
    <cellStyle name="Normal 14 4 4 4 2 4" xfId="21505" xr:uid="{4C60B723-828B-496C-86E5-3117C26621E1}"/>
    <cellStyle name="Normal 14 4 4 4 2 5" xfId="21506" xr:uid="{FB450A5A-47C9-4F22-8E12-F3B17E6DF39F}"/>
    <cellStyle name="Normal 14 4 4 4 2 6" xfId="21507" xr:uid="{6F1CBF92-9DCE-4226-AA8C-5BE203BA18E1}"/>
    <cellStyle name="Normal 14 4 4 4 3" xfId="21508" xr:uid="{423533DA-BB22-4F94-9203-1BF61C9D76AF}"/>
    <cellStyle name="Normal 14 4 4 4 3 2" xfId="21509" xr:uid="{1C9D139A-3E28-4D18-A566-FE0FD52A623C}"/>
    <cellStyle name="Normal 14 4 4 4 3 2 2" xfId="21510" xr:uid="{E400497A-7E02-42D6-BAF5-ABC0F49FE079}"/>
    <cellStyle name="Normal 14 4 4 4 3 2 3" xfId="21511" xr:uid="{21815BA7-708F-4C59-8831-83CEE84FBEB2}"/>
    <cellStyle name="Normal 14 4 4 4 3 3" xfId="21512" xr:uid="{6A24F7DE-CAAB-4CF0-969D-E81528D38F3D}"/>
    <cellStyle name="Normal 14 4 4 4 3 4" xfId="21513" xr:uid="{ADBC954B-7911-451F-A76F-7DE28C41F2E6}"/>
    <cellStyle name="Normal 14 4 4 4 3 5" xfId="21514" xr:uid="{28EE6E3E-8379-48ED-B487-A2BE176DF7D9}"/>
    <cellStyle name="Normal 14 4 4 4 3 6" xfId="21515" xr:uid="{F3D4E6CE-47FB-4A69-A4ED-1539257DF3F6}"/>
    <cellStyle name="Normal 14 4 4 4 4" xfId="21516" xr:uid="{DC9B4741-416A-4F9F-861B-6AE2017C8927}"/>
    <cellStyle name="Normal 14 4 4 4 4 2" xfId="21517" xr:uid="{205586A8-C6ED-41AA-9549-6037AD894C5B}"/>
    <cellStyle name="Normal 14 4 4 4 4 3" xfId="21518" xr:uid="{097675D3-A863-4911-874B-4B44D7666122}"/>
    <cellStyle name="Normal 14 4 4 4 5" xfId="21519" xr:uid="{9C63E495-B984-494D-AA37-5AD6664EB2C0}"/>
    <cellStyle name="Normal 14 4 4 4 6" xfId="21520" xr:uid="{D00FC615-EC26-4D33-80A8-423D3814EC0D}"/>
    <cellStyle name="Normal 14 4 4 4 7" xfId="21521" xr:uid="{ED8B470A-F439-4FF0-9D0F-1AB8455E3314}"/>
    <cellStyle name="Normal 14 4 4 4 8" xfId="21522" xr:uid="{13BEEE57-492E-4F50-BF66-FE6C0B5DC9B1}"/>
    <cellStyle name="Normal 14 4 4 5" xfId="21523" xr:uid="{78A4979A-6954-4B60-B084-AFF91799903B}"/>
    <cellStyle name="Normal 14 4 4 5 2" xfId="21524" xr:uid="{1334BB01-FB67-49D0-B839-09432DC94E0E}"/>
    <cellStyle name="Normal 14 4 4 5 2 2" xfId="21525" xr:uid="{348870E3-AC15-4569-AA5A-7653748AE0EE}"/>
    <cellStyle name="Normal 14 4 4 5 2 2 2" xfId="21526" xr:uid="{86648A69-C1AE-4BB8-A117-9AA330B63ADF}"/>
    <cellStyle name="Normal 14 4 4 5 2 2 3" xfId="21527" xr:uid="{CCE6F83B-5D7D-4ED7-9A5A-7BE194D7551C}"/>
    <cellStyle name="Normal 14 4 4 5 2 2 4" xfId="21528" xr:uid="{2994C428-4645-47AD-87FB-C2563B9A275D}"/>
    <cellStyle name="Normal 14 4 4 5 2 2 5" xfId="21529" xr:uid="{FCBB7800-2429-4CD6-BEE6-B58783A7048A}"/>
    <cellStyle name="Normal 14 4 4 5 2 3" xfId="21530" xr:uid="{A7B97FBE-4F5F-4024-81AE-E424517D1DA8}"/>
    <cellStyle name="Normal 14 4 4 5 2 4" xfId="21531" xr:uid="{6A893881-3A88-486B-9C40-FAE520017269}"/>
    <cellStyle name="Normal 14 4 4 5 2 5" xfId="21532" xr:uid="{A1599E0E-E09C-4EC2-8569-BEC192385AEA}"/>
    <cellStyle name="Normal 14 4 4 5 2 6" xfId="21533" xr:uid="{B84FEF0C-1122-4AD8-8FE3-F9A334755B22}"/>
    <cellStyle name="Normal 14 4 4 5 3" xfId="21534" xr:uid="{4D912ED3-5C34-411E-84D1-5A995096E1DC}"/>
    <cellStyle name="Normal 14 4 4 5 3 2" xfId="21535" xr:uid="{B5010913-7EE6-41B3-B91D-8D2979F04C1B}"/>
    <cellStyle name="Normal 14 4 4 5 3 2 2" xfId="21536" xr:uid="{68A4E820-3E8E-420C-AC79-0E2B2B9537CF}"/>
    <cellStyle name="Normal 14 4 4 5 3 2 3" xfId="21537" xr:uid="{8035776C-5AEA-4BE7-B8E5-4E18F5DE2FB8}"/>
    <cellStyle name="Normal 14 4 4 5 3 3" xfId="21538" xr:uid="{D0B50FE2-8DFF-4058-925B-04DD2A055C0D}"/>
    <cellStyle name="Normal 14 4 4 5 3 4" xfId="21539" xr:uid="{E3340C34-245B-46E3-9FFA-0CAFAC91A50E}"/>
    <cellStyle name="Normal 14 4 4 5 3 5" xfId="21540" xr:uid="{B11D0188-BD34-427F-8E83-006F14C0331F}"/>
    <cellStyle name="Normal 14 4 4 5 3 6" xfId="21541" xr:uid="{347020BA-C490-494B-98DD-568ACBE1D8F3}"/>
    <cellStyle name="Normal 14 4 4 5 4" xfId="21542" xr:uid="{417F48B2-D0BA-40DD-B341-129BB6444D3F}"/>
    <cellStyle name="Normal 14 4 4 5 4 2" xfId="21543" xr:uid="{B58CED1A-F6DF-46DF-BEBF-BA8AA603D90E}"/>
    <cellStyle name="Normal 14 4 4 5 4 3" xfId="21544" xr:uid="{9F82E647-87F8-4758-9B32-96510C9A6103}"/>
    <cellStyle name="Normal 14 4 4 5 5" xfId="21545" xr:uid="{5AEE9E0B-93C9-4A25-BE3E-96ABEA9CB9BA}"/>
    <cellStyle name="Normal 14 4 4 5 6" xfId="21546" xr:uid="{2958A775-DEF8-40BC-A3D2-4A98567BF732}"/>
    <cellStyle name="Normal 14 4 4 5 7" xfId="21547" xr:uid="{9A3483A8-9BEF-4660-B5CF-AC24FD08808E}"/>
    <cellStyle name="Normal 14 4 4 5 8" xfId="21548" xr:uid="{0CBD7DA5-E4CF-47B0-B38A-53CCE45E4931}"/>
    <cellStyle name="Normal 14 4 4 6" xfId="21549" xr:uid="{4CFA64C0-DD46-4CC1-943F-7412C4D47054}"/>
    <cellStyle name="Normal 14 4 4 7" xfId="21550" xr:uid="{20622AB6-D70E-4EA2-9F65-AB5B6B6BA6E9}"/>
    <cellStyle name="Normal 14 4 5" xfId="21551" xr:uid="{09F700E1-21BD-4528-8671-D8998AA1416E}"/>
    <cellStyle name="Normal 14 4 5 2" xfId="21552" xr:uid="{ED7CFFFA-3CAA-4936-874C-6B533F75F6B7}"/>
    <cellStyle name="Normal 14 4 5 2 2" xfId="21553" xr:uid="{9C71BC6C-5EF3-479E-B9D9-7E771B9565E3}"/>
    <cellStyle name="Normal 14 4 5 2 2 2" xfId="21554" xr:uid="{1F23A7D1-6888-464D-BF6F-68681EFE0A86}"/>
    <cellStyle name="Normal 14 4 5 2 3" xfId="21555" xr:uid="{BB73EA73-66E6-48EB-9C81-E0A48E8B7958}"/>
    <cellStyle name="Normal 14 4 5 2 4" xfId="21556" xr:uid="{E0434162-5F3B-4912-BF0C-D5AE64C632D6}"/>
    <cellStyle name="Normal 14 4 5 3" xfId="21557" xr:uid="{97095DCF-56A5-4552-85FC-37552A65FCE9}"/>
    <cellStyle name="Normal 14 4 5 4" xfId="21558" xr:uid="{FDC4FCC4-1A04-4579-96E8-2E43A5C34A2F}"/>
    <cellStyle name="Normal 14 4 5 4 2" xfId="21559" xr:uid="{1A59B6B7-523F-440A-A971-47F6A32F2E8A}"/>
    <cellStyle name="Normal 14 4 5 4 2 2" xfId="21560" xr:uid="{93F5B04F-BE44-45FF-AFEA-E1E965AE7F8A}"/>
    <cellStyle name="Normal 14 4 5 4 2 2 2" xfId="21561" xr:uid="{304366CF-B7D3-434D-9BD9-04C9B84CFB8B}"/>
    <cellStyle name="Normal 14 4 5 4 2 2 3" xfId="21562" xr:uid="{3F4DE13E-FF78-45C1-BF93-36DB9D2B29BF}"/>
    <cellStyle name="Normal 14 4 5 4 2 2 4" xfId="21563" xr:uid="{95A7CA43-3880-4A92-89CF-AC0CD97D0C7F}"/>
    <cellStyle name="Normal 14 4 5 4 2 2 5" xfId="21564" xr:uid="{85C9DE55-21BB-467A-A7C6-D5097652C136}"/>
    <cellStyle name="Normal 14 4 5 4 2 3" xfId="21565" xr:uid="{C064E39E-E852-4B78-A963-464C8477465C}"/>
    <cellStyle name="Normal 14 4 5 4 2 4" xfId="21566" xr:uid="{637AC74E-0C7F-4703-BD6A-55233E765B5C}"/>
    <cellStyle name="Normal 14 4 5 4 2 5" xfId="21567" xr:uid="{4FE76D74-BB15-4D2C-BCAF-A673ACFBE2A7}"/>
    <cellStyle name="Normal 14 4 5 4 2 6" xfId="21568" xr:uid="{A37506F4-739B-493C-9294-774F7287A692}"/>
    <cellStyle name="Normal 14 4 5 4 3" xfId="21569" xr:uid="{DAC5AA7C-4059-4A94-A758-BC5272E8C40B}"/>
    <cellStyle name="Normal 14 4 5 4 3 2" xfId="21570" xr:uid="{0D79916B-C2CF-4179-932E-278E1D5DED86}"/>
    <cellStyle name="Normal 14 4 5 4 3 2 2" xfId="21571" xr:uid="{B3DD2FFA-FF22-43E5-819E-80B5F402238C}"/>
    <cellStyle name="Normal 14 4 5 4 3 2 3" xfId="21572" xr:uid="{310B8949-FAD0-4A0C-875C-DA58A4957D54}"/>
    <cellStyle name="Normal 14 4 5 4 3 3" xfId="21573" xr:uid="{8FE756B3-6924-4D59-9129-C1B8791F9464}"/>
    <cellStyle name="Normal 14 4 5 4 3 4" xfId="21574" xr:uid="{5D9EF512-EF7B-44DE-8E35-1C4155985C29}"/>
    <cellStyle name="Normal 14 4 5 4 3 5" xfId="21575" xr:uid="{7835D1DB-AED0-44CD-A25A-972479F24C2B}"/>
    <cellStyle name="Normal 14 4 5 4 3 6" xfId="21576" xr:uid="{60377BF3-9B9B-4DBE-B070-51B9A37F1732}"/>
    <cellStyle name="Normal 14 4 5 4 4" xfId="21577" xr:uid="{89053574-3E69-4CCE-9963-21F857D50932}"/>
    <cellStyle name="Normal 14 4 5 4 4 2" xfId="21578" xr:uid="{9C0094D6-389C-4A69-9CF8-1F6FC74FD4D5}"/>
    <cellStyle name="Normal 14 4 5 4 4 3" xfId="21579" xr:uid="{19CFE6B1-E1F1-4F8F-A0F5-0398333D17A4}"/>
    <cellStyle name="Normal 14 4 5 4 5" xfId="21580" xr:uid="{8D90925B-6D71-4584-8279-0F6395A96F05}"/>
    <cellStyle name="Normal 14 4 5 4 6" xfId="21581" xr:uid="{604892AD-F0AC-444C-AEFD-88FA1843AAD1}"/>
    <cellStyle name="Normal 14 4 5 4 7" xfId="21582" xr:uid="{F843836F-DD0A-4E73-A324-0B5DA07AB95D}"/>
    <cellStyle name="Normal 14 4 5 4 8" xfId="21583" xr:uid="{0CD80FF0-03E0-4B31-8DF1-16DA0AD30B64}"/>
    <cellStyle name="Normal 14 4 5 5" xfId="21584" xr:uid="{A0383AC6-A4BB-42CC-961E-D119E92AB318}"/>
    <cellStyle name="Normal 14 4 5 5 2" xfId="21585" xr:uid="{C17B2F55-0A6F-4B2E-AB40-EE60E3997118}"/>
    <cellStyle name="Normal 14 4 5 5 2 2" xfId="21586" xr:uid="{191F590C-4780-4F0B-9756-B8FB10D59ABD}"/>
    <cellStyle name="Normal 14 4 5 5 2 2 2" xfId="21587" xr:uid="{33E7B922-B3FA-45D8-9CF3-23FAB116027E}"/>
    <cellStyle name="Normal 14 4 5 5 2 2 3" xfId="21588" xr:uid="{5925ED69-F9FA-480F-BD75-6BA0ECCD421F}"/>
    <cellStyle name="Normal 14 4 5 5 2 2 4" xfId="21589" xr:uid="{5C515758-5EBC-4A54-97D2-E770598BDB02}"/>
    <cellStyle name="Normal 14 4 5 5 2 2 5" xfId="21590" xr:uid="{1747D1D1-19E6-4247-8168-8BD267117379}"/>
    <cellStyle name="Normal 14 4 5 5 2 3" xfId="21591" xr:uid="{E92F54CF-29F1-4A26-8816-35B25B4998F6}"/>
    <cellStyle name="Normal 14 4 5 5 2 4" xfId="21592" xr:uid="{7A9B623C-192B-4D9F-86BD-46E20A3F7830}"/>
    <cellStyle name="Normal 14 4 5 5 2 5" xfId="21593" xr:uid="{2270EB56-7FDA-442B-A5A4-5131B7357746}"/>
    <cellStyle name="Normal 14 4 5 5 2 6" xfId="21594" xr:uid="{1B82806E-4F0E-4C31-BC26-E9C16C707E28}"/>
    <cellStyle name="Normal 14 4 5 5 3" xfId="21595" xr:uid="{122A3D3C-0679-4AAB-97B6-E37B1FA916C9}"/>
    <cellStyle name="Normal 14 4 5 5 3 2" xfId="21596" xr:uid="{0A5B2D70-A4EA-46F8-8BD2-97675936A28C}"/>
    <cellStyle name="Normal 14 4 5 5 3 2 2" xfId="21597" xr:uid="{83045BE2-548A-4B3D-BA27-EC559C5A0B53}"/>
    <cellStyle name="Normal 14 4 5 5 3 2 3" xfId="21598" xr:uid="{A446711E-2601-4DFD-998E-AF30925FDFD1}"/>
    <cellStyle name="Normal 14 4 5 5 3 3" xfId="21599" xr:uid="{1204D87B-A534-43E1-9EBD-B0B022EBBC9D}"/>
    <cellStyle name="Normal 14 4 5 5 3 4" xfId="21600" xr:uid="{6DACF9BA-24FC-4D5F-B063-7DFBF1EDB32F}"/>
    <cellStyle name="Normal 14 4 5 5 3 5" xfId="21601" xr:uid="{026F65CF-725F-4E9C-9261-0544BF8C8474}"/>
    <cellStyle name="Normal 14 4 5 5 3 6" xfId="21602" xr:uid="{A9EFD143-5498-4486-9678-322247AEC51A}"/>
    <cellStyle name="Normal 14 4 5 5 4" xfId="21603" xr:uid="{BB9EB102-0E3E-45A6-99F1-4DFC6B43B516}"/>
    <cellStyle name="Normal 14 4 5 5 4 2" xfId="21604" xr:uid="{54A18794-A1F1-4F31-8DAF-830E93494768}"/>
    <cellStyle name="Normal 14 4 5 5 4 3" xfId="21605" xr:uid="{B1A0A8A5-0257-4829-B319-3287B05AB8AB}"/>
    <cellStyle name="Normal 14 4 5 5 5" xfId="21606" xr:uid="{89C94761-03A5-4FE7-B240-7295077E76EB}"/>
    <cellStyle name="Normal 14 4 5 5 6" xfId="21607" xr:uid="{D2628AAE-24A2-4AF3-954B-7A8932527AE1}"/>
    <cellStyle name="Normal 14 4 5 5 7" xfId="21608" xr:uid="{6BF6EAA5-E6FF-41CF-B609-2952B6460220}"/>
    <cellStyle name="Normal 14 4 5 5 8" xfId="21609" xr:uid="{C1D3BBB2-8379-4916-8938-A94CD20DE6A4}"/>
    <cellStyle name="Normal 14 4 5 6" xfId="21610" xr:uid="{D4AB9A51-E72D-4A20-9164-6FD77D00776D}"/>
    <cellStyle name="Normal 14 4 5 7" xfId="21611" xr:uid="{614CBC31-61C1-4B8D-8100-70784501DEA4}"/>
    <cellStyle name="Normal 14 4 6" xfId="21612" xr:uid="{EF02B2A4-E639-4286-B345-D3DCAB4A1268}"/>
    <cellStyle name="Normal 14 4 6 2" xfId="21613" xr:uid="{F4D6A284-A5F8-4F63-87F6-DCCA0C37D41E}"/>
    <cellStyle name="Normal 14 4 6 2 2" xfId="21614" xr:uid="{AC4472C1-0D3C-4AA8-B094-5D6BEE6C5987}"/>
    <cellStyle name="Normal 14 4 6 2 2 2" xfId="21615" xr:uid="{C773510B-516E-4CAE-AA22-CA543059247C}"/>
    <cellStyle name="Normal 14 4 6 2 3" xfId="21616" xr:uid="{1B427D23-8385-479F-9F9B-F30366C1A1B8}"/>
    <cellStyle name="Normal 14 4 6 2 4" xfId="21617" xr:uid="{B5D9C36B-F4FA-4B62-95E0-01B00F4F4EB0}"/>
    <cellStyle name="Normal 14 4 6 3" xfId="21618" xr:uid="{9F3A3E79-B95B-4859-A223-CDBA7EC2B240}"/>
    <cellStyle name="Normal 14 4 6 4" xfId="21619" xr:uid="{77AA6917-F13E-4D8C-873F-1523AC1A1912}"/>
    <cellStyle name="Normal 14 4 6 4 2" xfId="21620" xr:uid="{1AAB5E1A-77A9-4A14-B892-5D4FFCCEEBD9}"/>
    <cellStyle name="Normal 14 4 6 4 2 2" xfId="21621" xr:uid="{B15907D0-8809-419C-AFCA-0C5AD3332A01}"/>
    <cellStyle name="Normal 14 4 6 4 2 2 2" xfId="21622" xr:uid="{E13B7444-E451-4932-92EB-BF60CF8E45FC}"/>
    <cellStyle name="Normal 14 4 6 4 2 2 3" xfId="21623" xr:uid="{A1BB7C02-EDC6-418B-A38C-B49E5E088325}"/>
    <cellStyle name="Normal 14 4 6 4 2 2 4" xfId="21624" xr:uid="{287DEB3E-8078-4FF5-A4C8-1B8B8EB874CF}"/>
    <cellStyle name="Normal 14 4 6 4 2 2 5" xfId="21625" xr:uid="{8C000AB8-5DF7-4FD8-AC85-710018EAB52B}"/>
    <cellStyle name="Normal 14 4 6 4 2 3" xfId="21626" xr:uid="{04100EC7-0BBE-4E0B-B901-B9348DD12E2A}"/>
    <cellStyle name="Normal 14 4 6 4 2 4" xfId="21627" xr:uid="{55BAEC7E-84FA-4A8C-BBE5-26D5C75EB43E}"/>
    <cellStyle name="Normal 14 4 6 4 2 5" xfId="21628" xr:uid="{FEFF74D8-04C8-44EA-99BC-880B2372CE8E}"/>
    <cellStyle name="Normal 14 4 6 4 2 6" xfId="21629" xr:uid="{FF7C3BE7-641A-4FA3-95FD-3F4B44802A3F}"/>
    <cellStyle name="Normal 14 4 6 4 3" xfId="21630" xr:uid="{4CCD741C-E8F5-43D9-B5DB-D7477DB45E83}"/>
    <cellStyle name="Normal 14 4 6 4 3 2" xfId="21631" xr:uid="{7A6C044C-2538-4109-8A2F-6C0CF8295072}"/>
    <cellStyle name="Normal 14 4 6 4 3 2 2" xfId="21632" xr:uid="{D4F91027-F318-40A4-A06F-F9ABA657D5F5}"/>
    <cellStyle name="Normal 14 4 6 4 3 2 3" xfId="21633" xr:uid="{8BF706C0-109E-411D-A0C7-642D405E1C0B}"/>
    <cellStyle name="Normal 14 4 6 4 3 3" xfId="21634" xr:uid="{7930444D-2936-4B93-9FC7-696FD2DBE819}"/>
    <cellStyle name="Normal 14 4 6 4 3 4" xfId="21635" xr:uid="{1880E404-8269-4CFC-B37C-AD16FAA89377}"/>
    <cellStyle name="Normal 14 4 6 4 3 5" xfId="21636" xr:uid="{B86EAC9D-BC6D-437A-B685-68ED3886EEB2}"/>
    <cellStyle name="Normal 14 4 6 4 3 6" xfId="21637" xr:uid="{B1A5F1FE-C7F9-4F7F-8099-7BD4F5E791E6}"/>
    <cellStyle name="Normal 14 4 6 4 4" xfId="21638" xr:uid="{D03E90C4-08AE-43ED-BA94-080859C44365}"/>
    <cellStyle name="Normal 14 4 6 4 4 2" xfId="21639" xr:uid="{AA13F28A-8958-4855-856A-2E58F8744E67}"/>
    <cellStyle name="Normal 14 4 6 4 4 3" xfId="21640" xr:uid="{39CB630E-CEA4-436B-B75D-96C97DBC7C2E}"/>
    <cellStyle name="Normal 14 4 6 4 5" xfId="21641" xr:uid="{00821ED6-9E8A-4D93-858A-566FD2E9BDD8}"/>
    <cellStyle name="Normal 14 4 6 4 6" xfId="21642" xr:uid="{6DB4D855-109D-4E86-AE0E-3787C070C21F}"/>
    <cellStyle name="Normal 14 4 6 4 7" xfId="21643" xr:uid="{0BF89488-AB31-4AB7-A14B-83ED5DD72D9D}"/>
    <cellStyle name="Normal 14 4 6 4 8" xfId="21644" xr:uid="{32078F83-D6AC-436B-B607-1057D9064A01}"/>
    <cellStyle name="Normal 14 4 6 5" xfId="21645" xr:uid="{63563CBD-2FA2-4922-B84F-1554E023FB21}"/>
    <cellStyle name="Normal 14 4 6 5 2" xfId="21646" xr:uid="{CD2E4D94-9CC3-4884-9A0F-FBB35CA915D0}"/>
    <cellStyle name="Normal 14 4 6 5 2 2" xfId="21647" xr:uid="{E45ACA2E-79B6-4047-A58B-53CDE9FF6338}"/>
    <cellStyle name="Normal 14 4 6 5 2 2 2" xfId="21648" xr:uid="{265AB083-BB09-4A59-B75C-DF8C7D62203D}"/>
    <cellStyle name="Normal 14 4 6 5 2 2 3" xfId="21649" xr:uid="{AE2B7FD7-D333-423D-BC51-56D4D8B91A81}"/>
    <cellStyle name="Normal 14 4 6 5 2 2 4" xfId="21650" xr:uid="{B3066558-E55D-4582-AC99-130640197E48}"/>
    <cellStyle name="Normal 14 4 6 5 2 2 5" xfId="21651" xr:uid="{CFE8901D-8175-4B35-BEC2-6C11E4658E9B}"/>
    <cellStyle name="Normal 14 4 6 5 2 3" xfId="21652" xr:uid="{F8A54142-9BCD-43B5-987A-34FB9A559635}"/>
    <cellStyle name="Normal 14 4 6 5 2 4" xfId="21653" xr:uid="{07269D27-5732-46FD-91BA-719554FE5EF1}"/>
    <cellStyle name="Normal 14 4 6 5 2 5" xfId="21654" xr:uid="{7592E7D1-6CF2-46BA-8B3E-351C59300A69}"/>
    <cellStyle name="Normal 14 4 6 5 2 6" xfId="21655" xr:uid="{620612AD-9A1D-4FF0-B6E4-E930A738F141}"/>
    <cellStyle name="Normal 14 4 6 5 3" xfId="21656" xr:uid="{5F3A54CD-7717-4ECC-8094-38EC6826C97F}"/>
    <cellStyle name="Normal 14 4 6 5 3 2" xfId="21657" xr:uid="{7BE84972-DDDF-4F29-BAF7-4C0E9DC4A9BE}"/>
    <cellStyle name="Normal 14 4 6 5 3 2 2" xfId="21658" xr:uid="{84F010EF-5C28-4C8B-A73A-EF1BC61FAA62}"/>
    <cellStyle name="Normal 14 4 6 5 3 2 3" xfId="21659" xr:uid="{9EA2E93F-336A-46E8-BB6F-C2482D64A168}"/>
    <cellStyle name="Normal 14 4 6 5 3 3" xfId="21660" xr:uid="{306DA0D0-CEA4-4BF9-89C6-4B2716E0F1F6}"/>
    <cellStyle name="Normal 14 4 6 5 3 4" xfId="21661" xr:uid="{B8E8900A-DFD5-42B1-B8BE-743AC998FB28}"/>
    <cellStyle name="Normal 14 4 6 5 3 5" xfId="21662" xr:uid="{C28883D5-FE91-464A-8F48-7316565E0DD6}"/>
    <cellStyle name="Normal 14 4 6 5 3 6" xfId="21663" xr:uid="{559ADC4E-1BCA-4BE4-806D-4EC18D8C2BA3}"/>
    <cellStyle name="Normal 14 4 6 5 4" xfId="21664" xr:uid="{AC90DE9B-D600-4CD3-AC48-E105ECE98A5A}"/>
    <cellStyle name="Normal 14 4 6 5 4 2" xfId="21665" xr:uid="{B408FA99-F1F1-4478-8DA9-0C06A7EEF05E}"/>
    <cellStyle name="Normal 14 4 6 5 4 3" xfId="21666" xr:uid="{0C0CE690-5277-4EE5-9AAF-0D58E374374F}"/>
    <cellStyle name="Normal 14 4 6 5 5" xfId="21667" xr:uid="{02B745C4-2F21-46EC-94AC-ED2095609C4A}"/>
    <cellStyle name="Normal 14 4 6 5 6" xfId="21668" xr:uid="{8EF87B63-5AE1-4B6E-8C1C-32030DACD5B0}"/>
    <cellStyle name="Normal 14 4 6 5 7" xfId="21669" xr:uid="{1AD3F532-E92C-4C77-B705-F1FD77D75E8F}"/>
    <cellStyle name="Normal 14 4 6 5 8" xfId="21670" xr:uid="{8EA6FF30-1C75-4CDA-8794-A9BA523E40CD}"/>
    <cellStyle name="Normal 14 4 6 6" xfId="21671" xr:uid="{262E52E5-4D32-4D36-B392-58FA7F20F2D5}"/>
    <cellStyle name="Normal 14 4 6 7" xfId="21672" xr:uid="{046E4D97-DBC0-4337-B4C2-D43A88608A0B}"/>
    <cellStyle name="Normal 14 4 7" xfId="21673" xr:uid="{19C2044F-8490-488D-B0B3-E6A87AB7BE33}"/>
    <cellStyle name="Normal 14 4 7 2" xfId="21674" xr:uid="{DB648E19-A167-4A7A-8225-DA9EB7D3C1E6}"/>
    <cellStyle name="Normal 14 4 7 2 2" xfId="21675" xr:uid="{128F0770-16EF-4A04-849F-CE5AC3C3A96E}"/>
    <cellStyle name="Normal 14 4 7 2 2 2" xfId="21676" xr:uid="{321AC47E-0153-48A8-B34F-DDA3B9ECFFFA}"/>
    <cellStyle name="Normal 14 4 7 2 3" xfId="21677" xr:uid="{E884E8B7-C2ED-4380-B12D-9CCE7A6296D4}"/>
    <cellStyle name="Normal 14 4 7 2 4" xfId="21678" xr:uid="{248221E0-59F5-4640-84C1-9C4EE4B9A88E}"/>
    <cellStyle name="Normal 14 4 7 3" xfId="21679" xr:uid="{773F6C30-6EB4-4018-8CE7-6D04878CA0B3}"/>
    <cellStyle name="Normal 14 4 7 4" xfId="21680" xr:uid="{149FE970-1A8B-49CA-8EEE-722C6DDC3DE1}"/>
    <cellStyle name="Normal 14 4 7 4 2" xfId="21681" xr:uid="{A8FE9648-DAD3-47F7-B709-C6B879AEC6B4}"/>
    <cellStyle name="Normal 14 4 7 4 2 2" xfId="21682" xr:uid="{E6FAE95C-D296-4D23-8B30-D85D4A8AB9A6}"/>
    <cellStyle name="Normal 14 4 7 4 2 2 2" xfId="21683" xr:uid="{A901C9B5-34D9-4350-AE23-9B44817B9594}"/>
    <cellStyle name="Normal 14 4 7 4 2 2 3" xfId="21684" xr:uid="{0C31E676-9874-4B5A-AFB9-6F55349784DC}"/>
    <cellStyle name="Normal 14 4 7 4 2 2 4" xfId="21685" xr:uid="{C6FB445C-1B8B-4A7C-92E6-D9797652CB39}"/>
    <cellStyle name="Normal 14 4 7 4 2 2 5" xfId="21686" xr:uid="{57F62281-6BA0-43DF-AEA2-F9F2C7082810}"/>
    <cellStyle name="Normal 14 4 7 4 2 3" xfId="21687" xr:uid="{7C81F581-55F6-430A-A122-F440942B1A48}"/>
    <cellStyle name="Normal 14 4 7 4 2 4" xfId="21688" xr:uid="{0AD01DCA-72F9-4236-8E31-03BFA269D269}"/>
    <cellStyle name="Normal 14 4 7 4 2 5" xfId="21689" xr:uid="{B6DDF06E-A79C-463B-8174-46DB1E75B7F4}"/>
    <cellStyle name="Normal 14 4 7 4 2 6" xfId="21690" xr:uid="{0FB2D544-8AC4-4504-94D7-0B54F1BE2FFB}"/>
    <cellStyle name="Normal 14 4 7 4 3" xfId="21691" xr:uid="{83B227F8-DEF6-4C63-AD92-620BD6D86E44}"/>
    <cellStyle name="Normal 14 4 7 4 3 2" xfId="21692" xr:uid="{2BBF1A47-7493-47D4-889A-21F837075A67}"/>
    <cellStyle name="Normal 14 4 7 4 3 2 2" xfId="21693" xr:uid="{44D7827D-D275-4273-94E7-1D187E0B3CBF}"/>
    <cellStyle name="Normal 14 4 7 4 3 2 3" xfId="21694" xr:uid="{6B2EBDA1-6051-4EF0-AEE7-2C00918C2FBC}"/>
    <cellStyle name="Normal 14 4 7 4 3 3" xfId="21695" xr:uid="{5E573DDD-50D1-4F24-BC2D-45DE8BB53B0E}"/>
    <cellStyle name="Normal 14 4 7 4 3 4" xfId="21696" xr:uid="{6903A889-504E-48BB-A365-91009CF928F0}"/>
    <cellStyle name="Normal 14 4 7 4 3 5" xfId="21697" xr:uid="{4BBF63C9-6BB6-47AC-B2F3-2D4D97056D29}"/>
    <cellStyle name="Normal 14 4 7 4 3 6" xfId="21698" xr:uid="{871FFB77-493A-44A4-8BC8-0712411E0826}"/>
    <cellStyle name="Normal 14 4 7 4 4" xfId="21699" xr:uid="{E02940FE-FAD5-4116-9978-AFF57E32C1B6}"/>
    <cellStyle name="Normal 14 4 7 4 4 2" xfId="21700" xr:uid="{8E64E228-81D7-46BC-A636-99474D29EC5A}"/>
    <cellStyle name="Normal 14 4 7 4 4 3" xfId="21701" xr:uid="{9D1B2D45-EF92-4DEA-8275-645F9F3C2A1A}"/>
    <cellStyle name="Normal 14 4 7 4 5" xfId="21702" xr:uid="{E03ADB11-94B0-421F-B597-D1729735CA22}"/>
    <cellStyle name="Normal 14 4 7 4 6" xfId="21703" xr:uid="{C3EEE84B-8073-4A5F-A37F-BE98AD5C0CB9}"/>
    <cellStyle name="Normal 14 4 7 4 7" xfId="21704" xr:uid="{3031A939-6F2D-4F1B-B6B0-79542F79EFF2}"/>
    <cellStyle name="Normal 14 4 7 4 8" xfId="21705" xr:uid="{ABAE4916-E5CF-433A-B7C3-1733968FC942}"/>
    <cellStyle name="Normal 14 4 7 5" xfId="21706" xr:uid="{60C3F9D1-A18F-4C37-ACE4-AC2326EBB5A6}"/>
    <cellStyle name="Normal 14 4 7 5 2" xfId="21707" xr:uid="{04DE2E0B-B49E-4CF8-87EE-DC0BF89D250A}"/>
    <cellStyle name="Normal 14 4 7 5 2 2" xfId="21708" xr:uid="{243154EA-9FE7-4FE3-B642-7A1EC2C50D32}"/>
    <cellStyle name="Normal 14 4 7 5 2 2 2" xfId="21709" xr:uid="{107C21B4-1AF1-49D2-B9DC-29413305A564}"/>
    <cellStyle name="Normal 14 4 7 5 2 2 3" xfId="21710" xr:uid="{E05A8023-69E6-4D18-BAAB-B424071DFFBE}"/>
    <cellStyle name="Normal 14 4 7 5 2 2 4" xfId="21711" xr:uid="{37B2A1CF-9512-4390-BDB4-5006D2EEA85A}"/>
    <cellStyle name="Normal 14 4 7 5 2 2 5" xfId="21712" xr:uid="{A2C803CF-9603-41CC-9166-AB4B1DD54DEF}"/>
    <cellStyle name="Normal 14 4 7 5 2 3" xfId="21713" xr:uid="{8CAD0D0D-DB1F-482C-9309-E604CE1CC200}"/>
    <cellStyle name="Normal 14 4 7 5 2 4" xfId="21714" xr:uid="{05680270-0910-46DA-9DBE-966874AC5B14}"/>
    <cellStyle name="Normal 14 4 7 5 2 5" xfId="21715" xr:uid="{4902AA72-213B-4785-B565-1CA20CE9BF31}"/>
    <cellStyle name="Normal 14 4 7 5 2 6" xfId="21716" xr:uid="{9DF1F458-0C52-4CE0-8485-F32246908F91}"/>
    <cellStyle name="Normal 14 4 7 5 3" xfId="21717" xr:uid="{19E61AC9-00DF-443C-A2FA-BE959F809734}"/>
    <cellStyle name="Normal 14 4 7 5 3 2" xfId="21718" xr:uid="{C795DFC5-F2DA-4520-A916-112996E3E088}"/>
    <cellStyle name="Normal 14 4 7 5 3 2 2" xfId="21719" xr:uid="{E0779B41-6EED-4F8E-9A44-D2823EF905C8}"/>
    <cellStyle name="Normal 14 4 7 5 3 2 3" xfId="21720" xr:uid="{E7D900B5-0764-4735-9C1B-A3989CD8B2D2}"/>
    <cellStyle name="Normal 14 4 7 5 3 3" xfId="21721" xr:uid="{BC4C6431-084B-44A0-9DA2-728310BC2E07}"/>
    <cellStyle name="Normal 14 4 7 5 3 4" xfId="21722" xr:uid="{ACA76136-A26D-4782-9D7C-B959ACC972F5}"/>
    <cellStyle name="Normal 14 4 7 5 3 5" xfId="21723" xr:uid="{2FF61E6D-67E2-4164-B551-D567E05D5155}"/>
    <cellStyle name="Normal 14 4 7 5 3 6" xfId="21724" xr:uid="{002DD495-DF62-4886-AE29-063E0E44F4F6}"/>
    <cellStyle name="Normal 14 4 7 5 4" xfId="21725" xr:uid="{4F737C35-19EC-4D6E-A509-ACDA901431BC}"/>
    <cellStyle name="Normal 14 4 7 5 4 2" xfId="21726" xr:uid="{9B1338A5-0D9F-4A55-8C07-9A68EFD6CDF7}"/>
    <cellStyle name="Normal 14 4 7 5 4 3" xfId="21727" xr:uid="{F269B0B0-5078-47F7-80F4-8137B8F406E1}"/>
    <cellStyle name="Normal 14 4 7 5 5" xfId="21728" xr:uid="{0B5A5002-472E-4F68-BC83-AA7F4BECAE46}"/>
    <cellStyle name="Normal 14 4 7 5 6" xfId="21729" xr:uid="{5607C25C-DE7D-41E9-9F96-9064628225F9}"/>
    <cellStyle name="Normal 14 4 7 5 7" xfId="21730" xr:uid="{D50A6CD3-1BF8-418D-96CA-D9E2FB69E01E}"/>
    <cellStyle name="Normal 14 4 7 5 8" xfId="21731" xr:uid="{1FFAC23D-56FC-4E31-8BE6-0F58C85E6AD2}"/>
    <cellStyle name="Normal 14 4 7 6" xfId="21732" xr:uid="{2C5B8A64-92B8-485E-9F75-4F3CF0CF52B5}"/>
    <cellStyle name="Normal 14 4 7 7" xfId="21733" xr:uid="{97B9D38C-31D0-40EB-9FDD-6F361EB72224}"/>
    <cellStyle name="Normal 14 4 8" xfId="21734" xr:uid="{D46DCE3A-A5E0-41FA-BAFD-F8B9829FEC31}"/>
    <cellStyle name="Normal 14 4 8 2" xfId="21735" xr:uid="{C9ECEA4B-ACF8-4EA8-AA3F-D3DF93DD7D97}"/>
    <cellStyle name="Normal 14 4 8 2 2" xfId="21736" xr:uid="{84E0EB48-FBD1-491A-BDC2-3062B0E49440}"/>
    <cellStyle name="Normal 14 4 8 2 2 2" xfId="21737" xr:uid="{E6B9A8FB-DB22-4F73-BD1B-10DD77CD6319}"/>
    <cellStyle name="Normal 14 4 8 2 3" xfId="21738" xr:uid="{E9112E2A-5E83-4FBF-A593-D2C5B4E2CE48}"/>
    <cellStyle name="Normal 14 4 8 2 4" xfId="21739" xr:uid="{BE635876-C491-48E6-8654-1330D900A543}"/>
    <cellStyle name="Normal 14 4 8 3" xfId="21740" xr:uid="{5327A141-9366-408A-817C-7391A5A06AD2}"/>
    <cellStyle name="Normal 14 4 8 4" xfId="21741" xr:uid="{A5AB8871-8A5A-452D-82F1-818724F44F43}"/>
    <cellStyle name="Normal 14 4 8 4 2" xfId="21742" xr:uid="{C620EEFB-1AB3-49B2-B137-6DF4E585FAAF}"/>
    <cellStyle name="Normal 14 4 8 4 2 2" xfId="21743" xr:uid="{2133F998-0EBF-4E6F-BF6C-1E1EDBD15FAB}"/>
    <cellStyle name="Normal 14 4 8 4 2 2 2" xfId="21744" xr:uid="{9AC872A3-4ECC-42A9-8C84-23EE83976C15}"/>
    <cellStyle name="Normal 14 4 8 4 2 2 3" xfId="21745" xr:uid="{32839BF3-4F8C-4634-A9B6-D226A2F2D7B7}"/>
    <cellStyle name="Normal 14 4 8 4 2 2 4" xfId="21746" xr:uid="{5F351BB1-CA6E-4EF4-BFDD-E7761EE22DF9}"/>
    <cellStyle name="Normal 14 4 8 4 2 2 5" xfId="21747" xr:uid="{9DE451C5-97A8-4C3A-9AA9-E16EB3EAB46E}"/>
    <cellStyle name="Normal 14 4 8 4 2 3" xfId="21748" xr:uid="{2D6B3CD6-2A45-42EB-9BE8-19A869C7B214}"/>
    <cellStyle name="Normal 14 4 8 4 2 4" xfId="21749" xr:uid="{5FA74FBA-9CF0-40C2-8644-601073E1DE8D}"/>
    <cellStyle name="Normal 14 4 8 4 2 5" xfId="21750" xr:uid="{5C2E1872-2160-499D-93F5-E44D84C4BD78}"/>
    <cellStyle name="Normal 14 4 8 4 2 6" xfId="21751" xr:uid="{1D00656D-5500-4FB6-B754-3BA02B9FCA2D}"/>
    <cellStyle name="Normal 14 4 8 4 3" xfId="21752" xr:uid="{0C1F86B9-AC11-4030-9A3B-019617AF9154}"/>
    <cellStyle name="Normal 14 4 8 4 3 2" xfId="21753" xr:uid="{E109B615-31D2-492D-8A54-7A811DA1B755}"/>
    <cellStyle name="Normal 14 4 8 4 3 2 2" xfId="21754" xr:uid="{3BCB0004-6BF1-4F2A-A8AD-6FCB3B25AFE5}"/>
    <cellStyle name="Normal 14 4 8 4 3 2 3" xfId="21755" xr:uid="{BDB603A1-0E75-4C19-BBA4-3CDEB3235E97}"/>
    <cellStyle name="Normal 14 4 8 4 3 3" xfId="21756" xr:uid="{9C4AF943-7820-4435-AB0C-8DA80BE3036A}"/>
    <cellStyle name="Normal 14 4 8 4 3 4" xfId="21757" xr:uid="{1112EF67-BA73-490D-B032-023474A530A1}"/>
    <cellStyle name="Normal 14 4 8 4 3 5" xfId="21758" xr:uid="{FCA69DE5-B3E0-4DBD-9327-F37DF7720F96}"/>
    <cellStyle name="Normal 14 4 8 4 3 6" xfId="21759" xr:uid="{556CB629-A59E-4A2D-9F76-568A771D79D0}"/>
    <cellStyle name="Normal 14 4 8 4 4" xfId="21760" xr:uid="{9057A925-DF20-43B4-8F98-C69DB696C3F8}"/>
    <cellStyle name="Normal 14 4 8 4 4 2" xfId="21761" xr:uid="{014F1EA3-582C-412C-88D3-0C63CDE17E83}"/>
    <cellStyle name="Normal 14 4 8 4 4 3" xfId="21762" xr:uid="{D9CFBC5D-E1A1-42CF-9B0B-74E0ABB0AF12}"/>
    <cellStyle name="Normal 14 4 8 4 5" xfId="21763" xr:uid="{63C62B1E-F96F-4C51-9BF9-6B0ADAFD90FD}"/>
    <cellStyle name="Normal 14 4 8 4 6" xfId="21764" xr:uid="{30725A2B-2E77-40FE-A65D-D15245E0B597}"/>
    <cellStyle name="Normal 14 4 8 4 7" xfId="21765" xr:uid="{10F35D16-688B-4FE3-9A79-1497532F6CA0}"/>
    <cellStyle name="Normal 14 4 8 4 8" xfId="21766" xr:uid="{DFF2071B-5A8B-4DD6-9167-21E69578E780}"/>
    <cellStyle name="Normal 14 4 8 5" xfId="21767" xr:uid="{596AC3F6-593B-49DB-9656-E5B80203CF88}"/>
    <cellStyle name="Normal 14 4 8 5 2" xfId="21768" xr:uid="{BFD6A741-AA38-46DB-B79F-F9E8370BD862}"/>
    <cellStyle name="Normal 14 4 8 5 2 2" xfId="21769" xr:uid="{B194460F-DA07-4776-8ED2-D8EF5487167F}"/>
    <cellStyle name="Normal 14 4 8 5 2 2 2" xfId="21770" xr:uid="{CD9376BF-2D01-4CB6-9B67-C6A3DA475116}"/>
    <cellStyle name="Normal 14 4 8 5 2 2 3" xfId="21771" xr:uid="{49F1B146-AB36-4F8C-8ECE-0D833297E665}"/>
    <cellStyle name="Normal 14 4 8 5 2 2 4" xfId="21772" xr:uid="{18A4E812-550E-49FF-A4C4-CAC539FE7D84}"/>
    <cellStyle name="Normal 14 4 8 5 2 2 5" xfId="21773" xr:uid="{615DA7A5-4876-413C-9C27-2381B952D657}"/>
    <cellStyle name="Normal 14 4 8 5 2 3" xfId="21774" xr:uid="{9FD316F7-D9BB-4AF2-93F8-E06E612646EA}"/>
    <cellStyle name="Normal 14 4 8 5 2 4" xfId="21775" xr:uid="{F943E11F-BD3F-41AD-A390-08D52068292E}"/>
    <cellStyle name="Normal 14 4 8 5 2 5" xfId="21776" xr:uid="{CE8703E5-F760-4CA6-8577-834F10B8A143}"/>
    <cellStyle name="Normal 14 4 8 5 2 6" xfId="21777" xr:uid="{BAED5E42-F651-4932-B55E-3DC0E7F6363C}"/>
    <cellStyle name="Normal 14 4 8 5 3" xfId="21778" xr:uid="{66424940-145C-467E-A872-90C2762E8113}"/>
    <cellStyle name="Normal 14 4 8 5 3 2" xfId="21779" xr:uid="{3BE93C0F-82DC-446A-8DEF-ADE5957C4913}"/>
    <cellStyle name="Normal 14 4 8 5 3 2 2" xfId="21780" xr:uid="{B8AF1B12-9E28-496F-A678-DFE260202226}"/>
    <cellStyle name="Normal 14 4 8 5 3 2 3" xfId="21781" xr:uid="{B416E88B-A163-4970-8BCF-0D360D631256}"/>
    <cellStyle name="Normal 14 4 8 5 3 3" xfId="21782" xr:uid="{E1738AD0-00DE-417A-921E-0B7B14724FD8}"/>
    <cellStyle name="Normal 14 4 8 5 3 4" xfId="21783" xr:uid="{85413912-8625-42AC-9129-5F0044C4FE2B}"/>
    <cellStyle name="Normal 14 4 8 5 3 5" xfId="21784" xr:uid="{034AF352-BFFD-48CB-AC2B-A31D95CC9388}"/>
    <cellStyle name="Normal 14 4 8 5 3 6" xfId="21785" xr:uid="{E8292D67-63A8-446B-BD5B-8323C58AEB23}"/>
    <cellStyle name="Normal 14 4 8 5 4" xfId="21786" xr:uid="{7EDC3758-4B15-4AF4-8158-8A9CECCE654D}"/>
    <cellStyle name="Normal 14 4 8 5 4 2" xfId="21787" xr:uid="{D5CFEC80-41D9-4F67-B367-A6444039577E}"/>
    <cellStyle name="Normal 14 4 8 5 4 3" xfId="21788" xr:uid="{2DCE1CDA-37B0-4EB2-85A0-166391B0D217}"/>
    <cellStyle name="Normal 14 4 8 5 5" xfId="21789" xr:uid="{93EA6F4B-6803-4586-BB0C-9945CE56856B}"/>
    <cellStyle name="Normal 14 4 8 5 6" xfId="21790" xr:uid="{9494160A-DBB6-4498-B7A4-83E8CF06C61B}"/>
    <cellStyle name="Normal 14 4 8 5 7" xfId="21791" xr:uid="{14F62196-0385-4687-8685-1AED86B06DA4}"/>
    <cellStyle name="Normal 14 4 8 5 8" xfId="21792" xr:uid="{71CC89F7-7C86-4573-8EDA-CD5EE972C82E}"/>
    <cellStyle name="Normal 14 4 8 6" xfId="21793" xr:uid="{F840C999-997C-4C0A-B3B2-8272E53BC7B4}"/>
    <cellStyle name="Normal 14 4 8 7" xfId="21794" xr:uid="{B44DECC1-79A0-4ABB-B80F-B4654824A7FA}"/>
    <cellStyle name="Normal 14 4 9" xfId="21795" xr:uid="{D81B2931-B837-4710-B058-BAAF4E435AC4}"/>
    <cellStyle name="Normal 14 4 9 2" xfId="21796" xr:uid="{1CC3A489-82DF-47F1-9413-1147D32F6ECA}"/>
    <cellStyle name="Normal 14 4 9 2 2" xfId="21797" xr:uid="{E5328FEB-E709-44E4-9DCE-D74B6645DE3E}"/>
    <cellStyle name="Normal 14 4 9 2 2 2" xfId="21798" xr:uid="{CB2F6701-B658-412E-A9EE-520249901BA7}"/>
    <cellStyle name="Normal 14 4 9 2 3" xfId="21799" xr:uid="{2C4F067E-84EF-41DE-AD87-65CF9A41FC39}"/>
    <cellStyle name="Normal 14 4 9 2 4" xfId="21800" xr:uid="{1BD0385F-6FFA-4399-8B0B-3D5DD008EE23}"/>
    <cellStyle name="Normal 14 4 9 3" xfId="21801" xr:uid="{95CAA729-728D-4A65-889D-09F147B83B9A}"/>
    <cellStyle name="Normal 14 4 9 4" xfId="21802" xr:uid="{6077619C-B8C3-4AB3-8935-C1ED343E432E}"/>
    <cellStyle name="Normal 14 4 9 4 2" xfId="21803" xr:uid="{6F10A380-0FAB-4633-AE6B-923FACF7D095}"/>
    <cellStyle name="Normal 14 4 9 4 2 2" xfId="21804" xr:uid="{15FC5D36-FF70-4025-A744-5793C33E094B}"/>
    <cellStyle name="Normal 14 4 9 4 2 2 2" xfId="21805" xr:uid="{DF11821D-BE6D-4918-94F3-95C3EDC39E39}"/>
    <cellStyle name="Normal 14 4 9 4 2 2 3" xfId="21806" xr:uid="{6F23FD11-04F8-44F1-8448-4FA671EE3083}"/>
    <cellStyle name="Normal 14 4 9 4 2 2 4" xfId="21807" xr:uid="{640BEA33-5845-4448-8730-E08BD6770215}"/>
    <cellStyle name="Normal 14 4 9 4 2 2 5" xfId="21808" xr:uid="{D63237F5-9D47-4A46-B884-7CCCC0F9625B}"/>
    <cellStyle name="Normal 14 4 9 4 2 3" xfId="21809" xr:uid="{CDBD6BA7-069D-4860-ABCF-01415AF1B212}"/>
    <cellStyle name="Normal 14 4 9 4 2 4" xfId="21810" xr:uid="{5189374E-AAA1-4224-B732-05EFD53849ED}"/>
    <cellStyle name="Normal 14 4 9 4 2 5" xfId="21811" xr:uid="{80A0A188-831E-44D0-A85E-A8016246F1A6}"/>
    <cellStyle name="Normal 14 4 9 4 2 6" xfId="21812" xr:uid="{E5DA3C08-B203-4DF7-BB53-EDF4A60DB525}"/>
    <cellStyle name="Normal 14 4 9 4 3" xfId="21813" xr:uid="{AABA7324-F607-4DF2-BD61-493AB8463BA3}"/>
    <cellStyle name="Normal 14 4 9 4 3 2" xfId="21814" xr:uid="{3B9A6504-AE81-40C6-A775-8FA737A2F986}"/>
    <cellStyle name="Normal 14 4 9 4 3 2 2" xfId="21815" xr:uid="{ED23BDB8-CC3C-4539-9126-5FB4C598FC05}"/>
    <cellStyle name="Normal 14 4 9 4 3 2 3" xfId="21816" xr:uid="{E340F866-1E14-456F-A931-5D6F18F21C5D}"/>
    <cellStyle name="Normal 14 4 9 4 3 3" xfId="21817" xr:uid="{0B7F8921-851B-470E-B37E-F0BC6F788E7F}"/>
    <cellStyle name="Normal 14 4 9 4 3 4" xfId="21818" xr:uid="{331D87EB-3E9E-42CA-B329-67CACB3BB07D}"/>
    <cellStyle name="Normal 14 4 9 4 3 5" xfId="21819" xr:uid="{E340057E-85F2-464C-BF04-EF9AD389380D}"/>
    <cellStyle name="Normal 14 4 9 4 3 6" xfId="21820" xr:uid="{392A6CB0-E41A-455D-941B-E400550242E9}"/>
    <cellStyle name="Normal 14 4 9 4 4" xfId="21821" xr:uid="{7BFD67F2-B10E-4A8F-AD10-D2333EFD9B42}"/>
    <cellStyle name="Normal 14 4 9 4 4 2" xfId="21822" xr:uid="{352F68A9-89A7-4262-B60B-AFC506BE7FDC}"/>
    <cellStyle name="Normal 14 4 9 4 4 3" xfId="21823" xr:uid="{2835D5FA-6D15-4B03-BE2A-88A1BA93174D}"/>
    <cellStyle name="Normal 14 4 9 4 5" xfId="21824" xr:uid="{59861E35-7BD6-4981-B03E-7A30227BF73E}"/>
    <cellStyle name="Normal 14 4 9 4 6" xfId="21825" xr:uid="{11B4A878-CCA0-4596-A1C6-1ABF221E1807}"/>
    <cellStyle name="Normal 14 4 9 4 7" xfId="21826" xr:uid="{0144F633-2B21-4738-9BEC-D617A68E90F9}"/>
    <cellStyle name="Normal 14 4 9 4 8" xfId="21827" xr:uid="{D5A81F3B-354B-4064-BF29-3B08BBA05112}"/>
    <cellStyle name="Normal 14 4 9 5" xfId="21828" xr:uid="{A1A7F645-9768-489A-B20B-D6C175AB51CD}"/>
    <cellStyle name="Normal 14 4 9 5 2" xfId="21829" xr:uid="{CD894AAC-B58D-4708-80F3-458B5CA81476}"/>
    <cellStyle name="Normal 14 4 9 5 2 2" xfId="21830" xr:uid="{D0A67D42-5B2C-4ADF-9889-608BD1C070C0}"/>
    <cellStyle name="Normal 14 4 9 5 2 2 2" xfId="21831" xr:uid="{97851F2A-87BA-4AA5-9B84-E57469113B0A}"/>
    <cellStyle name="Normal 14 4 9 5 2 2 3" xfId="21832" xr:uid="{AC3738E9-E8BA-41AD-9814-0924EF4F72F4}"/>
    <cellStyle name="Normal 14 4 9 5 2 2 4" xfId="21833" xr:uid="{B4142959-3E11-4051-83CD-4F454CFC8472}"/>
    <cellStyle name="Normal 14 4 9 5 2 2 5" xfId="21834" xr:uid="{9FA08010-2177-40D5-A3AF-5458E332679B}"/>
    <cellStyle name="Normal 14 4 9 5 2 3" xfId="21835" xr:uid="{2F877AD1-1462-458D-A36B-2BB39DE89D79}"/>
    <cellStyle name="Normal 14 4 9 5 2 4" xfId="21836" xr:uid="{CA656286-DDA2-4D4B-B101-465C6A78938F}"/>
    <cellStyle name="Normal 14 4 9 5 2 5" xfId="21837" xr:uid="{74E29B5E-97E0-472C-8E0F-80CF83CFE570}"/>
    <cellStyle name="Normal 14 4 9 5 2 6" xfId="21838" xr:uid="{68D5A1F1-8C6C-45C9-B77B-ACCA3DA19955}"/>
    <cellStyle name="Normal 14 4 9 5 3" xfId="21839" xr:uid="{60493C5E-2F3F-4123-B970-BB202DB9BE98}"/>
    <cellStyle name="Normal 14 4 9 5 3 2" xfId="21840" xr:uid="{44FEEC03-08C1-435E-8A8B-37687F25A847}"/>
    <cellStyle name="Normal 14 4 9 5 3 2 2" xfId="21841" xr:uid="{B5681FD2-F6E7-499C-B535-9611472D6265}"/>
    <cellStyle name="Normal 14 4 9 5 3 2 3" xfId="21842" xr:uid="{07FBA89B-695D-4AF1-BAE2-6F2C09A2D78C}"/>
    <cellStyle name="Normal 14 4 9 5 3 3" xfId="21843" xr:uid="{971E15B8-F9E6-4B25-9E7D-7223C265F73C}"/>
    <cellStyle name="Normal 14 4 9 5 3 4" xfId="21844" xr:uid="{4000E8AA-1B13-4F12-9A59-5197903635D0}"/>
    <cellStyle name="Normal 14 4 9 5 3 5" xfId="21845" xr:uid="{67A9E236-4DF3-467D-9823-4C7689095CD7}"/>
    <cellStyle name="Normal 14 4 9 5 3 6" xfId="21846" xr:uid="{CC382301-A3AA-466D-8E74-688CE0EBCE33}"/>
    <cellStyle name="Normal 14 4 9 5 4" xfId="21847" xr:uid="{3262DCD9-5D7D-44F6-BF35-E45070C4C830}"/>
    <cellStyle name="Normal 14 4 9 5 4 2" xfId="21848" xr:uid="{0E5A4D20-69C1-4FBE-902E-8C2E316D9409}"/>
    <cellStyle name="Normal 14 4 9 5 4 3" xfId="21849" xr:uid="{72042B2E-2195-4782-BB66-AA257ABD8596}"/>
    <cellStyle name="Normal 14 4 9 5 5" xfId="21850" xr:uid="{EF08D92C-DCB2-4D13-8556-9763721FE244}"/>
    <cellStyle name="Normal 14 4 9 5 6" xfId="21851" xr:uid="{6284C9D5-606B-48D0-A4E6-0FCF04400DC4}"/>
    <cellStyle name="Normal 14 4 9 5 7" xfId="21852" xr:uid="{C5DABFD8-4FAE-4D77-8F45-3A1EF0C96AA8}"/>
    <cellStyle name="Normal 14 4 9 5 8" xfId="21853" xr:uid="{AAC499BD-6BFD-4CE1-A877-89DF390547C7}"/>
    <cellStyle name="Normal 14 4 9 6" xfId="21854" xr:uid="{1E47E0CF-000B-4574-B486-7E80197F3605}"/>
    <cellStyle name="Normal 14 4 9 7" xfId="21855" xr:uid="{5023134E-600B-4932-B702-F61741CC118A}"/>
    <cellStyle name="Normal 14 40" xfId="21856" xr:uid="{94C813D7-BF07-4762-A0B0-FE10027F48C7}"/>
    <cellStyle name="Normal 14 40 2" xfId="21857" xr:uid="{B6B7495E-833F-4488-98BE-E42E006722B6}"/>
    <cellStyle name="Normal 14 40 2 2" xfId="21858" xr:uid="{ABD47BDA-8426-4F44-98D6-6739C022427A}"/>
    <cellStyle name="Normal 14 40 3" xfId="21859" xr:uid="{027157E7-2FDC-4D93-AB00-34C92E9337CC}"/>
    <cellStyle name="Normal 14 40 4" xfId="21860" xr:uid="{6855B04B-884F-4FF6-8114-2FD75F22D2EF}"/>
    <cellStyle name="Normal 14 41" xfId="21861" xr:uid="{EE0E0BAF-C9C2-49BB-A977-481A5B7D4EBA}"/>
    <cellStyle name="Normal 14 41 2" xfId="21862" xr:uid="{3FF51CCB-1485-40B7-A09C-47C5742D6520}"/>
    <cellStyle name="Normal 14 42" xfId="21863" xr:uid="{2982AA1E-D4E0-4DA8-BE8C-A82AE1B2A048}"/>
    <cellStyle name="Normal 14 43" xfId="21864" xr:uid="{1DA28495-7BF1-4FB9-8CA7-CC6F69E366CA}"/>
    <cellStyle name="Normal 14 44" xfId="21865" xr:uid="{0737F3AA-FADD-41FF-88BE-72E386D39D07}"/>
    <cellStyle name="Normal 14 45" xfId="21866" xr:uid="{84333687-3353-4395-B5C9-F72276487BEB}"/>
    <cellStyle name="Normal 14 46" xfId="44058" xr:uid="{99473439-961B-4F79-8988-7CDFA21CE673}"/>
    <cellStyle name="Normal 14 47" xfId="15674" xr:uid="{760969EF-2974-468A-8441-142D0013DD30}"/>
    <cellStyle name="Normal 14 5" xfId="4187" xr:uid="{00000000-0005-0000-0000-0000220E0000}"/>
    <cellStyle name="Normal 14 5 2" xfId="21867" xr:uid="{D543A7B3-7DC8-408F-9003-01BA045BA11F}"/>
    <cellStyle name="Normal 14 6" xfId="4188" xr:uid="{00000000-0005-0000-0000-0000230E0000}"/>
    <cellStyle name="Normal 14 6 2" xfId="21868" xr:uid="{8FA81D6D-EEFB-44E8-A7A4-2F78495DFD92}"/>
    <cellStyle name="Normal 14 7" xfId="4189" xr:uid="{00000000-0005-0000-0000-0000240E0000}"/>
    <cellStyle name="Normal 14 7 2" xfId="21869" xr:uid="{7DCD595A-3BEC-47C9-A1F3-DDFCF10BF02F}"/>
    <cellStyle name="Normal 14 8" xfId="4190" xr:uid="{00000000-0005-0000-0000-0000250E0000}"/>
    <cellStyle name="Normal 14 8 2" xfId="21870" xr:uid="{56F6CE93-8C7C-4F41-B60A-E3E19DF84719}"/>
    <cellStyle name="Normal 14 9" xfId="4191" xr:uid="{00000000-0005-0000-0000-0000260E0000}"/>
    <cellStyle name="Normal 14 9 2" xfId="21871" xr:uid="{914A0D0A-B5D8-4134-B078-1569348E1171}"/>
    <cellStyle name="Normal 14_2-2" xfId="4192" xr:uid="{00000000-0005-0000-0000-0000270E0000}"/>
    <cellStyle name="Normal 15" xfId="1143" xr:uid="{00000000-0005-0000-0000-0000280E0000}"/>
    <cellStyle name="Normal 15 10" xfId="4193" xr:uid="{00000000-0005-0000-0000-0000290E0000}"/>
    <cellStyle name="Normal 15 10 2" xfId="21873" xr:uid="{206C02B1-3526-4222-8EBB-789D1F72163E}"/>
    <cellStyle name="Normal 15 11" xfId="4194" xr:uid="{00000000-0005-0000-0000-00002A0E0000}"/>
    <cellStyle name="Normal 15 11 2" xfId="21874" xr:uid="{2472C67A-8F0A-474C-B4A0-805754C42109}"/>
    <cellStyle name="Normal 15 12" xfId="4195" xr:uid="{00000000-0005-0000-0000-00002B0E0000}"/>
    <cellStyle name="Normal 15 12 2" xfId="21875" xr:uid="{902B4920-5ABA-4DE7-B1F3-62B4374265AF}"/>
    <cellStyle name="Normal 15 13" xfId="4196" xr:uid="{00000000-0005-0000-0000-00002C0E0000}"/>
    <cellStyle name="Normal 15 13 2" xfId="21876" xr:uid="{918A2F6A-26DA-44B7-A6C8-D9187E14285C}"/>
    <cellStyle name="Normal 15 14" xfId="21877" xr:uid="{95C15978-8ED6-4AEE-B0C9-FF4A1B24BC71}"/>
    <cellStyle name="Normal 15 14 2" xfId="21878" xr:uid="{DA47A474-132F-4FED-AE19-F57E970F0D37}"/>
    <cellStyle name="Normal 15 14 2 2" xfId="21879" xr:uid="{753B3A26-2B69-4B70-AE07-3B2B25AC87B2}"/>
    <cellStyle name="Normal 15 14 2 2 2" xfId="21880" xr:uid="{75BE111F-AC14-4039-AA8E-9A92653E1183}"/>
    <cellStyle name="Normal 15 14 2 3" xfId="21881" xr:uid="{828AF377-27BB-4C4E-950F-1FB1F8E85291}"/>
    <cellStyle name="Normal 15 14 2 4" xfId="21882" xr:uid="{D8F97016-8E3A-4784-A7FF-AF83E7F8CDD1}"/>
    <cellStyle name="Normal 15 14 3" xfId="21883" xr:uid="{B519B309-E505-4635-907B-947D3FC52124}"/>
    <cellStyle name="Normal 15 14 4" xfId="21884" xr:uid="{630A83EE-BECD-4116-A3F8-1A47D1D46EE1}"/>
    <cellStyle name="Normal 15 15" xfId="21885" xr:uid="{677934B9-10DA-4C04-B911-CC4C663EC037}"/>
    <cellStyle name="Normal 15 15 2" xfId="21886" xr:uid="{5A6FB742-EEF5-4F01-8DFC-D72B00735459}"/>
    <cellStyle name="Normal 15 15 2 2" xfId="21887" xr:uid="{2527CE1E-CD2B-4125-9C33-5832B5BE17A9}"/>
    <cellStyle name="Normal 15 15 2 2 2" xfId="21888" xr:uid="{E2EFD28D-F609-47D4-AD6C-2AE05AC13F42}"/>
    <cellStyle name="Normal 15 15 2 3" xfId="21889" xr:uid="{63B47665-4EF9-4EF5-9BB7-F6CB89D78743}"/>
    <cellStyle name="Normal 15 15 2 4" xfId="21890" xr:uid="{7A2BF84B-CAA3-48FA-BEF3-1BD7DF3FB613}"/>
    <cellStyle name="Normal 15 15 3" xfId="21891" xr:uid="{FEFC5C0E-A107-4B28-ABE7-0319A6A6268F}"/>
    <cellStyle name="Normal 15 15 4" xfId="21892" xr:uid="{5A02860E-6ED3-4CFB-8933-69A47E59908E}"/>
    <cellStyle name="Normal 15 16" xfId="21893" xr:uid="{05638772-02DF-4526-A0C3-7689692F36D4}"/>
    <cellStyle name="Normal 15 16 2" xfId="21894" xr:uid="{4BEA674B-98DA-49FA-A3FC-4CA07EAD540A}"/>
    <cellStyle name="Normal 15 16 2 2" xfId="21895" xr:uid="{A2DC6480-246C-4C45-9BB2-5E929A81CD70}"/>
    <cellStyle name="Normal 15 16 2 2 2" xfId="21896" xr:uid="{FC651093-4A94-4A6E-AF65-F8064994CBBB}"/>
    <cellStyle name="Normal 15 16 2 3" xfId="21897" xr:uid="{E53D5964-0168-4B25-AAD7-4924C83EBE5F}"/>
    <cellStyle name="Normal 15 16 2 4" xfId="21898" xr:uid="{71D276D0-5719-44A6-ACCF-252737C87A2C}"/>
    <cellStyle name="Normal 15 16 3" xfId="21899" xr:uid="{0D68BCEE-5F19-4F82-B225-70A56ADED640}"/>
    <cellStyle name="Normal 15 16 4" xfId="21900" xr:uid="{9ECF3E0E-26DB-439B-8CD4-05D0D76FCF55}"/>
    <cellStyle name="Normal 15 17" xfId="21901" xr:uid="{15185901-73F2-4208-AEAA-FC4C429C7A62}"/>
    <cellStyle name="Normal 15 17 2" xfId="21902" xr:uid="{96EA5405-C17A-4D6C-81A0-EDEF8315C9B7}"/>
    <cellStyle name="Normal 15 17 2 2" xfId="21903" xr:uid="{43859CC6-F58C-48E5-A1B7-B80407FB2110}"/>
    <cellStyle name="Normal 15 17 2 2 2" xfId="21904" xr:uid="{F2858D3A-71C9-4701-9EC5-9963982FCA7B}"/>
    <cellStyle name="Normal 15 17 2 3" xfId="21905" xr:uid="{68EF3797-3373-4847-9239-58C37AD4E1C4}"/>
    <cellStyle name="Normal 15 17 2 4" xfId="21906" xr:uid="{1DD8BBDF-2663-46E5-ABA6-C0889E817340}"/>
    <cellStyle name="Normal 15 17 3" xfId="21907" xr:uid="{89E03D37-FDC2-42E3-AC35-8C8B7EBAD5A7}"/>
    <cellStyle name="Normal 15 17 4" xfId="21908" xr:uid="{0739A768-CCEF-4E3C-961A-75C561903733}"/>
    <cellStyle name="Normal 15 18" xfId="21909" xr:uid="{08357383-472E-4B8E-A562-46698B3B7835}"/>
    <cellStyle name="Normal 15 18 2" xfId="21910" xr:uid="{02410780-9701-4360-9627-07A5936FD8D0}"/>
    <cellStyle name="Normal 15 18 2 2" xfId="21911" xr:uid="{500A301A-2806-4926-92DE-C3565460B9F2}"/>
    <cellStyle name="Normal 15 18 2 2 2" xfId="21912" xr:uid="{E38029CB-7FBE-45D8-B802-CD2B1CB87F65}"/>
    <cellStyle name="Normal 15 18 2 3" xfId="21913" xr:uid="{C32C2C96-1489-456A-ADAE-C46FBE511AF4}"/>
    <cellStyle name="Normal 15 18 2 4" xfId="21914" xr:uid="{A87C4290-51D7-40C4-BCE2-79991D62BB80}"/>
    <cellStyle name="Normal 15 18 3" xfId="21915" xr:uid="{5087FF27-0BDA-45E9-95C4-7ABFD98EF73E}"/>
    <cellStyle name="Normal 15 18 4" xfId="21916" xr:uid="{9F88E948-AFC3-48C9-A60B-3FD3530654B8}"/>
    <cellStyle name="Normal 15 19" xfId="21917" xr:uid="{E7CF2F50-4BE0-4415-9A3D-400DBC7697C1}"/>
    <cellStyle name="Normal 15 19 2" xfId="21918" xr:uid="{59291574-8C6D-49B3-91EC-0B8E1F5E092B}"/>
    <cellStyle name="Normal 15 19 2 2" xfId="21919" xr:uid="{FFEB4667-8900-483C-8EA3-A59FCCFAB7BB}"/>
    <cellStyle name="Normal 15 19 2 2 2" xfId="21920" xr:uid="{376CBED8-30C1-4079-A9D0-A7BD58EDE17B}"/>
    <cellStyle name="Normal 15 19 2 3" xfId="21921" xr:uid="{0F5B359F-BEC2-45E0-B16B-51ED4B3623DC}"/>
    <cellStyle name="Normal 15 19 2 4" xfId="21922" xr:uid="{63729D5E-2B8F-4BC5-ABD3-9C1D184D9E90}"/>
    <cellStyle name="Normal 15 19 3" xfId="21923" xr:uid="{A3FBE033-8C1F-42D7-AF8C-7B061FC0C943}"/>
    <cellStyle name="Normal 15 19 4" xfId="21924" xr:uid="{4C8EE74A-F662-40BF-9624-33C1D028F2D5}"/>
    <cellStyle name="Normal 15 2" xfId="1144" xr:uid="{00000000-0005-0000-0000-00002D0E0000}"/>
    <cellStyle name="Normal 15 2 2" xfId="44061" xr:uid="{4F2866CA-18F9-4924-B866-452750E64D3B}"/>
    <cellStyle name="Normal 15 2 3" xfId="21925" xr:uid="{D4A3C5E7-DE44-4CF9-AEC8-24DB24198CFD}"/>
    <cellStyle name="Normal 15 20" xfId="21926" xr:uid="{4E27E2F9-9EE6-4A49-B2EC-579901B7AA4A}"/>
    <cellStyle name="Normal 15 20 2" xfId="21927" xr:uid="{ACF8771C-A86C-4925-9802-79F84D3F85EC}"/>
    <cellStyle name="Normal 15 20 2 2" xfId="21928" xr:uid="{931CCE74-6E39-474A-B23A-B481E8A136DF}"/>
    <cellStyle name="Normal 15 20 2 2 2" xfId="21929" xr:uid="{67756C66-134B-4BE3-8FB6-7BE555A4749D}"/>
    <cellStyle name="Normal 15 20 2 3" xfId="21930" xr:uid="{BCB6C354-BEB0-439F-B7D3-56A61166B2A9}"/>
    <cellStyle name="Normal 15 20 2 4" xfId="21931" xr:uid="{3C55C07B-EE3C-4914-90E5-6775DF834E5B}"/>
    <cellStyle name="Normal 15 20 3" xfId="21932" xr:uid="{AF8E5BE2-1E59-4B85-B342-F1BDDC01944B}"/>
    <cellStyle name="Normal 15 20 4" xfId="21933" xr:uid="{9212DEA0-BF25-4760-B95F-8F7C6FC97EA8}"/>
    <cellStyle name="Normal 15 21" xfId="21934" xr:uid="{9C288384-DD02-47D7-9F31-366D4C8C8A52}"/>
    <cellStyle name="Normal 15 21 2" xfId="21935" xr:uid="{874B3644-1979-45B5-86B9-3878BFD65AD7}"/>
    <cellStyle name="Normal 15 21 2 2" xfId="21936" xr:uid="{C561C22B-4071-4DA0-9E9D-C3F0F21FFCC1}"/>
    <cellStyle name="Normal 15 21 2 2 2" xfId="21937" xr:uid="{F675AADA-C815-42EB-B56F-D3CB0029EDE6}"/>
    <cellStyle name="Normal 15 21 2 3" xfId="21938" xr:uid="{59EBA46D-B143-4C00-B694-F103F4C81EEB}"/>
    <cellStyle name="Normal 15 21 2 4" xfId="21939" xr:uid="{FDEBB5DB-3580-45C8-8932-1C7B0800A1AD}"/>
    <cellStyle name="Normal 15 21 3" xfId="21940" xr:uid="{260843F2-7F54-409B-B853-EF65E168170F}"/>
    <cellStyle name="Normal 15 21 4" xfId="21941" xr:uid="{8979E5FD-D557-4E46-9CDD-5D2CACC35C3F}"/>
    <cellStyle name="Normal 15 22" xfId="21942" xr:uid="{2D51B57A-B9B0-4BE6-934B-734964D2DD0E}"/>
    <cellStyle name="Normal 15 22 2" xfId="21943" xr:uid="{71E429E2-4E80-428F-9373-28A55DDC086F}"/>
    <cellStyle name="Normal 15 22 2 2" xfId="21944" xr:uid="{C0E89656-9CA7-472D-AE9C-B9B1CE5D34E4}"/>
    <cellStyle name="Normal 15 22 2 2 2" xfId="21945" xr:uid="{2A3A5C85-A89C-4DA4-BF53-ACAAB3121751}"/>
    <cellStyle name="Normal 15 22 2 3" xfId="21946" xr:uid="{B2BAE1BA-E7E2-49B4-A237-B4A02F4E86E2}"/>
    <cellStyle name="Normal 15 22 2 4" xfId="21947" xr:uid="{8A7D5625-000D-42A5-8B97-515D3DA3795F}"/>
    <cellStyle name="Normal 15 22 3" xfId="21948" xr:uid="{A251713B-9622-4FA3-887C-9626C87DD308}"/>
    <cellStyle name="Normal 15 22 4" xfId="21949" xr:uid="{CCED5CF2-C49E-4D44-B71F-A15FAE47304E}"/>
    <cellStyle name="Normal 15 23" xfId="21950" xr:uid="{505343C2-48AE-48D2-8136-9173B7ADD030}"/>
    <cellStyle name="Normal 15 23 2" xfId="21951" xr:uid="{50D64B0D-B1BD-45F8-BFBD-03AD2A149C25}"/>
    <cellStyle name="Normal 15 23 2 2" xfId="21952" xr:uid="{3DAFCB83-5419-4A6A-A5BB-5A12C9CA519F}"/>
    <cellStyle name="Normal 15 23 2 2 2" xfId="21953" xr:uid="{61108D9F-0C57-4EF8-AB55-B81072A15529}"/>
    <cellStyle name="Normal 15 23 2 3" xfId="21954" xr:uid="{2CB7E9A9-AE88-4C1E-810D-0A324F64AB35}"/>
    <cellStyle name="Normal 15 23 2 4" xfId="21955" xr:uid="{824F130D-FCDA-47AE-8878-5260B080DB3C}"/>
    <cellStyle name="Normal 15 23 3" xfId="21956" xr:uid="{81FDAFDD-DDE5-4A57-87D9-3B990B2B45A9}"/>
    <cellStyle name="Normal 15 23 4" xfId="21957" xr:uid="{A48D20FB-860B-4CA4-9C64-1D3519477C07}"/>
    <cellStyle name="Normal 15 24" xfId="21958" xr:uid="{BCF6C481-421F-4B32-ADD0-FE0C29636F08}"/>
    <cellStyle name="Normal 15 24 2" xfId="21959" xr:uid="{A8E002C9-522A-4BC1-9216-A7F1716BA054}"/>
    <cellStyle name="Normal 15 24 2 2" xfId="21960" xr:uid="{83D7EEFA-ED99-4FEF-AFEA-7BF84DCB607F}"/>
    <cellStyle name="Normal 15 24 2 2 2" xfId="21961" xr:uid="{8FC87063-F277-4E93-B79F-8669D2568331}"/>
    <cellStyle name="Normal 15 24 2 3" xfId="21962" xr:uid="{4C14D8F2-BDDE-44DF-9B68-2D15AFA005F3}"/>
    <cellStyle name="Normal 15 24 2 4" xfId="21963" xr:uid="{262D26BA-8AD6-45A7-8EFC-31003E143984}"/>
    <cellStyle name="Normal 15 24 3" xfId="21964" xr:uid="{C512685C-AB66-4670-AC63-D2D04D480300}"/>
    <cellStyle name="Normal 15 24 4" xfId="21965" xr:uid="{C8E63503-8767-48A2-B54D-025518A87A08}"/>
    <cellStyle name="Normal 15 25" xfId="21966" xr:uid="{C39FE5FA-5C70-4EB4-B03D-990D2D9427EC}"/>
    <cellStyle name="Normal 15 25 2" xfId="21967" xr:uid="{BE415FE1-1D29-43B9-A37B-4054F2CB6516}"/>
    <cellStyle name="Normal 15 25 2 2" xfId="21968" xr:uid="{EAC494E3-F9D4-4B05-A8A2-15648D8D5925}"/>
    <cellStyle name="Normal 15 25 2 2 2" xfId="21969" xr:uid="{5EEF3BFC-1EDD-4DD5-B270-7ECF655AA1A7}"/>
    <cellStyle name="Normal 15 25 2 3" xfId="21970" xr:uid="{CD15B3CB-CF63-415C-8F02-DCA28619C5B3}"/>
    <cellStyle name="Normal 15 25 2 4" xfId="21971" xr:uid="{175C5409-A782-4919-901E-DDA4F352D6F7}"/>
    <cellStyle name="Normal 15 25 3" xfId="21972" xr:uid="{65B4F0A1-D47C-4AAE-9CB8-85CF5CB794A5}"/>
    <cellStyle name="Normal 15 25 4" xfId="21973" xr:uid="{74E08A31-F85F-40DC-8E42-892389AC6C2F}"/>
    <cellStyle name="Normal 15 26" xfId="21974" xr:uid="{85A8AB70-DEBA-4694-ADE0-1E5169F62CA6}"/>
    <cellStyle name="Normal 15 26 2" xfId="21975" xr:uid="{9D3375DB-A26A-4B58-B26F-A9D972FB0940}"/>
    <cellStyle name="Normal 15 26 2 2" xfId="21976" xr:uid="{614ABF61-B7F9-4071-840A-89D9DDD432A8}"/>
    <cellStyle name="Normal 15 26 2 2 2" xfId="21977" xr:uid="{B692ACB3-CD02-4397-96FC-448CA7E9414B}"/>
    <cellStyle name="Normal 15 26 2 3" xfId="21978" xr:uid="{567C90BE-C130-496C-9F17-0D9B5275DE00}"/>
    <cellStyle name="Normal 15 26 2 4" xfId="21979" xr:uid="{C1AE9CFC-832E-4A58-A36C-E557DBFFA9A5}"/>
    <cellStyle name="Normal 15 26 3" xfId="21980" xr:uid="{C02C98F5-2464-46DF-BD51-7F1B60D18383}"/>
    <cellStyle name="Normal 15 26 4" xfId="21981" xr:uid="{B9FB8CB1-F20D-449D-9AAF-0D2A8E065FDF}"/>
    <cellStyle name="Normal 15 27" xfId="21982" xr:uid="{A3ED4ED1-A722-4D8C-A948-842875A5E876}"/>
    <cellStyle name="Normal 15 27 2" xfId="21983" xr:uid="{F7E9C69D-BDCC-4CA0-985C-0C4E4ECB6CE2}"/>
    <cellStyle name="Normal 15 27 2 2" xfId="21984" xr:uid="{2AC246BF-817E-4121-B981-E6AB4587D060}"/>
    <cellStyle name="Normal 15 27 2 2 2" xfId="21985" xr:uid="{7D15F335-200D-4C3B-86BD-CF3FEC425015}"/>
    <cellStyle name="Normal 15 27 2 3" xfId="21986" xr:uid="{6A618EDD-C285-45CF-90E7-796A292F97FC}"/>
    <cellStyle name="Normal 15 27 2 4" xfId="21987" xr:uid="{AE5A7FF1-7964-4F10-BB9A-1606B983958A}"/>
    <cellStyle name="Normal 15 27 3" xfId="21988" xr:uid="{5C14FCCF-DC17-41AC-9450-9D888A090A74}"/>
    <cellStyle name="Normal 15 27 4" xfId="21989" xr:uid="{B3EEADD9-3B6F-4F93-BBC0-FCC44B295C44}"/>
    <cellStyle name="Normal 15 28" xfId="21990" xr:uid="{1CA61D60-D8C2-4CFC-A818-EBA1077C2012}"/>
    <cellStyle name="Normal 15 28 2" xfId="21991" xr:uid="{E4E20046-5CA8-43C1-BD4A-1FD0DB244828}"/>
    <cellStyle name="Normal 15 28 2 2" xfId="21992" xr:uid="{AE99FA97-E899-4682-AB09-8E8FFB4D3B7E}"/>
    <cellStyle name="Normal 15 28 2 2 2" xfId="21993" xr:uid="{2F7F719C-5077-40AF-809F-97B8C6E9ADD7}"/>
    <cellStyle name="Normal 15 28 2 3" xfId="21994" xr:uid="{E8BBADA8-790B-43D7-AB6D-3151646FCBF3}"/>
    <cellStyle name="Normal 15 28 2 4" xfId="21995" xr:uid="{52E4258A-C3DA-4EF6-8CFF-A743DD48C4D9}"/>
    <cellStyle name="Normal 15 28 3" xfId="21996" xr:uid="{9A01830B-1627-4AA6-9200-0374ABC47A55}"/>
    <cellStyle name="Normal 15 28 4" xfId="21997" xr:uid="{75FFE861-A8D4-4E5A-A4F8-D407D91D472A}"/>
    <cellStyle name="Normal 15 29" xfId="21998" xr:uid="{2437E521-1AE3-428F-855A-279DC05BCA08}"/>
    <cellStyle name="Normal 15 29 2" xfId="21999" xr:uid="{83E874EE-7DE8-4B22-AD5A-1353F2DCAB54}"/>
    <cellStyle name="Normal 15 29 2 2" xfId="22000" xr:uid="{4FF7DE26-83D1-4786-86BB-8B568F8E06A3}"/>
    <cellStyle name="Normal 15 29 2 2 2" xfId="22001" xr:uid="{186EDDF7-D31F-4504-BB3E-6FE683C0D744}"/>
    <cellStyle name="Normal 15 29 2 3" xfId="22002" xr:uid="{18D05D61-9182-4EDF-8CDA-5E86DE022F64}"/>
    <cellStyle name="Normal 15 29 2 4" xfId="22003" xr:uid="{B13FFA50-57A8-499E-8214-7995C7225C3F}"/>
    <cellStyle name="Normal 15 29 3" xfId="22004" xr:uid="{534C9D2D-A607-49F7-A501-CD80A3D1600D}"/>
    <cellStyle name="Normal 15 29 4" xfId="22005" xr:uid="{092295D4-F4A4-4126-87CD-68DF01B4E442}"/>
    <cellStyle name="Normal 15 3" xfId="1145" xr:uid="{00000000-0005-0000-0000-00002E0E0000}"/>
    <cellStyle name="Normal 15 3 2" xfId="4197" xr:uid="{00000000-0005-0000-0000-00002F0E0000}"/>
    <cellStyle name="Normal 15 3 2 2" xfId="44062" xr:uid="{0EDFE14C-31CA-49F8-AC83-5DE3811E84B1}"/>
    <cellStyle name="Normal 15 3 3" xfId="22006" xr:uid="{43818530-6694-4B22-A0FE-8546CAFA1736}"/>
    <cellStyle name="Normal 15 30" xfId="22007" xr:uid="{581EFE01-FB62-43E0-800E-089BD7E3AD00}"/>
    <cellStyle name="Normal 15 30 2" xfId="22008" xr:uid="{EA82E317-3BA6-4190-9F61-894502BD68DC}"/>
    <cellStyle name="Normal 15 30 2 2" xfId="22009" xr:uid="{C784F770-9CD5-4A6A-AFCB-64274C9EABF3}"/>
    <cellStyle name="Normal 15 30 3" xfId="22010" xr:uid="{5D4D4F56-34A9-494E-AD4E-2C9787D1D0E5}"/>
    <cellStyle name="Normal 15 30 4" xfId="22011" xr:uid="{852758CD-72D2-4FB7-9856-2AA2EBFECDE2}"/>
    <cellStyle name="Normal 15 31" xfId="22012" xr:uid="{719D4932-1D9E-4876-95F2-94941F681CAB}"/>
    <cellStyle name="Normal 15 32" xfId="22013" xr:uid="{E06CF65F-4DB7-447D-AE7C-1A51D3673E74}"/>
    <cellStyle name="Normal 15 33" xfId="43371" xr:uid="{9C405070-971A-4E4D-A5B6-8241C5FFEFCB}"/>
    <cellStyle name="Normal 15 34" xfId="21872" xr:uid="{3CC48204-77A0-4DA0-8F86-1A1C0571BFA9}"/>
    <cellStyle name="Normal 15 4" xfId="1146" xr:uid="{00000000-0005-0000-0000-0000300E0000}"/>
    <cellStyle name="Normal 15 4 2" xfId="4198" xr:uid="{00000000-0005-0000-0000-0000310E0000}"/>
    <cellStyle name="Normal 15 4 2 2" xfId="44063" xr:uid="{AA4E5354-14F1-428C-8FFD-7AD7D52D5D91}"/>
    <cellStyle name="Normal 15 4 3" xfId="6032" xr:uid="{A830F1A2-5302-481B-88A0-EBBAC16D71A8}"/>
    <cellStyle name="Normal 15 4 4" xfId="22014" xr:uid="{152F52E9-03C1-44AA-8390-2FDB407B3CA3}"/>
    <cellStyle name="Normal 15 5" xfId="1147" xr:uid="{00000000-0005-0000-0000-0000320E0000}"/>
    <cellStyle name="Normal 15 5 2" xfId="4199" xr:uid="{00000000-0005-0000-0000-0000330E0000}"/>
    <cellStyle name="Normal 15 5 2 2" xfId="44064" xr:uid="{C8124A08-70E0-4C27-AD19-AE8FB928D2F6}"/>
    <cellStyle name="Normal 15 5 3" xfId="22015" xr:uid="{1B27E8EF-2ECC-48E7-AABB-FD6F34D09B52}"/>
    <cellStyle name="Normal 15 6" xfId="4200" xr:uid="{00000000-0005-0000-0000-0000340E0000}"/>
    <cellStyle name="Normal 15 6 2" xfId="22016" xr:uid="{1264B882-C66C-49B6-9BB3-58E90EF96270}"/>
    <cellStyle name="Normal 15 7" xfId="4201" xr:uid="{00000000-0005-0000-0000-0000350E0000}"/>
    <cellStyle name="Normal 15 7 2" xfId="22017" xr:uid="{2D3C20E5-B747-4224-A911-9C42ACE27598}"/>
    <cellStyle name="Normal 15 8" xfId="4202" xr:uid="{00000000-0005-0000-0000-0000360E0000}"/>
    <cellStyle name="Normal 15 8 2" xfId="22018" xr:uid="{E7DEC9AE-04AB-4E49-B01A-C6C0E3F07332}"/>
    <cellStyle name="Normal 15 9" xfId="4203" xr:uid="{00000000-0005-0000-0000-0000370E0000}"/>
    <cellStyle name="Normal 15 9 2" xfId="22019" xr:uid="{27089CC5-CAD4-4052-BD89-18F1C5D062E0}"/>
    <cellStyle name="Normal 15_1.TS_IS" xfId="1148" xr:uid="{00000000-0005-0000-0000-0000380E0000}"/>
    <cellStyle name="Normal 16" xfId="1149" xr:uid="{00000000-0005-0000-0000-0000390E0000}"/>
    <cellStyle name="Normal 16 10" xfId="22021" xr:uid="{A860EA81-0DA5-4CA2-BAC1-B6377E1A1D8C}"/>
    <cellStyle name="Normal 16 11" xfId="22022" xr:uid="{C2E100BD-8110-4DD3-8EB4-682122326BAF}"/>
    <cellStyle name="Normal 16 12" xfId="22023" xr:uid="{C7D76042-3BFA-4414-AB5F-4937207BD184}"/>
    <cellStyle name="Normal 16 13" xfId="22024" xr:uid="{0B73BAC7-6EA4-4864-AC79-E8DA5A10F24D}"/>
    <cellStyle name="Normal 16 14" xfId="22025" xr:uid="{47B36577-AAE9-4348-B00E-89742D986168}"/>
    <cellStyle name="Normal 16 14 2" xfId="22026" xr:uid="{FAD5A2B0-CC53-40F8-A816-52312063A6E5}"/>
    <cellStyle name="Normal 16 14 2 2" xfId="22027" xr:uid="{C3351648-433F-41D3-AF2B-DAB0C27896A1}"/>
    <cellStyle name="Normal 16 14 2 2 2" xfId="22028" xr:uid="{7B8536BD-16E6-4A30-A180-105720338AF1}"/>
    <cellStyle name="Normal 16 14 2 2 3" xfId="22029" xr:uid="{AF252C41-B713-4476-872C-96960CE53B97}"/>
    <cellStyle name="Normal 16 14 2 2 4" xfId="22030" xr:uid="{5557B477-BDF3-4200-8A50-095E10A3F4CB}"/>
    <cellStyle name="Normal 16 14 2 2 5" xfId="22031" xr:uid="{6AFAE415-177F-4657-8255-5F329DC4820F}"/>
    <cellStyle name="Normal 16 14 2 3" xfId="22032" xr:uid="{A4A1C330-01AB-46E0-9C90-CEFA2083E3C9}"/>
    <cellStyle name="Normal 16 14 2 4" xfId="22033" xr:uid="{B22D2397-FAEB-4220-A1FE-E59B59D33E9B}"/>
    <cellStyle name="Normal 16 14 2 5" xfId="22034" xr:uid="{C4CFC2AB-D5D1-4E35-92FF-47551CAADDCB}"/>
    <cellStyle name="Normal 16 14 2 6" xfId="22035" xr:uid="{DE06AF8E-6D75-42C2-84E6-F0A290C2D041}"/>
    <cellStyle name="Normal 16 14 3" xfId="22036" xr:uid="{BECFFC81-C084-4B3D-9925-C6C8CB1A4365}"/>
    <cellStyle name="Normal 16 14 3 2" xfId="22037" xr:uid="{3551CFCF-9CD8-4D2F-A8A5-56A908707F92}"/>
    <cellStyle name="Normal 16 14 3 2 2" xfId="22038" xr:uid="{66F6243E-B0F1-4DCF-85FD-3D93D1981C44}"/>
    <cellStyle name="Normal 16 14 3 2 3" xfId="22039" xr:uid="{FD6C9376-0B19-45DA-94AC-EA4023402EB9}"/>
    <cellStyle name="Normal 16 14 3 3" xfId="22040" xr:uid="{7FB518E0-8278-4117-BBCB-EACD679340C5}"/>
    <cellStyle name="Normal 16 14 3 4" xfId="22041" xr:uid="{57B864C7-7527-4F01-AF97-FC3FF921FC31}"/>
    <cellStyle name="Normal 16 14 3 5" xfId="22042" xr:uid="{D5D1D62E-24BB-4B9E-959B-FFCF7086EBDB}"/>
    <cellStyle name="Normal 16 14 3 6" xfId="22043" xr:uid="{F801C898-3EBB-410D-93AC-B8C2AB2AFFBC}"/>
    <cellStyle name="Normal 16 14 4" xfId="22044" xr:uid="{427382BF-3A1D-4AE0-AFD0-454C83B35801}"/>
    <cellStyle name="Normal 16 14 4 2" xfId="22045" xr:uid="{BDE8A23F-9CB9-4A6B-A4B5-6EB9A9D5AB62}"/>
    <cellStyle name="Normal 16 14 4 3" xfId="22046" xr:uid="{6140F583-C941-42E4-8D59-402683293F1C}"/>
    <cellStyle name="Normal 16 14 5" xfId="22047" xr:uid="{9967F7C4-62F2-4599-8204-E684AAFECA93}"/>
    <cellStyle name="Normal 16 14 6" xfId="22048" xr:uid="{8F625BAA-4FC8-4D63-A762-A5FC88C48B70}"/>
    <cellStyle name="Normal 16 14 7" xfId="22049" xr:uid="{25012E8C-488A-46AD-B0A3-FE6CCE0620F4}"/>
    <cellStyle name="Normal 16 14 8" xfId="22050" xr:uid="{90192940-6F7C-465F-85E9-241F369535DF}"/>
    <cellStyle name="Normal 16 15" xfId="22051" xr:uid="{DAF3B393-1C76-48AD-BC2C-49EB0AA52B46}"/>
    <cellStyle name="Normal 16 15 2" xfId="22052" xr:uid="{D7362B38-EFE6-46AD-A193-770A2AA1249F}"/>
    <cellStyle name="Normal 16 15 2 2" xfId="22053" xr:uid="{4D30ED7E-93F6-4D3F-AFF9-F8556CF88813}"/>
    <cellStyle name="Normal 16 15 2 2 2" xfId="22054" xr:uid="{C05D7335-B097-4848-AD87-3F9796DE2C10}"/>
    <cellStyle name="Normal 16 15 2 2 3" xfId="22055" xr:uid="{9C576ABC-0668-47A1-AD29-8A835F8CDE55}"/>
    <cellStyle name="Normal 16 15 2 3" xfId="22056" xr:uid="{4E4C304B-9C2C-4CD8-8C0F-C8CB18A0BE1F}"/>
    <cellStyle name="Normal 16 15 2 4" xfId="22057" xr:uid="{CE47F4CB-DC5F-4502-8948-473A570F8D40}"/>
    <cellStyle name="Normal 16 15 3" xfId="22058" xr:uid="{5AEA372A-D3D1-4B72-9133-AF8CC724B1C0}"/>
    <cellStyle name="Normal 16 15 3 2" xfId="22059" xr:uid="{55338D8D-96BF-4E62-98B4-0D1FA08623A4}"/>
    <cellStyle name="Normal 16 15 3 2 2" xfId="22060" xr:uid="{84A02197-5438-4D81-B182-8ED685A39719}"/>
    <cellStyle name="Normal 16 15 3 2 3" xfId="22061" xr:uid="{DEB1E8E1-DBE2-4DEB-9030-FEBAFCC16F2E}"/>
    <cellStyle name="Normal 16 15 3 3" xfId="22062" xr:uid="{44B74199-3009-4482-BDD2-D53BC015968B}"/>
    <cellStyle name="Normal 16 15 3 4" xfId="22063" xr:uid="{78277DFB-1AF0-499A-8DDB-8045BF16B778}"/>
    <cellStyle name="Normal 16 15 4" xfId="22064" xr:uid="{AACD284E-7DE9-46BB-B897-BCB5B80107BC}"/>
    <cellStyle name="Normal 16 15 4 2" xfId="22065" xr:uid="{1B5C6346-3FAA-4BFB-9A15-944219A399FE}"/>
    <cellStyle name="Normal 16 15 4 3" xfId="22066" xr:uid="{FE22F631-39DA-4329-91A3-637AAB04F019}"/>
    <cellStyle name="Normal 16 16" xfId="22067" xr:uid="{F3382604-B75A-4069-85F2-1504CF74CC2A}"/>
    <cellStyle name="Normal 16 16 2" xfId="22068" xr:uid="{57E0AD09-70F4-4BD0-B1E3-AC47A976ACCA}"/>
    <cellStyle name="Normal 16 16 2 2" xfId="22069" xr:uid="{6FFF0B95-777B-452D-A890-440B45192D7B}"/>
    <cellStyle name="Normal 16 16 2 2 2" xfId="22070" xr:uid="{2DF20EA8-28F5-4C1E-BB4A-67002EEBB6EC}"/>
    <cellStyle name="Normal 16 16 2 2 3" xfId="22071" xr:uid="{39CFCFD0-810B-4762-84B2-6E274EE44638}"/>
    <cellStyle name="Normal 16 16 2 3" xfId="22072" xr:uid="{3BBBCE13-9139-42AB-A36D-72897B339B00}"/>
    <cellStyle name="Normal 16 16 2 4" xfId="22073" xr:uid="{730A63A9-045A-4814-8C05-FC4AFB38CA1B}"/>
    <cellStyle name="Normal 16 16 2 5" xfId="22074" xr:uid="{3766F81D-0A0B-4C6B-BB29-4C5AE57E0A67}"/>
    <cellStyle name="Normal 16 16 2 6" xfId="22075" xr:uid="{09D68DCA-9B7D-4103-BCC2-1EA399A83D32}"/>
    <cellStyle name="Normal 16 16 3" xfId="22076" xr:uid="{C58936F5-C1DA-4DEC-A45B-493D1B706FEA}"/>
    <cellStyle name="Normal 16 16 3 2" xfId="22077" xr:uid="{5C79FB2D-3362-4DF2-8525-112A015CB562}"/>
    <cellStyle name="Normal 16 16 3 2 2" xfId="22078" xr:uid="{78AD5CAE-B7AB-40DD-B220-89A94BBC161C}"/>
    <cellStyle name="Normal 16 16 3 2 3" xfId="22079" xr:uid="{0237AA02-03CC-403D-AA5A-B1077F80575C}"/>
    <cellStyle name="Normal 16 16 3 3" xfId="22080" xr:uid="{5C0F0F42-4117-4150-8737-B62449281E0E}"/>
    <cellStyle name="Normal 16 16 3 4" xfId="22081" xr:uid="{F2FEE1E7-68DC-41D3-A63C-4ED309B967F9}"/>
    <cellStyle name="Normal 16 16 4" xfId="22082" xr:uid="{35358922-266C-4FD5-9F9B-C8004D412998}"/>
    <cellStyle name="Normal 16 16 4 2" xfId="22083" xr:uid="{7617C3E3-FE93-4AF4-8223-B6793CC1916F}"/>
    <cellStyle name="Normal 16 16 4 3" xfId="22084" xr:uid="{62F84005-4054-430E-B6EE-50764682E746}"/>
    <cellStyle name="Normal 16 16 5" xfId="22085" xr:uid="{EF1D3B3D-971B-4F80-B366-D80274180550}"/>
    <cellStyle name="Normal 16 16 6" xfId="22086" xr:uid="{436A933C-15D6-4FBC-9565-5CA20587E00A}"/>
    <cellStyle name="Normal 16 16 7" xfId="22087" xr:uid="{3339815E-5C80-4F7D-A3CF-3BF7A1A99CCC}"/>
    <cellStyle name="Normal 16 16 8" xfId="22088" xr:uid="{E36C28B7-1E91-4191-BD9F-ABD7A484BE7C}"/>
    <cellStyle name="Normal 16 17" xfId="22089" xr:uid="{A7895B22-5EA2-45EA-90D0-35C12EF49C03}"/>
    <cellStyle name="Normal 16 17 2" xfId="22090" xr:uid="{4B11885C-F492-461E-ADD3-E61D9F6E8E79}"/>
    <cellStyle name="Normal 16 17 2 2" xfId="22091" xr:uid="{A0591CB8-92E0-4E55-B1E9-47A5CBBA28CB}"/>
    <cellStyle name="Normal 16 17 2 2 2" xfId="22092" xr:uid="{E8823AEE-F48C-4D95-9157-88BEDCCB614B}"/>
    <cellStyle name="Normal 16 17 2 2 3" xfId="22093" xr:uid="{8DCC4158-BD27-439A-BDF6-FFC53F06370F}"/>
    <cellStyle name="Normal 16 17 2 3" xfId="22094" xr:uid="{36D3E280-C356-440C-B352-03281376A31B}"/>
    <cellStyle name="Normal 16 17 2 4" xfId="22095" xr:uid="{CB9C28CC-8A90-4FAA-99AE-3AEB0372D61C}"/>
    <cellStyle name="Normal 16 17 3" xfId="22096" xr:uid="{E4CE6CC1-6EE0-4888-BAA5-B4231D5BF43F}"/>
    <cellStyle name="Normal 16 17 3 2" xfId="22097" xr:uid="{3112F81F-DB3F-4881-A714-EA0FA2B21CD9}"/>
    <cellStyle name="Normal 16 17 3 2 2" xfId="22098" xr:uid="{EC9A10A0-56E3-44B0-94CB-A0282C12828C}"/>
    <cellStyle name="Normal 16 17 3 2 3" xfId="22099" xr:uid="{1BE9972C-B06B-4F6A-9DBA-15F9A56AFBA7}"/>
    <cellStyle name="Normal 16 17 3 3" xfId="22100" xr:uid="{0A8DB610-2103-4DA7-9A48-C24EDE378CCD}"/>
    <cellStyle name="Normal 16 17 3 4" xfId="22101" xr:uid="{A8289E4D-73EF-4DCF-8F10-4950514ED942}"/>
    <cellStyle name="Normal 16 17 4" xfId="22102" xr:uid="{D67F7796-21BB-4240-BEB1-A08FD714AFF6}"/>
    <cellStyle name="Normal 16 17 4 2" xfId="22103" xr:uid="{3081E4B9-D69C-4C23-9885-3DE2D2E172FC}"/>
    <cellStyle name="Normal 16 17 4 3" xfId="22104" xr:uid="{9712A682-8E45-4430-BBBD-281444B34086}"/>
    <cellStyle name="Normal 16 17 5" xfId="22105" xr:uid="{3BE83639-F4E9-4D0B-AB98-29E0AF41F5C4}"/>
    <cellStyle name="Normal 16 17 6" xfId="22106" xr:uid="{F39C123B-4FD1-4AEC-AA96-8AB00BB47EB6}"/>
    <cellStyle name="Normal 16 17 7" xfId="22107" xr:uid="{9399EC6D-DDB3-44EC-80CA-A9928212C3D9}"/>
    <cellStyle name="Normal 16 17 8" xfId="22108" xr:uid="{71F9AEE7-35AF-4CBC-BC98-DBC39C88951D}"/>
    <cellStyle name="Normal 16 18" xfId="22109" xr:uid="{83C6868D-C636-4F79-952D-4ABF772F416B}"/>
    <cellStyle name="Normal 16 18 2" xfId="22110" xr:uid="{58827F25-A093-454E-BD69-D35724D4075D}"/>
    <cellStyle name="Normal 16 18 2 2" xfId="22111" xr:uid="{5027384C-AA60-4901-A6DF-89CCF22BC33C}"/>
    <cellStyle name="Normal 16 18 2 2 2" xfId="22112" xr:uid="{3AB51CD6-8E87-4E6F-AB68-4BB53922246A}"/>
    <cellStyle name="Normal 16 18 2 2 3" xfId="22113" xr:uid="{77CD7521-B7DD-4076-A9D6-FEEF3049E4EB}"/>
    <cellStyle name="Normal 16 18 2 3" xfId="22114" xr:uid="{ACDFAEBD-8586-49ED-AB82-16D7143F6EB9}"/>
    <cellStyle name="Normal 16 18 2 4" xfId="22115" xr:uid="{5FE10E75-3A3F-463A-9849-2258F1143EFF}"/>
    <cellStyle name="Normal 16 18 3" xfId="22116" xr:uid="{4778A0F5-DD56-4AE4-B4FD-A3BC8F41EA3D}"/>
    <cellStyle name="Normal 16 18 3 2" xfId="22117" xr:uid="{659822A9-7C4D-4DF4-BBB0-7BA86D0B3F92}"/>
    <cellStyle name="Normal 16 18 3 3" xfId="22118" xr:uid="{3F380A88-5B13-4D3B-9110-A620E38AE68E}"/>
    <cellStyle name="Normal 16 18 4" xfId="22119" xr:uid="{3DB6DC57-63DC-401F-8AC1-16298792F340}"/>
    <cellStyle name="Normal 16 18 5" xfId="22120" xr:uid="{E3B3D842-A6BC-4FF6-8FEF-E476B1F2CEE2}"/>
    <cellStyle name="Normal 16 18 6" xfId="22121" xr:uid="{D3D5CA73-8DD8-407B-AAC3-104CB0C495AD}"/>
    <cellStyle name="Normal 16 19" xfId="22122" xr:uid="{5BB68816-9994-4650-AF74-66157A440C16}"/>
    <cellStyle name="Normal 16 19 2" xfId="22123" xr:uid="{8CD6C1F8-9236-48AD-B77F-D09BAA867C0D}"/>
    <cellStyle name="Normal 16 19 2 2" xfId="22124" xr:uid="{22B48274-CAA8-4C7F-AC19-0413BE7A9268}"/>
    <cellStyle name="Normal 16 19 2 3" xfId="22125" xr:uid="{550DFD85-D9BB-4FC3-A515-797E6FD174C4}"/>
    <cellStyle name="Normal 16 19 3" xfId="22126" xr:uid="{F994F23E-A75F-470A-B63E-8F185FF556AA}"/>
    <cellStyle name="Normal 16 19 4" xfId="22127" xr:uid="{42155758-9E8B-4BC0-83A5-0D3AFF93AC31}"/>
    <cellStyle name="Normal 16 2" xfId="4204" xr:uid="{00000000-0005-0000-0000-00003A0E0000}"/>
    <cellStyle name="Normal 16 2 2" xfId="22128" xr:uid="{DE4F3574-5E94-495D-9B5D-D1274AC87294}"/>
    <cellStyle name="Normal 16 20" xfId="22129" xr:uid="{4DA9BFE2-34A4-4CBB-91AB-B464C0BE7638}"/>
    <cellStyle name="Normal 16 20 2" xfId="22130" xr:uid="{8175B0F7-0187-4F15-A296-2934C3B1DEBE}"/>
    <cellStyle name="Normal 16 20 2 2" xfId="22131" xr:uid="{422CF4B0-5B0F-4E2F-869E-8921C139A675}"/>
    <cellStyle name="Normal 16 20 2 3" xfId="22132" xr:uid="{6FD4BFFA-14EF-43BE-A557-6EDD3E7C1DC7}"/>
    <cellStyle name="Normal 16 20 3" xfId="22133" xr:uid="{6CECD059-3C2F-453E-BF35-33E6C159FF1B}"/>
    <cellStyle name="Normal 16 20 4" xfId="22134" xr:uid="{F6E90DCC-9A43-4984-BFFF-3D253A9D8302}"/>
    <cellStyle name="Normal 16 21" xfId="22135" xr:uid="{E120C532-E153-40F9-8C24-115AE3C446C0}"/>
    <cellStyle name="Normal 16 21 2" xfId="22136" xr:uid="{35F02BA1-7B5F-4266-955E-D3374304D84D}"/>
    <cellStyle name="Normal 16 21 3" xfId="22137" xr:uid="{57C7E511-8029-4E63-854F-271E6BDFD32E}"/>
    <cellStyle name="Normal 16 22" xfId="22138" xr:uid="{7CA1F64B-C4C5-4F53-A422-620485D93D11}"/>
    <cellStyle name="Normal 16 23" xfId="22139" xr:uid="{FBACBD4D-B7BC-4AFF-A834-FF036FC42709}"/>
    <cellStyle name="Normal 16 24" xfId="22140" xr:uid="{3E9B82E2-1014-4212-87C3-2345189F4B50}"/>
    <cellStyle name="Normal 16 25" xfId="22141" xr:uid="{B434BC0B-A173-4E55-BB00-FEA411A3912B}"/>
    <cellStyle name="Normal 16 26" xfId="44065" xr:uid="{36376803-86D0-468A-AC74-56E8B7875F46}"/>
    <cellStyle name="Normal 16 27" xfId="22020" xr:uid="{3D91F3A2-835B-4CB7-BCCA-35AA6161FEA5}"/>
    <cellStyle name="Normal 16 3" xfId="4205" xr:uid="{00000000-0005-0000-0000-00003B0E0000}"/>
    <cellStyle name="Normal 16 3 2" xfId="22142" xr:uid="{3BB11FC6-1345-4605-9145-F3C1000A67A7}"/>
    <cellStyle name="Normal 16 4" xfId="22143" xr:uid="{84A2BE93-044F-479C-9C7A-3773520EBD70}"/>
    <cellStyle name="Normal 16 5" xfId="22144" xr:uid="{3A6DEEB0-4322-4FCB-99B0-CA9DFC7EDE17}"/>
    <cellStyle name="Normal 16 6" xfId="22145" xr:uid="{4BCA9C20-7F23-4A36-A652-FA8B8FBC1587}"/>
    <cellStyle name="Normal 16 7" xfId="22146" xr:uid="{C9EF4AAA-7763-4CA7-A8B7-9F9545C3A1F0}"/>
    <cellStyle name="Normal 16 8" xfId="22147" xr:uid="{E4173D11-266F-4B24-9B90-582DC8FB04B2}"/>
    <cellStyle name="Normal 16 9" xfId="22148" xr:uid="{1F6BC337-6005-4A3F-AB1C-081635AC162C}"/>
    <cellStyle name="Normal 16_PRN-Būvpr_sastāvs (2)" xfId="22149" xr:uid="{2CA648AC-4734-48C0-A6BB-50D44CF11FF7}"/>
    <cellStyle name="Normal 163" xfId="4206" xr:uid="{00000000-0005-0000-0000-00003C0E0000}"/>
    <cellStyle name="Normal 163 2" xfId="4207" xr:uid="{00000000-0005-0000-0000-00003D0E0000}"/>
    <cellStyle name="Normal 17" xfId="1150" xr:uid="{00000000-0005-0000-0000-00003E0E0000}"/>
    <cellStyle name="Normal 17 10" xfId="22151" xr:uid="{A939EC53-472A-4145-90D1-DF93AA3BF0FD}"/>
    <cellStyle name="Normal 17 11" xfId="22152" xr:uid="{7F7A9570-AFA9-42F9-8702-D29262722CD7}"/>
    <cellStyle name="Normal 17 12" xfId="22153" xr:uid="{C817FBC3-8909-4B69-87EF-EF78F8177200}"/>
    <cellStyle name="Normal 17 13" xfId="22154" xr:uid="{71614ECB-E6BA-496C-AF94-09FA946F7567}"/>
    <cellStyle name="Normal 17 14" xfId="22155" xr:uid="{EABAA863-C704-45F4-BE79-0F42EC1B0A31}"/>
    <cellStyle name="Normal 17 14 2" xfId="22156" xr:uid="{5431A1F2-BE4D-43F4-AF91-A8CFDD6045E1}"/>
    <cellStyle name="Normal 17 14 2 2" xfId="22157" xr:uid="{F938DBB8-64C9-4E4D-A128-9E162CA0E8E9}"/>
    <cellStyle name="Normal 17 14 2 2 2" xfId="22158" xr:uid="{6F413D46-DAB3-4A3A-BC15-A8287890B5C8}"/>
    <cellStyle name="Normal 17 14 2 2 3" xfId="22159" xr:uid="{226EC2C1-0D20-4FD1-AEDF-B710D1D2663F}"/>
    <cellStyle name="Normal 17 14 2 2 4" xfId="22160" xr:uid="{090A92A7-68E8-4BF9-A157-6B56E3DF1B78}"/>
    <cellStyle name="Normal 17 14 2 2 5" xfId="22161" xr:uid="{B00B209C-75A9-4114-81D5-6A8E5FED9126}"/>
    <cellStyle name="Normal 17 14 2 3" xfId="22162" xr:uid="{953CCAFE-CDEB-4B93-893A-0F853BDDCB75}"/>
    <cellStyle name="Normal 17 14 2 4" xfId="22163" xr:uid="{84B2FEAE-70B5-4027-A6B4-58171815129A}"/>
    <cellStyle name="Normal 17 14 2 5" xfId="22164" xr:uid="{3B26873B-40D3-4E6E-89CB-D071BC6D2D71}"/>
    <cellStyle name="Normal 17 14 2 6" xfId="22165" xr:uid="{234E292B-B73F-460D-9626-E57A7FAED8E1}"/>
    <cellStyle name="Normal 17 14 3" xfId="22166" xr:uid="{99A64731-7450-4509-840C-7298C9E93A3F}"/>
    <cellStyle name="Normal 17 14 3 2" xfId="22167" xr:uid="{0AC78A8A-F098-4130-8EA0-23F9B459B65F}"/>
    <cellStyle name="Normal 17 14 3 2 2" xfId="22168" xr:uid="{F61D9C5A-3832-4DC8-AE41-69D89D226D46}"/>
    <cellStyle name="Normal 17 14 3 2 3" xfId="22169" xr:uid="{014D7FB1-6863-45A7-A170-3952600D37A4}"/>
    <cellStyle name="Normal 17 14 3 3" xfId="22170" xr:uid="{50AD302F-E795-43A9-92CA-C4BA6CFC81F0}"/>
    <cellStyle name="Normal 17 14 3 4" xfId="22171" xr:uid="{E6D31927-347B-4256-BDC1-199AD89AE635}"/>
    <cellStyle name="Normal 17 14 3 5" xfId="22172" xr:uid="{13A8A441-7F94-40A9-907E-9F072F63FBAE}"/>
    <cellStyle name="Normal 17 14 3 6" xfId="22173" xr:uid="{DD0A8B56-48E5-444C-A6AD-CC58F2EB2DEB}"/>
    <cellStyle name="Normal 17 14 4" xfId="22174" xr:uid="{44CDFD5E-6B3F-44D3-9EC6-93F1A685096A}"/>
    <cellStyle name="Normal 17 14 4 2" xfId="22175" xr:uid="{51F1DFD2-C075-45DF-9A37-F1E208C9784D}"/>
    <cellStyle name="Normal 17 14 4 3" xfId="22176" xr:uid="{E5C94ACB-2A35-42F5-96A0-A5557F86A467}"/>
    <cellStyle name="Normal 17 14 5" xfId="22177" xr:uid="{04272A5D-68F4-414A-A1C6-E848CBEA6D74}"/>
    <cellStyle name="Normal 17 14 6" xfId="22178" xr:uid="{BF1FCB24-3B8C-4449-AA43-F74EDFF9B531}"/>
    <cellStyle name="Normal 17 14 7" xfId="22179" xr:uid="{3E22B286-A31E-482E-AAC4-9CE6E0B85C23}"/>
    <cellStyle name="Normal 17 14 8" xfId="22180" xr:uid="{A7B19D20-7DDC-42B6-B241-3D583B7631DA}"/>
    <cellStyle name="Normal 17 15" xfId="22181" xr:uid="{DE39A8DB-070A-4EC4-AE31-F3847FF89074}"/>
    <cellStyle name="Normal 17 15 2" xfId="22182" xr:uid="{8B945E18-C9D1-4641-A581-89FD5BACC4E6}"/>
    <cellStyle name="Normal 17 15 2 2" xfId="22183" xr:uid="{B16062C3-428B-4CC0-B621-9E5DF0F0F0B9}"/>
    <cellStyle name="Normal 17 15 2 2 2" xfId="22184" xr:uid="{8299EE86-26BD-4EA0-90BA-61093B31215D}"/>
    <cellStyle name="Normal 17 15 2 2 3" xfId="22185" xr:uid="{99BECA3E-0126-4209-BB8E-157B85220553}"/>
    <cellStyle name="Normal 17 15 2 3" xfId="22186" xr:uid="{FD54DCB3-A439-4227-91AA-E7F1D5C5B071}"/>
    <cellStyle name="Normal 17 15 2 4" xfId="22187" xr:uid="{681A6399-1B81-4336-ADF6-9F6594A0011B}"/>
    <cellStyle name="Normal 17 15 3" xfId="22188" xr:uid="{636D17A4-791B-43D3-8C06-604E8E4F4E3F}"/>
    <cellStyle name="Normal 17 15 3 2" xfId="22189" xr:uid="{8757C13C-CF51-4056-AA61-AFAAD0071508}"/>
    <cellStyle name="Normal 17 15 3 2 2" xfId="22190" xr:uid="{44724C7B-CF12-4CDB-9C11-95ED43EBFED3}"/>
    <cellStyle name="Normal 17 15 3 2 3" xfId="22191" xr:uid="{43DDCD23-ADF2-434A-BEB0-5DC7EF981702}"/>
    <cellStyle name="Normal 17 15 3 3" xfId="22192" xr:uid="{EB2BEDDB-82F2-4C2C-AF3F-4257096B6247}"/>
    <cellStyle name="Normal 17 15 3 4" xfId="22193" xr:uid="{2875DD51-8A79-473D-B064-56757604A534}"/>
    <cellStyle name="Normal 17 15 4" xfId="22194" xr:uid="{9ED7D4ED-AB80-4794-BC7A-106ED4A21D00}"/>
    <cellStyle name="Normal 17 15 4 2" xfId="22195" xr:uid="{F99DAA70-B731-4B07-9463-7A9A88C612D4}"/>
    <cellStyle name="Normal 17 15 4 3" xfId="22196" xr:uid="{68ED2FDB-FB5E-43F2-8DCC-E7AADF8D3C40}"/>
    <cellStyle name="Normal 17 16" xfId="22197" xr:uid="{DCD1260D-BF3D-4260-86E8-99ECE4EB9BF7}"/>
    <cellStyle name="Normal 17 16 2" xfId="22198" xr:uid="{C1D0E303-0FA5-422D-9D33-66FAA2D96831}"/>
    <cellStyle name="Normal 17 16 2 2" xfId="22199" xr:uid="{19606D95-C5FF-4BD0-B27A-0CB3FB47C2AC}"/>
    <cellStyle name="Normal 17 16 2 2 2" xfId="22200" xr:uid="{B9741468-60AA-43DE-8D1F-3FAE9E44286B}"/>
    <cellStyle name="Normal 17 16 2 2 3" xfId="22201" xr:uid="{EB011F4F-1BBB-4AEF-AAB4-A6CF787E2D2C}"/>
    <cellStyle name="Normal 17 16 2 3" xfId="22202" xr:uid="{AA093B1C-48F0-434E-8992-56E44D5F2FDA}"/>
    <cellStyle name="Normal 17 16 2 4" xfId="22203" xr:uid="{C9AF68C4-3E79-40D6-9157-EE3B3B8F74DB}"/>
    <cellStyle name="Normal 17 16 3" xfId="22204" xr:uid="{B03A2119-939E-41D4-A47B-F88213B82E22}"/>
    <cellStyle name="Normal 17 16 3 2" xfId="22205" xr:uid="{E1408B09-7C94-456D-AE8D-E6FF0F4508CA}"/>
    <cellStyle name="Normal 17 16 3 2 2" xfId="22206" xr:uid="{1A0BAFFA-34C6-4075-BE82-BC4D0EAEFF93}"/>
    <cellStyle name="Normal 17 16 3 2 3" xfId="22207" xr:uid="{68A84078-866B-45D8-B491-F391310320A5}"/>
    <cellStyle name="Normal 17 16 3 3" xfId="22208" xr:uid="{75096353-121C-44EB-8E1A-FC8BE705CBE7}"/>
    <cellStyle name="Normal 17 16 3 4" xfId="22209" xr:uid="{317C810A-4814-4B86-9FA0-E96FAC0F5417}"/>
    <cellStyle name="Normal 17 16 4" xfId="22210" xr:uid="{EACF208E-0F07-4346-B4DA-B4ABAB8455BE}"/>
    <cellStyle name="Normal 17 16 4 2" xfId="22211" xr:uid="{E48D1373-402C-491C-A082-4A1A61811D7C}"/>
    <cellStyle name="Normal 17 16 4 3" xfId="22212" xr:uid="{2EEB2899-E534-4970-A82D-87400AB25EFC}"/>
    <cellStyle name="Normal 17 17" xfId="22213" xr:uid="{BBB573FD-7C43-4902-8631-8E728C9F2F21}"/>
    <cellStyle name="Normal 17 17 2" xfId="22214" xr:uid="{A74C2A91-7D42-4D2D-AF28-5052BC4C8F26}"/>
    <cellStyle name="Normal 17 17 2 2" xfId="22215" xr:uid="{D6D8CE64-A65A-4CDC-B628-6B5BD79D86C2}"/>
    <cellStyle name="Normal 17 17 2 2 2" xfId="22216" xr:uid="{C3254099-473C-4FF4-B389-7AFC6A977F4F}"/>
    <cellStyle name="Normal 17 17 2 2 3" xfId="22217" xr:uid="{5F02CA30-1ED9-4EF5-959A-2B33C11B6A4E}"/>
    <cellStyle name="Normal 17 17 2 3" xfId="22218" xr:uid="{518F8DA8-BD38-449B-AF78-9F564CAFA4CE}"/>
    <cellStyle name="Normal 17 17 2 4" xfId="22219" xr:uid="{7A02F087-B975-4851-88DF-72B8006CD2BD}"/>
    <cellStyle name="Normal 17 17 2 5" xfId="22220" xr:uid="{863F6571-8923-4E9F-9145-864C564D7694}"/>
    <cellStyle name="Normal 17 17 2 6" xfId="22221" xr:uid="{B4CC5797-5DA8-435B-B08C-ADA7DCD2D902}"/>
    <cellStyle name="Normal 17 17 3" xfId="22222" xr:uid="{36F9E625-D6E1-4F26-A32D-D8CE087C00A1}"/>
    <cellStyle name="Normal 17 17 3 2" xfId="22223" xr:uid="{BE0D4AF3-AD2E-4BCE-982C-3E7F448F44AE}"/>
    <cellStyle name="Normal 17 17 3 2 2" xfId="22224" xr:uid="{298109AE-F918-4616-80E2-787C88DCD62D}"/>
    <cellStyle name="Normal 17 17 3 2 3" xfId="22225" xr:uid="{FCE740F4-3C9F-453D-8258-DB0C43FE5774}"/>
    <cellStyle name="Normal 17 17 3 3" xfId="22226" xr:uid="{706E5EFD-2656-41E1-9B26-EE290B472C62}"/>
    <cellStyle name="Normal 17 17 3 4" xfId="22227" xr:uid="{720C81D9-5055-4126-BAE5-F64B01D5D381}"/>
    <cellStyle name="Normal 17 17 4" xfId="22228" xr:uid="{3442D442-AEB6-4B46-B86D-037495F6D8A9}"/>
    <cellStyle name="Normal 17 17 4 2" xfId="22229" xr:uid="{305D923B-F8A6-4078-932B-9079AAC03768}"/>
    <cellStyle name="Normal 17 17 4 3" xfId="22230" xr:uid="{6AD02C46-71FE-4ACB-B268-298F74298AB2}"/>
    <cellStyle name="Normal 17 17 5" xfId="22231" xr:uid="{53ACD3D9-D676-454F-B0B5-ACDB884A9A83}"/>
    <cellStyle name="Normal 17 17 6" xfId="22232" xr:uid="{5E045608-9443-427E-B3E2-B7302E2B84BD}"/>
    <cellStyle name="Normal 17 17 7" xfId="22233" xr:uid="{10284791-C370-4697-8896-44140D8591C2}"/>
    <cellStyle name="Normal 17 17 8" xfId="22234" xr:uid="{A7874CB6-6500-4A3C-B5AA-E4B639918074}"/>
    <cellStyle name="Normal 17 18" xfId="22235" xr:uid="{92EE0F67-B751-450C-9059-6C983EE56803}"/>
    <cellStyle name="Normal 17 18 2" xfId="22236" xr:uid="{45777529-E831-4C75-AB10-0F552C232E6F}"/>
    <cellStyle name="Normal 17 18 2 2" xfId="22237" xr:uid="{3BC7F16D-D27E-4465-833E-6460BE422F20}"/>
    <cellStyle name="Normal 17 18 2 2 2" xfId="22238" xr:uid="{9C8A514E-74A1-4CCE-AC37-89A780A1682B}"/>
    <cellStyle name="Normal 17 18 2 2 3" xfId="22239" xr:uid="{9D81B320-A398-4210-BDD1-244BC1D1EDA3}"/>
    <cellStyle name="Normal 17 18 2 3" xfId="22240" xr:uid="{32DA0E0A-8F3A-4FD9-B2B4-596C6E7DC7BF}"/>
    <cellStyle name="Normal 17 18 2 4" xfId="22241" xr:uid="{5751A7BC-A806-43C1-BFB8-5033207DF172}"/>
    <cellStyle name="Normal 17 18 3" xfId="22242" xr:uid="{9C175263-153A-452F-B181-6AD2FF8BE033}"/>
    <cellStyle name="Normal 17 18 3 2" xfId="22243" xr:uid="{BEA0ECCB-8B2B-4D2A-94A0-8AE5B6790FAB}"/>
    <cellStyle name="Normal 17 18 3 3" xfId="22244" xr:uid="{EE5600FE-2AF2-4509-852D-68A3CFF67DC6}"/>
    <cellStyle name="Normal 17 18 4" xfId="22245" xr:uid="{30A95EFA-DDC9-4F65-8277-9CAAD429AB6A}"/>
    <cellStyle name="Normal 17 18 5" xfId="22246" xr:uid="{348D61DF-81EA-4CD2-8DF1-D44CF0DECA06}"/>
    <cellStyle name="Normal 17 18 6" xfId="22247" xr:uid="{33D92715-2F2C-436B-B36E-1808333FD6F2}"/>
    <cellStyle name="Normal 17 18 7" xfId="22248" xr:uid="{B4133427-B49F-4427-9B60-FA1601480705}"/>
    <cellStyle name="Normal 17 19" xfId="22249" xr:uid="{AF904148-A446-45DA-AC4D-CE933D805130}"/>
    <cellStyle name="Normal 17 19 2" xfId="22250" xr:uid="{4ABED8DA-2E23-435F-B463-2B358DEFC2A5}"/>
    <cellStyle name="Normal 17 19 2 2" xfId="22251" xr:uid="{D895C47F-FD55-4E51-80C8-76318753B611}"/>
    <cellStyle name="Normal 17 19 2 3" xfId="22252" xr:uid="{11082490-2FA3-4327-8667-379D70C47C36}"/>
    <cellStyle name="Normal 17 19 3" xfId="22253" xr:uid="{374B039F-F113-4CB3-AD03-A63DEC79C309}"/>
    <cellStyle name="Normal 17 19 4" xfId="22254" xr:uid="{372CE35D-A21E-41B1-A71C-6A59A8950807}"/>
    <cellStyle name="Normal 17 19 5" xfId="22255" xr:uid="{F9AC9559-EA94-4F83-98AF-750857933F7E}"/>
    <cellStyle name="Normal 17 2" xfId="4208" xr:uid="{00000000-0005-0000-0000-00003F0E0000}"/>
    <cellStyle name="Normal 17 2 2" xfId="22256" xr:uid="{B224EF68-0D0E-42E9-863B-21B2C2F96F2B}"/>
    <cellStyle name="Normal 17 20" xfId="22257" xr:uid="{E96DB974-6DC8-4CCB-96BE-B9215B1C2106}"/>
    <cellStyle name="Normal 17 20 2" xfId="22258" xr:uid="{4DC57D00-1AE3-48B5-A81E-02CBFFA3341B}"/>
    <cellStyle name="Normal 17 20 2 2" xfId="22259" xr:uid="{B9FB4F87-A3F4-45EB-825A-B27EC467945F}"/>
    <cellStyle name="Normal 17 20 2 3" xfId="22260" xr:uid="{1E705223-990C-4804-96D3-B5F5F68AA414}"/>
    <cellStyle name="Normal 17 20 3" xfId="22261" xr:uid="{6BA0FDF9-7E6D-4F0F-B55A-58F49C9EDA2E}"/>
    <cellStyle name="Normal 17 20 4" xfId="22262" xr:uid="{0D97F1FD-E95B-4A8E-9F5F-4ACD0888F8C2}"/>
    <cellStyle name="Normal 17 21" xfId="22263" xr:uid="{22385816-349A-4D0F-B7B6-24EA39EB093B}"/>
    <cellStyle name="Normal 17 21 2" xfId="22264" xr:uid="{E0A42D76-43BD-4558-BA3F-485667B77A71}"/>
    <cellStyle name="Normal 17 21 3" xfId="22265" xr:uid="{0BDA60F0-8137-41F8-8E17-E3151A0784A7}"/>
    <cellStyle name="Normal 17 22" xfId="22266" xr:uid="{779BA40D-7452-4E56-81DB-4FB34365939E}"/>
    <cellStyle name="Normal 17 23" xfId="22267" xr:uid="{3E0F3FC1-9710-49D2-8E8A-15F213FC0D0F}"/>
    <cellStyle name="Normal 17 24" xfId="22268" xr:uid="{B77A0B3A-AEDB-4D82-B42E-4F3E36AD9495}"/>
    <cellStyle name="Normal 17 25" xfId="22269" xr:uid="{FA845BB0-8EAC-4F39-AB68-CDA23FBEF70C}"/>
    <cellStyle name="Normal 17 26" xfId="44066" xr:uid="{B5D9BAB8-1F05-4207-91F0-B705476039C4}"/>
    <cellStyle name="Normal 17 27" xfId="22150" xr:uid="{2DFF8F1B-8CE2-4E32-B139-E77FDF7F4883}"/>
    <cellStyle name="Normal 17 3" xfId="4209" xr:uid="{00000000-0005-0000-0000-0000400E0000}"/>
    <cellStyle name="Normal 17 3 2" xfId="22270" xr:uid="{9A401217-DA20-4C1A-9015-794A733416C3}"/>
    <cellStyle name="Normal 17 4" xfId="22271" xr:uid="{942DD680-A1C0-42BA-853F-1806DCF43814}"/>
    <cellStyle name="Normal 17 5" xfId="22272" xr:uid="{D43F3657-D8AD-4A33-B7B9-0FB0C7DEFAF3}"/>
    <cellStyle name="Normal 17 6" xfId="22273" xr:uid="{EEFB2FE2-26E8-42B9-AF96-41A1DEA63C16}"/>
    <cellStyle name="Normal 17 7" xfId="22274" xr:uid="{0AC1235F-AFB1-4867-8ACA-B20346BF8E25}"/>
    <cellStyle name="Normal 17 8" xfId="22275" xr:uid="{1E153824-45A8-4DF4-97C2-CD5811730106}"/>
    <cellStyle name="Normal 17 9" xfId="22276" xr:uid="{A70853A6-14B6-431C-996D-1A57501A185E}"/>
    <cellStyle name="Normal 17_PRN-Būvpr_sastāvs (2)" xfId="22277" xr:uid="{421108C2-AC29-4141-B84D-7A8EB488B7BB}"/>
    <cellStyle name="Normal 175" xfId="1151" xr:uid="{00000000-0005-0000-0000-0000410E0000}"/>
    <cellStyle name="Normal 176" xfId="1152" xr:uid="{00000000-0005-0000-0000-0000420E0000}"/>
    <cellStyle name="Normal 18" xfId="1153" xr:uid="{00000000-0005-0000-0000-0000430E0000}"/>
    <cellStyle name="Normal 18 10" xfId="22279" xr:uid="{FBDEC780-3CA8-4565-8C79-6E28A18B410B}"/>
    <cellStyle name="Normal 18 11" xfId="22280" xr:uid="{B325B2EB-66D5-4ED9-AC49-9457DBDC7CE6}"/>
    <cellStyle name="Normal 18 12" xfId="22281" xr:uid="{ECABB39D-2A1E-44B6-BABA-D4DDFEDA7448}"/>
    <cellStyle name="Normal 18 13" xfId="22282" xr:uid="{90F3D1B6-CD0B-4D87-B4AD-A20998A50682}"/>
    <cellStyle name="Normal 18 14" xfId="22283" xr:uid="{A84344EC-1ACD-47B8-AA25-F1713A14B381}"/>
    <cellStyle name="Normal 18 15" xfId="22284" xr:uid="{8852CDB8-507E-4E4B-8CA7-92E00C773E1E}"/>
    <cellStyle name="Normal 18 16" xfId="22285" xr:uid="{215853FA-9016-4E94-84DC-C8A1C8F0040B}"/>
    <cellStyle name="Normal 18 17" xfId="22286" xr:uid="{8A9D5D68-ED43-4729-8E3A-8D8F36CB4301}"/>
    <cellStyle name="Normal 18 17 10" xfId="22287" xr:uid="{C24D8A43-D1B6-465D-9782-1D6B747546ED}"/>
    <cellStyle name="Normal 18 17 10 2" xfId="22288" xr:uid="{66CAD7E1-0471-403B-AC43-3D6169B03D17}"/>
    <cellStyle name="Normal 18 17 10 2 2" xfId="22289" xr:uid="{676C8A21-AECE-45F9-ACB8-98991C95EFD2}"/>
    <cellStyle name="Normal 18 17 10 2 2 2" xfId="22290" xr:uid="{738FDE28-A93B-4A97-9889-961FD9950DE7}"/>
    <cellStyle name="Normal 18 17 10 2 3" xfId="22291" xr:uid="{05C32257-84E9-476F-BDD4-3E1AE8876D0E}"/>
    <cellStyle name="Normal 18 17 10 2 4" xfId="22292" xr:uid="{A441DFD2-CC2D-44B4-9B27-2C0858676CE9}"/>
    <cellStyle name="Normal 18 17 10 3" xfId="22293" xr:uid="{9303FC0B-29ED-4F5F-A856-F7317470B357}"/>
    <cellStyle name="Normal 18 17 10 4" xfId="22294" xr:uid="{54C7161E-BD5B-43FA-9C4F-FD30A443AFFC}"/>
    <cellStyle name="Normal 18 17 10 4 2" xfId="22295" xr:uid="{EEADA0E4-F6DC-4D02-AC9E-F2021431E96B}"/>
    <cellStyle name="Normal 18 17 10 4 2 2" xfId="22296" xr:uid="{DECE62D1-1ED1-46D4-BE2F-528E09A99C03}"/>
    <cellStyle name="Normal 18 17 10 4 2 2 2" xfId="22297" xr:uid="{BCA3F7CA-A903-4C7E-A35C-FD60E3355C92}"/>
    <cellStyle name="Normal 18 17 10 4 2 2 3" xfId="22298" xr:uid="{CC0C8DAC-E15D-46DA-ABCF-41BADCAB1D89}"/>
    <cellStyle name="Normal 18 17 10 4 2 2 4" xfId="22299" xr:uid="{54DFABC2-EA17-4E82-99DF-E4C9368E8542}"/>
    <cellStyle name="Normal 18 17 10 4 2 2 5" xfId="22300" xr:uid="{5096B34E-ADBF-4145-A54E-1AD7C5F90D0F}"/>
    <cellStyle name="Normal 18 17 10 4 2 3" xfId="22301" xr:uid="{5224FB0D-2782-406F-8EE0-49D60BDDFA1E}"/>
    <cellStyle name="Normal 18 17 10 4 2 4" xfId="22302" xr:uid="{5A2ACDAA-EDC1-4CD8-A3B5-427C0B2B4A01}"/>
    <cellStyle name="Normal 18 17 10 4 2 5" xfId="22303" xr:uid="{5420BE33-E80B-4195-A82E-AC3E95066A52}"/>
    <cellStyle name="Normal 18 17 10 4 2 6" xfId="22304" xr:uid="{C06FA75D-E157-4E78-87C8-63EE9F0377E9}"/>
    <cellStyle name="Normal 18 17 10 4 3" xfId="22305" xr:uid="{679B3E8A-A44C-49EC-8876-61FE8C829689}"/>
    <cellStyle name="Normal 18 17 10 4 3 2" xfId="22306" xr:uid="{61CAC44E-D769-499D-A31C-736710F4A75F}"/>
    <cellStyle name="Normal 18 17 10 4 3 2 2" xfId="22307" xr:uid="{85F53F67-1765-4680-9861-070A4D39EFD0}"/>
    <cellStyle name="Normal 18 17 10 4 3 2 3" xfId="22308" xr:uid="{34BD6299-E2E4-429E-8C95-281F3A1CE96F}"/>
    <cellStyle name="Normal 18 17 10 4 3 3" xfId="22309" xr:uid="{707B9FA6-3D45-4848-8F86-C01A71DD1706}"/>
    <cellStyle name="Normal 18 17 10 4 3 4" xfId="22310" xr:uid="{DE761910-1DEF-4D8B-A3CD-9DFDA98EBAA7}"/>
    <cellStyle name="Normal 18 17 10 4 3 5" xfId="22311" xr:uid="{458FCA57-D3A4-4666-A124-AB7C200D139F}"/>
    <cellStyle name="Normal 18 17 10 4 3 6" xfId="22312" xr:uid="{9F93C9EE-34EB-431C-A649-F1B0871E36E2}"/>
    <cellStyle name="Normal 18 17 10 4 4" xfId="22313" xr:uid="{9CE9AD86-F8F4-4136-BC64-5A8427B71677}"/>
    <cellStyle name="Normal 18 17 10 4 4 2" xfId="22314" xr:uid="{BBA1278C-A9BE-481F-91E4-731E9A378DE7}"/>
    <cellStyle name="Normal 18 17 10 4 4 3" xfId="22315" xr:uid="{6184B686-E278-4199-B6DF-4116B6A3CAA4}"/>
    <cellStyle name="Normal 18 17 10 4 5" xfId="22316" xr:uid="{481BC076-4997-4E7B-9CF6-4661E621C1DE}"/>
    <cellStyle name="Normal 18 17 10 4 6" xfId="22317" xr:uid="{8EAEC676-CAEB-4C98-BFDE-EB4B59C223EE}"/>
    <cellStyle name="Normal 18 17 10 4 7" xfId="22318" xr:uid="{834BC7A8-DB84-49B6-86EF-BC3BA7BF3755}"/>
    <cellStyle name="Normal 18 17 10 4 8" xfId="22319" xr:uid="{52CE1655-2AEE-41EA-B79B-44EF945CCDDF}"/>
    <cellStyle name="Normal 18 17 10 5" xfId="22320" xr:uid="{67935957-5AA1-4E26-A819-FC99EEE72A68}"/>
    <cellStyle name="Normal 18 17 10 5 2" xfId="22321" xr:uid="{97EFF62A-BD13-4ACF-9F0C-1659C480958C}"/>
    <cellStyle name="Normal 18 17 10 5 2 2" xfId="22322" xr:uid="{AACEFE2C-ECD1-4F5D-A455-FF2AC6AE7820}"/>
    <cellStyle name="Normal 18 17 10 5 2 2 2" xfId="22323" xr:uid="{8640CE19-CD12-4E27-BA01-66851D26E21F}"/>
    <cellStyle name="Normal 18 17 10 5 2 2 3" xfId="22324" xr:uid="{7EEA68F8-B5B3-48E1-8903-D42308ED8B30}"/>
    <cellStyle name="Normal 18 17 10 5 2 2 4" xfId="22325" xr:uid="{8C38C853-E48A-4764-BA6C-6324E03BFED3}"/>
    <cellStyle name="Normal 18 17 10 5 2 2 5" xfId="22326" xr:uid="{02E8B0AC-7A22-48D1-B9A0-D2E1F6236DC6}"/>
    <cellStyle name="Normal 18 17 10 5 2 3" xfId="22327" xr:uid="{7F68D367-28B2-427D-A00D-A6C4E60882D3}"/>
    <cellStyle name="Normal 18 17 10 5 2 4" xfId="22328" xr:uid="{B3EDA9B4-A1EF-446B-8B78-288051445319}"/>
    <cellStyle name="Normal 18 17 10 5 2 5" xfId="22329" xr:uid="{07AE05E5-1F5A-47C5-B431-B1B1E77ED783}"/>
    <cellStyle name="Normal 18 17 10 5 2 6" xfId="22330" xr:uid="{A9A8C528-AFB5-4904-9BB0-05525C40FB24}"/>
    <cellStyle name="Normal 18 17 10 5 3" xfId="22331" xr:uid="{25A7BEFE-724F-4B7D-B794-78163DDFFB39}"/>
    <cellStyle name="Normal 18 17 10 5 3 2" xfId="22332" xr:uid="{EBF2AEB7-7A78-457A-9123-4719FC38B3C6}"/>
    <cellStyle name="Normal 18 17 10 5 3 2 2" xfId="22333" xr:uid="{FEE3FF98-24C9-4B12-A730-55C73D532915}"/>
    <cellStyle name="Normal 18 17 10 5 3 2 3" xfId="22334" xr:uid="{04AF6E73-8A94-4039-BF31-CCD77FE73CC9}"/>
    <cellStyle name="Normal 18 17 10 5 3 3" xfId="22335" xr:uid="{F1C99C3E-7582-4A5B-85F9-690B8B397B68}"/>
    <cellStyle name="Normal 18 17 10 5 3 4" xfId="22336" xr:uid="{EF7C917A-7A8B-4F8D-85C2-7FFD96BF4730}"/>
    <cellStyle name="Normal 18 17 10 5 3 5" xfId="22337" xr:uid="{E370E7DC-5F67-415C-9F1E-7A7A729315EA}"/>
    <cellStyle name="Normal 18 17 10 5 3 6" xfId="22338" xr:uid="{49FB330D-16BA-4055-BDAD-E81AF790AD12}"/>
    <cellStyle name="Normal 18 17 10 5 4" xfId="22339" xr:uid="{9A256299-3B01-497F-9AB1-C17C44A61D4C}"/>
    <cellStyle name="Normal 18 17 10 5 4 2" xfId="22340" xr:uid="{7602FD91-B5EF-4022-91B8-96D59C8FC8C2}"/>
    <cellStyle name="Normal 18 17 10 5 4 3" xfId="22341" xr:uid="{352FEA59-67DB-46F3-AB2D-54AC2EECB0B1}"/>
    <cellStyle name="Normal 18 17 10 5 5" xfId="22342" xr:uid="{A320BCF9-A31E-464B-A18A-CB6BBD254E0B}"/>
    <cellStyle name="Normal 18 17 10 5 6" xfId="22343" xr:uid="{DD260CF3-D2B3-4A75-920F-CF40A8C16091}"/>
    <cellStyle name="Normal 18 17 10 5 7" xfId="22344" xr:uid="{06FC401A-8E07-40F6-B3C2-04273DE7C3A6}"/>
    <cellStyle name="Normal 18 17 10 5 8" xfId="22345" xr:uid="{6E4E2339-7AF8-4B5A-BBF1-7AB34F0307BC}"/>
    <cellStyle name="Normal 18 17 10 6" xfId="22346" xr:uid="{DAC9982F-5572-4008-B9DB-1D59F2E8FD9F}"/>
    <cellStyle name="Normal 18 17 10 7" xfId="22347" xr:uid="{62E7F24D-5085-44B7-B86D-72495B2B2F73}"/>
    <cellStyle name="Normal 18 17 11" xfId="22348" xr:uid="{936FA2FA-7C4A-4548-9BD0-EF4EC0038C09}"/>
    <cellStyle name="Normal 18 17 11 2" xfId="22349" xr:uid="{266EB074-9707-4F5D-A28F-DC0CAA3215F4}"/>
    <cellStyle name="Normal 18 17 11 2 2" xfId="22350" xr:uid="{10D7F04D-4A5D-41AF-9887-94E1B824A068}"/>
    <cellStyle name="Normal 18 17 11 2 2 2" xfId="22351" xr:uid="{3EA2D6B6-9A33-486C-8881-3ACE4EE61B31}"/>
    <cellStyle name="Normal 18 17 11 2 3" xfId="22352" xr:uid="{8848C588-9344-46C7-BCC0-35E959416B08}"/>
    <cellStyle name="Normal 18 17 11 2 4" xfId="22353" xr:uid="{C4A817F8-C556-481B-A10E-6FE1EC3C7EC1}"/>
    <cellStyle name="Normal 18 17 11 3" xfId="22354" xr:uid="{6D1491D9-EB2B-4884-8C6E-E343DD56B95D}"/>
    <cellStyle name="Normal 18 17 11 4" xfId="22355" xr:uid="{61F994BC-4709-474B-A59C-770E13E705BE}"/>
    <cellStyle name="Normal 18 17 11 4 2" xfId="22356" xr:uid="{98F06C27-9478-4321-B5EB-5DB577960C5D}"/>
    <cellStyle name="Normal 18 17 11 4 2 2" xfId="22357" xr:uid="{D3EF725A-7DFF-4A29-A6FF-38DCDB493A70}"/>
    <cellStyle name="Normal 18 17 11 4 2 2 2" xfId="22358" xr:uid="{A818E508-BE62-416A-9658-23CB7988521C}"/>
    <cellStyle name="Normal 18 17 11 4 2 2 3" xfId="22359" xr:uid="{A38E97DB-7652-479D-BAD3-69C7F85B9AC6}"/>
    <cellStyle name="Normal 18 17 11 4 2 2 4" xfId="22360" xr:uid="{F53DDD84-E7E0-4ED0-97FF-B43D0A982063}"/>
    <cellStyle name="Normal 18 17 11 4 2 2 5" xfId="22361" xr:uid="{A27AA556-AF47-4220-97A6-EF24C4604903}"/>
    <cellStyle name="Normal 18 17 11 4 2 3" xfId="22362" xr:uid="{B3A6EE1C-7B2A-4EC1-B9BE-A1226EB2A61B}"/>
    <cellStyle name="Normal 18 17 11 4 2 4" xfId="22363" xr:uid="{E60E7EF3-03E0-4DD5-9250-B3BA8EB55505}"/>
    <cellStyle name="Normal 18 17 11 4 2 5" xfId="22364" xr:uid="{E86E3FD3-A3C7-406C-8143-FFD9BE152B3B}"/>
    <cellStyle name="Normal 18 17 11 4 2 6" xfId="22365" xr:uid="{D033E336-5BA5-43B4-A924-D6B3CC16E4B6}"/>
    <cellStyle name="Normal 18 17 11 4 3" xfId="22366" xr:uid="{6063AA8B-6F40-4AB9-AEC6-67B0E387A2BA}"/>
    <cellStyle name="Normal 18 17 11 4 3 2" xfId="22367" xr:uid="{38FF08A8-4A09-4FE9-8910-1DFCA2F5A573}"/>
    <cellStyle name="Normal 18 17 11 4 3 2 2" xfId="22368" xr:uid="{8ADA6A0B-28EA-496E-B90C-AD564B698A6D}"/>
    <cellStyle name="Normal 18 17 11 4 3 2 3" xfId="22369" xr:uid="{A3DE51CA-1BDA-4B45-AE8E-54E034DA0B8D}"/>
    <cellStyle name="Normal 18 17 11 4 3 3" xfId="22370" xr:uid="{0BF2E738-A249-4B2F-8099-1CE2C5A2F1B1}"/>
    <cellStyle name="Normal 18 17 11 4 3 4" xfId="22371" xr:uid="{E6599911-7162-40DE-9D14-F8CF40C8E9EC}"/>
    <cellStyle name="Normal 18 17 11 4 3 5" xfId="22372" xr:uid="{DD7C1188-5B07-4B8A-B6D2-9217439C46E0}"/>
    <cellStyle name="Normal 18 17 11 4 3 6" xfId="22373" xr:uid="{13C1DDB6-23F5-411E-B008-AD1A963FE4FC}"/>
    <cellStyle name="Normal 18 17 11 4 4" xfId="22374" xr:uid="{058E40FD-6C89-4039-9F22-85B59599E04F}"/>
    <cellStyle name="Normal 18 17 11 4 4 2" xfId="22375" xr:uid="{11931468-2E8B-4E31-B0A1-3BAF987249BD}"/>
    <cellStyle name="Normal 18 17 11 4 4 3" xfId="22376" xr:uid="{AFA7F82E-E1E3-4F60-833F-35919112C8C2}"/>
    <cellStyle name="Normal 18 17 11 4 5" xfId="22377" xr:uid="{1445EF9E-6B35-43C0-AB80-3CB2FD9FEC4C}"/>
    <cellStyle name="Normal 18 17 11 4 6" xfId="22378" xr:uid="{BFE4ADE4-64CB-482E-A02C-AD9F14A2DE0E}"/>
    <cellStyle name="Normal 18 17 11 4 7" xfId="22379" xr:uid="{61128581-8BC6-41C5-B065-9B1C0C964AAB}"/>
    <cellStyle name="Normal 18 17 11 4 8" xfId="22380" xr:uid="{5B385DFA-121B-411F-BFB7-C1FF679146BF}"/>
    <cellStyle name="Normal 18 17 11 5" xfId="22381" xr:uid="{1740C733-2042-49FF-AE8E-26E1107E1A55}"/>
    <cellStyle name="Normal 18 17 11 5 2" xfId="22382" xr:uid="{5E525709-7083-42B4-B621-08B73E34ABBD}"/>
    <cellStyle name="Normal 18 17 11 5 2 2" xfId="22383" xr:uid="{EA4E66E2-4E7B-4BD7-BEA5-5781360D4AEE}"/>
    <cellStyle name="Normal 18 17 11 5 2 2 2" xfId="22384" xr:uid="{DC192094-9702-4535-9309-E8F56939C8EE}"/>
    <cellStyle name="Normal 18 17 11 5 2 2 3" xfId="22385" xr:uid="{9732F76A-B518-45C7-8BC0-E1025F732980}"/>
    <cellStyle name="Normal 18 17 11 5 2 2 4" xfId="22386" xr:uid="{6EA256FC-499F-4F31-BA89-28C630724DAC}"/>
    <cellStyle name="Normal 18 17 11 5 2 2 5" xfId="22387" xr:uid="{232BFAAC-E0B6-4751-80EF-38160BCD2B64}"/>
    <cellStyle name="Normal 18 17 11 5 2 3" xfId="22388" xr:uid="{AA6E5B2B-DEF4-430D-89FD-E378BAAD97FA}"/>
    <cellStyle name="Normal 18 17 11 5 2 4" xfId="22389" xr:uid="{48316280-D9A7-4D04-983A-71B86D244491}"/>
    <cellStyle name="Normal 18 17 11 5 2 5" xfId="22390" xr:uid="{F71EE57D-0104-47AF-9F77-30A1909D7879}"/>
    <cellStyle name="Normal 18 17 11 5 2 6" xfId="22391" xr:uid="{D7360379-F034-43BE-A654-F7FAC8BBAC6D}"/>
    <cellStyle name="Normal 18 17 11 5 3" xfId="22392" xr:uid="{CF3500C7-AC33-4FB1-BD63-A24A77FDA574}"/>
    <cellStyle name="Normal 18 17 11 5 3 2" xfId="22393" xr:uid="{E5CEE551-826F-406F-B004-5DED8C21FDEB}"/>
    <cellStyle name="Normal 18 17 11 5 3 2 2" xfId="22394" xr:uid="{F7D5FF52-CAD9-49D8-B448-F5BD94A20D5C}"/>
    <cellStyle name="Normal 18 17 11 5 3 2 3" xfId="22395" xr:uid="{6540857C-DDBC-4AA3-A197-807AE553C534}"/>
    <cellStyle name="Normal 18 17 11 5 3 3" xfId="22396" xr:uid="{B12A068D-B045-42CD-86BA-6735961D8A30}"/>
    <cellStyle name="Normal 18 17 11 5 3 4" xfId="22397" xr:uid="{DB714BF1-E0A3-4D7E-92C0-E34E73C44768}"/>
    <cellStyle name="Normal 18 17 11 5 3 5" xfId="22398" xr:uid="{6307FA58-4514-4EEE-B066-C74B167EDC96}"/>
    <cellStyle name="Normal 18 17 11 5 3 6" xfId="22399" xr:uid="{E1AC553A-7D4D-4139-8E6E-582933DCB11A}"/>
    <cellStyle name="Normal 18 17 11 5 4" xfId="22400" xr:uid="{3095368E-15AC-44B6-9018-04FF7C584820}"/>
    <cellStyle name="Normal 18 17 11 5 4 2" xfId="22401" xr:uid="{92D9D8DD-D8A3-4EE9-ACC6-E5FA80183396}"/>
    <cellStyle name="Normal 18 17 11 5 4 3" xfId="22402" xr:uid="{3221C0EC-5A7D-4033-BDCA-DDFF1F35556E}"/>
    <cellStyle name="Normal 18 17 11 5 5" xfId="22403" xr:uid="{5BF5AAFA-DD40-440A-B83D-8C8E196E5FCD}"/>
    <cellStyle name="Normal 18 17 11 5 6" xfId="22404" xr:uid="{C93C5757-4FD2-4C42-9704-85E68B492DA6}"/>
    <cellStyle name="Normal 18 17 11 5 7" xfId="22405" xr:uid="{6719D73E-F114-4F88-8362-386F4FC3FA6C}"/>
    <cellStyle name="Normal 18 17 11 5 8" xfId="22406" xr:uid="{7BE29ED1-0B7B-48F9-A82A-86B6A301420B}"/>
    <cellStyle name="Normal 18 17 11 6" xfId="22407" xr:uid="{28A53C49-E113-4F30-9E58-1BEB0E2E49AE}"/>
    <cellStyle name="Normal 18 17 11 7" xfId="22408" xr:uid="{E66A74CF-0AA5-452C-8584-3B8D2C5ECA9D}"/>
    <cellStyle name="Normal 18 17 12" xfId="22409" xr:uid="{EB0955C1-7F52-4113-86F3-420F2F963744}"/>
    <cellStyle name="Normal 18 17 12 2" xfId="22410" xr:uid="{937EEDC3-E01C-4ECB-A65B-13CC9B86F224}"/>
    <cellStyle name="Normal 18 17 12 2 2" xfId="22411" xr:uid="{11468376-5DBF-473E-AF9E-59196649C56D}"/>
    <cellStyle name="Normal 18 17 12 2 2 2" xfId="22412" xr:uid="{E48A42F1-BD4E-4853-B814-73A7E096CF7D}"/>
    <cellStyle name="Normal 18 17 12 2 3" xfId="22413" xr:uid="{0B0A6B91-D1F4-4C15-AB07-C4D4FEB35070}"/>
    <cellStyle name="Normal 18 17 12 2 4" xfId="22414" xr:uid="{BA450B41-70CB-43E2-9ECD-35E18E3EA890}"/>
    <cellStyle name="Normal 18 17 12 3" xfId="22415" xr:uid="{9A738F51-5C29-4C35-968F-B1878E76503C}"/>
    <cellStyle name="Normal 18 17 12 4" xfId="22416" xr:uid="{D9B121F4-ECA8-4D6D-85FE-9066FE8D42EE}"/>
    <cellStyle name="Normal 18 17 12 4 2" xfId="22417" xr:uid="{74F242DC-46B3-469D-B763-25ADC8FD0D83}"/>
    <cellStyle name="Normal 18 17 12 4 2 2" xfId="22418" xr:uid="{88153CA7-EC3E-4106-873C-49D78FE298ED}"/>
    <cellStyle name="Normal 18 17 12 4 2 2 2" xfId="22419" xr:uid="{21ADF8E2-0A83-4772-8A67-20BFC56F55D3}"/>
    <cellStyle name="Normal 18 17 12 4 2 2 3" xfId="22420" xr:uid="{8B5CA9A0-FB39-4608-8813-0ECFD278355F}"/>
    <cellStyle name="Normal 18 17 12 4 2 2 4" xfId="22421" xr:uid="{C06AA838-6613-4BD6-A8F6-E4752CBB0FBE}"/>
    <cellStyle name="Normal 18 17 12 4 2 2 5" xfId="22422" xr:uid="{41B422E1-4D71-46B6-A02F-55638BCC53DB}"/>
    <cellStyle name="Normal 18 17 12 4 2 3" xfId="22423" xr:uid="{E730E645-057E-4260-ACE1-C5964D5CCFBB}"/>
    <cellStyle name="Normal 18 17 12 4 2 4" xfId="22424" xr:uid="{87ECD80F-8BBE-4979-977E-26B7A1D8278E}"/>
    <cellStyle name="Normal 18 17 12 4 2 5" xfId="22425" xr:uid="{8C9E4F15-9251-426F-B14C-04BC08F9CF35}"/>
    <cellStyle name="Normal 18 17 12 4 2 6" xfId="22426" xr:uid="{8D0D7D39-1683-420B-B7A9-F767BBC1836E}"/>
    <cellStyle name="Normal 18 17 12 4 3" xfId="22427" xr:uid="{9E3DAAFE-1B79-4F2F-8742-9EF77CB6B95A}"/>
    <cellStyle name="Normal 18 17 12 4 3 2" xfId="22428" xr:uid="{C634D5D3-3811-4449-AE6F-0DA2AC463213}"/>
    <cellStyle name="Normal 18 17 12 4 3 2 2" xfId="22429" xr:uid="{5739EA54-3BB1-4464-B68D-C3AD98CEDC90}"/>
    <cellStyle name="Normal 18 17 12 4 3 2 3" xfId="22430" xr:uid="{9D9A78C3-1449-4BDC-9B35-550D9FDCB668}"/>
    <cellStyle name="Normal 18 17 12 4 3 3" xfId="22431" xr:uid="{D344CC25-2831-47DB-9CBD-71AE2C2211AE}"/>
    <cellStyle name="Normal 18 17 12 4 3 4" xfId="22432" xr:uid="{51C7CAAE-E291-4900-8710-ED8A8DDB71B2}"/>
    <cellStyle name="Normal 18 17 12 4 3 5" xfId="22433" xr:uid="{A6A893C3-D5CB-400A-98B6-7C053EBCC8A9}"/>
    <cellStyle name="Normal 18 17 12 4 3 6" xfId="22434" xr:uid="{BCEA3120-9165-48BD-A9C3-BF94C8B2EF2F}"/>
    <cellStyle name="Normal 18 17 12 4 4" xfId="22435" xr:uid="{2BA9B87C-5ADA-4D1B-81A9-53C120B8D37E}"/>
    <cellStyle name="Normal 18 17 12 4 4 2" xfId="22436" xr:uid="{0907463A-509C-4FC0-95B8-183F661947A2}"/>
    <cellStyle name="Normal 18 17 12 4 4 3" xfId="22437" xr:uid="{CEE6A3AF-8FC5-4A59-88F5-5515812F3214}"/>
    <cellStyle name="Normal 18 17 12 4 5" xfId="22438" xr:uid="{B0B84F62-21C5-480A-8640-E961B31DA367}"/>
    <cellStyle name="Normal 18 17 12 4 6" xfId="22439" xr:uid="{84267E9A-7FD0-4F8E-8374-E9A126340023}"/>
    <cellStyle name="Normal 18 17 12 4 7" xfId="22440" xr:uid="{F60D720F-88A4-4B56-9CAD-86F7ED70324B}"/>
    <cellStyle name="Normal 18 17 12 4 8" xfId="22441" xr:uid="{2B2CBFB4-07B7-4458-BADB-0E7EC5A3B88D}"/>
    <cellStyle name="Normal 18 17 12 5" xfId="22442" xr:uid="{07AE8506-439D-496B-84EC-18EE4CFECD03}"/>
    <cellStyle name="Normal 18 17 12 5 2" xfId="22443" xr:uid="{F44FC2DF-FF17-453C-8BAB-0CD7CA7519E7}"/>
    <cellStyle name="Normal 18 17 12 5 2 2" xfId="22444" xr:uid="{56B77E39-FCD1-403F-8CCF-D23F3AB48698}"/>
    <cellStyle name="Normal 18 17 12 5 2 2 2" xfId="22445" xr:uid="{FFE1D8FD-C498-476E-B894-237F10433CB6}"/>
    <cellStyle name="Normal 18 17 12 5 2 2 3" xfId="22446" xr:uid="{64FC7395-7292-4C6C-BDE4-A49BFB1A8310}"/>
    <cellStyle name="Normal 18 17 12 5 2 2 4" xfId="22447" xr:uid="{DE0BDAF5-B2EC-43FC-A47B-2C283EB09EF3}"/>
    <cellStyle name="Normal 18 17 12 5 2 2 5" xfId="22448" xr:uid="{B27327E8-9F2C-47A1-A492-5284EFE3FB6A}"/>
    <cellStyle name="Normal 18 17 12 5 2 3" xfId="22449" xr:uid="{68AD9977-C853-4C3B-8121-7D7149323CCE}"/>
    <cellStyle name="Normal 18 17 12 5 2 4" xfId="22450" xr:uid="{5BA14638-4280-4580-BCE8-D7DDE0408478}"/>
    <cellStyle name="Normal 18 17 12 5 2 5" xfId="22451" xr:uid="{106EE0BF-513E-46BB-A1B2-A4120E98A737}"/>
    <cellStyle name="Normal 18 17 12 5 2 6" xfId="22452" xr:uid="{33AFDE52-965E-40AE-BA60-1D288115BBBE}"/>
    <cellStyle name="Normal 18 17 12 5 3" xfId="22453" xr:uid="{6CD3C88D-0E90-4D29-8C8E-1536BC60839A}"/>
    <cellStyle name="Normal 18 17 12 5 3 2" xfId="22454" xr:uid="{821AA511-EA0D-4210-B604-E15977160EAE}"/>
    <cellStyle name="Normal 18 17 12 5 3 2 2" xfId="22455" xr:uid="{BDCB0105-D60F-43BF-AD2A-A9EEC47DB933}"/>
    <cellStyle name="Normal 18 17 12 5 3 2 3" xfId="22456" xr:uid="{D81FFAA5-9579-4436-9EEB-A10C5825F4D2}"/>
    <cellStyle name="Normal 18 17 12 5 3 3" xfId="22457" xr:uid="{AFA33D14-4B7B-4334-BA9E-9117D2A8EF27}"/>
    <cellStyle name="Normal 18 17 12 5 3 4" xfId="22458" xr:uid="{696A29D4-5146-43A8-9964-93B278F9BC2B}"/>
    <cellStyle name="Normal 18 17 12 5 3 5" xfId="22459" xr:uid="{977AF05E-58D7-449B-8A74-C646831730E2}"/>
    <cellStyle name="Normal 18 17 12 5 3 6" xfId="22460" xr:uid="{C8E2DFB0-E36D-4BF6-B712-AE510E0B177B}"/>
    <cellStyle name="Normal 18 17 12 5 4" xfId="22461" xr:uid="{57F2305F-E22A-4BF5-BD04-45CDD4F46D2D}"/>
    <cellStyle name="Normal 18 17 12 5 4 2" xfId="22462" xr:uid="{7389063A-6425-46EA-AD22-70951507057A}"/>
    <cellStyle name="Normal 18 17 12 5 4 3" xfId="22463" xr:uid="{542D6DCB-F5DD-41E9-B63A-F27DA5487D9B}"/>
    <cellStyle name="Normal 18 17 12 5 5" xfId="22464" xr:uid="{EA11B78C-336D-4F33-BB1A-0B5CA4404A59}"/>
    <cellStyle name="Normal 18 17 12 5 6" xfId="22465" xr:uid="{164828F4-72B2-4922-8A57-FB97C3AEB192}"/>
    <cellStyle name="Normal 18 17 12 5 7" xfId="22466" xr:uid="{3409106C-67A9-440C-8F92-AB6E698BA96C}"/>
    <cellStyle name="Normal 18 17 12 5 8" xfId="22467" xr:uid="{5CD96645-D643-4E44-AAC2-2E4B34F2ECB3}"/>
    <cellStyle name="Normal 18 17 12 6" xfId="22468" xr:uid="{7576EC29-2106-4C93-8D03-58C6BB5C6980}"/>
    <cellStyle name="Normal 18 17 12 7" xfId="22469" xr:uid="{22469E18-0594-496A-9B54-B980BC82239E}"/>
    <cellStyle name="Normal 18 17 13" xfId="22470" xr:uid="{7E7156AB-D654-44BF-8221-624C02EA3AF9}"/>
    <cellStyle name="Normal 18 17 13 2" xfId="22471" xr:uid="{C696FCC7-30AC-4ED8-9725-0793B81E3194}"/>
    <cellStyle name="Normal 18 17 13 2 2" xfId="22472" xr:uid="{275FF774-4794-4DBE-9B23-A7AB371748D6}"/>
    <cellStyle name="Normal 18 17 13 2 2 2" xfId="22473" xr:uid="{00305DBD-38F7-4D85-8F3C-577A0753B976}"/>
    <cellStyle name="Normal 18 17 13 2 3" xfId="22474" xr:uid="{694A0048-2F80-49F9-8A58-61DDED876666}"/>
    <cellStyle name="Normal 18 17 13 2 4" xfId="22475" xr:uid="{4CF98E42-1218-4BD7-85E1-343070AD7579}"/>
    <cellStyle name="Normal 18 17 13 3" xfId="22476" xr:uid="{0D8679D4-4148-4C3F-9DFE-5ED92AA58518}"/>
    <cellStyle name="Normal 18 17 13 4" xfId="22477" xr:uid="{76C3818D-F855-4C48-970C-8023DFFEA607}"/>
    <cellStyle name="Normal 18 17 13 4 2" xfId="22478" xr:uid="{33B3F3D4-F0C3-4F40-AEAB-42C26025186D}"/>
    <cellStyle name="Normal 18 17 13 4 2 2" xfId="22479" xr:uid="{07E7724F-1625-44FD-AD46-EAD76ED3CFF8}"/>
    <cellStyle name="Normal 18 17 13 4 2 2 2" xfId="22480" xr:uid="{D9FF69BA-2F03-4DD1-8975-968F63D44AD8}"/>
    <cellStyle name="Normal 18 17 13 4 2 2 3" xfId="22481" xr:uid="{40A64D3E-5A17-46D6-AB88-DFA754B2D1DC}"/>
    <cellStyle name="Normal 18 17 13 4 2 2 4" xfId="22482" xr:uid="{4EA83121-21FB-483E-92F2-DE970DF7F016}"/>
    <cellStyle name="Normal 18 17 13 4 2 2 5" xfId="22483" xr:uid="{E4B736A8-FDDC-49BE-80DA-250EA73A1500}"/>
    <cellStyle name="Normal 18 17 13 4 2 3" xfId="22484" xr:uid="{345C4885-2B5F-4F4B-AE41-CF4B0FB4597A}"/>
    <cellStyle name="Normal 18 17 13 4 2 4" xfId="22485" xr:uid="{890279FE-9CDF-410B-B123-AE2E32959396}"/>
    <cellStyle name="Normal 18 17 13 4 2 5" xfId="22486" xr:uid="{315BA78D-8EF4-4E25-9427-53D82FF2B91D}"/>
    <cellStyle name="Normal 18 17 13 4 2 6" xfId="22487" xr:uid="{3A50AFE1-19FC-4027-91D5-66D9BBA0C32D}"/>
    <cellStyle name="Normal 18 17 13 4 3" xfId="22488" xr:uid="{FB2A609A-453D-4C30-88E5-6B4E1F07DF11}"/>
    <cellStyle name="Normal 18 17 13 4 3 2" xfId="22489" xr:uid="{F2E6CF65-7E03-4F37-99DB-7CB780D03FBE}"/>
    <cellStyle name="Normal 18 17 13 4 3 2 2" xfId="22490" xr:uid="{5561ED2D-ABFA-4D05-82C2-C435EEF71010}"/>
    <cellStyle name="Normal 18 17 13 4 3 2 3" xfId="22491" xr:uid="{EF77C501-0163-43D0-A366-95D96BFDFF5A}"/>
    <cellStyle name="Normal 18 17 13 4 3 3" xfId="22492" xr:uid="{3C91EE01-3046-4B5D-B676-BD4ADF8A25BF}"/>
    <cellStyle name="Normal 18 17 13 4 3 4" xfId="22493" xr:uid="{A89132DD-9F30-4792-BE85-D23962A43223}"/>
    <cellStyle name="Normal 18 17 13 4 3 5" xfId="22494" xr:uid="{4F24675C-D9FC-4013-BE2A-F42E6425CC55}"/>
    <cellStyle name="Normal 18 17 13 4 3 6" xfId="22495" xr:uid="{B9A7CEC2-D0D5-40C7-BE3E-BF80038FEF89}"/>
    <cellStyle name="Normal 18 17 13 4 4" xfId="22496" xr:uid="{B2D6F6AD-7EEA-4055-9E57-EBECDD16C9EE}"/>
    <cellStyle name="Normal 18 17 13 4 4 2" xfId="22497" xr:uid="{197A7F80-42FD-4BC3-86DD-4A2C67255B25}"/>
    <cellStyle name="Normal 18 17 13 4 4 3" xfId="22498" xr:uid="{326DCBB7-ED70-43CB-A3F6-B332D9993CE6}"/>
    <cellStyle name="Normal 18 17 13 4 5" xfId="22499" xr:uid="{01B78A0C-2ABA-464D-9BBE-D43DFF61845B}"/>
    <cellStyle name="Normal 18 17 13 4 6" xfId="22500" xr:uid="{0B0D4EC5-C457-4C9A-8AA1-112E801BFB6A}"/>
    <cellStyle name="Normal 18 17 13 4 7" xfId="22501" xr:uid="{AC8ECDAB-49BF-4647-B9FF-F732A4ED6ACC}"/>
    <cellStyle name="Normal 18 17 13 4 8" xfId="22502" xr:uid="{6B5B2384-4107-4B86-87E9-EC45D3056A31}"/>
    <cellStyle name="Normal 18 17 13 5" xfId="22503" xr:uid="{D83A9FA1-0C44-4828-8902-8BE674D55E6F}"/>
    <cellStyle name="Normal 18 17 13 5 2" xfId="22504" xr:uid="{FB289C40-E1A9-4E2B-A1C9-2DBCDDC52930}"/>
    <cellStyle name="Normal 18 17 13 5 2 2" xfId="22505" xr:uid="{2906AA39-146E-47C3-BCC4-2040CDBD5BB8}"/>
    <cellStyle name="Normal 18 17 13 5 2 2 2" xfId="22506" xr:uid="{E7F6A746-F005-4358-A532-E804DAEBC046}"/>
    <cellStyle name="Normal 18 17 13 5 2 2 3" xfId="22507" xr:uid="{92FC4D7E-0FB0-4EF6-B6F7-0B313052717F}"/>
    <cellStyle name="Normal 18 17 13 5 2 2 4" xfId="22508" xr:uid="{E8DD57AA-1831-4FA7-88E9-A6F250E29A2B}"/>
    <cellStyle name="Normal 18 17 13 5 2 2 5" xfId="22509" xr:uid="{1126A083-972F-494F-9D14-CA34309F04A1}"/>
    <cellStyle name="Normal 18 17 13 5 2 3" xfId="22510" xr:uid="{5376FDD1-1A1C-4EF0-B171-FFA8E28650B8}"/>
    <cellStyle name="Normal 18 17 13 5 2 4" xfId="22511" xr:uid="{7E7A78B7-870C-4F63-8606-4815DB88FB41}"/>
    <cellStyle name="Normal 18 17 13 5 2 5" xfId="22512" xr:uid="{CF6E9777-4A63-460E-B3EF-6C3E77DC6299}"/>
    <cellStyle name="Normal 18 17 13 5 2 6" xfId="22513" xr:uid="{014439B4-93CA-4CE5-87FC-ED9F216A6D00}"/>
    <cellStyle name="Normal 18 17 13 5 3" xfId="22514" xr:uid="{2F5DF859-BC50-4D1F-99E3-96A98357C8FC}"/>
    <cellStyle name="Normal 18 17 13 5 3 2" xfId="22515" xr:uid="{030576BA-6326-486A-9340-11D925C41B08}"/>
    <cellStyle name="Normal 18 17 13 5 3 2 2" xfId="22516" xr:uid="{AC12CF0A-04F6-483B-8B05-45E94C114B10}"/>
    <cellStyle name="Normal 18 17 13 5 3 2 3" xfId="22517" xr:uid="{E0428A7B-B8B8-4A83-B48B-0CA05A95EAB6}"/>
    <cellStyle name="Normal 18 17 13 5 3 3" xfId="22518" xr:uid="{AA7E1061-4F65-4F0F-9672-013BC2D6991D}"/>
    <cellStyle name="Normal 18 17 13 5 3 4" xfId="22519" xr:uid="{6850F303-F065-427C-B93B-C9949D7BB353}"/>
    <cellStyle name="Normal 18 17 13 5 3 5" xfId="22520" xr:uid="{2B1E6D1D-AB07-4505-B257-2084F2AA056B}"/>
    <cellStyle name="Normal 18 17 13 5 3 6" xfId="22521" xr:uid="{5E0398A4-CE07-4FC6-9056-7F6855DE3661}"/>
    <cellStyle name="Normal 18 17 13 5 4" xfId="22522" xr:uid="{A4E42A4F-F89F-4F55-9A32-3530A71E76E5}"/>
    <cellStyle name="Normal 18 17 13 5 4 2" xfId="22523" xr:uid="{504BBA14-450E-445E-8DED-8714648427AE}"/>
    <cellStyle name="Normal 18 17 13 5 4 3" xfId="22524" xr:uid="{262B9C86-F77E-4952-8E07-36263B0CCEC3}"/>
    <cellStyle name="Normal 18 17 13 5 5" xfId="22525" xr:uid="{99CD6770-641F-4CC8-A507-E5910F62A4A5}"/>
    <cellStyle name="Normal 18 17 13 5 6" xfId="22526" xr:uid="{8840B10D-8EA9-4D19-A33A-BB421139BCAB}"/>
    <cellStyle name="Normal 18 17 13 5 7" xfId="22527" xr:uid="{A980EF98-064E-4A4C-81C9-ECB70A6C48D0}"/>
    <cellStyle name="Normal 18 17 13 5 8" xfId="22528" xr:uid="{A21DC632-A738-45DF-8B03-14BF5E57B7F7}"/>
    <cellStyle name="Normal 18 17 13 6" xfId="22529" xr:uid="{0B954CFD-9F5C-4E4C-9A24-431FD95C47DD}"/>
    <cellStyle name="Normal 18 17 13 7" xfId="22530" xr:uid="{676CEC0B-44F7-4FCA-8B3F-4603F7CA0E28}"/>
    <cellStyle name="Normal 18 17 14" xfId="22531" xr:uid="{2CDCFF49-B0EA-4387-BA84-332E8FAECBBC}"/>
    <cellStyle name="Normal 18 17 14 2" xfId="22532" xr:uid="{0A6DD346-7FE0-4F65-961D-E1F4E0EDE28F}"/>
    <cellStyle name="Normal 18 17 14 2 2" xfId="22533" xr:uid="{3D60E1C1-1D51-4B31-BBCE-C02B68FCF0A9}"/>
    <cellStyle name="Normal 18 17 14 2 2 2" xfId="22534" xr:uid="{0E13E4E1-44EE-4F1A-8681-8C180E079C87}"/>
    <cellStyle name="Normal 18 17 14 2 3" xfId="22535" xr:uid="{A5EC6A63-D838-471D-B292-53EACA358FEC}"/>
    <cellStyle name="Normal 18 17 14 2 4" xfId="22536" xr:uid="{2D1F104C-415E-4C4D-8FB0-01C2184EB7CC}"/>
    <cellStyle name="Normal 18 17 14 3" xfId="22537" xr:uid="{84267688-3458-4ECA-9C8A-A02A0A4F8409}"/>
    <cellStyle name="Normal 18 17 14 4" xfId="22538" xr:uid="{C0686D80-2C1E-4BC6-BE96-4632B1D87F37}"/>
    <cellStyle name="Normal 18 17 14 4 2" xfId="22539" xr:uid="{E0BEE169-5BF8-48C9-87B3-09CBC68745D1}"/>
    <cellStyle name="Normal 18 17 14 4 2 2" xfId="22540" xr:uid="{B22DA0D9-0D0B-42AE-89DE-E4E6125DC14B}"/>
    <cellStyle name="Normal 18 17 14 4 2 2 2" xfId="22541" xr:uid="{AA060044-0F5A-4842-83FB-F542F16F09F1}"/>
    <cellStyle name="Normal 18 17 14 4 2 2 3" xfId="22542" xr:uid="{762172B0-2144-4144-9580-B858911589E7}"/>
    <cellStyle name="Normal 18 17 14 4 2 2 4" xfId="22543" xr:uid="{1B5C5AE5-1FF4-41FD-AB45-1122325D231A}"/>
    <cellStyle name="Normal 18 17 14 4 2 2 5" xfId="22544" xr:uid="{80169404-582B-40BB-A80B-4390AA9755A7}"/>
    <cellStyle name="Normal 18 17 14 4 2 3" xfId="22545" xr:uid="{32C3E9EB-0275-4C39-888A-0A75380FE8C1}"/>
    <cellStyle name="Normal 18 17 14 4 2 4" xfId="22546" xr:uid="{31B83B96-02E7-4781-80BB-B66AB645C486}"/>
    <cellStyle name="Normal 18 17 14 4 2 5" xfId="22547" xr:uid="{9C889344-C779-49D3-B013-C951C81ACC2E}"/>
    <cellStyle name="Normal 18 17 14 4 2 6" xfId="22548" xr:uid="{064A8051-21E5-4466-97B2-E0751E85A4EF}"/>
    <cellStyle name="Normal 18 17 14 4 3" xfId="22549" xr:uid="{667186BB-47CA-4654-A6E8-F7450CF1999B}"/>
    <cellStyle name="Normal 18 17 14 4 3 2" xfId="22550" xr:uid="{E02C8511-9A6A-4244-8C23-ADB40421BE24}"/>
    <cellStyle name="Normal 18 17 14 4 3 2 2" xfId="22551" xr:uid="{48E80C83-982A-4DE9-9074-452633E15378}"/>
    <cellStyle name="Normal 18 17 14 4 3 2 3" xfId="22552" xr:uid="{22D3416A-D44C-43BE-AB41-FA00837AE7DC}"/>
    <cellStyle name="Normal 18 17 14 4 3 3" xfId="22553" xr:uid="{8E5F0FF4-77A9-4AE6-B141-B7B57E5E1629}"/>
    <cellStyle name="Normal 18 17 14 4 3 4" xfId="22554" xr:uid="{D34B2D14-1F66-47B0-B3D8-357A0E67F546}"/>
    <cellStyle name="Normal 18 17 14 4 3 5" xfId="22555" xr:uid="{D4984861-B274-4437-B848-0DD984FE72F9}"/>
    <cellStyle name="Normal 18 17 14 4 3 6" xfId="22556" xr:uid="{E565BD1D-12FF-4DE6-86B9-4CA0636F5461}"/>
    <cellStyle name="Normal 18 17 14 4 4" xfId="22557" xr:uid="{C361F6C8-8DF0-4600-BA65-447AD74020F4}"/>
    <cellStyle name="Normal 18 17 14 4 4 2" xfId="22558" xr:uid="{DF3EF2DC-D020-4FB9-8CB2-648607BBFC09}"/>
    <cellStyle name="Normal 18 17 14 4 4 3" xfId="22559" xr:uid="{1C4DD435-0CD9-432A-8593-AC306665B9FC}"/>
    <cellStyle name="Normal 18 17 14 4 5" xfId="22560" xr:uid="{D0BD5BFC-37E6-421E-A3F9-11E987D5C5A7}"/>
    <cellStyle name="Normal 18 17 14 4 6" xfId="22561" xr:uid="{E87BDB88-92AC-4D76-A4BC-42322AF9EC06}"/>
    <cellStyle name="Normal 18 17 14 4 7" xfId="22562" xr:uid="{2C186E26-8499-422B-8E21-5B9AE49020EF}"/>
    <cellStyle name="Normal 18 17 14 4 8" xfId="22563" xr:uid="{B50E37CD-D8A8-467F-B528-E62134A494AF}"/>
    <cellStyle name="Normal 18 17 14 5" xfId="22564" xr:uid="{0692F5D3-D4A1-44B4-93CE-A96E50DD3E03}"/>
    <cellStyle name="Normal 18 17 14 5 2" xfId="22565" xr:uid="{97E40E98-9E89-42CF-88F0-ED1AAAFE7831}"/>
    <cellStyle name="Normal 18 17 14 5 2 2" xfId="22566" xr:uid="{685A2006-DB6F-48D2-858A-22ED59C67CBB}"/>
    <cellStyle name="Normal 18 17 14 5 2 2 2" xfId="22567" xr:uid="{4F18765C-0BB6-4661-A91E-6BA915FBF252}"/>
    <cellStyle name="Normal 18 17 14 5 2 2 3" xfId="22568" xr:uid="{FAB653A7-8F29-4329-9A32-BBD36A56E3F1}"/>
    <cellStyle name="Normal 18 17 14 5 2 2 4" xfId="22569" xr:uid="{BAAE184E-C809-411F-B0E2-98AAC6C4A3F6}"/>
    <cellStyle name="Normal 18 17 14 5 2 2 5" xfId="22570" xr:uid="{BC1F0451-9C4A-4AD0-B182-38EB3B31B5DC}"/>
    <cellStyle name="Normal 18 17 14 5 2 3" xfId="22571" xr:uid="{D4C0A2D1-956D-46BA-97A4-79B452A34E4F}"/>
    <cellStyle name="Normal 18 17 14 5 2 4" xfId="22572" xr:uid="{5F32D4BB-8E43-4149-9362-C4FD64DCE19F}"/>
    <cellStyle name="Normal 18 17 14 5 2 5" xfId="22573" xr:uid="{03D73AFD-FD22-476D-9B36-0B3B12102495}"/>
    <cellStyle name="Normal 18 17 14 5 2 6" xfId="22574" xr:uid="{1CAB5EE7-6254-4278-8784-8EA6C830C04E}"/>
    <cellStyle name="Normal 18 17 14 5 3" xfId="22575" xr:uid="{8D2996DE-FE33-42F4-B531-468ECF727772}"/>
    <cellStyle name="Normal 18 17 14 5 3 2" xfId="22576" xr:uid="{1C78A68F-8F31-4A31-8450-E4B1BB3D2B1D}"/>
    <cellStyle name="Normal 18 17 14 5 3 2 2" xfId="22577" xr:uid="{50A84DB3-1B57-4DE1-B113-39D048AC64D7}"/>
    <cellStyle name="Normal 18 17 14 5 3 2 3" xfId="22578" xr:uid="{AB984D72-6057-439C-91FB-1E9DA577E0B8}"/>
    <cellStyle name="Normal 18 17 14 5 3 3" xfId="22579" xr:uid="{C54EE9D6-C95E-4D03-B00B-2BCB613918AF}"/>
    <cellStyle name="Normal 18 17 14 5 3 4" xfId="22580" xr:uid="{E53111BC-1827-4478-A4CF-6A2CAA185765}"/>
    <cellStyle name="Normal 18 17 14 5 3 5" xfId="22581" xr:uid="{DC67C047-0263-4E9A-9B63-8C870142874E}"/>
    <cellStyle name="Normal 18 17 14 5 3 6" xfId="22582" xr:uid="{E1590EE1-7C73-4E18-8B8D-6E1FF92C3606}"/>
    <cellStyle name="Normal 18 17 14 5 4" xfId="22583" xr:uid="{3D3CF16D-4AC8-42C4-A561-43DCE762F3FC}"/>
    <cellStyle name="Normal 18 17 14 5 4 2" xfId="22584" xr:uid="{44AEBE25-610A-4584-BE0E-0725272E9BC0}"/>
    <cellStyle name="Normal 18 17 14 5 4 3" xfId="22585" xr:uid="{7D083652-0A0E-45C1-8BE7-C66DEFD120D9}"/>
    <cellStyle name="Normal 18 17 14 5 5" xfId="22586" xr:uid="{8F05C739-2664-4708-B6CC-277622724A45}"/>
    <cellStyle name="Normal 18 17 14 5 6" xfId="22587" xr:uid="{9E8D5183-609A-4B94-9E29-395764695FA9}"/>
    <cellStyle name="Normal 18 17 14 5 7" xfId="22588" xr:uid="{10FAAE19-A8DA-4BB3-8DFC-6465F276498D}"/>
    <cellStyle name="Normal 18 17 14 5 8" xfId="22589" xr:uid="{E74D096D-A004-4E08-900C-876F5DD7DFA8}"/>
    <cellStyle name="Normal 18 17 14 6" xfId="22590" xr:uid="{8D554AF9-C8AE-40CA-8B01-748A3A87ACA0}"/>
    <cellStyle name="Normal 18 17 14 7" xfId="22591" xr:uid="{9E3BF040-6A32-4D21-B367-B64F52EF8378}"/>
    <cellStyle name="Normal 18 17 15" xfId="22592" xr:uid="{264AC4C2-F5EF-4BF4-B86C-B869CA3A53D8}"/>
    <cellStyle name="Normal 18 17 15 2" xfId="22593" xr:uid="{2CAE7949-4CF6-47E2-BB0B-153E18B76323}"/>
    <cellStyle name="Normal 18 17 15 2 2" xfId="22594" xr:uid="{39D55AC0-5CDA-4EAC-9C11-80518FB17638}"/>
    <cellStyle name="Normal 18 17 15 2 2 2" xfId="22595" xr:uid="{5F89FD02-8776-458D-AC39-8FE87333A420}"/>
    <cellStyle name="Normal 18 17 15 2 3" xfId="22596" xr:uid="{DFBB4D89-C67A-4865-94E8-5A78F7B98B7B}"/>
    <cellStyle name="Normal 18 17 15 2 4" xfId="22597" xr:uid="{12BDD398-11EC-4118-9E71-D1EBDCFD50F9}"/>
    <cellStyle name="Normal 18 17 15 3" xfId="22598" xr:uid="{5BBAF5BC-D980-4AF5-8C1D-B75843C7BF87}"/>
    <cellStyle name="Normal 18 17 15 4" xfId="22599" xr:uid="{140C7629-AFBE-4756-B2E6-CF0F69C4AF62}"/>
    <cellStyle name="Normal 18 17 15 4 2" xfId="22600" xr:uid="{BBD379BD-30AE-4499-8150-446D3F4C64DE}"/>
    <cellStyle name="Normal 18 17 15 4 2 2" xfId="22601" xr:uid="{DDC395E3-A2D8-44D1-9DDA-F78F3A1F1675}"/>
    <cellStyle name="Normal 18 17 15 4 2 2 2" xfId="22602" xr:uid="{8503ED57-B500-4392-9A0A-0031EE6255C4}"/>
    <cellStyle name="Normal 18 17 15 4 2 2 3" xfId="22603" xr:uid="{803FD18C-4CEB-4EB5-8CC3-B0D15CA11C9A}"/>
    <cellStyle name="Normal 18 17 15 4 2 2 4" xfId="22604" xr:uid="{33F3FC11-70D3-49DE-9122-E242969AE85A}"/>
    <cellStyle name="Normal 18 17 15 4 2 2 5" xfId="22605" xr:uid="{BE1DE143-8501-4555-9D62-52BB53F40A4A}"/>
    <cellStyle name="Normal 18 17 15 4 2 3" xfId="22606" xr:uid="{934BA06A-C696-4AED-80AF-41B3A2CEBE70}"/>
    <cellStyle name="Normal 18 17 15 4 2 4" xfId="22607" xr:uid="{3181094A-1877-4619-A3F7-4CDA8C7FB8CA}"/>
    <cellStyle name="Normal 18 17 15 4 2 5" xfId="22608" xr:uid="{79C432A7-1C29-471D-B450-06FA5CC19C61}"/>
    <cellStyle name="Normal 18 17 15 4 2 6" xfId="22609" xr:uid="{8A47A461-22FD-4189-B99C-C43240DD4E94}"/>
    <cellStyle name="Normal 18 17 15 4 3" xfId="22610" xr:uid="{67188DA6-4107-468E-B4AA-8A59F31B5414}"/>
    <cellStyle name="Normal 18 17 15 4 3 2" xfId="22611" xr:uid="{0DE2806D-7E1A-4B3F-A0F0-3289EB1C8BC0}"/>
    <cellStyle name="Normal 18 17 15 4 3 2 2" xfId="22612" xr:uid="{626ABC94-9BFB-4BF7-9315-888AEE0DD6AD}"/>
    <cellStyle name="Normal 18 17 15 4 3 2 3" xfId="22613" xr:uid="{2043F64D-72A2-48DC-B29C-B942894CAAF6}"/>
    <cellStyle name="Normal 18 17 15 4 3 3" xfId="22614" xr:uid="{F45EF91F-B814-492F-A457-AA5D8929DAA6}"/>
    <cellStyle name="Normal 18 17 15 4 3 4" xfId="22615" xr:uid="{2954B9BB-0EBC-491B-B97E-2321A86C8428}"/>
    <cellStyle name="Normal 18 17 15 4 3 5" xfId="22616" xr:uid="{B470663F-7D68-4808-9DBD-58C6A934964A}"/>
    <cellStyle name="Normal 18 17 15 4 3 6" xfId="22617" xr:uid="{CB247C76-1FD8-4234-B185-1501622EAF61}"/>
    <cellStyle name="Normal 18 17 15 4 4" xfId="22618" xr:uid="{86AC10DC-A979-49E9-9888-A626DE208257}"/>
    <cellStyle name="Normal 18 17 15 4 4 2" xfId="22619" xr:uid="{D05DB064-B5BE-496C-A6F1-E9C5E0A9810A}"/>
    <cellStyle name="Normal 18 17 15 4 4 3" xfId="22620" xr:uid="{DA6F8701-A521-47EC-83ED-1779E8DCF94C}"/>
    <cellStyle name="Normal 18 17 15 4 5" xfId="22621" xr:uid="{11585FD9-3481-4AEB-9097-5899C307EF6A}"/>
    <cellStyle name="Normal 18 17 15 4 6" xfId="22622" xr:uid="{1CDB4DFE-C05E-4CB0-9629-580B4296BA94}"/>
    <cellStyle name="Normal 18 17 15 4 7" xfId="22623" xr:uid="{90FA23DA-AD6C-4783-B30F-D9B16098763F}"/>
    <cellStyle name="Normal 18 17 15 4 8" xfId="22624" xr:uid="{A07EB452-5FCD-4870-A23D-316C0A92ECBD}"/>
    <cellStyle name="Normal 18 17 15 5" xfId="22625" xr:uid="{F51CEA07-F135-45B1-8E71-F9BCC2B22209}"/>
    <cellStyle name="Normal 18 17 15 5 2" xfId="22626" xr:uid="{B1FA90A9-409B-4692-85DB-0EE13EC26245}"/>
    <cellStyle name="Normal 18 17 15 5 2 2" xfId="22627" xr:uid="{58243175-5002-48BB-A25B-23FB12D7580E}"/>
    <cellStyle name="Normal 18 17 15 5 2 2 2" xfId="22628" xr:uid="{02799B10-EDD9-4CB7-8369-D8AB2C4F0F39}"/>
    <cellStyle name="Normal 18 17 15 5 2 2 3" xfId="22629" xr:uid="{529FAAF9-7B5F-4591-88A1-AD6D586034EB}"/>
    <cellStyle name="Normal 18 17 15 5 2 2 4" xfId="22630" xr:uid="{74D3B6E8-58EB-40AF-B6F7-B54DF889703E}"/>
    <cellStyle name="Normal 18 17 15 5 2 2 5" xfId="22631" xr:uid="{D4177AF5-BEF4-4860-BD45-B7A9447C596C}"/>
    <cellStyle name="Normal 18 17 15 5 2 3" xfId="22632" xr:uid="{25A2099A-AC1F-4671-AF51-48FD86B3A30B}"/>
    <cellStyle name="Normal 18 17 15 5 2 4" xfId="22633" xr:uid="{BBBA8B6D-4A59-4BC4-83F0-ECBA93B9E003}"/>
    <cellStyle name="Normal 18 17 15 5 2 5" xfId="22634" xr:uid="{07C74495-87B5-4B26-ABC0-319AF017B9F8}"/>
    <cellStyle name="Normal 18 17 15 5 2 6" xfId="22635" xr:uid="{C4A9E27F-CA26-4AB6-8750-2BAA33931BB3}"/>
    <cellStyle name="Normal 18 17 15 5 3" xfId="22636" xr:uid="{4FC8A99F-5BEC-4CBA-A266-F43EAF26156D}"/>
    <cellStyle name="Normal 18 17 15 5 3 2" xfId="22637" xr:uid="{951D657C-DC10-4F29-9315-73EF06A11A75}"/>
    <cellStyle name="Normal 18 17 15 5 3 2 2" xfId="22638" xr:uid="{543E3C07-C519-429D-8D37-DCCB1C876846}"/>
    <cellStyle name="Normal 18 17 15 5 3 2 3" xfId="22639" xr:uid="{299F46BC-B36F-4A19-BFF9-AA411096D042}"/>
    <cellStyle name="Normal 18 17 15 5 3 3" xfId="22640" xr:uid="{DFA33E10-621C-42ED-8DDC-3B502B875E08}"/>
    <cellStyle name="Normal 18 17 15 5 3 4" xfId="22641" xr:uid="{6CAD1258-924A-44A2-9904-832AD689091C}"/>
    <cellStyle name="Normal 18 17 15 5 3 5" xfId="22642" xr:uid="{B2A5C00C-F93B-4524-A5D2-BF2670326CCE}"/>
    <cellStyle name="Normal 18 17 15 5 3 6" xfId="22643" xr:uid="{227FECE7-4CBF-4FE7-8A19-7DB641BE28F6}"/>
    <cellStyle name="Normal 18 17 15 5 4" xfId="22644" xr:uid="{9F58D463-FC72-4E6C-9F06-CBE7F66C8851}"/>
    <cellStyle name="Normal 18 17 15 5 4 2" xfId="22645" xr:uid="{E79EF200-3CDF-426D-9F0A-602237F75711}"/>
    <cellStyle name="Normal 18 17 15 5 4 3" xfId="22646" xr:uid="{FBC9773D-957A-4808-8A99-15859EE90E2E}"/>
    <cellStyle name="Normal 18 17 15 5 5" xfId="22647" xr:uid="{99C0D87A-20D1-4E23-9008-D90E983A2EEF}"/>
    <cellStyle name="Normal 18 17 15 5 6" xfId="22648" xr:uid="{38C088E0-7D89-4A8D-A107-CBEF87DD0118}"/>
    <cellStyle name="Normal 18 17 15 5 7" xfId="22649" xr:uid="{7D742F05-8F44-41FF-A943-D8B29E012E77}"/>
    <cellStyle name="Normal 18 17 15 5 8" xfId="22650" xr:uid="{2C04798C-879A-4E71-A409-7557C92D4CEF}"/>
    <cellStyle name="Normal 18 17 15 6" xfId="22651" xr:uid="{B55BC407-DC3D-4676-9D23-3B9ACDDB9214}"/>
    <cellStyle name="Normal 18 17 15 7" xfId="22652" xr:uid="{1977B4FF-6768-4939-A96E-92678CB3BF60}"/>
    <cellStyle name="Normal 18 17 16" xfId="22653" xr:uid="{92587EEE-B369-4256-9AEF-9F7CAFEA4F8D}"/>
    <cellStyle name="Normal 18 17 16 2" xfId="22654" xr:uid="{054E003C-E6DA-4C67-AFBB-11E4A6E14E78}"/>
    <cellStyle name="Normal 18 17 16 2 2" xfId="22655" xr:uid="{B11518B9-104E-4670-BB8E-198119D88380}"/>
    <cellStyle name="Normal 18 17 16 2 2 2" xfId="22656" xr:uid="{5DFABB0F-FF08-4B21-9203-7EF70DEA8B2B}"/>
    <cellStyle name="Normal 18 17 16 2 3" xfId="22657" xr:uid="{FACC3E28-8C76-4C70-AE55-990FA92C0DD2}"/>
    <cellStyle name="Normal 18 17 16 2 4" xfId="22658" xr:uid="{6A54D03E-6AA3-4055-B628-3CBB3B662AB0}"/>
    <cellStyle name="Normal 18 17 16 3" xfId="22659" xr:uid="{8248AE89-FDE1-4F02-899E-E4AADF01FE03}"/>
    <cellStyle name="Normal 18 17 16 4" xfId="22660" xr:uid="{9CDAC0D5-2369-460A-97CB-44CC1442D958}"/>
    <cellStyle name="Normal 18 17 16 4 2" xfId="22661" xr:uid="{414829B7-76DF-4B90-93A6-76B26B9E09B2}"/>
    <cellStyle name="Normal 18 17 16 4 2 2" xfId="22662" xr:uid="{DA802D97-2322-4273-A24C-9083C9AA4184}"/>
    <cellStyle name="Normal 18 17 16 4 2 2 2" xfId="22663" xr:uid="{5A3E10DB-F7EE-4287-9ECA-A2886841676C}"/>
    <cellStyle name="Normal 18 17 16 4 2 2 3" xfId="22664" xr:uid="{2713853F-5981-48F8-8EEC-188C0E7F164E}"/>
    <cellStyle name="Normal 18 17 16 4 2 2 4" xfId="22665" xr:uid="{15ED6707-B0C8-4BCF-8572-9612F3A0C869}"/>
    <cellStyle name="Normal 18 17 16 4 2 2 5" xfId="22666" xr:uid="{D8B7CB6A-89F3-46EF-987D-A244304C3419}"/>
    <cellStyle name="Normal 18 17 16 4 2 3" xfId="22667" xr:uid="{3E44D05F-8272-4BBB-825A-2DF0BF19B416}"/>
    <cellStyle name="Normal 18 17 16 4 2 4" xfId="22668" xr:uid="{D0AB78EE-81E2-463E-9CE2-D57FE4FC99E6}"/>
    <cellStyle name="Normal 18 17 16 4 2 5" xfId="22669" xr:uid="{31C0AC19-9B3A-4B6A-AAA8-6392F1233875}"/>
    <cellStyle name="Normal 18 17 16 4 2 6" xfId="22670" xr:uid="{A710033B-AAA4-4645-AD69-5B1019ECD407}"/>
    <cellStyle name="Normal 18 17 16 4 3" xfId="22671" xr:uid="{90121DAA-60B5-4F67-83B7-61BBA9049F38}"/>
    <cellStyle name="Normal 18 17 16 4 3 2" xfId="22672" xr:uid="{CFCE0C02-8AA0-43D8-954F-D7DE1145926E}"/>
    <cellStyle name="Normal 18 17 16 4 3 2 2" xfId="22673" xr:uid="{62D905E9-7440-47C0-9FE0-358E81D41E6B}"/>
    <cellStyle name="Normal 18 17 16 4 3 2 3" xfId="22674" xr:uid="{F5F63461-7245-4577-9818-C34A0BCDFF39}"/>
    <cellStyle name="Normal 18 17 16 4 3 3" xfId="22675" xr:uid="{19307019-1F42-4EB8-B96D-E08CBDFAE168}"/>
    <cellStyle name="Normal 18 17 16 4 3 4" xfId="22676" xr:uid="{C8F163EE-253B-4E99-A28B-6600CF50EE0F}"/>
    <cellStyle name="Normal 18 17 16 4 3 5" xfId="22677" xr:uid="{027DA092-B251-40D6-8C98-F9B8CB040BAD}"/>
    <cellStyle name="Normal 18 17 16 4 3 6" xfId="22678" xr:uid="{4C3182E3-D487-4625-8D99-9BC2C29AFF08}"/>
    <cellStyle name="Normal 18 17 16 4 4" xfId="22679" xr:uid="{600315BB-89EE-4C62-815D-EF6515443745}"/>
    <cellStyle name="Normal 18 17 16 4 4 2" xfId="22680" xr:uid="{311EB0B6-E862-4ABA-A583-68C61C5962F0}"/>
    <cellStyle name="Normal 18 17 16 4 4 3" xfId="22681" xr:uid="{08F3FFC2-C0E3-4960-9FBE-36E2E7E4BAE5}"/>
    <cellStyle name="Normal 18 17 16 4 5" xfId="22682" xr:uid="{8B3306D8-BE22-4EED-9118-5630DE0880C0}"/>
    <cellStyle name="Normal 18 17 16 4 6" xfId="22683" xr:uid="{6CCED866-00B1-4B5A-AB5A-E7518D7A949E}"/>
    <cellStyle name="Normal 18 17 16 4 7" xfId="22684" xr:uid="{13F21964-F396-4D8A-8EC8-933FF19C4A2F}"/>
    <cellStyle name="Normal 18 17 16 4 8" xfId="22685" xr:uid="{16035070-E8FD-48FF-89BA-BAE1556FEDD2}"/>
    <cellStyle name="Normal 18 17 16 5" xfId="22686" xr:uid="{68177FDA-EB57-4B16-8A0E-4734668F93D2}"/>
    <cellStyle name="Normal 18 17 16 5 2" xfId="22687" xr:uid="{651E70CF-38D0-4439-89C3-6F56B6116DE7}"/>
    <cellStyle name="Normal 18 17 16 5 2 2" xfId="22688" xr:uid="{643F1CFE-7AE5-41AF-B7F6-333325CCF34E}"/>
    <cellStyle name="Normal 18 17 16 5 2 2 2" xfId="22689" xr:uid="{46E3473D-9947-42AA-A348-3A5A230AFC53}"/>
    <cellStyle name="Normal 18 17 16 5 2 2 3" xfId="22690" xr:uid="{7EEE8DCF-69C2-4C5D-A231-136533A926A7}"/>
    <cellStyle name="Normal 18 17 16 5 2 2 4" xfId="22691" xr:uid="{1FF8FB15-7D80-4F56-8C06-B4987A21426B}"/>
    <cellStyle name="Normal 18 17 16 5 2 2 5" xfId="22692" xr:uid="{36A1AECA-ECC6-40FD-8AC2-CA2A68149FC4}"/>
    <cellStyle name="Normal 18 17 16 5 2 3" xfId="22693" xr:uid="{F2E32F42-E794-45B1-A008-9E0AAF38FC8A}"/>
    <cellStyle name="Normal 18 17 16 5 2 4" xfId="22694" xr:uid="{41E89221-2E36-435C-AAE9-F6CC54BD4C0F}"/>
    <cellStyle name="Normal 18 17 16 5 2 5" xfId="22695" xr:uid="{2EE42D00-583B-493C-9BC1-CA9D3BB09D71}"/>
    <cellStyle name="Normal 18 17 16 5 2 6" xfId="22696" xr:uid="{110F288F-27DB-4CB0-8B3B-9BA4241EEA15}"/>
    <cellStyle name="Normal 18 17 16 5 3" xfId="22697" xr:uid="{0D875BA3-AD3B-4DA5-BC89-7155F0DFFFC3}"/>
    <cellStyle name="Normal 18 17 16 5 3 2" xfId="22698" xr:uid="{1A874A96-5AE5-4EF0-833F-368523BDED65}"/>
    <cellStyle name="Normal 18 17 16 5 3 2 2" xfId="22699" xr:uid="{EBECB6D4-6D4D-4748-8AA1-3859DC0E59B3}"/>
    <cellStyle name="Normal 18 17 16 5 3 2 3" xfId="22700" xr:uid="{8640C404-4EAA-4238-9811-3173D68DB271}"/>
    <cellStyle name="Normal 18 17 16 5 3 3" xfId="22701" xr:uid="{E92BD0CB-DB1B-41F0-9C26-E4C280E412A9}"/>
    <cellStyle name="Normal 18 17 16 5 3 4" xfId="22702" xr:uid="{915608C1-8D1D-4CF3-ADDC-7458C8935630}"/>
    <cellStyle name="Normal 18 17 16 5 3 5" xfId="22703" xr:uid="{0C4E82C5-47B9-4E8B-81E7-AC87C201CD49}"/>
    <cellStyle name="Normal 18 17 16 5 3 6" xfId="22704" xr:uid="{2E5E2018-2A3F-4830-80A3-A38F9F1437A9}"/>
    <cellStyle name="Normal 18 17 16 5 4" xfId="22705" xr:uid="{F6CE932B-1FE8-42E7-B99C-1C69242EEB89}"/>
    <cellStyle name="Normal 18 17 16 5 4 2" xfId="22706" xr:uid="{39B71AA6-3DAE-4D7F-AABE-8DB95167C294}"/>
    <cellStyle name="Normal 18 17 16 5 4 3" xfId="22707" xr:uid="{EF62230A-F5D4-4D42-8217-D094E514BC4E}"/>
    <cellStyle name="Normal 18 17 16 5 5" xfId="22708" xr:uid="{C7A8507A-EC5D-44B1-B24D-55A7614F65E2}"/>
    <cellStyle name="Normal 18 17 16 5 6" xfId="22709" xr:uid="{2DE3BC5E-50FC-4E64-8809-AC3F09CDDF78}"/>
    <cellStyle name="Normal 18 17 16 5 7" xfId="22710" xr:uid="{57BE416E-70E1-4D8A-9227-E5FBC066CEEA}"/>
    <cellStyle name="Normal 18 17 16 5 8" xfId="22711" xr:uid="{682F996A-6E81-4A59-BEF4-74ACA300FCC7}"/>
    <cellStyle name="Normal 18 17 16 6" xfId="22712" xr:uid="{55A127A5-A9BF-4976-BE68-B210AC3616E2}"/>
    <cellStyle name="Normal 18 17 16 7" xfId="22713" xr:uid="{325F07B1-3007-43E2-BBCB-D6C89183EE4D}"/>
    <cellStyle name="Normal 18 17 17" xfId="22714" xr:uid="{E669A7D0-D6E8-41C3-BB30-184E5CB548DB}"/>
    <cellStyle name="Normal 18 17 17 2" xfId="22715" xr:uid="{A467BD08-D9F8-4CEC-904A-1F3BCC1AA3D8}"/>
    <cellStyle name="Normal 18 17 17 2 2" xfId="22716" xr:uid="{4FD53B32-7EFB-426C-93DD-23CF7DE7EC6D}"/>
    <cellStyle name="Normal 18 17 17 2 2 2" xfId="22717" xr:uid="{6EA81C01-54FD-45D0-892B-1E5BA19A3256}"/>
    <cellStyle name="Normal 18 17 17 2 3" xfId="22718" xr:uid="{B0A77202-8998-4333-B6C1-C4659A7E5A55}"/>
    <cellStyle name="Normal 18 17 17 2 4" xfId="22719" xr:uid="{F16C4D1E-59F6-49FC-9F78-7AA716B20C0B}"/>
    <cellStyle name="Normal 18 17 17 3" xfId="22720" xr:uid="{6EE0F2D5-83CF-4993-8CD3-077877A05641}"/>
    <cellStyle name="Normal 18 17 17 4" xfId="22721" xr:uid="{07E778FB-52D1-46EE-9B9B-53E9523F0D52}"/>
    <cellStyle name="Normal 18 17 17 4 2" xfId="22722" xr:uid="{3B80495D-77A0-4030-A770-A9A8A7249471}"/>
    <cellStyle name="Normal 18 17 17 4 2 2" xfId="22723" xr:uid="{83BCE53A-27F8-4505-A528-2E266ED6533C}"/>
    <cellStyle name="Normal 18 17 17 4 2 2 2" xfId="22724" xr:uid="{EAF03396-AA00-47CF-82A7-D0B3BAF66C73}"/>
    <cellStyle name="Normal 18 17 17 4 2 2 3" xfId="22725" xr:uid="{118825BE-3C53-4DAA-A838-FCCBC70511AF}"/>
    <cellStyle name="Normal 18 17 17 4 2 2 4" xfId="22726" xr:uid="{672E7301-5C27-4D60-B7DD-376E00FA2486}"/>
    <cellStyle name="Normal 18 17 17 4 2 2 5" xfId="22727" xr:uid="{9CC762F2-49AB-43C6-A101-5E7B1F746CB1}"/>
    <cellStyle name="Normal 18 17 17 4 2 3" xfId="22728" xr:uid="{D313708B-B4AC-4FA8-AB50-0D83B93BD03D}"/>
    <cellStyle name="Normal 18 17 17 4 2 4" xfId="22729" xr:uid="{146B0A0B-BE78-4616-8C00-5C92CF062A4B}"/>
    <cellStyle name="Normal 18 17 17 4 2 5" xfId="22730" xr:uid="{6C0AA746-CF50-4C58-B2A2-72FCB1974A7E}"/>
    <cellStyle name="Normal 18 17 17 4 2 6" xfId="22731" xr:uid="{07AD4859-48B9-4BDE-893E-E55CFCA80D4C}"/>
    <cellStyle name="Normal 18 17 17 4 3" xfId="22732" xr:uid="{2D822019-C0C2-44FD-972F-72659340962A}"/>
    <cellStyle name="Normal 18 17 17 4 3 2" xfId="22733" xr:uid="{081C3E14-F707-486C-B349-E79E29B5D06D}"/>
    <cellStyle name="Normal 18 17 17 4 3 2 2" xfId="22734" xr:uid="{CD73F576-46D5-4795-9461-D0C4DD4B9E4B}"/>
    <cellStyle name="Normal 18 17 17 4 3 2 3" xfId="22735" xr:uid="{23768913-1E62-4BA8-9430-82F4C3C633CA}"/>
    <cellStyle name="Normal 18 17 17 4 3 3" xfId="22736" xr:uid="{CB0CB2CB-671E-48C1-BC3E-4A7E9A276891}"/>
    <cellStyle name="Normal 18 17 17 4 3 4" xfId="22737" xr:uid="{22090D2A-3D0C-4482-AABC-8E2B2A63CD54}"/>
    <cellStyle name="Normal 18 17 17 4 3 5" xfId="22738" xr:uid="{AD420D14-77BF-438F-ABAE-3E4807C97CA3}"/>
    <cellStyle name="Normal 18 17 17 4 3 6" xfId="22739" xr:uid="{3C09360A-313F-4696-83DA-363DC73BAD78}"/>
    <cellStyle name="Normal 18 17 17 4 4" xfId="22740" xr:uid="{AF951A0B-D3EF-4F54-86C4-9A1A5D404D54}"/>
    <cellStyle name="Normal 18 17 17 4 4 2" xfId="22741" xr:uid="{B44F25F6-3010-4138-A528-FB5E2A706EBC}"/>
    <cellStyle name="Normal 18 17 17 4 4 3" xfId="22742" xr:uid="{B70F7309-68F9-4EBA-9596-5225FDEABB87}"/>
    <cellStyle name="Normal 18 17 17 4 5" xfId="22743" xr:uid="{89F49EEE-30CE-476C-97C2-B8AC95F38960}"/>
    <cellStyle name="Normal 18 17 17 4 6" xfId="22744" xr:uid="{62EA7BC3-8CC6-4C40-BD76-1A9070BF3A17}"/>
    <cellStyle name="Normal 18 17 17 4 7" xfId="22745" xr:uid="{4AB7ACD0-9652-4D19-999B-30DFD91B28F3}"/>
    <cellStyle name="Normal 18 17 17 4 8" xfId="22746" xr:uid="{D395AA4C-8DC9-4603-9B43-7FBD93BCB3A3}"/>
    <cellStyle name="Normal 18 17 17 5" xfId="22747" xr:uid="{02C7DE3C-B7E0-4C98-8C17-68750F255D8C}"/>
    <cellStyle name="Normal 18 17 17 5 2" xfId="22748" xr:uid="{570E8B33-3637-4076-8967-482E98908159}"/>
    <cellStyle name="Normal 18 17 17 5 2 2" xfId="22749" xr:uid="{4AD92971-4A94-4848-927F-0A64B0F84D4C}"/>
    <cellStyle name="Normal 18 17 17 5 2 2 2" xfId="22750" xr:uid="{124138D8-E59D-42A9-8B7F-6D5CF645A350}"/>
    <cellStyle name="Normal 18 17 17 5 2 2 3" xfId="22751" xr:uid="{E1E8621D-74E9-4049-8313-B0C9D027CB16}"/>
    <cellStyle name="Normal 18 17 17 5 2 2 4" xfId="22752" xr:uid="{9E599D98-37D6-4E9F-9DD7-5CE828F64C51}"/>
    <cellStyle name="Normal 18 17 17 5 2 2 5" xfId="22753" xr:uid="{044A969D-BC0A-4BB8-8533-6CF159576FEC}"/>
    <cellStyle name="Normal 18 17 17 5 2 3" xfId="22754" xr:uid="{1C257E53-11B7-4F23-91BC-451B6FD88B94}"/>
    <cellStyle name="Normal 18 17 17 5 2 4" xfId="22755" xr:uid="{848943AF-99E5-4FAD-B97D-02C4A81590A5}"/>
    <cellStyle name="Normal 18 17 17 5 2 5" xfId="22756" xr:uid="{41D85CA6-8924-468F-8C93-7D5C88512C2B}"/>
    <cellStyle name="Normal 18 17 17 5 2 6" xfId="22757" xr:uid="{3C39893A-DB0A-470C-9D12-8B1241C948B5}"/>
    <cellStyle name="Normal 18 17 17 5 3" xfId="22758" xr:uid="{6474C0B3-189F-4082-8429-0493DBD1EBA6}"/>
    <cellStyle name="Normal 18 17 17 5 3 2" xfId="22759" xr:uid="{0FEFBBD1-FD8F-49DD-B2BE-E001B118E5EC}"/>
    <cellStyle name="Normal 18 17 17 5 3 2 2" xfId="22760" xr:uid="{C1993141-3368-4627-8401-4565956C35ED}"/>
    <cellStyle name="Normal 18 17 17 5 3 2 3" xfId="22761" xr:uid="{C7008B2E-2C6F-4097-A9BD-4772A7B5059F}"/>
    <cellStyle name="Normal 18 17 17 5 3 3" xfId="22762" xr:uid="{FF8377BA-2FE6-435A-9D5E-FF96976767A2}"/>
    <cellStyle name="Normal 18 17 17 5 3 4" xfId="22763" xr:uid="{91D8F19A-6C05-41C3-8752-C9822BA5F91E}"/>
    <cellStyle name="Normal 18 17 17 5 3 5" xfId="22764" xr:uid="{E934CC85-FD1C-4BBC-BF85-DCD5E01AA6BD}"/>
    <cellStyle name="Normal 18 17 17 5 3 6" xfId="22765" xr:uid="{9A4A7364-0F23-42BA-AA18-1187624D3E7F}"/>
    <cellStyle name="Normal 18 17 17 5 4" xfId="22766" xr:uid="{49DB8FD5-BB03-4E78-B96F-2277C2DB7317}"/>
    <cellStyle name="Normal 18 17 17 5 4 2" xfId="22767" xr:uid="{79807B02-D341-4F95-BDEE-D27372EB92B9}"/>
    <cellStyle name="Normal 18 17 17 5 4 3" xfId="22768" xr:uid="{34BF6FC3-AE22-4431-9B8F-54C1026BA5ED}"/>
    <cellStyle name="Normal 18 17 17 5 5" xfId="22769" xr:uid="{CC8BD4D7-640C-4E09-871E-1626998AEFC8}"/>
    <cellStyle name="Normal 18 17 17 5 6" xfId="22770" xr:uid="{16D7450F-DE74-4529-BC03-33B38FF07684}"/>
    <cellStyle name="Normal 18 17 17 5 7" xfId="22771" xr:uid="{954B102C-2548-4F31-A55B-55879F4006A3}"/>
    <cellStyle name="Normal 18 17 17 5 8" xfId="22772" xr:uid="{6E4500E2-323C-4BE7-9362-8792C15843D3}"/>
    <cellStyle name="Normal 18 17 17 6" xfId="22773" xr:uid="{3E061BF7-7618-4886-B156-E923711556BA}"/>
    <cellStyle name="Normal 18 17 17 7" xfId="22774" xr:uid="{87CCCFEF-B4C3-47D7-ACD2-95D366F65D07}"/>
    <cellStyle name="Normal 18 17 2" xfId="22775" xr:uid="{EA99BA38-A7FC-481B-A8A2-FBC7B32DFCE0}"/>
    <cellStyle name="Normal 18 17 2 2" xfId="22776" xr:uid="{844C92A4-55D4-4CB1-B85B-07F4AE9E0921}"/>
    <cellStyle name="Normal 18 17 2 2 2" xfId="22777" xr:uid="{44C61700-05EF-4B36-BC5D-25B28F7F8D41}"/>
    <cellStyle name="Normal 18 17 2 2 2 2" xfId="22778" xr:uid="{44A73B9A-F03A-4831-8543-AAAB098D130E}"/>
    <cellStyle name="Normal 18 17 2 2 3" xfId="22779" xr:uid="{EE601441-EC57-4A08-964A-5DF50C5C3EA3}"/>
    <cellStyle name="Normal 18 17 2 2 4" xfId="22780" xr:uid="{43B0605C-75D4-4A1D-974F-0EB816EE1B44}"/>
    <cellStyle name="Normal 18 17 2 3" xfId="22781" xr:uid="{BE7FA8C4-173D-49FD-80AD-A4414F7CF792}"/>
    <cellStyle name="Normal 18 17 2 4" xfId="22782" xr:uid="{1C6C2AA7-D765-4B77-A1A9-BCBB7467018A}"/>
    <cellStyle name="Normal 18 17 2 4 2" xfId="22783" xr:uid="{EC0D5874-54A9-407B-8065-5418CA8B9BF2}"/>
    <cellStyle name="Normal 18 17 2 4 2 2" xfId="22784" xr:uid="{769E4988-7166-42EF-9CD1-F96F8C49C2C1}"/>
    <cellStyle name="Normal 18 17 2 4 2 2 2" xfId="22785" xr:uid="{64C979AC-AC60-4905-B693-FC0A623BC033}"/>
    <cellStyle name="Normal 18 17 2 4 2 2 3" xfId="22786" xr:uid="{B5C3380B-C5D4-4B54-992B-6C2EBC2C0E21}"/>
    <cellStyle name="Normal 18 17 2 4 2 2 4" xfId="22787" xr:uid="{41FF05E4-E2EF-43EB-8834-A486F31632FD}"/>
    <cellStyle name="Normal 18 17 2 4 2 2 5" xfId="22788" xr:uid="{5C80A37C-C08A-4F48-92D3-C1384DE554E7}"/>
    <cellStyle name="Normal 18 17 2 4 2 3" xfId="22789" xr:uid="{EE004774-E347-406F-81C2-B4FE44E4CC01}"/>
    <cellStyle name="Normal 18 17 2 4 2 4" xfId="22790" xr:uid="{79101FCA-43CD-4B38-B079-79801FC46245}"/>
    <cellStyle name="Normal 18 17 2 4 2 5" xfId="22791" xr:uid="{4140ACC8-E29A-471C-A4F9-0863CD0B9CB8}"/>
    <cellStyle name="Normal 18 17 2 4 2 6" xfId="22792" xr:uid="{C0BBF962-0150-49EC-8260-91477FAC53C4}"/>
    <cellStyle name="Normal 18 17 2 4 3" xfId="22793" xr:uid="{CC409E84-2E9E-4D6A-B95F-489342A7112F}"/>
    <cellStyle name="Normal 18 17 2 4 3 2" xfId="22794" xr:uid="{2FA5E8F8-858A-48D4-8ABA-E2A2A7CA3571}"/>
    <cellStyle name="Normal 18 17 2 4 3 2 2" xfId="22795" xr:uid="{53A0B374-8CA5-40E4-98FB-39001A12A9D4}"/>
    <cellStyle name="Normal 18 17 2 4 3 2 3" xfId="22796" xr:uid="{F802EC66-E982-4836-808F-C1EC32B0FE7F}"/>
    <cellStyle name="Normal 18 17 2 4 3 3" xfId="22797" xr:uid="{5FDDA422-CC07-42DF-B9F9-2CD10BEBCBAD}"/>
    <cellStyle name="Normal 18 17 2 4 3 4" xfId="22798" xr:uid="{BBCAB436-FCE0-444B-B841-751C074BD6AF}"/>
    <cellStyle name="Normal 18 17 2 4 3 5" xfId="22799" xr:uid="{5B92C601-7E29-4A60-B152-404644E0AD6B}"/>
    <cellStyle name="Normal 18 17 2 4 3 6" xfId="22800" xr:uid="{B3967D93-ACFD-439F-9928-FD9DF3D73348}"/>
    <cellStyle name="Normal 18 17 2 4 4" xfId="22801" xr:uid="{B0087B05-C8E3-4CAE-A789-C24E9287FC50}"/>
    <cellStyle name="Normal 18 17 2 4 4 2" xfId="22802" xr:uid="{F9423955-30FE-4790-8637-C637226D9F07}"/>
    <cellStyle name="Normal 18 17 2 4 4 3" xfId="22803" xr:uid="{250ED4F9-9D1C-472F-A9BE-174A9626EC85}"/>
    <cellStyle name="Normal 18 17 2 4 5" xfId="22804" xr:uid="{6B3BAA9A-F7A4-4701-8CDE-140FC3CFA5D5}"/>
    <cellStyle name="Normal 18 17 2 4 6" xfId="22805" xr:uid="{7DB023B0-AEB3-40A5-ACB5-7C26AA485C6B}"/>
    <cellStyle name="Normal 18 17 2 4 7" xfId="22806" xr:uid="{30AC85A7-CDA3-4EAC-8BFF-8E3E773BC68E}"/>
    <cellStyle name="Normal 18 17 2 4 8" xfId="22807" xr:uid="{3903315B-1E11-4A31-A7DA-B321FC62B6F4}"/>
    <cellStyle name="Normal 18 17 2 5" xfId="22808" xr:uid="{360B33AD-15FE-41F7-996E-08B7C697BA31}"/>
    <cellStyle name="Normal 18 17 2 5 2" xfId="22809" xr:uid="{D7255E32-53A8-4964-B60E-BB4F49BAB522}"/>
    <cellStyle name="Normal 18 17 2 5 2 2" xfId="22810" xr:uid="{D6065A4D-9CF3-4BA1-943D-34F30A68AF9C}"/>
    <cellStyle name="Normal 18 17 2 5 2 2 2" xfId="22811" xr:uid="{77301E3E-3735-46A0-A725-65752009884C}"/>
    <cellStyle name="Normal 18 17 2 5 2 2 3" xfId="22812" xr:uid="{CF868ABE-B71C-46F1-AA98-E36F24E9CECB}"/>
    <cellStyle name="Normal 18 17 2 5 2 2 4" xfId="22813" xr:uid="{83AE4C6A-35E9-47C7-9F91-3A75DB59D53B}"/>
    <cellStyle name="Normal 18 17 2 5 2 2 5" xfId="22814" xr:uid="{6B4E6947-C2E4-4DC7-9165-C99D42EA7816}"/>
    <cellStyle name="Normal 18 17 2 5 2 3" xfId="22815" xr:uid="{0C574015-870A-4A76-96D1-4241D1762FB7}"/>
    <cellStyle name="Normal 18 17 2 5 2 4" xfId="22816" xr:uid="{72AB87E9-D791-4AE2-BC67-49AB8E117872}"/>
    <cellStyle name="Normal 18 17 2 5 2 5" xfId="22817" xr:uid="{4FF61B66-C3C0-4EFC-A36C-43F5AD3D0330}"/>
    <cellStyle name="Normal 18 17 2 5 2 6" xfId="22818" xr:uid="{4E884ECA-01AF-41DE-ADB8-77343E7180FA}"/>
    <cellStyle name="Normal 18 17 2 5 3" xfId="22819" xr:uid="{528A2A65-9FE9-485A-BA77-9C55AA1B5CE9}"/>
    <cellStyle name="Normal 18 17 2 5 3 2" xfId="22820" xr:uid="{B622A12E-1045-4CA1-A54E-7C1398144A8D}"/>
    <cellStyle name="Normal 18 17 2 5 3 2 2" xfId="22821" xr:uid="{5350FAD8-A4A2-424B-A260-C176E18A2629}"/>
    <cellStyle name="Normal 18 17 2 5 3 2 3" xfId="22822" xr:uid="{927E8EBD-3DA3-40C8-9773-88085379E250}"/>
    <cellStyle name="Normal 18 17 2 5 3 3" xfId="22823" xr:uid="{DA693C6E-6050-42E7-AF26-63F6A7AFB211}"/>
    <cellStyle name="Normal 18 17 2 5 3 4" xfId="22824" xr:uid="{B3519C18-8F26-44BB-924E-AAD7CBE783A5}"/>
    <cellStyle name="Normal 18 17 2 5 3 5" xfId="22825" xr:uid="{9A45FEEB-30BD-4430-9F06-237C0570A596}"/>
    <cellStyle name="Normal 18 17 2 5 3 6" xfId="22826" xr:uid="{BDDC7538-11EA-4D2F-8A77-D704431A24C8}"/>
    <cellStyle name="Normal 18 17 2 5 4" xfId="22827" xr:uid="{C17EB998-944D-49B0-BA46-B33D9A92B62A}"/>
    <cellStyle name="Normal 18 17 2 5 4 2" xfId="22828" xr:uid="{EAAD08B2-AE2D-4419-87A0-686943450753}"/>
    <cellStyle name="Normal 18 17 2 5 4 3" xfId="22829" xr:uid="{7517A805-BA1F-49AC-93BD-946B3030D314}"/>
    <cellStyle name="Normal 18 17 2 5 5" xfId="22830" xr:uid="{8EFCCE8A-7A02-48C6-AB63-895832729ADF}"/>
    <cellStyle name="Normal 18 17 2 5 6" xfId="22831" xr:uid="{29568E1B-A2D7-45C4-B4AE-A9C445084888}"/>
    <cellStyle name="Normal 18 17 2 5 7" xfId="22832" xr:uid="{369FE61F-4185-4B92-B674-99F213200C8A}"/>
    <cellStyle name="Normal 18 17 2 5 8" xfId="22833" xr:uid="{D50E90FD-5223-49E0-BABB-292FA2B73798}"/>
    <cellStyle name="Normal 18 17 2 6" xfId="22834" xr:uid="{63ADC510-AC0E-4F0E-B832-83F5ACA3C8D0}"/>
    <cellStyle name="Normal 18 17 2 7" xfId="22835" xr:uid="{94FDAB47-35B4-48BF-AB39-5352BB220E01}"/>
    <cellStyle name="Normal 18 17 3" xfId="22836" xr:uid="{2146A777-09BD-4877-AAE9-B1FBE4CB9317}"/>
    <cellStyle name="Normal 18 17 3 2" xfId="22837" xr:uid="{3D5C6712-675F-4BA2-A9D0-E79F7630C388}"/>
    <cellStyle name="Normal 18 17 3 2 2" xfId="22838" xr:uid="{37144C19-A1EE-4340-AC32-AEB401686B04}"/>
    <cellStyle name="Normal 18 17 3 2 2 2" xfId="22839" xr:uid="{593C9C04-78A3-4478-845B-C189E18DC2DE}"/>
    <cellStyle name="Normal 18 17 3 2 3" xfId="22840" xr:uid="{36842B9F-B143-466E-B8E5-2FA24170D2D4}"/>
    <cellStyle name="Normal 18 17 3 2 4" xfId="22841" xr:uid="{301AE2DC-C224-4D4F-98E3-445E24A8A08C}"/>
    <cellStyle name="Normal 18 17 3 3" xfId="22842" xr:uid="{1C68FEC0-004C-45B6-B3B9-BAE1F689132F}"/>
    <cellStyle name="Normal 18 17 3 4" xfId="22843" xr:uid="{E9D47EB1-351B-4C1E-A6E7-701483D01048}"/>
    <cellStyle name="Normal 18 17 3 4 2" xfId="22844" xr:uid="{60C96C17-1F5F-433B-9F0D-54AB2EEC8B8A}"/>
    <cellStyle name="Normal 18 17 3 4 2 2" xfId="22845" xr:uid="{0D6E5BEB-E157-4664-82DD-1AA8EC8CEBDE}"/>
    <cellStyle name="Normal 18 17 3 4 2 2 2" xfId="22846" xr:uid="{76CDFB29-6639-42F5-8CFF-E122B9DE05F9}"/>
    <cellStyle name="Normal 18 17 3 4 2 2 3" xfId="22847" xr:uid="{04EA8B57-88F3-4BE6-93E6-2DAF3A53D960}"/>
    <cellStyle name="Normal 18 17 3 4 2 2 4" xfId="22848" xr:uid="{C5205230-A412-428F-9244-CB0D590A064A}"/>
    <cellStyle name="Normal 18 17 3 4 2 2 5" xfId="22849" xr:uid="{A59B590A-8243-4EE0-B9F6-6165084F1FA9}"/>
    <cellStyle name="Normal 18 17 3 4 2 3" xfId="22850" xr:uid="{4D338D90-723A-4F74-88F2-E89D0B283E50}"/>
    <cellStyle name="Normal 18 17 3 4 2 4" xfId="22851" xr:uid="{5E9A7082-3CB6-40D7-8AC5-426E9D558C49}"/>
    <cellStyle name="Normal 18 17 3 4 2 5" xfId="22852" xr:uid="{A9A9A7A9-8AC0-4721-BD16-ED90B468B13B}"/>
    <cellStyle name="Normal 18 17 3 4 2 6" xfId="22853" xr:uid="{E221B79D-2188-4D33-B023-6DFD498C9DF0}"/>
    <cellStyle name="Normal 18 17 3 4 3" xfId="22854" xr:uid="{9FE04380-69CF-4696-AF97-9D1E5AAB36B8}"/>
    <cellStyle name="Normal 18 17 3 4 3 2" xfId="22855" xr:uid="{3BC59EDA-127A-4BD8-855A-02DB9918B3C7}"/>
    <cellStyle name="Normal 18 17 3 4 3 2 2" xfId="22856" xr:uid="{B4268285-40BA-42A0-A015-D5D541E272C7}"/>
    <cellStyle name="Normal 18 17 3 4 3 2 3" xfId="22857" xr:uid="{20A9818D-7D3F-4501-B4F9-868518E8CEA3}"/>
    <cellStyle name="Normal 18 17 3 4 3 3" xfId="22858" xr:uid="{7EA61327-9DF8-4DFB-8A4F-C5F1612105AA}"/>
    <cellStyle name="Normal 18 17 3 4 3 4" xfId="22859" xr:uid="{79D5F390-F652-49B8-9995-28CCA7BD91BF}"/>
    <cellStyle name="Normal 18 17 3 4 3 5" xfId="22860" xr:uid="{41002224-47B7-4633-A455-528433FB7DE8}"/>
    <cellStyle name="Normal 18 17 3 4 3 6" xfId="22861" xr:uid="{388528B5-55D8-4880-AA6A-A129B667A269}"/>
    <cellStyle name="Normal 18 17 3 4 4" xfId="22862" xr:uid="{292DF70D-D722-470B-A6E2-5820201A48D1}"/>
    <cellStyle name="Normal 18 17 3 4 4 2" xfId="22863" xr:uid="{C3F25AF4-9E35-427B-8CE3-7D5F558317FC}"/>
    <cellStyle name="Normal 18 17 3 4 4 3" xfId="22864" xr:uid="{9CB416EC-266D-42F9-BE51-6D77D0CE71A6}"/>
    <cellStyle name="Normal 18 17 3 4 5" xfId="22865" xr:uid="{C4A6A41B-C43D-43B1-A028-E0A51A323B2E}"/>
    <cellStyle name="Normal 18 17 3 4 6" xfId="22866" xr:uid="{4D54CE58-BF8B-4629-AE73-04DC0ECE9C11}"/>
    <cellStyle name="Normal 18 17 3 4 7" xfId="22867" xr:uid="{CE646518-714A-47A3-B9F9-8A763A66F4CB}"/>
    <cellStyle name="Normal 18 17 3 4 8" xfId="22868" xr:uid="{01A1E195-759F-4EFD-9278-C21230235804}"/>
    <cellStyle name="Normal 18 17 3 5" xfId="22869" xr:uid="{87C20F35-005F-43D2-9129-4B00190D9410}"/>
    <cellStyle name="Normal 18 17 3 5 2" xfId="22870" xr:uid="{F9F343A0-8A64-489D-A97E-8BF23792EDE6}"/>
    <cellStyle name="Normal 18 17 3 5 2 2" xfId="22871" xr:uid="{9BB80338-32F9-43DD-8974-BA5E51E202FC}"/>
    <cellStyle name="Normal 18 17 3 5 2 2 2" xfId="22872" xr:uid="{E87A75BD-E41A-4414-BE02-1732E67401C7}"/>
    <cellStyle name="Normal 18 17 3 5 2 2 3" xfId="22873" xr:uid="{CF49B4EC-C553-488F-B308-AA83F38EA487}"/>
    <cellStyle name="Normal 18 17 3 5 2 2 4" xfId="22874" xr:uid="{3A6DF308-E9A4-4FA9-9EB6-443886003433}"/>
    <cellStyle name="Normal 18 17 3 5 2 2 5" xfId="22875" xr:uid="{73EF8332-1D9B-487F-9EF8-3AF6F993DF40}"/>
    <cellStyle name="Normal 18 17 3 5 2 3" xfId="22876" xr:uid="{D973482C-9211-49DF-9DA7-E158884DBA25}"/>
    <cellStyle name="Normal 18 17 3 5 2 4" xfId="22877" xr:uid="{2A0A1606-35CE-4F83-8F38-64911C98562D}"/>
    <cellStyle name="Normal 18 17 3 5 2 5" xfId="22878" xr:uid="{15CAF27E-944F-4762-91D6-F61A024EFFE9}"/>
    <cellStyle name="Normal 18 17 3 5 2 6" xfId="22879" xr:uid="{EF2A52CB-68A0-4B8A-B431-A3A73D144D8D}"/>
    <cellStyle name="Normal 18 17 3 5 3" xfId="22880" xr:uid="{FAD869A0-7518-4C45-A5CF-ACECD7456E5B}"/>
    <cellStyle name="Normal 18 17 3 5 3 2" xfId="22881" xr:uid="{A4AB805B-A7BE-448D-AABD-F0755DC9BD78}"/>
    <cellStyle name="Normal 18 17 3 5 3 2 2" xfId="22882" xr:uid="{89D29DB1-9F0C-4587-AB3C-90B8C8605ADD}"/>
    <cellStyle name="Normal 18 17 3 5 3 2 3" xfId="22883" xr:uid="{5BF5498E-F5CF-4145-AAF3-30E9F8A4CB7E}"/>
    <cellStyle name="Normal 18 17 3 5 3 3" xfId="22884" xr:uid="{EDFBFF0F-E0DC-4CD3-9BD6-252244D51FDC}"/>
    <cellStyle name="Normal 18 17 3 5 3 4" xfId="22885" xr:uid="{0C159631-A6EE-4FAE-B674-A6E4D4A2675D}"/>
    <cellStyle name="Normal 18 17 3 5 3 5" xfId="22886" xr:uid="{B3A21A36-05B6-41C7-A7F3-8AF3DE71A9C1}"/>
    <cellStyle name="Normal 18 17 3 5 3 6" xfId="22887" xr:uid="{053E6D70-D4F9-43D1-BD03-3187A1C3EE31}"/>
    <cellStyle name="Normal 18 17 3 5 4" xfId="22888" xr:uid="{7BCD9339-B16B-4125-93D7-271B2DC56E4E}"/>
    <cellStyle name="Normal 18 17 3 5 4 2" xfId="22889" xr:uid="{2DA83419-1072-42E2-817A-CC5BB1645464}"/>
    <cellStyle name="Normal 18 17 3 5 4 3" xfId="22890" xr:uid="{7E08D4C6-2EEF-4B90-8B58-A5F4FDEFD3D7}"/>
    <cellStyle name="Normal 18 17 3 5 5" xfId="22891" xr:uid="{B4FAC622-86DA-41B7-9861-097412807A3A}"/>
    <cellStyle name="Normal 18 17 3 5 6" xfId="22892" xr:uid="{56682B3C-9FB8-42E5-8B52-8E174E3B0856}"/>
    <cellStyle name="Normal 18 17 3 5 7" xfId="22893" xr:uid="{25E55714-5FBB-4921-B32F-FA333D48A914}"/>
    <cellStyle name="Normal 18 17 3 5 8" xfId="22894" xr:uid="{17A0A37E-2418-4A56-84FA-6D87FD8B6175}"/>
    <cellStyle name="Normal 18 17 3 6" xfId="22895" xr:uid="{5BF6760A-F798-463D-A98F-19F1BF641B7A}"/>
    <cellStyle name="Normal 18 17 3 7" xfId="22896" xr:uid="{B22B17B3-E0B6-47C9-89B1-3CC94D961966}"/>
    <cellStyle name="Normal 18 17 4" xfId="22897" xr:uid="{503B9475-E8EB-4920-874B-079F3877A857}"/>
    <cellStyle name="Normal 18 17 4 2" xfId="22898" xr:uid="{B5188D18-ADC5-4950-975B-2B8B7167036F}"/>
    <cellStyle name="Normal 18 17 4 2 2" xfId="22899" xr:uid="{EC4967CE-A575-4EBA-AD55-C06ED6E074AA}"/>
    <cellStyle name="Normal 18 17 4 2 2 2" xfId="22900" xr:uid="{1D49AAE9-B416-405B-AB89-EEC25A3F3F05}"/>
    <cellStyle name="Normal 18 17 4 2 3" xfId="22901" xr:uid="{00D27F21-F85B-4B89-97FF-A5DB34CBBCEE}"/>
    <cellStyle name="Normal 18 17 4 2 4" xfId="22902" xr:uid="{7A0B427D-0F3A-4FCE-AFBD-EE72BF4426C0}"/>
    <cellStyle name="Normal 18 17 4 3" xfId="22903" xr:uid="{49C2E3AC-1C55-4F46-AE1F-BEED2D805F6D}"/>
    <cellStyle name="Normal 18 17 4 4" xfId="22904" xr:uid="{59D92C01-A155-47BA-AF5D-DB5CB6F87942}"/>
    <cellStyle name="Normal 18 17 4 4 2" xfId="22905" xr:uid="{4F9FC6EC-E14E-4877-AD42-5F49499C2AA8}"/>
    <cellStyle name="Normal 18 17 4 4 2 2" xfId="22906" xr:uid="{B08B2C24-B0BC-453F-BE31-5C9213A9772C}"/>
    <cellStyle name="Normal 18 17 4 4 2 2 2" xfId="22907" xr:uid="{76F885C8-A160-4E92-8A9C-85363AC6A3A0}"/>
    <cellStyle name="Normal 18 17 4 4 2 2 3" xfId="22908" xr:uid="{28E3AEF6-702A-4C5B-9FCA-7C87AA5EBF86}"/>
    <cellStyle name="Normal 18 17 4 4 2 2 4" xfId="22909" xr:uid="{9947334D-F5EF-4B7D-B6C8-5FA9C0B81F4B}"/>
    <cellStyle name="Normal 18 17 4 4 2 2 5" xfId="22910" xr:uid="{AE9C4C50-5017-4161-B6F2-10C494273E48}"/>
    <cellStyle name="Normal 18 17 4 4 2 3" xfId="22911" xr:uid="{048C0390-1299-4003-BED1-454ED6310BEE}"/>
    <cellStyle name="Normal 18 17 4 4 2 4" xfId="22912" xr:uid="{6D6BAF00-A8D2-47CA-B9CC-A7397378633B}"/>
    <cellStyle name="Normal 18 17 4 4 2 5" xfId="22913" xr:uid="{154FC8D3-2EE0-48BE-A508-8A281D4A09CB}"/>
    <cellStyle name="Normal 18 17 4 4 2 6" xfId="22914" xr:uid="{4E6561A1-DD32-4B67-861C-73386BDB9E5F}"/>
    <cellStyle name="Normal 18 17 4 4 3" xfId="22915" xr:uid="{883A0B3A-1255-47F3-B59B-812704DFC00E}"/>
    <cellStyle name="Normal 18 17 4 4 3 2" xfId="22916" xr:uid="{1AEEDC6A-1B02-445B-9FB7-82DFCC692219}"/>
    <cellStyle name="Normal 18 17 4 4 3 2 2" xfId="22917" xr:uid="{267E3882-DF72-4A7F-8978-BBFC7C0F47A1}"/>
    <cellStyle name="Normal 18 17 4 4 3 2 3" xfId="22918" xr:uid="{22FB3EC2-183D-4535-BD86-18CC5B0D6314}"/>
    <cellStyle name="Normal 18 17 4 4 3 3" xfId="22919" xr:uid="{00EDB6C6-59A1-40CD-BF90-C85484B076C8}"/>
    <cellStyle name="Normal 18 17 4 4 3 4" xfId="22920" xr:uid="{7F2986EF-84ED-4353-B831-57E568A1F067}"/>
    <cellStyle name="Normal 18 17 4 4 3 5" xfId="22921" xr:uid="{7377CC08-35BD-462D-8D0A-3D3EEFC13C38}"/>
    <cellStyle name="Normal 18 17 4 4 3 6" xfId="22922" xr:uid="{C437602F-A2FF-4542-9DD7-24BCF7D362BB}"/>
    <cellStyle name="Normal 18 17 4 4 4" xfId="22923" xr:uid="{5BFCBE35-09E1-4230-AF6D-7C6027EC9FFE}"/>
    <cellStyle name="Normal 18 17 4 4 4 2" xfId="22924" xr:uid="{8119217A-B7C2-4385-A9C9-2C67A3A122D4}"/>
    <cellStyle name="Normal 18 17 4 4 4 3" xfId="22925" xr:uid="{76964E05-7879-4BDE-9F0F-C27D0D5F2BDD}"/>
    <cellStyle name="Normal 18 17 4 4 5" xfId="22926" xr:uid="{A8660979-2D27-435E-9CDC-D841F7D935C9}"/>
    <cellStyle name="Normal 18 17 4 4 6" xfId="22927" xr:uid="{CB2BC37D-C969-4B6A-A8CE-259FEDC142E3}"/>
    <cellStyle name="Normal 18 17 4 4 7" xfId="22928" xr:uid="{3FD129DA-4603-44E0-8A28-9188FA35BF08}"/>
    <cellStyle name="Normal 18 17 4 4 8" xfId="22929" xr:uid="{765DBF32-0EF0-4E2F-8B90-51F2AA794CFD}"/>
    <cellStyle name="Normal 18 17 4 5" xfId="22930" xr:uid="{416C15C6-9736-4847-A4A6-FB0291C8E083}"/>
    <cellStyle name="Normal 18 17 4 5 2" xfId="22931" xr:uid="{10B2F6B8-0720-44DA-A477-5ADFEBD79E60}"/>
    <cellStyle name="Normal 18 17 4 5 2 2" xfId="22932" xr:uid="{C267D536-8895-4C46-90D6-696ACC2C11A6}"/>
    <cellStyle name="Normal 18 17 4 5 2 2 2" xfId="22933" xr:uid="{D47D3CE3-D0F3-4890-B7D5-CAF26E7A545C}"/>
    <cellStyle name="Normal 18 17 4 5 2 2 3" xfId="22934" xr:uid="{3382128B-9E20-4AB3-80F2-7797401CDE4F}"/>
    <cellStyle name="Normal 18 17 4 5 2 2 4" xfId="22935" xr:uid="{19445A51-FA70-46EC-A4F5-1F4C480A031C}"/>
    <cellStyle name="Normal 18 17 4 5 2 2 5" xfId="22936" xr:uid="{D806B9E3-62DF-4DAF-BA4E-FF0056C94479}"/>
    <cellStyle name="Normal 18 17 4 5 2 3" xfId="22937" xr:uid="{32614B63-D1EA-4592-A8BE-AC68512B4F8C}"/>
    <cellStyle name="Normal 18 17 4 5 2 4" xfId="22938" xr:uid="{5852DC5C-04B8-4B1B-933E-CFD2642C69D6}"/>
    <cellStyle name="Normal 18 17 4 5 2 5" xfId="22939" xr:uid="{371F720B-4B6F-4536-ADA0-7126155B1002}"/>
    <cellStyle name="Normal 18 17 4 5 2 6" xfId="22940" xr:uid="{1353D7CE-AEEE-44C8-85BB-72883ED6BD9E}"/>
    <cellStyle name="Normal 18 17 4 5 3" xfId="22941" xr:uid="{640E1B96-C4FC-4F79-9A48-5CA1E5E2A54C}"/>
    <cellStyle name="Normal 18 17 4 5 3 2" xfId="22942" xr:uid="{9B4DDF66-2392-401D-9F0F-6C44D44958E8}"/>
    <cellStyle name="Normal 18 17 4 5 3 2 2" xfId="22943" xr:uid="{1C26486D-B1F1-4B56-B44C-6658AEC8061C}"/>
    <cellStyle name="Normal 18 17 4 5 3 2 3" xfId="22944" xr:uid="{7708D3A1-81A5-4A02-A5DB-34F38B8F8360}"/>
    <cellStyle name="Normal 18 17 4 5 3 3" xfId="22945" xr:uid="{68775503-C11D-4AEE-8793-18BC20A1E2AF}"/>
    <cellStyle name="Normal 18 17 4 5 3 4" xfId="22946" xr:uid="{688BFEA2-BF0A-41BF-8C10-66FCE056BDF7}"/>
    <cellStyle name="Normal 18 17 4 5 3 5" xfId="22947" xr:uid="{73E6FA7E-F11C-4ED6-9C94-C72E18AE799D}"/>
    <cellStyle name="Normal 18 17 4 5 3 6" xfId="22948" xr:uid="{B2551177-2608-42E7-82A5-5F153345C845}"/>
    <cellStyle name="Normal 18 17 4 5 4" xfId="22949" xr:uid="{65FCB2B6-85CD-4A2D-AF75-CCFAA43F4629}"/>
    <cellStyle name="Normal 18 17 4 5 4 2" xfId="22950" xr:uid="{8DE80201-327A-4133-863D-575C39D1CBEC}"/>
    <cellStyle name="Normal 18 17 4 5 4 3" xfId="22951" xr:uid="{D24AA95A-01ED-4584-BA83-F3C93D790D54}"/>
    <cellStyle name="Normal 18 17 4 5 5" xfId="22952" xr:uid="{3BEC5791-226B-4098-B425-C4EA9C8C1A85}"/>
    <cellStyle name="Normal 18 17 4 5 6" xfId="22953" xr:uid="{7684704D-BB79-4525-81E3-4C67B5369FB9}"/>
    <cellStyle name="Normal 18 17 4 5 7" xfId="22954" xr:uid="{C9FD0ACD-6C23-4D8A-838F-C2ECC961C2EF}"/>
    <cellStyle name="Normal 18 17 4 5 8" xfId="22955" xr:uid="{D447BB81-3CBF-42AD-9025-D8193AEC18FD}"/>
    <cellStyle name="Normal 18 17 4 6" xfId="22956" xr:uid="{5C36267B-92B4-44A2-91C8-5CF419C4C55F}"/>
    <cellStyle name="Normal 18 17 4 7" xfId="22957" xr:uid="{BCFB2DF7-E677-43AC-8818-F324F37B82D7}"/>
    <cellStyle name="Normal 18 17 5" xfId="22958" xr:uid="{C69C19A4-EA69-4809-9C81-27D8359AE4BF}"/>
    <cellStyle name="Normal 18 17 5 2" xfId="22959" xr:uid="{6ACD3E0F-F2FD-41FE-B45A-236CEC547533}"/>
    <cellStyle name="Normal 18 17 5 2 2" xfId="22960" xr:uid="{864C409E-E76E-495B-A4C0-BD9BCDA253B4}"/>
    <cellStyle name="Normal 18 17 5 2 2 2" xfId="22961" xr:uid="{3D0A8BD8-5089-497E-8978-B7DB017EEE08}"/>
    <cellStyle name="Normal 18 17 5 2 3" xfId="22962" xr:uid="{80AA5F23-2510-42E6-A39C-2C1277FF48D8}"/>
    <cellStyle name="Normal 18 17 5 2 4" xfId="22963" xr:uid="{A59DB224-E6E3-4961-94D2-AE17E563247B}"/>
    <cellStyle name="Normal 18 17 5 3" xfId="22964" xr:uid="{56463B5B-3899-4CAC-849B-2F3EF7B5C5BB}"/>
    <cellStyle name="Normal 18 17 5 4" xfId="22965" xr:uid="{12240D6F-3798-4BE4-8DC2-8A01A934EE54}"/>
    <cellStyle name="Normal 18 17 5 4 2" xfId="22966" xr:uid="{D258E381-B27E-477F-8149-E23C162958A7}"/>
    <cellStyle name="Normal 18 17 5 4 2 2" xfId="22967" xr:uid="{7A157568-D243-40E3-9A16-44AEB39BCDD7}"/>
    <cellStyle name="Normal 18 17 5 4 2 2 2" xfId="22968" xr:uid="{FCAC391B-3EF5-4B4C-8CFB-79C37B28AEF7}"/>
    <cellStyle name="Normal 18 17 5 4 2 2 3" xfId="22969" xr:uid="{7BD3CD67-32AE-412B-97EE-A1A6795E9EB6}"/>
    <cellStyle name="Normal 18 17 5 4 2 2 4" xfId="22970" xr:uid="{636A6645-195D-4E34-9B30-8BF71D396621}"/>
    <cellStyle name="Normal 18 17 5 4 2 2 5" xfId="22971" xr:uid="{E40924F9-C858-4BC1-AB82-55A7CB4E76D4}"/>
    <cellStyle name="Normal 18 17 5 4 2 3" xfId="22972" xr:uid="{65997F16-0EA8-4642-8108-5090FCB07F87}"/>
    <cellStyle name="Normal 18 17 5 4 2 4" xfId="22973" xr:uid="{CB5C9BAB-1C22-4FF3-99BF-6B3DF167ADCC}"/>
    <cellStyle name="Normal 18 17 5 4 2 5" xfId="22974" xr:uid="{B2AFF275-988E-491E-999C-5010A2E96ECF}"/>
    <cellStyle name="Normal 18 17 5 4 2 6" xfId="22975" xr:uid="{B3B2FBD7-1590-4F9C-89AC-D09DC8AEF975}"/>
    <cellStyle name="Normal 18 17 5 4 3" xfId="22976" xr:uid="{98D55F56-0D2C-45C2-9C22-F25B7FD1C0B1}"/>
    <cellStyle name="Normal 18 17 5 4 3 2" xfId="22977" xr:uid="{BE57B7BF-6E77-4179-BE79-1AEC89BB2E1D}"/>
    <cellStyle name="Normal 18 17 5 4 3 2 2" xfId="22978" xr:uid="{B54F0074-32F8-4564-A81A-AFB2B4BE3F44}"/>
    <cellStyle name="Normal 18 17 5 4 3 2 3" xfId="22979" xr:uid="{74FEB8C1-994D-4C25-B1D7-B511D07A1710}"/>
    <cellStyle name="Normal 18 17 5 4 3 3" xfId="22980" xr:uid="{DE58B78A-AA57-45A8-BC1B-9D3445AD1DF7}"/>
    <cellStyle name="Normal 18 17 5 4 3 4" xfId="22981" xr:uid="{472461A4-F1F5-4DD9-A830-9FE9416265AD}"/>
    <cellStyle name="Normal 18 17 5 4 3 5" xfId="22982" xr:uid="{0B4621F6-F328-4469-8470-0C89F756C471}"/>
    <cellStyle name="Normal 18 17 5 4 3 6" xfId="22983" xr:uid="{767E26E7-A973-44F4-AC1D-8BED3525B2C2}"/>
    <cellStyle name="Normal 18 17 5 4 4" xfId="22984" xr:uid="{FA2AF610-2D82-4B76-9749-C908EB93369F}"/>
    <cellStyle name="Normal 18 17 5 4 4 2" xfId="22985" xr:uid="{CD3A32AF-6450-4928-B4DF-9FA815E9FBBB}"/>
    <cellStyle name="Normal 18 17 5 4 4 3" xfId="22986" xr:uid="{77B04261-4DD2-468E-ADD3-35BD8F1A7E45}"/>
    <cellStyle name="Normal 18 17 5 4 5" xfId="22987" xr:uid="{216BE170-1F3E-42D1-B2E3-26E996F24367}"/>
    <cellStyle name="Normal 18 17 5 4 6" xfId="22988" xr:uid="{8304192A-481B-45B2-B6BB-07FD35625E4F}"/>
    <cellStyle name="Normal 18 17 5 4 7" xfId="22989" xr:uid="{967AD2D0-6A57-4B86-9DD9-DB707EFF7F00}"/>
    <cellStyle name="Normal 18 17 5 4 8" xfId="22990" xr:uid="{FE56B318-AC59-4FD5-991A-98E4E2E9833E}"/>
    <cellStyle name="Normal 18 17 5 5" xfId="22991" xr:uid="{7D3508D4-1F77-4B09-B6CC-3E1D21C952E0}"/>
    <cellStyle name="Normal 18 17 5 5 2" xfId="22992" xr:uid="{2A80A575-54FD-46FA-83BB-466EF5F363AB}"/>
    <cellStyle name="Normal 18 17 5 5 2 2" xfId="22993" xr:uid="{89142C3E-F8D7-43F3-86F1-FA51119FFA15}"/>
    <cellStyle name="Normal 18 17 5 5 2 2 2" xfId="22994" xr:uid="{AE0655BA-083E-49DC-AAB1-6F33C8C05BF1}"/>
    <cellStyle name="Normal 18 17 5 5 2 2 3" xfId="22995" xr:uid="{FC0A2ABE-5A9A-4C0C-9497-F2F0E47D4FDE}"/>
    <cellStyle name="Normal 18 17 5 5 2 2 4" xfId="22996" xr:uid="{924C15E5-2DA0-4271-BDDF-F094566D7FBF}"/>
    <cellStyle name="Normal 18 17 5 5 2 2 5" xfId="22997" xr:uid="{87B64ECC-3864-4A70-A1A3-57FFBD0BC6EF}"/>
    <cellStyle name="Normal 18 17 5 5 2 3" xfId="22998" xr:uid="{CA293CA0-4330-4B35-83B1-9736141F949D}"/>
    <cellStyle name="Normal 18 17 5 5 2 4" xfId="22999" xr:uid="{586DEC82-8750-458D-B215-FA61A6BCCA97}"/>
    <cellStyle name="Normal 18 17 5 5 2 5" xfId="23000" xr:uid="{536C41BD-B051-4630-91A0-B8F8F7236A15}"/>
    <cellStyle name="Normal 18 17 5 5 2 6" xfId="23001" xr:uid="{704D19EB-FF01-4847-94D9-E835871A5D3C}"/>
    <cellStyle name="Normal 18 17 5 5 3" xfId="23002" xr:uid="{0091849A-DE90-46AE-932A-1059D35B669E}"/>
    <cellStyle name="Normal 18 17 5 5 3 2" xfId="23003" xr:uid="{87B5C67D-EA5B-453F-8DAF-25B44AEED3C4}"/>
    <cellStyle name="Normal 18 17 5 5 3 2 2" xfId="23004" xr:uid="{1A9B66AC-F06A-434B-9873-71305FF4A378}"/>
    <cellStyle name="Normal 18 17 5 5 3 2 3" xfId="23005" xr:uid="{B5C81503-F59E-4C0B-A6AC-BE05B58B5D25}"/>
    <cellStyle name="Normal 18 17 5 5 3 3" xfId="23006" xr:uid="{C5E29F5F-B454-478C-A554-2997183FA596}"/>
    <cellStyle name="Normal 18 17 5 5 3 4" xfId="23007" xr:uid="{50B967E2-2841-4B51-8D38-E321E7F67721}"/>
    <cellStyle name="Normal 18 17 5 5 3 5" xfId="23008" xr:uid="{686028BB-F175-48FA-9BA8-C87683E3B88C}"/>
    <cellStyle name="Normal 18 17 5 5 3 6" xfId="23009" xr:uid="{9BA62940-8472-47BB-97DF-53A3EBA51872}"/>
    <cellStyle name="Normal 18 17 5 5 4" xfId="23010" xr:uid="{5A1A21F5-CF56-4B01-9402-0F68F1CD16FC}"/>
    <cellStyle name="Normal 18 17 5 5 4 2" xfId="23011" xr:uid="{0E47A7D1-E9E2-4574-B6F8-1EDECF664590}"/>
    <cellStyle name="Normal 18 17 5 5 4 3" xfId="23012" xr:uid="{85F90B4D-483A-48D9-B31B-55EFF472434A}"/>
    <cellStyle name="Normal 18 17 5 5 5" xfId="23013" xr:uid="{2EB0C2F8-C854-4F9C-8A5E-7376C6DD85E4}"/>
    <cellStyle name="Normal 18 17 5 5 6" xfId="23014" xr:uid="{02FED1EA-4F6E-4444-9A63-BEF821B4282F}"/>
    <cellStyle name="Normal 18 17 5 5 7" xfId="23015" xr:uid="{00B775A5-5741-44E3-849B-C0C506153193}"/>
    <cellStyle name="Normal 18 17 5 5 8" xfId="23016" xr:uid="{9C10CEF6-0FE0-4390-A8DD-F84D9538A9DF}"/>
    <cellStyle name="Normal 18 17 5 6" xfId="23017" xr:uid="{14FDF2DC-FA84-42BD-969D-3956926B9185}"/>
    <cellStyle name="Normal 18 17 5 7" xfId="23018" xr:uid="{7CAE7DD6-F22C-406E-9FEC-9A2CFA4F13EC}"/>
    <cellStyle name="Normal 18 17 6" xfId="23019" xr:uid="{7EE989E6-7601-4B0F-944D-C397DE3D5B90}"/>
    <cellStyle name="Normal 18 17 6 2" xfId="23020" xr:uid="{C93ECD40-9896-4649-A0BB-6066C5271D2E}"/>
    <cellStyle name="Normal 18 17 6 2 2" xfId="23021" xr:uid="{72AF7751-A176-4FE8-90FF-24F11A5AA738}"/>
    <cellStyle name="Normal 18 17 6 2 2 2" xfId="23022" xr:uid="{BD2D9580-4B75-4D80-8D3E-0A64E8C52C58}"/>
    <cellStyle name="Normal 18 17 6 2 3" xfId="23023" xr:uid="{FEEB873D-7782-4E54-A69B-A8E3676B600A}"/>
    <cellStyle name="Normal 18 17 6 2 4" xfId="23024" xr:uid="{2047996A-DC5D-4F48-8179-77889EA14307}"/>
    <cellStyle name="Normal 18 17 6 3" xfId="23025" xr:uid="{69BF9BBA-47B3-4649-AA38-2FDF9B242814}"/>
    <cellStyle name="Normal 18 17 6 4" xfId="23026" xr:uid="{883B4F65-4E58-4D60-8A73-534B2A0416DD}"/>
    <cellStyle name="Normal 18 17 6 4 2" xfId="23027" xr:uid="{D3FDF6B7-41CB-47D4-B0F3-E291830C6CC3}"/>
    <cellStyle name="Normal 18 17 6 4 2 2" xfId="23028" xr:uid="{7C3D2140-AFDE-4339-98A2-C06F38BCDD94}"/>
    <cellStyle name="Normal 18 17 6 4 2 2 2" xfId="23029" xr:uid="{9A625205-2175-4202-9373-0872226DBDC3}"/>
    <cellStyle name="Normal 18 17 6 4 2 2 3" xfId="23030" xr:uid="{472A0741-F8D0-4C94-BCBF-D72705FD04F7}"/>
    <cellStyle name="Normal 18 17 6 4 2 2 4" xfId="23031" xr:uid="{2D777FC8-78E1-41B7-97F5-BC2BD21C621E}"/>
    <cellStyle name="Normal 18 17 6 4 2 2 5" xfId="23032" xr:uid="{31DFD68D-C5F7-44CA-A3EB-BF52F38C1881}"/>
    <cellStyle name="Normal 18 17 6 4 2 3" xfId="23033" xr:uid="{36A4CA20-2359-45E5-B4B5-2C23C08637C4}"/>
    <cellStyle name="Normal 18 17 6 4 2 4" xfId="23034" xr:uid="{99C252A4-5F97-4578-834A-56304910F64B}"/>
    <cellStyle name="Normal 18 17 6 4 2 5" xfId="23035" xr:uid="{C7DBF237-3C52-4025-ADA2-08A72B286F9D}"/>
    <cellStyle name="Normal 18 17 6 4 2 6" xfId="23036" xr:uid="{0B961903-D086-47AC-A607-26A4551B931A}"/>
    <cellStyle name="Normal 18 17 6 4 3" xfId="23037" xr:uid="{32F4DB39-1B08-499A-9FE6-9D605D4F512D}"/>
    <cellStyle name="Normal 18 17 6 4 3 2" xfId="23038" xr:uid="{8F5B6CFE-BF2A-498D-ACD0-25F53B849466}"/>
    <cellStyle name="Normal 18 17 6 4 3 2 2" xfId="23039" xr:uid="{A707B0C1-C4E5-48B9-9D67-3BD5902A09CC}"/>
    <cellStyle name="Normal 18 17 6 4 3 2 3" xfId="23040" xr:uid="{676FADC7-5F9B-4E2A-AB1B-8EF4ED873CED}"/>
    <cellStyle name="Normal 18 17 6 4 3 3" xfId="23041" xr:uid="{68F45FBF-0A09-46E6-9A2F-8BAC855720A8}"/>
    <cellStyle name="Normal 18 17 6 4 3 4" xfId="23042" xr:uid="{0721285F-C809-49DC-8E90-D69D3D693640}"/>
    <cellStyle name="Normal 18 17 6 4 3 5" xfId="23043" xr:uid="{4AD8C40A-AE7B-4B6C-8884-A4F1360143E9}"/>
    <cellStyle name="Normal 18 17 6 4 3 6" xfId="23044" xr:uid="{C93982CC-39C0-45F7-AE58-58F619F42FF9}"/>
    <cellStyle name="Normal 18 17 6 4 4" xfId="23045" xr:uid="{F0922C83-1276-4010-8957-5FBE1C023316}"/>
    <cellStyle name="Normal 18 17 6 4 4 2" xfId="23046" xr:uid="{2F78CFEC-914D-4673-B7A1-491A2FADFB03}"/>
    <cellStyle name="Normal 18 17 6 4 4 3" xfId="23047" xr:uid="{1B5AC62B-F965-41A0-9091-D594CA5DE4D9}"/>
    <cellStyle name="Normal 18 17 6 4 5" xfId="23048" xr:uid="{122D2364-544E-4755-A450-1FA35535D1A8}"/>
    <cellStyle name="Normal 18 17 6 4 6" xfId="23049" xr:uid="{FE180EEA-1950-4AC8-BDA4-FA02185B3C64}"/>
    <cellStyle name="Normal 18 17 6 4 7" xfId="23050" xr:uid="{0E6C22E5-DA46-4C4F-A86A-6D91F825A078}"/>
    <cellStyle name="Normal 18 17 6 4 8" xfId="23051" xr:uid="{D2E460ED-F011-41DA-AF6D-EBD745D13FE9}"/>
    <cellStyle name="Normal 18 17 6 5" xfId="23052" xr:uid="{19FF2486-59F8-4C6F-87F8-2B51CB308ABF}"/>
    <cellStyle name="Normal 18 17 6 5 2" xfId="23053" xr:uid="{9DCBC8B7-2CF6-4F0A-8E0C-E25FDC7903CA}"/>
    <cellStyle name="Normal 18 17 6 5 2 2" xfId="23054" xr:uid="{8009492F-F21F-424D-A1AA-B45AF4EB1F7B}"/>
    <cellStyle name="Normal 18 17 6 5 2 2 2" xfId="23055" xr:uid="{588C481D-3078-4E17-A938-94768F315F55}"/>
    <cellStyle name="Normal 18 17 6 5 2 2 3" xfId="23056" xr:uid="{ACE885BA-A212-497B-96E8-982B544473F6}"/>
    <cellStyle name="Normal 18 17 6 5 2 2 4" xfId="23057" xr:uid="{A1E84860-971A-424C-9EEC-6B419FA6C423}"/>
    <cellStyle name="Normal 18 17 6 5 2 2 5" xfId="23058" xr:uid="{2D900297-CCB3-46BD-A0C1-CEC27BE01564}"/>
    <cellStyle name="Normal 18 17 6 5 2 3" xfId="23059" xr:uid="{FE3080D5-872C-4728-AF2C-91D7B0B6ADE3}"/>
    <cellStyle name="Normal 18 17 6 5 2 4" xfId="23060" xr:uid="{5A0D9410-B16A-457A-BB97-FFE21D6FC200}"/>
    <cellStyle name="Normal 18 17 6 5 2 5" xfId="23061" xr:uid="{95B83BF8-7E41-4326-8DC5-2F38561BEFE1}"/>
    <cellStyle name="Normal 18 17 6 5 2 6" xfId="23062" xr:uid="{48246568-01BB-4254-86B4-64A5D6C9BB42}"/>
    <cellStyle name="Normal 18 17 6 5 3" xfId="23063" xr:uid="{472D5AA3-C39D-4818-AD12-B746377B42EE}"/>
    <cellStyle name="Normal 18 17 6 5 3 2" xfId="23064" xr:uid="{2122F55B-533E-4669-BEA9-7117A69CB505}"/>
    <cellStyle name="Normal 18 17 6 5 3 2 2" xfId="23065" xr:uid="{CC40F14F-A00D-4E75-9088-7F4B65957AF7}"/>
    <cellStyle name="Normal 18 17 6 5 3 2 3" xfId="23066" xr:uid="{A70F271A-F19C-4AB7-AE03-E3E5ED487FE7}"/>
    <cellStyle name="Normal 18 17 6 5 3 3" xfId="23067" xr:uid="{82E5730C-A913-4D78-8AD8-F825E359DBFD}"/>
    <cellStyle name="Normal 18 17 6 5 3 4" xfId="23068" xr:uid="{62D47469-5694-4F86-8C02-78EFC8CB0F31}"/>
    <cellStyle name="Normal 18 17 6 5 3 5" xfId="23069" xr:uid="{69B72AF1-08E8-4A69-8C10-3A6CE9F6B4C2}"/>
    <cellStyle name="Normal 18 17 6 5 3 6" xfId="23070" xr:uid="{377C3956-6DED-4272-B95C-F4CFBED033DA}"/>
    <cellStyle name="Normal 18 17 6 5 4" xfId="23071" xr:uid="{D872FA5B-17A3-44CC-8D61-C2CFB433E5F7}"/>
    <cellStyle name="Normal 18 17 6 5 4 2" xfId="23072" xr:uid="{339A35AC-8976-4F8A-8FB5-A4734CDB2827}"/>
    <cellStyle name="Normal 18 17 6 5 4 3" xfId="23073" xr:uid="{820D1929-3966-4E7A-84FA-9CA3923F8BAD}"/>
    <cellStyle name="Normal 18 17 6 5 5" xfId="23074" xr:uid="{B62CE668-BC8A-4992-9B9E-FC2F4C159A80}"/>
    <cellStyle name="Normal 18 17 6 5 6" xfId="23075" xr:uid="{7B0C7F4F-A7BB-4F46-A372-EA67A5C35A9B}"/>
    <cellStyle name="Normal 18 17 6 5 7" xfId="23076" xr:uid="{DEADA3D6-E41C-46A3-A2FB-C241441A5310}"/>
    <cellStyle name="Normal 18 17 6 5 8" xfId="23077" xr:uid="{5FF61227-600F-4D12-9EBC-588622E403A8}"/>
    <cellStyle name="Normal 18 17 6 6" xfId="23078" xr:uid="{A8D4A15F-D4F3-4EDA-838C-B9A40E75650E}"/>
    <cellStyle name="Normal 18 17 6 7" xfId="23079" xr:uid="{4E2AD896-4AD7-48F2-96BC-C72A196E2FA5}"/>
    <cellStyle name="Normal 18 17 7" xfId="23080" xr:uid="{184F1A7C-45CA-49E6-9D8A-6F81A39B6079}"/>
    <cellStyle name="Normal 18 17 7 2" xfId="23081" xr:uid="{635FE89B-40E1-4108-AD4C-3C2AE0DF8D67}"/>
    <cellStyle name="Normal 18 17 7 2 2" xfId="23082" xr:uid="{C2520741-D7EA-4382-9F07-DCCFD2C503F7}"/>
    <cellStyle name="Normal 18 17 7 2 2 2" xfId="23083" xr:uid="{C9500B8E-D9EF-4514-9293-826019BA395E}"/>
    <cellStyle name="Normal 18 17 7 2 3" xfId="23084" xr:uid="{B74713B4-C175-4806-9621-E11CD6A3B9B6}"/>
    <cellStyle name="Normal 18 17 7 2 4" xfId="23085" xr:uid="{11D37D52-628B-4EA6-93D1-71173BA94C7F}"/>
    <cellStyle name="Normal 18 17 7 3" xfId="23086" xr:uid="{40395B36-2DD6-4911-923F-62A649916A84}"/>
    <cellStyle name="Normal 18 17 7 4" xfId="23087" xr:uid="{B30F549E-70EF-4F48-806F-2E698F0E25AD}"/>
    <cellStyle name="Normal 18 17 7 4 2" xfId="23088" xr:uid="{981EC639-B8E7-42C7-A3E3-D0F09A804798}"/>
    <cellStyle name="Normal 18 17 7 4 2 2" xfId="23089" xr:uid="{A01BFB60-453B-4EF5-A60C-AB8BF9FC88C3}"/>
    <cellStyle name="Normal 18 17 7 4 2 2 2" xfId="23090" xr:uid="{8BBD0090-8DBC-44AF-90E0-EEBEF3A33F79}"/>
    <cellStyle name="Normal 18 17 7 4 2 2 3" xfId="23091" xr:uid="{FA2950C5-7343-4B68-93E7-A893040DFAA9}"/>
    <cellStyle name="Normal 18 17 7 4 2 2 4" xfId="23092" xr:uid="{7276E525-602F-4C65-A5F3-99A3B08A7F5B}"/>
    <cellStyle name="Normal 18 17 7 4 2 2 5" xfId="23093" xr:uid="{0243DF5D-0D34-4DC3-9D4D-17815E99BEC2}"/>
    <cellStyle name="Normal 18 17 7 4 2 3" xfId="23094" xr:uid="{6158D31B-2C02-4430-9FC3-DE5E85611D58}"/>
    <cellStyle name="Normal 18 17 7 4 2 4" xfId="23095" xr:uid="{B93ADDAB-C1DB-4731-B4C9-5585B20ECE11}"/>
    <cellStyle name="Normal 18 17 7 4 2 5" xfId="23096" xr:uid="{4F29661A-FBCE-4BEA-A09F-B662A7B35D1F}"/>
    <cellStyle name="Normal 18 17 7 4 2 6" xfId="23097" xr:uid="{D077D9A7-F03B-446E-BF4B-788F929C2C64}"/>
    <cellStyle name="Normal 18 17 7 4 3" xfId="23098" xr:uid="{87687841-D1C1-4375-B448-B30120036651}"/>
    <cellStyle name="Normal 18 17 7 4 3 2" xfId="23099" xr:uid="{1A4B89F8-68BE-4B10-AB22-02349B0BD411}"/>
    <cellStyle name="Normal 18 17 7 4 3 2 2" xfId="23100" xr:uid="{1F3C0F84-1455-4779-A002-CF5467DE8766}"/>
    <cellStyle name="Normal 18 17 7 4 3 2 3" xfId="23101" xr:uid="{2E3808FA-ADB3-4A87-AE58-A629BBC55D2A}"/>
    <cellStyle name="Normal 18 17 7 4 3 3" xfId="23102" xr:uid="{E2ED90E7-CF87-487F-9330-C6648BDF60B5}"/>
    <cellStyle name="Normal 18 17 7 4 3 4" xfId="23103" xr:uid="{9D44A37C-74C9-42AE-935E-1270FC931636}"/>
    <cellStyle name="Normal 18 17 7 4 3 5" xfId="23104" xr:uid="{5A841382-9BE4-4584-A4D9-A92EDB9017D6}"/>
    <cellStyle name="Normal 18 17 7 4 3 6" xfId="23105" xr:uid="{B1150579-B664-4B47-960C-DABA5B9CB468}"/>
    <cellStyle name="Normal 18 17 7 4 4" xfId="23106" xr:uid="{41F96374-F250-4C17-B415-EFD813E4ACF5}"/>
    <cellStyle name="Normal 18 17 7 4 4 2" xfId="23107" xr:uid="{9FCCBD69-51A6-4F98-AA20-144C89DCA8C8}"/>
    <cellStyle name="Normal 18 17 7 4 4 3" xfId="23108" xr:uid="{489F9A26-ADD7-43C8-8A1E-A45C6A5E1961}"/>
    <cellStyle name="Normal 18 17 7 4 5" xfId="23109" xr:uid="{FB7917DD-1D2B-4865-8C89-DACDBCA7F1A4}"/>
    <cellStyle name="Normal 18 17 7 4 6" xfId="23110" xr:uid="{B4756066-2D44-4AD6-9B41-023E10066C7E}"/>
    <cellStyle name="Normal 18 17 7 4 7" xfId="23111" xr:uid="{1365F2B1-3CB8-4D3B-AD0D-BA577E5213A8}"/>
    <cellStyle name="Normal 18 17 7 4 8" xfId="23112" xr:uid="{B8E4ED9F-B193-438C-82E7-19C4F1926C4B}"/>
    <cellStyle name="Normal 18 17 7 5" xfId="23113" xr:uid="{9647F13B-DCA0-4891-9EF4-65D5733F3B92}"/>
    <cellStyle name="Normal 18 17 7 5 2" xfId="23114" xr:uid="{CEC928D2-C22E-4071-BC44-9AC8CAE07E04}"/>
    <cellStyle name="Normal 18 17 7 5 2 2" xfId="23115" xr:uid="{BBEE0AC3-686F-459E-9EC4-58233F7B0B3F}"/>
    <cellStyle name="Normal 18 17 7 5 2 2 2" xfId="23116" xr:uid="{F441E9A4-D799-4D27-9EB6-37FDC6F2F7E6}"/>
    <cellStyle name="Normal 18 17 7 5 2 2 3" xfId="23117" xr:uid="{DDD306AE-CCD6-4A32-B9C5-967F16ABA373}"/>
    <cellStyle name="Normal 18 17 7 5 2 2 4" xfId="23118" xr:uid="{803898F2-F66E-4FD0-8C05-70D273E1AAA2}"/>
    <cellStyle name="Normal 18 17 7 5 2 2 5" xfId="23119" xr:uid="{61EF9CE8-A02C-4CCF-A776-68B99C4D6A3F}"/>
    <cellStyle name="Normal 18 17 7 5 2 3" xfId="23120" xr:uid="{4E5BCEC4-F384-48D9-8D94-C681D8180926}"/>
    <cellStyle name="Normal 18 17 7 5 2 4" xfId="23121" xr:uid="{4EF83513-0475-40A5-9666-A3650E5E2310}"/>
    <cellStyle name="Normal 18 17 7 5 2 5" xfId="23122" xr:uid="{3AA2AF0F-1188-4028-9A09-46F704A0BD85}"/>
    <cellStyle name="Normal 18 17 7 5 2 6" xfId="23123" xr:uid="{2AF25102-5615-474F-AEFB-86A873296C36}"/>
    <cellStyle name="Normal 18 17 7 5 3" xfId="23124" xr:uid="{49796CEA-87F6-464B-BB7D-4A82DA3935C1}"/>
    <cellStyle name="Normal 18 17 7 5 3 2" xfId="23125" xr:uid="{45A2FED4-0B5F-4A29-AA2B-DAEA3EADBF17}"/>
    <cellStyle name="Normal 18 17 7 5 3 2 2" xfId="23126" xr:uid="{0BA0C674-A435-4B17-B0C7-976DF8B55192}"/>
    <cellStyle name="Normal 18 17 7 5 3 2 3" xfId="23127" xr:uid="{137EC314-303B-4024-9F14-E1B8FF26B454}"/>
    <cellStyle name="Normal 18 17 7 5 3 3" xfId="23128" xr:uid="{F53CEC36-1692-46C6-BB48-5A09A7708B49}"/>
    <cellStyle name="Normal 18 17 7 5 3 4" xfId="23129" xr:uid="{2E80CB37-139C-46EE-AA54-8F55561596CF}"/>
    <cellStyle name="Normal 18 17 7 5 3 5" xfId="23130" xr:uid="{8328D2A8-286B-4C18-85BF-5247D1655D91}"/>
    <cellStyle name="Normal 18 17 7 5 3 6" xfId="23131" xr:uid="{421AC9E1-3D81-4525-A268-C0D74D6C2A26}"/>
    <cellStyle name="Normal 18 17 7 5 4" xfId="23132" xr:uid="{3EFF9B36-658D-4772-BCE8-6AE1FB14640C}"/>
    <cellStyle name="Normal 18 17 7 5 4 2" xfId="23133" xr:uid="{72859667-8868-4BFC-B376-5AB83A3750E9}"/>
    <cellStyle name="Normal 18 17 7 5 4 3" xfId="23134" xr:uid="{0BDF3E17-F94F-4739-9DE3-4565EC70A481}"/>
    <cellStyle name="Normal 18 17 7 5 5" xfId="23135" xr:uid="{7830D77F-77CD-4DEB-9CF0-A6B9A70ECA57}"/>
    <cellStyle name="Normal 18 17 7 5 6" xfId="23136" xr:uid="{D08EA411-A82D-41F9-9FA5-068184DDACE2}"/>
    <cellStyle name="Normal 18 17 7 5 7" xfId="23137" xr:uid="{80AE71A7-C34C-4D00-8D6B-549468924995}"/>
    <cellStyle name="Normal 18 17 7 5 8" xfId="23138" xr:uid="{1DB10BC3-B62B-4A84-ADA5-60BB188AFBE5}"/>
    <cellStyle name="Normal 18 17 7 6" xfId="23139" xr:uid="{BD79D85E-4933-4ADA-93CC-EC465EF09277}"/>
    <cellStyle name="Normal 18 17 7 7" xfId="23140" xr:uid="{75DA151C-3978-4E2A-8812-683B6DBD21C5}"/>
    <cellStyle name="Normal 18 17 8" xfId="23141" xr:uid="{713FA37F-E2E2-4B9C-AA20-005C8DAA5AA5}"/>
    <cellStyle name="Normal 18 17 8 2" xfId="23142" xr:uid="{AC97BEBB-376C-454A-9172-F5A82CAB934F}"/>
    <cellStyle name="Normal 18 17 8 2 2" xfId="23143" xr:uid="{63E98022-B7DA-471C-A227-9F35F79AC5F1}"/>
    <cellStyle name="Normal 18 17 8 2 2 2" xfId="23144" xr:uid="{86F3F62F-D975-408B-813D-2790B77262B5}"/>
    <cellStyle name="Normal 18 17 8 2 3" xfId="23145" xr:uid="{1E7B4763-8897-4535-AE0D-A5C9C5CDC5A1}"/>
    <cellStyle name="Normal 18 17 8 2 4" xfId="23146" xr:uid="{656730E1-5280-4621-8227-00FFC11EC465}"/>
    <cellStyle name="Normal 18 17 8 3" xfId="23147" xr:uid="{33DA3B09-8AD6-42BB-B33F-575C2D4BC757}"/>
    <cellStyle name="Normal 18 17 8 4" xfId="23148" xr:uid="{37248ACF-8B87-4602-8694-C4B9D639C53D}"/>
    <cellStyle name="Normal 18 17 8 4 2" xfId="23149" xr:uid="{37D02EDC-E3D1-4881-84A5-0015C07A96AA}"/>
    <cellStyle name="Normal 18 17 8 4 2 2" xfId="23150" xr:uid="{6DCD86B9-7B1C-43D8-9417-B8A9C1AB8B67}"/>
    <cellStyle name="Normal 18 17 8 4 2 2 2" xfId="23151" xr:uid="{4803FF12-50BA-4525-81A4-91BB77AFD3CA}"/>
    <cellStyle name="Normal 18 17 8 4 2 2 3" xfId="23152" xr:uid="{2139CC00-474F-4888-813F-04659EC404F7}"/>
    <cellStyle name="Normal 18 17 8 4 2 2 4" xfId="23153" xr:uid="{89CFA22B-3C88-49E4-BD1D-BF728A535F39}"/>
    <cellStyle name="Normal 18 17 8 4 2 2 5" xfId="23154" xr:uid="{FA985025-22A7-4E89-AFD5-F717BF5B79CF}"/>
    <cellStyle name="Normal 18 17 8 4 2 3" xfId="23155" xr:uid="{A8977CB7-5F4C-4AD5-BC29-AACFE2A06101}"/>
    <cellStyle name="Normal 18 17 8 4 2 4" xfId="23156" xr:uid="{F7FE2F84-D5F5-4A73-AF65-5AFC6A54EE50}"/>
    <cellStyle name="Normal 18 17 8 4 2 5" xfId="23157" xr:uid="{1EABB47F-8B14-4987-9FB2-124A82C303B8}"/>
    <cellStyle name="Normal 18 17 8 4 2 6" xfId="23158" xr:uid="{39E8C727-41F2-4082-BEA2-4C4742833363}"/>
    <cellStyle name="Normal 18 17 8 4 3" xfId="23159" xr:uid="{4E948598-9027-4D87-AC34-BCFBC97AA2CC}"/>
    <cellStyle name="Normal 18 17 8 4 3 2" xfId="23160" xr:uid="{C448E4D3-DFF4-464A-9E17-6264883B825C}"/>
    <cellStyle name="Normal 18 17 8 4 3 2 2" xfId="23161" xr:uid="{7484833B-3CF9-4D21-B487-9B563B0A59BE}"/>
    <cellStyle name="Normal 18 17 8 4 3 2 3" xfId="23162" xr:uid="{C720E8FA-4894-413D-B219-A3BB366194BC}"/>
    <cellStyle name="Normal 18 17 8 4 3 3" xfId="23163" xr:uid="{B944D4D9-665A-4277-98C7-270826D9F2B7}"/>
    <cellStyle name="Normal 18 17 8 4 3 4" xfId="23164" xr:uid="{05DEEA48-A4B5-4E35-8C92-756CAE066775}"/>
    <cellStyle name="Normal 18 17 8 4 3 5" xfId="23165" xr:uid="{370D77B1-3516-4BC3-9F70-613729ABEBFB}"/>
    <cellStyle name="Normal 18 17 8 4 3 6" xfId="23166" xr:uid="{25C8C38D-299C-41B8-8FFA-94AFA10853C0}"/>
    <cellStyle name="Normal 18 17 8 4 4" xfId="23167" xr:uid="{ED673639-8A8A-46A3-A506-FE5E0C073431}"/>
    <cellStyle name="Normal 18 17 8 4 4 2" xfId="23168" xr:uid="{AE5E9419-952E-4F76-B8AA-1FE6200ADA28}"/>
    <cellStyle name="Normal 18 17 8 4 4 3" xfId="23169" xr:uid="{F14F7F1D-A05F-4AF5-816B-9EEC07BE76A2}"/>
    <cellStyle name="Normal 18 17 8 4 5" xfId="23170" xr:uid="{40BEB0A1-C98C-4BEB-A526-5CEBA03E6ECE}"/>
    <cellStyle name="Normal 18 17 8 4 6" xfId="23171" xr:uid="{B61D0986-A8A9-4588-B43B-5372A342F256}"/>
    <cellStyle name="Normal 18 17 8 4 7" xfId="23172" xr:uid="{D8BB63BD-1D60-45AB-ACCC-5DDE8C52CF78}"/>
    <cellStyle name="Normal 18 17 8 4 8" xfId="23173" xr:uid="{076204C0-D2C9-4D97-9795-3187E2937871}"/>
    <cellStyle name="Normal 18 17 8 5" xfId="23174" xr:uid="{41DB22DF-A9B9-48A9-973F-9840625255F4}"/>
    <cellStyle name="Normal 18 17 8 5 2" xfId="23175" xr:uid="{E49727B3-D5E0-4EB0-B740-91B161241A18}"/>
    <cellStyle name="Normal 18 17 8 5 2 2" xfId="23176" xr:uid="{36489C80-0BE2-4E88-A5B0-395378CFEDE9}"/>
    <cellStyle name="Normal 18 17 8 5 2 2 2" xfId="23177" xr:uid="{16686BD0-DA48-4E90-8944-8B6AB56B0816}"/>
    <cellStyle name="Normal 18 17 8 5 2 2 3" xfId="23178" xr:uid="{CED3EACB-718B-4EEB-A3E0-0157F1479CD1}"/>
    <cellStyle name="Normal 18 17 8 5 2 2 4" xfId="23179" xr:uid="{1385568E-9480-45E2-BBF2-1F8E87BC2DAE}"/>
    <cellStyle name="Normal 18 17 8 5 2 2 5" xfId="23180" xr:uid="{A8C7DC2E-5F70-4834-9B70-2CD008A3C79E}"/>
    <cellStyle name="Normal 18 17 8 5 2 3" xfId="23181" xr:uid="{9963AA46-12E3-438F-9505-795FDA494ECF}"/>
    <cellStyle name="Normal 18 17 8 5 2 4" xfId="23182" xr:uid="{FCAB6FD2-6527-439C-A6AF-4C960BC4DDC5}"/>
    <cellStyle name="Normal 18 17 8 5 2 5" xfId="23183" xr:uid="{E0FAA209-83E9-4AD8-9494-85A743F15EE8}"/>
    <cellStyle name="Normal 18 17 8 5 2 6" xfId="23184" xr:uid="{6DE0AFE1-8469-4016-BE03-4B51D7641AD6}"/>
    <cellStyle name="Normal 18 17 8 5 3" xfId="23185" xr:uid="{B8DD4786-D76A-46CB-B007-8AA42A8AA7AD}"/>
    <cellStyle name="Normal 18 17 8 5 3 2" xfId="23186" xr:uid="{8C274D72-2376-4231-8CA5-65A45439D729}"/>
    <cellStyle name="Normal 18 17 8 5 3 2 2" xfId="23187" xr:uid="{25DBDC6E-336D-41F3-9327-09DBB8A292F9}"/>
    <cellStyle name="Normal 18 17 8 5 3 2 3" xfId="23188" xr:uid="{CF168257-6350-48D1-BB71-21CF1988BADE}"/>
    <cellStyle name="Normal 18 17 8 5 3 3" xfId="23189" xr:uid="{916EF61A-7699-4807-88CF-7D5E8442FE06}"/>
    <cellStyle name="Normal 18 17 8 5 3 4" xfId="23190" xr:uid="{0D5E8056-FD38-4065-8D9F-F1A85F524071}"/>
    <cellStyle name="Normal 18 17 8 5 3 5" xfId="23191" xr:uid="{78FE2363-4A2A-478D-8E47-A6A76892C0EB}"/>
    <cellStyle name="Normal 18 17 8 5 3 6" xfId="23192" xr:uid="{88FF3BAC-1463-4A0B-8FF7-086A4D295485}"/>
    <cellStyle name="Normal 18 17 8 5 4" xfId="23193" xr:uid="{80993BD5-E146-4B7C-B2FA-AA48C6CB2953}"/>
    <cellStyle name="Normal 18 17 8 5 4 2" xfId="23194" xr:uid="{F2AF556F-8C93-4A72-B052-95DB56BBE4E8}"/>
    <cellStyle name="Normal 18 17 8 5 4 3" xfId="23195" xr:uid="{EBACF96E-D8D7-496A-93A6-515D07CE4097}"/>
    <cellStyle name="Normal 18 17 8 5 5" xfId="23196" xr:uid="{26F93097-6D0E-4E3A-B125-85465AE118DA}"/>
    <cellStyle name="Normal 18 17 8 5 6" xfId="23197" xr:uid="{340EBE90-4353-4071-9159-53B8D357D008}"/>
    <cellStyle name="Normal 18 17 8 5 7" xfId="23198" xr:uid="{A319252C-756D-43D0-BC48-5A37C83FA868}"/>
    <cellStyle name="Normal 18 17 8 5 8" xfId="23199" xr:uid="{3A6D7182-8FF2-413D-96DA-92E2162ED27E}"/>
    <cellStyle name="Normal 18 17 8 6" xfId="23200" xr:uid="{B1104AED-33F4-46AC-8FCD-5074AA01BF59}"/>
    <cellStyle name="Normal 18 17 8 7" xfId="23201" xr:uid="{5EF1C2B3-D087-4B89-812F-375E314EA7A8}"/>
    <cellStyle name="Normal 18 17 9" xfId="23202" xr:uid="{AB755ADC-62AE-4E96-B3C5-9BCE72A29BAD}"/>
    <cellStyle name="Normal 18 17 9 2" xfId="23203" xr:uid="{8B6A5D2F-4D72-4E92-8B34-808E821DCB72}"/>
    <cellStyle name="Normal 18 17 9 2 2" xfId="23204" xr:uid="{1AEF6119-79FF-4A5D-8842-9A5BA52EF542}"/>
    <cellStyle name="Normal 18 17 9 2 2 2" xfId="23205" xr:uid="{281F5EB8-9E9D-412F-8956-CDC297B35FD0}"/>
    <cellStyle name="Normal 18 17 9 2 3" xfId="23206" xr:uid="{12AA1165-1F30-4675-AE8E-14D8769DC251}"/>
    <cellStyle name="Normal 18 17 9 2 4" xfId="23207" xr:uid="{2D3C0A2F-F896-4AEF-B215-FC15DE50594C}"/>
    <cellStyle name="Normal 18 17 9 3" xfId="23208" xr:uid="{89BC2766-789C-4A3B-89E6-1AAE45B0D9BB}"/>
    <cellStyle name="Normal 18 17 9 4" xfId="23209" xr:uid="{84C15E12-FDD0-491B-A96E-DF5F7712F1A8}"/>
    <cellStyle name="Normal 18 17 9 4 2" xfId="23210" xr:uid="{FAFC316D-99A1-4AC2-A4FC-0DD9DA5881B4}"/>
    <cellStyle name="Normal 18 17 9 4 2 2" xfId="23211" xr:uid="{D98B4B2C-8E00-4746-958C-8076E983E9F4}"/>
    <cellStyle name="Normal 18 17 9 4 2 2 2" xfId="23212" xr:uid="{F980BFF6-7A94-4D24-85E9-7439DC067111}"/>
    <cellStyle name="Normal 18 17 9 4 2 2 3" xfId="23213" xr:uid="{FB7583DD-4F1E-42AD-8054-6C0254CAD069}"/>
    <cellStyle name="Normal 18 17 9 4 2 2 4" xfId="23214" xr:uid="{E91A9E65-AD5A-4ADD-9124-089709A0D869}"/>
    <cellStyle name="Normal 18 17 9 4 2 2 5" xfId="23215" xr:uid="{B63F39B1-479A-4C8B-A7E9-EBA04172E855}"/>
    <cellStyle name="Normal 18 17 9 4 2 3" xfId="23216" xr:uid="{29DE34FA-2ED1-42E2-8A7C-BFF26C2EBD27}"/>
    <cellStyle name="Normal 18 17 9 4 2 4" xfId="23217" xr:uid="{A062251F-0FC1-4BF1-9F45-4AF28BF5FE0E}"/>
    <cellStyle name="Normal 18 17 9 4 2 5" xfId="23218" xr:uid="{9EDB206A-7B2E-4497-969A-55219F09DD3E}"/>
    <cellStyle name="Normal 18 17 9 4 2 6" xfId="23219" xr:uid="{98476BC3-C9E3-41F3-B214-0540C66365EC}"/>
    <cellStyle name="Normal 18 17 9 4 3" xfId="23220" xr:uid="{EDC11C53-3891-4FFA-AFDF-6A91B18EAC63}"/>
    <cellStyle name="Normal 18 17 9 4 3 2" xfId="23221" xr:uid="{DDA05849-8993-44A1-93F0-EAFC8623C1E2}"/>
    <cellStyle name="Normal 18 17 9 4 3 2 2" xfId="23222" xr:uid="{C50CAC33-C087-404E-82FD-CA978689838C}"/>
    <cellStyle name="Normal 18 17 9 4 3 2 3" xfId="23223" xr:uid="{1A6C7674-0CC3-40AB-BAA2-1292C928728A}"/>
    <cellStyle name="Normal 18 17 9 4 3 3" xfId="23224" xr:uid="{773CB1AF-F3E4-493C-8C5E-A846A6A2595F}"/>
    <cellStyle name="Normal 18 17 9 4 3 4" xfId="23225" xr:uid="{FCC9AAF7-871D-4DD5-B34E-1AEC856AD979}"/>
    <cellStyle name="Normal 18 17 9 4 3 5" xfId="23226" xr:uid="{E658BC7D-426E-4F24-8099-5995C7DD9E84}"/>
    <cellStyle name="Normal 18 17 9 4 3 6" xfId="23227" xr:uid="{348715BA-1380-4476-BE9D-29666DB48327}"/>
    <cellStyle name="Normal 18 17 9 4 4" xfId="23228" xr:uid="{4FAFFF75-570D-495F-B132-0F79FCAE7FCA}"/>
    <cellStyle name="Normal 18 17 9 4 4 2" xfId="23229" xr:uid="{66288B0B-A116-47E6-AF42-B29970F598D2}"/>
    <cellStyle name="Normal 18 17 9 4 4 3" xfId="23230" xr:uid="{76DC622B-82FD-40C7-B8A3-E75CA0B5443C}"/>
    <cellStyle name="Normal 18 17 9 4 5" xfId="23231" xr:uid="{198D7A9F-DD14-4E2B-905E-EF7FD918545E}"/>
    <cellStyle name="Normal 18 17 9 4 6" xfId="23232" xr:uid="{685DDA62-D34E-4DF3-9AA4-24E0150763B6}"/>
    <cellStyle name="Normal 18 17 9 4 7" xfId="23233" xr:uid="{245D2F79-2A08-418F-BFC8-FD7E5F96FE5E}"/>
    <cellStyle name="Normal 18 17 9 4 8" xfId="23234" xr:uid="{177487F4-BA64-4DF3-B482-97B086F09710}"/>
    <cellStyle name="Normal 18 17 9 5" xfId="23235" xr:uid="{DC275A32-C6AD-41D5-BE66-0BD5FFF712EE}"/>
    <cellStyle name="Normal 18 17 9 5 2" xfId="23236" xr:uid="{ABEDE064-A2A9-4C87-81F9-A96908C5ECAB}"/>
    <cellStyle name="Normal 18 17 9 5 2 2" xfId="23237" xr:uid="{61135C35-AF43-41E9-AA7B-E2AA7954A2B9}"/>
    <cellStyle name="Normal 18 17 9 5 2 2 2" xfId="23238" xr:uid="{920B72A2-1826-41A6-85CC-AFD4305AA086}"/>
    <cellStyle name="Normal 18 17 9 5 2 2 3" xfId="23239" xr:uid="{07C30D58-5D6C-492B-B1F3-77C2D683BCE2}"/>
    <cellStyle name="Normal 18 17 9 5 2 2 4" xfId="23240" xr:uid="{12C5C461-657D-4D7E-B98A-95683D131A39}"/>
    <cellStyle name="Normal 18 17 9 5 2 2 5" xfId="23241" xr:uid="{5F7B282B-702B-4CD7-9484-242C49CF2032}"/>
    <cellStyle name="Normal 18 17 9 5 2 3" xfId="23242" xr:uid="{B267EF9B-6F12-4933-ACF4-04C5BFB915CD}"/>
    <cellStyle name="Normal 18 17 9 5 2 4" xfId="23243" xr:uid="{C5854862-E350-4AC6-975B-32C7F3CC8828}"/>
    <cellStyle name="Normal 18 17 9 5 2 5" xfId="23244" xr:uid="{52FB536D-A49D-4F32-80DE-FEA1BBDDC268}"/>
    <cellStyle name="Normal 18 17 9 5 2 6" xfId="23245" xr:uid="{B0CB5313-8EA5-45FF-9B29-66C75217E362}"/>
    <cellStyle name="Normal 18 17 9 5 3" xfId="23246" xr:uid="{E2E27DD0-C98F-4AE2-B316-28CB908BF343}"/>
    <cellStyle name="Normal 18 17 9 5 3 2" xfId="23247" xr:uid="{7B82EA0E-C9AB-488C-8FB6-11FC04F1AE12}"/>
    <cellStyle name="Normal 18 17 9 5 3 2 2" xfId="23248" xr:uid="{E6BA1476-6BF0-4CF4-8238-A681E148AF79}"/>
    <cellStyle name="Normal 18 17 9 5 3 2 3" xfId="23249" xr:uid="{9C866C51-256E-4F4F-8F65-CB5390AF74E2}"/>
    <cellStyle name="Normal 18 17 9 5 3 3" xfId="23250" xr:uid="{49F0963D-3EDA-4768-95D1-219E9FBBFD04}"/>
    <cellStyle name="Normal 18 17 9 5 3 4" xfId="23251" xr:uid="{8A5745E4-6611-4BA7-8989-D95D91BDE4A9}"/>
    <cellStyle name="Normal 18 17 9 5 3 5" xfId="23252" xr:uid="{0959973C-4C33-4635-A8E9-844430DC50A0}"/>
    <cellStyle name="Normal 18 17 9 5 3 6" xfId="23253" xr:uid="{7FE84414-9438-408A-8EC4-6ABA571E14FB}"/>
    <cellStyle name="Normal 18 17 9 5 4" xfId="23254" xr:uid="{2121B1A6-FD37-4D83-88F4-C34D82573334}"/>
    <cellStyle name="Normal 18 17 9 5 4 2" xfId="23255" xr:uid="{FF16350D-DF8E-48DA-9CB4-1CCCA4B7653A}"/>
    <cellStyle name="Normal 18 17 9 5 4 3" xfId="23256" xr:uid="{2C3969A0-6EA6-4D77-94E5-0E61722ADF31}"/>
    <cellStyle name="Normal 18 17 9 5 5" xfId="23257" xr:uid="{6E52B0E5-20FB-4E50-9B0E-095283F6CC3D}"/>
    <cellStyle name="Normal 18 17 9 5 6" xfId="23258" xr:uid="{C4363656-307A-4D28-BB82-27645D004D29}"/>
    <cellStyle name="Normal 18 17 9 5 7" xfId="23259" xr:uid="{F8AB5DE4-273C-4BFC-BA9F-5C60ED68BB3D}"/>
    <cellStyle name="Normal 18 17 9 5 8" xfId="23260" xr:uid="{E06AC40A-1A3E-4F39-BC31-C24803304135}"/>
    <cellStyle name="Normal 18 17 9 6" xfId="23261" xr:uid="{D7BFF75C-FC38-4F2E-A721-02A2053ADFC3}"/>
    <cellStyle name="Normal 18 17 9 7" xfId="23262" xr:uid="{A6D54693-C66F-4ED8-B181-ADB86F9AD306}"/>
    <cellStyle name="Normal 18 18" xfId="23263" xr:uid="{5C1559DE-7C2F-4EB9-8188-930331F06722}"/>
    <cellStyle name="Normal 18 18 10" xfId="23264" xr:uid="{B731CF6F-25CE-4D96-A599-99E8BDDD63C7}"/>
    <cellStyle name="Normal 18 18 10 2" xfId="23265" xr:uid="{8D3470E1-61DC-4DE5-9E2B-6B66084E6C54}"/>
    <cellStyle name="Normal 18 18 10 2 2" xfId="23266" xr:uid="{FDC82703-0EFB-4E78-AA22-6766809BB34E}"/>
    <cellStyle name="Normal 18 18 10 2 2 2" xfId="23267" xr:uid="{9710BC97-C632-4691-B096-0EA759F2E450}"/>
    <cellStyle name="Normal 18 18 10 2 3" xfId="23268" xr:uid="{5EA9E20A-5400-4643-AAAB-DB216E9F502D}"/>
    <cellStyle name="Normal 18 18 10 2 4" xfId="23269" xr:uid="{EBBE0A13-4A06-4964-AEF5-3676B15BB10D}"/>
    <cellStyle name="Normal 18 18 10 3" xfId="23270" xr:uid="{FAFC5854-F07D-4E5D-84D9-2B01D9567A63}"/>
    <cellStyle name="Normal 18 18 10 4" xfId="23271" xr:uid="{3A7F0B13-81F7-46B2-A7F4-98609230166F}"/>
    <cellStyle name="Normal 18 18 10 4 2" xfId="23272" xr:uid="{798EAE15-9113-41D4-A8C4-C5AB2241AF6A}"/>
    <cellStyle name="Normal 18 18 10 4 2 2" xfId="23273" xr:uid="{918C9322-766F-4909-9C22-EEE2188A693E}"/>
    <cellStyle name="Normal 18 18 10 4 2 2 2" xfId="23274" xr:uid="{61225DCD-4357-48FA-BBC9-5EA19A50856C}"/>
    <cellStyle name="Normal 18 18 10 4 2 2 3" xfId="23275" xr:uid="{95D2F004-71E0-4EED-962F-7954F54DD723}"/>
    <cellStyle name="Normal 18 18 10 4 2 2 4" xfId="23276" xr:uid="{56C624B2-ADE9-4AF9-AF1A-6EA1BE7FB2F1}"/>
    <cellStyle name="Normal 18 18 10 4 2 2 5" xfId="23277" xr:uid="{EE4D5717-F23B-4DEB-8ADD-863DBEA57DF1}"/>
    <cellStyle name="Normal 18 18 10 4 2 3" xfId="23278" xr:uid="{9C8C4F3D-B3F4-4FFB-A08E-C0D8B01DDCF3}"/>
    <cellStyle name="Normal 18 18 10 4 2 4" xfId="23279" xr:uid="{04471274-260A-4BB5-9C58-313B59031BF1}"/>
    <cellStyle name="Normal 18 18 10 4 2 5" xfId="23280" xr:uid="{1152A596-420B-4698-9443-ECFA3B4804CC}"/>
    <cellStyle name="Normal 18 18 10 4 2 6" xfId="23281" xr:uid="{604E0164-D1E1-4B1E-947D-EAA02D095B18}"/>
    <cellStyle name="Normal 18 18 10 4 3" xfId="23282" xr:uid="{96295DEA-D5F7-42B5-B2FD-7064F2B5075F}"/>
    <cellStyle name="Normal 18 18 10 4 3 2" xfId="23283" xr:uid="{802F1B16-9679-4774-A43F-5AF445D78E1B}"/>
    <cellStyle name="Normal 18 18 10 4 3 2 2" xfId="23284" xr:uid="{23C93515-1695-4965-83D2-6AABF4DEA234}"/>
    <cellStyle name="Normal 18 18 10 4 3 2 3" xfId="23285" xr:uid="{17CECDD0-A52C-4B43-B336-D7EDBF5B6A65}"/>
    <cellStyle name="Normal 18 18 10 4 3 3" xfId="23286" xr:uid="{5CBC5740-E48C-4770-96C6-49714CA7A2D1}"/>
    <cellStyle name="Normal 18 18 10 4 3 4" xfId="23287" xr:uid="{1D674C6E-A3F9-4189-B897-7924C8612DAF}"/>
    <cellStyle name="Normal 18 18 10 4 3 5" xfId="23288" xr:uid="{EC349030-8470-441A-93EF-E6453122DF61}"/>
    <cellStyle name="Normal 18 18 10 4 3 6" xfId="23289" xr:uid="{E222BCA2-D0B8-47B2-A985-7AC3512A5E81}"/>
    <cellStyle name="Normal 18 18 10 4 4" xfId="23290" xr:uid="{F1DE66C2-89F7-4BC0-9DF6-21FE39CF8A86}"/>
    <cellStyle name="Normal 18 18 10 4 4 2" xfId="23291" xr:uid="{195D3AD7-D9BF-473D-A738-1D876001A247}"/>
    <cellStyle name="Normal 18 18 10 4 4 3" xfId="23292" xr:uid="{5E370F15-6325-42EF-BAB5-EAD6E56E52F5}"/>
    <cellStyle name="Normal 18 18 10 4 5" xfId="23293" xr:uid="{F8A27AD7-D2C0-4DFC-AA71-1A5C2D66A0D2}"/>
    <cellStyle name="Normal 18 18 10 4 6" xfId="23294" xr:uid="{C4232855-A8DB-4200-98B3-C2FD9B59DDA1}"/>
    <cellStyle name="Normal 18 18 10 4 7" xfId="23295" xr:uid="{695C524C-39AC-4DFE-B914-3D7EB0061A85}"/>
    <cellStyle name="Normal 18 18 10 4 8" xfId="23296" xr:uid="{3031BAAC-4911-49F7-A294-3ECA1E394322}"/>
    <cellStyle name="Normal 18 18 10 5" xfId="23297" xr:uid="{78B73EE6-7B0F-4CFF-882E-E3B23E5F5CF8}"/>
    <cellStyle name="Normal 18 18 10 5 2" xfId="23298" xr:uid="{33699739-3D84-465A-993C-7481F64DA210}"/>
    <cellStyle name="Normal 18 18 10 5 2 2" xfId="23299" xr:uid="{AF146BB8-58CD-4003-A689-45A05B21FFC7}"/>
    <cellStyle name="Normal 18 18 10 5 2 2 2" xfId="23300" xr:uid="{73E6F25E-21D7-4C90-BE68-AD28E5DDF207}"/>
    <cellStyle name="Normal 18 18 10 5 2 2 3" xfId="23301" xr:uid="{85A3BF8A-0E3D-4C40-85DF-103E696E367D}"/>
    <cellStyle name="Normal 18 18 10 5 2 2 4" xfId="23302" xr:uid="{FAB9E61E-E502-42FE-A26F-7600EE04AAEE}"/>
    <cellStyle name="Normal 18 18 10 5 2 2 5" xfId="23303" xr:uid="{F66DDC4B-F17E-4093-A35F-42983118FADB}"/>
    <cellStyle name="Normal 18 18 10 5 2 3" xfId="23304" xr:uid="{711F99C9-F20A-489C-9B37-4B4FB4827078}"/>
    <cellStyle name="Normal 18 18 10 5 2 4" xfId="23305" xr:uid="{38C85F02-F6CF-4E48-9681-28D35769D31D}"/>
    <cellStyle name="Normal 18 18 10 5 2 5" xfId="23306" xr:uid="{609A14AF-38F2-484D-A02C-8F6E736CF57B}"/>
    <cellStyle name="Normal 18 18 10 5 2 6" xfId="23307" xr:uid="{85AA875B-6FF6-4BCC-8D33-A9C850768FBA}"/>
    <cellStyle name="Normal 18 18 10 5 3" xfId="23308" xr:uid="{53DE0C58-0E4A-498F-ADEB-66ACB2CB9FE1}"/>
    <cellStyle name="Normal 18 18 10 5 3 2" xfId="23309" xr:uid="{207316B3-2F00-49C7-A326-793676654F84}"/>
    <cellStyle name="Normal 18 18 10 5 3 2 2" xfId="23310" xr:uid="{2588E571-416E-4EF8-9C04-EEF58C2CA589}"/>
    <cellStyle name="Normal 18 18 10 5 3 2 3" xfId="23311" xr:uid="{7EF8ED5C-7033-4D85-BEE0-000B2C03D112}"/>
    <cellStyle name="Normal 18 18 10 5 3 3" xfId="23312" xr:uid="{1C32953C-8EE5-4712-9D67-693DDE548076}"/>
    <cellStyle name="Normal 18 18 10 5 3 4" xfId="23313" xr:uid="{55CBDFD0-63FA-4208-B011-0AE8382E7D14}"/>
    <cellStyle name="Normal 18 18 10 5 3 5" xfId="23314" xr:uid="{4D11AB4A-F59C-468F-B4D6-336563309AFE}"/>
    <cellStyle name="Normal 18 18 10 5 3 6" xfId="23315" xr:uid="{35CD8EEA-989B-4655-95D8-C2D2D39178AA}"/>
    <cellStyle name="Normal 18 18 10 5 4" xfId="23316" xr:uid="{529DC270-9B29-4CD3-BA61-B051244693BE}"/>
    <cellStyle name="Normal 18 18 10 5 4 2" xfId="23317" xr:uid="{856AA67E-1408-4693-BF3F-98CA39985735}"/>
    <cellStyle name="Normal 18 18 10 5 4 3" xfId="23318" xr:uid="{A336EF2C-209D-4505-A170-6DEDDEACB0C8}"/>
    <cellStyle name="Normal 18 18 10 5 5" xfId="23319" xr:uid="{5BA793A2-1265-42BE-9D80-3D99B1A8698C}"/>
    <cellStyle name="Normal 18 18 10 5 6" xfId="23320" xr:uid="{228F337F-26D8-45C1-A2F6-CECE0BA44E95}"/>
    <cellStyle name="Normal 18 18 10 5 7" xfId="23321" xr:uid="{A78EA3FB-DE58-47D3-97CA-E38AC1DEA500}"/>
    <cellStyle name="Normal 18 18 10 5 8" xfId="23322" xr:uid="{920A2894-76A2-4E38-9EBA-4FA61FE4D271}"/>
    <cellStyle name="Normal 18 18 10 6" xfId="23323" xr:uid="{D5D65E2D-724D-4615-9B78-15CAEF8C6502}"/>
    <cellStyle name="Normal 18 18 10 7" xfId="23324" xr:uid="{197153D5-D159-4C0B-BD00-E1423C93CEA4}"/>
    <cellStyle name="Normal 18 18 11" xfId="23325" xr:uid="{464CF9EE-0F5A-4588-A0FB-959B616D1493}"/>
    <cellStyle name="Normal 18 18 11 2" xfId="23326" xr:uid="{FFAC0EE9-22D1-490A-A9C5-15EEFD2F67F0}"/>
    <cellStyle name="Normal 18 18 11 2 2" xfId="23327" xr:uid="{9E64935D-D149-4A98-9464-7C1C9480B525}"/>
    <cellStyle name="Normal 18 18 11 2 2 2" xfId="23328" xr:uid="{AA3B90D3-B0D7-4D95-9104-79B7ADE52DEB}"/>
    <cellStyle name="Normal 18 18 11 2 3" xfId="23329" xr:uid="{E1C727E9-609A-472E-9921-57C66813B957}"/>
    <cellStyle name="Normal 18 18 11 2 4" xfId="23330" xr:uid="{444DA013-6743-4DD4-A224-386E42A8F111}"/>
    <cellStyle name="Normal 18 18 11 3" xfId="23331" xr:uid="{D7B4C63F-B16E-4B77-82D0-38D922BD8400}"/>
    <cellStyle name="Normal 18 18 11 4" xfId="23332" xr:uid="{3584B419-DF8B-408A-9F22-A78DF51BDC02}"/>
    <cellStyle name="Normal 18 18 11 4 2" xfId="23333" xr:uid="{AC82CC05-959B-429D-8D85-6B2E4D684639}"/>
    <cellStyle name="Normal 18 18 11 4 2 2" xfId="23334" xr:uid="{6535A5F5-1A81-4572-93CF-62A4976A288B}"/>
    <cellStyle name="Normal 18 18 11 4 2 2 2" xfId="23335" xr:uid="{64E02112-57CB-463F-BAAD-D99060737E5F}"/>
    <cellStyle name="Normal 18 18 11 4 2 2 3" xfId="23336" xr:uid="{BFADAB1A-CB9E-4730-A3D2-FEB85B0147B9}"/>
    <cellStyle name="Normal 18 18 11 4 2 2 4" xfId="23337" xr:uid="{D2607CFE-677F-4B3C-A24A-67D5F250D334}"/>
    <cellStyle name="Normal 18 18 11 4 2 2 5" xfId="23338" xr:uid="{8EC80DCE-5CBA-4CF8-BFEF-B974DD4E2FBF}"/>
    <cellStyle name="Normal 18 18 11 4 2 3" xfId="23339" xr:uid="{83B64176-DBD6-4FF6-B8A9-C20AF7E54539}"/>
    <cellStyle name="Normal 18 18 11 4 2 4" xfId="23340" xr:uid="{0BFFF67C-9B2D-4789-8F22-BDF01CEBB247}"/>
    <cellStyle name="Normal 18 18 11 4 2 5" xfId="23341" xr:uid="{54263F2A-341C-44B7-8399-5F028EE1B49E}"/>
    <cellStyle name="Normal 18 18 11 4 2 6" xfId="23342" xr:uid="{9701CEA1-FF3B-4C68-9BE9-3E9013A3EE35}"/>
    <cellStyle name="Normal 18 18 11 4 3" xfId="23343" xr:uid="{65E9BC31-C809-43DB-8B30-B510315035C3}"/>
    <cellStyle name="Normal 18 18 11 4 3 2" xfId="23344" xr:uid="{8F4003FF-7E56-45E0-9640-4C2039DE341E}"/>
    <cellStyle name="Normal 18 18 11 4 3 2 2" xfId="23345" xr:uid="{8B2DB7B0-DE00-44D6-A4FA-5C4BCBEADC50}"/>
    <cellStyle name="Normal 18 18 11 4 3 2 3" xfId="23346" xr:uid="{31251B5F-E4E7-497C-8312-9001CD240E6F}"/>
    <cellStyle name="Normal 18 18 11 4 3 3" xfId="23347" xr:uid="{D866973D-D6DB-48DE-95BF-B3BB6BE05B2F}"/>
    <cellStyle name="Normal 18 18 11 4 3 4" xfId="23348" xr:uid="{2AB9E067-787B-4416-A877-12E270B7C8C6}"/>
    <cellStyle name="Normal 18 18 11 4 3 5" xfId="23349" xr:uid="{904D44FB-AF98-4615-A81F-C0EDD1002848}"/>
    <cellStyle name="Normal 18 18 11 4 3 6" xfId="23350" xr:uid="{BFC9203C-52FE-4A54-90A7-A99841B81EC9}"/>
    <cellStyle name="Normal 18 18 11 4 4" xfId="23351" xr:uid="{9F6DD0B0-CDF0-4858-AF22-7A1E6AB781CB}"/>
    <cellStyle name="Normal 18 18 11 4 4 2" xfId="23352" xr:uid="{051A1A8D-9F23-426F-852C-C8A012DC5CA2}"/>
    <cellStyle name="Normal 18 18 11 4 4 3" xfId="23353" xr:uid="{DA9E9DF8-D537-4448-8B75-43FA3873452D}"/>
    <cellStyle name="Normal 18 18 11 4 5" xfId="23354" xr:uid="{DAD82EFC-AD69-432D-B488-33CA9B734312}"/>
    <cellStyle name="Normal 18 18 11 4 6" xfId="23355" xr:uid="{BBA59219-AB34-4B12-A273-1615128D7A48}"/>
    <cellStyle name="Normal 18 18 11 4 7" xfId="23356" xr:uid="{661BFA21-F5C9-4E34-A088-5E6F97ED794C}"/>
    <cellStyle name="Normal 18 18 11 4 8" xfId="23357" xr:uid="{D7832B39-C702-423C-9078-D3CD9B947E05}"/>
    <cellStyle name="Normal 18 18 11 5" xfId="23358" xr:uid="{040C05E7-5B40-4FB4-815F-39EDFFD9641E}"/>
    <cellStyle name="Normal 18 18 11 5 2" xfId="23359" xr:uid="{1F1E98D8-5BF3-417A-A7A4-15A079C10DA6}"/>
    <cellStyle name="Normal 18 18 11 5 2 2" xfId="23360" xr:uid="{3C3F648D-FB7A-403D-9E54-7559ECAAA77A}"/>
    <cellStyle name="Normal 18 18 11 5 2 2 2" xfId="23361" xr:uid="{C1901239-EF0D-4598-9F53-81AB3A6B045B}"/>
    <cellStyle name="Normal 18 18 11 5 2 2 3" xfId="23362" xr:uid="{DC7F5DF8-47AC-43AE-B92C-F10B8C362DB6}"/>
    <cellStyle name="Normal 18 18 11 5 2 2 4" xfId="23363" xr:uid="{2CB0D815-2828-4FF7-B969-3C1B1186D2FB}"/>
    <cellStyle name="Normal 18 18 11 5 2 2 5" xfId="23364" xr:uid="{2B6F9782-47A1-4F4C-9FB5-A72485D5E9B3}"/>
    <cellStyle name="Normal 18 18 11 5 2 3" xfId="23365" xr:uid="{4C6D6FD4-892C-4E60-A283-C5D8D4FCA3B0}"/>
    <cellStyle name="Normal 18 18 11 5 2 4" xfId="23366" xr:uid="{A65E283D-6B1F-4FF7-84CF-121B3128B953}"/>
    <cellStyle name="Normal 18 18 11 5 2 5" xfId="23367" xr:uid="{C5E97098-8EFC-49EB-8A0D-8868D2CC620A}"/>
    <cellStyle name="Normal 18 18 11 5 2 6" xfId="23368" xr:uid="{8BF9426D-5D36-4E9B-9A5B-E73FF6670A4F}"/>
    <cellStyle name="Normal 18 18 11 5 3" xfId="23369" xr:uid="{8C815796-490C-4E57-9F94-C3DB429C478A}"/>
    <cellStyle name="Normal 18 18 11 5 3 2" xfId="23370" xr:uid="{67399096-2443-4F2C-8358-050B6E707D78}"/>
    <cellStyle name="Normal 18 18 11 5 3 2 2" xfId="23371" xr:uid="{72AF8B9F-EFA4-48FC-BCC2-72C0A5C3E2F9}"/>
    <cellStyle name="Normal 18 18 11 5 3 2 3" xfId="23372" xr:uid="{6DB3AB6E-7B31-4188-93F3-C1D9B2A35D3C}"/>
    <cellStyle name="Normal 18 18 11 5 3 3" xfId="23373" xr:uid="{3C7D4F31-E455-4CE3-8A75-FAB825272AB2}"/>
    <cellStyle name="Normal 18 18 11 5 3 4" xfId="23374" xr:uid="{0E008E70-E2D0-4714-A0DC-8E73EAD7F204}"/>
    <cellStyle name="Normal 18 18 11 5 3 5" xfId="23375" xr:uid="{D3858578-0699-4843-A578-386971C1FB9C}"/>
    <cellStyle name="Normal 18 18 11 5 3 6" xfId="23376" xr:uid="{DDEB3BDC-0A17-4528-8FFD-16D24FAE31E1}"/>
    <cellStyle name="Normal 18 18 11 5 4" xfId="23377" xr:uid="{18E532A1-7BA7-41A7-AFA8-1708A971907C}"/>
    <cellStyle name="Normal 18 18 11 5 4 2" xfId="23378" xr:uid="{837A3335-32EF-44E1-9260-E5564A57D90B}"/>
    <cellStyle name="Normal 18 18 11 5 4 3" xfId="23379" xr:uid="{4CEF52FC-25E2-44AF-A9AE-F0FCA40E8C73}"/>
    <cellStyle name="Normal 18 18 11 5 5" xfId="23380" xr:uid="{9A9CF9DC-6E8A-4E2E-9A5A-00D5218BDAAE}"/>
    <cellStyle name="Normal 18 18 11 5 6" xfId="23381" xr:uid="{DEA4602B-2C17-42C8-8950-0B13B09EC61F}"/>
    <cellStyle name="Normal 18 18 11 5 7" xfId="23382" xr:uid="{585A09CE-5159-421D-A62B-930B3F5F6FC8}"/>
    <cellStyle name="Normal 18 18 11 5 8" xfId="23383" xr:uid="{9F0A8E85-5DF3-41D2-8329-41C0F5B4C3DE}"/>
    <cellStyle name="Normal 18 18 11 6" xfId="23384" xr:uid="{38397E23-1D2A-414D-A565-851B9AF6580D}"/>
    <cellStyle name="Normal 18 18 11 7" xfId="23385" xr:uid="{A31DA6E7-56ED-4ACD-853E-FDFB26DEB36C}"/>
    <cellStyle name="Normal 18 18 12" xfId="23386" xr:uid="{7CEEBC3B-F316-4E30-89DC-0D88A00DC27D}"/>
    <cellStyle name="Normal 18 18 12 2" xfId="23387" xr:uid="{95DDBE17-219F-43B1-9EAD-9890217230E6}"/>
    <cellStyle name="Normal 18 18 12 2 2" xfId="23388" xr:uid="{D266730D-CAA9-4FF3-9BCC-BA2947EC2030}"/>
    <cellStyle name="Normal 18 18 12 2 2 2" xfId="23389" xr:uid="{68104584-4915-4400-B4F2-94C6870E1AD6}"/>
    <cellStyle name="Normal 18 18 12 2 3" xfId="23390" xr:uid="{DC867CE6-76F1-42B7-ADC4-FED1BA1420E5}"/>
    <cellStyle name="Normal 18 18 12 2 4" xfId="23391" xr:uid="{2C980D00-41D0-456F-AF7B-801A541827AF}"/>
    <cellStyle name="Normal 18 18 12 3" xfId="23392" xr:uid="{C57C1775-6416-42CD-9B2C-C064A90EAFD8}"/>
    <cellStyle name="Normal 18 18 12 4" xfId="23393" xr:uid="{D708DDB5-F194-470F-B381-C42112D162F4}"/>
    <cellStyle name="Normal 18 18 12 4 2" xfId="23394" xr:uid="{52CD6746-4E64-4354-9D99-F6DCE8E374BB}"/>
    <cellStyle name="Normal 18 18 12 4 2 2" xfId="23395" xr:uid="{4415D17A-0785-4855-88AF-31BA5901AF8E}"/>
    <cellStyle name="Normal 18 18 12 4 2 2 2" xfId="23396" xr:uid="{B96C3CE7-3DC8-43B6-9CD4-8DA1BDA4326E}"/>
    <cellStyle name="Normal 18 18 12 4 2 2 3" xfId="23397" xr:uid="{65107812-9742-4015-82F3-2DF669DD0404}"/>
    <cellStyle name="Normal 18 18 12 4 2 2 4" xfId="23398" xr:uid="{8F52576F-D4DA-4BB4-90C1-998E1C66D6F2}"/>
    <cellStyle name="Normal 18 18 12 4 2 2 5" xfId="23399" xr:uid="{60227F45-C8C5-4BD1-BEA9-70E18569E864}"/>
    <cellStyle name="Normal 18 18 12 4 2 3" xfId="23400" xr:uid="{7E669375-3BDA-433C-AD95-3C50A366635C}"/>
    <cellStyle name="Normal 18 18 12 4 2 4" xfId="23401" xr:uid="{AC3BA6C3-EE01-4B44-BC5B-E2A9D23AA18E}"/>
    <cellStyle name="Normal 18 18 12 4 2 5" xfId="23402" xr:uid="{54899877-B232-44B5-95C2-3E8AD9C5B3C1}"/>
    <cellStyle name="Normal 18 18 12 4 2 6" xfId="23403" xr:uid="{64C87630-7557-4AA3-B1F3-ADA89E27B583}"/>
    <cellStyle name="Normal 18 18 12 4 3" xfId="23404" xr:uid="{C4754C90-ABB4-42B3-8121-6CA66B2B07EA}"/>
    <cellStyle name="Normal 18 18 12 4 3 2" xfId="23405" xr:uid="{D2856ABB-9E47-4D47-ABFB-E43FFE3E12B1}"/>
    <cellStyle name="Normal 18 18 12 4 3 2 2" xfId="23406" xr:uid="{86DC22ED-1415-41F5-BF40-666D8A4E6DEA}"/>
    <cellStyle name="Normal 18 18 12 4 3 2 3" xfId="23407" xr:uid="{A9BC69AF-7FBC-4BB1-8B58-7A307FCCF2CA}"/>
    <cellStyle name="Normal 18 18 12 4 3 3" xfId="23408" xr:uid="{67CAE553-F3A3-4289-9432-923A8EE84D63}"/>
    <cellStyle name="Normal 18 18 12 4 3 4" xfId="23409" xr:uid="{17663A65-D7F4-4F68-90DC-07CD28AF148E}"/>
    <cellStyle name="Normal 18 18 12 4 3 5" xfId="23410" xr:uid="{9B57E194-7CAD-4F78-9BCF-4B287945DBC0}"/>
    <cellStyle name="Normal 18 18 12 4 3 6" xfId="23411" xr:uid="{27FA9DB8-940B-468C-A951-6E9B7C91B549}"/>
    <cellStyle name="Normal 18 18 12 4 4" xfId="23412" xr:uid="{3837C47E-2218-4271-95B7-B87F866E3B82}"/>
    <cellStyle name="Normal 18 18 12 4 4 2" xfId="23413" xr:uid="{DA790489-884C-42C2-B9FF-38B8BDE37113}"/>
    <cellStyle name="Normal 18 18 12 4 4 3" xfId="23414" xr:uid="{239225AB-F66D-48CF-A620-CD22C001884D}"/>
    <cellStyle name="Normal 18 18 12 4 5" xfId="23415" xr:uid="{88CE09B3-30BD-4DA9-B45D-F941C3D86D40}"/>
    <cellStyle name="Normal 18 18 12 4 6" xfId="23416" xr:uid="{E08F1F6E-9583-479C-972A-E8641EA03951}"/>
    <cellStyle name="Normal 18 18 12 4 7" xfId="23417" xr:uid="{4DDAACAC-7CDC-42CD-8DF2-6FCEEBB5F694}"/>
    <cellStyle name="Normal 18 18 12 4 8" xfId="23418" xr:uid="{00E91E25-9038-444C-8425-E9E3942BD46D}"/>
    <cellStyle name="Normal 18 18 12 5" xfId="23419" xr:uid="{B0B20591-191D-4032-BE6D-D95A18D0B8A4}"/>
    <cellStyle name="Normal 18 18 12 5 2" xfId="23420" xr:uid="{CBF4BEF9-8F6A-41B9-9977-38090E9AC295}"/>
    <cellStyle name="Normal 18 18 12 5 2 2" xfId="23421" xr:uid="{9BC9FB30-2E56-4945-A4D1-B245658C3B61}"/>
    <cellStyle name="Normal 18 18 12 5 2 2 2" xfId="23422" xr:uid="{08BDBF97-3CA9-4176-B169-10125E36D3C7}"/>
    <cellStyle name="Normal 18 18 12 5 2 2 3" xfId="23423" xr:uid="{F9DAD716-1E2F-4E80-ACFF-9BEB92EECAEA}"/>
    <cellStyle name="Normal 18 18 12 5 2 2 4" xfId="23424" xr:uid="{8F4A59C2-B1CB-47FE-B07F-3409C1E937D8}"/>
    <cellStyle name="Normal 18 18 12 5 2 2 5" xfId="23425" xr:uid="{1565650F-D9CC-4C05-9792-AF7385C51AF4}"/>
    <cellStyle name="Normal 18 18 12 5 2 3" xfId="23426" xr:uid="{E4591BF1-2202-4A1C-8C0A-E3B45A69C6EE}"/>
    <cellStyle name="Normal 18 18 12 5 2 4" xfId="23427" xr:uid="{A1E6966A-214F-4D0A-8950-056EF4AA80D8}"/>
    <cellStyle name="Normal 18 18 12 5 2 5" xfId="23428" xr:uid="{B70659A5-C959-494C-A834-216119A60ED6}"/>
    <cellStyle name="Normal 18 18 12 5 2 6" xfId="23429" xr:uid="{979FE0AA-387F-4AD8-B0F5-4B67877BE660}"/>
    <cellStyle name="Normal 18 18 12 5 3" xfId="23430" xr:uid="{3965A179-E0E0-41A6-91E1-0B80E11C09F6}"/>
    <cellStyle name="Normal 18 18 12 5 3 2" xfId="23431" xr:uid="{E6932F37-9C66-4486-B98B-5113D6A442FF}"/>
    <cellStyle name="Normal 18 18 12 5 3 2 2" xfId="23432" xr:uid="{DE9877B2-4796-45A7-92B3-1BFE1F10295A}"/>
    <cellStyle name="Normal 18 18 12 5 3 2 3" xfId="23433" xr:uid="{6CE6FF63-92FD-4694-BA6B-1C5BF4F61859}"/>
    <cellStyle name="Normal 18 18 12 5 3 3" xfId="23434" xr:uid="{23F30159-A82C-4CCB-94DB-21C33B6456DC}"/>
    <cellStyle name="Normal 18 18 12 5 3 4" xfId="23435" xr:uid="{E14609D3-3C13-431D-AD21-C90E59654805}"/>
    <cellStyle name="Normal 18 18 12 5 3 5" xfId="23436" xr:uid="{D175C94D-826E-471F-84DE-D5E22CF020B7}"/>
    <cellStyle name="Normal 18 18 12 5 3 6" xfId="23437" xr:uid="{9F3B5B39-76C2-4D16-8035-526EAC416825}"/>
    <cellStyle name="Normal 18 18 12 5 4" xfId="23438" xr:uid="{313EC016-C743-448C-BCC9-11D1AA2A6E6A}"/>
    <cellStyle name="Normal 18 18 12 5 4 2" xfId="23439" xr:uid="{74219EA3-FE75-4543-8CD0-BC376DBDC740}"/>
    <cellStyle name="Normal 18 18 12 5 4 3" xfId="23440" xr:uid="{250083BE-F5EB-44C7-ACBA-F4EC39AE98BD}"/>
    <cellStyle name="Normal 18 18 12 5 5" xfId="23441" xr:uid="{1E0E1DA4-EEEF-4F6D-B7B8-01BC324DFC14}"/>
    <cellStyle name="Normal 18 18 12 5 6" xfId="23442" xr:uid="{3307D6E2-390B-4232-A4EF-E891DA7441BF}"/>
    <cellStyle name="Normal 18 18 12 5 7" xfId="23443" xr:uid="{0678EDF9-9BB4-477B-B37A-B3F11BD36777}"/>
    <cellStyle name="Normal 18 18 12 5 8" xfId="23444" xr:uid="{20411CBA-A125-47A4-BDB9-0D797FA20100}"/>
    <cellStyle name="Normal 18 18 12 6" xfId="23445" xr:uid="{BE2C63B1-264A-4373-B44E-FB50C7ED39AC}"/>
    <cellStyle name="Normal 18 18 12 7" xfId="23446" xr:uid="{16DC6B1A-C0B0-4564-8DB8-D9C6F3BF65E3}"/>
    <cellStyle name="Normal 18 18 13" xfId="23447" xr:uid="{D3D8A856-DB23-4E54-B187-E6BAEF06702C}"/>
    <cellStyle name="Normal 18 18 13 2" xfId="23448" xr:uid="{B36F0028-7DD8-4EE7-997B-557174041D09}"/>
    <cellStyle name="Normal 18 18 13 2 2" xfId="23449" xr:uid="{8A5A236A-949E-47C3-A1D9-2A4608D17F7A}"/>
    <cellStyle name="Normal 18 18 13 2 2 2" xfId="23450" xr:uid="{23072B2D-8725-4957-83B8-72DB1A08ED71}"/>
    <cellStyle name="Normal 18 18 13 2 3" xfId="23451" xr:uid="{E1B98C21-B050-477F-9DDE-368BD84195FC}"/>
    <cellStyle name="Normal 18 18 13 2 4" xfId="23452" xr:uid="{926F4A74-A7D3-4889-9301-ED226E859DED}"/>
    <cellStyle name="Normal 18 18 13 3" xfId="23453" xr:uid="{9A1D5AB3-A64C-4222-B86D-401FF51B921A}"/>
    <cellStyle name="Normal 18 18 13 4" xfId="23454" xr:uid="{1ADEC9ED-5062-49DC-A12A-42C3124D466B}"/>
    <cellStyle name="Normal 18 18 13 4 2" xfId="23455" xr:uid="{CBABE77C-2031-4494-B119-4351E525D1A7}"/>
    <cellStyle name="Normal 18 18 13 4 2 2" xfId="23456" xr:uid="{CBB8C2B2-21A2-44B9-BEFD-3F10BEEA6EAB}"/>
    <cellStyle name="Normal 18 18 13 4 2 2 2" xfId="23457" xr:uid="{DF7EAB15-823A-430A-AF2C-F1B1FC349B5D}"/>
    <cellStyle name="Normal 18 18 13 4 2 2 3" xfId="23458" xr:uid="{4BBF1310-FD9C-4413-A3F5-BDABEC56D866}"/>
    <cellStyle name="Normal 18 18 13 4 2 2 4" xfId="23459" xr:uid="{8CC9537B-E713-4193-A619-29C72C4C549F}"/>
    <cellStyle name="Normal 18 18 13 4 2 2 5" xfId="23460" xr:uid="{83C28656-16A9-445E-87DF-B76557096A20}"/>
    <cellStyle name="Normal 18 18 13 4 2 3" xfId="23461" xr:uid="{EF3AD270-B82A-4B68-808B-C945ED49D2B6}"/>
    <cellStyle name="Normal 18 18 13 4 2 4" xfId="23462" xr:uid="{F2AA64C9-0D51-424B-931A-E659B835AAE5}"/>
    <cellStyle name="Normal 18 18 13 4 2 5" xfId="23463" xr:uid="{57940400-4FF6-4804-B580-302DEBA762E0}"/>
    <cellStyle name="Normal 18 18 13 4 2 6" xfId="23464" xr:uid="{FB530939-1FEF-4869-AF1C-E635E30E9E5B}"/>
    <cellStyle name="Normal 18 18 13 4 3" xfId="23465" xr:uid="{4A5D0328-20FE-47AC-8894-3E987D0DCB53}"/>
    <cellStyle name="Normal 18 18 13 4 3 2" xfId="23466" xr:uid="{FC9A1A16-29D0-40DA-B692-2A8DB09E2DD9}"/>
    <cellStyle name="Normal 18 18 13 4 3 2 2" xfId="23467" xr:uid="{A1796DF3-28EE-4945-B99B-3BEC1ABD9666}"/>
    <cellStyle name="Normal 18 18 13 4 3 2 3" xfId="23468" xr:uid="{18D9FF05-0A11-4B4C-8924-97CCBBAE9B3C}"/>
    <cellStyle name="Normal 18 18 13 4 3 3" xfId="23469" xr:uid="{01736F48-A182-4397-81BA-D7B8C7E6BBF6}"/>
    <cellStyle name="Normal 18 18 13 4 3 4" xfId="23470" xr:uid="{451F7A4F-5665-4B8B-A258-BEB65B923E9E}"/>
    <cellStyle name="Normal 18 18 13 4 3 5" xfId="23471" xr:uid="{97A6E4F0-EDD9-4B9D-A450-8F81F6D2B316}"/>
    <cellStyle name="Normal 18 18 13 4 3 6" xfId="23472" xr:uid="{D67AA739-7DBE-44C8-9791-CF68DFA2E28C}"/>
    <cellStyle name="Normal 18 18 13 4 4" xfId="23473" xr:uid="{89A478AA-9BAA-4640-8A05-0FC9BB18B011}"/>
    <cellStyle name="Normal 18 18 13 4 4 2" xfId="23474" xr:uid="{3075B61E-EAEC-4633-95E1-2E6BEE565224}"/>
    <cellStyle name="Normal 18 18 13 4 4 3" xfId="23475" xr:uid="{7CD0CD3A-0029-4C35-8142-747ABDB66543}"/>
    <cellStyle name="Normal 18 18 13 4 5" xfId="23476" xr:uid="{266E20D0-7805-4CA4-AAD7-F8F9D10D9355}"/>
    <cellStyle name="Normal 18 18 13 4 6" xfId="23477" xr:uid="{29CF6DDB-FA8A-470B-8A37-EBB0E663C9B2}"/>
    <cellStyle name="Normal 18 18 13 4 7" xfId="23478" xr:uid="{CB40E549-C7E6-46F4-91F9-E04AF1EE130B}"/>
    <cellStyle name="Normal 18 18 13 4 8" xfId="23479" xr:uid="{9124B692-8457-48AD-AD58-680DC71E5A71}"/>
    <cellStyle name="Normal 18 18 13 5" xfId="23480" xr:uid="{AEAE8C41-89D6-4CFA-BBFD-0B260CD1F26B}"/>
    <cellStyle name="Normal 18 18 13 5 2" xfId="23481" xr:uid="{83B82310-E0B6-4F03-9644-FB6C4A076B9D}"/>
    <cellStyle name="Normal 18 18 13 5 2 2" xfId="23482" xr:uid="{A73FC381-D6EF-4CC3-A92A-EE760BA18FBC}"/>
    <cellStyle name="Normal 18 18 13 5 2 2 2" xfId="23483" xr:uid="{133B9C4B-D24D-4B99-81FE-2537F923C92A}"/>
    <cellStyle name="Normal 18 18 13 5 2 2 3" xfId="23484" xr:uid="{47E0614D-4B01-4385-B7B9-60677ACC0B16}"/>
    <cellStyle name="Normal 18 18 13 5 2 2 4" xfId="23485" xr:uid="{EAF7D80E-A182-45DC-9D81-6095DCF03194}"/>
    <cellStyle name="Normal 18 18 13 5 2 2 5" xfId="23486" xr:uid="{C99B5312-9D89-413D-A34B-0DCE076E1F3E}"/>
    <cellStyle name="Normal 18 18 13 5 2 3" xfId="23487" xr:uid="{99DC4A14-1586-446A-9895-009C92A1B08E}"/>
    <cellStyle name="Normal 18 18 13 5 2 4" xfId="23488" xr:uid="{F8DF8D00-D34F-4449-8E78-8B3E14470741}"/>
    <cellStyle name="Normal 18 18 13 5 2 5" xfId="23489" xr:uid="{27248184-1CE7-4DC6-B7EB-D59D31EDECBB}"/>
    <cellStyle name="Normal 18 18 13 5 2 6" xfId="23490" xr:uid="{1F80A105-98B5-4834-AF92-C3EC0C3A9463}"/>
    <cellStyle name="Normal 18 18 13 5 3" xfId="23491" xr:uid="{36A09EEE-3E32-4E83-8668-D04C8D2B250F}"/>
    <cellStyle name="Normal 18 18 13 5 3 2" xfId="23492" xr:uid="{AF1F8BDD-F226-497D-B5D7-746E3FBF2B2E}"/>
    <cellStyle name="Normal 18 18 13 5 3 2 2" xfId="23493" xr:uid="{1BA6D604-0EE1-4A03-897A-07CDBDFF902A}"/>
    <cellStyle name="Normal 18 18 13 5 3 2 3" xfId="23494" xr:uid="{41963F6B-5BB5-4731-A3E5-0A3BC3BF1863}"/>
    <cellStyle name="Normal 18 18 13 5 3 3" xfId="23495" xr:uid="{80C8E0F4-ECF0-4EEA-BB0E-141ABABA66BE}"/>
    <cellStyle name="Normal 18 18 13 5 3 4" xfId="23496" xr:uid="{FBB90E83-2CB3-4406-B3A1-3D0701512046}"/>
    <cellStyle name="Normal 18 18 13 5 3 5" xfId="23497" xr:uid="{911C89F1-2DA7-4AD0-8783-AF83EB23D00F}"/>
    <cellStyle name="Normal 18 18 13 5 3 6" xfId="23498" xr:uid="{BF0FCD5E-B4DD-4C3B-9149-51BAADCCB1A9}"/>
    <cellStyle name="Normal 18 18 13 5 4" xfId="23499" xr:uid="{EE163F49-468C-43AC-B6D2-396E6AD9E8F5}"/>
    <cellStyle name="Normal 18 18 13 5 4 2" xfId="23500" xr:uid="{DC098823-DE61-46E5-BA05-926B07D071B6}"/>
    <cellStyle name="Normal 18 18 13 5 4 3" xfId="23501" xr:uid="{23339BD1-8B2B-4F38-9231-54268168CCB5}"/>
    <cellStyle name="Normal 18 18 13 5 5" xfId="23502" xr:uid="{7CF3D762-B3A8-461F-AEDB-34B9F2D6FA8F}"/>
    <cellStyle name="Normal 18 18 13 5 6" xfId="23503" xr:uid="{1951603A-54A6-4A11-8E3A-B872DDD432A7}"/>
    <cellStyle name="Normal 18 18 13 5 7" xfId="23504" xr:uid="{FBAA5A9B-8D2C-43E4-9380-FE2271DDEDB3}"/>
    <cellStyle name="Normal 18 18 13 5 8" xfId="23505" xr:uid="{42DF3EAF-5D2F-4C3F-A08B-1BFA7C8E08A1}"/>
    <cellStyle name="Normal 18 18 13 6" xfId="23506" xr:uid="{73C87F69-FA15-47A8-90F3-0761771C81D0}"/>
    <cellStyle name="Normal 18 18 13 7" xfId="23507" xr:uid="{DC9DF521-EB79-416B-99C3-7E2ED249C915}"/>
    <cellStyle name="Normal 18 18 14" xfId="23508" xr:uid="{0468F8F1-26C1-4B93-8136-B9FCB023C2B1}"/>
    <cellStyle name="Normal 18 18 14 2" xfId="23509" xr:uid="{088FD86B-BFCB-4A6A-9EA1-09512CEA6155}"/>
    <cellStyle name="Normal 18 18 14 2 2" xfId="23510" xr:uid="{63EA870F-6CA3-41DD-896D-57D6523B7CC9}"/>
    <cellStyle name="Normal 18 18 14 2 2 2" xfId="23511" xr:uid="{93B41B88-B870-492F-BE05-6F0955214660}"/>
    <cellStyle name="Normal 18 18 14 2 3" xfId="23512" xr:uid="{B289054B-72A1-4201-9496-968B075F3379}"/>
    <cellStyle name="Normal 18 18 14 2 4" xfId="23513" xr:uid="{EE6C5BA4-1BD8-46C1-84EA-8C713C98EEDE}"/>
    <cellStyle name="Normal 18 18 14 3" xfId="23514" xr:uid="{AC716EBC-CCB6-403C-8CB8-018A6221F54C}"/>
    <cellStyle name="Normal 18 18 14 4" xfId="23515" xr:uid="{94E2EF89-8F5C-4915-8406-E306DC28911F}"/>
    <cellStyle name="Normal 18 18 14 4 2" xfId="23516" xr:uid="{7DD7467F-827D-4AAC-B912-0E15EAF19A61}"/>
    <cellStyle name="Normal 18 18 14 4 2 2" xfId="23517" xr:uid="{77B25BC2-BB64-43E3-A529-B578E6572B8D}"/>
    <cellStyle name="Normal 18 18 14 4 2 2 2" xfId="23518" xr:uid="{E39100E8-5522-4BE1-B8B4-1456DE956754}"/>
    <cellStyle name="Normal 18 18 14 4 2 2 3" xfId="23519" xr:uid="{78A5041C-4549-46C1-AF0E-2DE85A40E28D}"/>
    <cellStyle name="Normal 18 18 14 4 2 2 4" xfId="23520" xr:uid="{231D7F77-C976-4027-B88F-B4BD19D52316}"/>
    <cellStyle name="Normal 18 18 14 4 2 2 5" xfId="23521" xr:uid="{AB29A156-3951-4AE5-9CAE-62E20A2F0769}"/>
    <cellStyle name="Normal 18 18 14 4 2 3" xfId="23522" xr:uid="{5A72E340-0091-40A3-A51B-8D7902187638}"/>
    <cellStyle name="Normal 18 18 14 4 2 4" xfId="23523" xr:uid="{932307C7-BDDB-4F77-BDDE-D0AE19012C82}"/>
    <cellStyle name="Normal 18 18 14 4 2 5" xfId="23524" xr:uid="{A62052EE-9B0E-4EAB-8147-345BC068E058}"/>
    <cellStyle name="Normal 18 18 14 4 2 6" xfId="23525" xr:uid="{58DCBDCC-51D7-4544-B542-1B87DE9F1234}"/>
    <cellStyle name="Normal 18 18 14 4 3" xfId="23526" xr:uid="{2E162CF6-6DAA-473B-B4E5-600E3EB6554E}"/>
    <cellStyle name="Normal 18 18 14 4 3 2" xfId="23527" xr:uid="{832FF8DB-11CC-4D59-932B-04D042928397}"/>
    <cellStyle name="Normal 18 18 14 4 3 2 2" xfId="23528" xr:uid="{69AB247A-47FA-472C-ABB7-1DED7742D81D}"/>
    <cellStyle name="Normal 18 18 14 4 3 2 3" xfId="23529" xr:uid="{A0AE4E64-B5BD-4573-957E-FE4B977018DB}"/>
    <cellStyle name="Normal 18 18 14 4 3 3" xfId="23530" xr:uid="{A1619723-E204-4075-B267-51F7A6D081EF}"/>
    <cellStyle name="Normal 18 18 14 4 3 4" xfId="23531" xr:uid="{C17DA2BB-CA6B-47BB-8E12-7578B90AB65C}"/>
    <cellStyle name="Normal 18 18 14 4 3 5" xfId="23532" xr:uid="{0D39FD3D-CB5B-4CF0-9D85-6830349A5C85}"/>
    <cellStyle name="Normal 18 18 14 4 3 6" xfId="23533" xr:uid="{10EBD826-03EB-459D-9222-6EF24ADAEC25}"/>
    <cellStyle name="Normal 18 18 14 4 4" xfId="23534" xr:uid="{B715DC7E-0B41-448A-9B09-BFB5E5B67BD3}"/>
    <cellStyle name="Normal 18 18 14 4 4 2" xfId="23535" xr:uid="{4F0EF403-B0EB-46CC-A13F-493147B1218A}"/>
    <cellStyle name="Normal 18 18 14 4 4 3" xfId="23536" xr:uid="{3A0F9E10-C25A-4EC5-8441-ADE9DB4B792A}"/>
    <cellStyle name="Normal 18 18 14 4 5" xfId="23537" xr:uid="{1D799D6E-88BE-4B50-867E-63B97056798B}"/>
    <cellStyle name="Normal 18 18 14 4 6" xfId="23538" xr:uid="{6F4BFC0E-9A9A-4F42-855F-30A9ED9E0DD7}"/>
    <cellStyle name="Normal 18 18 14 4 7" xfId="23539" xr:uid="{F5A951A9-53C5-43F3-84A4-AD145B8511EE}"/>
    <cellStyle name="Normal 18 18 14 4 8" xfId="23540" xr:uid="{98AADAC3-7EDA-457C-92B1-B638AFDE58C9}"/>
    <cellStyle name="Normal 18 18 14 5" xfId="23541" xr:uid="{3553D67C-DB1C-474B-9D5F-657A91D2AE17}"/>
    <cellStyle name="Normal 18 18 14 5 2" xfId="23542" xr:uid="{CFFDAF88-D47F-437B-A8EB-A5EB199E4A50}"/>
    <cellStyle name="Normal 18 18 14 5 2 2" xfId="23543" xr:uid="{2213C07D-C773-426A-8485-5B11A8B942C1}"/>
    <cellStyle name="Normal 18 18 14 5 2 2 2" xfId="23544" xr:uid="{F5A8F0EF-8DDC-4F1E-A12A-4B339CB3542C}"/>
    <cellStyle name="Normal 18 18 14 5 2 2 3" xfId="23545" xr:uid="{D364FBC6-7AF6-44B7-8530-4EA723083D17}"/>
    <cellStyle name="Normal 18 18 14 5 2 2 4" xfId="23546" xr:uid="{D562676A-9DCC-4FC2-A362-532BA3A7ED4D}"/>
    <cellStyle name="Normal 18 18 14 5 2 2 5" xfId="23547" xr:uid="{760802BE-7FF5-4382-B374-32AC9850C444}"/>
    <cellStyle name="Normal 18 18 14 5 2 3" xfId="23548" xr:uid="{DF8A57F1-1454-422D-A272-1DFD53F3D99C}"/>
    <cellStyle name="Normal 18 18 14 5 2 4" xfId="23549" xr:uid="{3677D455-A435-470B-86F1-51CD11CB8537}"/>
    <cellStyle name="Normal 18 18 14 5 2 5" xfId="23550" xr:uid="{FFEEB17F-ADC5-4E6D-AD55-5A3CD0698E74}"/>
    <cellStyle name="Normal 18 18 14 5 2 6" xfId="23551" xr:uid="{D41B6BE4-B896-45E1-A33E-D6F5B9BA8862}"/>
    <cellStyle name="Normal 18 18 14 5 3" xfId="23552" xr:uid="{830D788B-B9CC-43C5-96CB-17D8AF1C8669}"/>
    <cellStyle name="Normal 18 18 14 5 3 2" xfId="23553" xr:uid="{4A8E1FDD-DA31-41DA-BE99-84977365D69B}"/>
    <cellStyle name="Normal 18 18 14 5 3 2 2" xfId="23554" xr:uid="{0B3B595C-51C8-467D-A358-2A3D24880842}"/>
    <cellStyle name="Normal 18 18 14 5 3 2 3" xfId="23555" xr:uid="{70394D7C-6967-4621-BE3A-710E8657DB0B}"/>
    <cellStyle name="Normal 18 18 14 5 3 3" xfId="23556" xr:uid="{6E7396D7-536D-4DF5-9895-5B0633600A8F}"/>
    <cellStyle name="Normal 18 18 14 5 3 4" xfId="23557" xr:uid="{3CE34F5C-2753-412D-BC55-513AFA2FCE4C}"/>
    <cellStyle name="Normal 18 18 14 5 3 5" xfId="23558" xr:uid="{0D9A6E4C-0A71-4156-86B8-5981965A568E}"/>
    <cellStyle name="Normal 18 18 14 5 3 6" xfId="23559" xr:uid="{322F6220-0FBF-44A1-B310-595937363B5A}"/>
    <cellStyle name="Normal 18 18 14 5 4" xfId="23560" xr:uid="{AF07AC50-5E33-45A6-ABD9-67CE1892980D}"/>
    <cellStyle name="Normal 18 18 14 5 4 2" xfId="23561" xr:uid="{3848E247-8E88-4900-99C6-B800294BF106}"/>
    <cellStyle name="Normal 18 18 14 5 4 3" xfId="23562" xr:uid="{E6E49694-FF3E-42A0-90CE-74801616EEE7}"/>
    <cellStyle name="Normal 18 18 14 5 5" xfId="23563" xr:uid="{CBDFAE1A-E91D-4383-A7EA-D10EF7CFCDC6}"/>
    <cellStyle name="Normal 18 18 14 5 6" xfId="23564" xr:uid="{E0CADBD8-F300-4407-896F-F0D6610B788A}"/>
    <cellStyle name="Normal 18 18 14 5 7" xfId="23565" xr:uid="{95B61BD1-92AE-4BA1-BD12-0DEE574D4611}"/>
    <cellStyle name="Normal 18 18 14 5 8" xfId="23566" xr:uid="{DFCF45DC-9F4D-470A-AF18-7108DA3FA8CD}"/>
    <cellStyle name="Normal 18 18 14 6" xfId="23567" xr:uid="{6E1D7BE9-F850-4CA1-BF86-C22B8BBA0101}"/>
    <cellStyle name="Normal 18 18 14 7" xfId="23568" xr:uid="{D4FD1A85-F26B-491D-AB79-6FBB057DAC7B}"/>
    <cellStyle name="Normal 18 18 15" xfId="23569" xr:uid="{51242F18-4866-4D3C-9A81-8DC6A77D2064}"/>
    <cellStyle name="Normal 18 18 15 2" xfId="23570" xr:uid="{D787372B-8E17-4E9F-B69C-D3806C35877D}"/>
    <cellStyle name="Normal 18 18 15 2 2" xfId="23571" xr:uid="{38A91DCA-F9F5-4F3C-8A5A-B0DC13F4088B}"/>
    <cellStyle name="Normal 18 18 15 2 2 2" xfId="23572" xr:uid="{F03A28ED-A743-4871-A830-37EF159EDD84}"/>
    <cellStyle name="Normal 18 18 15 2 3" xfId="23573" xr:uid="{A12764B3-6401-4CEF-8C14-B8593AA98C82}"/>
    <cellStyle name="Normal 18 18 15 2 4" xfId="23574" xr:uid="{6C559584-4D7D-4092-8F1D-947C5EDBDC19}"/>
    <cellStyle name="Normal 18 18 15 3" xfId="23575" xr:uid="{0B496D40-71AE-42E3-A19B-B211128A89A8}"/>
    <cellStyle name="Normal 18 18 15 4" xfId="23576" xr:uid="{22674895-9953-4BDF-A689-E405936D5FC2}"/>
    <cellStyle name="Normal 18 18 15 4 2" xfId="23577" xr:uid="{CDE2A120-6E63-4DDA-8CE1-FD3B1C203B29}"/>
    <cellStyle name="Normal 18 18 15 4 2 2" xfId="23578" xr:uid="{51795EDC-FDA1-48D4-A0E3-123C04B3EB5A}"/>
    <cellStyle name="Normal 18 18 15 4 2 2 2" xfId="23579" xr:uid="{017B9FEF-3CA1-40D8-B097-765AFB4843D2}"/>
    <cellStyle name="Normal 18 18 15 4 2 2 3" xfId="23580" xr:uid="{D0D5782C-B3F1-4401-A266-1ABF32622FE4}"/>
    <cellStyle name="Normal 18 18 15 4 2 2 4" xfId="23581" xr:uid="{2292C8C5-DA7C-43BB-85F0-0F6169C3F115}"/>
    <cellStyle name="Normal 18 18 15 4 2 2 5" xfId="23582" xr:uid="{925136AA-CEB9-4CA2-BFEC-6824CB294F4A}"/>
    <cellStyle name="Normal 18 18 15 4 2 3" xfId="23583" xr:uid="{A12ACB20-A599-4A33-A6AF-53FCA1B1C297}"/>
    <cellStyle name="Normal 18 18 15 4 2 4" xfId="23584" xr:uid="{510BE0D9-C2A9-4083-86D4-D3DF540FE350}"/>
    <cellStyle name="Normal 18 18 15 4 2 5" xfId="23585" xr:uid="{0F4BD502-0516-4391-BD40-411B739FFDFC}"/>
    <cellStyle name="Normal 18 18 15 4 2 6" xfId="23586" xr:uid="{9A8A5038-5D90-4E4F-B444-6E0C00365E0F}"/>
    <cellStyle name="Normal 18 18 15 4 3" xfId="23587" xr:uid="{7308C933-FC96-4643-81DA-EF61A6553433}"/>
    <cellStyle name="Normal 18 18 15 4 3 2" xfId="23588" xr:uid="{C6CC9DC1-F0AB-445E-9FB3-228A9A6876EB}"/>
    <cellStyle name="Normal 18 18 15 4 3 2 2" xfId="23589" xr:uid="{5D5BCFE2-7E1E-46D2-A2E7-5747B0696585}"/>
    <cellStyle name="Normal 18 18 15 4 3 2 3" xfId="23590" xr:uid="{BE7B8C1E-7B3F-48B5-97CF-F023DFA9DDF9}"/>
    <cellStyle name="Normal 18 18 15 4 3 3" xfId="23591" xr:uid="{EF4CC789-C851-49D9-806C-BFDB26D62F30}"/>
    <cellStyle name="Normal 18 18 15 4 3 4" xfId="23592" xr:uid="{B8E77330-2D66-4700-8FD7-55A23829E8FC}"/>
    <cellStyle name="Normal 18 18 15 4 3 5" xfId="23593" xr:uid="{5A357530-5FC5-42F8-B792-FA33E036DC8F}"/>
    <cellStyle name="Normal 18 18 15 4 3 6" xfId="23594" xr:uid="{AC129C87-01BD-4E2B-A84A-94F97F3C76FF}"/>
    <cellStyle name="Normal 18 18 15 4 4" xfId="23595" xr:uid="{CB6FEE6F-B47F-46ED-97FA-6BE25944BE53}"/>
    <cellStyle name="Normal 18 18 15 4 4 2" xfId="23596" xr:uid="{35BFB1B1-BA44-42EC-B4AB-35009EA16D3F}"/>
    <cellStyle name="Normal 18 18 15 4 4 3" xfId="23597" xr:uid="{404D63E8-68D8-4627-A81F-4C1B75A8CABD}"/>
    <cellStyle name="Normal 18 18 15 4 5" xfId="23598" xr:uid="{84E75882-0BD0-4179-9708-3037B203B155}"/>
    <cellStyle name="Normal 18 18 15 4 6" xfId="23599" xr:uid="{74BAA6EB-EFF2-494D-BB42-DA27954FF2B0}"/>
    <cellStyle name="Normal 18 18 15 4 7" xfId="23600" xr:uid="{405FB1D0-0091-44F4-9995-07AD0187D8CB}"/>
    <cellStyle name="Normal 18 18 15 4 8" xfId="23601" xr:uid="{8B7C3F9D-6B47-4293-BFBA-1F8CB64BF42F}"/>
    <cellStyle name="Normal 18 18 15 5" xfId="23602" xr:uid="{BA420C5C-7683-4466-976A-B36164896F81}"/>
    <cellStyle name="Normal 18 18 15 5 2" xfId="23603" xr:uid="{CE0BAC70-CBCE-4471-A8FF-85FFDD6EBBDE}"/>
    <cellStyle name="Normal 18 18 15 5 2 2" xfId="23604" xr:uid="{9653C025-70C2-4259-A93A-F76F5E97E6E9}"/>
    <cellStyle name="Normal 18 18 15 5 2 2 2" xfId="23605" xr:uid="{38B07E76-A0D5-40BA-9E1D-2B6000046B3F}"/>
    <cellStyle name="Normal 18 18 15 5 2 2 3" xfId="23606" xr:uid="{D9662178-204A-4DBE-B811-DA4764CE8BA0}"/>
    <cellStyle name="Normal 18 18 15 5 2 2 4" xfId="23607" xr:uid="{7D6380BB-F1F7-4407-8D1F-B541C763BA77}"/>
    <cellStyle name="Normal 18 18 15 5 2 2 5" xfId="23608" xr:uid="{119E9268-BB2E-4432-B96B-0D0F5E6D0ABB}"/>
    <cellStyle name="Normal 18 18 15 5 2 3" xfId="23609" xr:uid="{270430CE-EAC8-4888-90C9-0F47C56DD8B3}"/>
    <cellStyle name="Normal 18 18 15 5 2 4" xfId="23610" xr:uid="{47AEF783-A1F2-46A0-A84D-D0014DE30AEC}"/>
    <cellStyle name="Normal 18 18 15 5 2 5" xfId="23611" xr:uid="{89CFE773-82FF-4EAA-8B0E-DFE81676D1B1}"/>
    <cellStyle name="Normal 18 18 15 5 2 6" xfId="23612" xr:uid="{D7B0F90B-CD57-4A50-9B21-599A20611A11}"/>
    <cellStyle name="Normal 18 18 15 5 3" xfId="23613" xr:uid="{1208622B-4240-4B37-BFE4-D7CEBCE46E24}"/>
    <cellStyle name="Normal 18 18 15 5 3 2" xfId="23614" xr:uid="{6DA34984-7C33-464E-AE60-630024BBB938}"/>
    <cellStyle name="Normal 18 18 15 5 3 2 2" xfId="23615" xr:uid="{519DBBB1-4438-408A-9FBF-F97BBA64CD90}"/>
    <cellStyle name="Normal 18 18 15 5 3 2 3" xfId="23616" xr:uid="{521EFBB3-B952-45BF-BBA0-C95B1054A52D}"/>
    <cellStyle name="Normal 18 18 15 5 3 3" xfId="23617" xr:uid="{AF8B4B29-E28F-44A5-A924-6D958B36CC84}"/>
    <cellStyle name="Normal 18 18 15 5 3 4" xfId="23618" xr:uid="{CC009083-6464-403E-83B6-B1431F725507}"/>
    <cellStyle name="Normal 18 18 15 5 3 5" xfId="23619" xr:uid="{6EE00783-BAF3-4A57-A408-B02C5DF708F1}"/>
    <cellStyle name="Normal 18 18 15 5 3 6" xfId="23620" xr:uid="{198A78C9-72EC-4D96-B451-781B3B5BB7C5}"/>
    <cellStyle name="Normal 18 18 15 5 4" xfId="23621" xr:uid="{67159E4E-4A8A-469A-AA48-19E7D1268535}"/>
    <cellStyle name="Normal 18 18 15 5 4 2" xfId="23622" xr:uid="{69D96C42-7AC6-4555-B46B-61D2428FC8B7}"/>
    <cellStyle name="Normal 18 18 15 5 4 3" xfId="23623" xr:uid="{F23CA5A4-DEFD-4F4D-AAF0-0661C01F3683}"/>
    <cellStyle name="Normal 18 18 15 5 5" xfId="23624" xr:uid="{0365DF72-13CA-455E-874E-B3770CAC2AD4}"/>
    <cellStyle name="Normal 18 18 15 5 6" xfId="23625" xr:uid="{91AC7DFF-C74E-4447-AFC7-CB08E1DDAB8A}"/>
    <cellStyle name="Normal 18 18 15 5 7" xfId="23626" xr:uid="{956F4B8D-0560-490D-8317-D4BAEA18BFA0}"/>
    <cellStyle name="Normal 18 18 15 5 8" xfId="23627" xr:uid="{7AC8C7DF-70CE-4DBB-8C90-923BBF89759A}"/>
    <cellStyle name="Normal 18 18 15 6" xfId="23628" xr:uid="{1F1A2FF8-6F77-4111-B9E5-2F7EA38DA7EE}"/>
    <cellStyle name="Normal 18 18 15 7" xfId="23629" xr:uid="{9E41741A-CB0C-43BD-8887-9DA649088C6C}"/>
    <cellStyle name="Normal 18 18 16" xfId="23630" xr:uid="{B2111A46-7F5F-40F0-BC5B-1D17D72284BC}"/>
    <cellStyle name="Normal 18 18 16 2" xfId="23631" xr:uid="{8659FDC5-1966-4B7B-BAA0-7D97E5E2888E}"/>
    <cellStyle name="Normal 18 18 16 2 2" xfId="23632" xr:uid="{E244DBE7-C828-4CC3-81F9-9D93384B7E7A}"/>
    <cellStyle name="Normal 18 18 16 2 2 2" xfId="23633" xr:uid="{0EE40C9B-8A88-48AC-AC4F-25F0BD5142B2}"/>
    <cellStyle name="Normal 18 18 16 2 3" xfId="23634" xr:uid="{92C4BB6A-E8EB-44AC-9F63-FB52A93AE33F}"/>
    <cellStyle name="Normal 18 18 16 2 4" xfId="23635" xr:uid="{463D3ED1-EFD5-4763-953A-FCE25729AD11}"/>
    <cellStyle name="Normal 18 18 16 3" xfId="23636" xr:uid="{1B24142C-B4AD-469F-8B0F-0963496904FA}"/>
    <cellStyle name="Normal 18 18 16 4" xfId="23637" xr:uid="{FCE62D4B-F9B0-4CC9-A3C5-C49F0D7F8A19}"/>
    <cellStyle name="Normal 18 18 16 4 2" xfId="23638" xr:uid="{FCC0D671-F8E0-410F-8D0E-16DABFFEEFF3}"/>
    <cellStyle name="Normal 18 18 16 4 2 2" xfId="23639" xr:uid="{165DCD18-9587-4499-B3C6-5CC9775309BC}"/>
    <cellStyle name="Normal 18 18 16 4 2 2 2" xfId="23640" xr:uid="{9A8B12DA-52BB-4A3F-8D31-B50AED6D95D5}"/>
    <cellStyle name="Normal 18 18 16 4 2 2 3" xfId="23641" xr:uid="{EF3A6E30-594B-433A-A9CB-3C960CDDD37C}"/>
    <cellStyle name="Normal 18 18 16 4 2 2 4" xfId="23642" xr:uid="{7A2B9F7C-B585-4E75-911B-0AF510F799CA}"/>
    <cellStyle name="Normal 18 18 16 4 2 2 5" xfId="23643" xr:uid="{A77EDF7A-779C-44A7-A68B-01300D63949A}"/>
    <cellStyle name="Normal 18 18 16 4 2 3" xfId="23644" xr:uid="{869F9344-54D0-45F8-8AF3-73D34F48EFD9}"/>
    <cellStyle name="Normal 18 18 16 4 2 4" xfId="23645" xr:uid="{6F8F0456-7D75-4468-9A1B-45F4FEF194D0}"/>
    <cellStyle name="Normal 18 18 16 4 2 5" xfId="23646" xr:uid="{44B52AEF-E039-4B24-9E76-329284A5EC17}"/>
    <cellStyle name="Normal 18 18 16 4 2 6" xfId="23647" xr:uid="{37268007-FC23-49CA-8EE0-94CBA4F6914C}"/>
    <cellStyle name="Normal 18 18 16 4 3" xfId="23648" xr:uid="{6FC2D80D-D972-47BE-97B7-286F780A2417}"/>
    <cellStyle name="Normal 18 18 16 4 3 2" xfId="23649" xr:uid="{E52DA20B-E3A2-40EC-8A7D-93153469C656}"/>
    <cellStyle name="Normal 18 18 16 4 3 2 2" xfId="23650" xr:uid="{633E05CF-26E7-40D1-9D0F-67A6502D683D}"/>
    <cellStyle name="Normal 18 18 16 4 3 2 3" xfId="23651" xr:uid="{EDB5C1C2-008C-497E-AEC7-D90032FA9BD5}"/>
    <cellStyle name="Normal 18 18 16 4 3 3" xfId="23652" xr:uid="{87C38AEF-9F99-47B0-852C-7E59B31C7F8D}"/>
    <cellStyle name="Normal 18 18 16 4 3 4" xfId="23653" xr:uid="{585B174B-2107-4F74-ADD9-C7A62CDB14D7}"/>
    <cellStyle name="Normal 18 18 16 4 3 5" xfId="23654" xr:uid="{9E8D0274-C8F7-4F0D-A9FF-FBC09D64AACC}"/>
    <cellStyle name="Normal 18 18 16 4 3 6" xfId="23655" xr:uid="{92A4F583-A2F0-46C6-83BA-B6EEF0BFBB21}"/>
    <cellStyle name="Normal 18 18 16 4 4" xfId="23656" xr:uid="{1E4CBC1D-D824-4D1F-8E16-AA0D79A35EDE}"/>
    <cellStyle name="Normal 18 18 16 4 4 2" xfId="23657" xr:uid="{5E22A622-68D6-425A-BDBC-52E450528BCA}"/>
    <cellStyle name="Normal 18 18 16 4 4 3" xfId="23658" xr:uid="{6550D2CA-C4E8-405C-9737-BFCDF13A713D}"/>
    <cellStyle name="Normal 18 18 16 4 5" xfId="23659" xr:uid="{005B7824-5AB4-4902-ABB3-9C7F866340FD}"/>
    <cellStyle name="Normal 18 18 16 4 6" xfId="23660" xr:uid="{8C15C347-9B1A-4DF4-AF5E-D36EC6983EFC}"/>
    <cellStyle name="Normal 18 18 16 4 7" xfId="23661" xr:uid="{EC17A42A-FDAC-43D7-909C-01F9F23700EB}"/>
    <cellStyle name="Normal 18 18 16 4 8" xfId="23662" xr:uid="{EBC30B28-3B8A-4BE3-9654-D15892FD1820}"/>
    <cellStyle name="Normal 18 18 16 5" xfId="23663" xr:uid="{1038042D-F806-4205-AAEC-929C45576D67}"/>
    <cellStyle name="Normal 18 18 16 5 2" xfId="23664" xr:uid="{7EFE68CF-535D-4C47-9003-93F1B1FEE848}"/>
    <cellStyle name="Normal 18 18 16 5 2 2" xfId="23665" xr:uid="{8D8A0C52-A211-42BC-A727-BED1B9F1E856}"/>
    <cellStyle name="Normal 18 18 16 5 2 2 2" xfId="23666" xr:uid="{5B4832AB-3BD6-4F25-8E77-9551204612A9}"/>
    <cellStyle name="Normal 18 18 16 5 2 2 3" xfId="23667" xr:uid="{CCFFB121-DAFC-46DE-8472-D3DE06195616}"/>
    <cellStyle name="Normal 18 18 16 5 2 2 4" xfId="23668" xr:uid="{1D961AFD-5E25-46C5-A063-52F03CFBF8DF}"/>
    <cellStyle name="Normal 18 18 16 5 2 2 5" xfId="23669" xr:uid="{1597FA02-DEDB-4927-9B98-2158070C2B36}"/>
    <cellStyle name="Normal 18 18 16 5 2 3" xfId="23670" xr:uid="{A625DC66-CD26-440F-A8F1-6CB5C3487D57}"/>
    <cellStyle name="Normal 18 18 16 5 2 4" xfId="23671" xr:uid="{528B5275-8607-4FDB-B9A1-97D209DBD841}"/>
    <cellStyle name="Normal 18 18 16 5 2 5" xfId="23672" xr:uid="{42F43336-6CA6-419E-BC9D-813E140E5449}"/>
    <cellStyle name="Normal 18 18 16 5 2 6" xfId="23673" xr:uid="{01B3E592-2A41-492A-9BA8-32CAEF8870FC}"/>
    <cellStyle name="Normal 18 18 16 5 3" xfId="23674" xr:uid="{F5488E7D-EA85-4839-81AC-A671D86DAD2E}"/>
    <cellStyle name="Normal 18 18 16 5 3 2" xfId="23675" xr:uid="{F427C1B1-F712-47FA-897C-76B63C2CBA32}"/>
    <cellStyle name="Normal 18 18 16 5 3 2 2" xfId="23676" xr:uid="{4DAFA9AF-0392-408B-A811-2862A42EED86}"/>
    <cellStyle name="Normal 18 18 16 5 3 2 3" xfId="23677" xr:uid="{BCEF46BB-0F30-4286-8D09-C6E7ECDF7038}"/>
    <cellStyle name="Normal 18 18 16 5 3 3" xfId="23678" xr:uid="{36639AAA-F013-46F2-82B9-BCDEC649AA30}"/>
    <cellStyle name="Normal 18 18 16 5 3 4" xfId="23679" xr:uid="{A090A080-FC6E-4D16-9E81-C66C3E2957DB}"/>
    <cellStyle name="Normal 18 18 16 5 3 5" xfId="23680" xr:uid="{86027B62-D004-44CE-8B58-FD1991113352}"/>
    <cellStyle name="Normal 18 18 16 5 3 6" xfId="23681" xr:uid="{2964957D-0056-4F5E-A72E-C19E7AB59974}"/>
    <cellStyle name="Normal 18 18 16 5 4" xfId="23682" xr:uid="{851A3C7B-7543-4042-931C-A767D21179EE}"/>
    <cellStyle name="Normal 18 18 16 5 4 2" xfId="23683" xr:uid="{D646A3E4-63AD-4BA3-BFA8-6DA563BA19B4}"/>
    <cellStyle name="Normal 18 18 16 5 4 3" xfId="23684" xr:uid="{972FEA9B-B078-4746-8E00-E048AC3EEBEA}"/>
    <cellStyle name="Normal 18 18 16 5 5" xfId="23685" xr:uid="{2B682584-FCE4-45B7-8DA2-5572EBBEE240}"/>
    <cellStyle name="Normal 18 18 16 5 6" xfId="23686" xr:uid="{8E5F21CA-B440-4D07-98CC-C36DEE121C1B}"/>
    <cellStyle name="Normal 18 18 16 5 7" xfId="23687" xr:uid="{41A3BC70-A960-4025-8BB1-42F33DE9F84B}"/>
    <cellStyle name="Normal 18 18 16 5 8" xfId="23688" xr:uid="{DD5A149B-4FBF-41C5-AB54-24878F54C699}"/>
    <cellStyle name="Normal 18 18 16 6" xfId="23689" xr:uid="{76AD488B-148B-4379-B923-E24BC330458B}"/>
    <cellStyle name="Normal 18 18 16 7" xfId="23690" xr:uid="{2939A2A2-19D4-4257-B8A1-FFB2AA9868F2}"/>
    <cellStyle name="Normal 18 18 17" xfId="23691" xr:uid="{4FE1E50C-DB47-4979-B007-5E3AE9A783A4}"/>
    <cellStyle name="Normal 18 18 17 2" xfId="23692" xr:uid="{AC85A991-9E60-48AA-AAFA-4231B7EEFE97}"/>
    <cellStyle name="Normal 18 18 17 2 2" xfId="23693" xr:uid="{5F364975-D4C8-496B-B542-133CE5CA621C}"/>
    <cellStyle name="Normal 18 18 17 2 2 2" xfId="23694" xr:uid="{A180DD32-BA4B-42ED-97F9-12BCD0E34FB2}"/>
    <cellStyle name="Normal 18 18 17 2 3" xfId="23695" xr:uid="{164CA1CA-7612-4CC1-B9DF-C49F7F631013}"/>
    <cellStyle name="Normal 18 18 17 2 4" xfId="23696" xr:uid="{4EE3E7A4-6613-42D9-B480-AD6BED460D40}"/>
    <cellStyle name="Normal 18 18 17 3" xfId="23697" xr:uid="{613CE639-F862-4399-86E1-560FF7A46030}"/>
    <cellStyle name="Normal 18 18 17 4" xfId="23698" xr:uid="{C4064211-D9B0-4DE8-B544-FB7EA3028D35}"/>
    <cellStyle name="Normal 18 18 17 4 2" xfId="23699" xr:uid="{CC4B3B7D-6440-47FF-803F-66164C57807B}"/>
    <cellStyle name="Normal 18 18 17 4 2 2" xfId="23700" xr:uid="{E81F4ED4-4FC1-4D42-B8C8-2607F48A7133}"/>
    <cellStyle name="Normal 18 18 17 4 2 2 2" xfId="23701" xr:uid="{936F2BBC-CF46-4F42-BA7B-BFFC8B682AFD}"/>
    <cellStyle name="Normal 18 18 17 4 2 2 3" xfId="23702" xr:uid="{2BE09D38-C4E0-4D0D-AF6A-51BEC4FCB70C}"/>
    <cellStyle name="Normal 18 18 17 4 2 2 4" xfId="23703" xr:uid="{3D05FF66-0483-4F30-B914-B477808C38B9}"/>
    <cellStyle name="Normal 18 18 17 4 2 2 5" xfId="23704" xr:uid="{40E92A32-FEE3-45B9-AB31-7C03B53CFEE2}"/>
    <cellStyle name="Normal 18 18 17 4 2 3" xfId="23705" xr:uid="{9E32BC6C-7254-4A3F-85C4-F61A144C9BB7}"/>
    <cellStyle name="Normal 18 18 17 4 2 4" xfId="23706" xr:uid="{D960A6A7-C86D-44E6-8A20-9DBBAF7DD42F}"/>
    <cellStyle name="Normal 18 18 17 4 2 5" xfId="23707" xr:uid="{48764280-6020-4E6F-9018-925EC9A9D847}"/>
    <cellStyle name="Normal 18 18 17 4 2 6" xfId="23708" xr:uid="{58310071-D63A-49FC-BD1E-2783F30320E1}"/>
    <cellStyle name="Normal 18 18 17 4 3" xfId="23709" xr:uid="{9989F93D-B87F-4BAC-B5B0-69E2FE85D669}"/>
    <cellStyle name="Normal 18 18 17 4 3 2" xfId="23710" xr:uid="{179BABB3-4460-4F6D-9591-BA894E85386E}"/>
    <cellStyle name="Normal 18 18 17 4 3 2 2" xfId="23711" xr:uid="{5E5ED1B2-D7D6-407B-B3D0-5DCE067A608B}"/>
    <cellStyle name="Normal 18 18 17 4 3 2 3" xfId="23712" xr:uid="{66D835F5-7558-48AA-A144-51E230BC0C3B}"/>
    <cellStyle name="Normal 18 18 17 4 3 3" xfId="23713" xr:uid="{5DC9D00A-5C1B-4114-9BE0-402CCAA56108}"/>
    <cellStyle name="Normal 18 18 17 4 3 4" xfId="23714" xr:uid="{C6A034C6-E555-4EE1-B3D9-0C970B7FC4C6}"/>
    <cellStyle name="Normal 18 18 17 4 3 5" xfId="23715" xr:uid="{4A72E720-725F-42AB-BA1C-6898BE9D7739}"/>
    <cellStyle name="Normal 18 18 17 4 3 6" xfId="23716" xr:uid="{E5AD8E29-C63A-4626-B434-DBBD5B0DD812}"/>
    <cellStyle name="Normal 18 18 17 4 4" xfId="23717" xr:uid="{D3AA7ADC-6451-4435-9DC9-02E56B503866}"/>
    <cellStyle name="Normal 18 18 17 4 4 2" xfId="23718" xr:uid="{08FC7E16-83DE-4A28-AEDE-C9FABC3008C1}"/>
    <cellStyle name="Normal 18 18 17 4 4 3" xfId="23719" xr:uid="{410ECE07-BD22-44FF-B377-07B31FB1B6AB}"/>
    <cellStyle name="Normal 18 18 17 4 5" xfId="23720" xr:uid="{07D489EE-17AA-4CCC-96C0-2F2879D880BC}"/>
    <cellStyle name="Normal 18 18 17 4 6" xfId="23721" xr:uid="{8B2687E8-C62E-491D-8009-E8D0FE4C8745}"/>
    <cellStyle name="Normal 18 18 17 4 7" xfId="23722" xr:uid="{97AFA699-28DB-4EE1-9988-CA2AD79E149E}"/>
    <cellStyle name="Normal 18 18 17 4 8" xfId="23723" xr:uid="{EE1855CF-18EA-4364-896F-068B6F591683}"/>
    <cellStyle name="Normal 18 18 17 5" xfId="23724" xr:uid="{021009DF-B4AF-4CB4-A86D-AABD89FC80E5}"/>
    <cellStyle name="Normal 18 18 17 5 2" xfId="23725" xr:uid="{8AC0FAF5-BB24-4EBB-AFF7-2159BCF6EAFF}"/>
    <cellStyle name="Normal 18 18 17 5 2 2" xfId="23726" xr:uid="{E2AD507A-1D27-42E1-A127-1A40C312AA24}"/>
    <cellStyle name="Normal 18 18 17 5 2 2 2" xfId="23727" xr:uid="{1B78EA73-B5D8-46E3-8108-1BD2432D48C6}"/>
    <cellStyle name="Normal 18 18 17 5 2 2 3" xfId="23728" xr:uid="{DD8F771C-2A99-417E-BCD5-3760408E8BB9}"/>
    <cellStyle name="Normal 18 18 17 5 2 2 4" xfId="23729" xr:uid="{C901837E-133E-4B15-AEA9-FB33F6775CAF}"/>
    <cellStyle name="Normal 18 18 17 5 2 2 5" xfId="23730" xr:uid="{86253238-238F-4758-9FD0-C2F8929B4A4D}"/>
    <cellStyle name="Normal 18 18 17 5 2 3" xfId="23731" xr:uid="{22A6BA3C-8963-4AEA-88E6-17A6E8A4AFEB}"/>
    <cellStyle name="Normal 18 18 17 5 2 4" xfId="23732" xr:uid="{543E023A-415B-4684-8F5D-075EEC49E54D}"/>
    <cellStyle name="Normal 18 18 17 5 2 5" xfId="23733" xr:uid="{2932F541-F23F-4F37-AAC0-D3825DD587C1}"/>
    <cellStyle name="Normal 18 18 17 5 2 6" xfId="23734" xr:uid="{5E72DD47-A233-4047-AED0-C8387D36BF4F}"/>
    <cellStyle name="Normal 18 18 17 5 3" xfId="23735" xr:uid="{00D4A853-00C5-44BA-8A26-62C6554ECDFD}"/>
    <cellStyle name="Normal 18 18 17 5 3 2" xfId="23736" xr:uid="{5EB13FA7-ED06-46A6-ACED-B8B3276B8D98}"/>
    <cellStyle name="Normal 18 18 17 5 3 2 2" xfId="23737" xr:uid="{697921C2-D6E9-4208-834B-66839A4F0972}"/>
    <cellStyle name="Normal 18 18 17 5 3 2 3" xfId="23738" xr:uid="{045EF69E-82AE-410D-B968-6D73B2E8EED6}"/>
    <cellStyle name="Normal 18 18 17 5 3 3" xfId="23739" xr:uid="{1F13CC9D-91F5-4F9D-97ED-BFD2BA46C5DC}"/>
    <cellStyle name="Normal 18 18 17 5 3 4" xfId="23740" xr:uid="{88D8CEFA-B191-4DE4-BECA-B2E35BDCAD3D}"/>
    <cellStyle name="Normal 18 18 17 5 3 5" xfId="23741" xr:uid="{5179ACCF-6933-44A6-82D4-403F6235F037}"/>
    <cellStyle name="Normal 18 18 17 5 3 6" xfId="23742" xr:uid="{8DB9908E-31E5-4155-986B-18E60C7D6216}"/>
    <cellStyle name="Normal 18 18 17 5 4" xfId="23743" xr:uid="{44574A3C-F6A9-4F4F-AECA-20EA8938DDD2}"/>
    <cellStyle name="Normal 18 18 17 5 4 2" xfId="23744" xr:uid="{9D6EC226-87DD-4588-B827-47F096FB1EE6}"/>
    <cellStyle name="Normal 18 18 17 5 4 3" xfId="23745" xr:uid="{742FA54F-E174-431D-80AE-E1D5F6E6C313}"/>
    <cellStyle name="Normal 18 18 17 5 5" xfId="23746" xr:uid="{B589F86F-8036-4FCF-A25B-6CD4E375E516}"/>
    <cellStyle name="Normal 18 18 17 5 6" xfId="23747" xr:uid="{0D2E3E6A-3206-4426-8EDB-885321ADFDAA}"/>
    <cellStyle name="Normal 18 18 17 5 7" xfId="23748" xr:uid="{3E98F45C-62E4-4A38-A166-B4CF7ADBADF6}"/>
    <cellStyle name="Normal 18 18 17 5 8" xfId="23749" xr:uid="{4259DE70-DA1A-44DF-A3C2-B127896460AE}"/>
    <cellStyle name="Normal 18 18 17 6" xfId="23750" xr:uid="{EC67ADDA-BECA-4599-8A89-FE1065C0A06E}"/>
    <cellStyle name="Normal 18 18 17 7" xfId="23751" xr:uid="{6D8D9757-980B-479F-9E14-6F86EC08C955}"/>
    <cellStyle name="Normal 18 18 2" xfId="23752" xr:uid="{8504AA92-A94E-46C7-980F-DD6591E338A4}"/>
    <cellStyle name="Normal 18 18 2 2" xfId="23753" xr:uid="{74D72602-E9F6-43D0-9C4D-29B84D3A3D95}"/>
    <cellStyle name="Normal 18 18 2 2 2" xfId="23754" xr:uid="{3D999E2B-5221-4BAF-BD43-AFC070990F37}"/>
    <cellStyle name="Normal 18 18 2 2 2 2" xfId="23755" xr:uid="{A0785A38-D710-4545-B91A-F6C961E0E4D7}"/>
    <cellStyle name="Normal 18 18 2 2 3" xfId="23756" xr:uid="{2E79DEFE-4BC4-4127-84F8-D51AFB2A549A}"/>
    <cellStyle name="Normal 18 18 2 2 4" xfId="23757" xr:uid="{82B1B14E-F425-4342-90B7-B15D08BE0D10}"/>
    <cellStyle name="Normal 18 18 2 3" xfId="23758" xr:uid="{DC598C5D-6EE9-4951-88EE-157BD2D4FDEE}"/>
    <cellStyle name="Normal 18 18 2 4" xfId="23759" xr:uid="{62E53CB4-DC6D-4FA7-8C72-90690AB1922B}"/>
    <cellStyle name="Normal 18 18 2 4 2" xfId="23760" xr:uid="{0E205BA3-FDE5-4B4E-BA4C-0F3AE736E545}"/>
    <cellStyle name="Normal 18 18 2 4 2 2" xfId="23761" xr:uid="{4405D20D-C279-45DD-8C12-89753FC8A3F4}"/>
    <cellStyle name="Normal 18 18 2 4 2 2 2" xfId="23762" xr:uid="{42227C00-38E6-4761-884C-13750F042338}"/>
    <cellStyle name="Normal 18 18 2 4 2 2 3" xfId="23763" xr:uid="{8565924D-89D2-4AA1-A236-410124517D06}"/>
    <cellStyle name="Normal 18 18 2 4 2 2 4" xfId="23764" xr:uid="{EC665372-AE62-4704-B1B3-BC82B64A0CB5}"/>
    <cellStyle name="Normal 18 18 2 4 2 2 5" xfId="23765" xr:uid="{E7814639-EA14-4D44-AE5F-85AE592A628A}"/>
    <cellStyle name="Normal 18 18 2 4 2 3" xfId="23766" xr:uid="{1740574D-DFDA-4DF3-8C98-F63AA71870C8}"/>
    <cellStyle name="Normal 18 18 2 4 2 4" xfId="23767" xr:uid="{D3AA3DBF-3390-44B3-B3E6-EFF356D2EFA2}"/>
    <cellStyle name="Normal 18 18 2 4 2 5" xfId="23768" xr:uid="{3F017F91-30D7-4563-A127-1D639CCC59B8}"/>
    <cellStyle name="Normal 18 18 2 4 2 6" xfId="23769" xr:uid="{6328E250-0B50-441B-B6FA-AD79760AC4C2}"/>
    <cellStyle name="Normal 18 18 2 4 3" xfId="23770" xr:uid="{C561F8CF-3575-4CBF-924A-E74BD276C429}"/>
    <cellStyle name="Normal 18 18 2 4 3 2" xfId="23771" xr:uid="{D4809744-49EC-43E0-AB36-7472E54412A8}"/>
    <cellStyle name="Normal 18 18 2 4 3 2 2" xfId="23772" xr:uid="{0955BCC5-45AA-494D-87EA-6A42F815AF9F}"/>
    <cellStyle name="Normal 18 18 2 4 3 2 3" xfId="23773" xr:uid="{4A46F9A4-AF64-46B8-9C94-53185552CCC2}"/>
    <cellStyle name="Normal 18 18 2 4 3 3" xfId="23774" xr:uid="{D1CF107D-BE9F-4C08-A8CE-8091088A385D}"/>
    <cellStyle name="Normal 18 18 2 4 3 4" xfId="23775" xr:uid="{03F759CC-A9F8-4B7A-A9BC-9C472D623ADD}"/>
    <cellStyle name="Normal 18 18 2 4 3 5" xfId="23776" xr:uid="{C39D4EBC-794A-4472-8F94-657AC79588DE}"/>
    <cellStyle name="Normal 18 18 2 4 3 6" xfId="23777" xr:uid="{9B0164AC-6E1B-4E44-AF12-76A1C37A6F48}"/>
    <cellStyle name="Normal 18 18 2 4 4" xfId="23778" xr:uid="{1FD86984-A619-49E4-B6F3-038DEE73DF1B}"/>
    <cellStyle name="Normal 18 18 2 4 4 2" xfId="23779" xr:uid="{A1361D6D-426D-44B2-A1A3-897942B31A06}"/>
    <cellStyle name="Normal 18 18 2 4 4 3" xfId="23780" xr:uid="{F7FDC93E-02E9-49B9-8458-1201343C826E}"/>
    <cellStyle name="Normal 18 18 2 4 5" xfId="23781" xr:uid="{0EE13B98-CD88-41B7-9D3E-3D4A6B493DAC}"/>
    <cellStyle name="Normal 18 18 2 4 6" xfId="23782" xr:uid="{98B0F359-D3A8-48FA-AA5D-B502459719FD}"/>
    <cellStyle name="Normal 18 18 2 4 7" xfId="23783" xr:uid="{C0F0B830-0B02-4058-A921-4548123EEA3A}"/>
    <cellStyle name="Normal 18 18 2 4 8" xfId="23784" xr:uid="{651C42F3-5048-4D2B-854F-A349515AFDA5}"/>
    <cellStyle name="Normal 18 18 2 5" xfId="23785" xr:uid="{B131828C-B45F-4BBC-A15F-FC44E2A656D4}"/>
    <cellStyle name="Normal 18 18 2 5 2" xfId="23786" xr:uid="{F86CB62B-B88A-452F-86E9-4043857AFEE3}"/>
    <cellStyle name="Normal 18 18 2 5 2 2" xfId="23787" xr:uid="{E4DEE610-8151-4686-AAE9-D2AEFC886763}"/>
    <cellStyle name="Normal 18 18 2 5 2 2 2" xfId="23788" xr:uid="{26986ACE-1AD7-4FDF-BF6C-7CCCD618EF0E}"/>
    <cellStyle name="Normal 18 18 2 5 2 2 3" xfId="23789" xr:uid="{CD1A0693-C8D0-4163-87AC-955D08B3CE23}"/>
    <cellStyle name="Normal 18 18 2 5 2 2 4" xfId="23790" xr:uid="{A4E948A0-5F26-4EE5-893B-68BB1BEC0064}"/>
    <cellStyle name="Normal 18 18 2 5 2 2 5" xfId="23791" xr:uid="{3AE78D3D-2AF1-4A1F-88B6-BDCAEAB2437C}"/>
    <cellStyle name="Normal 18 18 2 5 2 3" xfId="23792" xr:uid="{073C945F-0133-44DD-A60B-8680A7853C5E}"/>
    <cellStyle name="Normal 18 18 2 5 2 4" xfId="23793" xr:uid="{18348A9D-5784-4A6C-9C15-B98E108AAA8E}"/>
    <cellStyle name="Normal 18 18 2 5 2 5" xfId="23794" xr:uid="{19CF146F-A39C-4EAD-B906-DA4FA9BFECC2}"/>
    <cellStyle name="Normal 18 18 2 5 2 6" xfId="23795" xr:uid="{CDC6DA3B-CBA2-450B-9E75-4BD9918E2E3B}"/>
    <cellStyle name="Normal 18 18 2 5 3" xfId="23796" xr:uid="{697A2ECF-99C9-46CC-A5F9-EBA4ECB02A84}"/>
    <cellStyle name="Normal 18 18 2 5 3 2" xfId="23797" xr:uid="{34ED28AE-60F0-45A9-AA57-7BBC9E382852}"/>
    <cellStyle name="Normal 18 18 2 5 3 2 2" xfId="23798" xr:uid="{07C32FFC-DDC2-49B3-9C2B-C97CB3A9C32B}"/>
    <cellStyle name="Normal 18 18 2 5 3 2 3" xfId="23799" xr:uid="{A7398FD8-124C-4ED6-B6EA-139F408303F2}"/>
    <cellStyle name="Normal 18 18 2 5 3 3" xfId="23800" xr:uid="{3E448C97-9DEA-40B8-A6DE-E0ACAF82809C}"/>
    <cellStyle name="Normal 18 18 2 5 3 4" xfId="23801" xr:uid="{63E46745-DCFE-4E60-8C75-9A59FBE1A457}"/>
    <cellStyle name="Normal 18 18 2 5 3 5" xfId="23802" xr:uid="{53EAC70C-5161-4FC7-A4C8-5B26DE6E8ABF}"/>
    <cellStyle name="Normal 18 18 2 5 3 6" xfId="23803" xr:uid="{D62A2FEE-64D8-408F-A24F-ABC60F318EBF}"/>
    <cellStyle name="Normal 18 18 2 5 4" xfId="23804" xr:uid="{D93CF845-BACB-4EDB-846D-C4D1CCFE6496}"/>
    <cellStyle name="Normal 18 18 2 5 4 2" xfId="23805" xr:uid="{8DC5FE7F-E207-4C39-844C-A9B218089367}"/>
    <cellStyle name="Normal 18 18 2 5 4 3" xfId="23806" xr:uid="{23203382-BCC7-4FE4-A757-6BE45C76AC5A}"/>
    <cellStyle name="Normal 18 18 2 5 5" xfId="23807" xr:uid="{76F5CDAD-AE60-4F4A-89B2-224E3F73FBAE}"/>
    <cellStyle name="Normal 18 18 2 5 6" xfId="23808" xr:uid="{1FA97BCE-CAE1-4A28-A195-35E21155CB5B}"/>
    <cellStyle name="Normal 18 18 2 5 7" xfId="23809" xr:uid="{AE5F21EB-92EA-44EF-9371-C556A67301DC}"/>
    <cellStyle name="Normal 18 18 2 5 8" xfId="23810" xr:uid="{336EFBDB-3AD5-4136-B75D-F943E5512D72}"/>
    <cellStyle name="Normal 18 18 2 6" xfId="23811" xr:uid="{A4ACED3C-0E3D-4694-9EFA-75FEF59F6C60}"/>
    <cellStyle name="Normal 18 18 2 7" xfId="23812" xr:uid="{ED0157F7-C282-435C-AE06-634D464678CD}"/>
    <cellStyle name="Normal 18 18 3" xfId="23813" xr:uid="{A797C937-99FE-4F3C-BC1B-62207D29E1F6}"/>
    <cellStyle name="Normal 18 18 3 2" xfId="23814" xr:uid="{602D7785-4981-4E68-AFB2-BD600E796E70}"/>
    <cellStyle name="Normal 18 18 3 2 2" xfId="23815" xr:uid="{26A6E14B-F61A-428F-A408-8B163439DD78}"/>
    <cellStyle name="Normal 18 18 3 2 2 2" xfId="23816" xr:uid="{0A6C31A1-39CF-4DA3-9C37-1209EBD69418}"/>
    <cellStyle name="Normal 18 18 3 2 3" xfId="23817" xr:uid="{43DBD43D-6783-4584-B008-4D9BA49439FB}"/>
    <cellStyle name="Normal 18 18 3 2 4" xfId="23818" xr:uid="{178E04A2-C788-4F60-AF68-87C9DC615CF1}"/>
    <cellStyle name="Normal 18 18 3 3" xfId="23819" xr:uid="{22DE6FD5-264E-4F5A-B39E-962852E2974A}"/>
    <cellStyle name="Normal 18 18 3 4" xfId="23820" xr:uid="{CDFF867C-F2D3-4C48-B684-E5A850342CD6}"/>
    <cellStyle name="Normal 18 18 3 4 2" xfId="23821" xr:uid="{DD3611EA-2090-48A2-9CDF-6F30F7635914}"/>
    <cellStyle name="Normal 18 18 3 4 2 2" xfId="23822" xr:uid="{BCB08F08-A9CE-4159-A366-DAC5B392F6D1}"/>
    <cellStyle name="Normal 18 18 3 4 2 2 2" xfId="23823" xr:uid="{30187CFC-3F0D-4EF0-B0B3-038CD1FB0867}"/>
    <cellStyle name="Normal 18 18 3 4 2 2 3" xfId="23824" xr:uid="{FA281CFC-FAC5-4DAC-8031-A08DC6A9CE68}"/>
    <cellStyle name="Normal 18 18 3 4 2 2 4" xfId="23825" xr:uid="{685DF6EA-B2BE-48E6-979A-A1938CB0FBE6}"/>
    <cellStyle name="Normal 18 18 3 4 2 2 5" xfId="23826" xr:uid="{603FA4C8-1EDC-4D40-80D9-730A02FD6EE1}"/>
    <cellStyle name="Normal 18 18 3 4 2 3" xfId="23827" xr:uid="{A92F619D-7ED6-4929-8C08-0269419C4B3A}"/>
    <cellStyle name="Normal 18 18 3 4 2 4" xfId="23828" xr:uid="{69DEE872-649F-433E-9587-DBAC2A41495B}"/>
    <cellStyle name="Normal 18 18 3 4 2 5" xfId="23829" xr:uid="{311E00F4-9843-4DE7-A27E-DCDFFD306AEB}"/>
    <cellStyle name="Normal 18 18 3 4 2 6" xfId="23830" xr:uid="{14AD5FFB-099A-4525-9F27-3B19B08598C3}"/>
    <cellStyle name="Normal 18 18 3 4 3" xfId="23831" xr:uid="{12E56413-FBD8-470B-B9D9-F2E2CA1815A0}"/>
    <cellStyle name="Normal 18 18 3 4 3 2" xfId="23832" xr:uid="{15D1064D-C21F-40EB-BF98-71BD7D7057AD}"/>
    <cellStyle name="Normal 18 18 3 4 3 2 2" xfId="23833" xr:uid="{8B56713C-5C46-41B3-BC33-90FEE1594BB6}"/>
    <cellStyle name="Normal 18 18 3 4 3 2 3" xfId="23834" xr:uid="{94990757-5715-4F5C-8B8E-0C32F42F7CE0}"/>
    <cellStyle name="Normal 18 18 3 4 3 3" xfId="23835" xr:uid="{920EC1DD-5054-420F-A51A-0281B204E841}"/>
    <cellStyle name="Normal 18 18 3 4 3 4" xfId="23836" xr:uid="{F21A1E84-638E-4D7D-AB0B-0CC20353F306}"/>
    <cellStyle name="Normal 18 18 3 4 3 5" xfId="23837" xr:uid="{DE4EC893-5FFB-4AD7-8373-5B229E2A849F}"/>
    <cellStyle name="Normal 18 18 3 4 3 6" xfId="23838" xr:uid="{76240591-9C36-4832-81D0-54F5289C4B53}"/>
    <cellStyle name="Normal 18 18 3 4 4" xfId="23839" xr:uid="{0E04314B-B842-4908-BECA-64CD170215B5}"/>
    <cellStyle name="Normal 18 18 3 4 4 2" xfId="23840" xr:uid="{22351A81-B647-48B2-A350-644030808A7C}"/>
    <cellStyle name="Normal 18 18 3 4 4 3" xfId="23841" xr:uid="{BE5DF455-A1FB-4E98-A283-0112EFBD3E0B}"/>
    <cellStyle name="Normal 18 18 3 4 5" xfId="23842" xr:uid="{F4EEE0D8-39F8-46F8-9269-15DB2F36A6E7}"/>
    <cellStyle name="Normal 18 18 3 4 6" xfId="23843" xr:uid="{4F368680-572C-4306-8AAA-F24A23874295}"/>
    <cellStyle name="Normal 18 18 3 4 7" xfId="23844" xr:uid="{F6BFD03D-1E38-457C-82E6-5F0F1FEABCAF}"/>
    <cellStyle name="Normal 18 18 3 4 8" xfId="23845" xr:uid="{591CF0BF-808B-4AC8-99FD-6CF0CBBFFF20}"/>
    <cellStyle name="Normal 18 18 3 5" xfId="23846" xr:uid="{5BFC13A6-A171-4A4D-93B5-E2D26D4A8C22}"/>
    <cellStyle name="Normal 18 18 3 5 2" xfId="23847" xr:uid="{210BC032-5CF3-49ED-AC00-D95D9C548D25}"/>
    <cellStyle name="Normal 18 18 3 5 2 2" xfId="23848" xr:uid="{A2842D19-5D3F-431A-B0B7-CE22B979EB98}"/>
    <cellStyle name="Normal 18 18 3 5 2 2 2" xfId="23849" xr:uid="{60E70CA4-C491-4E07-B3D0-E87A057FC7AE}"/>
    <cellStyle name="Normal 18 18 3 5 2 2 3" xfId="23850" xr:uid="{C08A8425-F75D-464D-AD4F-44E7397658B7}"/>
    <cellStyle name="Normal 18 18 3 5 2 2 4" xfId="23851" xr:uid="{FDA8D34C-3909-4C8B-A3F0-0F2D83AC46C6}"/>
    <cellStyle name="Normal 18 18 3 5 2 2 5" xfId="23852" xr:uid="{F4C1FAEB-5641-4551-8650-BF5E69E228E5}"/>
    <cellStyle name="Normal 18 18 3 5 2 3" xfId="23853" xr:uid="{3101B885-B370-4CFD-A65D-BD3ED238BF63}"/>
    <cellStyle name="Normal 18 18 3 5 2 4" xfId="23854" xr:uid="{771C4213-79DE-446C-A65E-7E70654C8CF6}"/>
    <cellStyle name="Normal 18 18 3 5 2 5" xfId="23855" xr:uid="{09ECEA25-C4FB-43A9-A8BB-582635729B06}"/>
    <cellStyle name="Normal 18 18 3 5 2 6" xfId="23856" xr:uid="{EA250AEB-ABD9-4A50-9643-F9174E0276EB}"/>
    <cellStyle name="Normal 18 18 3 5 3" xfId="23857" xr:uid="{32C5B776-4EF1-4182-B213-C73617286E35}"/>
    <cellStyle name="Normal 18 18 3 5 3 2" xfId="23858" xr:uid="{CBE9CF0B-0EC7-4479-9379-C90B3079AFAA}"/>
    <cellStyle name="Normal 18 18 3 5 3 2 2" xfId="23859" xr:uid="{7E4DE7AB-3D7B-48D7-B84F-E1E16CAD6255}"/>
    <cellStyle name="Normal 18 18 3 5 3 2 3" xfId="23860" xr:uid="{BD56CCA1-4740-47E7-8D26-8D82B698351A}"/>
    <cellStyle name="Normal 18 18 3 5 3 3" xfId="23861" xr:uid="{664AA0C3-DF74-49D6-9A72-14DA35651745}"/>
    <cellStyle name="Normal 18 18 3 5 3 4" xfId="23862" xr:uid="{D69A68B9-C919-4036-B5AA-0453D9E07B57}"/>
    <cellStyle name="Normal 18 18 3 5 3 5" xfId="23863" xr:uid="{80C8127E-C75C-4BA7-BB82-9A7522C0E92C}"/>
    <cellStyle name="Normal 18 18 3 5 3 6" xfId="23864" xr:uid="{7B1AF4EB-6F00-4632-9A1A-4440183966E6}"/>
    <cellStyle name="Normal 18 18 3 5 4" xfId="23865" xr:uid="{7D9448FF-B8AE-4A3C-B86C-F0FB90C347FB}"/>
    <cellStyle name="Normal 18 18 3 5 4 2" xfId="23866" xr:uid="{0F281790-5E73-43B2-87DF-940C4E01CCEC}"/>
    <cellStyle name="Normal 18 18 3 5 4 3" xfId="23867" xr:uid="{DD483353-317E-4F8F-9EDC-F6D971C4E896}"/>
    <cellStyle name="Normal 18 18 3 5 5" xfId="23868" xr:uid="{9CA8CB6F-D4DB-4E48-9751-6B1DAF06D01D}"/>
    <cellStyle name="Normal 18 18 3 5 6" xfId="23869" xr:uid="{103C92AF-851B-4ABC-9F00-FD73E809BEF3}"/>
    <cellStyle name="Normal 18 18 3 5 7" xfId="23870" xr:uid="{8A412CC5-35EE-402A-9E31-0C20F3556193}"/>
    <cellStyle name="Normal 18 18 3 5 8" xfId="23871" xr:uid="{9216EA60-8A77-49B0-95B5-513E0E953224}"/>
    <cellStyle name="Normal 18 18 3 6" xfId="23872" xr:uid="{EF8F6951-DBCF-4FC9-ABA7-0B4C78EBAC0F}"/>
    <cellStyle name="Normal 18 18 3 7" xfId="23873" xr:uid="{77FC1ACE-74BD-4CC5-8CFD-B806EC24861E}"/>
    <cellStyle name="Normal 18 18 4" xfId="23874" xr:uid="{E3AD1A43-1A1E-435B-835B-622CC2B23706}"/>
    <cellStyle name="Normal 18 18 4 2" xfId="23875" xr:uid="{B021D77F-8E03-40F0-BFA5-ACED7051287D}"/>
    <cellStyle name="Normal 18 18 4 2 2" xfId="23876" xr:uid="{A5756EEC-6A14-48A7-A262-870664F489E3}"/>
    <cellStyle name="Normal 18 18 4 2 2 2" xfId="23877" xr:uid="{B65B87C8-CB51-41A7-B8C6-C926A0CE614C}"/>
    <cellStyle name="Normal 18 18 4 2 3" xfId="23878" xr:uid="{2E29D43A-B6C1-4F3F-AFD9-EF538438A7DB}"/>
    <cellStyle name="Normal 18 18 4 2 4" xfId="23879" xr:uid="{33533915-0A5C-4191-AE80-288251AB4BEB}"/>
    <cellStyle name="Normal 18 18 4 3" xfId="23880" xr:uid="{37D58B1F-578D-4196-A170-CD43449A9F65}"/>
    <cellStyle name="Normal 18 18 4 4" xfId="23881" xr:uid="{51999236-B70C-4CC9-BDE9-F145DBEE9BFA}"/>
    <cellStyle name="Normal 18 18 4 4 2" xfId="23882" xr:uid="{106F6564-766E-45AB-92DE-E3E7ADA9829C}"/>
    <cellStyle name="Normal 18 18 4 4 2 2" xfId="23883" xr:uid="{9A6A33CB-753F-4BD4-BCA0-C313E358DA9A}"/>
    <cellStyle name="Normal 18 18 4 4 2 2 2" xfId="23884" xr:uid="{17CBA734-8D19-4D9B-A071-377F3E9FB6E5}"/>
    <cellStyle name="Normal 18 18 4 4 2 2 3" xfId="23885" xr:uid="{D65389E8-9D02-43AC-96EF-025586FAE562}"/>
    <cellStyle name="Normal 18 18 4 4 2 2 4" xfId="23886" xr:uid="{25BDE3E3-91B7-4E2D-A2AB-9F42739B75B7}"/>
    <cellStyle name="Normal 18 18 4 4 2 2 5" xfId="23887" xr:uid="{497201AD-55F9-4197-B7B3-375A4A0524CA}"/>
    <cellStyle name="Normal 18 18 4 4 2 3" xfId="23888" xr:uid="{F627109E-006A-4179-8088-C28C0100AA76}"/>
    <cellStyle name="Normal 18 18 4 4 2 4" xfId="23889" xr:uid="{7088302A-2CB9-4ECA-9E82-6B99F8CCD536}"/>
    <cellStyle name="Normal 18 18 4 4 2 5" xfId="23890" xr:uid="{C3921C48-6BC6-4F84-98E2-30D3D821A789}"/>
    <cellStyle name="Normal 18 18 4 4 2 6" xfId="23891" xr:uid="{7E796196-CDB3-4F84-B5F0-6727289454BB}"/>
    <cellStyle name="Normal 18 18 4 4 3" xfId="23892" xr:uid="{647DF3A7-B677-4AFA-B68E-8F2DEDDA599B}"/>
    <cellStyle name="Normal 18 18 4 4 3 2" xfId="23893" xr:uid="{AF03B440-4259-4168-8A11-726BBD4CBEC3}"/>
    <cellStyle name="Normal 18 18 4 4 3 2 2" xfId="23894" xr:uid="{CFB74560-D56A-4C01-B0DB-EB410336BB02}"/>
    <cellStyle name="Normal 18 18 4 4 3 2 3" xfId="23895" xr:uid="{CE2E2B8D-35D4-4831-8CC5-871817F26C6E}"/>
    <cellStyle name="Normal 18 18 4 4 3 3" xfId="23896" xr:uid="{85C96C29-3FB5-4FCC-A31C-4B36DBB216FC}"/>
    <cellStyle name="Normal 18 18 4 4 3 4" xfId="23897" xr:uid="{94A9F2A8-0781-46EA-BB6D-94CA8D2EC813}"/>
    <cellStyle name="Normal 18 18 4 4 3 5" xfId="23898" xr:uid="{7C0BD802-B6F9-4C8F-87C6-3CBBF53EAB66}"/>
    <cellStyle name="Normal 18 18 4 4 3 6" xfId="23899" xr:uid="{2144F22C-3BC3-4D3E-B1A0-933D48856727}"/>
    <cellStyle name="Normal 18 18 4 4 4" xfId="23900" xr:uid="{1932D8F6-EBEA-437C-8BD9-F2F509350F8D}"/>
    <cellStyle name="Normal 18 18 4 4 4 2" xfId="23901" xr:uid="{5A6AF794-C6BC-45E3-91A8-E0A2D355AB4A}"/>
    <cellStyle name="Normal 18 18 4 4 4 3" xfId="23902" xr:uid="{244C83E5-8D76-46C8-8791-834C8DFAD037}"/>
    <cellStyle name="Normal 18 18 4 4 5" xfId="23903" xr:uid="{75C7D91B-304D-4C06-97C7-8A262EEDA23C}"/>
    <cellStyle name="Normal 18 18 4 4 6" xfId="23904" xr:uid="{145B459E-23D5-4F06-B52D-3CE93776E511}"/>
    <cellStyle name="Normal 18 18 4 4 7" xfId="23905" xr:uid="{245D7386-C94E-43C1-BBD0-5880B58E37CB}"/>
    <cellStyle name="Normal 18 18 4 4 8" xfId="23906" xr:uid="{8BCF637E-5863-4307-A957-B2F0CDC0E39A}"/>
    <cellStyle name="Normal 18 18 4 5" xfId="23907" xr:uid="{8ED16C16-C56C-4884-A0C1-005B246FE802}"/>
    <cellStyle name="Normal 18 18 4 5 2" xfId="23908" xr:uid="{BFF665B8-4EF1-4590-B0AA-C4AA7A77E18D}"/>
    <cellStyle name="Normal 18 18 4 5 2 2" xfId="23909" xr:uid="{F2074448-048D-4D4C-B2BB-486F1C9CEFE9}"/>
    <cellStyle name="Normal 18 18 4 5 2 2 2" xfId="23910" xr:uid="{BE916B1D-E001-444E-8282-461B9FC140D3}"/>
    <cellStyle name="Normal 18 18 4 5 2 2 3" xfId="23911" xr:uid="{3E46A09C-027C-4A92-A16F-DF4A5E3A361D}"/>
    <cellStyle name="Normal 18 18 4 5 2 2 4" xfId="23912" xr:uid="{AA92AAF1-9CB1-4EB0-B173-CF64EBB6ED62}"/>
    <cellStyle name="Normal 18 18 4 5 2 2 5" xfId="23913" xr:uid="{FF9A6227-E381-49D0-AA88-AE2A222D20AB}"/>
    <cellStyle name="Normal 18 18 4 5 2 3" xfId="23914" xr:uid="{0EC9E700-647C-432E-B459-5BC96BDAD45C}"/>
    <cellStyle name="Normal 18 18 4 5 2 4" xfId="23915" xr:uid="{33C3C2FB-38D1-40AE-995B-EA6E996EFA88}"/>
    <cellStyle name="Normal 18 18 4 5 2 5" xfId="23916" xr:uid="{E7625016-E123-4880-B4FE-28569883A1CC}"/>
    <cellStyle name="Normal 18 18 4 5 2 6" xfId="23917" xr:uid="{5BA95224-771A-4247-99FF-6CFF39F447CF}"/>
    <cellStyle name="Normal 18 18 4 5 3" xfId="23918" xr:uid="{5F704267-B03F-4529-98B6-7B4863A361E4}"/>
    <cellStyle name="Normal 18 18 4 5 3 2" xfId="23919" xr:uid="{C8CF295D-3ACE-48E7-B491-5C4CAD6582C5}"/>
    <cellStyle name="Normal 18 18 4 5 3 2 2" xfId="23920" xr:uid="{8335D2E7-6AE0-4CAD-9BA6-0A7B7858D12D}"/>
    <cellStyle name="Normal 18 18 4 5 3 2 3" xfId="23921" xr:uid="{A7C330A9-76DE-4997-9831-34456C2E104D}"/>
    <cellStyle name="Normal 18 18 4 5 3 3" xfId="23922" xr:uid="{E8ACD910-5949-4DEB-8CD2-8FCD3AC3517F}"/>
    <cellStyle name="Normal 18 18 4 5 3 4" xfId="23923" xr:uid="{893B8C49-6A41-42A6-B3A9-2D82D9F9FBCA}"/>
    <cellStyle name="Normal 18 18 4 5 3 5" xfId="23924" xr:uid="{85304674-BC08-41C0-AB65-26BC7EC7CD49}"/>
    <cellStyle name="Normal 18 18 4 5 3 6" xfId="23925" xr:uid="{15C43CBB-4643-42C5-9591-9DC2CE68FA29}"/>
    <cellStyle name="Normal 18 18 4 5 4" xfId="23926" xr:uid="{68CC16E4-8FBB-496E-9944-69DB3DE4F7D2}"/>
    <cellStyle name="Normal 18 18 4 5 4 2" xfId="23927" xr:uid="{53F70591-30FA-4544-8B7D-A4F24ED2AFB9}"/>
    <cellStyle name="Normal 18 18 4 5 4 3" xfId="23928" xr:uid="{22CB6CD7-BF5A-44BF-986F-81200D91F7B4}"/>
    <cellStyle name="Normal 18 18 4 5 5" xfId="23929" xr:uid="{0087CDD5-8AF4-4A40-B312-0CE0B10BC9E2}"/>
    <cellStyle name="Normal 18 18 4 5 6" xfId="23930" xr:uid="{BD8EA61B-5974-40E7-A560-CD5F661CBE11}"/>
    <cellStyle name="Normal 18 18 4 5 7" xfId="23931" xr:uid="{34627D7B-E8CB-401C-8C6A-CCA76FE32B6E}"/>
    <cellStyle name="Normal 18 18 4 5 8" xfId="23932" xr:uid="{DB11A161-888D-4E31-A046-DA4B4F41058E}"/>
    <cellStyle name="Normal 18 18 4 6" xfId="23933" xr:uid="{979EE76A-CCFD-4797-A217-612B9CED63AF}"/>
    <cellStyle name="Normal 18 18 4 7" xfId="23934" xr:uid="{405089A4-5C86-49AF-AF4B-B10F36035D91}"/>
    <cellStyle name="Normal 18 18 5" xfId="23935" xr:uid="{6AF6006D-61B0-4FA0-8DAB-50E98F5D3D7F}"/>
    <cellStyle name="Normal 18 18 5 2" xfId="23936" xr:uid="{96507798-5CF0-484E-8BBE-7F66AF4EF14A}"/>
    <cellStyle name="Normal 18 18 5 2 2" xfId="23937" xr:uid="{DF807CA4-E3C1-4F64-B665-F1DFE9A36976}"/>
    <cellStyle name="Normal 18 18 5 2 2 2" xfId="23938" xr:uid="{718DA56C-AF86-4D67-A49E-DE0A1C7D2CBA}"/>
    <cellStyle name="Normal 18 18 5 2 3" xfId="23939" xr:uid="{DD474C88-5856-427E-9981-426B9563A379}"/>
    <cellStyle name="Normal 18 18 5 2 4" xfId="23940" xr:uid="{8B480ED9-637D-460A-9F11-890B3658840D}"/>
    <cellStyle name="Normal 18 18 5 3" xfId="23941" xr:uid="{893010FF-0AC2-4DE6-ACAA-EB6886B7F767}"/>
    <cellStyle name="Normal 18 18 5 4" xfId="23942" xr:uid="{92829FF2-DC92-45F9-BC7B-5840F67EF156}"/>
    <cellStyle name="Normal 18 18 5 4 2" xfId="23943" xr:uid="{AAEEA8F5-8E7D-45C9-87DD-3EB6F67C215A}"/>
    <cellStyle name="Normal 18 18 5 4 2 2" xfId="23944" xr:uid="{EA952E2B-E6A0-4694-A30C-F4E67465FD81}"/>
    <cellStyle name="Normal 18 18 5 4 2 2 2" xfId="23945" xr:uid="{11AFC3CE-4F33-4718-8F8C-504F00D61A38}"/>
    <cellStyle name="Normal 18 18 5 4 2 2 3" xfId="23946" xr:uid="{912EEB6B-D484-4769-BDD3-B8302ADB65A0}"/>
    <cellStyle name="Normal 18 18 5 4 2 2 4" xfId="23947" xr:uid="{95EA3DE1-850E-4A58-A342-5E25F0AAF1B9}"/>
    <cellStyle name="Normal 18 18 5 4 2 2 5" xfId="23948" xr:uid="{B33D143F-AC47-4B5E-9E7B-64650A418D9F}"/>
    <cellStyle name="Normal 18 18 5 4 2 3" xfId="23949" xr:uid="{DFC1DEC5-DA9A-4903-B61D-F24EDACE4D04}"/>
    <cellStyle name="Normal 18 18 5 4 2 4" xfId="23950" xr:uid="{B70DDB6E-2DA1-4F5B-97DF-C71348E85F62}"/>
    <cellStyle name="Normal 18 18 5 4 2 5" xfId="23951" xr:uid="{3AD686A5-9713-4207-9AEA-83934B2F4030}"/>
    <cellStyle name="Normal 18 18 5 4 2 6" xfId="23952" xr:uid="{D6D5089F-A2E8-49B5-940D-A8EE489F8129}"/>
    <cellStyle name="Normal 18 18 5 4 3" xfId="23953" xr:uid="{4A8310CF-5468-43AE-8484-921D62B24171}"/>
    <cellStyle name="Normal 18 18 5 4 3 2" xfId="23954" xr:uid="{1B4F0241-B2A2-4FD6-8CD7-4BC9835B8B3D}"/>
    <cellStyle name="Normal 18 18 5 4 3 2 2" xfId="23955" xr:uid="{BF336180-8306-474E-85C5-44295B5703EF}"/>
    <cellStyle name="Normal 18 18 5 4 3 2 3" xfId="23956" xr:uid="{D921171B-91FA-4450-A330-22A9817C505D}"/>
    <cellStyle name="Normal 18 18 5 4 3 3" xfId="23957" xr:uid="{C9BDF237-A4C0-452D-A11B-9FCF9FFB0E88}"/>
    <cellStyle name="Normal 18 18 5 4 3 4" xfId="23958" xr:uid="{C6349D01-C668-404B-92BA-9363119E742A}"/>
    <cellStyle name="Normal 18 18 5 4 3 5" xfId="23959" xr:uid="{ED6726C4-14CD-4927-A588-FED22C108082}"/>
    <cellStyle name="Normal 18 18 5 4 3 6" xfId="23960" xr:uid="{4696939C-0037-4080-B771-AE4CEF527894}"/>
    <cellStyle name="Normal 18 18 5 4 4" xfId="23961" xr:uid="{918DCBAF-5A8C-43C8-8A26-C999A6643D0E}"/>
    <cellStyle name="Normal 18 18 5 4 4 2" xfId="23962" xr:uid="{58DCA411-431B-45C4-AFBD-5AE02C3990A3}"/>
    <cellStyle name="Normal 18 18 5 4 4 3" xfId="23963" xr:uid="{2AB09943-9AD6-4FE9-912A-B17BEF6F4DFA}"/>
    <cellStyle name="Normal 18 18 5 4 5" xfId="23964" xr:uid="{22BBFC8C-7D8A-44FD-B7B9-D0E4EF20335F}"/>
    <cellStyle name="Normal 18 18 5 4 6" xfId="23965" xr:uid="{41E90443-963F-4B04-9C1D-22101EAEC58E}"/>
    <cellStyle name="Normal 18 18 5 4 7" xfId="23966" xr:uid="{D80265D1-B17A-4BE0-A3B2-D34C442547AB}"/>
    <cellStyle name="Normal 18 18 5 4 8" xfId="23967" xr:uid="{71446CA7-C973-4839-9B8C-CB7C56863FBF}"/>
    <cellStyle name="Normal 18 18 5 5" xfId="23968" xr:uid="{1FAE0505-0D45-4F28-8023-D72FF3579B97}"/>
    <cellStyle name="Normal 18 18 5 5 2" xfId="23969" xr:uid="{C3121B22-7CAD-421F-A73F-E68FB0061BC3}"/>
    <cellStyle name="Normal 18 18 5 5 2 2" xfId="23970" xr:uid="{9DE1923D-AB99-41F3-9BCC-46D27D9378B8}"/>
    <cellStyle name="Normal 18 18 5 5 2 2 2" xfId="23971" xr:uid="{D7B9D114-7229-4BCD-B3A9-FCADFE2434E0}"/>
    <cellStyle name="Normal 18 18 5 5 2 2 3" xfId="23972" xr:uid="{0D0DC049-CDF4-4213-9D1A-5474EEBC44CD}"/>
    <cellStyle name="Normal 18 18 5 5 2 2 4" xfId="23973" xr:uid="{571AC476-D501-4D3D-B000-C1C79520B6D7}"/>
    <cellStyle name="Normal 18 18 5 5 2 2 5" xfId="23974" xr:uid="{D19BD76B-5A35-42B0-9347-14FE9C416D11}"/>
    <cellStyle name="Normal 18 18 5 5 2 3" xfId="23975" xr:uid="{CBAFB447-278A-4898-B7C3-1EE94A4F589E}"/>
    <cellStyle name="Normal 18 18 5 5 2 4" xfId="23976" xr:uid="{54973519-FFB0-4C9E-97A0-C301199C7A11}"/>
    <cellStyle name="Normal 18 18 5 5 2 5" xfId="23977" xr:uid="{E3255385-4CF7-4307-810F-1882E2751A77}"/>
    <cellStyle name="Normal 18 18 5 5 2 6" xfId="23978" xr:uid="{4C95ED30-C76E-4D9D-AE91-195A408ADE11}"/>
    <cellStyle name="Normal 18 18 5 5 3" xfId="23979" xr:uid="{4AE2C806-29FC-4E93-9A32-0E70F1673F45}"/>
    <cellStyle name="Normal 18 18 5 5 3 2" xfId="23980" xr:uid="{47518983-34F7-4A2C-B323-14525A06B1C7}"/>
    <cellStyle name="Normal 18 18 5 5 3 2 2" xfId="23981" xr:uid="{D6B6A755-25C3-4F87-B643-03CA3A7599DE}"/>
    <cellStyle name="Normal 18 18 5 5 3 2 3" xfId="23982" xr:uid="{33C706A1-0726-47F7-ACAC-D4D6BC0CC2BA}"/>
    <cellStyle name="Normal 18 18 5 5 3 3" xfId="23983" xr:uid="{0E2F39BE-BAA6-4FFF-9EE6-B2114FD73B1C}"/>
    <cellStyle name="Normal 18 18 5 5 3 4" xfId="23984" xr:uid="{393761F1-9E23-4CF3-86EC-4EE96A417D46}"/>
    <cellStyle name="Normal 18 18 5 5 3 5" xfId="23985" xr:uid="{932E96B5-3F8D-43E8-9104-4D2E86E01AF8}"/>
    <cellStyle name="Normal 18 18 5 5 3 6" xfId="23986" xr:uid="{BC167E09-DF3C-47F1-A5A6-A665400909B5}"/>
    <cellStyle name="Normal 18 18 5 5 4" xfId="23987" xr:uid="{53C91EC2-8544-41BB-837D-613B7E9AE5F5}"/>
    <cellStyle name="Normal 18 18 5 5 4 2" xfId="23988" xr:uid="{9CE7472C-1217-49FB-BA13-0930E99245D7}"/>
    <cellStyle name="Normal 18 18 5 5 4 3" xfId="23989" xr:uid="{AA00CA18-225B-49E5-B126-C0F5EDFD7481}"/>
    <cellStyle name="Normal 18 18 5 5 5" xfId="23990" xr:uid="{FC50504F-FBA3-4B52-8ED8-D14E83678FD2}"/>
    <cellStyle name="Normal 18 18 5 5 6" xfId="23991" xr:uid="{E2B082DF-53CE-4E33-8C21-DC70448EFBDD}"/>
    <cellStyle name="Normal 18 18 5 5 7" xfId="23992" xr:uid="{3E2F4B1C-72B8-41DB-9E1D-C953704A3AEF}"/>
    <cellStyle name="Normal 18 18 5 5 8" xfId="23993" xr:uid="{219426A1-427D-484C-A3C6-4CC1CDC15757}"/>
    <cellStyle name="Normal 18 18 5 6" xfId="23994" xr:uid="{5B0C09AF-AE60-4324-92C9-6116E643B7FF}"/>
    <cellStyle name="Normal 18 18 5 7" xfId="23995" xr:uid="{13C38508-FF3A-4B97-9A2B-0FDFC2CF3AC5}"/>
    <cellStyle name="Normal 18 18 6" xfId="23996" xr:uid="{2CC527E4-B382-48C6-9210-F5BDCAE9CBBC}"/>
    <cellStyle name="Normal 18 18 6 2" xfId="23997" xr:uid="{BF4F372B-30BF-4EF8-8255-CA82110E8A2C}"/>
    <cellStyle name="Normal 18 18 6 2 2" xfId="23998" xr:uid="{A8322A0B-F1D1-458F-8354-DB3CA612D206}"/>
    <cellStyle name="Normal 18 18 6 2 2 2" xfId="23999" xr:uid="{35E708BA-57D0-434D-A31A-0DBE8BE2EEFF}"/>
    <cellStyle name="Normal 18 18 6 2 3" xfId="24000" xr:uid="{3A79729E-0647-4064-A014-7430B01EE848}"/>
    <cellStyle name="Normal 18 18 6 2 4" xfId="24001" xr:uid="{B3B27CF2-10CA-48C8-ACCB-11E07FCF3653}"/>
    <cellStyle name="Normal 18 18 6 3" xfId="24002" xr:uid="{2A7A9756-A3A8-4D30-8895-551305A78B37}"/>
    <cellStyle name="Normal 18 18 6 4" xfId="24003" xr:uid="{023912F0-4EBC-44E7-BE13-BD2F79CDA15A}"/>
    <cellStyle name="Normal 18 18 6 4 2" xfId="24004" xr:uid="{BE01250E-DEB4-481E-B3FD-B08C356E608C}"/>
    <cellStyle name="Normal 18 18 6 4 2 2" xfId="24005" xr:uid="{E266209F-FF56-4ACB-8759-7C448545AC99}"/>
    <cellStyle name="Normal 18 18 6 4 2 2 2" xfId="24006" xr:uid="{C14C04DA-C22D-480E-A8B0-2AD729B4D638}"/>
    <cellStyle name="Normal 18 18 6 4 2 2 3" xfId="24007" xr:uid="{8E820ABC-73B2-43AB-AE67-D3598BA3CBA5}"/>
    <cellStyle name="Normal 18 18 6 4 2 2 4" xfId="24008" xr:uid="{4701AA0F-9C4B-46A5-B644-4B5208C59C64}"/>
    <cellStyle name="Normal 18 18 6 4 2 2 5" xfId="24009" xr:uid="{2DC534BC-3459-4CCE-83EE-8A45989239E3}"/>
    <cellStyle name="Normal 18 18 6 4 2 3" xfId="24010" xr:uid="{95F3CF5F-892E-43B1-B734-D29B0FB53E61}"/>
    <cellStyle name="Normal 18 18 6 4 2 4" xfId="24011" xr:uid="{A7A7DB3F-09C5-46FD-AC02-1DA3E232CA00}"/>
    <cellStyle name="Normal 18 18 6 4 2 5" xfId="24012" xr:uid="{A0139C66-0AA4-41BC-A9E2-71756F625D41}"/>
    <cellStyle name="Normal 18 18 6 4 2 6" xfId="24013" xr:uid="{6D82C63C-8047-4455-937E-8325696C6E8C}"/>
    <cellStyle name="Normal 18 18 6 4 3" xfId="24014" xr:uid="{65B8A772-D198-4A5E-B67E-681EE40D4BFC}"/>
    <cellStyle name="Normal 18 18 6 4 3 2" xfId="24015" xr:uid="{A43D4A1F-B6FD-4309-8EA3-20112E902EE7}"/>
    <cellStyle name="Normal 18 18 6 4 3 2 2" xfId="24016" xr:uid="{1E674F6C-F926-4099-82BB-5486325EDD85}"/>
    <cellStyle name="Normal 18 18 6 4 3 2 3" xfId="24017" xr:uid="{99477715-E447-4BBA-9A23-6736FF4E8398}"/>
    <cellStyle name="Normal 18 18 6 4 3 3" xfId="24018" xr:uid="{80657583-FF29-4B37-B175-5F730F9E1048}"/>
    <cellStyle name="Normal 18 18 6 4 3 4" xfId="24019" xr:uid="{23B77528-2275-48C7-BB5F-86A64E363E4E}"/>
    <cellStyle name="Normal 18 18 6 4 3 5" xfId="24020" xr:uid="{0125B754-33F2-43CE-94A8-17F617620E94}"/>
    <cellStyle name="Normal 18 18 6 4 3 6" xfId="24021" xr:uid="{E087FA38-A606-4F17-B945-9A6F7F06ED32}"/>
    <cellStyle name="Normal 18 18 6 4 4" xfId="24022" xr:uid="{FE6F0858-5108-489D-B01E-631ECC2877A6}"/>
    <cellStyle name="Normal 18 18 6 4 4 2" xfId="24023" xr:uid="{CF85C8C1-0936-4FCD-BF44-44A12C697684}"/>
    <cellStyle name="Normal 18 18 6 4 4 3" xfId="24024" xr:uid="{6EA3CA02-720F-42C7-B10C-FA84CFB91BC2}"/>
    <cellStyle name="Normal 18 18 6 4 5" xfId="24025" xr:uid="{FD4D3A8A-7C2B-44A4-B9D5-7FEAA2B89105}"/>
    <cellStyle name="Normal 18 18 6 4 6" xfId="24026" xr:uid="{E41E827C-083B-4D68-A0DE-B24C5FD44B37}"/>
    <cellStyle name="Normal 18 18 6 4 7" xfId="24027" xr:uid="{16D65970-1933-4A2D-BBB3-5DB4A3F81AAA}"/>
    <cellStyle name="Normal 18 18 6 4 8" xfId="24028" xr:uid="{15E20425-EAE7-40CC-B407-50B8E3B68245}"/>
    <cellStyle name="Normal 18 18 6 5" xfId="24029" xr:uid="{9CF05507-076B-451C-9B0E-61600EAD54D4}"/>
    <cellStyle name="Normal 18 18 6 5 2" xfId="24030" xr:uid="{EB6AB0AC-A639-4DBA-A84C-F84841278553}"/>
    <cellStyle name="Normal 18 18 6 5 2 2" xfId="24031" xr:uid="{6E3A8DEB-9738-42AC-9C9F-F04D879C6003}"/>
    <cellStyle name="Normal 18 18 6 5 2 2 2" xfId="24032" xr:uid="{19386C54-D780-4CE8-B7AB-84FC43237E9B}"/>
    <cellStyle name="Normal 18 18 6 5 2 2 3" xfId="24033" xr:uid="{30040428-2FE3-4860-B51F-27FE8A17F9D4}"/>
    <cellStyle name="Normal 18 18 6 5 2 2 4" xfId="24034" xr:uid="{E53FB903-D370-495F-B4C0-7B5BC4F43044}"/>
    <cellStyle name="Normal 18 18 6 5 2 2 5" xfId="24035" xr:uid="{7C593CBE-F9F1-42F8-B5B0-B6B7BCABABDF}"/>
    <cellStyle name="Normal 18 18 6 5 2 3" xfId="24036" xr:uid="{5426A3D5-87BD-48A5-AC82-C945C1168D8A}"/>
    <cellStyle name="Normal 18 18 6 5 2 4" xfId="24037" xr:uid="{DBB791F5-C595-4ADE-8046-6BC1EA483ED0}"/>
    <cellStyle name="Normal 18 18 6 5 2 5" xfId="24038" xr:uid="{191747F9-41FF-4D80-A3E5-3C2543756D88}"/>
    <cellStyle name="Normal 18 18 6 5 2 6" xfId="24039" xr:uid="{F6D41AF8-17A3-4451-AC69-8B2CA7C34837}"/>
    <cellStyle name="Normal 18 18 6 5 3" xfId="24040" xr:uid="{A2E24A75-5DB6-4BDF-8B1B-474281507522}"/>
    <cellStyle name="Normal 18 18 6 5 3 2" xfId="24041" xr:uid="{B6ABA20F-CB05-487E-A1B5-ADD400BA7FAE}"/>
    <cellStyle name="Normal 18 18 6 5 3 2 2" xfId="24042" xr:uid="{D8768851-293A-476A-A4BB-B2938F4FFD3A}"/>
    <cellStyle name="Normal 18 18 6 5 3 2 3" xfId="24043" xr:uid="{835ED9F3-F7A9-41DD-B1D2-D11900ED97D3}"/>
    <cellStyle name="Normal 18 18 6 5 3 3" xfId="24044" xr:uid="{4BF08CB4-760B-4D84-A690-4609D9D7BB3E}"/>
    <cellStyle name="Normal 18 18 6 5 3 4" xfId="24045" xr:uid="{E286C115-2E7B-4005-B461-BEAEA10200C9}"/>
    <cellStyle name="Normal 18 18 6 5 3 5" xfId="24046" xr:uid="{577D799F-E922-462E-AC00-5A572DD91422}"/>
    <cellStyle name="Normal 18 18 6 5 3 6" xfId="24047" xr:uid="{192C132E-8C61-454D-B7E7-79B432EE8E87}"/>
    <cellStyle name="Normal 18 18 6 5 4" xfId="24048" xr:uid="{B4C02B3C-DEDC-4ED7-BE8F-2B5FA0A7EB20}"/>
    <cellStyle name="Normal 18 18 6 5 4 2" xfId="24049" xr:uid="{E9655C0B-E0D8-4B8F-B252-F9C8719CFB2A}"/>
    <cellStyle name="Normal 18 18 6 5 4 3" xfId="24050" xr:uid="{EF98B74D-2CDE-4491-90AC-39506FEB48E5}"/>
    <cellStyle name="Normal 18 18 6 5 5" xfId="24051" xr:uid="{B4E25CB2-12DA-4420-8483-27A2F89A875D}"/>
    <cellStyle name="Normal 18 18 6 5 6" xfId="24052" xr:uid="{7E6BB02D-05D5-4BB4-9C31-5AAEB52E1466}"/>
    <cellStyle name="Normal 18 18 6 5 7" xfId="24053" xr:uid="{360DB24B-0A0D-4F61-B1B1-E1BEC4FD5F27}"/>
    <cellStyle name="Normal 18 18 6 5 8" xfId="24054" xr:uid="{B5BCFA4A-9804-4916-98E7-101F7512DA6B}"/>
    <cellStyle name="Normal 18 18 6 6" xfId="24055" xr:uid="{C5E6555C-12A9-42D6-B3A5-39A33B7D93FF}"/>
    <cellStyle name="Normal 18 18 6 7" xfId="24056" xr:uid="{5B112EFF-A5D3-4EF6-8055-3D50D6EC5427}"/>
    <cellStyle name="Normal 18 18 7" xfId="24057" xr:uid="{4D8CE45A-2DE1-4976-9552-9BF251D9CD88}"/>
    <cellStyle name="Normal 18 18 7 2" xfId="24058" xr:uid="{92149477-B63F-4EEF-B62D-B41C5238CA2C}"/>
    <cellStyle name="Normal 18 18 7 2 2" xfId="24059" xr:uid="{7D80C5CD-DC5B-46D7-A7DC-B3470D43FEF0}"/>
    <cellStyle name="Normal 18 18 7 2 2 2" xfId="24060" xr:uid="{DDFE2344-66D6-450C-9C44-454BB52550B3}"/>
    <cellStyle name="Normal 18 18 7 2 3" xfId="24061" xr:uid="{BE22B329-C0DF-404E-9605-260CB0168C27}"/>
    <cellStyle name="Normal 18 18 7 2 4" xfId="24062" xr:uid="{5DAC88E8-D8BE-468E-8AAE-4E12A450EA49}"/>
    <cellStyle name="Normal 18 18 7 3" xfId="24063" xr:uid="{50C39867-DED0-4590-89E0-6024CEA26C0C}"/>
    <cellStyle name="Normal 18 18 7 4" xfId="24064" xr:uid="{927DD624-1AB1-485D-A3F4-5990B1A77F28}"/>
    <cellStyle name="Normal 18 18 7 4 2" xfId="24065" xr:uid="{CC0BB666-896D-486C-AA14-9B6A3EBC7286}"/>
    <cellStyle name="Normal 18 18 7 4 2 2" xfId="24066" xr:uid="{703572AD-851B-49F5-B8DA-747D8A7CE0B7}"/>
    <cellStyle name="Normal 18 18 7 4 2 2 2" xfId="24067" xr:uid="{088869BE-E80A-4E3D-BE64-00E0B6410B68}"/>
    <cellStyle name="Normal 18 18 7 4 2 2 3" xfId="24068" xr:uid="{06C2621C-DE02-49FF-B6F5-33036223536E}"/>
    <cellStyle name="Normal 18 18 7 4 2 2 4" xfId="24069" xr:uid="{BBA63DF2-45E2-46C7-8148-D5A916FF4C23}"/>
    <cellStyle name="Normal 18 18 7 4 2 2 5" xfId="24070" xr:uid="{C27DB8DE-0345-417C-8494-78B6CD442E89}"/>
    <cellStyle name="Normal 18 18 7 4 2 3" xfId="24071" xr:uid="{F97A5F64-5A3B-4EBA-9F52-12ED83C93909}"/>
    <cellStyle name="Normal 18 18 7 4 2 4" xfId="24072" xr:uid="{146E8426-E056-4691-A2A1-C42D4798F3EB}"/>
    <cellStyle name="Normal 18 18 7 4 2 5" xfId="24073" xr:uid="{589A8A14-F54C-4604-901B-32449FB10B5C}"/>
    <cellStyle name="Normal 18 18 7 4 2 6" xfId="24074" xr:uid="{3FEB90AF-3E37-4D70-AB88-D5C31798726D}"/>
    <cellStyle name="Normal 18 18 7 4 3" xfId="24075" xr:uid="{DDEF88F7-EA6E-4355-B2FE-C4AAD7127B3E}"/>
    <cellStyle name="Normal 18 18 7 4 3 2" xfId="24076" xr:uid="{07EF8F03-2DA1-4D25-8361-1BD2F546BF5B}"/>
    <cellStyle name="Normal 18 18 7 4 3 2 2" xfId="24077" xr:uid="{8069C507-EFC7-4171-9699-B9319959952A}"/>
    <cellStyle name="Normal 18 18 7 4 3 2 3" xfId="24078" xr:uid="{FAC9C207-F75D-483D-9629-FBE8D9F50FA1}"/>
    <cellStyle name="Normal 18 18 7 4 3 3" xfId="24079" xr:uid="{2237711E-5419-417A-B3F3-599DCCBB4ED6}"/>
    <cellStyle name="Normal 18 18 7 4 3 4" xfId="24080" xr:uid="{5081203F-A5CE-44E7-9CD4-E6ED0B30C54F}"/>
    <cellStyle name="Normal 18 18 7 4 3 5" xfId="24081" xr:uid="{9EC7CDD7-83EB-4AD5-A8EC-702A90165A01}"/>
    <cellStyle name="Normal 18 18 7 4 3 6" xfId="24082" xr:uid="{406EFD81-094D-4BBB-A6C1-27866229FF98}"/>
    <cellStyle name="Normal 18 18 7 4 4" xfId="24083" xr:uid="{DDA92167-7FAD-4C53-8FDD-8B5F567BFD15}"/>
    <cellStyle name="Normal 18 18 7 4 4 2" xfId="24084" xr:uid="{38FE77C3-E79D-4795-ACF9-954F142B8B20}"/>
    <cellStyle name="Normal 18 18 7 4 4 3" xfId="24085" xr:uid="{39A9323D-F279-4644-B97F-9B3E81032206}"/>
    <cellStyle name="Normal 18 18 7 4 5" xfId="24086" xr:uid="{DE62FBE0-21CD-4408-8295-F42C8961EDB8}"/>
    <cellStyle name="Normal 18 18 7 4 6" xfId="24087" xr:uid="{B09442AA-399B-48AB-B66F-DE6BF2B2F7A9}"/>
    <cellStyle name="Normal 18 18 7 4 7" xfId="24088" xr:uid="{55E21A8E-75E7-4F27-AB4F-163D7BC00842}"/>
    <cellStyle name="Normal 18 18 7 4 8" xfId="24089" xr:uid="{52CE0F2A-9070-4E87-B247-D584C769C31A}"/>
    <cellStyle name="Normal 18 18 7 5" xfId="24090" xr:uid="{0FE27825-E4F6-47FB-841C-CE84ED03274C}"/>
    <cellStyle name="Normal 18 18 7 5 2" xfId="24091" xr:uid="{FC1D686B-7139-4F74-BCFA-65DAD9BCC34C}"/>
    <cellStyle name="Normal 18 18 7 5 2 2" xfId="24092" xr:uid="{3AD9B853-D2AE-470B-A8AD-8A67BAF0AFFB}"/>
    <cellStyle name="Normal 18 18 7 5 2 2 2" xfId="24093" xr:uid="{7BE5B00A-82E2-41DD-8E13-53B9AB12E7F5}"/>
    <cellStyle name="Normal 18 18 7 5 2 2 3" xfId="24094" xr:uid="{72A66FF6-A9E7-41CA-89EA-317C61949EC3}"/>
    <cellStyle name="Normal 18 18 7 5 2 2 4" xfId="24095" xr:uid="{31133192-7D5D-4ADF-8469-57484D2CF0CF}"/>
    <cellStyle name="Normal 18 18 7 5 2 2 5" xfId="24096" xr:uid="{A120D3F9-8883-43CA-B0A9-9E53E2BDD3F1}"/>
    <cellStyle name="Normal 18 18 7 5 2 3" xfId="24097" xr:uid="{8D777E4D-5697-41D2-B674-FC2DCE409289}"/>
    <cellStyle name="Normal 18 18 7 5 2 4" xfId="24098" xr:uid="{7239B7FD-9C07-47D0-8DA6-E3FB41560AC4}"/>
    <cellStyle name="Normal 18 18 7 5 2 5" xfId="24099" xr:uid="{B005190A-8832-468E-AF7D-87BB469477E0}"/>
    <cellStyle name="Normal 18 18 7 5 2 6" xfId="24100" xr:uid="{A1CDBA2E-807A-4A4F-A367-29EA4EB624A1}"/>
    <cellStyle name="Normal 18 18 7 5 3" xfId="24101" xr:uid="{D77EB5D6-BC0C-43F9-A06C-E8E1B76F81EE}"/>
    <cellStyle name="Normal 18 18 7 5 3 2" xfId="24102" xr:uid="{169D4062-FAA8-41C2-B3B4-619A8F1C8389}"/>
    <cellStyle name="Normal 18 18 7 5 3 2 2" xfId="24103" xr:uid="{03366C04-AF8E-49C5-9A39-B6764383B211}"/>
    <cellStyle name="Normal 18 18 7 5 3 2 3" xfId="24104" xr:uid="{C68FDE03-EC9A-4F6D-AF44-FDA12CA25251}"/>
    <cellStyle name="Normal 18 18 7 5 3 3" xfId="24105" xr:uid="{96A2A041-44EC-4EDA-9FD4-36A6C156738F}"/>
    <cellStyle name="Normal 18 18 7 5 3 4" xfId="24106" xr:uid="{B27A4769-8BF7-400A-BFBC-5EA7AEE683E4}"/>
    <cellStyle name="Normal 18 18 7 5 3 5" xfId="24107" xr:uid="{594EFBE2-2CD7-4CA0-8491-9EB55B863B0F}"/>
    <cellStyle name="Normal 18 18 7 5 3 6" xfId="24108" xr:uid="{6C9932D0-09B5-410D-B517-408C6616AD80}"/>
    <cellStyle name="Normal 18 18 7 5 4" xfId="24109" xr:uid="{4A1F3C07-5495-4FE6-84A2-1A9BA8A2BB67}"/>
    <cellStyle name="Normal 18 18 7 5 4 2" xfId="24110" xr:uid="{AF1712E4-8389-477B-BFF2-62AB9AC63C0C}"/>
    <cellStyle name="Normal 18 18 7 5 4 3" xfId="24111" xr:uid="{C43CC224-3E0E-416F-85EB-5C44D481136E}"/>
    <cellStyle name="Normal 18 18 7 5 5" xfId="24112" xr:uid="{4AA91C97-972A-4989-BB67-6E193442DE3A}"/>
    <cellStyle name="Normal 18 18 7 5 6" xfId="24113" xr:uid="{80435DC5-89F9-4B22-A324-030AA0CCF07F}"/>
    <cellStyle name="Normal 18 18 7 5 7" xfId="24114" xr:uid="{A11913C7-6A81-4F4E-AD60-C377612EB3BA}"/>
    <cellStyle name="Normal 18 18 7 5 8" xfId="24115" xr:uid="{A0EDAA04-0DA0-41AB-8BD7-6B539104BED7}"/>
    <cellStyle name="Normal 18 18 7 6" xfId="24116" xr:uid="{67B03449-1B8D-4717-AE17-87976DDC3281}"/>
    <cellStyle name="Normal 18 18 7 7" xfId="24117" xr:uid="{10876A34-A914-4D5C-8522-563D836D40AA}"/>
    <cellStyle name="Normal 18 18 8" xfId="24118" xr:uid="{4A5791E8-AE26-4A97-B13B-404789039239}"/>
    <cellStyle name="Normal 18 18 8 2" xfId="24119" xr:uid="{D05E49BC-F939-433C-A27D-7BF0E381B321}"/>
    <cellStyle name="Normal 18 18 8 2 2" xfId="24120" xr:uid="{C005A30D-F1C1-458E-87B4-3DB595708365}"/>
    <cellStyle name="Normal 18 18 8 2 2 2" xfId="24121" xr:uid="{79576D7A-7FE9-4E30-B7EC-1D383E5DC91D}"/>
    <cellStyle name="Normal 18 18 8 2 3" xfId="24122" xr:uid="{4F03F047-A87F-43F2-8928-0FC748DE691A}"/>
    <cellStyle name="Normal 18 18 8 2 4" xfId="24123" xr:uid="{A3FB1BA2-A735-436D-9D52-00DA438C8E93}"/>
    <cellStyle name="Normal 18 18 8 3" xfId="24124" xr:uid="{105BA115-CF3B-462D-B507-E7A704FD0874}"/>
    <cellStyle name="Normal 18 18 8 4" xfId="24125" xr:uid="{1A27E104-3F1B-42B0-8473-FD89A3ABCC4C}"/>
    <cellStyle name="Normal 18 18 8 4 2" xfId="24126" xr:uid="{2D1A51CB-2B8A-47FA-B19D-6AB1F4B185F4}"/>
    <cellStyle name="Normal 18 18 8 4 2 2" xfId="24127" xr:uid="{2327E485-DDCC-4CE4-B720-6707799AD7F6}"/>
    <cellStyle name="Normal 18 18 8 4 2 2 2" xfId="24128" xr:uid="{410E6CCE-225E-48C6-B27E-47610D6C33D6}"/>
    <cellStyle name="Normal 18 18 8 4 2 2 3" xfId="24129" xr:uid="{C3A52717-C6E5-4608-9AB3-980208E83024}"/>
    <cellStyle name="Normal 18 18 8 4 2 2 4" xfId="24130" xr:uid="{0622E546-39BF-4390-ACEA-C6B9D7E9F37C}"/>
    <cellStyle name="Normal 18 18 8 4 2 2 5" xfId="24131" xr:uid="{E0A0D2ED-64D2-4F0A-A4EA-0E117B186A41}"/>
    <cellStyle name="Normal 18 18 8 4 2 3" xfId="24132" xr:uid="{5E21709A-1987-4277-9471-D64AAB635E22}"/>
    <cellStyle name="Normal 18 18 8 4 2 4" xfId="24133" xr:uid="{EB311427-E09C-4619-BB85-4668BA7F7131}"/>
    <cellStyle name="Normal 18 18 8 4 2 5" xfId="24134" xr:uid="{B5045ABA-5ED1-4818-90E7-648CF539EAE0}"/>
    <cellStyle name="Normal 18 18 8 4 2 6" xfId="24135" xr:uid="{F6049F15-0979-4EAE-9B5C-2FFF91FED622}"/>
    <cellStyle name="Normal 18 18 8 4 3" xfId="24136" xr:uid="{375EB6ED-7651-4F12-A0BF-3D0913CF9E5E}"/>
    <cellStyle name="Normal 18 18 8 4 3 2" xfId="24137" xr:uid="{D37B0E89-2849-45E2-BA2F-8E170EBA3E77}"/>
    <cellStyle name="Normal 18 18 8 4 3 2 2" xfId="24138" xr:uid="{E385D611-A4BE-4B5F-88FF-711728649114}"/>
    <cellStyle name="Normal 18 18 8 4 3 2 3" xfId="24139" xr:uid="{5FFE41A9-C885-4D12-B163-8AC7BFDE8468}"/>
    <cellStyle name="Normal 18 18 8 4 3 3" xfId="24140" xr:uid="{D06E9124-7769-4924-82AC-CBBDD56BC27B}"/>
    <cellStyle name="Normal 18 18 8 4 3 4" xfId="24141" xr:uid="{7EAC626A-6B8E-44B0-A435-16EF9E147D01}"/>
    <cellStyle name="Normal 18 18 8 4 3 5" xfId="24142" xr:uid="{B217FA75-D752-41F6-AEC9-6C4368106BAD}"/>
    <cellStyle name="Normal 18 18 8 4 3 6" xfId="24143" xr:uid="{65AA1FC4-07E4-4E99-8B13-C1979AB58D68}"/>
    <cellStyle name="Normal 18 18 8 4 4" xfId="24144" xr:uid="{795DE742-7548-4ED9-9287-8AEDEC4037AA}"/>
    <cellStyle name="Normal 18 18 8 4 4 2" xfId="24145" xr:uid="{375BD7E0-2464-49F7-B58F-DF9379908A2A}"/>
    <cellStyle name="Normal 18 18 8 4 4 3" xfId="24146" xr:uid="{C47F3653-32A1-4F7E-B28F-E9078E1B7ADA}"/>
    <cellStyle name="Normal 18 18 8 4 5" xfId="24147" xr:uid="{5E580254-67C1-401E-A2C5-9FD5E53EE202}"/>
    <cellStyle name="Normal 18 18 8 4 6" xfId="24148" xr:uid="{6297786F-DE39-4D54-9414-C6C0E810A501}"/>
    <cellStyle name="Normal 18 18 8 4 7" xfId="24149" xr:uid="{4DB2FAB1-0AF2-4FA5-B9B2-3E28C5A19215}"/>
    <cellStyle name="Normal 18 18 8 4 8" xfId="24150" xr:uid="{C8703EAE-A757-49A9-9169-D77A5552CCE8}"/>
    <cellStyle name="Normal 18 18 8 5" xfId="24151" xr:uid="{ACBB242F-0F08-4C9B-B3B8-E4241133A1C3}"/>
    <cellStyle name="Normal 18 18 8 5 2" xfId="24152" xr:uid="{DFE0CE15-4D2D-4337-AAE7-2CCFFF35B328}"/>
    <cellStyle name="Normal 18 18 8 5 2 2" xfId="24153" xr:uid="{3DDB290B-3FD7-48DF-9525-D08D99E5F237}"/>
    <cellStyle name="Normal 18 18 8 5 2 2 2" xfId="24154" xr:uid="{384E2B39-3F4D-483C-B244-6E25349BF9DF}"/>
    <cellStyle name="Normal 18 18 8 5 2 2 3" xfId="24155" xr:uid="{24C1824F-7880-4FEC-AC3F-0A10BF15CC26}"/>
    <cellStyle name="Normal 18 18 8 5 2 2 4" xfId="24156" xr:uid="{BFDE01C2-4ECF-4CAB-A6D6-7A592FD43C47}"/>
    <cellStyle name="Normal 18 18 8 5 2 2 5" xfId="24157" xr:uid="{5C755E6C-771A-420A-BB73-CCE945172200}"/>
    <cellStyle name="Normal 18 18 8 5 2 3" xfId="24158" xr:uid="{AF9AF685-B60A-48B7-8F8C-DB9029D946C2}"/>
    <cellStyle name="Normal 18 18 8 5 2 4" xfId="24159" xr:uid="{87976DCF-A8D0-4E74-A7AD-84F8FDA80AEA}"/>
    <cellStyle name="Normal 18 18 8 5 2 5" xfId="24160" xr:uid="{F08C31DD-B3EA-4F15-9AE0-5C40F82C377D}"/>
    <cellStyle name="Normal 18 18 8 5 2 6" xfId="24161" xr:uid="{E26D53C2-3305-4290-9E43-CAF5D781142E}"/>
    <cellStyle name="Normal 18 18 8 5 3" xfId="24162" xr:uid="{C5B60EB4-1525-4FD0-A092-7C7AEBB2F9F8}"/>
    <cellStyle name="Normal 18 18 8 5 3 2" xfId="24163" xr:uid="{41E765A5-74B7-414C-B92B-3EBDCC0D1699}"/>
    <cellStyle name="Normal 18 18 8 5 3 2 2" xfId="24164" xr:uid="{CCDA2FC1-8092-4EAD-B59C-30B89973251B}"/>
    <cellStyle name="Normal 18 18 8 5 3 2 3" xfId="24165" xr:uid="{7340CD6C-9277-4DCD-B048-8DB2FEEA01EC}"/>
    <cellStyle name="Normal 18 18 8 5 3 3" xfId="24166" xr:uid="{4569DC3A-2EF7-475D-8980-A94C6EA7E7C0}"/>
    <cellStyle name="Normal 18 18 8 5 3 4" xfId="24167" xr:uid="{7D898802-31E1-42D8-8346-E1B7A6EAE928}"/>
    <cellStyle name="Normal 18 18 8 5 3 5" xfId="24168" xr:uid="{8212E7E8-443A-426D-A3E0-D7130EEF3EDF}"/>
    <cellStyle name="Normal 18 18 8 5 3 6" xfId="24169" xr:uid="{3817BF4D-DFCE-47BE-938A-5E10AD4BB574}"/>
    <cellStyle name="Normal 18 18 8 5 4" xfId="24170" xr:uid="{59DA9292-E743-40E9-B905-D44E190C7524}"/>
    <cellStyle name="Normal 18 18 8 5 4 2" xfId="24171" xr:uid="{3020BE52-C941-48D7-8FC2-57DA913003EF}"/>
    <cellStyle name="Normal 18 18 8 5 4 3" xfId="24172" xr:uid="{A02D90A7-34E8-434B-934F-39065DCC166B}"/>
    <cellStyle name="Normal 18 18 8 5 5" xfId="24173" xr:uid="{277228A4-D22D-4BEC-9FD5-87B993638211}"/>
    <cellStyle name="Normal 18 18 8 5 6" xfId="24174" xr:uid="{E96A7E40-25C5-4337-A3DB-FD471A03F784}"/>
    <cellStyle name="Normal 18 18 8 5 7" xfId="24175" xr:uid="{8DB21519-D754-4640-9013-58DB45E1A288}"/>
    <cellStyle name="Normal 18 18 8 5 8" xfId="24176" xr:uid="{D7FC899B-3279-4EF6-A582-6A3270F08F42}"/>
    <cellStyle name="Normal 18 18 8 6" xfId="24177" xr:uid="{DFE696CB-F165-4EF7-8AB2-D8F1AC887327}"/>
    <cellStyle name="Normal 18 18 8 7" xfId="24178" xr:uid="{AFDC8A7D-57D1-4D2F-AC91-F448A202E2D0}"/>
    <cellStyle name="Normal 18 18 9" xfId="24179" xr:uid="{B834B8DC-537B-483C-A767-9BFFCAB2E48A}"/>
    <cellStyle name="Normal 18 18 9 2" xfId="24180" xr:uid="{680CA72A-1D0B-402E-8BFC-B99642F9C794}"/>
    <cellStyle name="Normal 18 18 9 2 2" xfId="24181" xr:uid="{F392568D-D1A0-4491-80B5-42CFAFF33B9D}"/>
    <cellStyle name="Normal 18 18 9 2 2 2" xfId="24182" xr:uid="{3C2CC991-8676-41F7-9C6E-D6D5DD62FFF3}"/>
    <cellStyle name="Normal 18 18 9 2 3" xfId="24183" xr:uid="{6D22CF60-A6BB-479C-811E-68548568C589}"/>
    <cellStyle name="Normal 18 18 9 2 4" xfId="24184" xr:uid="{76B9AA59-CA37-4579-B2B3-3A3AEFCBB57A}"/>
    <cellStyle name="Normal 18 18 9 3" xfId="24185" xr:uid="{7B20318C-0A86-47D1-90B5-E152272D1DAE}"/>
    <cellStyle name="Normal 18 18 9 4" xfId="24186" xr:uid="{AB5B300C-9BF0-4957-8D15-E41B565219BE}"/>
    <cellStyle name="Normal 18 18 9 4 2" xfId="24187" xr:uid="{EADC68A0-6875-4E95-8072-96B04BB414B1}"/>
    <cellStyle name="Normal 18 18 9 4 2 2" xfId="24188" xr:uid="{C9BEFE32-8E2E-4D2D-99A0-F186DBED3430}"/>
    <cellStyle name="Normal 18 18 9 4 2 2 2" xfId="24189" xr:uid="{AF092707-8360-4C70-B258-BAD8334A80B8}"/>
    <cellStyle name="Normal 18 18 9 4 2 2 3" xfId="24190" xr:uid="{8DDE57D8-535C-4EA6-8651-8A630465A61F}"/>
    <cellStyle name="Normal 18 18 9 4 2 2 4" xfId="24191" xr:uid="{7A55B692-44AD-4EA5-9116-9D2B5DA06419}"/>
    <cellStyle name="Normal 18 18 9 4 2 2 5" xfId="24192" xr:uid="{16869646-8B0F-4A9A-9B40-968F16CA2131}"/>
    <cellStyle name="Normal 18 18 9 4 2 3" xfId="24193" xr:uid="{A8FAA65D-DD20-4735-AAF5-CEFA13AE81ED}"/>
    <cellStyle name="Normal 18 18 9 4 2 4" xfId="24194" xr:uid="{338215E5-19C7-4640-899A-3BD6F9A1542D}"/>
    <cellStyle name="Normal 18 18 9 4 2 5" xfId="24195" xr:uid="{2781F5D4-DDB4-40B3-A82F-E008EF63B28D}"/>
    <cellStyle name="Normal 18 18 9 4 2 6" xfId="24196" xr:uid="{51702916-86A2-4194-9B59-5CCB181A7A1A}"/>
    <cellStyle name="Normal 18 18 9 4 3" xfId="24197" xr:uid="{72AB9AA2-9F3C-432F-A576-EE3FA1E9EA86}"/>
    <cellStyle name="Normal 18 18 9 4 3 2" xfId="24198" xr:uid="{3C25B1CA-A0AE-4F71-9155-6D2403C05343}"/>
    <cellStyle name="Normal 18 18 9 4 3 2 2" xfId="24199" xr:uid="{E75F047E-5329-46D2-8343-2C710C20D923}"/>
    <cellStyle name="Normal 18 18 9 4 3 2 3" xfId="24200" xr:uid="{1E0A7E86-7C1A-44DF-9BBD-0D1BDE617F52}"/>
    <cellStyle name="Normal 18 18 9 4 3 3" xfId="24201" xr:uid="{8BE84D5E-AC5E-4288-AEFE-66FD3531D630}"/>
    <cellStyle name="Normal 18 18 9 4 3 4" xfId="24202" xr:uid="{97F56178-970D-45AE-9EA8-7441E7CD4329}"/>
    <cellStyle name="Normal 18 18 9 4 3 5" xfId="24203" xr:uid="{932268BB-036B-4EE3-9F3C-1F5830D411FA}"/>
    <cellStyle name="Normal 18 18 9 4 3 6" xfId="24204" xr:uid="{CD47700B-ECBC-4A30-BD40-3ECF152FBBFB}"/>
    <cellStyle name="Normal 18 18 9 4 4" xfId="24205" xr:uid="{EDB5DDB6-A0BC-462B-854E-4AF6339FB12F}"/>
    <cellStyle name="Normal 18 18 9 4 4 2" xfId="24206" xr:uid="{B5DF07AF-5484-4596-BAAC-7CAC443AC18A}"/>
    <cellStyle name="Normal 18 18 9 4 4 3" xfId="24207" xr:uid="{6B478EA9-9EBF-40AB-A96C-EA65BBEE3203}"/>
    <cellStyle name="Normal 18 18 9 4 5" xfId="24208" xr:uid="{A7708EC5-13A9-4ED8-B748-550443A56BB5}"/>
    <cellStyle name="Normal 18 18 9 4 6" xfId="24209" xr:uid="{9E86DAA6-7635-410D-B71F-E753A235487F}"/>
    <cellStyle name="Normal 18 18 9 4 7" xfId="24210" xr:uid="{F182F1FB-6A27-4B97-A60E-EFF7CBF2B12B}"/>
    <cellStyle name="Normal 18 18 9 4 8" xfId="24211" xr:uid="{1473520F-FD33-49B7-99D2-AA7664494690}"/>
    <cellStyle name="Normal 18 18 9 5" xfId="24212" xr:uid="{FDAC5BE6-9C78-4EFF-BA59-B62E228EBCB9}"/>
    <cellStyle name="Normal 18 18 9 5 2" xfId="24213" xr:uid="{3CCDEA17-E3C9-45BA-BB09-87BA441BB5CB}"/>
    <cellStyle name="Normal 18 18 9 5 2 2" xfId="24214" xr:uid="{1F44EA84-B8D2-4E23-8538-E848345972DB}"/>
    <cellStyle name="Normal 18 18 9 5 2 2 2" xfId="24215" xr:uid="{07D0318E-7B31-48DC-A39E-4C7E389DD5F1}"/>
    <cellStyle name="Normal 18 18 9 5 2 2 3" xfId="24216" xr:uid="{93AF90C7-F01E-44BA-A457-40935D5DC3A5}"/>
    <cellStyle name="Normal 18 18 9 5 2 2 4" xfId="24217" xr:uid="{9D5E7043-2739-4E5B-B37F-1910DE74D525}"/>
    <cellStyle name="Normal 18 18 9 5 2 2 5" xfId="24218" xr:uid="{52FDFEF6-3E26-4A69-BB34-BB62518BE6A3}"/>
    <cellStyle name="Normal 18 18 9 5 2 3" xfId="24219" xr:uid="{660EDDF5-5A8E-4C04-9EAE-1129F304A4E9}"/>
    <cellStyle name="Normal 18 18 9 5 2 4" xfId="24220" xr:uid="{5C3B46B0-5DA4-416F-BB9B-0BC2764A6FCC}"/>
    <cellStyle name="Normal 18 18 9 5 2 5" xfId="24221" xr:uid="{322B88AA-0466-4F8E-B0DB-0CED6D6CBF2E}"/>
    <cellStyle name="Normal 18 18 9 5 2 6" xfId="24222" xr:uid="{13330410-AD86-4234-B53B-538342BC19D1}"/>
    <cellStyle name="Normal 18 18 9 5 3" xfId="24223" xr:uid="{B6CCAAC8-6D90-4CE8-A4D4-4DC0F365EB85}"/>
    <cellStyle name="Normal 18 18 9 5 3 2" xfId="24224" xr:uid="{337992B6-1082-42FD-A2BD-1100EA69CD1F}"/>
    <cellStyle name="Normal 18 18 9 5 3 2 2" xfId="24225" xr:uid="{EAB1F48A-FC7E-4C44-A61E-AC963C0301A6}"/>
    <cellStyle name="Normal 18 18 9 5 3 2 3" xfId="24226" xr:uid="{28F7A1F8-A1C8-4B1C-AA6F-A9F60BF537BB}"/>
    <cellStyle name="Normal 18 18 9 5 3 3" xfId="24227" xr:uid="{ABD5EC29-BD94-4977-9319-DF8A351A117F}"/>
    <cellStyle name="Normal 18 18 9 5 3 4" xfId="24228" xr:uid="{C830D5D3-E05F-4F55-8862-43F776A1B6D9}"/>
    <cellStyle name="Normal 18 18 9 5 3 5" xfId="24229" xr:uid="{D76ED4E0-258B-4876-B02A-C85594A74FE1}"/>
    <cellStyle name="Normal 18 18 9 5 3 6" xfId="24230" xr:uid="{72F1F3D1-3F18-40CD-BBE5-F8982FAD5DC5}"/>
    <cellStyle name="Normal 18 18 9 5 4" xfId="24231" xr:uid="{25622F28-EB4B-4DF8-9C95-AECA8FFA4594}"/>
    <cellStyle name="Normal 18 18 9 5 4 2" xfId="24232" xr:uid="{FBFE0BB6-AD23-41E6-B3A6-FD2E8578DEDC}"/>
    <cellStyle name="Normal 18 18 9 5 4 3" xfId="24233" xr:uid="{4A8F518C-5429-4419-B07E-47CB5A9EBE73}"/>
    <cellStyle name="Normal 18 18 9 5 5" xfId="24234" xr:uid="{122FBA84-36B6-46FA-8C7A-F961B2D85A36}"/>
    <cellStyle name="Normal 18 18 9 5 6" xfId="24235" xr:uid="{1834B3CB-9764-4C93-919D-36E68A1D6241}"/>
    <cellStyle name="Normal 18 18 9 5 7" xfId="24236" xr:uid="{EF93D399-7697-414F-A164-E9935B11B8AD}"/>
    <cellStyle name="Normal 18 18 9 5 8" xfId="24237" xr:uid="{47B59BD0-B457-4955-B284-EE1CE8B71159}"/>
    <cellStyle name="Normal 18 18 9 6" xfId="24238" xr:uid="{754D383D-01FB-4A41-94BE-961DC6FA4CBD}"/>
    <cellStyle name="Normal 18 18 9 7" xfId="24239" xr:uid="{65859627-9F88-43B1-92A6-4417500F45FF}"/>
    <cellStyle name="Normal 18 19" xfId="24240" xr:uid="{02F3CF65-3BC0-4FD9-8317-76C160C8CAEB}"/>
    <cellStyle name="Normal 18 19 2" xfId="24241" xr:uid="{80CFA5BA-AF61-4915-B193-40C08AF3BECB}"/>
    <cellStyle name="Normal 18 19 2 2" xfId="24242" xr:uid="{FC17C5C1-1EE0-441D-AAAB-8767293CDB3B}"/>
    <cellStyle name="Normal 18 19 2 2 2" xfId="24243" xr:uid="{90515350-BCEA-49F0-92CA-E6E37C2EE057}"/>
    <cellStyle name="Normal 18 19 2 3" xfId="24244" xr:uid="{45EF5A9B-47D9-4816-925F-8BF35E78AB98}"/>
    <cellStyle name="Normal 18 19 2 4" xfId="24245" xr:uid="{AE00E471-4858-4474-B917-C635B85C7F04}"/>
    <cellStyle name="Normal 18 19 3" xfId="24246" xr:uid="{1CDB0AFA-87F0-43A0-A9F1-0150866B80B3}"/>
    <cellStyle name="Normal 18 19 4" xfId="24247" xr:uid="{302BAC6D-892F-43D9-9B6E-3206F926F204}"/>
    <cellStyle name="Normal 18 19 4 2" xfId="24248" xr:uid="{9D9CC854-DCE7-4C87-914A-956E34C77FC6}"/>
    <cellStyle name="Normal 18 19 4 2 2" xfId="24249" xr:uid="{CAD341EA-F987-43C5-BEB3-2D3061B92BBC}"/>
    <cellStyle name="Normal 18 19 4 2 2 2" xfId="24250" xr:uid="{80E5BEB2-DC0C-4D27-B047-DB45A78273D1}"/>
    <cellStyle name="Normal 18 19 4 2 2 3" xfId="24251" xr:uid="{131161FB-7325-4B24-BA0F-760FD5880C11}"/>
    <cellStyle name="Normal 18 19 4 2 2 4" xfId="24252" xr:uid="{A5D80051-D4B6-4E42-A9F0-D77ADE99540F}"/>
    <cellStyle name="Normal 18 19 4 2 2 5" xfId="24253" xr:uid="{970E4B8D-492A-4D1D-AEC8-1C8FCFEF9511}"/>
    <cellStyle name="Normal 18 19 4 2 3" xfId="24254" xr:uid="{C0C44317-4E29-435C-B732-7F35CEEDE90D}"/>
    <cellStyle name="Normal 18 19 4 2 4" xfId="24255" xr:uid="{37F50AE1-7484-4F29-81DE-E0C8D66085B1}"/>
    <cellStyle name="Normal 18 19 4 2 5" xfId="24256" xr:uid="{DD3A4491-3CCC-4354-A5DE-C25B430F6C40}"/>
    <cellStyle name="Normal 18 19 4 2 6" xfId="24257" xr:uid="{CA7572C6-321B-4CAB-A7BE-947F5B5D8CCE}"/>
    <cellStyle name="Normal 18 19 4 3" xfId="24258" xr:uid="{0439DDE2-53D3-40F6-A1E7-CAAD3A7656BB}"/>
    <cellStyle name="Normal 18 19 4 3 2" xfId="24259" xr:uid="{87E8A6ED-EB6F-4E77-BBCD-073E12DA20B7}"/>
    <cellStyle name="Normal 18 19 4 3 2 2" xfId="24260" xr:uid="{8806CE72-EE73-458F-8E7F-A3E0F425A08D}"/>
    <cellStyle name="Normal 18 19 4 3 2 3" xfId="24261" xr:uid="{DD02286B-5866-4A83-B485-441444EC2B4F}"/>
    <cellStyle name="Normal 18 19 4 3 3" xfId="24262" xr:uid="{79D54E39-D183-4971-8A06-3E0E5E61152E}"/>
    <cellStyle name="Normal 18 19 4 3 4" xfId="24263" xr:uid="{30F2F3DC-CCBC-40D6-9283-5AD2DB7D20AF}"/>
    <cellStyle name="Normal 18 19 4 3 5" xfId="24264" xr:uid="{EFBC6A1B-B05A-40DC-B0F1-6CCCCBD0BD02}"/>
    <cellStyle name="Normal 18 19 4 3 6" xfId="24265" xr:uid="{194E895C-2F6A-441E-A6A4-C9F0501F1E27}"/>
    <cellStyle name="Normal 18 19 4 4" xfId="24266" xr:uid="{EA374FE5-9820-41D1-96BE-77DA77A1754F}"/>
    <cellStyle name="Normal 18 19 4 4 2" xfId="24267" xr:uid="{CBDE9F1A-D8F7-4C3D-A359-BBA824C83A2E}"/>
    <cellStyle name="Normal 18 19 4 4 3" xfId="24268" xr:uid="{80AF6EB2-49EF-470E-9CF2-222C5294A747}"/>
    <cellStyle name="Normal 18 19 4 5" xfId="24269" xr:uid="{E327E9E8-3681-4149-B8A8-88CA3F09DA37}"/>
    <cellStyle name="Normal 18 19 4 6" xfId="24270" xr:uid="{4F50DFCD-3A0C-4AF7-ABF8-19E0F662DDD3}"/>
    <cellStyle name="Normal 18 19 4 7" xfId="24271" xr:uid="{5BEE45BB-D4CC-4381-B4C7-F93BE30EF8C2}"/>
    <cellStyle name="Normal 18 19 4 8" xfId="24272" xr:uid="{56C0AFB5-51C1-439F-B291-D9B7CCADCF50}"/>
    <cellStyle name="Normal 18 19 5" xfId="24273" xr:uid="{44008F89-DD9C-4CB2-98E0-5050D6876DAA}"/>
    <cellStyle name="Normal 18 19 5 2" xfId="24274" xr:uid="{B1FBF40A-FB60-4A42-B978-A5D6838DF348}"/>
    <cellStyle name="Normal 18 19 5 2 2" xfId="24275" xr:uid="{079E4D7E-EA99-4334-AD7F-D8534C7B61AB}"/>
    <cellStyle name="Normal 18 19 5 2 2 2" xfId="24276" xr:uid="{32DA1957-1791-426C-BF91-A2C7889B1CD1}"/>
    <cellStyle name="Normal 18 19 5 2 2 3" xfId="24277" xr:uid="{243FF1DC-16B7-43EC-B602-769EED0283AE}"/>
    <cellStyle name="Normal 18 19 5 2 2 4" xfId="24278" xr:uid="{596E4993-73D1-45C3-B036-E4F3BB2ACDF1}"/>
    <cellStyle name="Normal 18 19 5 2 2 5" xfId="24279" xr:uid="{7A9CC5E6-5C23-4DC5-A7C0-A9A8E026E15F}"/>
    <cellStyle name="Normal 18 19 5 2 3" xfId="24280" xr:uid="{0AC2EAC3-2191-44FE-B09E-C012734CBC7B}"/>
    <cellStyle name="Normal 18 19 5 2 4" xfId="24281" xr:uid="{B0ADE9E5-9026-402B-ACC1-98E99F96C75B}"/>
    <cellStyle name="Normal 18 19 5 2 5" xfId="24282" xr:uid="{B569F0C3-9331-4DB0-9572-26DA0DC18056}"/>
    <cellStyle name="Normal 18 19 5 2 6" xfId="24283" xr:uid="{F514E789-B6BD-414F-B0A6-35D9E4012A87}"/>
    <cellStyle name="Normal 18 19 5 3" xfId="24284" xr:uid="{AE361EFB-2AEA-46BB-B71B-863BC59B1212}"/>
    <cellStyle name="Normal 18 19 5 3 2" xfId="24285" xr:uid="{894CBAE3-64F8-4760-A900-73519890CF9E}"/>
    <cellStyle name="Normal 18 19 5 3 2 2" xfId="24286" xr:uid="{BC54FAAF-5BDE-44F7-84BB-D6D21A3B14DA}"/>
    <cellStyle name="Normal 18 19 5 3 2 3" xfId="24287" xr:uid="{65CF5817-3A4B-4604-BB19-92FB72DB2983}"/>
    <cellStyle name="Normal 18 19 5 3 3" xfId="24288" xr:uid="{21647C33-4748-496D-B832-D6327DF2EDF4}"/>
    <cellStyle name="Normal 18 19 5 3 4" xfId="24289" xr:uid="{06FC6F20-C628-49F1-8B0E-11A0F41E4FE7}"/>
    <cellStyle name="Normal 18 19 5 3 5" xfId="24290" xr:uid="{D924A10B-A6D2-4EB8-B54F-363545EA168E}"/>
    <cellStyle name="Normal 18 19 5 3 6" xfId="24291" xr:uid="{9CCD3940-F918-4D54-AEA2-A9941CFBCF2A}"/>
    <cellStyle name="Normal 18 19 5 4" xfId="24292" xr:uid="{BF388396-8391-4FE3-99FC-67090B237E3A}"/>
    <cellStyle name="Normal 18 19 5 4 2" xfId="24293" xr:uid="{F8F579ED-8CCF-4E45-9542-7950D6E1CB17}"/>
    <cellStyle name="Normal 18 19 5 4 3" xfId="24294" xr:uid="{7A295C1E-9EEF-49A0-9059-199507698A4D}"/>
    <cellStyle name="Normal 18 19 5 5" xfId="24295" xr:uid="{4912C6CD-6435-47DE-848D-B8F974957CEB}"/>
    <cellStyle name="Normal 18 19 5 6" xfId="24296" xr:uid="{216C382A-23A9-42E8-B27F-AFEEDC44913F}"/>
    <cellStyle name="Normal 18 19 5 7" xfId="24297" xr:uid="{E4A99320-F251-40D2-BD51-D387B6AF5663}"/>
    <cellStyle name="Normal 18 19 5 8" xfId="24298" xr:uid="{F915A056-2417-4AA0-B59D-7562A8CA1F7E}"/>
    <cellStyle name="Normal 18 19 6" xfId="24299" xr:uid="{455A454A-5042-44E3-A494-0D6583086EE7}"/>
    <cellStyle name="Normal 18 19 7" xfId="24300" xr:uid="{C59F0A4B-2DCF-42B1-82A3-88D84A5CB42D}"/>
    <cellStyle name="Normal 18 2" xfId="4210" xr:uid="{00000000-0005-0000-0000-0000440E0000}"/>
    <cellStyle name="Normal 18 2 10" xfId="24302" xr:uid="{AA33841D-E6EC-4DFF-A9EF-4B8D41D64984}"/>
    <cellStyle name="Normal 18 2 10 2" xfId="24303" xr:uid="{8C1057A3-6EDB-4B68-97FC-31F57E543FB5}"/>
    <cellStyle name="Normal 18 2 10 2 2" xfId="24304" xr:uid="{F53B9BF9-EAD6-4EE5-B147-5AF43E7EA1F3}"/>
    <cellStyle name="Normal 18 2 10 2 2 2" xfId="24305" xr:uid="{D62EE7BF-9AEE-491A-85CA-105573CCC1D0}"/>
    <cellStyle name="Normal 18 2 10 2 3" xfId="24306" xr:uid="{05CBC013-AD43-42CC-9175-3FD65F0B29C7}"/>
    <cellStyle name="Normal 18 2 10 2 4" xfId="24307" xr:uid="{E8D84665-9FA2-4C09-AE5C-7F7088D251A0}"/>
    <cellStyle name="Normal 18 2 10 3" xfId="24308" xr:uid="{D45792EB-805A-4831-9119-4DA46A939711}"/>
    <cellStyle name="Normal 18 2 10 4" xfId="24309" xr:uid="{E761030B-A803-4941-9D35-0E5F579B2148}"/>
    <cellStyle name="Normal 18 2 10 4 2" xfId="24310" xr:uid="{9DD1BC97-048A-4B71-A8C4-E4F54CB5D510}"/>
    <cellStyle name="Normal 18 2 10 4 2 2" xfId="24311" xr:uid="{4E404E81-EA70-402F-9ACF-ED567D617953}"/>
    <cellStyle name="Normal 18 2 10 4 2 2 2" xfId="24312" xr:uid="{BD1E5EC6-5B86-411D-9BC4-30532C1B1191}"/>
    <cellStyle name="Normal 18 2 10 4 2 2 3" xfId="24313" xr:uid="{5A268BD3-7E32-4450-ACE4-11BAE1C3D8B0}"/>
    <cellStyle name="Normal 18 2 10 4 2 2 4" xfId="24314" xr:uid="{0213A6F1-B887-4203-8E4F-ACEFFE0E7EF9}"/>
    <cellStyle name="Normal 18 2 10 4 2 2 5" xfId="24315" xr:uid="{417A9758-E6F5-4BC0-AFD8-D8C18DF0B21D}"/>
    <cellStyle name="Normal 18 2 10 4 2 3" xfId="24316" xr:uid="{6A44DC6A-DCBC-401C-A483-0BFD735EC12E}"/>
    <cellStyle name="Normal 18 2 10 4 2 4" xfId="24317" xr:uid="{921543AD-9B4E-4BF9-8A4E-E6600795E10A}"/>
    <cellStyle name="Normal 18 2 10 4 2 5" xfId="24318" xr:uid="{7D7BD979-16E3-475E-A5FD-64F6A5E1B221}"/>
    <cellStyle name="Normal 18 2 10 4 2 6" xfId="24319" xr:uid="{9A064C47-197B-4540-82C8-67302AF1306E}"/>
    <cellStyle name="Normal 18 2 10 4 3" xfId="24320" xr:uid="{B77C2353-8502-4FE6-AEBA-CDED298B39CD}"/>
    <cellStyle name="Normal 18 2 10 4 3 2" xfId="24321" xr:uid="{C71F7824-ED60-4DBB-91C3-928D503CB1C1}"/>
    <cellStyle name="Normal 18 2 10 4 3 2 2" xfId="24322" xr:uid="{1728DB2D-B7C9-4C3A-BEEE-D1A6132A63DA}"/>
    <cellStyle name="Normal 18 2 10 4 3 2 3" xfId="24323" xr:uid="{2DB43DED-DA67-45C5-B441-EDC78958FEA9}"/>
    <cellStyle name="Normal 18 2 10 4 3 3" xfId="24324" xr:uid="{616326A9-4379-4DDC-A828-CCA6E6643820}"/>
    <cellStyle name="Normal 18 2 10 4 3 4" xfId="24325" xr:uid="{C1BDD9E4-4214-4AEF-9194-8025B3FFDA7B}"/>
    <cellStyle name="Normal 18 2 10 4 3 5" xfId="24326" xr:uid="{A076778F-3340-4516-B6C2-2E3096579BBE}"/>
    <cellStyle name="Normal 18 2 10 4 3 6" xfId="24327" xr:uid="{4CEEC3AE-28A0-4F81-9C40-0F8BE8CA1E37}"/>
    <cellStyle name="Normal 18 2 10 4 4" xfId="24328" xr:uid="{C88D3150-6146-431F-BD8F-E1A5842DA28B}"/>
    <cellStyle name="Normal 18 2 10 4 4 2" xfId="24329" xr:uid="{67E6E6D4-A8EA-4150-A2C4-D086411B1C5A}"/>
    <cellStyle name="Normal 18 2 10 4 4 3" xfId="24330" xr:uid="{8F4187E6-502E-43EA-8C86-0BA50C3847CF}"/>
    <cellStyle name="Normal 18 2 10 4 5" xfId="24331" xr:uid="{06E35FBD-278B-44AC-B85C-DA0CE9A22AF0}"/>
    <cellStyle name="Normal 18 2 10 4 6" xfId="24332" xr:uid="{0F73F826-EDCE-4517-9267-678D67953323}"/>
    <cellStyle name="Normal 18 2 10 4 7" xfId="24333" xr:uid="{E7E82662-540E-4874-ACE3-8397BC489404}"/>
    <cellStyle name="Normal 18 2 10 4 8" xfId="24334" xr:uid="{36534ABC-3659-4C54-9541-7E81EA0A208B}"/>
    <cellStyle name="Normal 18 2 10 5" xfId="24335" xr:uid="{E5FCF0FC-A498-4F4B-8B1B-D2775539B631}"/>
    <cellStyle name="Normal 18 2 10 5 2" xfId="24336" xr:uid="{B99EC215-0279-40C9-B27C-C1EED5E71A64}"/>
    <cellStyle name="Normal 18 2 10 5 2 2" xfId="24337" xr:uid="{C95D369D-BA4D-4E27-AA0F-E4F15486F918}"/>
    <cellStyle name="Normal 18 2 10 5 2 2 2" xfId="24338" xr:uid="{6A827E05-C2B0-45C5-9059-EEFF4A270528}"/>
    <cellStyle name="Normal 18 2 10 5 2 2 3" xfId="24339" xr:uid="{8B490995-1162-42E0-8CE3-7DB5EDDCEE0C}"/>
    <cellStyle name="Normal 18 2 10 5 2 2 4" xfId="24340" xr:uid="{BF65E57F-7005-427D-A2B0-63D9ADF368AD}"/>
    <cellStyle name="Normal 18 2 10 5 2 2 5" xfId="24341" xr:uid="{A23B7D0C-DC35-437F-BF07-18D017146CA1}"/>
    <cellStyle name="Normal 18 2 10 5 2 3" xfId="24342" xr:uid="{E42C70A4-E4DB-496D-9095-6ED5FF84CA0F}"/>
    <cellStyle name="Normal 18 2 10 5 2 4" xfId="24343" xr:uid="{948126E4-7D34-4E75-9880-29E8B20B8273}"/>
    <cellStyle name="Normal 18 2 10 5 2 5" xfId="24344" xr:uid="{20791187-C581-486E-8A79-CD3135F6B179}"/>
    <cellStyle name="Normal 18 2 10 5 2 6" xfId="24345" xr:uid="{DE3C13BD-CCC0-4F55-B6FD-311E89A8D670}"/>
    <cellStyle name="Normal 18 2 10 5 3" xfId="24346" xr:uid="{1F29E7A8-7DF4-4AFA-B1FF-6217C5BD14A0}"/>
    <cellStyle name="Normal 18 2 10 5 3 2" xfId="24347" xr:uid="{3FE0079E-6209-4CA5-9499-8F4451181F5E}"/>
    <cellStyle name="Normal 18 2 10 5 3 2 2" xfId="24348" xr:uid="{FE17F333-5F38-4405-B80C-6D0746B4825D}"/>
    <cellStyle name="Normal 18 2 10 5 3 2 3" xfId="24349" xr:uid="{81F3833C-29B9-4D32-945C-8C69E7C7F4F5}"/>
    <cellStyle name="Normal 18 2 10 5 3 3" xfId="24350" xr:uid="{317B34A3-4B23-4C2E-883D-C68820C641DF}"/>
    <cellStyle name="Normal 18 2 10 5 3 4" xfId="24351" xr:uid="{B3D5DFC5-8020-4A83-AA6B-751E307E140E}"/>
    <cellStyle name="Normal 18 2 10 5 3 5" xfId="24352" xr:uid="{7959C3C0-749E-48CB-8B6D-4DF5215E818E}"/>
    <cellStyle name="Normal 18 2 10 5 3 6" xfId="24353" xr:uid="{C97C60B3-27DD-4D82-BA8C-3BFDDC463414}"/>
    <cellStyle name="Normal 18 2 10 5 4" xfId="24354" xr:uid="{25ECEEBA-7403-4F06-97A0-DB53C0F67D42}"/>
    <cellStyle name="Normal 18 2 10 5 4 2" xfId="24355" xr:uid="{47F62FF5-31BA-4DFE-9393-DE0A6347DE37}"/>
    <cellStyle name="Normal 18 2 10 5 4 3" xfId="24356" xr:uid="{7431BE34-ACD7-4A91-BD2B-FD83C49E487B}"/>
    <cellStyle name="Normal 18 2 10 5 5" xfId="24357" xr:uid="{19BCB73B-D695-4221-A0C5-9BECD043D61F}"/>
    <cellStyle name="Normal 18 2 10 5 6" xfId="24358" xr:uid="{15AFE1E9-AA74-481C-A128-FC119792E41B}"/>
    <cellStyle name="Normal 18 2 10 5 7" xfId="24359" xr:uid="{2A5C07CB-F637-40DE-8197-8F6EF1A26E77}"/>
    <cellStyle name="Normal 18 2 10 5 8" xfId="24360" xr:uid="{65E1DD21-4448-41B4-9691-D95EEB507712}"/>
    <cellStyle name="Normal 18 2 10 6" xfId="24361" xr:uid="{BFA6BACC-72F6-4DD5-AB51-C584D202EEEF}"/>
    <cellStyle name="Normal 18 2 10 7" xfId="24362" xr:uid="{388E5C43-ED6D-43FF-93B5-19142E126FE8}"/>
    <cellStyle name="Normal 18 2 11" xfId="24363" xr:uid="{62F760E8-47F7-4789-B1D1-FDAEEBE8529A}"/>
    <cellStyle name="Normal 18 2 11 2" xfId="24364" xr:uid="{5C5A5A50-AE1D-4E24-B400-1E83EE620B4B}"/>
    <cellStyle name="Normal 18 2 11 2 2" xfId="24365" xr:uid="{4FFC6527-C778-4F9D-8C11-C78D95C4A2CB}"/>
    <cellStyle name="Normal 18 2 11 2 2 2" xfId="24366" xr:uid="{D48846FA-27E8-4197-B20A-FFC35278CDA9}"/>
    <cellStyle name="Normal 18 2 11 2 3" xfId="24367" xr:uid="{EB863D83-EA75-48E0-9C06-A5AC6E5482BB}"/>
    <cellStyle name="Normal 18 2 11 2 4" xfId="24368" xr:uid="{3BC6D62E-F06C-4059-A431-F3E43EFE5F34}"/>
    <cellStyle name="Normal 18 2 11 3" xfId="24369" xr:uid="{F8655320-30F4-42B2-A53F-E0CFA3A310B2}"/>
    <cellStyle name="Normal 18 2 11 4" xfId="24370" xr:uid="{565ED765-4383-40E2-AF41-07A4A7871507}"/>
    <cellStyle name="Normal 18 2 11 4 2" xfId="24371" xr:uid="{3C54212F-019F-4997-80C7-0B15417B2477}"/>
    <cellStyle name="Normal 18 2 11 4 2 2" xfId="24372" xr:uid="{BD0747C9-17ED-4EB0-9C4C-0453E182AA75}"/>
    <cellStyle name="Normal 18 2 11 4 2 2 2" xfId="24373" xr:uid="{EEC60A6D-F6EA-4257-A9D8-1961F934D580}"/>
    <cellStyle name="Normal 18 2 11 4 2 2 3" xfId="24374" xr:uid="{15E629E4-76ED-445E-B655-640BF37EBD6E}"/>
    <cellStyle name="Normal 18 2 11 4 2 2 4" xfId="24375" xr:uid="{263964A4-51B4-4613-AC7C-DD3664B64EEA}"/>
    <cellStyle name="Normal 18 2 11 4 2 2 5" xfId="24376" xr:uid="{894FE491-1E1A-4E4D-BF3F-4291B70AB002}"/>
    <cellStyle name="Normal 18 2 11 4 2 3" xfId="24377" xr:uid="{0F721B2B-60D4-4CAB-8BAD-574588F79E70}"/>
    <cellStyle name="Normal 18 2 11 4 2 4" xfId="24378" xr:uid="{896D1CAA-F875-46CD-AAF6-7EA4CB04C908}"/>
    <cellStyle name="Normal 18 2 11 4 2 5" xfId="24379" xr:uid="{0E9502A5-BBB3-49CA-9A35-1DCD67495764}"/>
    <cellStyle name="Normal 18 2 11 4 2 6" xfId="24380" xr:uid="{E0492D88-E5A0-44B5-BC68-F81CC3AD7691}"/>
    <cellStyle name="Normal 18 2 11 4 3" xfId="24381" xr:uid="{E10AAB16-C7CE-438F-BDC2-8E471F890FE4}"/>
    <cellStyle name="Normal 18 2 11 4 3 2" xfId="24382" xr:uid="{58335B2A-0249-4436-B141-A145DD192964}"/>
    <cellStyle name="Normal 18 2 11 4 3 2 2" xfId="24383" xr:uid="{53351FAE-789E-4188-902D-F2BA53EDE95C}"/>
    <cellStyle name="Normal 18 2 11 4 3 2 3" xfId="24384" xr:uid="{1CE99648-C52B-4211-99EE-02BA8AC7AE4C}"/>
    <cellStyle name="Normal 18 2 11 4 3 3" xfId="24385" xr:uid="{8AF50BB9-3AAD-45B6-8F6F-1D2A2C91E93A}"/>
    <cellStyle name="Normal 18 2 11 4 3 4" xfId="24386" xr:uid="{60F8C3D1-D4B5-4EE6-AEAB-AE62F34BB7A6}"/>
    <cellStyle name="Normal 18 2 11 4 3 5" xfId="24387" xr:uid="{F2BC8B7C-2835-4429-8102-933326B8F8E7}"/>
    <cellStyle name="Normal 18 2 11 4 3 6" xfId="24388" xr:uid="{12C40150-4498-4379-B0F2-E83DAF32C376}"/>
    <cellStyle name="Normal 18 2 11 4 4" xfId="24389" xr:uid="{72E121FC-B552-402E-9DCE-F072B4C3E598}"/>
    <cellStyle name="Normal 18 2 11 4 4 2" xfId="24390" xr:uid="{22F3729E-6A9C-418D-A0C0-0AD4A896CDD9}"/>
    <cellStyle name="Normal 18 2 11 4 4 3" xfId="24391" xr:uid="{81E9C3D0-F213-4FB6-9CF6-957FF18D3B30}"/>
    <cellStyle name="Normal 18 2 11 4 5" xfId="24392" xr:uid="{31C6967F-B8BD-418B-BD25-C3604B7F40E9}"/>
    <cellStyle name="Normal 18 2 11 4 6" xfId="24393" xr:uid="{4F4D8A6D-AAC7-44C7-94C2-670CCA15B8CB}"/>
    <cellStyle name="Normal 18 2 11 4 7" xfId="24394" xr:uid="{744B88D1-9009-42AD-8047-BACB4920554C}"/>
    <cellStyle name="Normal 18 2 11 4 8" xfId="24395" xr:uid="{22FDD0B4-F5BA-4BDF-B398-25EE0017223E}"/>
    <cellStyle name="Normal 18 2 11 5" xfId="24396" xr:uid="{F760CD1F-67F3-4F72-9FC2-72F1C0372442}"/>
    <cellStyle name="Normal 18 2 11 5 2" xfId="24397" xr:uid="{E8FF4895-320E-428A-8C4C-9E68E2F07191}"/>
    <cellStyle name="Normal 18 2 11 5 2 2" xfId="24398" xr:uid="{CF459487-553F-4E1D-B33F-7120775A495D}"/>
    <cellStyle name="Normal 18 2 11 5 2 2 2" xfId="24399" xr:uid="{B792FCBB-9CE7-4F74-94BE-DFE645707C7B}"/>
    <cellStyle name="Normal 18 2 11 5 2 2 3" xfId="24400" xr:uid="{FF64E0AD-3E2A-4C39-9724-FACADF78E7C8}"/>
    <cellStyle name="Normal 18 2 11 5 2 2 4" xfId="24401" xr:uid="{5B638818-06E6-4E5D-B4EA-670E7F78946F}"/>
    <cellStyle name="Normal 18 2 11 5 2 2 5" xfId="24402" xr:uid="{3E7F3B6F-0376-4A40-848F-02C15CEE7031}"/>
    <cellStyle name="Normal 18 2 11 5 2 3" xfId="24403" xr:uid="{DA00F6AA-EAF3-4927-A966-D3A8D9ED9020}"/>
    <cellStyle name="Normal 18 2 11 5 2 4" xfId="24404" xr:uid="{48FA20D9-C130-445A-A14D-88F651548AFF}"/>
    <cellStyle name="Normal 18 2 11 5 2 5" xfId="24405" xr:uid="{03FEB9E4-A903-4B01-B682-495F79697ED1}"/>
    <cellStyle name="Normal 18 2 11 5 2 6" xfId="24406" xr:uid="{023D2D8A-1586-4852-85A5-FC22693908DE}"/>
    <cellStyle name="Normal 18 2 11 5 3" xfId="24407" xr:uid="{CD7CF514-C301-4380-8339-606E47C40E2E}"/>
    <cellStyle name="Normal 18 2 11 5 3 2" xfId="24408" xr:uid="{4CF31968-B273-4569-AA3F-B2B2FE992F4C}"/>
    <cellStyle name="Normal 18 2 11 5 3 2 2" xfId="24409" xr:uid="{A13EDE27-A364-4E53-AFA1-2C17FA566994}"/>
    <cellStyle name="Normal 18 2 11 5 3 2 3" xfId="24410" xr:uid="{22B4A87D-EAF9-48C3-B161-4D937CD04A14}"/>
    <cellStyle name="Normal 18 2 11 5 3 3" xfId="24411" xr:uid="{41EE0FD0-8143-4DE1-A6D8-879C0C78F477}"/>
    <cellStyle name="Normal 18 2 11 5 3 4" xfId="24412" xr:uid="{202A704B-DEDE-45FD-9003-6A7BDA306289}"/>
    <cellStyle name="Normal 18 2 11 5 3 5" xfId="24413" xr:uid="{A9FCC948-BC18-4287-99D2-2E4810103B64}"/>
    <cellStyle name="Normal 18 2 11 5 3 6" xfId="24414" xr:uid="{78FD393A-022F-4FC1-BE44-07A33A4C9D26}"/>
    <cellStyle name="Normal 18 2 11 5 4" xfId="24415" xr:uid="{463CF437-1934-430C-A1D1-5B05E5C7BF87}"/>
    <cellStyle name="Normal 18 2 11 5 4 2" xfId="24416" xr:uid="{1139CBA6-7E74-488B-8702-6E9233A3A6E5}"/>
    <cellStyle name="Normal 18 2 11 5 4 3" xfId="24417" xr:uid="{24F8DFD4-4FB4-4D9D-BB06-59F6FE9719FA}"/>
    <cellStyle name="Normal 18 2 11 5 5" xfId="24418" xr:uid="{33EE55C0-7E69-4362-8D2D-F2475A70322F}"/>
    <cellStyle name="Normal 18 2 11 5 6" xfId="24419" xr:uid="{C13B7332-A4AB-4838-9EF4-4567E52DEB4D}"/>
    <cellStyle name="Normal 18 2 11 5 7" xfId="24420" xr:uid="{777A3C45-0B13-4161-A6CF-CA6E733C9B0B}"/>
    <cellStyle name="Normal 18 2 11 5 8" xfId="24421" xr:uid="{8D044E4C-315E-42C0-82D2-8E1A883E6094}"/>
    <cellStyle name="Normal 18 2 11 6" xfId="24422" xr:uid="{A6D63B23-833C-4AA0-86FC-2C7D9F004991}"/>
    <cellStyle name="Normal 18 2 11 7" xfId="24423" xr:uid="{BA9E7AAA-7510-460D-BEC6-8EBBF22D63FC}"/>
    <cellStyle name="Normal 18 2 12" xfId="24424" xr:uid="{4F3A01BF-AA2A-4F66-8D76-FA3020BBE7A0}"/>
    <cellStyle name="Normal 18 2 12 2" xfId="24425" xr:uid="{7FD56155-FBC1-4FBF-BBA2-090212477EEA}"/>
    <cellStyle name="Normal 18 2 12 2 2" xfId="24426" xr:uid="{F788EBD3-F6FE-4B05-9012-36F0225BB642}"/>
    <cellStyle name="Normal 18 2 12 2 2 2" xfId="24427" xr:uid="{2EA55864-9E4A-4C92-B10D-BAFC6F5CC1F0}"/>
    <cellStyle name="Normal 18 2 12 2 3" xfId="24428" xr:uid="{904359E8-0280-4E38-96FD-0A19C389F975}"/>
    <cellStyle name="Normal 18 2 12 2 4" xfId="24429" xr:uid="{79746CD2-D8E6-43DA-84B9-6282C4453C5C}"/>
    <cellStyle name="Normal 18 2 12 3" xfId="24430" xr:uid="{203A08C3-2FA6-4D35-A0C5-41D6DDEE7D68}"/>
    <cellStyle name="Normal 18 2 12 4" xfId="24431" xr:uid="{07033AF0-F2BF-4C13-9C2C-E848F2D768CD}"/>
    <cellStyle name="Normal 18 2 12 4 2" xfId="24432" xr:uid="{EFEC7F03-4072-4A46-BFF2-7DAB3D281ABB}"/>
    <cellStyle name="Normal 18 2 12 4 2 2" xfId="24433" xr:uid="{227C54AA-B257-418B-A619-106489B14345}"/>
    <cellStyle name="Normal 18 2 12 4 2 2 2" xfId="24434" xr:uid="{2282DB40-876F-4A58-B832-56E78C3A05D4}"/>
    <cellStyle name="Normal 18 2 12 4 2 2 3" xfId="24435" xr:uid="{02CB24B3-BECA-4C19-99D1-B4706DD9CFD8}"/>
    <cellStyle name="Normal 18 2 12 4 2 2 4" xfId="24436" xr:uid="{42334F65-A452-4132-9D58-1B04A064705C}"/>
    <cellStyle name="Normal 18 2 12 4 2 2 5" xfId="24437" xr:uid="{EB39C616-1DBF-4DAC-97E6-265FBE63099D}"/>
    <cellStyle name="Normal 18 2 12 4 2 3" xfId="24438" xr:uid="{7F9104A4-588A-4E3C-A416-5AD75DE4C438}"/>
    <cellStyle name="Normal 18 2 12 4 2 4" xfId="24439" xr:uid="{326D810F-81A4-43C7-AF3D-209F5517B04F}"/>
    <cellStyle name="Normal 18 2 12 4 2 5" xfId="24440" xr:uid="{5E792A40-EB30-4944-A60C-746CEA3ECDC1}"/>
    <cellStyle name="Normal 18 2 12 4 2 6" xfId="24441" xr:uid="{50509E3C-D992-47C8-97A9-6812406D9E60}"/>
    <cellStyle name="Normal 18 2 12 4 3" xfId="24442" xr:uid="{F3F47CB7-4F5C-438F-B982-F466D0630DE7}"/>
    <cellStyle name="Normal 18 2 12 4 3 2" xfId="24443" xr:uid="{C1A693BF-4406-436E-88CA-8A8571827E9D}"/>
    <cellStyle name="Normal 18 2 12 4 3 2 2" xfId="24444" xr:uid="{CF2AFC88-D9B9-491C-933B-D25BCF87F034}"/>
    <cellStyle name="Normal 18 2 12 4 3 2 3" xfId="24445" xr:uid="{6F0E1578-D360-4DD3-9B9C-B1AFE0F5C489}"/>
    <cellStyle name="Normal 18 2 12 4 3 3" xfId="24446" xr:uid="{AAEE3B34-C9DE-406F-9C97-D5665B54E0FE}"/>
    <cellStyle name="Normal 18 2 12 4 3 4" xfId="24447" xr:uid="{2575DF24-3042-4201-AE2B-B71A9D3D1DAD}"/>
    <cellStyle name="Normal 18 2 12 4 3 5" xfId="24448" xr:uid="{5A8F2DA0-D1E3-4BEE-813D-CB1AA09FDEEB}"/>
    <cellStyle name="Normal 18 2 12 4 3 6" xfId="24449" xr:uid="{82DF0F5C-61CA-4F7E-AB6A-08969A4E4798}"/>
    <cellStyle name="Normal 18 2 12 4 4" xfId="24450" xr:uid="{20EA4623-77CC-4514-B339-99598570C332}"/>
    <cellStyle name="Normal 18 2 12 4 4 2" xfId="24451" xr:uid="{4AC2E7CD-18E3-4A9F-B5C1-53A021AEB7A8}"/>
    <cellStyle name="Normal 18 2 12 4 4 3" xfId="24452" xr:uid="{D95059F6-7482-472E-9334-FD63391EE868}"/>
    <cellStyle name="Normal 18 2 12 4 5" xfId="24453" xr:uid="{971F0D6A-9B22-4C96-BAB3-212FC5E91934}"/>
    <cellStyle name="Normal 18 2 12 4 6" xfId="24454" xr:uid="{C50C5390-62A9-4E22-A765-5A81DE890FD7}"/>
    <cellStyle name="Normal 18 2 12 4 7" xfId="24455" xr:uid="{E4FA69DD-5664-4AE8-8756-FA7DC6033BFC}"/>
    <cellStyle name="Normal 18 2 12 4 8" xfId="24456" xr:uid="{011AA174-A9D7-4DF2-B19F-6355D562239D}"/>
    <cellStyle name="Normal 18 2 12 5" xfId="24457" xr:uid="{25B0408A-A707-4F38-84ED-7E342E697A51}"/>
    <cellStyle name="Normal 18 2 12 5 2" xfId="24458" xr:uid="{05D5B75D-9185-4F2B-B3CC-AD68DB071D22}"/>
    <cellStyle name="Normal 18 2 12 5 2 2" xfId="24459" xr:uid="{492DB0F1-6D6D-420C-AF65-C6F4BC1A389E}"/>
    <cellStyle name="Normal 18 2 12 5 2 2 2" xfId="24460" xr:uid="{1587930F-FA8A-4323-9A32-D075B3CD1C9C}"/>
    <cellStyle name="Normal 18 2 12 5 2 2 3" xfId="24461" xr:uid="{F79ECB11-385D-4C3E-9051-5A4A205E6B2D}"/>
    <cellStyle name="Normal 18 2 12 5 2 2 4" xfId="24462" xr:uid="{984377E4-8DC2-4F1E-9E6A-8D6BE5220054}"/>
    <cellStyle name="Normal 18 2 12 5 2 2 5" xfId="24463" xr:uid="{AF134D5F-7086-4DF2-94E5-2FFCC9C1DCFE}"/>
    <cellStyle name="Normal 18 2 12 5 2 3" xfId="24464" xr:uid="{E73EFFC6-C277-423F-B6C2-D6A59BD829DC}"/>
    <cellStyle name="Normal 18 2 12 5 2 4" xfId="24465" xr:uid="{80C8D34D-B9B8-4957-9ADC-A56FCFD5C330}"/>
    <cellStyle name="Normal 18 2 12 5 2 5" xfId="24466" xr:uid="{2FF025F7-A9EF-4469-A98E-8780719D39A1}"/>
    <cellStyle name="Normal 18 2 12 5 2 6" xfId="24467" xr:uid="{B05DF01A-6C51-4CD8-8EE1-FE0EC160BB6A}"/>
    <cellStyle name="Normal 18 2 12 5 3" xfId="24468" xr:uid="{CEC74732-AF81-4F72-928E-792F9BCFD72F}"/>
    <cellStyle name="Normal 18 2 12 5 3 2" xfId="24469" xr:uid="{E5255379-7C2C-4C03-8902-1CC7FCDDFA1C}"/>
    <cellStyle name="Normal 18 2 12 5 3 2 2" xfId="24470" xr:uid="{A16736FB-D9A4-45F0-AB92-CCDE8A095A53}"/>
    <cellStyle name="Normal 18 2 12 5 3 2 3" xfId="24471" xr:uid="{E8A6E515-CFDB-47E5-B11A-0A8CB775E2F9}"/>
    <cellStyle name="Normal 18 2 12 5 3 3" xfId="24472" xr:uid="{863EFBA0-A538-4719-9706-B335D05D100E}"/>
    <cellStyle name="Normal 18 2 12 5 3 4" xfId="24473" xr:uid="{B8E35703-2C10-4370-9B03-D2F770C4DAA9}"/>
    <cellStyle name="Normal 18 2 12 5 3 5" xfId="24474" xr:uid="{63EB759C-DA78-4D18-B4C5-118376D0ACF9}"/>
    <cellStyle name="Normal 18 2 12 5 3 6" xfId="24475" xr:uid="{F0AA5DE3-23DF-4DBA-A5F8-F2DF36A948D9}"/>
    <cellStyle name="Normal 18 2 12 5 4" xfId="24476" xr:uid="{10D696D9-02B7-434D-B676-3B6EA9637F11}"/>
    <cellStyle name="Normal 18 2 12 5 4 2" xfId="24477" xr:uid="{DE81591A-4380-475E-BD58-B7EBA7F521C0}"/>
    <cellStyle name="Normal 18 2 12 5 4 3" xfId="24478" xr:uid="{0D55EBD4-BDB2-4F1A-89AB-1149151DD0DC}"/>
    <cellStyle name="Normal 18 2 12 5 5" xfId="24479" xr:uid="{3B489509-8CE5-4945-B19D-6AB5CB6F6E04}"/>
    <cellStyle name="Normal 18 2 12 5 6" xfId="24480" xr:uid="{8CB7059A-6074-473F-9153-F20A1FD918C2}"/>
    <cellStyle name="Normal 18 2 12 5 7" xfId="24481" xr:uid="{D9566952-DE8D-4B20-9943-1F65B287E65A}"/>
    <cellStyle name="Normal 18 2 12 5 8" xfId="24482" xr:uid="{5F83186F-6519-44AC-855C-1BE5C48DA96D}"/>
    <cellStyle name="Normal 18 2 12 6" xfId="24483" xr:uid="{345F4393-6DA1-4643-83CD-9106A8A35253}"/>
    <cellStyle name="Normal 18 2 12 7" xfId="24484" xr:uid="{D4C9C693-BD1F-44DD-B74A-E90B63EF0E19}"/>
    <cellStyle name="Normal 18 2 13" xfId="24485" xr:uid="{754B6ACB-DC8E-43BC-A157-F6093BB4F779}"/>
    <cellStyle name="Normal 18 2 13 2" xfId="24486" xr:uid="{E3E112A7-6A00-408E-84B6-A1F18E0BA3D4}"/>
    <cellStyle name="Normal 18 2 13 2 2" xfId="24487" xr:uid="{96B9BBA2-2A81-4D3E-B0EA-3F56C096E4FB}"/>
    <cellStyle name="Normal 18 2 13 2 2 2" xfId="24488" xr:uid="{7A420A8C-758C-40DF-8B6A-BFF7DA00E8F3}"/>
    <cellStyle name="Normal 18 2 13 2 3" xfId="24489" xr:uid="{C40FA0E7-6910-48ED-BB86-7778BAA0815F}"/>
    <cellStyle name="Normal 18 2 13 2 4" xfId="24490" xr:uid="{8B9A26C9-32C3-4A6A-9583-9CAA6F31FE52}"/>
    <cellStyle name="Normal 18 2 13 3" xfId="24491" xr:uid="{A17031C5-075D-446B-854E-1BF8EADDB32C}"/>
    <cellStyle name="Normal 18 2 13 4" xfId="24492" xr:uid="{BEF86118-819B-48A5-B83D-6CE6987F7B17}"/>
    <cellStyle name="Normal 18 2 13 4 2" xfId="24493" xr:uid="{527C21ED-283A-400F-838B-7195A6D1F20C}"/>
    <cellStyle name="Normal 18 2 13 4 2 2" xfId="24494" xr:uid="{629E27C0-501C-4C67-96A6-B4A9EFA9BF00}"/>
    <cellStyle name="Normal 18 2 13 4 2 2 2" xfId="24495" xr:uid="{1EF10F37-E07F-4445-898E-D733943EA854}"/>
    <cellStyle name="Normal 18 2 13 4 2 2 3" xfId="24496" xr:uid="{61C09DD7-035F-41D2-8022-BC08AB995E88}"/>
    <cellStyle name="Normal 18 2 13 4 2 2 4" xfId="24497" xr:uid="{EDD128DB-C869-4A41-9CCD-5B430D7E401A}"/>
    <cellStyle name="Normal 18 2 13 4 2 2 5" xfId="24498" xr:uid="{448D7921-9771-463B-9AFF-AEB4EA1FFAED}"/>
    <cellStyle name="Normal 18 2 13 4 2 3" xfId="24499" xr:uid="{B77CAC6F-FD77-4444-B677-24BB4A580577}"/>
    <cellStyle name="Normal 18 2 13 4 2 4" xfId="24500" xr:uid="{F070D4A7-696F-490B-8C7A-985F0F3EE425}"/>
    <cellStyle name="Normal 18 2 13 4 2 5" xfId="24501" xr:uid="{0726999D-3613-46F1-AF4C-7A22F9C7D90F}"/>
    <cellStyle name="Normal 18 2 13 4 2 6" xfId="24502" xr:uid="{B0A66D48-2CCB-4849-A7BC-F904D9E894BF}"/>
    <cellStyle name="Normal 18 2 13 4 3" xfId="24503" xr:uid="{CA83CAAC-AC8C-4D4D-88E4-2381B2889402}"/>
    <cellStyle name="Normal 18 2 13 4 3 2" xfId="24504" xr:uid="{8B0088A0-D756-4553-B72E-EAC059A9D61B}"/>
    <cellStyle name="Normal 18 2 13 4 3 2 2" xfId="24505" xr:uid="{C81A51A8-0B6A-4A15-99C8-247130D73801}"/>
    <cellStyle name="Normal 18 2 13 4 3 2 3" xfId="24506" xr:uid="{828A464B-A07B-48A9-8066-EB75F2AC8FBA}"/>
    <cellStyle name="Normal 18 2 13 4 3 3" xfId="24507" xr:uid="{7CE978E8-C3AC-425C-897A-495538CCC420}"/>
    <cellStyle name="Normal 18 2 13 4 3 4" xfId="24508" xr:uid="{F5F1D1D4-1144-453D-9D2A-1B8ACA0056E7}"/>
    <cellStyle name="Normal 18 2 13 4 3 5" xfId="24509" xr:uid="{ABC2D6CC-6CF9-4ED6-83F5-FD0F8DE57D6D}"/>
    <cellStyle name="Normal 18 2 13 4 3 6" xfId="24510" xr:uid="{7968728E-3A05-4DCA-A5FC-836E7FC54D38}"/>
    <cellStyle name="Normal 18 2 13 4 4" xfId="24511" xr:uid="{287E32B1-38AD-4535-B6C4-5A629A0EF915}"/>
    <cellStyle name="Normal 18 2 13 4 4 2" xfId="24512" xr:uid="{732165E7-6D41-4841-8C84-23C018F0869F}"/>
    <cellStyle name="Normal 18 2 13 4 4 3" xfId="24513" xr:uid="{5A29294B-2778-4EA8-9F8D-93B8F1DFD28B}"/>
    <cellStyle name="Normal 18 2 13 4 5" xfId="24514" xr:uid="{E799D148-C796-4300-BDFC-DEB9B34AFCC6}"/>
    <cellStyle name="Normal 18 2 13 4 6" xfId="24515" xr:uid="{973A2DED-9CB2-48BB-BEBD-903E34D264B1}"/>
    <cellStyle name="Normal 18 2 13 4 7" xfId="24516" xr:uid="{3BCC09B0-D179-4405-B347-90A654989325}"/>
    <cellStyle name="Normal 18 2 13 4 8" xfId="24517" xr:uid="{D68D92C2-914C-4D16-89D3-568E647D2529}"/>
    <cellStyle name="Normal 18 2 13 5" xfId="24518" xr:uid="{31E59C44-1365-4A9B-B4AA-43E0EADD547A}"/>
    <cellStyle name="Normal 18 2 13 5 2" xfId="24519" xr:uid="{B830CF02-6A4B-4DF5-8629-0833B11A1042}"/>
    <cellStyle name="Normal 18 2 13 5 2 2" xfId="24520" xr:uid="{01006D0D-FD2A-4184-97EB-76EB52CEAFB9}"/>
    <cellStyle name="Normal 18 2 13 5 2 2 2" xfId="24521" xr:uid="{DEB4282E-456B-47A0-8C05-E891DA20E5AD}"/>
    <cellStyle name="Normal 18 2 13 5 2 2 3" xfId="24522" xr:uid="{362382A4-F558-4C3E-8D21-DB9888D61961}"/>
    <cellStyle name="Normal 18 2 13 5 2 2 4" xfId="24523" xr:uid="{0EEB696F-B0B2-4D8B-9853-11C32C550BED}"/>
    <cellStyle name="Normal 18 2 13 5 2 2 5" xfId="24524" xr:uid="{A67C6428-B650-4043-831C-720EEC18361D}"/>
    <cellStyle name="Normal 18 2 13 5 2 3" xfId="24525" xr:uid="{4CAB8ED1-2ABA-45F0-953B-A91BE776387F}"/>
    <cellStyle name="Normal 18 2 13 5 2 4" xfId="24526" xr:uid="{7F23A930-3AE7-4533-B389-04952CA0C72E}"/>
    <cellStyle name="Normal 18 2 13 5 2 5" xfId="24527" xr:uid="{7C863FB5-2E0D-4525-A0E2-F0DAA42D46C6}"/>
    <cellStyle name="Normal 18 2 13 5 2 6" xfId="24528" xr:uid="{F0189239-8B7D-48C4-BB5E-5D5C2CB1EDED}"/>
    <cellStyle name="Normal 18 2 13 5 3" xfId="24529" xr:uid="{49CAF04E-598C-4EE8-B3DA-94D554218DF1}"/>
    <cellStyle name="Normal 18 2 13 5 3 2" xfId="24530" xr:uid="{304A9FED-004B-4919-943A-72C803DE300B}"/>
    <cellStyle name="Normal 18 2 13 5 3 2 2" xfId="24531" xr:uid="{4ED85CC8-1D3B-4DB4-A953-FD630EC98872}"/>
    <cellStyle name="Normal 18 2 13 5 3 2 3" xfId="24532" xr:uid="{DF93BB0F-5C6B-4024-9946-1E3077907B26}"/>
    <cellStyle name="Normal 18 2 13 5 3 3" xfId="24533" xr:uid="{88A4BA7A-8C6F-4961-946D-43AF65963B20}"/>
    <cellStyle name="Normal 18 2 13 5 3 4" xfId="24534" xr:uid="{1B7AF319-8D59-4B96-A491-AD091BD50D77}"/>
    <cellStyle name="Normal 18 2 13 5 3 5" xfId="24535" xr:uid="{05843FCB-FAC3-4DE4-AB50-E6AA0375FF0E}"/>
    <cellStyle name="Normal 18 2 13 5 3 6" xfId="24536" xr:uid="{EDBC739F-A2BB-44B6-97C2-C48233F1BCA0}"/>
    <cellStyle name="Normal 18 2 13 5 4" xfId="24537" xr:uid="{895E341E-1B1D-4542-9B23-8CAA590461AB}"/>
    <cellStyle name="Normal 18 2 13 5 4 2" xfId="24538" xr:uid="{76D2FD40-CFA5-4CAF-8836-A4183169FF3E}"/>
    <cellStyle name="Normal 18 2 13 5 4 3" xfId="24539" xr:uid="{D6FF169A-ABB8-4504-BC8B-EED9523FB79F}"/>
    <cellStyle name="Normal 18 2 13 5 5" xfId="24540" xr:uid="{A0EA9725-F8EB-491B-AC17-4E0AD89A6E20}"/>
    <cellStyle name="Normal 18 2 13 5 6" xfId="24541" xr:uid="{F1892D9D-412F-4338-B03E-398A71A5DC81}"/>
    <cellStyle name="Normal 18 2 13 5 7" xfId="24542" xr:uid="{D2147B98-6113-414F-A2FA-A83192685BDB}"/>
    <cellStyle name="Normal 18 2 13 5 8" xfId="24543" xr:uid="{1104A672-EB22-450B-8028-230661DE7786}"/>
    <cellStyle name="Normal 18 2 13 6" xfId="24544" xr:uid="{2E72BD7F-BD32-4784-B3A2-F976922F9F53}"/>
    <cellStyle name="Normal 18 2 13 7" xfId="24545" xr:uid="{DDCB7B83-C77C-4FEC-A9F8-7C6AFFC06FE7}"/>
    <cellStyle name="Normal 18 2 14" xfId="24546" xr:uid="{3780002A-BC4A-4484-BFDB-8741E5DEA317}"/>
    <cellStyle name="Normal 18 2 14 2" xfId="24547" xr:uid="{A5DD6762-8318-4F17-8E9C-2C308338AAF4}"/>
    <cellStyle name="Normal 18 2 14 2 2" xfId="24548" xr:uid="{084A5FA9-FA2E-4EE3-A255-DB3030175AD8}"/>
    <cellStyle name="Normal 18 2 14 2 2 2" xfId="24549" xr:uid="{42151D2C-693A-4A92-B54C-A19D9DA92ED1}"/>
    <cellStyle name="Normal 18 2 14 2 3" xfId="24550" xr:uid="{5C8EB7DE-1AEF-4FD6-8C7C-EECC0BBA03CE}"/>
    <cellStyle name="Normal 18 2 14 2 4" xfId="24551" xr:uid="{857975A2-2BB8-4B83-8A93-B2F5E4B1411F}"/>
    <cellStyle name="Normal 18 2 14 3" xfId="24552" xr:uid="{F53584E8-E857-4CEB-BF5C-2D36360798A4}"/>
    <cellStyle name="Normal 18 2 14 4" xfId="24553" xr:uid="{524591F3-37E8-4FD7-BFAD-660ED2C6E4A8}"/>
    <cellStyle name="Normal 18 2 14 4 2" xfId="24554" xr:uid="{DAF3257C-DE84-4A3F-8D35-DC24BD903C6A}"/>
    <cellStyle name="Normal 18 2 14 4 2 2" xfId="24555" xr:uid="{BB5F0754-128B-44C7-B8DF-B17C0A03CC08}"/>
    <cellStyle name="Normal 18 2 14 4 2 2 2" xfId="24556" xr:uid="{D207C22C-6109-4798-BBC3-08400685F84B}"/>
    <cellStyle name="Normal 18 2 14 4 2 2 3" xfId="24557" xr:uid="{373E226B-7D06-437C-9DE3-23460053DCED}"/>
    <cellStyle name="Normal 18 2 14 4 2 2 4" xfId="24558" xr:uid="{FF88F6CF-DCCD-4E17-9355-7FA31DDA4554}"/>
    <cellStyle name="Normal 18 2 14 4 2 2 5" xfId="24559" xr:uid="{4B8C1CC1-D53C-450C-9327-1C24D406BDB0}"/>
    <cellStyle name="Normal 18 2 14 4 2 3" xfId="24560" xr:uid="{291748D8-A430-4901-8DB2-875BC86319BB}"/>
    <cellStyle name="Normal 18 2 14 4 2 4" xfId="24561" xr:uid="{9E3C55A6-43B8-4BE7-B3CC-14288479AEF6}"/>
    <cellStyle name="Normal 18 2 14 4 2 5" xfId="24562" xr:uid="{635579DE-1823-424A-AF45-15C31F892D17}"/>
    <cellStyle name="Normal 18 2 14 4 2 6" xfId="24563" xr:uid="{1C014706-E973-4163-9BB6-AF2BCFEA6EE9}"/>
    <cellStyle name="Normal 18 2 14 4 3" xfId="24564" xr:uid="{6C7BC5E2-7B38-4724-838E-F5505F6CE0E7}"/>
    <cellStyle name="Normal 18 2 14 4 3 2" xfId="24565" xr:uid="{6086A189-1FDF-4EF8-B67F-20DC898C4A3E}"/>
    <cellStyle name="Normal 18 2 14 4 3 2 2" xfId="24566" xr:uid="{37534954-6C20-453F-B268-328176DB63C5}"/>
    <cellStyle name="Normal 18 2 14 4 3 2 3" xfId="24567" xr:uid="{4EDA4BC6-3160-438D-AEC7-728A247287E1}"/>
    <cellStyle name="Normal 18 2 14 4 3 3" xfId="24568" xr:uid="{4E7A6985-CBD8-4031-98E5-EAD84B07DA51}"/>
    <cellStyle name="Normal 18 2 14 4 3 4" xfId="24569" xr:uid="{DD5D19E7-B75B-4CCB-857E-DF1CBE644E13}"/>
    <cellStyle name="Normal 18 2 14 4 3 5" xfId="24570" xr:uid="{D9ADB3CD-B704-4DD3-A8ED-476A8594CE96}"/>
    <cellStyle name="Normal 18 2 14 4 3 6" xfId="24571" xr:uid="{6AD63033-EAC7-4092-BDE8-7DF448433D24}"/>
    <cellStyle name="Normal 18 2 14 4 4" xfId="24572" xr:uid="{257394E5-4AF1-409B-8AFE-FC0F2BCAD533}"/>
    <cellStyle name="Normal 18 2 14 4 4 2" xfId="24573" xr:uid="{E1B59389-7601-4212-A7AD-24F6CE101AD9}"/>
    <cellStyle name="Normal 18 2 14 4 4 3" xfId="24574" xr:uid="{E095EE08-E5BF-4D56-9B9A-9099589F4A05}"/>
    <cellStyle name="Normal 18 2 14 4 5" xfId="24575" xr:uid="{BF5EB06A-534F-4D3C-B51E-745D779CF80D}"/>
    <cellStyle name="Normal 18 2 14 4 6" xfId="24576" xr:uid="{C730A2CB-9EEB-497D-9C67-FD3CE826E485}"/>
    <cellStyle name="Normal 18 2 14 4 7" xfId="24577" xr:uid="{85FE29C3-7F8F-4DC4-A8BE-FB94305FE99E}"/>
    <cellStyle name="Normal 18 2 14 4 8" xfId="24578" xr:uid="{81CF81A5-F6A6-4FF9-9C6B-9B3C9ED5A01A}"/>
    <cellStyle name="Normal 18 2 14 5" xfId="24579" xr:uid="{0065506F-4BF2-4500-95EF-0B59A8CBD47A}"/>
    <cellStyle name="Normal 18 2 14 5 2" xfId="24580" xr:uid="{C3D3BE4A-1644-4A29-A3C6-27C8E8CCB96F}"/>
    <cellStyle name="Normal 18 2 14 5 2 2" xfId="24581" xr:uid="{597459DF-9EB7-4441-987A-CDAFD0FC7640}"/>
    <cellStyle name="Normal 18 2 14 5 2 2 2" xfId="24582" xr:uid="{1BDB5CFB-B916-4956-BE90-DF0820753E86}"/>
    <cellStyle name="Normal 18 2 14 5 2 2 3" xfId="24583" xr:uid="{51299727-FC8C-4063-A4F1-D28F6E71B45C}"/>
    <cellStyle name="Normal 18 2 14 5 2 2 4" xfId="24584" xr:uid="{CF9CF480-F8EC-4DD8-8D54-4ABC6C635472}"/>
    <cellStyle name="Normal 18 2 14 5 2 2 5" xfId="24585" xr:uid="{044BB738-FB07-44E0-BCDF-F3B188DB50B2}"/>
    <cellStyle name="Normal 18 2 14 5 2 3" xfId="24586" xr:uid="{5EA6FC72-4155-4EFA-B246-33369F38214D}"/>
    <cellStyle name="Normal 18 2 14 5 2 4" xfId="24587" xr:uid="{CF4EA3D3-79CF-4A39-9313-BB4857B83B91}"/>
    <cellStyle name="Normal 18 2 14 5 2 5" xfId="24588" xr:uid="{CF3663BD-C84B-4E12-91A1-18D49FF6D9A8}"/>
    <cellStyle name="Normal 18 2 14 5 2 6" xfId="24589" xr:uid="{389FC3CE-82F6-4468-B4FE-F3E16600FFA7}"/>
    <cellStyle name="Normal 18 2 14 5 3" xfId="24590" xr:uid="{9F8839F8-6A76-4885-95FD-79D6DAFB8581}"/>
    <cellStyle name="Normal 18 2 14 5 3 2" xfId="24591" xr:uid="{27A5F5EA-B4E9-42FC-BB70-5993C31D2579}"/>
    <cellStyle name="Normal 18 2 14 5 3 2 2" xfId="24592" xr:uid="{2A8129DE-A64C-40CC-8647-1DC74652ECBC}"/>
    <cellStyle name="Normal 18 2 14 5 3 2 3" xfId="24593" xr:uid="{CCA5FE48-C557-4AD4-8D4A-A7471C69422B}"/>
    <cellStyle name="Normal 18 2 14 5 3 3" xfId="24594" xr:uid="{D207A4C5-82AB-4559-8FCE-11DACBFFEC2E}"/>
    <cellStyle name="Normal 18 2 14 5 3 4" xfId="24595" xr:uid="{8431462E-C618-4E50-8523-AA781844979F}"/>
    <cellStyle name="Normal 18 2 14 5 3 5" xfId="24596" xr:uid="{9883ECC7-3E24-4FA8-BDCD-0E3117425E77}"/>
    <cellStyle name="Normal 18 2 14 5 3 6" xfId="24597" xr:uid="{75E44F09-DCD6-47F4-97C8-2BB02093A8DE}"/>
    <cellStyle name="Normal 18 2 14 5 4" xfId="24598" xr:uid="{FAA85E37-7F40-401C-A6EC-948D84CD2FE3}"/>
    <cellStyle name="Normal 18 2 14 5 4 2" xfId="24599" xr:uid="{5C9EADD8-0FE3-4B48-ACE7-8FCD343C86AF}"/>
    <cellStyle name="Normal 18 2 14 5 4 3" xfId="24600" xr:uid="{3640FFF1-BDFB-401A-B43B-FDD51527A16D}"/>
    <cellStyle name="Normal 18 2 14 5 5" xfId="24601" xr:uid="{F1A62A09-F667-4975-92F3-5BE1EDD4BE7D}"/>
    <cellStyle name="Normal 18 2 14 5 6" xfId="24602" xr:uid="{EDC7B405-B8D1-46AF-923B-0C6544EB4287}"/>
    <cellStyle name="Normal 18 2 14 5 7" xfId="24603" xr:uid="{806A7C69-04E0-46D4-ADAF-243626B0D412}"/>
    <cellStyle name="Normal 18 2 14 5 8" xfId="24604" xr:uid="{5A192117-86F5-4AD4-B2F2-2F1DD5A211F2}"/>
    <cellStyle name="Normal 18 2 14 6" xfId="24605" xr:uid="{7657397D-FF4E-4FE0-8FFC-88C9EB68CE2B}"/>
    <cellStyle name="Normal 18 2 14 7" xfId="24606" xr:uid="{58D1772B-C6EC-491C-A4A1-4A852566310D}"/>
    <cellStyle name="Normal 18 2 15" xfId="24607" xr:uid="{141A6B83-1D9E-4615-B615-EF78BB035E2F}"/>
    <cellStyle name="Normal 18 2 15 2" xfId="24608" xr:uid="{E276F0FC-C928-49FF-91D9-7D9613884AAB}"/>
    <cellStyle name="Normal 18 2 15 2 2" xfId="24609" xr:uid="{A87C3B89-3EAE-4C50-B768-58BBFE9CE909}"/>
    <cellStyle name="Normal 18 2 15 2 2 2" xfId="24610" xr:uid="{998C830D-3838-4605-B7BA-A55AC7C89A44}"/>
    <cellStyle name="Normal 18 2 15 2 3" xfId="24611" xr:uid="{FDF4EBF2-18DA-4980-BF31-E8EC8504ED74}"/>
    <cellStyle name="Normal 18 2 15 2 4" xfId="24612" xr:uid="{FD926F7F-75E3-4C1D-8A40-D2ED5D200502}"/>
    <cellStyle name="Normal 18 2 15 3" xfId="24613" xr:uid="{59D20185-572E-4A7B-ABA8-687B7FDE2CD0}"/>
    <cellStyle name="Normal 18 2 15 4" xfId="24614" xr:uid="{CBFB5813-9995-436B-AF5F-C26D4469F79C}"/>
    <cellStyle name="Normal 18 2 15 4 2" xfId="24615" xr:uid="{05EBF0C7-3AB1-492E-996E-4EAF8E91FEF1}"/>
    <cellStyle name="Normal 18 2 15 4 2 2" xfId="24616" xr:uid="{50EB10D9-66A9-48A8-8200-B46C39631E61}"/>
    <cellStyle name="Normal 18 2 15 4 2 2 2" xfId="24617" xr:uid="{E93171B5-C88F-4E8F-B2FC-2BA9FD0202AB}"/>
    <cellStyle name="Normal 18 2 15 4 2 2 3" xfId="24618" xr:uid="{08F338A2-6F86-4DD9-8FE9-908A74D9CC9B}"/>
    <cellStyle name="Normal 18 2 15 4 2 2 4" xfId="24619" xr:uid="{EDD3B448-84C0-4968-BCFB-4D466D75BE79}"/>
    <cellStyle name="Normal 18 2 15 4 2 2 5" xfId="24620" xr:uid="{E157A8F1-0875-411F-A026-9DB7F79C37E8}"/>
    <cellStyle name="Normal 18 2 15 4 2 3" xfId="24621" xr:uid="{413D5C33-5BFC-4572-B6BA-9E11A2670F97}"/>
    <cellStyle name="Normal 18 2 15 4 2 4" xfId="24622" xr:uid="{752351F5-80CA-4430-9675-566EAA39D895}"/>
    <cellStyle name="Normal 18 2 15 4 2 5" xfId="24623" xr:uid="{CB2441B3-AECD-48E7-B0EA-2A74E7A299ED}"/>
    <cellStyle name="Normal 18 2 15 4 2 6" xfId="24624" xr:uid="{C9D45E51-6210-4BA6-A63F-FA21DC4EC7A7}"/>
    <cellStyle name="Normal 18 2 15 4 3" xfId="24625" xr:uid="{1E2F018A-1AB9-4EFA-814A-D146BAD0CBC3}"/>
    <cellStyle name="Normal 18 2 15 4 3 2" xfId="24626" xr:uid="{F7736AE4-F102-4B25-8C3B-1D7ACB8AE1E6}"/>
    <cellStyle name="Normal 18 2 15 4 3 2 2" xfId="24627" xr:uid="{7E16153F-D53D-4A8F-A334-363784613C7E}"/>
    <cellStyle name="Normal 18 2 15 4 3 2 3" xfId="24628" xr:uid="{4BBCDF94-A284-4F5A-A4E4-49B75927DB0B}"/>
    <cellStyle name="Normal 18 2 15 4 3 3" xfId="24629" xr:uid="{0EC02BDB-DE26-4255-BC5E-9FC24E30CAC2}"/>
    <cellStyle name="Normal 18 2 15 4 3 4" xfId="24630" xr:uid="{DF4A7873-7940-4ED3-8F6B-F7AAB303E612}"/>
    <cellStyle name="Normal 18 2 15 4 3 5" xfId="24631" xr:uid="{AA2413DE-D41C-44A9-997B-A88C098005B7}"/>
    <cellStyle name="Normal 18 2 15 4 3 6" xfId="24632" xr:uid="{620EB4B1-E351-4213-BB2A-79160220A362}"/>
    <cellStyle name="Normal 18 2 15 4 4" xfId="24633" xr:uid="{E31BA340-DEA3-490C-B6C3-FA3BBA4CB20B}"/>
    <cellStyle name="Normal 18 2 15 4 4 2" xfId="24634" xr:uid="{7F63EE15-6F27-4806-893C-E2469BCD8A8C}"/>
    <cellStyle name="Normal 18 2 15 4 4 3" xfId="24635" xr:uid="{CE919C5F-F54C-42A6-86EC-6981DD14B485}"/>
    <cellStyle name="Normal 18 2 15 4 5" xfId="24636" xr:uid="{284B35A1-6798-413B-B788-FCD516CF9A2C}"/>
    <cellStyle name="Normal 18 2 15 4 6" xfId="24637" xr:uid="{D6800A43-5705-4AFC-BC8A-69C9363F2007}"/>
    <cellStyle name="Normal 18 2 15 4 7" xfId="24638" xr:uid="{2655EC5E-1290-4D4C-A82D-E9F250166256}"/>
    <cellStyle name="Normal 18 2 15 4 8" xfId="24639" xr:uid="{E78550E7-F231-43A8-ADD3-49AE3740E628}"/>
    <cellStyle name="Normal 18 2 15 5" xfId="24640" xr:uid="{26188631-4D21-4005-B30D-E0E6FEEC0F73}"/>
    <cellStyle name="Normal 18 2 15 5 2" xfId="24641" xr:uid="{7E8CE47B-CDD1-43C4-AE40-175D7244E71A}"/>
    <cellStyle name="Normal 18 2 15 5 2 2" xfId="24642" xr:uid="{60868F4F-2D3F-4C81-8950-C3B74116BC60}"/>
    <cellStyle name="Normal 18 2 15 5 2 2 2" xfId="24643" xr:uid="{62B46DD4-21C4-4E44-BAB6-F6A0B6FCB7F5}"/>
    <cellStyle name="Normal 18 2 15 5 2 2 3" xfId="24644" xr:uid="{C938B398-4200-460B-8B55-D8B262BA6A1C}"/>
    <cellStyle name="Normal 18 2 15 5 2 2 4" xfId="24645" xr:uid="{A3915B9B-D606-40F2-A8A1-13F509462484}"/>
    <cellStyle name="Normal 18 2 15 5 2 2 5" xfId="24646" xr:uid="{0B47FD97-18CC-4AE2-B66F-0816713196A7}"/>
    <cellStyle name="Normal 18 2 15 5 2 3" xfId="24647" xr:uid="{1B60405B-438E-41AE-9E34-F039D9A51E59}"/>
    <cellStyle name="Normal 18 2 15 5 2 4" xfId="24648" xr:uid="{3387E657-F005-4713-993C-99CD321A5EB4}"/>
    <cellStyle name="Normal 18 2 15 5 2 5" xfId="24649" xr:uid="{10EC1BF3-2244-4F63-9517-831AA3962013}"/>
    <cellStyle name="Normal 18 2 15 5 2 6" xfId="24650" xr:uid="{EE538C99-A85B-48E5-BEEB-99F327FF354F}"/>
    <cellStyle name="Normal 18 2 15 5 3" xfId="24651" xr:uid="{69DBA9AC-0248-4148-ADBB-FC29811FEA25}"/>
    <cellStyle name="Normal 18 2 15 5 3 2" xfId="24652" xr:uid="{9F987E10-85C4-4C24-BDEA-44EDD24ECDD7}"/>
    <cellStyle name="Normal 18 2 15 5 3 2 2" xfId="24653" xr:uid="{80A9BF38-D995-425C-838C-BC694E3DF009}"/>
    <cellStyle name="Normal 18 2 15 5 3 2 3" xfId="24654" xr:uid="{A47105CA-6FB7-464A-884A-32E20AFA5A1A}"/>
    <cellStyle name="Normal 18 2 15 5 3 3" xfId="24655" xr:uid="{6BD7DA94-23BC-4ADF-8BD6-06B3A679536D}"/>
    <cellStyle name="Normal 18 2 15 5 3 4" xfId="24656" xr:uid="{03200B4B-228A-434E-8E29-49FA6C2E403A}"/>
    <cellStyle name="Normal 18 2 15 5 3 5" xfId="24657" xr:uid="{DEDA5D62-8FF7-4487-8360-A7117CD82711}"/>
    <cellStyle name="Normal 18 2 15 5 3 6" xfId="24658" xr:uid="{ED295754-1AD1-4E07-AEC7-0C832A3B955D}"/>
    <cellStyle name="Normal 18 2 15 5 4" xfId="24659" xr:uid="{48A0A137-10AA-4E95-BA54-5CE6B8C8314E}"/>
    <cellStyle name="Normal 18 2 15 5 4 2" xfId="24660" xr:uid="{A4CFCFEA-F3A6-4DF3-B95A-E2FA5F75719E}"/>
    <cellStyle name="Normal 18 2 15 5 4 3" xfId="24661" xr:uid="{C0CB0A26-3B21-48C2-993B-D1040FB42780}"/>
    <cellStyle name="Normal 18 2 15 5 5" xfId="24662" xr:uid="{D41453F6-A9A3-46B7-8718-8AD52A43D2F7}"/>
    <cellStyle name="Normal 18 2 15 5 6" xfId="24663" xr:uid="{62AD18A0-F5A6-4B68-ACD5-C881C282A278}"/>
    <cellStyle name="Normal 18 2 15 5 7" xfId="24664" xr:uid="{A3625A6A-FFD7-400A-B30D-75EDD0F45365}"/>
    <cellStyle name="Normal 18 2 15 5 8" xfId="24665" xr:uid="{64C75123-F98E-4AA7-9562-180C23C8F1EC}"/>
    <cellStyle name="Normal 18 2 15 6" xfId="24666" xr:uid="{5BE0E664-6BE3-46D7-86C0-910D321B5435}"/>
    <cellStyle name="Normal 18 2 15 7" xfId="24667" xr:uid="{E80223A2-E9E2-427E-85D5-F06D8DB5A0BA}"/>
    <cellStyle name="Normal 18 2 16" xfId="24668" xr:uid="{6A863D86-89F3-4F33-87D1-3CA0C2091BFC}"/>
    <cellStyle name="Normal 18 2 16 2" xfId="24669" xr:uid="{AC666B6B-2586-4860-B0D5-A8E193583C14}"/>
    <cellStyle name="Normal 18 2 16 2 2" xfId="24670" xr:uid="{0329EF2B-DDBA-4B0A-AE40-34053739EED9}"/>
    <cellStyle name="Normal 18 2 16 2 2 2" xfId="24671" xr:uid="{2EC987E3-D184-4B8C-A73B-F1BDBA8B485D}"/>
    <cellStyle name="Normal 18 2 16 2 3" xfId="24672" xr:uid="{51F545A8-78FD-4E30-9D25-874FBF29523F}"/>
    <cellStyle name="Normal 18 2 16 2 4" xfId="24673" xr:uid="{4411F89D-0CBC-4457-A227-F40911118ED1}"/>
    <cellStyle name="Normal 18 2 16 3" xfId="24674" xr:uid="{DB51B344-7C74-4048-BF16-A641F81FC945}"/>
    <cellStyle name="Normal 18 2 16 4" xfId="24675" xr:uid="{13EDB7C2-B7A6-4344-9F1D-85731A6B8F1F}"/>
    <cellStyle name="Normal 18 2 16 4 2" xfId="24676" xr:uid="{BDB2E2AA-BF8E-4CCD-889B-F98D620D9E0E}"/>
    <cellStyle name="Normal 18 2 16 4 2 2" xfId="24677" xr:uid="{3626E5EA-9CE4-4BCE-814C-A87237B1BF3B}"/>
    <cellStyle name="Normal 18 2 16 4 2 2 2" xfId="24678" xr:uid="{B51E47C1-430C-4983-8FCA-2E60FF6A2C14}"/>
    <cellStyle name="Normal 18 2 16 4 2 2 3" xfId="24679" xr:uid="{9FBB7204-145D-4F61-8D12-8EFFFCAC4C9E}"/>
    <cellStyle name="Normal 18 2 16 4 2 2 4" xfId="24680" xr:uid="{98D17362-8E52-4C5B-9AA3-DFEBED141D92}"/>
    <cellStyle name="Normal 18 2 16 4 2 2 5" xfId="24681" xr:uid="{F6718F41-89C2-4DBC-A889-A4D768EEE454}"/>
    <cellStyle name="Normal 18 2 16 4 2 3" xfId="24682" xr:uid="{B0D42577-8075-4719-9359-9CBC4EA4FF1C}"/>
    <cellStyle name="Normal 18 2 16 4 2 4" xfId="24683" xr:uid="{06E3F780-AC56-4B98-8DE5-F9BD5E3D2593}"/>
    <cellStyle name="Normal 18 2 16 4 2 5" xfId="24684" xr:uid="{9A89924B-8F5D-4548-94B3-642C696DECD2}"/>
    <cellStyle name="Normal 18 2 16 4 2 6" xfId="24685" xr:uid="{253D35DE-A494-42B7-A519-DA092572AB20}"/>
    <cellStyle name="Normal 18 2 16 4 3" xfId="24686" xr:uid="{81F5E4CE-6C9C-4B3C-AA16-C5304EEC75FC}"/>
    <cellStyle name="Normal 18 2 16 4 3 2" xfId="24687" xr:uid="{583FE265-4209-43DD-8136-CDEC263D47EA}"/>
    <cellStyle name="Normal 18 2 16 4 3 2 2" xfId="24688" xr:uid="{7D3F75A4-47C1-4B10-A1F6-04589989E6F8}"/>
    <cellStyle name="Normal 18 2 16 4 3 2 3" xfId="24689" xr:uid="{91EA1B33-C782-442E-8EF8-68302EB0C288}"/>
    <cellStyle name="Normal 18 2 16 4 3 3" xfId="24690" xr:uid="{3D0EFAFD-5743-4B21-B96C-A5FB6F8D5A56}"/>
    <cellStyle name="Normal 18 2 16 4 3 4" xfId="24691" xr:uid="{CF503211-FF78-4845-8D11-1125222DD514}"/>
    <cellStyle name="Normal 18 2 16 4 3 5" xfId="24692" xr:uid="{95976EDA-0A5A-4BB6-A1E8-A98713C4FE5B}"/>
    <cellStyle name="Normal 18 2 16 4 3 6" xfId="24693" xr:uid="{E46A1C14-4D7F-4435-9153-12AA5168EA4C}"/>
    <cellStyle name="Normal 18 2 16 4 4" xfId="24694" xr:uid="{8D83EF53-A563-431E-B365-7041ECE7D973}"/>
    <cellStyle name="Normal 18 2 16 4 4 2" xfId="24695" xr:uid="{32FF34B9-A6CA-4F37-9165-721DDF992056}"/>
    <cellStyle name="Normal 18 2 16 4 4 3" xfId="24696" xr:uid="{50217C4A-2FC4-40BE-9944-2C32FC68C3EE}"/>
    <cellStyle name="Normal 18 2 16 4 5" xfId="24697" xr:uid="{C22DFF02-8EC1-43F7-89EC-26FB545EBFE2}"/>
    <cellStyle name="Normal 18 2 16 4 6" xfId="24698" xr:uid="{BACA5A76-C877-4543-9B43-0AA7B33BC5F4}"/>
    <cellStyle name="Normal 18 2 16 4 7" xfId="24699" xr:uid="{3D33026A-EFC9-4E2F-913F-CFD61853E488}"/>
    <cellStyle name="Normal 18 2 16 4 8" xfId="24700" xr:uid="{43939BD4-6FFC-4FAA-A81F-B22DF88F5D99}"/>
    <cellStyle name="Normal 18 2 16 5" xfId="24701" xr:uid="{0D24BC35-09CE-45D2-98BB-3ABFC2DE42EE}"/>
    <cellStyle name="Normal 18 2 16 5 2" xfId="24702" xr:uid="{D8540B22-43AF-45F4-900B-252B6DED569C}"/>
    <cellStyle name="Normal 18 2 16 5 2 2" xfId="24703" xr:uid="{99700D9B-0EE7-4C31-9020-58D3C1E33C05}"/>
    <cellStyle name="Normal 18 2 16 5 2 2 2" xfId="24704" xr:uid="{CFAB96C5-1338-4313-801E-C0983C34E340}"/>
    <cellStyle name="Normal 18 2 16 5 2 2 3" xfId="24705" xr:uid="{5E2DF521-4ABA-4CB2-8D4A-3E8B28AB26AD}"/>
    <cellStyle name="Normal 18 2 16 5 2 2 4" xfId="24706" xr:uid="{956E340F-4E62-4B33-8DB7-4C240BFB8424}"/>
    <cellStyle name="Normal 18 2 16 5 2 2 5" xfId="24707" xr:uid="{32484B8D-FDBC-4303-B462-BC7C127984B4}"/>
    <cellStyle name="Normal 18 2 16 5 2 3" xfId="24708" xr:uid="{D55D5106-9CE6-43CE-9F1C-2BDD3E761175}"/>
    <cellStyle name="Normal 18 2 16 5 2 4" xfId="24709" xr:uid="{B0DC0B9C-4C11-40E8-9626-1768F6600558}"/>
    <cellStyle name="Normal 18 2 16 5 2 5" xfId="24710" xr:uid="{6126F7B4-8B7D-47F6-945D-01B9AA362A44}"/>
    <cellStyle name="Normal 18 2 16 5 2 6" xfId="24711" xr:uid="{87F17D6A-8728-42E1-9D50-DB2CAF69F326}"/>
    <cellStyle name="Normal 18 2 16 5 3" xfId="24712" xr:uid="{906A4700-3323-4A61-BA44-D3DF10D67010}"/>
    <cellStyle name="Normal 18 2 16 5 3 2" xfId="24713" xr:uid="{9DA29B89-2A21-4E4B-BC07-E03944015CDD}"/>
    <cellStyle name="Normal 18 2 16 5 3 2 2" xfId="24714" xr:uid="{99ACBBB7-9455-49D8-B0A8-E538DBB2D8B4}"/>
    <cellStyle name="Normal 18 2 16 5 3 2 3" xfId="24715" xr:uid="{6217D43E-7BB4-43BD-8478-44A4E6F49B18}"/>
    <cellStyle name="Normal 18 2 16 5 3 3" xfId="24716" xr:uid="{9C21B224-01E7-4166-B6B4-AFB1B7A17D7F}"/>
    <cellStyle name="Normal 18 2 16 5 3 4" xfId="24717" xr:uid="{C6452360-50AE-4026-802E-B63751FB0C01}"/>
    <cellStyle name="Normal 18 2 16 5 3 5" xfId="24718" xr:uid="{C88247FD-C0FC-4935-B5C0-D637F4FD918A}"/>
    <cellStyle name="Normal 18 2 16 5 3 6" xfId="24719" xr:uid="{9A1D39F0-391A-4CCA-9BCA-E209DEEB9ABB}"/>
    <cellStyle name="Normal 18 2 16 5 4" xfId="24720" xr:uid="{3DB56163-2135-43D3-A650-A1AF1FF913D9}"/>
    <cellStyle name="Normal 18 2 16 5 4 2" xfId="24721" xr:uid="{E3C5707A-DF1A-4DBC-A58D-946BD6094DC0}"/>
    <cellStyle name="Normal 18 2 16 5 4 3" xfId="24722" xr:uid="{F1A04D77-AF80-4688-937A-9AE889DDA18E}"/>
    <cellStyle name="Normal 18 2 16 5 5" xfId="24723" xr:uid="{217D20B1-FF8C-4794-B685-F9DB7140EDB6}"/>
    <cellStyle name="Normal 18 2 16 5 6" xfId="24724" xr:uid="{D8C829E1-67DC-4C33-813E-0B1568706C7B}"/>
    <cellStyle name="Normal 18 2 16 5 7" xfId="24725" xr:uid="{45191A15-0CF4-4223-9E0A-506FE5C6B6D5}"/>
    <cellStyle name="Normal 18 2 16 5 8" xfId="24726" xr:uid="{43339438-D1CA-41A5-A00C-FF7CEEF8B297}"/>
    <cellStyle name="Normal 18 2 16 6" xfId="24727" xr:uid="{CC7AEF60-36F0-4747-98F1-C3B82BCE8716}"/>
    <cellStyle name="Normal 18 2 16 7" xfId="24728" xr:uid="{7689FF4E-6592-40ED-8D9D-94A51A3E3278}"/>
    <cellStyle name="Normal 18 2 17" xfId="24729" xr:uid="{4A1325CB-1E25-4A87-BD48-AC7FA8038625}"/>
    <cellStyle name="Normal 18 2 17 2" xfId="24730" xr:uid="{FB4D4503-2F2B-46CD-9250-4A027306E2A6}"/>
    <cellStyle name="Normal 18 2 17 2 2" xfId="24731" xr:uid="{9A0A3DEA-7C80-411E-85BC-74F25A09E77E}"/>
    <cellStyle name="Normal 18 2 17 2 2 2" xfId="24732" xr:uid="{AD0A1CD0-EE8D-41EB-BA93-238CBB36B0A3}"/>
    <cellStyle name="Normal 18 2 17 2 3" xfId="24733" xr:uid="{58CA8696-BF5F-45E8-A30E-60374DC47E0B}"/>
    <cellStyle name="Normal 18 2 17 2 4" xfId="24734" xr:uid="{F342B4DE-3E53-4421-A624-07DC5E5FB0AD}"/>
    <cellStyle name="Normal 18 2 17 3" xfId="24735" xr:uid="{2F066001-C2ED-4D0F-BB27-786542AACD97}"/>
    <cellStyle name="Normal 18 2 17 4" xfId="24736" xr:uid="{717009F0-0F8B-45BA-90C6-FAC7D348B33F}"/>
    <cellStyle name="Normal 18 2 17 4 2" xfId="24737" xr:uid="{0E09EC8B-E4A5-4CA4-91B8-B58EA56D31EB}"/>
    <cellStyle name="Normal 18 2 17 4 2 2" xfId="24738" xr:uid="{3839E059-7C9A-44F7-A6A4-1BB87BBDB5C3}"/>
    <cellStyle name="Normal 18 2 17 4 2 2 2" xfId="24739" xr:uid="{0CF91478-C542-48F6-8309-39BADF3D84FB}"/>
    <cellStyle name="Normal 18 2 17 4 2 2 3" xfId="24740" xr:uid="{5E7B0672-AAE7-4C64-8237-2C0FF362428E}"/>
    <cellStyle name="Normal 18 2 17 4 2 2 4" xfId="24741" xr:uid="{D3B13679-676B-4D16-93F8-CECD1AF66517}"/>
    <cellStyle name="Normal 18 2 17 4 2 2 5" xfId="24742" xr:uid="{DDCF2C7A-979F-43C8-B750-19D92067AB41}"/>
    <cellStyle name="Normal 18 2 17 4 2 3" xfId="24743" xr:uid="{2FD34B7A-8CE2-4D09-8C11-81701EB0A1E0}"/>
    <cellStyle name="Normal 18 2 17 4 2 4" xfId="24744" xr:uid="{5A7087E7-B53B-4876-BE64-9315A19C73CF}"/>
    <cellStyle name="Normal 18 2 17 4 2 5" xfId="24745" xr:uid="{BEAC7467-DACC-49D4-85A1-041C64F6D0E6}"/>
    <cellStyle name="Normal 18 2 17 4 2 6" xfId="24746" xr:uid="{19CFBBFE-CC2B-460E-8C96-7C75B5AD685D}"/>
    <cellStyle name="Normal 18 2 17 4 3" xfId="24747" xr:uid="{5F6DE689-9357-426A-97D2-4518A294A2B8}"/>
    <cellStyle name="Normal 18 2 17 4 3 2" xfId="24748" xr:uid="{75D5CA17-A9E0-4884-A168-FD9CB02FA3CC}"/>
    <cellStyle name="Normal 18 2 17 4 3 2 2" xfId="24749" xr:uid="{80B69D96-CDD8-4E30-9221-A9BBF473D695}"/>
    <cellStyle name="Normal 18 2 17 4 3 2 3" xfId="24750" xr:uid="{C0EDE501-233F-4FBD-8B7A-D829722597DD}"/>
    <cellStyle name="Normal 18 2 17 4 3 3" xfId="24751" xr:uid="{94FB0F0D-2952-4BB3-9B54-8B330B28AF08}"/>
    <cellStyle name="Normal 18 2 17 4 3 4" xfId="24752" xr:uid="{6CBCDF03-3B00-4749-9009-789257B4156A}"/>
    <cellStyle name="Normal 18 2 17 4 3 5" xfId="24753" xr:uid="{E61FDEBD-13EB-4171-80B1-D0A7B80D8F53}"/>
    <cellStyle name="Normal 18 2 17 4 3 6" xfId="24754" xr:uid="{79C11884-324C-4178-A51A-F8D9F3C03F7B}"/>
    <cellStyle name="Normal 18 2 17 4 4" xfId="24755" xr:uid="{457AB1F8-29C2-4EC7-A9C6-AAEE1519FDEB}"/>
    <cellStyle name="Normal 18 2 17 4 4 2" xfId="24756" xr:uid="{3890B87B-7AB1-4380-9438-A0CCB303EFC1}"/>
    <cellStyle name="Normal 18 2 17 4 4 3" xfId="24757" xr:uid="{75D6A88B-F87B-44C8-B9E6-FF3C86E921F2}"/>
    <cellStyle name="Normal 18 2 17 4 5" xfId="24758" xr:uid="{3DE1D988-E82E-40EF-A0F0-4A7B520CA571}"/>
    <cellStyle name="Normal 18 2 17 4 6" xfId="24759" xr:uid="{84C95192-FA46-4C48-AB87-8596D2B54812}"/>
    <cellStyle name="Normal 18 2 17 4 7" xfId="24760" xr:uid="{08C788E9-B912-4E12-BEF0-D01F8859CC96}"/>
    <cellStyle name="Normal 18 2 17 4 8" xfId="24761" xr:uid="{467D4C71-4C4F-4B53-9F8C-3AEB3D1F6264}"/>
    <cellStyle name="Normal 18 2 17 5" xfId="24762" xr:uid="{FC986538-C6DC-42DC-95DD-39E4A6CE90D0}"/>
    <cellStyle name="Normal 18 2 17 5 2" xfId="24763" xr:uid="{9AA1C57B-A711-4E26-8104-7BD287A59424}"/>
    <cellStyle name="Normal 18 2 17 5 2 2" xfId="24764" xr:uid="{26DC24F7-2C9D-48C0-9AB3-4E77DBD42B19}"/>
    <cellStyle name="Normal 18 2 17 5 2 2 2" xfId="24765" xr:uid="{5710D805-F1C8-4713-B8D9-0178FE8B55CE}"/>
    <cellStyle name="Normal 18 2 17 5 2 2 3" xfId="24766" xr:uid="{4A4FDB7F-125F-42AD-A0C7-AAD49AE93201}"/>
    <cellStyle name="Normal 18 2 17 5 2 2 4" xfId="24767" xr:uid="{E5B0D4A8-E4E6-4B2D-9701-96B8B2A6BB02}"/>
    <cellStyle name="Normal 18 2 17 5 2 2 5" xfId="24768" xr:uid="{2F6F930E-F88A-438E-82F3-3E5AE21DED32}"/>
    <cellStyle name="Normal 18 2 17 5 2 3" xfId="24769" xr:uid="{5418AAE8-4B43-4CF8-8BCE-8CFF38DCD69C}"/>
    <cellStyle name="Normal 18 2 17 5 2 4" xfId="24770" xr:uid="{91152624-305C-4B37-A4D5-FF762652D4D0}"/>
    <cellStyle name="Normal 18 2 17 5 2 5" xfId="24771" xr:uid="{7A9C5448-7DA6-4A91-BC45-F3CA1EFF2DB8}"/>
    <cellStyle name="Normal 18 2 17 5 2 6" xfId="24772" xr:uid="{F594D7EE-FB06-44BE-8F3E-C50851494192}"/>
    <cellStyle name="Normal 18 2 17 5 3" xfId="24773" xr:uid="{4B24E476-B197-4A10-AF81-11F9896A51F3}"/>
    <cellStyle name="Normal 18 2 17 5 3 2" xfId="24774" xr:uid="{A865913B-6F34-4045-A806-08A825F44DDF}"/>
    <cellStyle name="Normal 18 2 17 5 3 2 2" xfId="24775" xr:uid="{0EA85C56-21D9-47C5-9D50-F379E6CC531D}"/>
    <cellStyle name="Normal 18 2 17 5 3 2 3" xfId="24776" xr:uid="{285894EC-67F4-4F62-841A-428FAE63F0CE}"/>
    <cellStyle name="Normal 18 2 17 5 3 3" xfId="24777" xr:uid="{584066F1-D1DC-4606-AE4D-B2C18E930B2F}"/>
    <cellStyle name="Normal 18 2 17 5 3 4" xfId="24778" xr:uid="{B8C2D4BE-9BAD-4EA8-8CA7-39DF637D406A}"/>
    <cellStyle name="Normal 18 2 17 5 3 5" xfId="24779" xr:uid="{3FF67787-F824-4772-A035-0B85908855FC}"/>
    <cellStyle name="Normal 18 2 17 5 3 6" xfId="24780" xr:uid="{C0CBE2EC-1A2A-4A43-A8D0-0D716C9ED9A7}"/>
    <cellStyle name="Normal 18 2 17 5 4" xfId="24781" xr:uid="{8F9D3E24-5B37-45F2-8088-F4F41B3BE8C0}"/>
    <cellStyle name="Normal 18 2 17 5 4 2" xfId="24782" xr:uid="{87C87B5B-85CF-4E29-80DD-EEFAFC7E09C6}"/>
    <cellStyle name="Normal 18 2 17 5 4 3" xfId="24783" xr:uid="{BEB20A6D-709A-4C83-810D-5723743FE494}"/>
    <cellStyle name="Normal 18 2 17 5 5" xfId="24784" xr:uid="{23488C69-1522-476F-B4D3-08512753245C}"/>
    <cellStyle name="Normal 18 2 17 5 6" xfId="24785" xr:uid="{053B2250-B234-41FA-A7C3-739FFB028CB0}"/>
    <cellStyle name="Normal 18 2 17 5 7" xfId="24786" xr:uid="{217CC579-FDC4-41FC-AEB9-802B762A6716}"/>
    <cellStyle name="Normal 18 2 17 5 8" xfId="24787" xr:uid="{27E6BFF6-D04D-4BAB-B24B-79D64837C38F}"/>
    <cellStyle name="Normal 18 2 17 6" xfId="24788" xr:uid="{0DFB4D58-314F-434A-9C58-97E74989E219}"/>
    <cellStyle name="Normal 18 2 17 7" xfId="24789" xr:uid="{DE22FD2F-2AF6-4E77-B877-62AF3836FC56}"/>
    <cellStyle name="Normal 18 2 18" xfId="24301" xr:uid="{48223EDD-735D-4801-83B9-81F16A20E34F}"/>
    <cellStyle name="Normal 18 2 2" xfId="24790" xr:uid="{1E7A7677-A794-4EF5-92BA-654D2B4665AC}"/>
    <cellStyle name="Normal 18 2 2 2" xfId="24791" xr:uid="{F00D4AC3-F7E5-407A-9C06-C21BC8BE5DEA}"/>
    <cellStyle name="Normal 18 2 2 2 2" xfId="24792" xr:uid="{EDD5981C-4E35-474E-AF16-0A7F349C5C31}"/>
    <cellStyle name="Normal 18 2 2 2 2 2" xfId="24793" xr:uid="{8C33FC25-64F6-490E-98FF-4E0F69DD84B9}"/>
    <cellStyle name="Normal 18 2 2 2 3" xfId="24794" xr:uid="{E3E9414E-1109-4DB7-88FD-0254F2E505D8}"/>
    <cellStyle name="Normal 18 2 2 2 4" xfId="24795" xr:uid="{D528B454-D389-470B-B789-D2FCDBE9A1EA}"/>
    <cellStyle name="Normal 18 2 2 3" xfId="24796" xr:uid="{B9BB0C8C-EA1A-4F95-AA6C-57CF6E758F1A}"/>
    <cellStyle name="Normal 18 2 2 4" xfId="24797" xr:uid="{537D0BD8-F588-4725-AC50-26F440E5AED1}"/>
    <cellStyle name="Normal 18 2 2 4 2" xfId="24798" xr:uid="{484D4055-D431-45C8-AC62-4FFFA37AFF0E}"/>
    <cellStyle name="Normal 18 2 2 4 2 2" xfId="24799" xr:uid="{A22EF682-4E1F-4657-A69D-585C7A4A79AA}"/>
    <cellStyle name="Normal 18 2 2 4 2 2 2" xfId="24800" xr:uid="{A7DC4B45-61EE-46D5-B523-F0A9C13E85D2}"/>
    <cellStyle name="Normal 18 2 2 4 2 2 3" xfId="24801" xr:uid="{05370568-2381-4E6B-835D-EC3441068474}"/>
    <cellStyle name="Normal 18 2 2 4 2 2 4" xfId="24802" xr:uid="{3EA40AA6-3D02-4CC1-94AA-EB8D981F5D73}"/>
    <cellStyle name="Normal 18 2 2 4 2 2 5" xfId="24803" xr:uid="{7DF87D9D-316A-484F-8E1E-CA1213FB62B7}"/>
    <cellStyle name="Normal 18 2 2 4 2 3" xfId="24804" xr:uid="{729AD5C3-A30A-4EA0-9B37-59E11042A286}"/>
    <cellStyle name="Normal 18 2 2 4 2 4" xfId="24805" xr:uid="{F6C9484E-965C-4CEE-B5CC-03F6F9BC0C2A}"/>
    <cellStyle name="Normal 18 2 2 4 2 5" xfId="24806" xr:uid="{CB62D15E-6FE5-452D-8F18-F3A56DDDE638}"/>
    <cellStyle name="Normal 18 2 2 4 2 6" xfId="24807" xr:uid="{B160BD4F-4B9E-43E0-B7CB-9D22F2D313EB}"/>
    <cellStyle name="Normal 18 2 2 4 3" xfId="24808" xr:uid="{98307515-8A9D-4484-88C8-AB96D88A4E81}"/>
    <cellStyle name="Normal 18 2 2 4 3 2" xfId="24809" xr:uid="{8F534C32-E843-45A8-9678-731C34A0096C}"/>
    <cellStyle name="Normal 18 2 2 4 3 2 2" xfId="24810" xr:uid="{8FB6A1A9-4E9A-46F1-8FDB-7000A0D17C76}"/>
    <cellStyle name="Normal 18 2 2 4 3 2 3" xfId="24811" xr:uid="{E5C36A94-FBE2-4340-A8A3-C3DEBE9170C0}"/>
    <cellStyle name="Normal 18 2 2 4 3 3" xfId="24812" xr:uid="{56909F62-C30F-47A5-A9C8-79975A3036D7}"/>
    <cellStyle name="Normal 18 2 2 4 3 4" xfId="24813" xr:uid="{DE1DAE04-29EF-4CB4-B5D5-62259ECA1482}"/>
    <cellStyle name="Normal 18 2 2 4 3 5" xfId="24814" xr:uid="{BED2236C-3FF6-46AB-974A-6799F041C681}"/>
    <cellStyle name="Normal 18 2 2 4 3 6" xfId="24815" xr:uid="{960B68E7-163D-4085-B5FD-A6D48F57F911}"/>
    <cellStyle name="Normal 18 2 2 4 4" xfId="24816" xr:uid="{51646D0C-EA60-4713-936C-FBEEC82F2850}"/>
    <cellStyle name="Normal 18 2 2 4 4 2" xfId="24817" xr:uid="{E7680C4A-97E2-424B-A340-E1E07232A27A}"/>
    <cellStyle name="Normal 18 2 2 4 4 3" xfId="24818" xr:uid="{41EED6C4-0043-46C1-8D6B-6062DA728679}"/>
    <cellStyle name="Normal 18 2 2 4 5" xfId="24819" xr:uid="{704814C8-AE5A-4A5B-ACD3-74B8C51AABDC}"/>
    <cellStyle name="Normal 18 2 2 4 6" xfId="24820" xr:uid="{7F7AC0C6-9916-48C7-8CC7-19D382A82871}"/>
    <cellStyle name="Normal 18 2 2 4 7" xfId="24821" xr:uid="{6B084087-4693-4E15-A05E-4C1F8D627F58}"/>
    <cellStyle name="Normal 18 2 2 4 8" xfId="24822" xr:uid="{9E6DD48F-8599-4F8E-B530-7E4B221CA7D7}"/>
    <cellStyle name="Normal 18 2 2 5" xfId="24823" xr:uid="{E60E269E-8929-41A9-B2CB-3E5E73C393E5}"/>
    <cellStyle name="Normal 18 2 2 5 2" xfId="24824" xr:uid="{29DDC4E7-6239-40B8-B808-B71B47C11B39}"/>
    <cellStyle name="Normal 18 2 2 5 2 2" xfId="24825" xr:uid="{44C7320C-5579-426E-B1B9-CF7975036A00}"/>
    <cellStyle name="Normal 18 2 2 5 2 2 2" xfId="24826" xr:uid="{E28F185A-3221-41D7-BBD4-0F808C0C29B7}"/>
    <cellStyle name="Normal 18 2 2 5 2 2 3" xfId="24827" xr:uid="{C86788B8-92BC-4ED1-97B9-AA60380CEC26}"/>
    <cellStyle name="Normal 18 2 2 5 2 2 4" xfId="24828" xr:uid="{E3EA5098-F8CE-4A7C-9A95-87D927029D4A}"/>
    <cellStyle name="Normal 18 2 2 5 2 2 5" xfId="24829" xr:uid="{F3827388-222E-4304-AEC7-F918CE629BC7}"/>
    <cellStyle name="Normal 18 2 2 5 2 3" xfId="24830" xr:uid="{63100EF1-29AD-4684-9047-C9E65B73A811}"/>
    <cellStyle name="Normal 18 2 2 5 2 4" xfId="24831" xr:uid="{ED260A8B-44CD-4234-BE2D-DEFCE50CA33C}"/>
    <cellStyle name="Normal 18 2 2 5 2 5" xfId="24832" xr:uid="{3E9ED375-DB06-496B-8ABC-7A812690F908}"/>
    <cellStyle name="Normal 18 2 2 5 2 6" xfId="24833" xr:uid="{27BA722A-1099-4839-8AD4-6F4BA4E229E1}"/>
    <cellStyle name="Normal 18 2 2 5 3" xfId="24834" xr:uid="{7E7A6EE5-39C5-4C76-939F-390E8810189F}"/>
    <cellStyle name="Normal 18 2 2 5 3 2" xfId="24835" xr:uid="{564C5B76-C619-48C1-813D-F13E4E609FC8}"/>
    <cellStyle name="Normal 18 2 2 5 3 2 2" xfId="24836" xr:uid="{B031DC8C-A436-4D6E-9E5D-88563105A5B1}"/>
    <cellStyle name="Normal 18 2 2 5 3 2 3" xfId="24837" xr:uid="{02A90E85-5098-4234-B6CF-09E33921378F}"/>
    <cellStyle name="Normal 18 2 2 5 3 3" xfId="24838" xr:uid="{7133DFCF-220A-44DF-B852-5C0977088F51}"/>
    <cellStyle name="Normal 18 2 2 5 3 4" xfId="24839" xr:uid="{97465F0D-9026-4ABC-905A-9D0EE0E2B92F}"/>
    <cellStyle name="Normal 18 2 2 5 3 5" xfId="24840" xr:uid="{20C87D1C-CB60-445B-AC0E-ED7AACF6C062}"/>
    <cellStyle name="Normal 18 2 2 5 3 6" xfId="24841" xr:uid="{8E62E937-2811-4031-8268-DCC90C70FB44}"/>
    <cellStyle name="Normal 18 2 2 5 4" xfId="24842" xr:uid="{136AF43D-449B-4D08-B81B-32D6B9EBD77D}"/>
    <cellStyle name="Normal 18 2 2 5 4 2" xfId="24843" xr:uid="{3DFF0205-E848-40B9-BE55-D8DFED91A165}"/>
    <cellStyle name="Normal 18 2 2 5 4 3" xfId="24844" xr:uid="{E838CE06-1614-453C-B18D-FFDF52FA07E8}"/>
    <cellStyle name="Normal 18 2 2 5 5" xfId="24845" xr:uid="{D5CAB139-23BE-4427-BAEC-23AB3426DEFD}"/>
    <cellStyle name="Normal 18 2 2 5 6" xfId="24846" xr:uid="{B5E5F17D-016C-4E87-9DA4-E30AF702FA8D}"/>
    <cellStyle name="Normal 18 2 2 5 7" xfId="24847" xr:uid="{9A26A6C4-84FE-41F9-9DA4-44F79A7CB54C}"/>
    <cellStyle name="Normal 18 2 2 5 8" xfId="24848" xr:uid="{58406896-63A8-4404-9DCE-954FB58C2C86}"/>
    <cellStyle name="Normal 18 2 2 6" xfId="24849" xr:uid="{8755D6B5-A165-47DA-9CDB-09B1292B34A8}"/>
    <cellStyle name="Normal 18 2 2 7" xfId="24850" xr:uid="{6C9D8337-B941-48F6-AF92-E6FB8508F5D5}"/>
    <cellStyle name="Normal 18 2 3" xfId="24851" xr:uid="{892349BF-5D25-4762-AABF-D75BB6DD87BE}"/>
    <cellStyle name="Normal 18 2 3 2" xfId="24852" xr:uid="{C5E54BD0-12D0-4A7F-89F1-C40676742C6E}"/>
    <cellStyle name="Normal 18 2 3 2 2" xfId="24853" xr:uid="{84A0C05F-CED1-44CF-8FEC-A7794DCD57F7}"/>
    <cellStyle name="Normal 18 2 3 2 2 2" xfId="24854" xr:uid="{A12CD71B-85AB-4A33-AD49-6EEB521B6933}"/>
    <cellStyle name="Normal 18 2 3 2 3" xfId="24855" xr:uid="{2E1D1DD2-275D-48A2-9CD7-06168C95C2C9}"/>
    <cellStyle name="Normal 18 2 3 2 4" xfId="24856" xr:uid="{6A7246AD-69D4-496A-8EE3-ADE45040694B}"/>
    <cellStyle name="Normal 18 2 3 3" xfId="24857" xr:uid="{7D662F9D-0B29-4EEA-88BD-4B4542A37AD5}"/>
    <cellStyle name="Normal 18 2 3 4" xfId="24858" xr:uid="{66D06B77-D91A-4A10-A968-3940956DE288}"/>
    <cellStyle name="Normal 18 2 3 4 2" xfId="24859" xr:uid="{7832F4B7-DC24-4090-92DB-BAF54D9368D3}"/>
    <cellStyle name="Normal 18 2 3 4 2 2" xfId="24860" xr:uid="{BA887C19-727A-447C-8C12-0C2E3199AF4F}"/>
    <cellStyle name="Normal 18 2 3 4 2 2 2" xfId="24861" xr:uid="{4B4EE2A1-D81B-4E7A-95A6-1DBAA13878D7}"/>
    <cellStyle name="Normal 18 2 3 4 2 2 3" xfId="24862" xr:uid="{6E4D949D-2F93-4431-BFCA-10B9D96417CB}"/>
    <cellStyle name="Normal 18 2 3 4 2 2 4" xfId="24863" xr:uid="{000F8B0D-170E-41BE-BDA5-5221F2D968D6}"/>
    <cellStyle name="Normal 18 2 3 4 2 2 5" xfId="24864" xr:uid="{57C235F2-0F81-4B3F-AB5E-82FEBFBD1A1A}"/>
    <cellStyle name="Normal 18 2 3 4 2 3" xfId="24865" xr:uid="{A932F5AA-E9DA-4834-AB8A-5B79D1501151}"/>
    <cellStyle name="Normal 18 2 3 4 2 4" xfId="24866" xr:uid="{C220FE9F-ABD1-4B82-9836-CAA35B00515E}"/>
    <cellStyle name="Normal 18 2 3 4 2 5" xfId="24867" xr:uid="{835D95CF-57D9-4880-8477-4E8B18C0C341}"/>
    <cellStyle name="Normal 18 2 3 4 2 6" xfId="24868" xr:uid="{99FE8ACD-1E9E-4E7B-AF1D-402F2B79BF45}"/>
    <cellStyle name="Normal 18 2 3 4 3" xfId="24869" xr:uid="{F0CDEF0A-118A-4479-A7EA-33408B5DF476}"/>
    <cellStyle name="Normal 18 2 3 4 3 2" xfId="24870" xr:uid="{4F831D4F-FC43-42BC-B03E-E591DDDF4BF8}"/>
    <cellStyle name="Normal 18 2 3 4 3 2 2" xfId="24871" xr:uid="{BD48CA09-EECD-4274-80DC-393A054044CE}"/>
    <cellStyle name="Normal 18 2 3 4 3 2 3" xfId="24872" xr:uid="{7FB6C3B8-6B98-4E39-BA0F-F7B47AE5AEFD}"/>
    <cellStyle name="Normal 18 2 3 4 3 3" xfId="24873" xr:uid="{2439A5B4-62ED-4C5A-96D7-201BC9330C98}"/>
    <cellStyle name="Normal 18 2 3 4 3 4" xfId="24874" xr:uid="{BD9A8989-9760-4A38-94CF-3BBECE3C26A8}"/>
    <cellStyle name="Normal 18 2 3 4 3 5" xfId="24875" xr:uid="{4DAC62D3-B154-47AB-BE7E-36AFEDD443FE}"/>
    <cellStyle name="Normal 18 2 3 4 3 6" xfId="24876" xr:uid="{0A074A67-4242-4270-A3AF-295697FD761C}"/>
    <cellStyle name="Normal 18 2 3 4 4" xfId="24877" xr:uid="{00364912-E8A9-4164-AFBB-29C0F7EA9C6D}"/>
    <cellStyle name="Normal 18 2 3 4 4 2" xfId="24878" xr:uid="{76F515F5-DD33-4827-9DE8-8923AD33518E}"/>
    <cellStyle name="Normal 18 2 3 4 4 3" xfId="24879" xr:uid="{8D8C50A8-9F8F-4F52-B62C-828EDC403558}"/>
    <cellStyle name="Normal 18 2 3 4 5" xfId="24880" xr:uid="{4BB92C95-04DA-4B22-837A-BC8CC70E22DD}"/>
    <cellStyle name="Normal 18 2 3 4 6" xfId="24881" xr:uid="{F72B22FD-E898-4675-BDF2-2D3EF8A08096}"/>
    <cellStyle name="Normal 18 2 3 4 7" xfId="24882" xr:uid="{60952DA6-8011-4000-B207-EC63F23B99FB}"/>
    <cellStyle name="Normal 18 2 3 4 8" xfId="24883" xr:uid="{68E6F0DA-B255-47CE-8F61-25B3F366C2DC}"/>
    <cellStyle name="Normal 18 2 3 5" xfId="24884" xr:uid="{824A4CEF-A791-429D-995B-7A501FE65A0E}"/>
    <cellStyle name="Normal 18 2 3 5 2" xfId="24885" xr:uid="{C07DEA0C-8121-4075-A078-46E8E58356F5}"/>
    <cellStyle name="Normal 18 2 3 5 2 2" xfId="24886" xr:uid="{0CBE0A67-2DF2-4662-A3DF-54B47DA60DB4}"/>
    <cellStyle name="Normal 18 2 3 5 2 2 2" xfId="24887" xr:uid="{0077A478-39CB-44BB-BB62-6453F862B8AA}"/>
    <cellStyle name="Normal 18 2 3 5 2 2 3" xfId="24888" xr:uid="{F7E6C731-4E90-48D8-9C40-6278B7783FF7}"/>
    <cellStyle name="Normal 18 2 3 5 2 2 4" xfId="24889" xr:uid="{148969AF-44F8-4A79-BAA1-49882AEE1E17}"/>
    <cellStyle name="Normal 18 2 3 5 2 2 5" xfId="24890" xr:uid="{62A1A62E-1CA0-48DE-8345-D54E6CA0C528}"/>
    <cellStyle name="Normal 18 2 3 5 2 3" xfId="24891" xr:uid="{7B77F5B8-7402-453F-82D4-DA94182C3116}"/>
    <cellStyle name="Normal 18 2 3 5 2 4" xfId="24892" xr:uid="{2B9DB8C5-5132-4AFE-9BFB-84CEAA1455B0}"/>
    <cellStyle name="Normal 18 2 3 5 2 5" xfId="24893" xr:uid="{26A421BE-9C04-4FAD-8194-C89DC10CC317}"/>
    <cellStyle name="Normal 18 2 3 5 2 6" xfId="24894" xr:uid="{B84FE73E-77DD-4D29-9D73-EA14ED08A167}"/>
    <cellStyle name="Normal 18 2 3 5 3" xfId="24895" xr:uid="{EB4B7023-5D36-4D66-9546-AE37E71CDF78}"/>
    <cellStyle name="Normal 18 2 3 5 3 2" xfId="24896" xr:uid="{769D6E0F-71D7-4FBC-ABFA-5C4FFA8B98E3}"/>
    <cellStyle name="Normal 18 2 3 5 3 2 2" xfId="24897" xr:uid="{6D673BFF-60A8-438D-888D-847C528BB67D}"/>
    <cellStyle name="Normal 18 2 3 5 3 2 3" xfId="24898" xr:uid="{1A654297-0F6F-4FE7-A937-89F00852D020}"/>
    <cellStyle name="Normal 18 2 3 5 3 3" xfId="24899" xr:uid="{6516B121-6760-486B-AFCA-397C739E33E5}"/>
    <cellStyle name="Normal 18 2 3 5 3 4" xfId="24900" xr:uid="{31745FB2-BBA4-45D6-BAC9-1FA7875A0466}"/>
    <cellStyle name="Normal 18 2 3 5 3 5" xfId="24901" xr:uid="{9CF6BFBC-6023-45C3-8C22-776D7F748AD2}"/>
    <cellStyle name="Normal 18 2 3 5 3 6" xfId="24902" xr:uid="{5F1C91CE-F256-4336-A7AD-58C91FC74E23}"/>
    <cellStyle name="Normal 18 2 3 5 4" xfId="24903" xr:uid="{D1612344-DDE8-4752-B853-ECFF842F6431}"/>
    <cellStyle name="Normal 18 2 3 5 4 2" xfId="24904" xr:uid="{BCB13C30-046D-4C59-AD5D-03B0186160F6}"/>
    <cellStyle name="Normal 18 2 3 5 4 3" xfId="24905" xr:uid="{1C165AE0-38F3-478C-AA6F-7E315668EB16}"/>
    <cellStyle name="Normal 18 2 3 5 5" xfId="24906" xr:uid="{2A6BF341-4593-4F39-821A-C06CD63B7FE9}"/>
    <cellStyle name="Normal 18 2 3 5 6" xfId="24907" xr:uid="{3451EA1A-73BB-4BB9-8A43-7653A9F99FD2}"/>
    <cellStyle name="Normal 18 2 3 5 7" xfId="24908" xr:uid="{DDF1191E-1CBF-4E34-AFAC-E459B89F1D0B}"/>
    <cellStyle name="Normal 18 2 3 5 8" xfId="24909" xr:uid="{7B6A07E9-6205-44D6-A433-31F30013E36B}"/>
    <cellStyle name="Normal 18 2 3 6" xfId="24910" xr:uid="{A8879588-F713-47CC-AC02-592594BC43F8}"/>
    <cellStyle name="Normal 18 2 3 7" xfId="24911" xr:uid="{6BCAE051-04D0-4DD3-9921-EA95E269D6F9}"/>
    <cellStyle name="Normal 18 2 4" xfId="24912" xr:uid="{A1D55BBA-C766-4C7F-8A0F-1E68D3977B2E}"/>
    <cellStyle name="Normal 18 2 4 2" xfId="24913" xr:uid="{45F54E95-F612-42CE-AD39-E463B3C8E907}"/>
    <cellStyle name="Normal 18 2 4 2 2" xfId="24914" xr:uid="{79384BA1-1761-4F40-9674-3C3AE545D9F5}"/>
    <cellStyle name="Normal 18 2 4 2 2 2" xfId="24915" xr:uid="{0AB3DBA6-9A47-42F6-B33C-3492CE1450FF}"/>
    <cellStyle name="Normal 18 2 4 2 3" xfId="24916" xr:uid="{0F97B8B9-10B4-45D6-A411-62E42FE8E30C}"/>
    <cellStyle name="Normal 18 2 4 2 4" xfId="24917" xr:uid="{EEA7C0AE-F5D5-4E06-8736-57BD4488D7EB}"/>
    <cellStyle name="Normal 18 2 4 3" xfId="24918" xr:uid="{49C8D0CF-B9F3-4DDE-BF1F-85B05925B6D1}"/>
    <cellStyle name="Normal 18 2 4 4" xfId="24919" xr:uid="{13C23851-2896-4E32-9ACB-23E231B29665}"/>
    <cellStyle name="Normal 18 2 4 4 2" xfId="24920" xr:uid="{C10AAB7D-6E57-41C7-8EA6-09E113D7A8BE}"/>
    <cellStyle name="Normal 18 2 4 4 2 2" xfId="24921" xr:uid="{71DFBD0A-55FE-4837-AF86-442783DEAAD4}"/>
    <cellStyle name="Normal 18 2 4 4 2 2 2" xfId="24922" xr:uid="{BB5D341D-74DE-4B28-8310-7C8570EA75BD}"/>
    <cellStyle name="Normal 18 2 4 4 2 2 3" xfId="24923" xr:uid="{EF007D8B-0EAA-46A7-807C-1165D858C47D}"/>
    <cellStyle name="Normal 18 2 4 4 2 2 4" xfId="24924" xr:uid="{92096F9A-0E1E-4AC8-8C4D-6BE3579050C4}"/>
    <cellStyle name="Normal 18 2 4 4 2 2 5" xfId="24925" xr:uid="{43B99C67-A235-44C4-87C1-864E577EAEBE}"/>
    <cellStyle name="Normal 18 2 4 4 2 3" xfId="24926" xr:uid="{C2052E08-8C42-4769-B29D-7F2E2A715CC5}"/>
    <cellStyle name="Normal 18 2 4 4 2 4" xfId="24927" xr:uid="{3B2EA8ED-D052-409F-A606-7DA94643FBE4}"/>
    <cellStyle name="Normal 18 2 4 4 2 5" xfId="24928" xr:uid="{53B24272-0493-4BA9-A4CB-9C7E8B40BCAD}"/>
    <cellStyle name="Normal 18 2 4 4 2 6" xfId="24929" xr:uid="{C1D37AFC-3850-499B-BF86-F82FE544D447}"/>
    <cellStyle name="Normal 18 2 4 4 3" xfId="24930" xr:uid="{EA439954-06AB-4E82-A4F5-85A30475A77F}"/>
    <cellStyle name="Normal 18 2 4 4 3 2" xfId="24931" xr:uid="{A3AFFC2E-CF47-4146-82BF-A31587912B55}"/>
    <cellStyle name="Normal 18 2 4 4 3 2 2" xfId="24932" xr:uid="{C2FEE458-3ED9-4F7C-A369-843617EB5C78}"/>
    <cellStyle name="Normal 18 2 4 4 3 2 3" xfId="24933" xr:uid="{490E60E3-13C2-464C-97A6-EADE73FFBFD1}"/>
    <cellStyle name="Normal 18 2 4 4 3 3" xfId="24934" xr:uid="{A5E0A55B-74B0-463A-9E94-D3F00A45569E}"/>
    <cellStyle name="Normal 18 2 4 4 3 4" xfId="24935" xr:uid="{AF237A22-CC38-4DD8-9A29-4E88744401BC}"/>
    <cellStyle name="Normal 18 2 4 4 3 5" xfId="24936" xr:uid="{D4C21191-79C2-4BCA-A008-4DB7F9283F6E}"/>
    <cellStyle name="Normal 18 2 4 4 3 6" xfId="24937" xr:uid="{ACE3BB34-CF1B-47E8-B3E9-6615851AC1D4}"/>
    <cellStyle name="Normal 18 2 4 4 4" xfId="24938" xr:uid="{124152F6-5BB0-469B-8B6D-05AA69891B8A}"/>
    <cellStyle name="Normal 18 2 4 4 4 2" xfId="24939" xr:uid="{B87042C2-F13E-4D37-BFFD-2F0AD42448CD}"/>
    <cellStyle name="Normal 18 2 4 4 4 3" xfId="24940" xr:uid="{6301CA12-7302-47F9-8DF5-14E09279A46C}"/>
    <cellStyle name="Normal 18 2 4 4 5" xfId="24941" xr:uid="{68C57581-D1C6-4A59-BC76-CE5B1F21D1FD}"/>
    <cellStyle name="Normal 18 2 4 4 6" xfId="24942" xr:uid="{A040EA1E-A8CE-4B2C-93C4-ECE58CE43C8C}"/>
    <cellStyle name="Normal 18 2 4 4 7" xfId="24943" xr:uid="{02D1F9A5-D48E-44E0-A5AE-0581E0C3C2DA}"/>
    <cellStyle name="Normal 18 2 4 4 8" xfId="24944" xr:uid="{BE36BB19-6622-4D7F-968D-BE3C1A328F9B}"/>
    <cellStyle name="Normal 18 2 4 5" xfId="24945" xr:uid="{43C3BBB9-FE06-439E-B6DB-E7F666EF98B4}"/>
    <cellStyle name="Normal 18 2 4 5 2" xfId="24946" xr:uid="{B1D3A7CB-6A82-4BB2-94BD-478B062550C7}"/>
    <cellStyle name="Normal 18 2 4 5 2 2" xfId="24947" xr:uid="{070D7E35-D4F5-45CE-805E-F089B01D4CE9}"/>
    <cellStyle name="Normal 18 2 4 5 2 2 2" xfId="24948" xr:uid="{C6C88E2C-0B83-4C2F-9EA6-5785A88EDECF}"/>
    <cellStyle name="Normal 18 2 4 5 2 2 3" xfId="24949" xr:uid="{53B5642D-6717-48AE-88D6-2A8261B4CB0A}"/>
    <cellStyle name="Normal 18 2 4 5 2 2 4" xfId="24950" xr:uid="{AD937204-BAE7-49DD-9E2F-79FB65E48B9F}"/>
    <cellStyle name="Normal 18 2 4 5 2 2 5" xfId="24951" xr:uid="{0FCDE62B-6D8E-4385-B456-15221FE48E94}"/>
    <cellStyle name="Normal 18 2 4 5 2 3" xfId="24952" xr:uid="{9C6316E2-FD8D-49E5-8C62-09899DC4D2A1}"/>
    <cellStyle name="Normal 18 2 4 5 2 4" xfId="24953" xr:uid="{105B7043-20CC-4C34-B042-D4494FDB3E15}"/>
    <cellStyle name="Normal 18 2 4 5 2 5" xfId="24954" xr:uid="{C1D3267C-740F-4D86-A335-4475DE55EAE5}"/>
    <cellStyle name="Normal 18 2 4 5 2 6" xfId="24955" xr:uid="{BCD3C2A6-1C6F-4642-9D7E-95EFB4E6CC59}"/>
    <cellStyle name="Normal 18 2 4 5 3" xfId="24956" xr:uid="{21E49300-F4EF-471E-9F8A-A05F9498BF97}"/>
    <cellStyle name="Normal 18 2 4 5 3 2" xfId="24957" xr:uid="{9A2C07F9-423E-48C2-8F87-FD568FB8C509}"/>
    <cellStyle name="Normal 18 2 4 5 3 2 2" xfId="24958" xr:uid="{9EA3DD97-1114-4CD4-9591-57AF18353F42}"/>
    <cellStyle name="Normal 18 2 4 5 3 2 3" xfId="24959" xr:uid="{9A7CB593-FDEF-4EC8-A97D-C90595C21D50}"/>
    <cellStyle name="Normal 18 2 4 5 3 3" xfId="24960" xr:uid="{1AACC319-590F-4192-B9B2-4D08BEC1CDE7}"/>
    <cellStyle name="Normal 18 2 4 5 3 4" xfId="24961" xr:uid="{BDACA280-3501-4820-8094-4708FE71A351}"/>
    <cellStyle name="Normal 18 2 4 5 3 5" xfId="24962" xr:uid="{89D524C9-1466-45FC-BB77-425683563E04}"/>
    <cellStyle name="Normal 18 2 4 5 3 6" xfId="24963" xr:uid="{41936CB1-CA01-4380-8A5B-DE3BDF94EEA5}"/>
    <cellStyle name="Normal 18 2 4 5 4" xfId="24964" xr:uid="{170399DC-70DB-4A6A-8E6B-C2E7A6D3E606}"/>
    <cellStyle name="Normal 18 2 4 5 4 2" xfId="24965" xr:uid="{9616E96E-54CC-43BA-ADD5-B953CF582590}"/>
    <cellStyle name="Normal 18 2 4 5 4 3" xfId="24966" xr:uid="{6FA6727D-1628-4BFF-8FDE-86A46083CAEC}"/>
    <cellStyle name="Normal 18 2 4 5 5" xfId="24967" xr:uid="{71CFFC65-A3E2-4298-B3CE-5456F88233D8}"/>
    <cellStyle name="Normal 18 2 4 5 6" xfId="24968" xr:uid="{FA534CBC-F289-4FAA-A836-CFE830D4672B}"/>
    <cellStyle name="Normal 18 2 4 5 7" xfId="24969" xr:uid="{A1D2FE1C-0099-49E0-8776-CA45F6BC745F}"/>
    <cellStyle name="Normal 18 2 4 5 8" xfId="24970" xr:uid="{5CE2D32C-F1E8-4D93-B766-28F4C2CA21CA}"/>
    <cellStyle name="Normal 18 2 4 6" xfId="24971" xr:uid="{4265117A-EC3F-40AA-A60C-CA2AFA9F1805}"/>
    <cellStyle name="Normal 18 2 4 7" xfId="24972" xr:uid="{41D52CB9-ECE6-4EA1-9D54-C0C0BA530DC2}"/>
    <cellStyle name="Normal 18 2 5" xfId="24973" xr:uid="{07154A4F-E829-4337-A65F-C8CA12C65186}"/>
    <cellStyle name="Normal 18 2 5 2" xfId="24974" xr:uid="{9E01B0E7-D9D5-4797-B5DD-A775110553E6}"/>
    <cellStyle name="Normal 18 2 5 2 2" xfId="24975" xr:uid="{1F5F71A5-9395-4501-9772-584A6B7C8D1E}"/>
    <cellStyle name="Normal 18 2 5 2 2 2" xfId="24976" xr:uid="{3F72B0CE-D4F1-4375-A852-ECF2E0DBDC0D}"/>
    <cellStyle name="Normal 18 2 5 2 3" xfId="24977" xr:uid="{412508DC-E2F2-4648-8A1B-0F8C2AF34962}"/>
    <cellStyle name="Normal 18 2 5 2 4" xfId="24978" xr:uid="{EBC128CD-1C5F-4544-96E1-4C7C5EA2624C}"/>
    <cellStyle name="Normal 18 2 5 3" xfId="24979" xr:uid="{2474EEEA-A608-448E-A295-AF7F6361A353}"/>
    <cellStyle name="Normal 18 2 5 4" xfId="24980" xr:uid="{C551E527-C7FD-4CD5-A0BC-182FC4C7C69C}"/>
    <cellStyle name="Normal 18 2 5 4 2" xfId="24981" xr:uid="{40989638-EAA5-43E5-9151-A89D240BC0AC}"/>
    <cellStyle name="Normal 18 2 5 4 2 2" xfId="24982" xr:uid="{BD22F654-7ED5-443B-9B21-6A369B0DE97D}"/>
    <cellStyle name="Normal 18 2 5 4 2 2 2" xfId="24983" xr:uid="{F646CE33-83A9-4838-8255-1F01BB3038A5}"/>
    <cellStyle name="Normal 18 2 5 4 2 2 3" xfId="24984" xr:uid="{647B094B-B00F-4E6C-95E7-30CF2DE631A3}"/>
    <cellStyle name="Normal 18 2 5 4 2 2 4" xfId="24985" xr:uid="{B51108B2-1E16-457C-BCA9-B8374D3DD433}"/>
    <cellStyle name="Normal 18 2 5 4 2 2 5" xfId="24986" xr:uid="{3AD647FE-2915-4819-9717-BAC75B141FAC}"/>
    <cellStyle name="Normal 18 2 5 4 2 3" xfId="24987" xr:uid="{DAEF7041-DC70-44AF-B680-9F8CFBAEF998}"/>
    <cellStyle name="Normal 18 2 5 4 2 4" xfId="24988" xr:uid="{09E990E4-3D75-4DB6-8D9E-E006EA11B53D}"/>
    <cellStyle name="Normal 18 2 5 4 2 5" xfId="24989" xr:uid="{BB5ACD5C-DCC9-4D5E-B502-230A76384D2E}"/>
    <cellStyle name="Normal 18 2 5 4 2 6" xfId="24990" xr:uid="{B5E78112-096C-4C71-AE87-EAFD910BB285}"/>
    <cellStyle name="Normal 18 2 5 4 3" xfId="24991" xr:uid="{FF292647-44E7-463A-8E5C-299A9CEBFAA8}"/>
    <cellStyle name="Normal 18 2 5 4 3 2" xfId="24992" xr:uid="{CD1883D8-06F3-46B7-B838-0F0A9680172D}"/>
    <cellStyle name="Normal 18 2 5 4 3 2 2" xfId="24993" xr:uid="{BCEB6CFD-B796-4679-A53F-6D7DD3CCC517}"/>
    <cellStyle name="Normal 18 2 5 4 3 2 3" xfId="24994" xr:uid="{A4E754CC-0C9C-4597-B6AD-00F498EC574F}"/>
    <cellStyle name="Normal 18 2 5 4 3 3" xfId="24995" xr:uid="{EBA14097-BBBF-45D1-943D-38D61DB3629C}"/>
    <cellStyle name="Normal 18 2 5 4 3 4" xfId="24996" xr:uid="{AA257CA3-0935-49FE-B7F5-1C1D1757C230}"/>
    <cellStyle name="Normal 18 2 5 4 3 5" xfId="24997" xr:uid="{1F167061-C766-4C7D-B6CE-873EEE2CB521}"/>
    <cellStyle name="Normal 18 2 5 4 3 6" xfId="24998" xr:uid="{3ABDCC09-A13A-42AA-8B1C-AE2B79C6EF7E}"/>
    <cellStyle name="Normal 18 2 5 4 4" xfId="24999" xr:uid="{0BCF90C2-5CD6-4F37-B691-86A29AD8FD4B}"/>
    <cellStyle name="Normal 18 2 5 4 4 2" xfId="25000" xr:uid="{7BF4CDDD-618E-4C8D-8BBF-94859EE48162}"/>
    <cellStyle name="Normal 18 2 5 4 4 3" xfId="25001" xr:uid="{FF5C7259-19F7-4DA1-B0F3-AFAD668E4A4B}"/>
    <cellStyle name="Normal 18 2 5 4 5" xfId="25002" xr:uid="{9223472A-7112-4165-A98E-AC3FFBBB0D96}"/>
    <cellStyle name="Normal 18 2 5 4 6" xfId="25003" xr:uid="{A8E96EC0-38DE-4D14-971C-9A0BE70FF085}"/>
    <cellStyle name="Normal 18 2 5 4 7" xfId="25004" xr:uid="{1477F785-25A9-4586-BD72-C79EB0D08F54}"/>
    <cellStyle name="Normal 18 2 5 4 8" xfId="25005" xr:uid="{A0F5B723-9E23-4EEE-9843-1193CDEF32B3}"/>
    <cellStyle name="Normal 18 2 5 5" xfId="25006" xr:uid="{9A8EE7F5-8142-4571-BDD0-10B059B99D07}"/>
    <cellStyle name="Normal 18 2 5 5 2" xfId="25007" xr:uid="{9DF8680F-1A58-48C3-B878-C0E3C1915602}"/>
    <cellStyle name="Normal 18 2 5 5 2 2" xfId="25008" xr:uid="{D8F8D452-5836-4BB1-9BC3-47F2EE509BB9}"/>
    <cellStyle name="Normal 18 2 5 5 2 2 2" xfId="25009" xr:uid="{E49AA5E7-7979-4B82-9747-899F448DD494}"/>
    <cellStyle name="Normal 18 2 5 5 2 2 3" xfId="25010" xr:uid="{CADE6FBF-1DF1-4427-B121-0A1364E093BD}"/>
    <cellStyle name="Normal 18 2 5 5 2 2 4" xfId="25011" xr:uid="{B784CED7-AE6A-4EF4-AC4A-4A02C4599ED0}"/>
    <cellStyle name="Normal 18 2 5 5 2 2 5" xfId="25012" xr:uid="{908D9D23-C142-4FEE-BBA5-03C278CD6FA3}"/>
    <cellStyle name="Normal 18 2 5 5 2 3" xfId="25013" xr:uid="{BEF30EFE-59A2-4125-AA52-AE3A632E551F}"/>
    <cellStyle name="Normal 18 2 5 5 2 4" xfId="25014" xr:uid="{EFBAE86A-AAED-4FB9-A76A-015994109BCD}"/>
    <cellStyle name="Normal 18 2 5 5 2 5" xfId="25015" xr:uid="{27943EBD-51F4-453F-A1AC-08930C82825E}"/>
    <cellStyle name="Normal 18 2 5 5 2 6" xfId="25016" xr:uid="{39E61C45-721F-45F2-9B4D-57DC95DA9ECF}"/>
    <cellStyle name="Normal 18 2 5 5 3" xfId="25017" xr:uid="{E596392F-602D-44E4-9B56-350F79CE3F62}"/>
    <cellStyle name="Normal 18 2 5 5 3 2" xfId="25018" xr:uid="{9873E170-F7A0-4182-9425-88A8F2DB0A48}"/>
    <cellStyle name="Normal 18 2 5 5 3 2 2" xfId="25019" xr:uid="{B291BCBB-C3A2-4B58-89A9-562A4CD3431C}"/>
    <cellStyle name="Normal 18 2 5 5 3 2 3" xfId="25020" xr:uid="{6CE53C6C-96E0-46B1-9E0D-43C90E1A61C2}"/>
    <cellStyle name="Normal 18 2 5 5 3 3" xfId="25021" xr:uid="{30ADE10B-0B07-4997-80DA-7FF10A105BC7}"/>
    <cellStyle name="Normal 18 2 5 5 3 4" xfId="25022" xr:uid="{D2B43DE8-7416-45E7-8283-54C1C1A76D52}"/>
    <cellStyle name="Normal 18 2 5 5 3 5" xfId="25023" xr:uid="{E74F8FCB-C326-4AE2-830F-31F10495EB6E}"/>
    <cellStyle name="Normal 18 2 5 5 3 6" xfId="25024" xr:uid="{B430D200-FB7B-400C-AE40-F9A3D4344402}"/>
    <cellStyle name="Normal 18 2 5 5 4" xfId="25025" xr:uid="{71D2F4C3-5148-44FC-B2B3-4A283F5549F7}"/>
    <cellStyle name="Normal 18 2 5 5 4 2" xfId="25026" xr:uid="{6CB86FDA-C39D-4ED2-97B9-19B30CF46AED}"/>
    <cellStyle name="Normal 18 2 5 5 4 3" xfId="25027" xr:uid="{33120E74-0BDD-4F3E-B2ED-4BC34B5D0C4B}"/>
    <cellStyle name="Normal 18 2 5 5 5" xfId="25028" xr:uid="{D8E2C4CE-FBE0-4A8E-8A7C-E5E6DD1AB906}"/>
    <cellStyle name="Normal 18 2 5 5 6" xfId="25029" xr:uid="{C9F604F4-96F9-444C-A42C-48FED45AEE72}"/>
    <cellStyle name="Normal 18 2 5 5 7" xfId="25030" xr:uid="{F81FE5DD-EEC2-4004-B5DC-611A839E37D0}"/>
    <cellStyle name="Normal 18 2 5 5 8" xfId="25031" xr:uid="{89DCF21F-871D-48C6-94B7-C9C10F3BC16B}"/>
    <cellStyle name="Normal 18 2 5 6" xfId="25032" xr:uid="{B87A8915-F0B4-4A5F-8BC3-CD6413B7B2B4}"/>
    <cellStyle name="Normal 18 2 5 7" xfId="25033" xr:uid="{7BAFFC8A-2CC4-4A93-91FF-453CCF523815}"/>
    <cellStyle name="Normal 18 2 6" xfId="25034" xr:uid="{C97424E6-E9A0-4327-AAC8-ABC8E282FFFE}"/>
    <cellStyle name="Normal 18 2 6 2" xfId="25035" xr:uid="{7C2DCD12-A4D1-498B-AB5F-96CDDF56ACAF}"/>
    <cellStyle name="Normal 18 2 6 2 2" xfId="25036" xr:uid="{9C7E9A1F-2B48-40C2-AA01-9636F390EC3E}"/>
    <cellStyle name="Normal 18 2 6 2 2 2" xfId="25037" xr:uid="{8B5BF3C7-2487-4077-9023-49EC719AC3B8}"/>
    <cellStyle name="Normal 18 2 6 2 3" xfId="25038" xr:uid="{763A17F8-1A1C-4505-8002-F5F247FAADF0}"/>
    <cellStyle name="Normal 18 2 6 2 4" xfId="25039" xr:uid="{75657E1F-8A1C-4C75-BA3F-B49D8F54A5E7}"/>
    <cellStyle name="Normal 18 2 6 3" xfId="25040" xr:uid="{3B4B4A02-1183-4497-803B-03D63FF44157}"/>
    <cellStyle name="Normal 18 2 6 4" xfId="25041" xr:uid="{6D3E7ABF-2C36-468F-B969-9551B4512172}"/>
    <cellStyle name="Normal 18 2 6 4 2" xfId="25042" xr:uid="{8BE937C1-89A3-4B12-8CA9-B31F12E24B15}"/>
    <cellStyle name="Normal 18 2 6 4 2 2" xfId="25043" xr:uid="{B953BED6-880C-4AF0-8C57-9ECE70C01206}"/>
    <cellStyle name="Normal 18 2 6 4 2 2 2" xfId="25044" xr:uid="{BD7A1E1F-B31D-4D56-B22F-DEC55415234D}"/>
    <cellStyle name="Normal 18 2 6 4 2 2 3" xfId="25045" xr:uid="{52CE943A-D969-4AB8-B3F2-0632585BE84E}"/>
    <cellStyle name="Normal 18 2 6 4 2 2 4" xfId="25046" xr:uid="{1F9EAD12-D362-4377-B2D3-59720832C5A5}"/>
    <cellStyle name="Normal 18 2 6 4 2 2 5" xfId="25047" xr:uid="{C5173F16-3D3C-4534-B603-A935B5552C92}"/>
    <cellStyle name="Normal 18 2 6 4 2 3" xfId="25048" xr:uid="{2E3DA978-B0A2-4272-9038-8B9E49EDBCBE}"/>
    <cellStyle name="Normal 18 2 6 4 2 4" xfId="25049" xr:uid="{7D2D8EF1-75E5-4608-AD7F-A356A48FD4D7}"/>
    <cellStyle name="Normal 18 2 6 4 2 5" xfId="25050" xr:uid="{3B588653-0F7A-4F85-A360-D6E4CB952BC8}"/>
    <cellStyle name="Normal 18 2 6 4 2 6" xfId="25051" xr:uid="{78CC3F14-69BB-490D-8769-8B77F8405633}"/>
    <cellStyle name="Normal 18 2 6 4 3" xfId="25052" xr:uid="{5E2B4F02-B29C-44FF-B511-B4E9EABBA045}"/>
    <cellStyle name="Normal 18 2 6 4 3 2" xfId="25053" xr:uid="{E30407E9-FFAB-4AE6-BA12-C6C284805944}"/>
    <cellStyle name="Normal 18 2 6 4 3 2 2" xfId="25054" xr:uid="{8EF2D531-78D9-453F-ACD0-00D49D7DA652}"/>
    <cellStyle name="Normal 18 2 6 4 3 2 3" xfId="25055" xr:uid="{832A4CE4-1D7E-4EED-87FF-7A84D5595507}"/>
    <cellStyle name="Normal 18 2 6 4 3 3" xfId="25056" xr:uid="{08F49346-9133-43B8-B556-D283FACE204A}"/>
    <cellStyle name="Normal 18 2 6 4 3 4" xfId="25057" xr:uid="{D8FBBE00-7A48-4963-B408-961676703DB6}"/>
    <cellStyle name="Normal 18 2 6 4 3 5" xfId="25058" xr:uid="{A3A4C378-3EEE-4941-9F0C-5984C5D1F5FF}"/>
    <cellStyle name="Normal 18 2 6 4 3 6" xfId="25059" xr:uid="{544BCFC4-EE69-4DE8-9120-1262E81596CF}"/>
    <cellStyle name="Normal 18 2 6 4 4" xfId="25060" xr:uid="{4D97C875-D6EB-4886-B9CA-54789CD89654}"/>
    <cellStyle name="Normal 18 2 6 4 4 2" xfId="25061" xr:uid="{4E21E36D-7A2F-4D79-B36F-3172027A170E}"/>
    <cellStyle name="Normal 18 2 6 4 4 3" xfId="25062" xr:uid="{8B532A66-7409-46DD-A747-160D1C657E2F}"/>
    <cellStyle name="Normal 18 2 6 4 5" xfId="25063" xr:uid="{F976725D-5939-4A88-9488-790B8CBFEC26}"/>
    <cellStyle name="Normal 18 2 6 4 6" xfId="25064" xr:uid="{561D1C85-E95C-4FBF-9949-0B9FEC796FD2}"/>
    <cellStyle name="Normal 18 2 6 4 7" xfId="25065" xr:uid="{01F4D692-0E27-45C2-96FD-586844FE5627}"/>
    <cellStyle name="Normal 18 2 6 4 8" xfId="25066" xr:uid="{1433F921-5814-4D5A-AA5D-ED6CA54EC32B}"/>
    <cellStyle name="Normal 18 2 6 5" xfId="25067" xr:uid="{D6E7BFD3-665E-40A1-8F34-EE0C2B71E7FC}"/>
    <cellStyle name="Normal 18 2 6 5 2" xfId="25068" xr:uid="{07423185-C7FF-4266-851E-3B4FCEA7BF70}"/>
    <cellStyle name="Normal 18 2 6 5 2 2" xfId="25069" xr:uid="{2A96FC6D-ED36-4F75-BA9A-6A1EB02EA0DF}"/>
    <cellStyle name="Normal 18 2 6 5 2 2 2" xfId="25070" xr:uid="{39908142-7FE6-49BD-B2BF-DA111F3303B7}"/>
    <cellStyle name="Normal 18 2 6 5 2 2 3" xfId="25071" xr:uid="{EDF7BBD5-B307-411F-A726-8900807308C5}"/>
    <cellStyle name="Normal 18 2 6 5 2 2 4" xfId="25072" xr:uid="{60BB2D69-F5AF-441A-9335-D6EFE82BBC6E}"/>
    <cellStyle name="Normal 18 2 6 5 2 2 5" xfId="25073" xr:uid="{41C083F4-F51D-4258-952D-D6D7E0C2D947}"/>
    <cellStyle name="Normal 18 2 6 5 2 3" xfId="25074" xr:uid="{4860CA6E-9ABF-4764-98BC-C2709CB98374}"/>
    <cellStyle name="Normal 18 2 6 5 2 4" xfId="25075" xr:uid="{04602AE8-D337-42B4-830C-57EC10EF327A}"/>
    <cellStyle name="Normal 18 2 6 5 2 5" xfId="25076" xr:uid="{832F8C34-B095-4BD5-B2B1-2898841191E0}"/>
    <cellStyle name="Normal 18 2 6 5 2 6" xfId="25077" xr:uid="{F915D335-82A8-4333-9B78-F6E1750EF2F8}"/>
    <cellStyle name="Normal 18 2 6 5 3" xfId="25078" xr:uid="{1906647B-5190-421A-9F1E-1B0236E24F44}"/>
    <cellStyle name="Normal 18 2 6 5 3 2" xfId="25079" xr:uid="{3A1B024A-6D5C-489E-8242-8B615DFECBB6}"/>
    <cellStyle name="Normal 18 2 6 5 3 2 2" xfId="25080" xr:uid="{9464C89C-0ADD-44F0-913D-8340FF276010}"/>
    <cellStyle name="Normal 18 2 6 5 3 2 3" xfId="25081" xr:uid="{2264260C-5965-4069-9C02-BB9C4F834B70}"/>
    <cellStyle name="Normal 18 2 6 5 3 3" xfId="25082" xr:uid="{BD8ACA5A-86C2-4232-B0E4-368809ECF546}"/>
    <cellStyle name="Normal 18 2 6 5 3 4" xfId="25083" xr:uid="{4D7BF059-B69F-469D-8E3E-4A5B977C39F2}"/>
    <cellStyle name="Normal 18 2 6 5 3 5" xfId="25084" xr:uid="{AC2F5FC8-EFB9-4B1E-837A-CDB36A6B5296}"/>
    <cellStyle name="Normal 18 2 6 5 3 6" xfId="25085" xr:uid="{49EC13E6-5CE0-4017-8D96-D9782379A698}"/>
    <cellStyle name="Normal 18 2 6 5 4" xfId="25086" xr:uid="{1354FB04-CF31-40A0-BB76-9F9B3C378DB1}"/>
    <cellStyle name="Normal 18 2 6 5 4 2" xfId="25087" xr:uid="{EA57890A-9DAB-4CCF-B791-69A96916A798}"/>
    <cellStyle name="Normal 18 2 6 5 4 3" xfId="25088" xr:uid="{D7ED068A-0F80-4E46-B9CB-0F6DED9CA412}"/>
    <cellStyle name="Normal 18 2 6 5 5" xfId="25089" xr:uid="{2DA1417B-58F9-4E1A-86DD-92C9F211422E}"/>
    <cellStyle name="Normal 18 2 6 5 6" xfId="25090" xr:uid="{122F9A8F-2445-4ACA-9BE7-B3A1F36B5F8E}"/>
    <cellStyle name="Normal 18 2 6 5 7" xfId="25091" xr:uid="{94D1EF18-BEC2-4EC8-9ED4-523E67F2701A}"/>
    <cellStyle name="Normal 18 2 6 5 8" xfId="25092" xr:uid="{3740CA91-2337-4445-BD97-8B9D8CA746D7}"/>
    <cellStyle name="Normal 18 2 6 6" xfId="25093" xr:uid="{8FCF7CDC-2B9D-48BA-BC6C-BA089A120BD3}"/>
    <cellStyle name="Normal 18 2 6 7" xfId="25094" xr:uid="{E7531561-164A-4622-BD49-C568246143DF}"/>
    <cellStyle name="Normal 18 2 7" xfId="25095" xr:uid="{7798B4B1-840C-49A9-AFD0-DD94EAE74E25}"/>
    <cellStyle name="Normal 18 2 7 2" xfId="25096" xr:uid="{2A4BA02D-BDCE-4016-8748-6E4C556DF77E}"/>
    <cellStyle name="Normal 18 2 7 2 2" xfId="25097" xr:uid="{CDED26FE-DA57-4A0F-8BF8-91EC1D146659}"/>
    <cellStyle name="Normal 18 2 7 2 2 2" xfId="25098" xr:uid="{24FA87E3-4254-4EEC-BA02-0B72006E4060}"/>
    <cellStyle name="Normal 18 2 7 2 3" xfId="25099" xr:uid="{DE19473B-677C-40EA-BDE2-7526CA90479C}"/>
    <cellStyle name="Normal 18 2 7 2 4" xfId="25100" xr:uid="{D8DF875A-BC2A-4B73-B8EF-8B45CBD68296}"/>
    <cellStyle name="Normal 18 2 7 3" xfId="25101" xr:uid="{CCB86B78-8A74-4D76-A1D8-CFF6034EAFB3}"/>
    <cellStyle name="Normal 18 2 7 4" xfId="25102" xr:uid="{6622AAEB-AD32-437A-ADDE-583D590AC960}"/>
    <cellStyle name="Normal 18 2 7 4 2" xfId="25103" xr:uid="{72432554-EFF4-4A81-9136-0258975C91AB}"/>
    <cellStyle name="Normal 18 2 7 4 2 2" xfId="25104" xr:uid="{D8712E88-1625-4B08-AC99-71536198E848}"/>
    <cellStyle name="Normal 18 2 7 4 2 2 2" xfId="25105" xr:uid="{6B59C51E-5BC9-4112-B694-225AEAC3DFFC}"/>
    <cellStyle name="Normal 18 2 7 4 2 2 3" xfId="25106" xr:uid="{D884E33D-F649-49CC-9B5F-9E35F8CF4DF7}"/>
    <cellStyle name="Normal 18 2 7 4 2 2 4" xfId="25107" xr:uid="{6609F56D-7FA2-4461-984B-83A3EA69249E}"/>
    <cellStyle name="Normal 18 2 7 4 2 2 5" xfId="25108" xr:uid="{10F8FD17-E0AF-4F50-B567-CC80B82556B5}"/>
    <cellStyle name="Normal 18 2 7 4 2 3" xfId="25109" xr:uid="{2873BFA8-97B2-46FA-9E08-1E121EC14BC5}"/>
    <cellStyle name="Normal 18 2 7 4 2 4" xfId="25110" xr:uid="{E1EE1CCC-DBFE-461E-870E-56924AEC21B3}"/>
    <cellStyle name="Normal 18 2 7 4 2 5" xfId="25111" xr:uid="{ACE409DB-D88F-4A11-A5F8-26C62C3ACF4E}"/>
    <cellStyle name="Normal 18 2 7 4 2 6" xfId="25112" xr:uid="{62B9697E-87C1-4E85-B346-E6DA6E8C0229}"/>
    <cellStyle name="Normal 18 2 7 4 3" xfId="25113" xr:uid="{720B98E1-E529-441A-B5F9-C92798CC4A11}"/>
    <cellStyle name="Normal 18 2 7 4 3 2" xfId="25114" xr:uid="{21479FD2-9188-4E00-9B55-B0F0A9A33027}"/>
    <cellStyle name="Normal 18 2 7 4 3 2 2" xfId="25115" xr:uid="{0C73F64B-7ABC-436E-8AB4-A84DB6529EF2}"/>
    <cellStyle name="Normal 18 2 7 4 3 2 3" xfId="25116" xr:uid="{ECBB88B3-55C1-42CA-82BA-98639057FD82}"/>
    <cellStyle name="Normal 18 2 7 4 3 3" xfId="25117" xr:uid="{2BA21388-12CA-4C1C-A2E7-10F24B354A5D}"/>
    <cellStyle name="Normal 18 2 7 4 3 4" xfId="25118" xr:uid="{C43C861B-F089-487B-887A-726A34110360}"/>
    <cellStyle name="Normal 18 2 7 4 3 5" xfId="25119" xr:uid="{8F16B106-A434-4D3D-896B-FE8D9736E4AE}"/>
    <cellStyle name="Normal 18 2 7 4 3 6" xfId="25120" xr:uid="{8C089982-D8FF-46A1-A20E-40C844ABA0F0}"/>
    <cellStyle name="Normal 18 2 7 4 4" xfId="25121" xr:uid="{824D88B1-92FB-4D75-A4BA-7F4CEF319A20}"/>
    <cellStyle name="Normal 18 2 7 4 4 2" xfId="25122" xr:uid="{B8393820-413A-4DCE-ACC9-47E5E820464D}"/>
    <cellStyle name="Normal 18 2 7 4 4 3" xfId="25123" xr:uid="{B77F1D83-8A86-4EBA-B95C-18C35FA4C7E2}"/>
    <cellStyle name="Normal 18 2 7 4 5" xfId="25124" xr:uid="{C4E04C81-2759-4E54-B23F-3F3838630B45}"/>
    <cellStyle name="Normal 18 2 7 4 6" xfId="25125" xr:uid="{794D3FDD-15C1-42B3-8913-FFB0D4605184}"/>
    <cellStyle name="Normal 18 2 7 4 7" xfId="25126" xr:uid="{5E621E6A-55F8-438C-9AD0-5DC5B7429EB0}"/>
    <cellStyle name="Normal 18 2 7 4 8" xfId="25127" xr:uid="{E3A1A551-91D9-4807-B498-158CD8FBFFAB}"/>
    <cellStyle name="Normal 18 2 7 5" xfId="25128" xr:uid="{4CD8AC97-7D13-4B68-A2C3-72AF54D5311D}"/>
    <cellStyle name="Normal 18 2 7 5 2" xfId="25129" xr:uid="{51BF10F7-BAD5-4E75-95EA-9E739339313E}"/>
    <cellStyle name="Normal 18 2 7 5 2 2" xfId="25130" xr:uid="{2BB5A213-AA2C-41B8-A380-06EE38F608AD}"/>
    <cellStyle name="Normal 18 2 7 5 2 2 2" xfId="25131" xr:uid="{B4505E14-1ADD-4B0E-A812-E624D3FD4134}"/>
    <cellStyle name="Normal 18 2 7 5 2 2 3" xfId="25132" xr:uid="{427961BC-D21E-41DE-9003-9BDFFC2ED0FE}"/>
    <cellStyle name="Normal 18 2 7 5 2 2 4" xfId="25133" xr:uid="{CF7C8E79-9B4E-45BD-A424-24D7FE7786C1}"/>
    <cellStyle name="Normal 18 2 7 5 2 2 5" xfId="25134" xr:uid="{2651D967-ADAA-4EB8-9C9A-A55552CA952D}"/>
    <cellStyle name="Normal 18 2 7 5 2 3" xfId="25135" xr:uid="{AB4D513C-FB56-4362-9759-27FA2BC7A47A}"/>
    <cellStyle name="Normal 18 2 7 5 2 4" xfId="25136" xr:uid="{0343A084-E8B4-4C5D-8D2E-3791D5B484AF}"/>
    <cellStyle name="Normal 18 2 7 5 2 5" xfId="25137" xr:uid="{59A871E0-EFC4-416C-B3D0-04766522AC7C}"/>
    <cellStyle name="Normal 18 2 7 5 2 6" xfId="25138" xr:uid="{208C97EE-86CD-4D08-929E-793DC8970AF9}"/>
    <cellStyle name="Normal 18 2 7 5 3" xfId="25139" xr:uid="{A49E64A9-A1CB-40E2-823C-0C134FC0C203}"/>
    <cellStyle name="Normal 18 2 7 5 3 2" xfId="25140" xr:uid="{37E4B01A-BD5B-4B3C-8C68-58370283EC81}"/>
    <cellStyle name="Normal 18 2 7 5 3 2 2" xfId="25141" xr:uid="{A575F8BA-19CD-4BEC-8BD1-13DC037F27D7}"/>
    <cellStyle name="Normal 18 2 7 5 3 2 3" xfId="25142" xr:uid="{C9BC0970-8AD7-435B-A736-5F5D0ED824C4}"/>
    <cellStyle name="Normal 18 2 7 5 3 3" xfId="25143" xr:uid="{1E606ECB-0B60-4BD6-982B-9C7135DE5AC4}"/>
    <cellStyle name="Normal 18 2 7 5 3 4" xfId="25144" xr:uid="{3643C560-869E-4C62-97FB-4DCE478BC0AB}"/>
    <cellStyle name="Normal 18 2 7 5 3 5" xfId="25145" xr:uid="{86160402-2A63-468C-9B8E-AFCD2247715C}"/>
    <cellStyle name="Normal 18 2 7 5 3 6" xfId="25146" xr:uid="{722A6B47-7FCE-4314-B50C-775CF866F996}"/>
    <cellStyle name="Normal 18 2 7 5 4" xfId="25147" xr:uid="{99AB700E-AD03-4073-A73F-8C7AFB4F1C08}"/>
    <cellStyle name="Normal 18 2 7 5 4 2" xfId="25148" xr:uid="{CB663C7F-63E8-4EBA-9E0D-612CC1220DB7}"/>
    <cellStyle name="Normal 18 2 7 5 4 3" xfId="25149" xr:uid="{2E83EF9A-9B16-4BBF-8259-391BF6BE9DAF}"/>
    <cellStyle name="Normal 18 2 7 5 5" xfId="25150" xr:uid="{468E0F64-1BE8-4273-853A-1C57914275DD}"/>
    <cellStyle name="Normal 18 2 7 5 6" xfId="25151" xr:uid="{9DB55BA9-8A39-4233-BFE9-E80FC93367C8}"/>
    <cellStyle name="Normal 18 2 7 5 7" xfId="25152" xr:uid="{6FC3173C-01F4-4991-85A5-C3B56B807E3F}"/>
    <cellStyle name="Normal 18 2 7 5 8" xfId="25153" xr:uid="{46EC6233-BCEA-451E-807C-78EA7E020481}"/>
    <cellStyle name="Normal 18 2 7 6" xfId="25154" xr:uid="{10D14270-540D-43BD-9D82-F924428EBC6D}"/>
    <cellStyle name="Normal 18 2 7 7" xfId="25155" xr:uid="{C3C28757-6CD9-43A9-B879-0B054C1EFE76}"/>
    <cellStyle name="Normal 18 2 8" xfId="25156" xr:uid="{917328D7-8964-4467-AD1B-AB2865D39CB4}"/>
    <cellStyle name="Normal 18 2 8 2" xfId="25157" xr:uid="{0D3BD1CD-6464-4532-9839-2AF29F410652}"/>
    <cellStyle name="Normal 18 2 8 2 2" xfId="25158" xr:uid="{04C9D8A6-8D33-4974-8C59-D0D2939F2527}"/>
    <cellStyle name="Normal 18 2 8 2 2 2" xfId="25159" xr:uid="{F46112FC-8813-4757-8B1E-F6A9AC7F6766}"/>
    <cellStyle name="Normal 18 2 8 2 3" xfId="25160" xr:uid="{78EE962B-6995-4CEA-A05E-BCACAFF44C0C}"/>
    <cellStyle name="Normal 18 2 8 2 4" xfId="25161" xr:uid="{729A0162-347A-4F16-9371-B06D5624B2A2}"/>
    <cellStyle name="Normal 18 2 8 3" xfId="25162" xr:uid="{41E39F34-6EE6-458A-9BCD-7C980655B615}"/>
    <cellStyle name="Normal 18 2 8 4" xfId="25163" xr:uid="{EFE5765A-2582-4F48-88E6-1D4A4B5FA345}"/>
    <cellStyle name="Normal 18 2 8 4 2" xfId="25164" xr:uid="{ED3EBC16-1915-4F11-9D82-BE643F33A4FD}"/>
    <cellStyle name="Normal 18 2 8 4 2 2" xfId="25165" xr:uid="{69F1BD90-249E-453E-A9E8-E37CF7B1C05C}"/>
    <cellStyle name="Normal 18 2 8 4 2 2 2" xfId="25166" xr:uid="{C59D5DA5-E73D-4628-A03C-D5442534ECC6}"/>
    <cellStyle name="Normal 18 2 8 4 2 2 3" xfId="25167" xr:uid="{B9DD9284-2A3E-4657-A19C-A889FECDA798}"/>
    <cellStyle name="Normal 18 2 8 4 2 2 4" xfId="25168" xr:uid="{240B6AEA-97D9-4DFE-8C5E-A5615917CC79}"/>
    <cellStyle name="Normal 18 2 8 4 2 2 5" xfId="25169" xr:uid="{082C1A43-75A0-488D-8CC5-109FA06268B1}"/>
    <cellStyle name="Normal 18 2 8 4 2 3" xfId="25170" xr:uid="{5FF24AFE-F493-4612-9583-00A1DE3130A0}"/>
    <cellStyle name="Normal 18 2 8 4 2 4" xfId="25171" xr:uid="{3140AC67-89F1-4414-9D11-1C9292C6C69F}"/>
    <cellStyle name="Normal 18 2 8 4 2 5" xfId="25172" xr:uid="{E9FF4CD8-0F76-43A4-8844-307090C86A5E}"/>
    <cellStyle name="Normal 18 2 8 4 2 6" xfId="25173" xr:uid="{D5659012-6C8C-4C9F-81B8-0BE7FAD76AC1}"/>
    <cellStyle name="Normal 18 2 8 4 3" xfId="25174" xr:uid="{2EF59483-0A6A-408E-B1E6-9B7067699567}"/>
    <cellStyle name="Normal 18 2 8 4 3 2" xfId="25175" xr:uid="{FDAAF729-2D6F-488F-8674-DD52380505C5}"/>
    <cellStyle name="Normal 18 2 8 4 3 2 2" xfId="25176" xr:uid="{AACB6307-E525-4642-8561-13516B65CD9A}"/>
    <cellStyle name="Normal 18 2 8 4 3 2 3" xfId="25177" xr:uid="{E440EEA2-752C-4A6D-91BB-2D6923E3F39E}"/>
    <cellStyle name="Normal 18 2 8 4 3 3" xfId="25178" xr:uid="{1C75AC91-70C3-4903-BA0F-25C875C242DB}"/>
    <cellStyle name="Normal 18 2 8 4 3 4" xfId="25179" xr:uid="{CA6933B7-EE16-478C-9D3F-69F87698DED0}"/>
    <cellStyle name="Normal 18 2 8 4 3 5" xfId="25180" xr:uid="{B9251FAE-D9C1-4F07-A49A-6ECEEBE8B3A3}"/>
    <cellStyle name="Normal 18 2 8 4 3 6" xfId="25181" xr:uid="{F242D605-6413-4D3E-ADA3-13833ADEA1D2}"/>
    <cellStyle name="Normal 18 2 8 4 4" xfId="25182" xr:uid="{2B66D8BB-12D1-4249-B964-B7820B7E4F91}"/>
    <cellStyle name="Normal 18 2 8 4 4 2" xfId="25183" xr:uid="{913BD99C-7ADE-4EA3-9A5A-40B25434BF3C}"/>
    <cellStyle name="Normal 18 2 8 4 4 3" xfId="25184" xr:uid="{6035DDC5-3EAE-49C2-A04E-1080D4F88E17}"/>
    <cellStyle name="Normal 18 2 8 4 5" xfId="25185" xr:uid="{E59562B6-31E1-44FA-8660-C5D792D9D2AD}"/>
    <cellStyle name="Normal 18 2 8 4 6" xfId="25186" xr:uid="{9A4E6520-BC90-469C-897F-5E7C3EA5746B}"/>
    <cellStyle name="Normal 18 2 8 4 7" xfId="25187" xr:uid="{527B4449-C200-42FE-A204-BAF01318D302}"/>
    <cellStyle name="Normal 18 2 8 4 8" xfId="25188" xr:uid="{4955F940-7543-48F6-83A5-EB3A8F177AF6}"/>
    <cellStyle name="Normal 18 2 8 5" xfId="25189" xr:uid="{EE068298-61F6-4091-B653-4F99F2C0110B}"/>
    <cellStyle name="Normal 18 2 8 5 2" xfId="25190" xr:uid="{50DE4FA9-5D68-4863-B157-A12B5F553543}"/>
    <cellStyle name="Normal 18 2 8 5 2 2" xfId="25191" xr:uid="{B130DBE3-EE40-4DC6-9B45-B6B3BEAFE880}"/>
    <cellStyle name="Normal 18 2 8 5 2 2 2" xfId="25192" xr:uid="{DB6712F8-7F11-4928-B4F7-8875569B05EB}"/>
    <cellStyle name="Normal 18 2 8 5 2 2 3" xfId="25193" xr:uid="{722DB359-3893-489C-94FC-B40545CCBA8D}"/>
    <cellStyle name="Normal 18 2 8 5 2 2 4" xfId="25194" xr:uid="{C2E40786-DB59-4CB7-8C09-717677EAEF67}"/>
    <cellStyle name="Normal 18 2 8 5 2 2 5" xfId="25195" xr:uid="{848C9CD7-10C9-47A7-B35E-D9DC722311ED}"/>
    <cellStyle name="Normal 18 2 8 5 2 3" xfId="25196" xr:uid="{61F3EA49-737C-4D72-AA4B-DDA6315B8DA5}"/>
    <cellStyle name="Normal 18 2 8 5 2 4" xfId="25197" xr:uid="{8603BDAC-0F46-4127-8B45-4807F32C754A}"/>
    <cellStyle name="Normal 18 2 8 5 2 5" xfId="25198" xr:uid="{B630FFA3-720C-44E6-BB47-5802F5921578}"/>
    <cellStyle name="Normal 18 2 8 5 2 6" xfId="25199" xr:uid="{993A74BF-7A50-4869-B2A8-32B0891A3D61}"/>
    <cellStyle name="Normal 18 2 8 5 3" xfId="25200" xr:uid="{C7C76162-2088-49D5-AA1E-4F934071C73C}"/>
    <cellStyle name="Normal 18 2 8 5 3 2" xfId="25201" xr:uid="{4B48EE0E-E1B5-450F-BCEC-DBE4DA5314A3}"/>
    <cellStyle name="Normal 18 2 8 5 3 2 2" xfId="25202" xr:uid="{A3D8E858-07BB-4D8C-A7BC-877B2D982A72}"/>
    <cellStyle name="Normal 18 2 8 5 3 2 3" xfId="25203" xr:uid="{684C6193-2CAD-4004-B180-29A7C1DD7AC0}"/>
    <cellStyle name="Normal 18 2 8 5 3 3" xfId="25204" xr:uid="{16173018-2F6D-464B-90E9-55138E8814C5}"/>
    <cellStyle name="Normal 18 2 8 5 3 4" xfId="25205" xr:uid="{16A64BB2-52FF-48F2-9BAF-8005355194BE}"/>
    <cellStyle name="Normal 18 2 8 5 3 5" xfId="25206" xr:uid="{141292E0-59FF-4A4F-86FF-4CFDEADC2645}"/>
    <cellStyle name="Normal 18 2 8 5 3 6" xfId="25207" xr:uid="{085B9930-2DEF-4299-AA87-75CDC406E4E7}"/>
    <cellStyle name="Normal 18 2 8 5 4" xfId="25208" xr:uid="{EE74C0AF-EBA1-49F9-93EC-38A285CAEF7F}"/>
    <cellStyle name="Normal 18 2 8 5 4 2" xfId="25209" xr:uid="{4D752264-63D9-432F-BA8B-F108115E21B0}"/>
    <cellStyle name="Normal 18 2 8 5 4 3" xfId="25210" xr:uid="{DC114064-43C5-4DC5-BCEE-408EAC553389}"/>
    <cellStyle name="Normal 18 2 8 5 5" xfId="25211" xr:uid="{2D7E9536-D81E-4526-BEFE-BDE97F0B6EC0}"/>
    <cellStyle name="Normal 18 2 8 5 6" xfId="25212" xr:uid="{266C686E-8A22-49A4-86E1-7036DC5D2D13}"/>
    <cellStyle name="Normal 18 2 8 5 7" xfId="25213" xr:uid="{FD503F11-F1FA-47E6-A71F-DF5C81AFDDA1}"/>
    <cellStyle name="Normal 18 2 8 5 8" xfId="25214" xr:uid="{32B67792-ADB9-4DAA-B962-AE5046F01BFB}"/>
    <cellStyle name="Normal 18 2 8 6" xfId="25215" xr:uid="{2B75516B-2824-4621-8856-79553C0E05AA}"/>
    <cellStyle name="Normal 18 2 8 7" xfId="25216" xr:uid="{7A5A1037-892B-47BB-ABC2-346ACD5A29A6}"/>
    <cellStyle name="Normal 18 2 9" xfId="25217" xr:uid="{9635EAFB-F96B-42BD-8BE0-D7771839FE4D}"/>
    <cellStyle name="Normal 18 2 9 2" xfId="25218" xr:uid="{C4FB7564-5959-45D6-9166-9DEBB88CC107}"/>
    <cellStyle name="Normal 18 2 9 2 2" xfId="25219" xr:uid="{38F328C3-0F15-4E75-82AD-CA58E2F03BD0}"/>
    <cellStyle name="Normal 18 2 9 2 2 2" xfId="25220" xr:uid="{2884D442-AD52-46A0-9DFC-8558E6C6F1C3}"/>
    <cellStyle name="Normal 18 2 9 2 3" xfId="25221" xr:uid="{D3896C07-8637-4F3B-95FB-54B2748206A1}"/>
    <cellStyle name="Normal 18 2 9 2 4" xfId="25222" xr:uid="{70F70AB4-3FD2-448A-ADB8-47A32357CD5D}"/>
    <cellStyle name="Normal 18 2 9 3" xfId="25223" xr:uid="{7F633E00-C5B9-41B7-AA8F-93955DBDD1FC}"/>
    <cellStyle name="Normal 18 2 9 4" xfId="25224" xr:uid="{C36FE086-710E-426C-976F-5011F3E0C1CA}"/>
    <cellStyle name="Normal 18 2 9 4 2" xfId="25225" xr:uid="{7D31F541-008E-4BC4-956F-2D4DABE4759F}"/>
    <cellStyle name="Normal 18 2 9 4 2 2" xfId="25226" xr:uid="{1A8FE2EC-9735-4949-82B2-5353E519DA22}"/>
    <cellStyle name="Normal 18 2 9 4 2 2 2" xfId="25227" xr:uid="{328926FB-6056-4884-AA5D-18A8A409B0F8}"/>
    <cellStyle name="Normal 18 2 9 4 2 2 3" xfId="25228" xr:uid="{387092E0-608E-40F1-8AFB-52F9E2A806B9}"/>
    <cellStyle name="Normal 18 2 9 4 2 2 4" xfId="25229" xr:uid="{9B13550E-C4D8-4D12-B65C-61B0DF50874C}"/>
    <cellStyle name="Normal 18 2 9 4 2 2 5" xfId="25230" xr:uid="{3A60ABF6-5F9E-432A-9DD8-DF266F6A0FC0}"/>
    <cellStyle name="Normal 18 2 9 4 2 3" xfId="25231" xr:uid="{DA89F9CC-1879-4323-BA29-A28721BDE2BD}"/>
    <cellStyle name="Normal 18 2 9 4 2 4" xfId="25232" xr:uid="{07F059AD-EE05-4785-98F0-A87C5A9D7BFC}"/>
    <cellStyle name="Normal 18 2 9 4 2 5" xfId="25233" xr:uid="{F238F906-5497-4301-B9F4-5BE1607BB537}"/>
    <cellStyle name="Normal 18 2 9 4 2 6" xfId="25234" xr:uid="{4C8DDB3A-429B-439C-8900-FAF8F31DE0ED}"/>
    <cellStyle name="Normal 18 2 9 4 3" xfId="25235" xr:uid="{2962614C-6452-463B-BAF4-1C28DE7BD1F3}"/>
    <cellStyle name="Normal 18 2 9 4 3 2" xfId="25236" xr:uid="{F304D054-3BD6-414B-B68E-C6D2B52191EF}"/>
    <cellStyle name="Normal 18 2 9 4 3 2 2" xfId="25237" xr:uid="{7E0420D5-EC46-474C-BD22-6E2BD07EE6EF}"/>
    <cellStyle name="Normal 18 2 9 4 3 2 3" xfId="25238" xr:uid="{84ACA549-19C5-40D3-8DA5-A95BA990A3F6}"/>
    <cellStyle name="Normal 18 2 9 4 3 3" xfId="25239" xr:uid="{7F056C07-3C35-4907-8456-1BC6DB29CB10}"/>
    <cellStyle name="Normal 18 2 9 4 3 4" xfId="25240" xr:uid="{1F978824-A12C-41EC-AF5E-B778E4C618A2}"/>
    <cellStyle name="Normal 18 2 9 4 3 5" xfId="25241" xr:uid="{5F0DEE0F-5BFB-4694-8064-83AA3654FC93}"/>
    <cellStyle name="Normal 18 2 9 4 3 6" xfId="25242" xr:uid="{3CDCA90B-1BAE-467F-8789-3A98AC80D429}"/>
    <cellStyle name="Normal 18 2 9 4 4" xfId="25243" xr:uid="{340A2C39-0D36-48F8-8BD7-3EE5D10700EB}"/>
    <cellStyle name="Normal 18 2 9 4 4 2" xfId="25244" xr:uid="{FACF8479-2849-4CB7-8D33-30676B38FCE2}"/>
    <cellStyle name="Normal 18 2 9 4 4 3" xfId="25245" xr:uid="{774E7E12-2598-440A-9688-ED7F283003A3}"/>
    <cellStyle name="Normal 18 2 9 4 5" xfId="25246" xr:uid="{4C7B429E-CE24-46DD-B4B3-7CBC4F1074D8}"/>
    <cellStyle name="Normal 18 2 9 4 6" xfId="25247" xr:uid="{1EC05CB9-A3AD-488F-8F93-FCFA416CD767}"/>
    <cellStyle name="Normal 18 2 9 4 7" xfId="25248" xr:uid="{F8FFAE51-D2FD-460E-A173-A322AD5F8217}"/>
    <cellStyle name="Normal 18 2 9 4 8" xfId="25249" xr:uid="{C19D2836-9767-416D-9805-D14205B334F1}"/>
    <cellStyle name="Normal 18 2 9 5" xfId="25250" xr:uid="{896DDD66-26B0-4DF4-A065-561707341215}"/>
    <cellStyle name="Normal 18 2 9 5 2" xfId="25251" xr:uid="{6D8B3B46-2811-4813-9DDD-89CCA6DC9F9D}"/>
    <cellStyle name="Normal 18 2 9 5 2 2" xfId="25252" xr:uid="{D0E6EAE4-930D-4826-BBF9-0EAB295F4BC5}"/>
    <cellStyle name="Normal 18 2 9 5 2 2 2" xfId="25253" xr:uid="{09AE28B3-D777-48E1-81FA-B890B90E56CA}"/>
    <cellStyle name="Normal 18 2 9 5 2 2 3" xfId="25254" xr:uid="{A8697C2A-BBCC-411A-944D-9FE5ADBE769E}"/>
    <cellStyle name="Normal 18 2 9 5 2 2 4" xfId="25255" xr:uid="{FB3B1C27-5459-49E3-B0E8-35CE0BAFDCFE}"/>
    <cellStyle name="Normal 18 2 9 5 2 2 5" xfId="25256" xr:uid="{A616C8A3-7204-448D-8536-BE8B40ECD95E}"/>
    <cellStyle name="Normal 18 2 9 5 2 3" xfId="25257" xr:uid="{24084D7A-3A99-4E7C-B84A-F7E384A6E5B8}"/>
    <cellStyle name="Normal 18 2 9 5 2 4" xfId="25258" xr:uid="{09F7F1D3-A7C7-46A3-86C9-0BA5712A038E}"/>
    <cellStyle name="Normal 18 2 9 5 2 5" xfId="25259" xr:uid="{65E2A67D-DE7B-49FF-A8D5-C0E9BFD50863}"/>
    <cellStyle name="Normal 18 2 9 5 2 6" xfId="25260" xr:uid="{BFD05167-85E1-4140-B6E0-B83B180F2E68}"/>
    <cellStyle name="Normal 18 2 9 5 3" xfId="25261" xr:uid="{DC9C5FCA-CE59-46FC-A1F2-1F324B2A3D5E}"/>
    <cellStyle name="Normal 18 2 9 5 3 2" xfId="25262" xr:uid="{B3500BE0-557F-4ABC-B626-639CFB171219}"/>
    <cellStyle name="Normal 18 2 9 5 3 2 2" xfId="25263" xr:uid="{16B0D768-ECC9-4C2A-8B8B-00140360DF83}"/>
    <cellStyle name="Normal 18 2 9 5 3 2 3" xfId="25264" xr:uid="{8D7ECEF9-0049-4E6A-9D42-69DD98BA711C}"/>
    <cellStyle name="Normal 18 2 9 5 3 3" xfId="25265" xr:uid="{0C038E19-6F36-4C75-A4E8-5EEA63DABEF1}"/>
    <cellStyle name="Normal 18 2 9 5 3 4" xfId="25266" xr:uid="{BA62AB08-CC32-4BBC-97C7-46875BC39EA0}"/>
    <cellStyle name="Normal 18 2 9 5 3 5" xfId="25267" xr:uid="{8A2C5E71-9471-44C8-B83A-24DA06B5A528}"/>
    <cellStyle name="Normal 18 2 9 5 3 6" xfId="25268" xr:uid="{0CEB4325-4ABE-4A27-A4B1-1C8C80A15148}"/>
    <cellStyle name="Normal 18 2 9 5 4" xfId="25269" xr:uid="{841D85A4-F8BF-4A8B-B048-19815F8BCC69}"/>
    <cellStyle name="Normal 18 2 9 5 4 2" xfId="25270" xr:uid="{FC9C450D-480E-4D69-B516-39040BC295AF}"/>
    <cellStyle name="Normal 18 2 9 5 4 3" xfId="25271" xr:uid="{B2762F23-16E3-4881-BE6E-ACA219E0F853}"/>
    <cellStyle name="Normal 18 2 9 5 5" xfId="25272" xr:uid="{D25F1A21-76FC-44DA-9D51-985AE895CFD5}"/>
    <cellStyle name="Normal 18 2 9 5 6" xfId="25273" xr:uid="{698FAF60-4E5F-44D3-898C-E8ECCBA957FA}"/>
    <cellStyle name="Normal 18 2 9 5 7" xfId="25274" xr:uid="{989AD7E7-0BCD-4F82-B3B2-64CDA217A03C}"/>
    <cellStyle name="Normal 18 2 9 5 8" xfId="25275" xr:uid="{2CAD0F71-A110-497F-A08A-365EF30FCB97}"/>
    <cellStyle name="Normal 18 2 9 6" xfId="25276" xr:uid="{8A3C5398-66C5-4A18-BEE1-8AF5F99ECC07}"/>
    <cellStyle name="Normal 18 2 9 7" xfId="25277" xr:uid="{77E5B89C-C91D-4865-82B6-7E6E7FAAF530}"/>
    <cellStyle name="Normal 18 20" xfId="25278" xr:uid="{A0F57F05-7089-4B43-A43A-84C9588A1184}"/>
    <cellStyle name="Normal 18 20 2" xfId="25279" xr:uid="{4CE9E4A7-4649-4276-A8A5-9021CA06F0C8}"/>
    <cellStyle name="Normal 18 20 2 2" xfId="25280" xr:uid="{49FC3D4E-3EAD-4525-8069-820CC5F62C9C}"/>
    <cellStyle name="Normal 18 20 2 2 2" xfId="25281" xr:uid="{95A8D41A-8F94-48BC-A343-7964AFD8257A}"/>
    <cellStyle name="Normal 18 20 2 3" xfId="25282" xr:uid="{B9985C43-A739-4703-851B-A47B885A756C}"/>
    <cellStyle name="Normal 18 20 2 4" xfId="25283" xr:uid="{21AF78A0-08F3-4814-AC50-F6875CEF717E}"/>
    <cellStyle name="Normal 18 20 3" xfId="25284" xr:uid="{BC84C458-05EC-4208-932A-DDC05A433F06}"/>
    <cellStyle name="Normal 18 20 4" xfId="25285" xr:uid="{6298C385-E66C-4B66-B205-7DD266D396EC}"/>
    <cellStyle name="Normal 18 20 4 2" xfId="25286" xr:uid="{410CD8EE-C72C-42ED-8213-4732228B1F4C}"/>
    <cellStyle name="Normal 18 20 4 2 2" xfId="25287" xr:uid="{92F1B228-9255-447E-8535-D7974F78780A}"/>
    <cellStyle name="Normal 18 20 4 2 2 2" xfId="25288" xr:uid="{F91A6962-B7ED-4F70-9946-48E5F9D30F98}"/>
    <cellStyle name="Normal 18 20 4 2 2 3" xfId="25289" xr:uid="{36AB4C47-0D8D-4E87-AA56-1B6F4D13F44F}"/>
    <cellStyle name="Normal 18 20 4 2 2 4" xfId="25290" xr:uid="{3890550B-BB13-45FB-B12A-D2E15BAD33A5}"/>
    <cellStyle name="Normal 18 20 4 2 2 5" xfId="25291" xr:uid="{4A2993ED-71F1-42F3-AE38-119445A0945E}"/>
    <cellStyle name="Normal 18 20 4 2 3" xfId="25292" xr:uid="{23876AAD-1DE9-4BE4-A78D-858B05CDF9F6}"/>
    <cellStyle name="Normal 18 20 4 2 4" xfId="25293" xr:uid="{F44ABC81-F3BC-439F-BB29-E06FCCFE3BB1}"/>
    <cellStyle name="Normal 18 20 4 2 5" xfId="25294" xr:uid="{10136DCE-6856-44DA-BDB2-F6D2A9084612}"/>
    <cellStyle name="Normal 18 20 4 2 6" xfId="25295" xr:uid="{A2E22A0E-CE7D-4181-B992-73A1D5E1F55E}"/>
    <cellStyle name="Normal 18 20 4 3" xfId="25296" xr:uid="{346D5BAE-F940-45BF-AACA-B6A9E573C51A}"/>
    <cellStyle name="Normal 18 20 4 3 2" xfId="25297" xr:uid="{3C15F1AB-4355-4378-82A0-8E34EF3C4318}"/>
    <cellStyle name="Normal 18 20 4 3 2 2" xfId="25298" xr:uid="{7A806D70-BF81-4BF4-82E2-CF6D465C56B0}"/>
    <cellStyle name="Normal 18 20 4 3 2 3" xfId="25299" xr:uid="{C411F2BF-AF8D-4589-A501-7667BCB1BEA3}"/>
    <cellStyle name="Normal 18 20 4 3 3" xfId="25300" xr:uid="{6A790133-B215-4C98-AE0C-9B9FEB9BA730}"/>
    <cellStyle name="Normal 18 20 4 3 4" xfId="25301" xr:uid="{57CCF570-2965-4286-B900-2FC08254DC19}"/>
    <cellStyle name="Normal 18 20 4 3 5" xfId="25302" xr:uid="{B894BEF9-CDDE-491C-8F02-63BA0505BB25}"/>
    <cellStyle name="Normal 18 20 4 3 6" xfId="25303" xr:uid="{CEE0CC7A-F702-4A19-ACAD-85ED040077F3}"/>
    <cellStyle name="Normal 18 20 4 4" xfId="25304" xr:uid="{847756E3-6BBD-4319-A774-4425A8E9B090}"/>
    <cellStyle name="Normal 18 20 4 4 2" xfId="25305" xr:uid="{77EC7DD3-FC24-40F2-B304-962185F1B214}"/>
    <cellStyle name="Normal 18 20 4 4 3" xfId="25306" xr:uid="{7999690B-34A0-4940-A1D4-8A43B6FC608E}"/>
    <cellStyle name="Normal 18 20 4 5" xfId="25307" xr:uid="{DE660941-22E4-4105-816D-D93EDDC3B1DC}"/>
    <cellStyle name="Normal 18 20 4 6" xfId="25308" xr:uid="{B2CFAFCD-3472-4654-895F-6B6E8BE62A19}"/>
    <cellStyle name="Normal 18 20 4 7" xfId="25309" xr:uid="{16D76246-36F5-4EAE-ADAB-467FBCFAF867}"/>
    <cellStyle name="Normal 18 20 4 8" xfId="25310" xr:uid="{B60EFF91-3332-485F-B415-93FB49CE3187}"/>
    <cellStyle name="Normal 18 20 5" xfId="25311" xr:uid="{3D783EB5-9B4A-4E52-B4B2-B07CA30626C6}"/>
    <cellStyle name="Normal 18 20 5 2" xfId="25312" xr:uid="{E69E5861-7B78-481C-BBEC-356B6839D494}"/>
    <cellStyle name="Normal 18 20 5 2 2" xfId="25313" xr:uid="{9D9FECEF-F6CF-4A20-B6B9-5A91385E64B5}"/>
    <cellStyle name="Normal 18 20 5 2 2 2" xfId="25314" xr:uid="{E94AA9B4-AC2F-4F4E-A5BA-55279A320E14}"/>
    <cellStyle name="Normal 18 20 5 2 2 3" xfId="25315" xr:uid="{D8B3F298-D0D9-4B1A-B4C9-8C7C9C8A341E}"/>
    <cellStyle name="Normal 18 20 5 2 2 4" xfId="25316" xr:uid="{1D379F47-3E5F-478F-93D2-0B904CF98696}"/>
    <cellStyle name="Normal 18 20 5 2 2 5" xfId="25317" xr:uid="{89A43420-1C1E-4200-92AB-63E0D029E60F}"/>
    <cellStyle name="Normal 18 20 5 2 3" xfId="25318" xr:uid="{2D0C4294-FF43-4740-BBAF-69FE0449DA68}"/>
    <cellStyle name="Normal 18 20 5 2 4" xfId="25319" xr:uid="{B13FFBC7-DC1A-405F-9D02-2347A3574A82}"/>
    <cellStyle name="Normal 18 20 5 2 5" xfId="25320" xr:uid="{3263FAA6-5CC1-4C4C-BB83-D8295B6C7341}"/>
    <cellStyle name="Normal 18 20 5 2 6" xfId="25321" xr:uid="{6A00E3CF-58E2-40C0-9A0A-6B322E743926}"/>
    <cellStyle name="Normal 18 20 5 3" xfId="25322" xr:uid="{9390A0BF-0BBF-48EC-B9A0-C250AC5398F9}"/>
    <cellStyle name="Normal 18 20 5 3 2" xfId="25323" xr:uid="{99280802-4D98-4FFE-A0DC-58C8BB5A0B94}"/>
    <cellStyle name="Normal 18 20 5 3 2 2" xfId="25324" xr:uid="{667FF34E-5E02-491B-B1B9-502B99E85453}"/>
    <cellStyle name="Normal 18 20 5 3 2 3" xfId="25325" xr:uid="{8DCCF626-0372-4022-966B-763152A39840}"/>
    <cellStyle name="Normal 18 20 5 3 3" xfId="25326" xr:uid="{61DCE512-4314-4E60-9FF4-A781B84441BB}"/>
    <cellStyle name="Normal 18 20 5 3 4" xfId="25327" xr:uid="{B1FAE731-F827-47C8-9609-8D3A6C1D6069}"/>
    <cellStyle name="Normal 18 20 5 3 5" xfId="25328" xr:uid="{1C882F39-76C2-43E5-84E3-999AB7560DAB}"/>
    <cellStyle name="Normal 18 20 5 3 6" xfId="25329" xr:uid="{659B7D3C-C1CD-4054-9C04-71C608A74CCA}"/>
    <cellStyle name="Normal 18 20 5 4" xfId="25330" xr:uid="{AA717757-B476-4803-9804-D72E99A8327C}"/>
    <cellStyle name="Normal 18 20 5 4 2" xfId="25331" xr:uid="{D9146153-8735-4A7F-B44F-DB6DC7CE6684}"/>
    <cellStyle name="Normal 18 20 5 4 3" xfId="25332" xr:uid="{052F6DCD-3295-46FE-AE17-D18606AA5B8A}"/>
    <cellStyle name="Normal 18 20 5 5" xfId="25333" xr:uid="{E7E3F52A-BD32-4701-B505-C24DC0090A9E}"/>
    <cellStyle name="Normal 18 20 5 6" xfId="25334" xr:uid="{282B3EB0-F48B-470A-AC0D-0055708A5600}"/>
    <cellStyle name="Normal 18 20 5 7" xfId="25335" xr:uid="{CE81A6BD-BEAB-4480-B783-741F174B667A}"/>
    <cellStyle name="Normal 18 20 5 8" xfId="25336" xr:uid="{ABB1D4D4-8618-4862-87E4-B736B85C8B90}"/>
    <cellStyle name="Normal 18 20 6" xfId="25337" xr:uid="{631F3B9E-A3BD-4CA9-8B08-ED9B3EFF5B9E}"/>
    <cellStyle name="Normal 18 20 7" xfId="25338" xr:uid="{41F4F4C8-C50F-40BD-966F-CFDD37D928C1}"/>
    <cellStyle name="Normal 18 21" xfId="25339" xr:uid="{6BAA0DB8-8051-4F43-89F1-CE2151EE14D7}"/>
    <cellStyle name="Normal 18 21 2" xfId="25340" xr:uid="{24783C9F-929F-43FE-BD42-9AF6031EAFC8}"/>
    <cellStyle name="Normal 18 21 2 2" xfId="25341" xr:uid="{254FB7CB-4788-440F-BF65-B1D3ABB2C336}"/>
    <cellStyle name="Normal 18 21 2 2 2" xfId="25342" xr:uid="{236A5ADA-6388-4ECC-B902-C49DAABD812E}"/>
    <cellStyle name="Normal 18 21 2 3" xfId="25343" xr:uid="{1BC43E91-5509-4757-A733-F310916508E2}"/>
    <cellStyle name="Normal 18 21 2 4" xfId="25344" xr:uid="{835B2B67-FEF9-40CF-B272-A81FAFBF53FC}"/>
    <cellStyle name="Normal 18 21 3" xfId="25345" xr:uid="{56A1495D-1F5F-4AF1-870B-86DF8EBB04FA}"/>
    <cellStyle name="Normal 18 21 4" xfId="25346" xr:uid="{E0D6C246-3B04-473A-9A45-2D3E95E17C15}"/>
    <cellStyle name="Normal 18 21 4 2" xfId="25347" xr:uid="{2B6FABB5-16C8-4B3E-9B29-F7D7DED05C76}"/>
    <cellStyle name="Normal 18 21 4 2 2" xfId="25348" xr:uid="{1B9BAB71-F9FB-4D43-84ED-EFBEEC0ABF5B}"/>
    <cellStyle name="Normal 18 21 4 2 2 2" xfId="25349" xr:uid="{F4CC87C9-94D5-4F51-A91F-D6FD8F5412E9}"/>
    <cellStyle name="Normal 18 21 4 2 2 3" xfId="25350" xr:uid="{32F7DB5A-D1DA-43A1-87B3-A159EBBC48CF}"/>
    <cellStyle name="Normal 18 21 4 2 2 4" xfId="25351" xr:uid="{DD181B1E-2815-49AC-B128-4151C4CF3DD4}"/>
    <cellStyle name="Normal 18 21 4 2 2 5" xfId="25352" xr:uid="{B151C06D-5892-4FC8-94E0-FBC9D51D9F8F}"/>
    <cellStyle name="Normal 18 21 4 2 3" xfId="25353" xr:uid="{4B0D618A-2047-4295-A326-60FBC5D6237C}"/>
    <cellStyle name="Normal 18 21 4 2 4" xfId="25354" xr:uid="{99B2D4D1-605B-4DFC-ABF4-328EAF1356F3}"/>
    <cellStyle name="Normal 18 21 4 2 5" xfId="25355" xr:uid="{31EBBC41-CAB4-42F3-A472-383088E2854E}"/>
    <cellStyle name="Normal 18 21 4 2 6" xfId="25356" xr:uid="{EB0ED30E-F3C8-444E-BE97-46469B73BDAA}"/>
    <cellStyle name="Normal 18 21 4 3" xfId="25357" xr:uid="{7C1B9EF1-F84B-4694-95D3-5861F36132CC}"/>
    <cellStyle name="Normal 18 21 4 3 2" xfId="25358" xr:uid="{28E78448-A1F8-47AF-95B9-563420E469E8}"/>
    <cellStyle name="Normal 18 21 4 3 2 2" xfId="25359" xr:uid="{6447883B-DA87-4D0E-8E61-315E8679050A}"/>
    <cellStyle name="Normal 18 21 4 3 2 3" xfId="25360" xr:uid="{F7D5A9DD-B780-432A-9F75-ECDDBCE76C39}"/>
    <cellStyle name="Normal 18 21 4 3 3" xfId="25361" xr:uid="{CFA241FF-9762-4A08-9BFA-5F2009687191}"/>
    <cellStyle name="Normal 18 21 4 3 4" xfId="25362" xr:uid="{1E83A4AD-03BB-4A14-AEC2-7F8201BDFE37}"/>
    <cellStyle name="Normal 18 21 4 3 5" xfId="25363" xr:uid="{355FC9D3-1C05-4C4D-AB75-4CB731C157C9}"/>
    <cellStyle name="Normal 18 21 4 3 6" xfId="25364" xr:uid="{4A6C7051-B65D-438C-9357-0141D8F4F7CB}"/>
    <cellStyle name="Normal 18 21 4 4" xfId="25365" xr:uid="{4C4DD108-998A-4347-9D58-9B7C8A2D56E2}"/>
    <cellStyle name="Normal 18 21 4 4 2" xfId="25366" xr:uid="{2E4C3666-01D1-4DAC-962C-C42EF694D800}"/>
    <cellStyle name="Normal 18 21 4 4 3" xfId="25367" xr:uid="{1586FFE7-9DE2-4AB6-BE68-6D8CDD3B0B04}"/>
    <cellStyle name="Normal 18 21 4 5" xfId="25368" xr:uid="{06DD57EE-3A3D-410C-ABF7-C22F82594D8B}"/>
    <cellStyle name="Normal 18 21 4 6" xfId="25369" xr:uid="{265FFE1E-F74B-49F1-B3E0-484017DCA9D6}"/>
    <cellStyle name="Normal 18 21 4 7" xfId="25370" xr:uid="{B0C7B618-C6C7-4C33-AFFD-D07F8588EE23}"/>
    <cellStyle name="Normal 18 21 4 8" xfId="25371" xr:uid="{BB36A405-FFFE-4643-A022-0441A269677B}"/>
    <cellStyle name="Normal 18 21 5" xfId="25372" xr:uid="{8660F067-FE68-4B6E-8EB3-E5B80580A381}"/>
    <cellStyle name="Normal 18 21 5 2" xfId="25373" xr:uid="{67DE5F21-16C3-4351-9B29-C43603C2E64A}"/>
    <cellStyle name="Normal 18 21 5 2 2" xfId="25374" xr:uid="{DD132AEA-BC9F-4E6F-B336-D785837ED125}"/>
    <cellStyle name="Normal 18 21 5 2 2 2" xfId="25375" xr:uid="{58FBFF88-8D97-44EA-8928-18B8D47E5023}"/>
    <cellStyle name="Normal 18 21 5 2 2 3" xfId="25376" xr:uid="{C48C756D-0806-4A46-9531-7F15549725D6}"/>
    <cellStyle name="Normal 18 21 5 2 2 4" xfId="25377" xr:uid="{8E8C421C-86BA-46FA-B61A-1AF7A77A90EF}"/>
    <cellStyle name="Normal 18 21 5 2 2 5" xfId="25378" xr:uid="{B44E0F44-5A8C-4E6F-B617-1691057C6D3F}"/>
    <cellStyle name="Normal 18 21 5 2 3" xfId="25379" xr:uid="{A40A42A0-33A0-43F7-AD30-4946AC9999B4}"/>
    <cellStyle name="Normal 18 21 5 2 4" xfId="25380" xr:uid="{65FB4429-5BF8-4D62-BDEB-CF3658443609}"/>
    <cellStyle name="Normal 18 21 5 2 5" xfId="25381" xr:uid="{07649AFE-0D3E-4414-9450-69D721A4D9F5}"/>
    <cellStyle name="Normal 18 21 5 2 6" xfId="25382" xr:uid="{F46A7774-0291-4138-B53D-F600A5F8C3BC}"/>
    <cellStyle name="Normal 18 21 5 3" xfId="25383" xr:uid="{EF3D9602-E632-4B91-8562-FC8FCB42D55D}"/>
    <cellStyle name="Normal 18 21 5 3 2" xfId="25384" xr:uid="{626CA0D3-FA1F-4D07-BA6F-7EE7D922CCAA}"/>
    <cellStyle name="Normal 18 21 5 3 2 2" xfId="25385" xr:uid="{929487C3-4F79-4D24-8C4D-A164AB1CD666}"/>
    <cellStyle name="Normal 18 21 5 3 2 3" xfId="25386" xr:uid="{F891C6A6-0763-4B79-B8A2-369A3ECD55A8}"/>
    <cellStyle name="Normal 18 21 5 3 3" xfId="25387" xr:uid="{BE864375-7531-4266-9641-BBFD2D64208F}"/>
    <cellStyle name="Normal 18 21 5 3 4" xfId="25388" xr:uid="{C8813B6C-1738-47AE-B7D9-0BADC7CD0833}"/>
    <cellStyle name="Normal 18 21 5 3 5" xfId="25389" xr:uid="{FE3DC038-E878-4A55-9034-21B85B4C86A0}"/>
    <cellStyle name="Normal 18 21 5 3 6" xfId="25390" xr:uid="{C635CDBF-BD7B-4ABC-BFB7-DFCB98D1D78A}"/>
    <cellStyle name="Normal 18 21 5 4" xfId="25391" xr:uid="{12BCC41E-ECB6-4179-9F18-AF0F9F024A7D}"/>
    <cellStyle name="Normal 18 21 5 4 2" xfId="25392" xr:uid="{8D984872-1BE2-43E3-9260-B2086B393CD3}"/>
    <cellStyle name="Normal 18 21 5 4 3" xfId="25393" xr:uid="{FD755761-AEE1-49AF-979E-00CA714DFADB}"/>
    <cellStyle name="Normal 18 21 5 5" xfId="25394" xr:uid="{746C52D8-E729-45F4-8BD1-07001C6B0663}"/>
    <cellStyle name="Normal 18 21 5 6" xfId="25395" xr:uid="{E2E2929D-7546-496E-BC73-3FE9D2FBFDC5}"/>
    <cellStyle name="Normal 18 21 5 7" xfId="25396" xr:uid="{63D0F63E-78BE-4531-8B11-30ED3824EE1B}"/>
    <cellStyle name="Normal 18 21 5 8" xfId="25397" xr:uid="{432D7216-7839-4935-929C-B24A77B63F53}"/>
    <cellStyle name="Normal 18 21 6" xfId="25398" xr:uid="{97DCDFB8-1A25-45D7-80D3-10458B091649}"/>
    <cellStyle name="Normal 18 21 7" xfId="25399" xr:uid="{532C1F2B-E80C-4595-BA8D-DC124640CF53}"/>
    <cellStyle name="Normal 18 22" xfId="25400" xr:uid="{5B19E5E7-FC73-46F0-A6A6-FA44ACA2ADAB}"/>
    <cellStyle name="Normal 18 22 2" xfId="25401" xr:uid="{360CA56E-87B2-4095-BE36-BFE3084474A2}"/>
    <cellStyle name="Normal 18 22 2 2" xfId="25402" xr:uid="{7A600CD2-2687-472F-A13B-57812C947B62}"/>
    <cellStyle name="Normal 18 22 2 2 2" xfId="25403" xr:uid="{2610326F-616B-4008-AA51-115411FE7AD0}"/>
    <cellStyle name="Normal 18 22 2 3" xfId="25404" xr:uid="{C3613017-DB9C-44B6-A87F-EBBB94447BDC}"/>
    <cellStyle name="Normal 18 22 2 4" xfId="25405" xr:uid="{0613B5F5-C6A8-4D12-8CAD-1248A63D1C6A}"/>
    <cellStyle name="Normal 18 22 3" xfId="25406" xr:uid="{60722199-1C4F-4B6A-99D6-2CAE9E709ADD}"/>
    <cellStyle name="Normal 18 22 4" xfId="25407" xr:uid="{D4DA9FE4-241C-4E94-86F0-9AAB8BD86960}"/>
    <cellStyle name="Normal 18 22 4 2" xfId="25408" xr:uid="{D3D8C0BD-E0B6-42E7-B9CD-7D8CD9F4EFF6}"/>
    <cellStyle name="Normal 18 22 4 2 2" xfId="25409" xr:uid="{5684D207-DB0D-465D-937A-F28AD0E25B84}"/>
    <cellStyle name="Normal 18 22 4 2 2 2" xfId="25410" xr:uid="{E83FC09F-95C2-4B03-9448-E9154AA03ED4}"/>
    <cellStyle name="Normal 18 22 4 2 2 3" xfId="25411" xr:uid="{A3EB5F3C-FAD5-4AEC-8449-19690E4C7686}"/>
    <cellStyle name="Normal 18 22 4 2 2 4" xfId="25412" xr:uid="{13FD2D46-7D17-4BA8-8BA3-8530E332279D}"/>
    <cellStyle name="Normal 18 22 4 2 2 5" xfId="25413" xr:uid="{8D19CDCF-B698-477F-B77B-9D12E6A69CC0}"/>
    <cellStyle name="Normal 18 22 4 2 3" xfId="25414" xr:uid="{BB06E2EB-BA44-480F-B5CE-33CAE318D8ED}"/>
    <cellStyle name="Normal 18 22 4 2 4" xfId="25415" xr:uid="{E25B3ABD-2519-4CB7-B5B0-6AA0E2797A20}"/>
    <cellStyle name="Normal 18 22 4 2 5" xfId="25416" xr:uid="{B633D1E4-B9E2-4F82-AE81-BB54F8022EC3}"/>
    <cellStyle name="Normal 18 22 4 2 6" xfId="25417" xr:uid="{2F0AB161-8D6F-4375-A6F5-FE7BAB113000}"/>
    <cellStyle name="Normal 18 22 4 3" xfId="25418" xr:uid="{DEBE5519-7C13-48BC-AEAC-AFB7C079F879}"/>
    <cellStyle name="Normal 18 22 4 3 2" xfId="25419" xr:uid="{648AF0CB-0545-4428-9E9C-B24C6FAEE5FC}"/>
    <cellStyle name="Normal 18 22 4 3 2 2" xfId="25420" xr:uid="{AAE6516E-6305-4D0B-825B-242B30BF2FDA}"/>
    <cellStyle name="Normal 18 22 4 3 2 3" xfId="25421" xr:uid="{5F009472-2D31-46AA-875C-060BD0681341}"/>
    <cellStyle name="Normal 18 22 4 3 3" xfId="25422" xr:uid="{B1376F78-745C-427C-A4A1-2A5E0517F873}"/>
    <cellStyle name="Normal 18 22 4 3 4" xfId="25423" xr:uid="{C721C13E-F159-455D-A6B9-211A0A29B4A7}"/>
    <cellStyle name="Normal 18 22 4 3 5" xfId="25424" xr:uid="{4F634DEB-BD43-419B-A5F5-CFDE0DD58042}"/>
    <cellStyle name="Normal 18 22 4 3 6" xfId="25425" xr:uid="{22F13898-334C-43CB-931E-AB909E22E271}"/>
    <cellStyle name="Normal 18 22 4 4" xfId="25426" xr:uid="{E534B823-FA4B-4873-98FB-BDC761F4DA89}"/>
    <cellStyle name="Normal 18 22 4 4 2" xfId="25427" xr:uid="{A6175417-FE34-47E0-9D94-D60015A80754}"/>
    <cellStyle name="Normal 18 22 4 4 3" xfId="25428" xr:uid="{125B1E89-74C2-4868-BCF6-B3749D56636F}"/>
    <cellStyle name="Normal 18 22 4 5" xfId="25429" xr:uid="{7F8BCD88-5C60-4E8C-B486-F05D2000E102}"/>
    <cellStyle name="Normal 18 22 4 6" xfId="25430" xr:uid="{0D0AAD3F-0EAC-4A07-9A42-B16BEC250B40}"/>
    <cellStyle name="Normal 18 22 4 7" xfId="25431" xr:uid="{90A394E3-2B5E-4975-9629-452EDA4140BE}"/>
    <cellStyle name="Normal 18 22 4 8" xfId="25432" xr:uid="{6A66EE9C-DD5F-48FD-8E33-9C1D5CF5858C}"/>
    <cellStyle name="Normal 18 22 5" xfId="25433" xr:uid="{7D1D1A7F-721F-4283-8D92-0F524FCEB09B}"/>
    <cellStyle name="Normal 18 22 5 2" xfId="25434" xr:uid="{D803F10A-0AD6-489E-AF3D-C9562BA3B3BE}"/>
    <cellStyle name="Normal 18 22 5 2 2" xfId="25435" xr:uid="{D7AD340D-F099-415D-BEA8-D7100D787493}"/>
    <cellStyle name="Normal 18 22 5 2 2 2" xfId="25436" xr:uid="{26FD2FF6-489A-45E5-9D09-C15F491CF018}"/>
    <cellStyle name="Normal 18 22 5 2 2 3" xfId="25437" xr:uid="{7A87BF6E-04C5-4AA0-BF99-54C23F55E9FA}"/>
    <cellStyle name="Normal 18 22 5 2 2 4" xfId="25438" xr:uid="{389DEFEE-DA14-4D48-96B3-E146B063AF60}"/>
    <cellStyle name="Normal 18 22 5 2 2 5" xfId="25439" xr:uid="{47F3BF74-B5BB-408F-BADC-EB55BB38B4BE}"/>
    <cellStyle name="Normal 18 22 5 2 3" xfId="25440" xr:uid="{023E0EBB-BBE3-4CC1-A068-D0E434CCC019}"/>
    <cellStyle name="Normal 18 22 5 2 4" xfId="25441" xr:uid="{2385EF79-DA77-4AC7-A3B4-3DD839909894}"/>
    <cellStyle name="Normal 18 22 5 2 5" xfId="25442" xr:uid="{AE43CD73-8785-44E8-9732-D6BDF5D4D35B}"/>
    <cellStyle name="Normal 18 22 5 2 6" xfId="25443" xr:uid="{98328B21-BD03-4197-8E18-F810FD4B7289}"/>
    <cellStyle name="Normal 18 22 5 3" xfId="25444" xr:uid="{529ED640-BC63-41BB-B280-84A6F7266B8D}"/>
    <cellStyle name="Normal 18 22 5 3 2" xfId="25445" xr:uid="{410310EC-A17A-40C6-8E11-463DDDCAC675}"/>
    <cellStyle name="Normal 18 22 5 3 2 2" xfId="25446" xr:uid="{03ED6354-6FDE-4DD9-9DEC-12F089A9737B}"/>
    <cellStyle name="Normal 18 22 5 3 2 3" xfId="25447" xr:uid="{C7A9A3EB-951A-4622-B2B5-5D4509349086}"/>
    <cellStyle name="Normal 18 22 5 3 3" xfId="25448" xr:uid="{35326140-8854-40FC-867F-4B5B7216E51B}"/>
    <cellStyle name="Normal 18 22 5 3 4" xfId="25449" xr:uid="{3984848D-EA22-4259-A278-2AFF97903B3C}"/>
    <cellStyle name="Normal 18 22 5 3 5" xfId="25450" xr:uid="{9B398F0F-95B7-478D-918C-472D82BA6C7D}"/>
    <cellStyle name="Normal 18 22 5 3 6" xfId="25451" xr:uid="{FF8A2DFC-BBB2-4C14-B654-6E5F869498B6}"/>
    <cellStyle name="Normal 18 22 5 4" xfId="25452" xr:uid="{F83D14E1-F50F-4741-BFF3-954C36388616}"/>
    <cellStyle name="Normal 18 22 5 4 2" xfId="25453" xr:uid="{4F79D116-22DC-4024-A1C2-4E7E8F558D77}"/>
    <cellStyle name="Normal 18 22 5 4 3" xfId="25454" xr:uid="{86AA8E73-23B7-44E5-963B-A4BEF4E92139}"/>
    <cellStyle name="Normal 18 22 5 5" xfId="25455" xr:uid="{4DE3A95D-11C2-4E02-8AC2-674A4AACBFA4}"/>
    <cellStyle name="Normal 18 22 5 6" xfId="25456" xr:uid="{D424371E-100A-4C6D-B9E1-BCA347120731}"/>
    <cellStyle name="Normal 18 22 5 7" xfId="25457" xr:uid="{59C33B5B-7A1B-4FA0-A298-522306B17CE7}"/>
    <cellStyle name="Normal 18 22 5 8" xfId="25458" xr:uid="{A68A56FA-6CA3-4B9C-A1FD-D1CE1756817D}"/>
    <cellStyle name="Normal 18 22 6" xfId="25459" xr:uid="{858DE04E-58B6-42DB-BFB2-D33796DF44A5}"/>
    <cellStyle name="Normal 18 22 7" xfId="25460" xr:uid="{2145BDE8-F787-4984-BF53-B9E7D768093C}"/>
    <cellStyle name="Normal 18 23" xfId="25461" xr:uid="{31C4CCE5-59CF-4AE5-9242-821C11597A73}"/>
    <cellStyle name="Normal 18 23 2" xfId="25462" xr:uid="{D2722890-58F6-42E7-9549-16146C05D79B}"/>
    <cellStyle name="Normal 18 23 2 2" xfId="25463" xr:uid="{9E5F61BA-5C10-4447-8683-85424DA49720}"/>
    <cellStyle name="Normal 18 23 2 2 2" xfId="25464" xr:uid="{7567E7C7-7034-4489-BCE8-761832DFB732}"/>
    <cellStyle name="Normal 18 23 2 3" xfId="25465" xr:uid="{2B97D13D-56A6-40C9-9EBD-BEB61EF8E4A9}"/>
    <cellStyle name="Normal 18 23 2 4" xfId="25466" xr:uid="{5C26D9F1-1558-4891-BE3B-8DAB5AF43F63}"/>
    <cellStyle name="Normal 18 23 3" xfId="25467" xr:uid="{FE62991A-98B8-48A7-B626-E8957F8FEC94}"/>
    <cellStyle name="Normal 18 23 4" xfId="25468" xr:uid="{A75C4AFE-DDFA-496C-9C04-23D392FF2928}"/>
    <cellStyle name="Normal 18 23 4 2" xfId="25469" xr:uid="{7C77DA32-F1DE-4A9A-AAD9-A45AF4B6E777}"/>
    <cellStyle name="Normal 18 23 4 2 2" xfId="25470" xr:uid="{6E0C6DFC-7100-4EC0-BBEC-23A8D27F3049}"/>
    <cellStyle name="Normal 18 23 4 2 2 2" xfId="25471" xr:uid="{AB4DCFAA-1A92-4A0E-8B04-E4644F446691}"/>
    <cellStyle name="Normal 18 23 4 2 2 3" xfId="25472" xr:uid="{EC25E896-92DE-4FCF-A62A-3009708E020E}"/>
    <cellStyle name="Normal 18 23 4 2 2 4" xfId="25473" xr:uid="{58D738EC-2171-4FB1-AFD3-565FB1CED342}"/>
    <cellStyle name="Normal 18 23 4 2 2 5" xfId="25474" xr:uid="{F2D0EFBB-CA9C-4D8D-B5AB-0CE1AB204CDC}"/>
    <cellStyle name="Normal 18 23 4 2 3" xfId="25475" xr:uid="{05B01A19-9892-4550-BD2E-359B9F1AFA6E}"/>
    <cellStyle name="Normal 18 23 4 2 4" xfId="25476" xr:uid="{01F4B2D9-BE95-4152-BCF2-DA524A02717F}"/>
    <cellStyle name="Normal 18 23 4 2 5" xfId="25477" xr:uid="{C8A8686F-9442-4A36-BEE8-BB35544CC259}"/>
    <cellStyle name="Normal 18 23 4 2 6" xfId="25478" xr:uid="{D7DE18EA-490B-446E-9F93-DC90D11C3A87}"/>
    <cellStyle name="Normal 18 23 4 3" xfId="25479" xr:uid="{7B95371E-690B-4EAF-9BDA-344520C870C8}"/>
    <cellStyle name="Normal 18 23 4 3 2" xfId="25480" xr:uid="{568E30AD-9B36-4478-B540-A4573BBE9492}"/>
    <cellStyle name="Normal 18 23 4 3 2 2" xfId="25481" xr:uid="{8C6616FB-FE51-4F2C-8A02-91D748BEDFD1}"/>
    <cellStyle name="Normal 18 23 4 3 2 3" xfId="25482" xr:uid="{94CD2F22-D793-4090-918C-02C1001607E4}"/>
    <cellStyle name="Normal 18 23 4 3 3" xfId="25483" xr:uid="{2BADD8D9-EAA3-42D3-AE31-A0D2BCC5071B}"/>
    <cellStyle name="Normal 18 23 4 3 4" xfId="25484" xr:uid="{2B22AEA4-A329-44EE-90BB-5AB8591EAFE7}"/>
    <cellStyle name="Normal 18 23 4 3 5" xfId="25485" xr:uid="{BBD903A6-11C9-490F-A87F-E48483D8A739}"/>
    <cellStyle name="Normal 18 23 4 3 6" xfId="25486" xr:uid="{923100ED-73FD-478A-9D4D-95014977E866}"/>
    <cellStyle name="Normal 18 23 4 4" xfId="25487" xr:uid="{E3793F7C-FC65-4EE7-B46C-3B5DAD6D6EFE}"/>
    <cellStyle name="Normal 18 23 4 4 2" xfId="25488" xr:uid="{C4105873-F3AE-4036-AF07-D0BE035C03D6}"/>
    <cellStyle name="Normal 18 23 4 4 3" xfId="25489" xr:uid="{95388B2E-4BB1-4565-8CBB-7D259DE3CADE}"/>
    <cellStyle name="Normal 18 23 4 5" xfId="25490" xr:uid="{9F2633E5-7C23-4983-A3CB-449C48562923}"/>
    <cellStyle name="Normal 18 23 4 6" xfId="25491" xr:uid="{5597659C-5FD1-4D1C-AC0C-544647E0708A}"/>
    <cellStyle name="Normal 18 23 4 7" xfId="25492" xr:uid="{99CED5C8-8238-4F48-A71E-E484EBBF6568}"/>
    <cellStyle name="Normal 18 23 4 8" xfId="25493" xr:uid="{6C00CB82-ADF4-42BA-8DCB-74E778052B36}"/>
    <cellStyle name="Normal 18 23 5" xfId="25494" xr:uid="{836DCD93-B75D-4E17-8998-AC16FE33A46A}"/>
    <cellStyle name="Normal 18 23 5 2" xfId="25495" xr:uid="{90E15E03-AE60-4600-BC87-8ED0C153A196}"/>
    <cellStyle name="Normal 18 23 5 2 2" xfId="25496" xr:uid="{7BD5867D-0E25-4B2B-B65F-8204D2F76FAA}"/>
    <cellStyle name="Normal 18 23 5 2 2 2" xfId="25497" xr:uid="{303A0A0E-315E-4FED-8EDF-3115E2BAB88A}"/>
    <cellStyle name="Normal 18 23 5 2 2 3" xfId="25498" xr:uid="{76483484-15F8-4862-A1D5-2CDD5E9E56AD}"/>
    <cellStyle name="Normal 18 23 5 2 2 4" xfId="25499" xr:uid="{4CA83D77-19BA-49A1-BB04-3474D3E8FE9D}"/>
    <cellStyle name="Normal 18 23 5 2 2 5" xfId="25500" xr:uid="{52C9F4D2-6CC6-48B0-8F89-B7597F225F11}"/>
    <cellStyle name="Normal 18 23 5 2 3" xfId="25501" xr:uid="{71914B5B-E564-4479-BC2B-9C2305B0B558}"/>
    <cellStyle name="Normal 18 23 5 2 4" xfId="25502" xr:uid="{54951895-6BF5-4901-BA56-625178BD1F11}"/>
    <cellStyle name="Normal 18 23 5 2 5" xfId="25503" xr:uid="{BF3E5FD8-6D02-4DC0-B987-D9A0E25899E2}"/>
    <cellStyle name="Normal 18 23 5 2 6" xfId="25504" xr:uid="{30C52C2C-F1BC-48D6-A33F-C7A4A008AA86}"/>
    <cellStyle name="Normal 18 23 5 3" xfId="25505" xr:uid="{90C57272-9E9E-4AB7-8A4C-E9E7B61FBB90}"/>
    <cellStyle name="Normal 18 23 5 3 2" xfId="25506" xr:uid="{F1630663-0FAD-4005-B72E-021C09E5814E}"/>
    <cellStyle name="Normal 18 23 5 3 2 2" xfId="25507" xr:uid="{7D30FD82-E3D7-429E-896E-29F89680B172}"/>
    <cellStyle name="Normal 18 23 5 3 2 3" xfId="25508" xr:uid="{97617099-C18D-40B4-A5A3-FEE6025F47EE}"/>
    <cellStyle name="Normal 18 23 5 3 3" xfId="25509" xr:uid="{237F679A-ED1A-48E2-AF6F-76ED614488F5}"/>
    <cellStyle name="Normal 18 23 5 3 4" xfId="25510" xr:uid="{159E1FB1-3FB4-4D94-83A4-5F0D64B137A2}"/>
    <cellStyle name="Normal 18 23 5 3 5" xfId="25511" xr:uid="{9801C82F-005D-4D57-93E4-715C14EC0D92}"/>
    <cellStyle name="Normal 18 23 5 3 6" xfId="25512" xr:uid="{51E24E54-BF4B-4ADB-820E-B492FD6F284F}"/>
    <cellStyle name="Normal 18 23 5 4" xfId="25513" xr:uid="{C7736EE8-0EFC-4E2D-8FC5-6792DB165C02}"/>
    <cellStyle name="Normal 18 23 5 4 2" xfId="25514" xr:uid="{40C7A6DB-B1F6-4168-8CDE-B4900D24BE5E}"/>
    <cellStyle name="Normal 18 23 5 4 3" xfId="25515" xr:uid="{B86DC93D-EFEA-4DAF-82B7-61603FDECA11}"/>
    <cellStyle name="Normal 18 23 5 5" xfId="25516" xr:uid="{82CFB53C-346A-40AE-811D-1D36E0B7AD48}"/>
    <cellStyle name="Normal 18 23 5 6" xfId="25517" xr:uid="{555E21F0-6C2D-4DE4-A29F-B5784D313E01}"/>
    <cellStyle name="Normal 18 23 5 7" xfId="25518" xr:uid="{798B5C28-ED2A-486A-A487-C56EFE6E757E}"/>
    <cellStyle name="Normal 18 23 5 8" xfId="25519" xr:uid="{CB62477E-6591-4E28-B043-E93AEAB57E24}"/>
    <cellStyle name="Normal 18 23 6" xfId="25520" xr:uid="{550A465D-E8B8-46BF-93B8-694DC8D23DF3}"/>
    <cellStyle name="Normal 18 23 7" xfId="25521" xr:uid="{ACB9CC2B-4FDB-43B6-8E4D-8BFC52D3A6B4}"/>
    <cellStyle name="Normal 18 24" xfId="25522" xr:uid="{D1397A19-81D2-4B8C-B571-50F3C138F6E7}"/>
    <cellStyle name="Normal 18 24 2" xfId="25523" xr:uid="{DE7B8707-AE00-449A-8FA5-2F771EF79B70}"/>
    <cellStyle name="Normal 18 24 2 2" xfId="25524" xr:uid="{CD4C095C-4A79-4B4F-8A2C-3074AA3E9097}"/>
    <cellStyle name="Normal 18 24 2 2 2" xfId="25525" xr:uid="{7A0267E9-E9E7-46B1-96D0-89DA1D693F22}"/>
    <cellStyle name="Normal 18 24 2 3" xfId="25526" xr:uid="{2EE0BC89-D4CA-4F72-B36C-EDE456BF347E}"/>
    <cellStyle name="Normal 18 24 2 4" xfId="25527" xr:uid="{FD29D4C1-D918-4051-B959-B5F0355F4BAB}"/>
    <cellStyle name="Normal 18 24 3" xfId="25528" xr:uid="{06B8C48A-337D-4F5C-85B0-352DA13F4239}"/>
    <cellStyle name="Normal 18 24 4" xfId="25529" xr:uid="{3126BE0B-7750-4F3C-AEEE-216ABB5A0CEA}"/>
    <cellStyle name="Normal 18 24 4 2" xfId="25530" xr:uid="{5C03306D-B846-47E5-A421-77A08A494170}"/>
    <cellStyle name="Normal 18 24 4 2 2" xfId="25531" xr:uid="{944A970E-7DAC-400D-8A66-C34E11D614FC}"/>
    <cellStyle name="Normal 18 24 4 2 2 2" xfId="25532" xr:uid="{8FF4C4A3-7D6C-49A3-BDB9-1F32581C2BBD}"/>
    <cellStyle name="Normal 18 24 4 2 2 3" xfId="25533" xr:uid="{92E406FC-5CE5-46C9-A054-744DF92857BE}"/>
    <cellStyle name="Normal 18 24 4 2 2 4" xfId="25534" xr:uid="{8396547E-D7CE-40A1-B019-95B99EAC8E56}"/>
    <cellStyle name="Normal 18 24 4 2 2 5" xfId="25535" xr:uid="{7389E839-43B0-4A0B-897A-E57EC6B9D04E}"/>
    <cellStyle name="Normal 18 24 4 2 3" xfId="25536" xr:uid="{FF3D39F7-6270-4E9D-8684-31E55318565A}"/>
    <cellStyle name="Normal 18 24 4 2 4" xfId="25537" xr:uid="{07E16BFD-62E3-4BE4-BF85-1CCE94676549}"/>
    <cellStyle name="Normal 18 24 4 2 5" xfId="25538" xr:uid="{DEFB0AB1-878E-4CD6-9B3A-2BA2BEC33583}"/>
    <cellStyle name="Normal 18 24 4 2 6" xfId="25539" xr:uid="{0FDB105A-3616-4731-AE82-9E148B342BD2}"/>
    <cellStyle name="Normal 18 24 4 3" xfId="25540" xr:uid="{6C1B0EA5-3B24-4526-BD4B-315DF2F216BC}"/>
    <cellStyle name="Normal 18 24 4 3 2" xfId="25541" xr:uid="{20C76426-5DE8-4D38-B888-3D1D2ECBAD98}"/>
    <cellStyle name="Normal 18 24 4 3 2 2" xfId="25542" xr:uid="{A4393E08-B12B-46EE-8892-D4B039D67D68}"/>
    <cellStyle name="Normal 18 24 4 3 2 3" xfId="25543" xr:uid="{EB0CBD58-30D3-4FF2-86B4-502AE829DF32}"/>
    <cellStyle name="Normal 18 24 4 3 3" xfId="25544" xr:uid="{1D5C19BA-E452-4D16-8A88-67E4560F5EB3}"/>
    <cellStyle name="Normal 18 24 4 3 4" xfId="25545" xr:uid="{54381EF7-633F-4DF8-8BA0-9574214FB788}"/>
    <cellStyle name="Normal 18 24 4 3 5" xfId="25546" xr:uid="{252139AA-64BE-4A6D-98F4-430F0F8B59B3}"/>
    <cellStyle name="Normal 18 24 4 3 6" xfId="25547" xr:uid="{AD52AD4A-A0AB-4B24-A4BA-1E658123A2C8}"/>
    <cellStyle name="Normal 18 24 4 4" xfId="25548" xr:uid="{D2253933-F3B6-4963-9E7E-EBC657B68931}"/>
    <cellStyle name="Normal 18 24 4 4 2" xfId="25549" xr:uid="{C03F5DB5-EC8A-45F7-AE5D-23852EA9DA53}"/>
    <cellStyle name="Normal 18 24 4 4 3" xfId="25550" xr:uid="{D007D0B2-A621-4B4D-B23D-9D4E680F8EBA}"/>
    <cellStyle name="Normal 18 24 4 5" xfId="25551" xr:uid="{0D27484F-BA27-4F3B-A5A3-5B8B8170D325}"/>
    <cellStyle name="Normal 18 24 4 6" xfId="25552" xr:uid="{FE5A62DA-C549-401D-901C-EEDDB35D83F9}"/>
    <cellStyle name="Normal 18 24 4 7" xfId="25553" xr:uid="{647A993A-5AA3-4C1C-B620-7E26C94CE740}"/>
    <cellStyle name="Normal 18 24 4 8" xfId="25554" xr:uid="{5E0D184D-8178-4666-8C58-0D0B7E696974}"/>
    <cellStyle name="Normal 18 24 5" xfId="25555" xr:uid="{8B962BF3-6DD3-4FEF-856E-1F51018D3BD6}"/>
    <cellStyle name="Normal 18 24 5 2" xfId="25556" xr:uid="{814E4051-19AD-4DD0-8969-2F7C57BCB529}"/>
    <cellStyle name="Normal 18 24 5 2 2" xfId="25557" xr:uid="{6DCA9BA3-C97E-4818-8E94-CCB87C4FCD6C}"/>
    <cellStyle name="Normal 18 24 5 2 2 2" xfId="25558" xr:uid="{6D683080-9E60-4A02-9AD7-668FE8A2A820}"/>
    <cellStyle name="Normal 18 24 5 2 2 3" xfId="25559" xr:uid="{C1086D9E-EF6C-4AA0-9B51-5C7B584574FC}"/>
    <cellStyle name="Normal 18 24 5 2 2 4" xfId="25560" xr:uid="{7C6E0A46-70D5-4B79-BC66-5F76F80DE313}"/>
    <cellStyle name="Normal 18 24 5 2 2 5" xfId="25561" xr:uid="{64EE11C6-B86D-4695-975C-083721F26E65}"/>
    <cellStyle name="Normal 18 24 5 2 3" xfId="25562" xr:uid="{D17FB685-17C9-4FA7-A2C2-4FA9DDD25EF8}"/>
    <cellStyle name="Normal 18 24 5 2 4" xfId="25563" xr:uid="{159C772E-8750-492F-AD9D-B4A60FC2756D}"/>
    <cellStyle name="Normal 18 24 5 2 5" xfId="25564" xr:uid="{049CF43D-2461-440F-976E-B13908F54D48}"/>
    <cellStyle name="Normal 18 24 5 2 6" xfId="25565" xr:uid="{9A383E7E-8B69-40B6-BEB5-FE915EB07C2A}"/>
    <cellStyle name="Normal 18 24 5 3" xfId="25566" xr:uid="{26E731C9-E802-4BD0-8826-9EB72C748F26}"/>
    <cellStyle name="Normal 18 24 5 3 2" xfId="25567" xr:uid="{7EE3166E-6B4B-4E53-B035-E493E0EC1309}"/>
    <cellStyle name="Normal 18 24 5 3 2 2" xfId="25568" xr:uid="{0675C1D6-90CB-4D8D-AE5C-F9C8932B3C31}"/>
    <cellStyle name="Normal 18 24 5 3 2 3" xfId="25569" xr:uid="{B0B388D5-2CB7-4545-B2C5-AA63AAB395B2}"/>
    <cellStyle name="Normal 18 24 5 3 3" xfId="25570" xr:uid="{7034DA11-398B-490E-8291-9A292AB02395}"/>
    <cellStyle name="Normal 18 24 5 3 4" xfId="25571" xr:uid="{6CDC1979-9E84-451B-B509-AADB40918003}"/>
    <cellStyle name="Normal 18 24 5 3 5" xfId="25572" xr:uid="{8AF56047-3061-466C-9F9B-CEE9424FA604}"/>
    <cellStyle name="Normal 18 24 5 3 6" xfId="25573" xr:uid="{F0C57903-0D06-4587-8321-C33E6D6BD140}"/>
    <cellStyle name="Normal 18 24 5 4" xfId="25574" xr:uid="{77E09043-EACB-42E4-B155-F608F0EF757F}"/>
    <cellStyle name="Normal 18 24 5 4 2" xfId="25575" xr:uid="{0E8793CE-9948-49DC-A6A8-34BA02CB8EBA}"/>
    <cellStyle name="Normal 18 24 5 4 3" xfId="25576" xr:uid="{D5758EFD-C9D1-4DCD-AC3A-8F9362BBE9E2}"/>
    <cellStyle name="Normal 18 24 5 5" xfId="25577" xr:uid="{87EEC75A-0E7C-4CAA-9FF0-821238182B00}"/>
    <cellStyle name="Normal 18 24 5 6" xfId="25578" xr:uid="{3DE16B10-FF48-41CD-A29F-216A544F946C}"/>
    <cellStyle name="Normal 18 24 5 7" xfId="25579" xr:uid="{80AEFD33-409F-4DC7-ABEA-7A49D30081E7}"/>
    <cellStyle name="Normal 18 24 5 8" xfId="25580" xr:uid="{804DAC31-3C6A-4341-BD81-D57FB9C85953}"/>
    <cellStyle name="Normal 18 24 6" xfId="25581" xr:uid="{8AFA5A43-BE33-4E93-B50F-67497D39B026}"/>
    <cellStyle name="Normal 18 24 7" xfId="25582" xr:uid="{0F1450F3-24BC-4D72-9C44-27C549C849CA}"/>
    <cellStyle name="Normal 18 25" xfId="25583" xr:uid="{02EBC810-FF25-409C-9FA9-8EC5D85E873A}"/>
    <cellStyle name="Normal 18 25 2" xfId="25584" xr:uid="{FCE77F89-8EAC-45F2-81C1-9CFB1BF46CA1}"/>
    <cellStyle name="Normal 18 25 2 2" xfId="25585" xr:uid="{C27A17BB-66EA-4F6F-BB44-08B6DEE367A6}"/>
    <cellStyle name="Normal 18 25 2 2 2" xfId="25586" xr:uid="{771EEF14-A550-4CAB-A0C9-45DF150D9566}"/>
    <cellStyle name="Normal 18 25 2 3" xfId="25587" xr:uid="{4ACC7D59-3BE4-4B46-A5BA-31A4CB3A3A43}"/>
    <cellStyle name="Normal 18 25 2 4" xfId="25588" xr:uid="{4E1D75B3-9A5A-4BAE-84DA-83879A303005}"/>
    <cellStyle name="Normal 18 25 3" xfId="25589" xr:uid="{E1AF563E-9FDD-4F5F-A635-E18B7E723F4B}"/>
    <cellStyle name="Normal 18 25 4" xfId="25590" xr:uid="{0101A768-BF1E-4735-98D7-15013C674B43}"/>
    <cellStyle name="Normal 18 25 4 2" xfId="25591" xr:uid="{009E0133-2DA2-4359-B2DF-7C679F6DFC8C}"/>
    <cellStyle name="Normal 18 25 4 2 2" xfId="25592" xr:uid="{72E2C0ED-796B-465D-90F1-0230AED3338B}"/>
    <cellStyle name="Normal 18 25 4 2 2 2" xfId="25593" xr:uid="{F9A5CDCE-BAF5-4A0C-998A-47584B7347B9}"/>
    <cellStyle name="Normal 18 25 4 2 2 3" xfId="25594" xr:uid="{0E19F4A9-677B-4EFB-B346-6BB77463BE9A}"/>
    <cellStyle name="Normal 18 25 4 2 2 4" xfId="25595" xr:uid="{7914A6D2-B8B5-4B57-BB43-68580D075A4F}"/>
    <cellStyle name="Normal 18 25 4 2 2 5" xfId="25596" xr:uid="{52C6C93D-8BB5-4B76-A3FE-819A649473C7}"/>
    <cellStyle name="Normal 18 25 4 2 3" xfId="25597" xr:uid="{F015795B-7C78-42A5-9641-EB50B11CD432}"/>
    <cellStyle name="Normal 18 25 4 2 4" xfId="25598" xr:uid="{3DEF9555-8955-464F-8346-8BA0734D7AB9}"/>
    <cellStyle name="Normal 18 25 4 2 5" xfId="25599" xr:uid="{F6D4F2F9-43FC-4C11-98A0-BC16644832DD}"/>
    <cellStyle name="Normal 18 25 4 2 6" xfId="25600" xr:uid="{C5CF6BEF-8E3C-416F-B6C2-E7C1B1968CE3}"/>
    <cellStyle name="Normal 18 25 4 3" xfId="25601" xr:uid="{9DF63F33-4E5F-41AC-ABF7-737048F58D78}"/>
    <cellStyle name="Normal 18 25 4 3 2" xfId="25602" xr:uid="{C272BC6B-F5FB-4138-AC23-6F2EB642B422}"/>
    <cellStyle name="Normal 18 25 4 3 2 2" xfId="25603" xr:uid="{C8E69E5B-450C-40F0-AE36-293C278D4177}"/>
    <cellStyle name="Normal 18 25 4 3 2 3" xfId="25604" xr:uid="{3BA7187C-29AE-414E-9C0F-AC851A61CEF3}"/>
    <cellStyle name="Normal 18 25 4 3 3" xfId="25605" xr:uid="{A2881EC6-A86C-4C08-BB34-19097849455B}"/>
    <cellStyle name="Normal 18 25 4 3 4" xfId="25606" xr:uid="{B1E32633-F0FD-4C08-8D6A-617D023C4C06}"/>
    <cellStyle name="Normal 18 25 4 3 5" xfId="25607" xr:uid="{42529B4B-DFB2-495B-846D-45B4563BD9DD}"/>
    <cellStyle name="Normal 18 25 4 3 6" xfId="25608" xr:uid="{2065B465-7E97-4E49-B38F-DF35A16320A9}"/>
    <cellStyle name="Normal 18 25 4 4" xfId="25609" xr:uid="{A062CF3F-4748-4E68-8F9A-1AF1A6D6E947}"/>
    <cellStyle name="Normal 18 25 4 4 2" xfId="25610" xr:uid="{02821ADA-BC0E-4C47-9922-22881D1685C5}"/>
    <cellStyle name="Normal 18 25 4 4 3" xfId="25611" xr:uid="{76E66167-49CA-433B-A2CA-69C738506D61}"/>
    <cellStyle name="Normal 18 25 4 5" xfId="25612" xr:uid="{166510DE-4EC8-4265-8893-7728B12306D9}"/>
    <cellStyle name="Normal 18 25 4 6" xfId="25613" xr:uid="{EF2B77E0-DBB7-4325-8942-52C4A69AA33D}"/>
    <cellStyle name="Normal 18 25 4 7" xfId="25614" xr:uid="{9ACDE570-01FC-44C6-981D-57BD36393C20}"/>
    <cellStyle name="Normal 18 25 4 8" xfId="25615" xr:uid="{3C13E0E4-4572-44B2-983A-DB033785A699}"/>
    <cellStyle name="Normal 18 25 5" xfId="25616" xr:uid="{1A11CDE8-9B64-42B5-AA43-3012DE050386}"/>
    <cellStyle name="Normal 18 25 5 2" xfId="25617" xr:uid="{74A8E411-2D13-4441-8080-15ED736F01B4}"/>
    <cellStyle name="Normal 18 25 5 2 2" xfId="25618" xr:uid="{A0FE6918-B8D5-48C4-8DBF-6EACE1D2FF57}"/>
    <cellStyle name="Normal 18 25 5 2 2 2" xfId="25619" xr:uid="{178D3A1E-E6F9-4F71-912B-C3DC33EA290A}"/>
    <cellStyle name="Normal 18 25 5 2 2 3" xfId="25620" xr:uid="{DADD2A2D-C8C7-4065-B790-FB89D294F230}"/>
    <cellStyle name="Normal 18 25 5 2 2 4" xfId="25621" xr:uid="{1B38463D-589A-43C7-BC24-27F33117D92E}"/>
    <cellStyle name="Normal 18 25 5 2 2 5" xfId="25622" xr:uid="{BC745C5B-6825-4B69-9FC2-BFEF09568866}"/>
    <cellStyle name="Normal 18 25 5 2 3" xfId="25623" xr:uid="{CA7577DE-7B10-48A8-8274-F3C7E1AFF660}"/>
    <cellStyle name="Normal 18 25 5 2 4" xfId="25624" xr:uid="{08695296-EAB8-4FB1-A8E8-FE8A97437075}"/>
    <cellStyle name="Normal 18 25 5 2 5" xfId="25625" xr:uid="{C455C82F-3BE9-4053-A1D6-0FF4E10F2610}"/>
    <cellStyle name="Normal 18 25 5 2 6" xfId="25626" xr:uid="{8D1DCC76-D9BE-4872-8E55-01D35EA43584}"/>
    <cellStyle name="Normal 18 25 5 3" xfId="25627" xr:uid="{B4ED4591-F771-490F-B60A-68F4272852D8}"/>
    <cellStyle name="Normal 18 25 5 3 2" xfId="25628" xr:uid="{EB5926A3-4FC1-4BAC-8915-75F56140777F}"/>
    <cellStyle name="Normal 18 25 5 3 2 2" xfId="25629" xr:uid="{57F70496-446E-40B7-93E5-5D9D80023681}"/>
    <cellStyle name="Normal 18 25 5 3 2 3" xfId="25630" xr:uid="{2B8A2E45-AD74-4188-B0B8-2BC1ECF4BC3A}"/>
    <cellStyle name="Normal 18 25 5 3 3" xfId="25631" xr:uid="{9D995552-46CF-445D-A201-86080A78B965}"/>
    <cellStyle name="Normal 18 25 5 3 4" xfId="25632" xr:uid="{875D4B6D-CECE-48B9-94F3-053FF3A5A630}"/>
    <cellStyle name="Normal 18 25 5 3 5" xfId="25633" xr:uid="{66D889CA-1480-4F63-889B-3DB884848E00}"/>
    <cellStyle name="Normal 18 25 5 3 6" xfId="25634" xr:uid="{3DA69701-B3B4-40B9-B773-50C2A2C81508}"/>
    <cellStyle name="Normal 18 25 5 4" xfId="25635" xr:uid="{BC1B90D4-46DA-41CF-9E69-731C64EB4F81}"/>
    <cellStyle name="Normal 18 25 5 4 2" xfId="25636" xr:uid="{6B2836B1-5238-44D0-92E0-E0A7631FFECA}"/>
    <cellStyle name="Normal 18 25 5 4 3" xfId="25637" xr:uid="{FD8F3F54-9B67-48AF-A210-B3957B5A8743}"/>
    <cellStyle name="Normal 18 25 5 5" xfId="25638" xr:uid="{D49E5186-7C26-4D2B-AB60-6A680D984ACF}"/>
    <cellStyle name="Normal 18 25 5 6" xfId="25639" xr:uid="{E4A14B5A-2486-4078-8B0C-E3E8543B5C3D}"/>
    <cellStyle name="Normal 18 25 5 7" xfId="25640" xr:uid="{E25443D3-8B92-4B25-83F4-BBD9B8BAE855}"/>
    <cellStyle name="Normal 18 25 5 8" xfId="25641" xr:uid="{DAD0B2EC-1555-498F-A101-BDA94CA319AD}"/>
    <cellStyle name="Normal 18 25 6" xfId="25642" xr:uid="{BB6AEC38-4435-4848-BBBC-245598EA5D4A}"/>
    <cellStyle name="Normal 18 25 7" xfId="25643" xr:uid="{CD51E762-02F3-4991-BFF2-56FD23DF55A0}"/>
    <cellStyle name="Normal 18 26" xfId="25644" xr:uid="{7A327D88-FAC2-43F7-BD6D-1144FA7FDE8D}"/>
    <cellStyle name="Normal 18 26 2" xfId="25645" xr:uid="{7CF726C2-E168-4C91-9E51-4EBE4787C434}"/>
    <cellStyle name="Normal 18 26 2 2" xfId="25646" xr:uid="{0185A5A2-6C20-49FC-BD86-DD6AAAA2AEBF}"/>
    <cellStyle name="Normal 18 26 2 2 2" xfId="25647" xr:uid="{E1BB2CDC-733F-46CE-BFDE-AE0625671E9E}"/>
    <cellStyle name="Normal 18 26 2 3" xfId="25648" xr:uid="{6A48EC13-845E-4142-8DAF-F723F796EE0B}"/>
    <cellStyle name="Normal 18 26 2 4" xfId="25649" xr:uid="{2EDD556C-F248-4C11-8E71-84321141F0FF}"/>
    <cellStyle name="Normal 18 26 3" xfId="25650" xr:uid="{51BAF353-1D0A-4670-B434-592A1840605F}"/>
    <cellStyle name="Normal 18 26 4" xfId="25651" xr:uid="{2BB6EE6F-0175-4BEB-8947-F4F005F2F43C}"/>
    <cellStyle name="Normal 18 26 4 2" xfId="25652" xr:uid="{52E8E579-70CA-4631-A455-EB72BCB47273}"/>
    <cellStyle name="Normal 18 26 4 2 2" xfId="25653" xr:uid="{EA899EFB-4A96-4426-BB44-80BB081D06E9}"/>
    <cellStyle name="Normal 18 26 4 2 2 2" xfId="25654" xr:uid="{5F9C7DBB-21F1-4080-A38F-E74A41055FFE}"/>
    <cellStyle name="Normal 18 26 4 2 2 3" xfId="25655" xr:uid="{4FB4B0A6-84E5-45FE-88F3-C178BCABE88B}"/>
    <cellStyle name="Normal 18 26 4 2 2 4" xfId="25656" xr:uid="{17B720E6-6A9F-41E8-92CE-40E74E224FD8}"/>
    <cellStyle name="Normal 18 26 4 2 2 5" xfId="25657" xr:uid="{286A084F-B276-45A2-9AB6-A63368952F09}"/>
    <cellStyle name="Normal 18 26 4 2 3" xfId="25658" xr:uid="{661F0617-6CC4-4ABC-B200-7E21FBA27D53}"/>
    <cellStyle name="Normal 18 26 4 2 4" xfId="25659" xr:uid="{245654FE-D802-4238-BDCB-7CC57ECFED91}"/>
    <cellStyle name="Normal 18 26 4 2 5" xfId="25660" xr:uid="{CCD19E08-9D0F-40BF-9527-B977A036877F}"/>
    <cellStyle name="Normal 18 26 4 2 6" xfId="25661" xr:uid="{A2C7BF7E-89D3-40A7-90E5-151C4FCE00E6}"/>
    <cellStyle name="Normal 18 26 4 3" xfId="25662" xr:uid="{8494DE5E-3A72-4AE9-949F-721FF2A7D421}"/>
    <cellStyle name="Normal 18 26 4 3 2" xfId="25663" xr:uid="{2CDFD80A-4FBA-4AE6-9E8B-ECC65EA75BFB}"/>
    <cellStyle name="Normal 18 26 4 3 2 2" xfId="25664" xr:uid="{B4B8128B-36B8-4FFF-8C0C-91906DC91C8F}"/>
    <cellStyle name="Normal 18 26 4 3 2 3" xfId="25665" xr:uid="{98998116-CDA4-48C7-869D-B77CD956E6CC}"/>
    <cellStyle name="Normal 18 26 4 3 3" xfId="25666" xr:uid="{FEFF8C92-A201-4049-A0B3-02EA6EF0220F}"/>
    <cellStyle name="Normal 18 26 4 3 4" xfId="25667" xr:uid="{59E035F0-199D-4597-BA47-411D0115D4FF}"/>
    <cellStyle name="Normal 18 26 4 3 5" xfId="25668" xr:uid="{1688E181-60A8-4A12-A509-7F46261E7CF7}"/>
    <cellStyle name="Normal 18 26 4 3 6" xfId="25669" xr:uid="{DF3AEA07-5317-4761-A831-E675E6223357}"/>
    <cellStyle name="Normal 18 26 4 4" xfId="25670" xr:uid="{B4CBD4A3-5D4B-4A39-9CFE-3A5BF66E7CAF}"/>
    <cellStyle name="Normal 18 26 4 4 2" xfId="25671" xr:uid="{3C61FBB7-DE44-4CEC-8737-059D49E231A0}"/>
    <cellStyle name="Normal 18 26 4 4 3" xfId="25672" xr:uid="{1BC4298E-6E3B-4FC9-B1E2-92E40296ADF9}"/>
    <cellStyle name="Normal 18 26 4 5" xfId="25673" xr:uid="{42578116-CF24-48D9-B4B3-BD21E300E186}"/>
    <cellStyle name="Normal 18 26 4 6" xfId="25674" xr:uid="{6C3145AA-B74F-4F4F-9A92-E1FB1FC1934E}"/>
    <cellStyle name="Normal 18 26 4 7" xfId="25675" xr:uid="{9ADFE933-3EBF-431D-8613-E4C80237B37C}"/>
    <cellStyle name="Normal 18 26 4 8" xfId="25676" xr:uid="{8F05C50B-B188-42B5-AE84-26C299171853}"/>
    <cellStyle name="Normal 18 26 5" xfId="25677" xr:uid="{F5C771B7-5DA2-4866-8F95-1B5174D686ED}"/>
    <cellStyle name="Normal 18 26 5 2" xfId="25678" xr:uid="{4C85816B-69AE-4275-9B97-26BC8F1DE92A}"/>
    <cellStyle name="Normal 18 26 5 2 2" xfId="25679" xr:uid="{FC830BD2-1413-4C81-A56E-6496348168C8}"/>
    <cellStyle name="Normal 18 26 5 2 2 2" xfId="25680" xr:uid="{1A756407-937D-42F9-9601-DE8282E0ECF3}"/>
    <cellStyle name="Normal 18 26 5 2 2 3" xfId="25681" xr:uid="{5007BFBD-746C-4D94-A39B-29C0338BC9C0}"/>
    <cellStyle name="Normal 18 26 5 2 2 4" xfId="25682" xr:uid="{83995E21-D583-44DF-BB7D-9D2CE9E6C700}"/>
    <cellStyle name="Normal 18 26 5 2 2 5" xfId="25683" xr:uid="{3A84BBFC-EEB0-4376-80D0-36C553B176C9}"/>
    <cellStyle name="Normal 18 26 5 2 3" xfId="25684" xr:uid="{07416D7C-7A40-44E0-A0DF-4AF149D75622}"/>
    <cellStyle name="Normal 18 26 5 2 4" xfId="25685" xr:uid="{F11984E4-2BF9-4F64-AC43-027ED24C9D44}"/>
    <cellStyle name="Normal 18 26 5 2 5" xfId="25686" xr:uid="{A6205A92-C15F-48C6-8FE4-DCE29125C26C}"/>
    <cellStyle name="Normal 18 26 5 2 6" xfId="25687" xr:uid="{ADD551A7-30C4-4456-81F9-D3AE897EDC40}"/>
    <cellStyle name="Normal 18 26 5 3" xfId="25688" xr:uid="{19A29E26-4B68-4F7A-A034-6D592A58FACB}"/>
    <cellStyle name="Normal 18 26 5 3 2" xfId="25689" xr:uid="{7B71408C-2E49-45CB-A7B2-3CF6FA7C5A0E}"/>
    <cellStyle name="Normal 18 26 5 3 2 2" xfId="25690" xr:uid="{93722509-538F-456B-8794-C734E1E57B92}"/>
    <cellStyle name="Normal 18 26 5 3 2 3" xfId="25691" xr:uid="{72B00242-4062-4901-8FE4-78C3096CA1A7}"/>
    <cellStyle name="Normal 18 26 5 3 3" xfId="25692" xr:uid="{BDB032FD-BBDE-4E06-99D4-1EC1D5A0EDAD}"/>
    <cellStyle name="Normal 18 26 5 3 4" xfId="25693" xr:uid="{D2D48441-3B83-4692-B797-3FF0F38F62C4}"/>
    <cellStyle name="Normal 18 26 5 3 5" xfId="25694" xr:uid="{3CEE8CF4-7CE0-43EE-ABBF-F26A1DF117EB}"/>
    <cellStyle name="Normal 18 26 5 3 6" xfId="25695" xr:uid="{07D8807C-E092-49F9-AD81-D03CB0901D57}"/>
    <cellStyle name="Normal 18 26 5 4" xfId="25696" xr:uid="{72196771-B45D-401A-9318-BA9019D1B41A}"/>
    <cellStyle name="Normal 18 26 5 4 2" xfId="25697" xr:uid="{DFAE7B22-7B87-4DB3-8344-88205B200578}"/>
    <cellStyle name="Normal 18 26 5 4 3" xfId="25698" xr:uid="{443A6FCC-E11D-48DD-A654-DC1A78F978E6}"/>
    <cellStyle name="Normal 18 26 5 5" xfId="25699" xr:uid="{788385BA-145E-4B42-A665-89BA2DCA7ED3}"/>
    <cellStyle name="Normal 18 26 5 6" xfId="25700" xr:uid="{2D5BAC02-8CB8-45DF-B21E-EDE1539B85B1}"/>
    <cellStyle name="Normal 18 26 5 7" xfId="25701" xr:uid="{BC403FF1-4E0D-484B-B8EA-AE29D3496E9C}"/>
    <cellStyle name="Normal 18 26 5 8" xfId="25702" xr:uid="{F530E1F2-A4E9-4576-AFD7-8849191FF03C}"/>
    <cellStyle name="Normal 18 26 6" xfId="25703" xr:uid="{93123063-AC8F-405A-AC40-E1EBE26B2129}"/>
    <cellStyle name="Normal 18 26 7" xfId="25704" xr:uid="{C2A62D8C-726B-4392-AFEA-3FB7D11ABE80}"/>
    <cellStyle name="Normal 18 27" xfId="25705" xr:uid="{50D64D17-8A34-49D5-B604-A562FDC98CDF}"/>
    <cellStyle name="Normal 18 27 2" xfId="25706" xr:uid="{E25C06BC-7EE1-4B22-9D8A-C3475F0DA138}"/>
    <cellStyle name="Normal 18 27 2 2" xfId="25707" xr:uid="{FDF21ED6-87CA-4041-81D6-3836323BCD64}"/>
    <cellStyle name="Normal 18 27 2 2 2" xfId="25708" xr:uid="{EDF600F7-CEB7-4847-936D-E018E857F4F6}"/>
    <cellStyle name="Normal 18 27 2 3" xfId="25709" xr:uid="{8BA5B74C-23E2-4493-AFA4-FE2C3102BBCF}"/>
    <cellStyle name="Normal 18 27 2 4" xfId="25710" xr:uid="{4F9BFCDF-EF0F-420D-8305-3C8E19A257F5}"/>
    <cellStyle name="Normal 18 27 3" xfId="25711" xr:uid="{AF75C68D-5BB7-430E-BD6D-E855CB5AD74B}"/>
    <cellStyle name="Normal 18 27 4" xfId="25712" xr:uid="{DC2E58ED-AC3A-4F66-B806-AFC135778704}"/>
    <cellStyle name="Normal 18 27 4 2" xfId="25713" xr:uid="{0C68A23F-3B7C-4334-A7CD-8296F103E96C}"/>
    <cellStyle name="Normal 18 27 4 2 2" xfId="25714" xr:uid="{3C23F427-5C86-4271-A2B3-B14BB87E04F7}"/>
    <cellStyle name="Normal 18 27 4 2 2 2" xfId="25715" xr:uid="{629159F0-4ECA-4FDA-9C3B-DB43D65A43BC}"/>
    <cellStyle name="Normal 18 27 4 2 2 3" xfId="25716" xr:uid="{D380284A-1836-4BA5-A8DC-14C38D717922}"/>
    <cellStyle name="Normal 18 27 4 2 2 4" xfId="25717" xr:uid="{6A8946D3-03BA-422E-9F95-1ED180735E60}"/>
    <cellStyle name="Normal 18 27 4 2 2 5" xfId="25718" xr:uid="{8DB7D5B5-1640-400B-996A-DCC1B31D69FD}"/>
    <cellStyle name="Normal 18 27 4 2 3" xfId="25719" xr:uid="{F7934B0B-C980-433E-9370-2A4D83BC278C}"/>
    <cellStyle name="Normal 18 27 4 2 4" xfId="25720" xr:uid="{ABAD44FD-4274-4BED-BA47-4131BE573D1F}"/>
    <cellStyle name="Normal 18 27 4 2 5" xfId="25721" xr:uid="{6525EC72-42E8-4AFC-9503-809206F3C95D}"/>
    <cellStyle name="Normal 18 27 4 2 6" xfId="25722" xr:uid="{8CB682E0-29C7-4C8C-91D4-D8D0F625C479}"/>
    <cellStyle name="Normal 18 27 4 3" xfId="25723" xr:uid="{C575271C-1077-4200-9A53-721B4EE7C2F6}"/>
    <cellStyle name="Normal 18 27 4 3 2" xfId="25724" xr:uid="{914493CC-2A1D-498E-BA52-0D910F119B20}"/>
    <cellStyle name="Normal 18 27 4 3 2 2" xfId="25725" xr:uid="{0905100A-5425-4F89-A128-5D2E428E70BB}"/>
    <cellStyle name="Normal 18 27 4 3 2 3" xfId="25726" xr:uid="{DAFD0AD4-A8DD-4C1E-93A7-A5B3FE19B15D}"/>
    <cellStyle name="Normal 18 27 4 3 3" xfId="25727" xr:uid="{5FF36C15-26DC-4CFF-8D65-33C0D3E227F6}"/>
    <cellStyle name="Normal 18 27 4 3 4" xfId="25728" xr:uid="{53CCD9E1-98F2-448E-B0FE-701EA3BFEDD3}"/>
    <cellStyle name="Normal 18 27 4 3 5" xfId="25729" xr:uid="{22DE6C7B-B09C-4B7D-AC6D-6D2D44231859}"/>
    <cellStyle name="Normal 18 27 4 3 6" xfId="25730" xr:uid="{80245371-8863-4BB7-AAAD-AF560D062DD9}"/>
    <cellStyle name="Normal 18 27 4 4" xfId="25731" xr:uid="{61DDA296-9FBF-4CFA-83AF-A9390EB69A95}"/>
    <cellStyle name="Normal 18 27 4 4 2" xfId="25732" xr:uid="{2183AF36-4A10-42E2-B18B-9A12D09AAFEC}"/>
    <cellStyle name="Normal 18 27 4 4 3" xfId="25733" xr:uid="{16D25248-E651-4573-88D3-9F24C8CA84FA}"/>
    <cellStyle name="Normal 18 27 4 5" xfId="25734" xr:uid="{DE44FC51-34A3-4073-B2F1-BE5F773B8F55}"/>
    <cellStyle name="Normal 18 27 4 6" xfId="25735" xr:uid="{1F494C08-F9DA-439C-97F0-F24939908A58}"/>
    <cellStyle name="Normal 18 27 4 7" xfId="25736" xr:uid="{DE19CBC1-0A7E-486E-A82C-C65CAF8EC09A}"/>
    <cellStyle name="Normal 18 27 4 8" xfId="25737" xr:uid="{5F6CD6E8-3A1F-4458-BAB5-EE9A9FBCDB6E}"/>
    <cellStyle name="Normal 18 27 5" xfId="25738" xr:uid="{330C8685-FA0B-4EB0-ADF6-8D4109007162}"/>
    <cellStyle name="Normal 18 27 5 2" xfId="25739" xr:uid="{2C3399E4-5324-49E6-B9E7-EE943D1E2A89}"/>
    <cellStyle name="Normal 18 27 5 2 2" xfId="25740" xr:uid="{F68003D8-57B9-4480-B6C7-9DA772E7CFA0}"/>
    <cellStyle name="Normal 18 27 5 2 2 2" xfId="25741" xr:uid="{6126F393-C656-4784-B4AE-91FFC78921B4}"/>
    <cellStyle name="Normal 18 27 5 2 2 3" xfId="25742" xr:uid="{D15184B1-D699-4236-9979-43C4629DFB7C}"/>
    <cellStyle name="Normal 18 27 5 2 2 4" xfId="25743" xr:uid="{243003F8-60DC-4937-B4F4-607201560761}"/>
    <cellStyle name="Normal 18 27 5 2 2 5" xfId="25744" xr:uid="{8FB3635E-E4D3-4AE2-81A7-EB5B456D5299}"/>
    <cellStyle name="Normal 18 27 5 2 3" xfId="25745" xr:uid="{4994E1D0-C07A-4A43-95D6-443BC211940A}"/>
    <cellStyle name="Normal 18 27 5 2 4" xfId="25746" xr:uid="{A9F93416-E6B4-4AD0-A13D-CC0E8349C573}"/>
    <cellStyle name="Normal 18 27 5 2 5" xfId="25747" xr:uid="{A9B24BA3-C97D-4D67-ADB5-83815C8E4F9F}"/>
    <cellStyle name="Normal 18 27 5 2 6" xfId="25748" xr:uid="{1F8D78AE-2B95-470F-AEC6-5D74936F9C49}"/>
    <cellStyle name="Normal 18 27 5 3" xfId="25749" xr:uid="{D1147AFF-FB13-43B2-A7A7-9BF4129D9BFA}"/>
    <cellStyle name="Normal 18 27 5 3 2" xfId="25750" xr:uid="{D7142FC2-F711-420D-8898-85753210982A}"/>
    <cellStyle name="Normal 18 27 5 3 2 2" xfId="25751" xr:uid="{7835CBF5-0BEE-41BA-A940-6F1476B2F722}"/>
    <cellStyle name="Normal 18 27 5 3 2 3" xfId="25752" xr:uid="{3419BB3C-CAF5-4B8F-BFFF-5311209A0504}"/>
    <cellStyle name="Normal 18 27 5 3 3" xfId="25753" xr:uid="{CC3ED52E-58F9-47DC-8711-E6405FA048AF}"/>
    <cellStyle name="Normal 18 27 5 3 4" xfId="25754" xr:uid="{06A6E79C-CCF6-47F7-94E5-8A2BBBF92F85}"/>
    <cellStyle name="Normal 18 27 5 3 5" xfId="25755" xr:uid="{2F7653EB-1BA5-4614-9AC7-B505569FDEAC}"/>
    <cellStyle name="Normal 18 27 5 3 6" xfId="25756" xr:uid="{01A8CE8A-6BB0-46D0-ABB9-8F0908FBA59C}"/>
    <cellStyle name="Normal 18 27 5 4" xfId="25757" xr:uid="{3D84E7B6-8264-4A2F-BFE5-4EBBCE1D6D9D}"/>
    <cellStyle name="Normal 18 27 5 4 2" xfId="25758" xr:uid="{69D64D71-064A-435B-ACA3-CC2167CB5D85}"/>
    <cellStyle name="Normal 18 27 5 4 3" xfId="25759" xr:uid="{FAEA1510-36E2-4BC4-AE90-5B9CF185CF96}"/>
    <cellStyle name="Normal 18 27 5 5" xfId="25760" xr:uid="{60ECA35D-63D4-4CC2-9514-2FABA77DC652}"/>
    <cellStyle name="Normal 18 27 5 6" xfId="25761" xr:uid="{AA9CA074-7174-41F5-9604-58AC88A670AB}"/>
    <cellStyle name="Normal 18 27 5 7" xfId="25762" xr:uid="{BEDD356E-17D3-4EA3-8322-68AF923205E3}"/>
    <cellStyle name="Normal 18 27 5 8" xfId="25763" xr:uid="{F93CF76C-4DCA-4A19-8BBC-302B0D11E392}"/>
    <cellStyle name="Normal 18 27 6" xfId="25764" xr:uid="{E278A9A7-09D2-43FB-8857-9FDB2767ED85}"/>
    <cellStyle name="Normal 18 27 7" xfId="25765" xr:uid="{254C23BE-72CF-4620-9ECD-23A496529563}"/>
    <cellStyle name="Normal 18 28" xfId="25766" xr:uid="{9894D48A-7F4B-4CE9-9C0C-0FA7E87284AC}"/>
    <cellStyle name="Normal 18 28 2" xfId="25767" xr:uid="{5B9DB987-B8DD-4617-82C7-A77ABA9465CE}"/>
    <cellStyle name="Normal 18 28 2 2" xfId="25768" xr:uid="{FF3AB701-BCD5-4CBE-B80B-8B7A2E1FD9CE}"/>
    <cellStyle name="Normal 18 28 2 2 2" xfId="25769" xr:uid="{96E0F338-ED66-466B-B801-F569F9EA7993}"/>
    <cellStyle name="Normal 18 28 2 3" xfId="25770" xr:uid="{04303EC6-3FAA-4DA9-B061-A224A3258380}"/>
    <cellStyle name="Normal 18 28 2 4" xfId="25771" xr:uid="{41EE6498-B1E8-4217-9828-B5430800C16B}"/>
    <cellStyle name="Normal 18 28 3" xfId="25772" xr:uid="{41B2ABBC-0851-4F47-882A-75A2F3A0F05B}"/>
    <cellStyle name="Normal 18 28 4" xfId="25773" xr:uid="{9DDC0F25-816C-4C6D-8826-C31B65D498E5}"/>
    <cellStyle name="Normal 18 28 4 2" xfId="25774" xr:uid="{17AFB747-8E1E-4EF8-A930-A6D7D1300788}"/>
    <cellStyle name="Normal 18 28 4 2 2" xfId="25775" xr:uid="{021DA776-CF3B-4D0B-99D3-064FE1E977EF}"/>
    <cellStyle name="Normal 18 28 4 2 2 2" xfId="25776" xr:uid="{4960F523-94BE-474C-A0C3-CE7474CAC017}"/>
    <cellStyle name="Normal 18 28 4 2 2 3" xfId="25777" xr:uid="{A478B049-FD41-4C81-8183-E7036499962E}"/>
    <cellStyle name="Normal 18 28 4 2 2 4" xfId="25778" xr:uid="{71D0495A-6B19-4708-874A-908C565EE3F7}"/>
    <cellStyle name="Normal 18 28 4 2 2 5" xfId="25779" xr:uid="{8E2F8975-BCFA-4067-9303-588C3AB42700}"/>
    <cellStyle name="Normal 18 28 4 2 3" xfId="25780" xr:uid="{8471412F-4D08-49FB-8333-429939EC7AB3}"/>
    <cellStyle name="Normal 18 28 4 2 4" xfId="25781" xr:uid="{21605AC7-71BC-4675-945F-77889238D3F4}"/>
    <cellStyle name="Normal 18 28 4 2 5" xfId="25782" xr:uid="{FC7D5573-910B-4896-8045-3A26DD3363A3}"/>
    <cellStyle name="Normal 18 28 4 2 6" xfId="25783" xr:uid="{44B1B5F4-8C67-4335-B7FC-C01C6D23B2A5}"/>
    <cellStyle name="Normal 18 28 4 3" xfId="25784" xr:uid="{C4570512-C06E-4B9A-9289-DB4A007D75A0}"/>
    <cellStyle name="Normal 18 28 4 3 2" xfId="25785" xr:uid="{61C34FC9-B6E0-4422-A096-0FA835C2AD61}"/>
    <cellStyle name="Normal 18 28 4 3 2 2" xfId="25786" xr:uid="{C94300AE-90C5-4934-914D-CFDD0EB8DBE1}"/>
    <cellStyle name="Normal 18 28 4 3 2 3" xfId="25787" xr:uid="{9C4C0334-2C93-4D85-8D66-BCF8412FD402}"/>
    <cellStyle name="Normal 18 28 4 3 3" xfId="25788" xr:uid="{AC9F6276-6D98-44FD-8404-840F3EC39989}"/>
    <cellStyle name="Normal 18 28 4 3 4" xfId="25789" xr:uid="{998974B6-633B-45DA-BFC5-4C6DE3831403}"/>
    <cellStyle name="Normal 18 28 4 3 5" xfId="25790" xr:uid="{A20EE67C-74AF-49F8-B201-27F9671BF35B}"/>
    <cellStyle name="Normal 18 28 4 3 6" xfId="25791" xr:uid="{56890A70-44BF-4A77-89B8-24097FB1CF7E}"/>
    <cellStyle name="Normal 18 28 4 4" xfId="25792" xr:uid="{E1316D50-330C-4822-AD99-84ED82C6FC25}"/>
    <cellStyle name="Normal 18 28 4 4 2" xfId="25793" xr:uid="{98A3392A-25A6-409E-8F2A-4EA1B3E43F32}"/>
    <cellStyle name="Normal 18 28 4 4 3" xfId="25794" xr:uid="{7ACDCD4C-F547-4013-9E0D-AEA46A83E002}"/>
    <cellStyle name="Normal 18 28 4 5" xfId="25795" xr:uid="{5BBBAF3D-872F-418F-9B9C-8BEE74511EA1}"/>
    <cellStyle name="Normal 18 28 4 6" xfId="25796" xr:uid="{8CD2D338-C227-4A1B-90D4-A8B84F55645B}"/>
    <cellStyle name="Normal 18 28 4 7" xfId="25797" xr:uid="{9583978A-1095-4D9B-87C9-1C926A4413EC}"/>
    <cellStyle name="Normal 18 28 4 8" xfId="25798" xr:uid="{7D63B276-031A-4D39-996F-2D77C474B4BB}"/>
    <cellStyle name="Normal 18 28 5" xfId="25799" xr:uid="{E83E9BF0-DE74-4452-B0F0-7B413E0F6C46}"/>
    <cellStyle name="Normal 18 28 5 2" xfId="25800" xr:uid="{38F92610-8885-4521-A936-4D6DC85E416D}"/>
    <cellStyle name="Normal 18 28 5 2 2" xfId="25801" xr:uid="{0B142F30-17F8-47D2-90D9-844E06C6734A}"/>
    <cellStyle name="Normal 18 28 5 2 2 2" xfId="25802" xr:uid="{C724B8FA-A0AF-41CB-A3D9-1DBF8921E70C}"/>
    <cellStyle name="Normal 18 28 5 2 2 3" xfId="25803" xr:uid="{2A7F2EB9-A3BF-40DC-A052-65CA2159A0E9}"/>
    <cellStyle name="Normal 18 28 5 2 2 4" xfId="25804" xr:uid="{353C1E88-CA13-4E71-A32E-0FEEECDC51D5}"/>
    <cellStyle name="Normal 18 28 5 2 2 5" xfId="25805" xr:uid="{46091AB4-21DB-4D74-ADA7-86B86E0317B3}"/>
    <cellStyle name="Normal 18 28 5 2 3" xfId="25806" xr:uid="{E5C42CA3-7EAE-4E2F-BA1F-8E5586080351}"/>
    <cellStyle name="Normal 18 28 5 2 4" xfId="25807" xr:uid="{C82A01EC-1F68-44AC-9E85-83D7658C6AE5}"/>
    <cellStyle name="Normal 18 28 5 2 5" xfId="25808" xr:uid="{C412B34D-AD8D-461A-AB28-CE70BAC8B4F4}"/>
    <cellStyle name="Normal 18 28 5 2 6" xfId="25809" xr:uid="{7DF2B1AF-61D3-4E1A-B92C-ADC21E26B190}"/>
    <cellStyle name="Normal 18 28 5 3" xfId="25810" xr:uid="{8BAA14BB-92B5-4CB9-8CB7-71F2CD4522C7}"/>
    <cellStyle name="Normal 18 28 5 3 2" xfId="25811" xr:uid="{83748799-9AE7-4A49-A451-EB747553529E}"/>
    <cellStyle name="Normal 18 28 5 3 2 2" xfId="25812" xr:uid="{D20B63D1-5256-4F42-9ABC-BAAA5E1D21B7}"/>
    <cellStyle name="Normal 18 28 5 3 2 3" xfId="25813" xr:uid="{EFCFA11D-76CD-403C-8B60-667A008FA468}"/>
    <cellStyle name="Normal 18 28 5 3 3" xfId="25814" xr:uid="{07D66395-4367-431E-A844-34D51E64CE3D}"/>
    <cellStyle name="Normal 18 28 5 3 4" xfId="25815" xr:uid="{5340F319-5765-4DAB-90B8-33DE8D850EC7}"/>
    <cellStyle name="Normal 18 28 5 3 5" xfId="25816" xr:uid="{B359E100-C0D6-4012-AE71-992A86CD3DBA}"/>
    <cellStyle name="Normal 18 28 5 3 6" xfId="25817" xr:uid="{FA2197AA-0D81-4668-AAD4-5033CEF4030F}"/>
    <cellStyle name="Normal 18 28 5 4" xfId="25818" xr:uid="{A791E01B-9057-4E2A-86C3-7DA6E0095A53}"/>
    <cellStyle name="Normal 18 28 5 4 2" xfId="25819" xr:uid="{6A535B1C-F3C5-49BF-8B71-208EAFAE88AD}"/>
    <cellStyle name="Normal 18 28 5 4 3" xfId="25820" xr:uid="{5EC2B024-8332-4D19-A847-DF3423479DD2}"/>
    <cellStyle name="Normal 18 28 5 5" xfId="25821" xr:uid="{52C5E09F-3237-40BC-86B6-94CCEB9D4219}"/>
    <cellStyle name="Normal 18 28 5 6" xfId="25822" xr:uid="{C52DA1FF-2AFB-48EF-9333-B70AADD68D93}"/>
    <cellStyle name="Normal 18 28 5 7" xfId="25823" xr:uid="{F55F77E2-1D36-425B-BC3E-AE41EA9538CE}"/>
    <cellStyle name="Normal 18 28 5 8" xfId="25824" xr:uid="{69886ED1-E4B0-4C3C-8C5E-71E5B9650A21}"/>
    <cellStyle name="Normal 18 28 6" xfId="25825" xr:uid="{34316EC4-2C94-4ADE-8F8D-12222DEE879B}"/>
    <cellStyle name="Normal 18 28 7" xfId="25826" xr:uid="{C6153910-91CE-4346-8A4D-4FC84462BEDE}"/>
    <cellStyle name="Normal 18 29" xfId="25827" xr:uid="{D10C0AF7-407E-437F-AB42-D297CBA70B50}"/>
    <cellStyle name="Normal 18 29 2" xfId="25828" xr:uid="{1BC95CA3-2150-4EDF-98FD-D5464D001BB1}"/>
    <cellStyle name="Normal 18 29 2 2" xfId="25829" xr:uid="{31074F47-43EB-4D02-8046-8E2981F14E35}"/>
    <cellStyle name="Normal 18 29 2 2 2" xfId="25830" xr:uid="{0E220493-10BD-4F76-AE42-3EBC980085EE}"/>
    <cellStyle name="Normal 18 29 2 3" xfId="25831" xr:uid="{BC7CF074-941D-46B1-B672-D700F3A24434}"/>
    <cellStyle name="Normal 18 29 2 4" xfId="25832" xr:uid="{FB0D96C6-6C65-4C96-B98E-F5199BE81713}"/>
    <cellStyle name="Normal 18 29 3" xfId="25833" xr:uid="{7AE752C6-0259-490D-96F1-F0738460D522}"/>
    <cellStyle name="Normal 18 29 4" xfId="25834" xr:uid="{C6E6152F-78AE-432D-8F67-E50775E596C1}"/>
    <cellStyle name="Normal 18 29 4 2" xfId="25835" xr:uid="{D3EFB1EF-5B43-4615-83A1-C1E37F5C7AA9}"/>
    <cellStyle name="Normal 18 29 4 2 2" xfId="25836" xr:uid="{473F6512-0B85-477B-A950-AC748D56E13F}"/>
    <cellStyle name="Normal 18 29 4 2 2 2" xfId="25837" xr:uid="{211CCCA6-65F1-4D39-B826-FD51E25ECD58}"/>
    <cellStyle name="Normal 18 29 4 2 2 3" xfId="25838" xr:uid="{9F1299D8-3449-4829-98EE-2DC096A88E8C}"/>
    <cellStyle name="Normal 18 29 4 2 2 4" xfId="25839" xr:uid="{0F730A0F-6FE1-476D-87D0-14F1CBE0EE38}"/>
    <cellStyle name="Normal 18 29 4 2 2 5" xfId="25840" xr:uid="{3776D35C-E798-4208-BC87-9A60FF5B92FA}"/>
    <cellStyle name="Normal 18 29 4 2 3" xfId="25841" xr:uid="{22614F53-D8F2-4764-94C9-6E60E05F4840}"/>
    <cellStyle name="Normal 18 29 4 2 4" xfId="25842" xr:uid="{D08E40C9-0EFF-4EA4-BCE2-D39655C4A5EF}"/>
    <cellStyle name="Normal 18 29 4 2 5" xfId="25843" xr:uid="{0CA52B14-C368-452D-9F20-658EC749BBE5}"/>
    <cellStyle name="Normal 18 29 4 2 6" xfId="25844" xr:uid="{26E41B0F-1EBC-41A2-80F3-99C9DBDB637C}"/>
    <cellStyle name="Normal 18 29 4 3" xfId="25845" xr:uid="{6298C13B-C83A-4EA6-8559-E8E3C2258972}"/>
    <cellStyle name="Normal 18 29 4 3 2" xfId="25846" xr:uid="{D85FB785-2CFA-4A56-89AC-11CC97CB26CA}"/>
    <cellStyle name="Normal 18 29 4 3 2 2" xfId="25847" xr:uid="{D659618E-595F-4970-A5D1-8954D0357512}"/>
    <cellStyle name="Normal 18 29 4 3 2 3" xfId="25848" xr:uid="{5996333C-D58A-4612-A99E-755F117CEEB2}"/>
    <cellStyle name="Normal 18 29 4 3 3" xfId="25849" xr:uid="{B728E736-DAF6-44A6-B9BC-7ECAC0A14425}"/>
    <cellStyle name="Normal 18 29 4 3 4" xfId="25850" xr:uid="{97036E16-D99F-42E9-A6A8-B96AD874A224}"/>
    <cellStyle name="Normal 18 29 4 3 5" xfId="25851" xr:uid="{13768907-FA71-4DF3-BC29-95E9DBC44A0F}"/>
    <cellStyle name="Normal 18 29 4 3 6" xfId="25852" xr:uid="{A3F86DFF-E26A-4A45-9CCE-447B0FA21076}"/>
    <cellStyle name="Normal 18 29 4 4" xfId="25853" xr:uid="{B14CAA5D-25B0-45C8-9719-354870DA8706}"/>
    <cellStyle name="Normal 18 29 4 4 2" xfId="25854" xr:uid="{5120CEA2-E158-4FB8-AF24-96C5D4231D35}"/>
    <cellStyle name="Normal 18 29 4 4 3" xfId="25855" xr:uid="{8DF99972-41DD-44C7-9769-5383A6C12607}"/>
    <cellStyle name="Normal 18 29 4 5" xfId="25856" xr:uid="{E39803E5-D418-4A7F-80D5-38306670D63B}"/>
    <cellStyle name="Normal 18 29 4 6" xfId="25857" xr:uid="{7575E716-3E03-4EFA-AD40-E679571AE575}"/>
    <cellStyle name="Normal 18 29 4 7" xfId="25858" xr:uid="{0963E492-EEF0-4C93-8594-BC50CCEC5733}"/>
    <cellStyle name="Normal 18 29 4 8" xfId="25859" xr:uid="{4D9ED5E9-4596-485B-B399-14FA10D1387B}"/>
    <cellStyle name="Normal 18 29 5" xfId="25860" xr:uid="{B56AB4F4-AB0C-4C0B-A87A-F607B09DABF6}"/>
    <cellStyle name="Normal 18 29 5 2" xfId="25861" xr:uid="{C0360D87-9351-417E-A4CD-5E03D272AC94}"/>
    <cellStyle name="Normal 18 29 5 2 2" xfId="25862" xr:uid="{0BA31F38-911C-42BB-B690-EE8ECFAF7735}"/>
    <cellStyle name="Normal 18 29 5 2 2 2" xfId="25863" xr:uid="{DF3F3487-A374-432E-93E7-104B859AE200}"/>
    <cellStyle name="Normal 18 29 5 2 2 3" xfId="25864" xr:uid="{E8BCB158-7A63-4F73-855E-120580356E43}"/>
    <cellStyle name="Normal 18 29 5 2 2 4" xfId="25865" xr:uid="{E099E597-B9B4-4922-B9DF-F9FCA55B0F98}"/>
    <cellStyle name="Normal 18 29 5 2 2 5" xfId="25866" xr:uid="{CA7A2158-6DAD-40FD-854F-93C6914DC28A}"/>
    <cellStyle name="Normal 18 29 5 2 3" xfId="25867" xr:uid="{829B1CF2-7D31-4FD4-B88F-97D07CA726AF}"/>
    <cellStyle name="Normal 18 29 5 2 4" xfId="25868" xr:uid="{1C57B8CD-94D7-40FA-A3FE-C2080FBF604B}"/>
    <cellStyle name="Normal 18 29 5 2 5" xfId="25869" xr:uid="{1419572D-2B5C-4F0F-B360-B8278A7172CA}"/>
    <cellStyle name="Normal 18 29 5 2 6" xfId="25870" xr:uid="{A70FD28A-358B-4A25-8292-4DB5D236AD19}"/>
    <cellStyle name="Normal 18 29 5 3" xfId="25871" xr:uid="{166F2FE9-B937-47BE-A64D-C83581B49A73}"/>
    <cellStyle name="Normal 18 29 5 3 2" xfId="25872" xr:uid="{92885962-1C83-49D1-8B57-DB51EBDD6A1D}"/>
    <cellStyle name="Normal 18 29 5 3 2 2" xfId="25873" xr:uid="{A16AEAA0-D6CE-4281-BC6E-8ED1BF51015C}"/>
    <cellStyle name="Normal 18 29 5 3 2 3" xfId="25874" xr:uid="{92CC9F69-2771-4760-BDD6-63A235BE6970}"/>
    <cellStyle name="Normal 18 29 5 3 3" xfId="25875" xr:uid="{D74F1823-39CA-4CCB-AB09-220D10B02399}"/>
    <cellStyle name="Normal 18 29 5 3 4" xfId="25876" xr:uid="{DF00AF1B-D74D-49D8-BF56-0AB98D1F2823}"/>
    <cellStyle name="Normal 18 29 5 3 5" xfId="25877" xr:uid="{4A428878-81A7-447A-9BDE-6762E5EFEAF4}"/>
    <cellStyle name="Normal 18 29 5 3 6" xfId="25878" xr:uid="{8B39FCE8-3679-4150-A3CF-685B2BD7D848}"/>
    <cellStyle name="Normal 18 29 5 4" xfId="25879" xr:uid="{859A1F8E-0DEE-4531-958B-4623A3809EEA}"/>
    <cellStyle name="Normal 18 29 5 4 2" xfId="25880" xr:uid="{E051D93F-814C-4F50-9558-8D1B9966E917}"/>
    <cellStyle name="Normal 18 29 5 4 3" xfId="25881" xr:uid="{65A584A1-1928-4196-9DED-7A2C6B680FE2}"/>
    <cellStyle name="Normal 18 29 5 5" xfId="25882" xr:uid="{EFAF7743-84B7-4413-BE74-FBF8E3338E7C}"/>
    <cellStyle name="Normal 18 29 5 6" xfId="25883" xr:uid="{74DE4827-DC23-4640-B894-BEAA2057EAA4}"/>
    <cellStyle name="Normal 18 29 5 7" xfId="25884" xr:uid="{C7CE0B5D-C98A-477F-9426-532258AA7E4A}"/>
    <cellStyle name="Normal 18 29 5 8" xfId="25885" xr:uid="{E41E851D-5FE2-47DA-A30E-D00F80AAD667}"/>
    <cellStyle name="Normal 18 29 6" xfId="25886" xr:uid="{28942640-D2C9-4E98-A9DE-966E2E6EC450}"/>
    <cellStyle name="Normal 18 29 7" xfId="25887" xr:uid="{9B9A2CB8-761A-455B-A34A-89658E1DDD93}"/>
    <cellStyle name="Normal 18 3" xfId="25888" xr:uid="{0E961F0D-7717-472B-99A9-F23DA5D62C83}"/>
    <cellStyle name="Normal 18 3 10" xfId="25889" xr:uid="{D2EF533C-F5FE-4B02-85A5-290F4FBDFAE7}"/>
    <cellStyle name="Normal 18 3 10 2" xfId="25890" xr:uid="{8B3D09BF-0D9D-4B43-B0DD-45B1FD1DCDD5}"/>
    <cellStyle name="Normal 18 3 10 2 2" xfId="25891" xr:uid="{95F04AF9-2AA9-4AEA-8B47-27E0FC38838E}"/>
    <cellStyle name="Normal 18 3 10 2 2 2" xfId="25892" xr:uid="{6C6F55DB-1CED-4FB3-ADAF-26D6A6D1447A}"/>
    <cellStyle name="Normal 18 3 10 2 3" xfId="25893" xr:uid="{B191FD5F-5173-4AC0-A3D0-68D76CAD0B5A}"/>
    <cellStyle name="Normal 18 3 10 2 4" xfId="25894" xr:uid="{8F1A331E-53C5-4F09-AC97-B0BB26D4C236}"/>
    <cellStyle name="Normal 18 3 10 3" xfId="25895" xr:uid="{CCF52704-2EE0-450E-A8B3-E5F3F72FCED3}"/>
    <cellStyle name="Normal 18 3 10 4" xfId="25896" xr:uid="{882F6403-68A5-4AE3-B823-82E2954B498C}"/>
    <cellStyle name="Normal 18 3 10 4 2" xfId="25897" xr:uid="{CBAEE7F9-6937-43D5-A535-E7F62D6F1396}"/>
    <cellStyle name="Normal 18 3 10 4 2 2" xfId="25898" xr:uid="{23FB6FEF-265C-47EE-B729-6754DC1B65AF}"/>
    <cellStyle name="Normal 18 3 10 4 2 2 2" xfId="25899" xr:uid="{FBB43C21-EC8C-4BC9-AAC5-4665B3BC17C1}"/>
    <cellStyle name="Normal 18 3 10 4 2 2 3" xfId="25900" xr:uid="{71BBA37D-5266-4320-8D81-B4E3E9597A7A}"/>
    <cellStyle name="Normal 18 3 10 4 2 2 4" xfId="25901" xr:uid="{233EC151-27E4-4A07-A37D-0ED0D0B5E689}"/>
    <cellStyle name="Normal 18 3 10 4 2 2 5" xfId="25902" xr:uid="{0EE39A7C-C25A-45EA-8EE3-F63C852C9985}"/>
    <cellStyle name="Normal 18 3 10 4 2 3" xfId="25903" xr:uid="{89519CB4-D0EE-424B-A946-90F995590640}"/>
    <cellStyle name="Normal 18 3 10 4 2 4" xfId="25904" xr:uid="{5DAE82A9-A6C1-452E-BC2C-DFACA13039C5}"/>
    <cellStyle name="Normal 18 3 10 4 2 5" xfId="25905" xr:uid="{600F5E81-BBBD-4940-8413-9235A1FE0142}"/>
    <cellStyle name="Normal 18 3 10 4 2 6" xfId="25906" xr:uid="{8189037D-821A-42F1-8092-7764DB82250D}"/>
    <cellStyle name="Normal 18 3 10 4 3" xfId="25907" xr:uid="{8388AFE9-AAC4-4744-9307-FE57AB24B2C0}"/>
    <cellStyle name="Normal 18 3 10 4 3 2" xfId="25908" xr:uid="{3EF9CBBD-5F24-4479-8FE0-38336E036AB9}"/>
    <cellStyle name="Normal 18 3 10 4 3 2 2" xfId="25909" xr:uid="{5E681760-363B-4FF8-81C0-9DB3516922D9}"/>
    <cellStyle name="Normal 18 3 10 4 3 2 3" xfId="25910" xr:uid="{3EDE4662-44AE-4536-B5AC-63A82DAF2D39}"/>
    <cellStyle name="Normal 18 3 10 4 3 3" xfId="25911" xr:uid="{714D9294-4359-4519-9671-03B4D893B0C5}"/>
    <cellStyle name="Normal 18 3 10 4 3 4" xfId="25912" xr:uid="{3C4BBEDA-1408-4450-A1F9-6BE148169796}"/>
    <cellStyle name="Normal 18 3 10 4 3 5" xfId="25913" xr:uid="{09E9FE52-1B1F-451B-93FD-4C03583B6E4E}"/>
    <cellStyle name="Normal 18 3 10 4 3 6" xfId="25914" xr:uid="{145705F0-64C6-49D3-8567-47B01481B3FE}"/>
    <cellStyle name="Normal 18 3 10 4 4" xfId="25915" xr:uid="{BAD0A53A-83F8-4A2D-8B58-08965EAA6EBD}"/>
    <cellStyle name="Normal 18 3 10 4 4 2" xfId="25916" xr:uid="{C073B954-6AB3-4AAC-B17C-7EF52D593A23}"/>
    <cellStyle name="Normal 18 3 10 4 4 3" xfId="25917" xr:uid="{9F6024B1-6D63-4159-AEC0-5A649B2C53BE}"/>
    <cellStyle name="Normal 18 3 10 4 5" xfId="25918" xr:uid="{78173946-0090-4FEC-9231-DE3E84C9AA69}"/>
    <cellStyle name="Normal 18 3 10 4 6" xfId="25919" xr:uid="{8B24FF69-FE3B-4D37-BFE1-55C330082343}"/>
    <cellStyle name="Normal 18 3 10 4 7" xfId="25920" xr:uid="{6CCF5973-C065-4DA5-8C7E-B6E6893AB904}"/>
    <cellStyle name="Normal 18 3 10 4 8" xfId="25921" xr:uid="{2E7934DD-0473-4CCD-93D0-41E7A3672238}"/>
    <cellStyle name="Normal 18 3 10 5" xfId="25922" xr:uid="{2C6DB3C7-0BD8-4589-871B-AE770E358703}"/>
    <cellStyle name="Normal 18 3 10 5 2" xfId="25923" xr:uid="{F2385B78-32BE-45EA-BB17-5FA2DEE3471E}"/>
    <cellStyle name="Normal 18 3 10 5 2 2" xfId="25924" xr:uid="{57327882-0706-4B37-8FE1-020FE6FB862B}"/>
    <cellStyle name="Normal 18 3 10 5 2 2 2" xfId="25925" xr:uid="{D89A8C13-182B-4B5F-998C-9E0ACC6F743C}"/>
    <cellStyle name="Normal 18 3 10 5 2 2 3" xfId="25926" xr:uid="{FEDF94C0-2E8C-4D57-8000-46110D0B13F4}"/>
    <cellStyle name="Normal 18 3 10 5 2 2 4" xfId="25927" xr:uid="{6F6B4865-F14E-4F70-AFA6-DCFB22F4F9D0}"/>
    <cellStyle name="Normal 18 3 10 5 2 2 5" xfId="25928" xr:uid="{54DEEAFC-6BBA-4C92-A9A8-A4767D49BE1C}"/>
    <cellStyle name="Normal 18 3 10 5 2 3" xfId="25929" xr:uid="{6C9A7A93-D08C-4ED4-8EB8-095A2D8B7A41}"/>
    <cellStyle name="Normal 18 3 10 5 2 4" xfId="25930" xr:uid="{8FB35E8A-E0CE-4870-A9F9-67718120544A}"/>
    <cellStyle name="Normal 18 3 10 5 2 5" xfId="25931" xr:uid="{54317770-025C-47F9-99FA-2868A9C9E210}"/>
    <cellStyle name="Normal 18 3 10 5 2 6" xfId="25932" xr:uid="{3E28147E-D9B0-4B0C-B4DF-509C8547FFC5}"/>
    <cellStyle name="Normal 18 3 10 5 3" xfId="25933" xr:uid="{3165E2D7-05A4-4C57-94B3-A23169C15B95}"/>
    <cellStyle name="Normal 18 3 10 5 3 2" xfId="25934" xr:uid="{7C211C87-68E1-49D9-8730-AC590270FE28}"/>
    <cellStyle name="Normal 18 3 10 5 3 2 2" xfId="25935" xr:uid="{122175B4-13B9-4FBB-985D-0DBA32A12F8E}"/>
    <cellStyle name="Normal 18 3 10 5 3 2 3" xfId="25936" xr:uid="{5F921AB5-3EAE-44BE-917A-BDD44169CA9B}"/>
    <cellStyle name="Normal 18 3 10 5 3 3" xfId="25937" xr:uid="{BE03F33E-0CC6-4ECC-BE82-305A54CBE727}"/>
    <cellStyle name="Normal 18 3 10 5 3 4" xfId="25938" xr:uid="{67C882E5-1E19-4182-9762-F1CB6371C451}"/>
    <cellStyle name="Normal 18 3 10 5 3 5" xfId="25939" xr:uid="{92DEDEC4-5EA8-41C1-AB37-FD987FCE61E9}"/>
    <cellStyle name="Normal 18 3 10 5 3 6" xfId="25940" xr:uid="{D67004BD-28A7-43E2-9E78-5F62795EAE9B}"/>
    <cellStyle name="Normal 18 3 10 5 4" xfId="25941" xr:uid="{ED4F3C45-0C1F-4D3F-BAB1-47843DB79442}"/>
    <cellStyle name="Normal 18 3 10 5 4 2" xfId="25942" xr:uid="{76168746-88F2-415B-AFA9-146BC5991126}"/>
    <cellStyle name="Normal 18 3 10 5 4 3" xfId="25943" xr:uid="{6F457B2C-66C7-4E30-A11E-62CA0EBD5016}"/>
    <cellStyle name="Normal 18 3 10 5 5" xfId="25944" xr:uid="{A1BB91B3-2350-46EA-8BE9-AA0E7495E240}"/>
    <cellStyle name="Normal 18 3 10 5 6" xfId="25945" xr:uid="{F519480E-15F9-4BD1-9441-37ECB5B2C926}"/>
    <cellStyle name="Normal 18 3 10 5 7" xfId="25946" xr:uid="{432E1B96-C3E6-477F-B5E2-780C77526669}"/>
    <cellStyle name="Normal 18 3 10 5 8" xfId="25947" xr:uid="{91D0F387-B376-4CAB-A211-E3CCEA7BEBFA}"/>
    <cellStyle name="Normal 18 3 10 6" xfId="25948" xr:uid="{992D0448-256E-48E0-A036-A4B5C1634930}"/>
    <cellStyle name="Normal 18 3 10 7" xfId="25949" xr:uid="{1C14CC32-215D-4AB4-A4E0-A0298DED455D}"/>
    <cellStyle name="Normal 18 3 11" xfId="25950" xr:uid="{E8F2B5EE-A252-4482-89E5-DE72504FB90D}"/>
    <cellStyle name="Normal 18 3 11 2" xfId="25951" xr:uid="{072F5DF2-1796-448B-B119-DE274E432396}"/>
    <cellStyle name="Normal 18 3 11 2 2" xfId="25952" xr:uid="{4FACB85A-867F-4E05-B3BD-711DE2134AF3}"/>
    <cellStyle name="Normal 18 3 11 2 2 2" xfId="25953" xr:uid="{5D86E2E9-0494-496F-986B-0AE1AE6F7C6A}"/>
    <cellStyle name="Normal 18 3 11 2 3" xfId="25954" xr:uid="{B70C92F7-61BF-41EB-9F0D-3D0655871E31}"/>
    <cellStyle name="Normal 18 3 11 2 4" xfId="25955" xr:uid="{69210636-F0C6-4707-B810-2322C8C45813}"/>
    <cellStyle name="Normal 18 3 11 3" xfId="25956" xr:uid="{048F6613-F90F-469C-A0AB-E8A4AF536645}"/>
    <cellStyle name="Normal 18 3 11 4" xfId="25957" xr:uid="{1AFCD01F-1FEE-45C0-976A-6B5F622B6739}"/>
    <cellStyle name="Normal 18 3 11 4 2" xfId="25958" xr:uid="{E77E47CF-9816-45BE-8A27-75F2BAE12860}"/>
    <cellStyle name="Normal 18 3 11 4 2 2" xfId="25959" xr:uid="{977014FF-4105-4DAA-8980-D8C4C2EA0398}"/>
    <cellStyle name="Normal 18 3 11 4 2 2 2" xfId="25960" xr:uid="{948E2C69-D360-479E-9FF4-03779FBC56FD}"/>
    <cellStyle name="Normal 18 3 11 4 2 2 3" xfId="25961" xr:uid="{881F3FA9-9E47-4D2E-8037-0CCDA6374919}"/>
    <cellStyle name="Normal 18 3 11 4 2 2 4" xfId="25962" xr:uid="{571FEE16-4BB8-4ED2-8570-40809903F4DA}"/>
    <cellStyle name="Normal 18 3 11 4 2 2 5" xfId="25963" xr:uid="{C02FFE7C-72F3-45FE-B926-190DDBCE4F14}"/>
    <cellStyle name="Normal 18 3 11 4 2 3" xfId="25964" xr:uid="{12C0131E-320E-4037-8962-C0B7D9229F1B}"/>
    <cellStyle name="Normal 18 3 11 4 2 4" xfId="25965" xr:uid="{F49D2176-41A7-4297-A54D-2AD0A2927DE0}"/>
    <cellStyle name="Normal 18 3 11 4 2 5" xfId="25966" xr:uid="{FE789C9E-CC70-4FDF-8EF6-37A15C73C115}"/>
    <cellStyle name="Normal 18 3 11 4 2 6" xfId="25967" xr:uid="{AC25DF69-D55D-4664-A167-44D839F1E1E7}"/>
    <cellStyle name="Normal 18 3 11 4 3" xfId="25968" xr:uid="{BEACB97C-0ECE-4CCF-8BC7-4DC69B6DB210}"/>
    <cellStyle name="Normal 18 3 11 4 3 2" xfId="25969" xr:uid="{E7F0465E-935D-4199-90EF-9890D4CF960F}"/>
    <cellStyle name="Normal 18 3 11 4 3 2 2" xfId="25970" xr:uid="{180F4586-607F-42BA-917B-9FF84E4728F6}"/>
    <cellStyle name="Normal 18 3 11 4 3 2 3" xfId="25971" xr:uid="{F2D34AC3-C6AC-4923-9CF8-617814CA35A3}"/>
    <cellStyle name="Normal 18 3 11 4 3 3" xfId="25972" xr:uid="{122E6005-DF47-4FF9-8AF7-CAC4BB0628D9}"/>
    <cellStyle name="Normal 18 3 11 4 3 4" xfId="25973" xr:uid="{28ED9F74-B914-4CFD-80E7-660E2100A687}"/>
    <cellStyle name="Normal 18 3 11 4 3 5" xfId="25974" xr:uid="{8EEF58DF-7898-494D-BB68-8D01A86AD470}"/>
    <cellStyle name="Normal 18 3 11 4 3 6" xfId="25975" xr:uid="{9F71D0C1-62B3-4988-8F2E-962B54D23045}"/>
    <cellStyle name="Normal 18 3 11 4 4" xfId="25976" xr:uid="{E30EF9F8-CF70-4198-95C5-CCCB55173DAB}"/>
    <cellStyle name="Normal 18 3 11 4 4 2" xfId="25977" xr:uid="{4CACF944-D87A-4A59-A6B6-7E835B4BDF2B}"/>
    <cellStyle name="Normal 18 3 11 4 4 3" xfId="25978" xr:uid="{446DCF69-D819-4376-BDFE-63C3FC6061C9}"/>
    <cellStyle name="Normal 18 3 11 4 5" xfId="25979" xr:uid="{150B9565-8F58-4E36-AF27-6DDAF7F9F9FF}"/>
    <cellStyle name="Normal 18 3 11 4 6" xfId="25980" xr:uid="{BB40CDB2-C3AC-494A-8F0B-4BB4AF699804}"/>
    <cellStyle name="Normal 18 3 11 4 7" xfId="25981" xr:uid="{AC6109B9-F96B-4137-9A25-6D0DB5AC2E84}"/>
    <cellStyle name="Normal 18 3 11 4 8" xfId="25982" xr:uid="{4715BD4B-E7E2-4F0C-8FA6-AF8AA85302EB}"/>
    <cellStyle name="Normal 18 3 11 5" xfId="25983" xr:uid="{980B4925-924C-49AD-AEC8-36DF7F3A09FB}"/>
    <cellStyle name="Normal 18 3 11 5 2" xfId="25984" xr:uid="{4FDFDACD-3DE7-40A2-9B42-DF86856CA5EA}"/>
    <cellStyle name="Normal 18 3 11 5 2 2" xfId="25985" xr:uid="{626DFFE0-2014-4C1A-AEA0-F454465620CF}"/>
    <cellStyle name="Normal 18 3 11 5 2 2 2" xfId="25986" xr:uid="{3395EEFC-FA72-47E9-85D8-D72D2BEF5EDF}"/>
    <cellStyle name="Normal 18 3 11 5 2 2 3" xfId="25987" xr:uid="{F0CD2DED-E5C7-4C3D-9927-30BEC377CACF}"/>
    <cellStyle name="Normal 18 3 11 5 2 2 4" xfId="25988" xr:uid="{4E310E7F-B416-4B7B-AD2D-077AB1486E35}"/>
    <cellStyle name="Normal 18 3 11 5 2 2 5" xfId="25989" xr:uid="{E0C0DA6F-12B3-46A5-9263-3BC65C5A1427}"/>
    <cellStyle name="Normal 18 3 11 5 2 3" xfId="25990" xr:uid="{2E2B3289-D3A3-4E06-B6D1-94C04DA70A25}"/>
    <cellStyle name="Normal 18 3 11 5 2 4" xfId="25991" xr:uid="{299FB562-DE25-4F66-8AF2-64B362000F17}"/>
    <cellStyle name="Normal 18 3 11 5 2 5" xfId="25992" xr:uid="{E3041196-31F7-45ED-AA2A-E77530A12A19}"/>
    <cellStyle name="Normal 18 3 11 5 2 6" xfId="25993" xr:uid="{2B95DC05-FEA0-4F14-9612-0EDF703A4FAB}"/>
    <cellStyle name="Normal 18 3 11 5 3" xfId="25994" xr:uid="{E757331E-1AE1-4E5B-BF6D-5F7A96CB0650}"/>
    <cellStyle name="Normal 18 3 11 5 3 2" xfId="25995" xr:uid="{0507BA98-434F-435A-BFF0-4096E9CB90C8}"/>
    <cellStyle name="Normal 18 3 11 5 3 2 2" xfId="25996" xr:uid="{DFC1D702-D8A8-4FAD-BE2A-F35B6FCC9BFB}"/>
    <cellStyle name="Normal 18 3 11 5 3 2 3" xfId="25997" xr:uid="{D44B145C-FA25-4F46-B539-127CE5B87C37}"/>
    <cellStyle name="Normal 18 3 11 5 3 3" xfId="25998" xr:uid="{5FA38999-2B9C-45F7-8A08-023928242C94}"/>
    <cellStyle name="Normal 18 3 11 5 3 4" xfId="25999" xr:uid="{96CC56D3-FBC8-4161-8EBF-BD1A1C6641E4}"/>
    <cellStyle name="Normal 18 3 11 5 3 5" xfId="26000" xr:uid="{AC98BD5F-9F85-4672-8BC2-B13CFA8D6F46}"/>
    <cellStyle name="Normal 18 3 11 5 3 6" xfId="26001" xr:uid="{5F0345C4-8C1A-4026-9E4E-1797AD8BCAC9}"/>
    <cellStyle name="Normal 18 3 11 5 4" xfId="26002" xr:uid="{4889768E-659B-4A35-B5C5-30189A4A3907}"/>
    <cellStyle name="Normal 18 3 11 5 4 2" xfId="26003" xr:uid="{ECCF724B-04AD-4126-A9F4-BA906D26338A}"/>
    <cellStyle name="Normal 18 3 11 5 4 3" xfId="26004" xr:uid="{D588B952-D6D3-46D5-B3C7-1C783E34C316}"/>
    <cellStyle name="Normal 18 3 11 5 5" xfId="26005" xr:uid="{96BAD387-2906-447E-951D-C2986A0C16D7}"/>
    <cellStyle name="Normal 18 3 11 5 6" xfId="26006" xr:uid="{3C6C42A1-6BDE-4E99-89E3-DB907F106898}"/>
    <cellStyle name="Normal 18 3 11 5 7" xfId="26007" xr:uid="{51037556-D9D3-41D0-8F42-0AE1A932C54B}"/>
    <cellStyle name="Normal 18 3 11 5 8" xfId="26008" xr:uid="{956677AD-4E9F-4C9B-AA9B-5CCEB5E5D159}"/>
    <cellStyle name="Normal 18 3 11 6" xfId="26009" xr:uid="{B272F3B4-BB6E-4B4A-B25F-61C0B9348DFA}"/>
    <cellStyle name="Normal 18 3 11 7" xfId="26010" xr:uid="{135CF655-D683-42A9-8854-DA43E278F615}"/>
    <cellStyle name="Normal 18 3 12" xfId="26011" xr:uid="{7D19C3B8-1E38-4CBB-9FD4-EB9A8419020C}"/>
    <cellStyle name="Normal 18 3 12 2" xfId="26012" xr:uid="{81B50AB5-E9F8-424C-91C2-ED84A62E6C9F}"/>
    <cellStyle name="Normal 18 3 12 2 2" xfId="26013" xr:uid="{88E31D24-537F-4ED7-9E60-09CCCF7A02A2}"/>
    <cellStyle name="Normal 18 3 12 2 2 2" xfId="26014" xr:uid="{8A884043-DE85-4315-B8EC-FAEB9747D02B}"/>
    <cellStyle name="Normal 18 3 12 2 3" xfId="26015" xr:uid="{9EF2F861-035B-4732-9E05-E555FBB38C14}"/>
    <cellStyle name="Normal 18 3 12 2 4" xfId="26016" xr:uid="{B396E7E7-E1E6-4AF2-9214-7F118F87F014}"/>
    <cellStyle name="Normal 18 3 12 3" xfId="26017" xr:uid="{02A092C9-1827-4CFB-B67D-277C4E1BEBC4}"/>
    <cellStyle name="Normal 18 3 12 4" xfId="26018" xr:uid="{781A072E-823F-4A87-849F-07A83A111094}"/>
    <cellStyle name="Normal 18 3 12 4 2" xfId="26019" xr:uid="{02F05BE8-BD8E-4AA8-A2A6-90180E2FD632}"/>
    <cellStyle name="Normal 18 3 12 4 2 2" xfId="26020" xr:uid="{E7768FCF-033A-42E0-A69B-68F5747238F9}"/>
    <cellStyle name="Normal 18 3 12 4 2 2 2" xfId="26021" xr:uid="{63350CED-5820-48C8-80CE-48A4DF6DAC9C}"/>
    <cellStyle name="Normal 18 3 12 4 2 2 3" xfId="26022" xr:uid="{61B6A53D-8C9D-4AED-AB50-304EBFA56FCB}"/>
    <cellStyle name="Normal 18 3 12 4 2 2 4" xfId="26023" xr:uid="{CF56632D-D116-4001-9551-53A08F0F0C6C}"/>
    <cellStyle name="Normal 18 3 12 4 2 2 5" xfId="26024" xr:uid="{2C397E5E-C6B6-49CB-8D46-8406B7705294}"/>
    <cellStyle name="Normal 18 3 12 4 2 3" xfId="26025" xr:uid="{6C24374E-CA79-4358-99D4-1838E131DBDB}"/>
    <cellStyle name="Normal 18 3 12 4 2 4" xfId="26026" xr:uid="{3F393211-B3F5-427D-A787-797729BAF033}"/>
    <cellStyle name="Normal 18 3 12 4 2 5" xfId="26027" xr:uid="{B2A461B3-C931-4C5D-B9E5-6F4BEF0CA29D}"/>
    <cellStyle name="Normal 18 3 12 4 2 6" xfId="26028" xr:uid="{7A74F0D5-D2AD-4DDB-BF91-C3A525EE3B45}"/>
    <cellStyle name="Normal 18 3 12 4 3" xfId="26029" xr:uid="{CFE10112-DE9F-4859-A1E3-6D14EFB0904E}"/>
    <cellStyle name="Normal 18 3 12 4 3 2" xfId="26030" xr:uid="{864A4B7D-8C2E-44EE-80E4-E78A2513FE11}"/>
    <cellStyle name="Normal 18 3 12 4 3 2 2" xfId="26031" xr:uid="{366AB7FF-1CCF-4C7F-8981-7C35CBC10D78}"/>
    <cellStyle name="Normal 18 3 12 4 3 2 3" xfId="26032" xr:uid="{EADE5F86-B75F-4898-BF66-B383E4FCB603}"/>
    <cellStyle name="Normal 18 3 12 4 3 3" xfId="26033" xr:uid="{F84F1FEA-6EDA-4D1E-8439-BD05ECE98A10}"/>
    <cellStyle name="Normal 18 3 12 4 3 4" xfId="26034" xr:uid="{3A094384-218B-4D4B-B9C5-0496877478BD}"/>
    <cellStyle name="Normal 18 3 12 4 3 5" xfId="26035" xr:uid="{4007AFFB-7756-4F97-AC79-5F6D34EEDF3D}"/>
    <cellStyle name="Normal 18 3 12 4 3 6" xfId="26036" xr:uid="{F1F31E89-22F6-4080-8100-8970C0803A97}"/>
    <cellStyle name="Normal 18 3 12 4 4" xfId="26037" xr:uid="{E5EE401A-8C4B-4434-98EF-A922E3683879}"/>
    <cellStyle name="Normal 18 3 12 4 4 2" xfId="26038" xr:uid="{C071B0C3-9D6D-4AC7-91F1-8E9B3878FB8B}"/>
    <cellStyle name="Normal 18 3 12 4 4 3" xfId="26039" xr:uid="{4BAEDD28-B302-4639-B5F4-F999DA739BB2}"/>
    <cellStyle name="Normal 18 3 12 4 5" xfId="26040" xr:uid="{BA8349CA-99EE-4E78-A604-FE426B1A8429}"/>
    <cellStyle name="Normal 18 3 12 4 6" xfId="26041" xr:uid="{4639BC25-68D4-4C60-8434-D1DD7F2ACF9E}"/>
    <cellStyle name="Normal 18 3 12 4 7" xfId="26042" xr:uid="{6794EB48-89F7-45A4-BA13-945B93886049}"/>
    <cellStyle name="Normal 18 3 12 4 8" xfId="26043" xr:uid="{C0D27AEE-F1AD-45B5-9B24-A24A67101513}"/>
    <cellStyle name="Normal 18 3 12 5" xfId="26044" xr:uid="{22EAF616-6ECD-44ED-9040-9DFF38D250BE}"/>
    <cellStyle name="Normal 18 3 12 5 2" xfId="26045" xr:uid="{4D569297-050A-42F9-A782-D78B66C0FFC6}"/>
    <cellStyle name="Normal 18 3 12 5 2 2" xfId="26046" xr:uid="{0392834E-9FFC-4B5C-93D3-6E4169C4BD6F}"/>
    <cellStyle name="Normal 18 3 12 5 2 2 2" xfId="26047" xr:uid="{5EB3421C-EB1A-4F00-9745-CC2DE280D728}"/>
    <cellStyle name="Normal 18 3 12 5 2 2 3" xfId="26048" xr:uid="{75608D6F-B46B-4D03-B64D-29F5004DE6C0}"/>
    <cellStyle name="Normal 18 3 12 5 2 2 4" xfId="26049" xr:uid="{B7C07E2E-D2D3-4177-8944-306EC0954891}"/>
    <cellStyle name="Normal 18 3 12 5 2 2 5" xfId="26050" xr:uid="{0481FA5E-C078-4C17-A18A-81E13CC523B9}"/>
    <cellStyle name="Normal 18 3 12 5 2 3" xfId="26051" xr:uid="{ABBC0C96-D5C4-4F92-9DF3-33EDB9FFCFB1}"/>
    <cellStyle name="Normal 18 3 12 5 2 4" xfId="26052" xr:uid="{A6CFDBE1-DE23-4E7D-A00E-45A57BDB86B9}"/>
    <cellStyle name="Normal 18 3 12 5 2 5" xfId="26053" xr:uid="{5983CECC-6E73-48E6-A5DA-4E9E860B9963}"/>
    <cellStyle name="Normal 18 3 12 5 2 6" xfId="26054" xr:uid="{46FE8306-429F-4257-BD40-DB988FBB8D94}"/>
    <cellStyle name="Normal 18 3 12 5 3" xfId="26055" xr:uid="{AD27DBF1-8C0B-4B02-A205-A3A5DB62AF1C}"/>
    <cellStyle name="Normal 18 3 12 5 3 2" xfId="26056" xr:uid="{B7104C82-727D-4EFE-A824-13B6E10708EB}"/>
    <cellStyle name="Normal 18 3 12 5 3 2 2" xfId="26057" xr:uid="{66861D19-7BA8-4069-8B93-C17F8E72048B}"/>
    <cellStyle name="Normal 18 3 12 5 3 2 3" xfId="26058" xr:uid="{5D2C4D53-7614-4149-926B-BBA9C901ADD4}"/>
    <cellStyle name="Normal 18 3 12 5 3 3" xfId="26059" xr:uid="{FFD204DD-3327-4C23-B252-942F9666631D}"/>
    <cellStyle name="Normal 18 3 12 5 3 4" xfId="26060" xr:uid="{E7900158-B226-4E10-A619-D86E6D615D38}"/>
    <cellStyle name="Normal 18 3 12 5 3 5" xfId="26061" xr:uid="{BAB3A2D5-06C6-4017-A5FB-7DA727607A69}"/>
    <cellStyle name="Normal 18 3 12 5 3 6" xfId="26062" xr:uid="{266DECE6-5F5A-4A71-A690-C89CB9C796B6}"/>
    <cellStyle name="Normal 18 3 12 5 4" xfId="26063" xr:uid="{5EB9359B-9B9A-45B9-90F2-EADB8FF813B7}"/>
    <cellStyle name="Normal 18 3 12 5 4 2" xfId="26064" xr:uid="{D59C1D05-6395-4B9D-AA45-9390309BE6DE}"/>
    <cellStyle name="Normal 18 3 12 5 4 3" xfId="26065" xr:uid="{30D75AD4-6503-48E5-BD9E-EBA68186668D}"/>
    <cellStyle name="Normal 18 3 12 5 5" xfId="26066" xr:uid="{C0B96A5F-3D2D-412F-832E-6C4BAA9685BA}"/>
    <cellStyle name="Normal 18 3 12 5 6" xfId="26067" xr:uid="{3A7F15F1-B3D7-46B2-8303-FEEB9708B262}"/>
    <cellStyle name="Normal 18 3 12 5 7" xfId="26068" xr:uid="{5B55DDFC-D588-4632-BB5D-E6663236DB77}"/>
    <cellStyle name="Normal 18 3 12 5 8" xfId="26069" xr:uid="{7CC1CDF1-0BC9-4B8C-86A7-992D980511BE}"/>
    <cellStyle name="Normal 18 3 12 6" xfId="26070" xr:uid="{E4FEAD41-A086-4D8D-940E-EFE0C9B110A4}"/>
    <cellStyle name="Normal 18 3 12 7" xfId="26071" xr:uid="{34EE91F0-BA94-400A-9AFF-C63A7A56F866}"/>
    <cellStyle name="Normal 18 3 13" xfId="26072" xr:uid="{3DCD4555-1D01-4BBD-8B3E-E0A1F3D7D0CF}"/>
    <cellStyle name="Normal 18 3 13 2" xfId="26073" xr:uid="{4C56D007-27BE-4E42-A6BC-ADBF28A7F075}"/>
    <cellStyle name="Normal 18 3 13 2 2" xfId="26074" xr:uid="{D3A11412-7034-46F7-8027-61CC248F38DA}"/>
    <cellStyle name="Normal 18 3 13 2 2 2" xfId="26075" xr:uid="{3EB78726-2F57-41DA-92F8-97EAAFB44313}"/>
    <cellStyle name="Normal 18 3 13 2 3" xfId="26076" xr:uid="{46C4E78D-6A56-4AF7-8E65-0AA84B85D259}"/>
    <cellStyle name="Normal 18 3 13 2 4" xfId="26077" xr:uid="{9566D7D2-9560-41C2-89C7-9C4F154B4B7A}"/>
    <cellStyle name="Normal 18 3 13 3" xfId="26078" xr:uid="{A6D7C39B-F505-4C6A-8EF0-A89DE8E66F30}"/>
    <cellStyle name="Normal 18 3 13 4" xfId="26079" xr:uid="{E7B8EAF6-B206-4E9B-81C0-1A653F3063AB}"/>
    <cellStyle name="Normal 18 3 13 4 2" xfId="26080" xr:uid="{0E251F1D-7446-434B-80FA-E6E5CE88E97C}"/>
    <cellStyle name="Normal 18 3 13 4 2 2" xfId="26081" xr:uid="{AB799A06-1379-4401-BF90-E76F4F73F638}"/>
    <cellStyle name="Normal 18 3 13 4 2 2 2" xfId="26082" xr:uid="{9E5550C7-94EE-4817-8507-485C06BCAAF4}"/>
    <cellStyle name="Normal 18 3 13 4 2 2 3" xfId="26083" xr:uid="{B5E83D67-7383-4F6C-9068-2905AF4E4F31}"/>
    <cellStyle name="Normal 18 3 13 4 2 2 4" xfId="26084" xr:uid="{79B8426E-0F03-4789-9153-992BE0DEEB04}"/>
    <cellStyle name="Normal 18 3 13 4 2 2 5" xfId="26085" xr:uid="{2C39F146-EE2D-44DB-9F49-AB7BE0EBBBB2}"/>
    <cellStyle name="Normal 18 3 13 4 2 3" xfId="26086" xr:uid="{77C0D9B5-E11B-4157-9F59-54BD86E28470}"/>
    <cellStyle name="Normal 18 3 13 4 2 4" xfId="26087" xr:uid="{8FAC716C-3533-4D90-B6ED-A5D19D131537}"/>
    <cellStyle name="Normal 18 3 13 4 2 5" xfId="26088" xr:uid="{1A018990-F8F5-4C81-B1D4-9A1343AF9495}"/>
    <cellStyle name="Normal 18 3 13 4 2 6" xfId="26089" xr:uid="{F3177839-0553-4487-9E11-E2B75635D036}"/>
    <cellStyle name="Normal 18 3 13 4 3" xfId="26090" xr:uid="{2EF9CDE4-819F-4A87-9124-574881A3B892}"/>
    <cellStyle name="Normal 18 3 13 4 3 2" xfId="26091" xr:uid="{DB695815-2EDD-4039-AF62-5B0B8A3E62B8}"/>
    <cellStyle name="Normal 18 3 13 4 3 2 2" xfId="26092" xr:uid="{03F30D89-FFA3-4D03-9918-5CC179CD5935}"/>
    <cellStyle name="Normal 18 3 13 4 3 2 3" xfId="26093" xr:uid="{7BD852EE-32AA-45B5-B88E-1A55460E6DBC}"/>
    <cellStyle name="Normal 18 3 13 4 3 3" xfId="26094" xr:uid="{3CFE3534-551E-4B04-8226-BEC553F4D696}"/>
    <cellStyle name="Normal 18 3 13 4 3 4" xfId="26095" xr:uid="{6DF086AE-4473-46FE-8626-559197223142}"/>
    <cellStyle name="Normal 18 3 13 4 3 5" xfId="26096" xr:uid="{2F97E899-D5C6-429D-9EB9-A46C2DDDA746}"/>
    <cellStyle name="Normal 18 3 13 4 3 6" xfId="26097" xr:uid="{F7ABEBD8-6F1F-4873-98E4-728E077214BF}"/>
    <cellStyle name="Normal 18 3 13 4 4" xfId="26098" xr:uid="{B1A21E5C-A7DD-4409-8D56-EAB3FA0C9EBA}"/>
    <cellStyle name="Normal 18 3 13 4 4 2" xfId="26099" xr:uid="{CC752CA6-D6B1-4CF5-994A-FD57F1A9E5FB}"/>
    <cellStyle name="Normal 18 3 13 4 4 3" xfId="26100" xr:uid="{0A78891C-5EF3-47DA-A115-D97974381FE2}"/>
    <cellStyle name="Normal 18 3 13 4 5" xfId="26101" xr:uid="{F3C4DB5E-0546-421C-BFF7-E50F14658BF1}"/>
    <cellStyle name="Normal 18 3 13 4 6" xfId="26102" xr:uid="{927CC4FA-4322-4D9A-B3A8-C4CF68F54E81}"/>
    <cellStyle name="Normal 18 3 13 4 7" xfId="26103" xr:uid="{B3F0D3D1-1474-4B52-8C86-1297AAAADE4D}"/>
    <cellStyle name="Normal 18 3 13 4 8" xfId="26104" xr:uid="{A65F446A-2F7D-4E43-B804-EA8D41B5CD15}"/>
    <cellStyle name="Normal 18 3 13 5" xfId="26105" xr:uid="{6DB7A220-BEF9-427E-A053-B1223DEA8FCF}"/>
    <cellStyle name="Normal 18 3 13 5 2" xfId="26106" xr:uid="{B382E562-4D9A-44BA-A7A7-5AF83B681594}"/>
    <cellStyle name="Normal 18 3 13 5 2 2" xfId="26107" xr:uid="{AA6AB451-4D77-44B7-B8A2-D1211D1070E9}"/>
    <cellStyle name="Normal 18 3 13 5 2 2 2" xfId="26108" xr:uid="{4575B9D0-22DC-46DE-A955-BDC8649BE83D}"/>
    <cellStyle name="Normal 18 3 13 5 2 2 3" xfId="26109" xr:uid="{607E10DB-B97D-40B2-BD49-56FB8B9E1F47}"/>
    <cellStyle name="Normal 18 3 13 5 2 2 4" xfId="26110" xr:uid="{E3D9B1E2-E1A3-4837-B670-C3BA382D262B}"/>
    <cellStyle name="Normal 18 3 13 5 2 2 5" xfId="26111" xr:uid="{D20E75CB-0F5A-4CDF-93BD-9371B2C3EA98}"/>
    <cellStyle name="Normal 18 3 13 5 2 3" xfId="26112" xr:uid="{A29BD091-EB6F-4476-9DD2-A32DAF60635D}"/>
    <cellStyle name="Normal 18 3 13 5 2 4" xfId="26113" xr:uid="{13106D88-1C57-4667-9C49-B899E9E442B5}"/>
    <cellStyle name="Normal 18 3 13 5 2 5" xfId="26114" xr:uid="{133D152F-6A6E-495C-9389-39D8A8A442E9}"/>
    <cellStyle name="Normal 18 3 13 5 2 6" xfId="26115" xr:uid="{DA6C7C1C-4852-4EAF-BD82-71D34282B677}"/>
    <cellStyle name="Normal 18 3 13 5 3" xfId="26116" xr:uid="{798FB962-950F-493E-B4D4-E6E711407BCF}"/>
    <cellStyle name="Normal 18 3 13 5 3 2" xfId="26117" xr:uid="{5E7B20D0-4C06-4A25-8CF6-266B99B2F36A}"/>
    <cellStyle name="Normal 18 3 13 5 3 2 2" xfId="26118" xr:uid="{F6329D51-4738-415D-96ED-47FEF4BF7352}"/>
    <cellStyle name="Normal 18 3 13 5 3 2 3" xfId="26119" xr:uid="{B7957428-5BDE-44B1-984F-5806EE2E9B83}"/>
    <cellStyle name="Normal 18 3 13 5 3 3" xfId="26120" xr:uid="{B5904F56-D2FF-4441-8862-AD0B3AB69C2C}"/>
    <cellStyle name="Normal 18 3 13 5 3 4" xfId="26121" xr:uid="{7D17CF83-F783-47C8-8271-7ABF9801390C}"/>
    <cellStyle name="Normal 18 3 13 5 3 5" xfId="26122" xr:uid="{F03A54A0-F952-496D-9232-6FB00C042EBC}"/>
    <cellStyle name="Normal 18 3 13 5 3 6" xfId="26123" xr:uid="{EBF46788-B9EE-48D2-88EA-AF272F557C8D}"/>
    <cellStyle name="Normal 18 3 13 5 4" xfId="26124" xr:uid="{0144125C-5B9B-4324-8020-A20DA22D82DC}"/>
    <cellStyle name="Normal 18 3 13 5 4 2" xfId="26125" xr:uid="{1B100C02-7459-4B54-8B4D-298EE12086A6}"/>
    <cellStyle name="Normal 18 3 13 5 4 3" xfId="26126" xr:uid="{974AE6F9-2994-4C1E-A49A-BB709D0CC5AF}"/>
    <cellStyle name="Normal 18 3 13 5 5" xfId="26127" xr:uid="{BCBA7F8C-7D67-46AA-A814-2A9DDA190B4F}"/>
    <cellStyle name="Normal 18 3 13 5 6" xfId="26128" xr:uid="{EFD9AA0D-D3A3-48A9-BC03-480F870032F3}"/>
    <cellStyle name="Normal 18 3 13 5 7" xfId="26129" xr:uid="{A2E27F78-D2A9-4271-B8A7-B474DB252E21}"/>
    <cellStyle name="Normal 18 3 13 5 8" xfId="26130" xr:uid="{BD3CCF13-B1ED-4571-95BC-8C19D07DC63B}"/>
    <cellStyle name="Normal 18 3 13 6" xfId="26131" xr:uid="{F545DAB7-A91B-45F1-954B-78246A6D0726}"/>
    <cellStyle name="Normal 18 3 13 7" xfId="26132" xr:uid="{E4848AAF-456A-41AE-959B-9E53CB1369CE}"/>
    <cellStyle name="Normal 18 3 14" xfId="26133" xr:uid="{29F164C4-00DA-4C49-8B5E-30BBA4A2BEDC}"/>
    <cellStyle name="Normal 18 3 14 2" xfId="26134" xr:uid="{D97F0579-3869-4883-BEA5-4E91980EC6A4}"/>
    <cellStyle name="Normal 18 3 14 2 2" xfId="26135" xr:uid="{97DD4976-A9C1-424A-B907-6E9171702A73}"/>
    <cellStyle name="Normal 18 3 14 2 2 2" xfId="26136" xr:uid="{AA2C2EDA-FE28-4D41-85E6-51667B9880B3}"/>
    <cellStyle name="Normal 18 3 14 2 3" xfId="26137" xr:uid="{8D29050F-EDFD-4BE8-AD57-D55A997E9AA4}"/>
    <cellStyle name="Normal 18 3 14 2 4" xfId="26138" xr:uid="{C8CB9A32-714C-4E22-B348-19106369CF5A}"/>
    <cellStyle name="Normal 18 3 14 3" xfId="26139" xr:uid="{567A0BE3-4967-49FA-A899-7F17B9E0AE79}"/>
    <cellStyle name="Normal 18 3 14 4" xfId="26140" xr:uid="{DA5464CC-52B2-46DC-8433-5765BA17705D}"/>
    <cellStyle name="Normal 18 3 14 4 2" xfId="26141" xr:uid="{3CDFBD57-3BD4-49E3-9BC1-4ACEA74091F7}"/>
    <cellStyle name="Normal 18 3 14 4 2 2" xfId="26142" xr:uid="{94E48C60-9896-4794-B0B0-5A4DCEE69BAF}"/>
    <cellStyle name="Normal 18 3 14 4 2 2 2" xfId="26143" xr:uid="{205C3524-A3F0-463B-A9E0-C151A520FDEF}"/>
    <cellStyle name="Normal 18 3 14 4 2 2 3" xfId="26144" xr:uid="{EC44D839-531E-41CD-9476-9D71D2059A65}"/>
    <cellStyle name="Normal 18 3 14 4 2 2 4" xfId="26145" xr:uid="{1AA92795-901B-47D5-935A-503DDEC7C606}"/>
    <cellStyle name="Normal 18 3 14 4 2 2 5" xfId="26146" xr:uid="{29219EC3-1085-4962-B16E-C9D3B68E150F}"/>
    <cellStyle name="Normal 18 3 14 4 2 3" xfId="26147" xr:uid="{65FFF8B9-1E03-4BDF-89BE-E26F7252BFE7}"/>
    <cellStyle name="Normal 18 3 14 4 2 4" xfId="26148" xr:uid="{2ADA7038-4397-4517-A3C5-96E33DCD3067}"/>
    <cellStyle name="Normal 18 3 14 4 2 5" xfId="26149" xr:uid="{037BCB9E-A937-42CF-9AAE-674974686221}"/>
    <cellStyle name="Normal 18 3 14 4 2 6" xfId="26150" xr:uid="{5A11408E-7E6B-4BB5-A957-66792D5A247A}"/>
    <cellStyle name="Normal 18 3 14 4 3" xfId="26151" xr:uid="{1A7C028A-8348-4464-931C-36F8F68D9F75}"/>
    <cellStyle name="Normal 18 3 14 4 3 2" xfId="26152" xr:uid="{891CC95A-7B7A-475A-B54C-F2EDFE61801B}"/>
    <cellStyle name="Normal 18 3 14 4 3 2 2" xfId="26153" xr:uid="{D59D9ABF-4E80-4D90-A60E-7D462C514620}"/>
    <cellStyle name="Normal 18 3 14 4 3 2 3" xfId="26154" xr:uid="{DF13710E-EBF8-4374-947E-C534498AB7D8}"/>
    <cellStyle name="Normal 18 3 14 4 3 3" xfId="26155" xr:uid="{F8E52417-FABD-4659-937A-EFE5CEF9E531}"/>
    <cellStyle name="Normal 18 3 14 4 3 4" xfId="26156" xr:uid="{7461A1B8-DA1A-4C7F-AC60-39D25F59E311}"/>
    <cellStyle name="Normal 18 3 14 4 3 5" xfId="26157" xr:uid="{84C400F4-1F18-4700-AD0E-32FA3CA23E6C}"/>
    <cellStyle name="Normal 18 3 14 4 3 6" xfId="26158" xr:uid="{BCE63CE9-312A-4B35-83E6-5E999EEACD89}"/>
    <cellStyle name="Normal 18 3 14 4 4" xfId="26159" xr:uid="{045DD38A-3826-476C-B329-6C8270C64191}"/>
    <cellStyle name="Normal 18 3 14 4 4 2" xfId="26160" xr:uid="{DAB1C55B-AC03-4467-B0D1-FA6B735BB7BD}"/>
    <cellStyle name="Normal 18 3 14 4 4 3" xfId="26161" xr:uid="{637B4270-E273-4D86-A4E9-DE2845D4DF21}"/>
    <cellStyle name="Normal 18 3 14 4 5" xfId="26162" xr:uid="{8FB360EA-2E8C-4E6F-8453-4AE660CF0FEB}"/>
    <cellStyle name="Normal 18 3 14 4 6" xfId="26163" xr:uid="{73BEE971-E69F-401D-BF6D-8E6DA897AE6C}"/>
    <cellStyle name="Normal 18 3 14 4 7" xfId="26164" xr:uid="{F411A88A-249D-49C2-8B74-52C630B51710}"/>
    <cellStyle name="Normal 18 3 14 4 8" xfId="26165" xr:uid="{5726B49D-9FC1-492A-9EA6-2817158E2151}"/>
    <cellStyle name="Normal 18 3 14 5" xfId="26166" xr:uid="{B611571A-F2A5-424C-81C7-39D075193CEF}"/>
    <cellStyle name="Normal 18 3 14 5 2" xfId="26167" xr:uid="{8C8C7F36-5B0C-483C-8D80-DD39F1B512D1}"/>
    <cellStyle name="Normal 18 3 14 5 2 2" xfId="26168" xr:uid="{E3CCDEE4-D49D-4C56-B883-32EB65D9531A}"/>
    <cellStyle name="Normal 18 3 14 5 2 2 2" xfId="26169" xr:uid="{9B415F65-3D8B-4380-9526-AEFEFEE379A7}"/>
    <cellStyle name="Normal 18 3 14 5 2 2 3" xfId="26170" xr:uid="{AF284956-64AC-411B-A880-F5EC9C65F697}"/>
    <cellStyle name="Normal 18 3 14 5 2 2 4" xfId="26171" xr:uid="{040009D5-E313-4DFE-A1EF-5CB58A93B32A}"/>
    <cellStyle name="Normal 18 3 14 5 2 2 5" xfId="26172" xr:uid="{563641A3-4AA5-4259-94E5-A85F2536DBA8}"/>
    <cellStyle name="Normal 18 3 14 5 2 3" xfId="26173" xr:uid="{CC80AA5A-E921-45D9-B29D-5380A02B2B71}"/>
    <cellStyle name="Normal 18 3 14 5 2 4" xfId="26174" xr:uid="{AB239907-C875-43E7-8069-BE5FDADEB8BF}"/>
    <cellStyle name="Normal 18 3 14 5 2 5" xfId="26175" xr:uid="{26678716-9C31-40DB-90D7-F7D270166954}"/>
    <cellStyle name="Normal 18 3 14 5 2 6" xfId="26176" xr:uid="{129D5B9E-C3E6-4418-A05C-16DA77320404}"/>
    <cellStyle name="Normal 18 3 14 5 3" xfId="26177" xr:uid="{11480D0A-417F-4532-B155-B8A6FFF6ADB9}"/>
    <cellStyle name="Normal 18 3 14 5 3 2" xfId="26178" xr:uid="{44E84CCE-9502-49B8-A852-D5715D70668D}"/>
    <cellStyle name="Normal 18 3 14 5 3 2 2" xfId="26179" xr:uid="{6C2235E4-F75E-4699-92F7-AAFE2E56EEE5}"/>
    <cellStyle name="Normal 18 3 14 5 3 2 3" xfId="26180" xr:uid="{70E199C0-281C-4D66-92E3-E1FF850BCDC7}"/>
    <cellStyle name="Normal 18 3 14 5 3 3" xfId="26181" xr:uid="{53A448A4-B9A1-4929-A869-3B2AA84942DB}"/>
    <cellStyle name="Normal 18 3 14 5 3 4" xfId="26182" xr:uid="{A3D4FBCA-CDF0-43A8-ABFF-EFB179E2861E}"/>
    <cellStyle name="Normal 18 3 14 5 3 5" xfId="26183" xr:uid="{D1F94CC1-C024-44EC-BC97-42AF289DBD00}"/>
    <cellStyle name="Normal 18 3 14 5 3 6" xfId="26184" xr:uid="{885AF3E5-F1FD-4BCF-A185-77CF00E5E4A2}"/>
    <cellStyle name="Normal 18 3 14 5 4" xfId="26185" xr:uid="{039BE0AC-F3D3-4A85-AA4F-4E692F92D2EE}"/>
    <cellStyle name="Normal 18 3 14 5 4 2" xfId="26186" xr:uid="{D970090A-7DFA-4DAF-83D7-94EEDBAD1C06}"/>
    <cellStyle name="Normal 18 3 14 5 4 3" xfId="26187" xr:uid="{23DED3D7-1A2A-4B5F-958A-58FF8F828DAC}"/>
    <cellStyle name="Normal 18 3 14 5 5" xfId="26188" xr:uid="{4A2B0F43-B7A5-46E6-A0DE-13FAD5A85C8F}"/>
    <cellStyle name="Normal 18 3 14 5 6" xfId="26189" xr:uid="{6CC3DB58-B29D-4414-9EBB-3F1B63BC1F23}"/>
    <cellStyle name="Normal 18 3 14 5 7" xfId="26190" xr:uid="{CA53B726-DE7C-41E1-B07F-7B5D1213A256}"/>
    <cellStyle name="Normal 18 3 14 5 8" xfId="26191" xr:uid="{90C91A47-8E7C-4085-B90D-EF1FB8824EDB}"/>
    <cellStyle name="Normal 18 3 14 6" xfId="26192" xr:uid="{006868D4-7D5E-47E8-8FC1-1E9395296612}"/>
    <cellStyle name="Normal 18 3 14 7" xfId="26193" xr:uid="{085F066B-545D-46C0-8ED7-7F3C749B6A34}"/>
    <cellStyle name="Normal 18 3 15" xfId="26194" xr:uid="{CF95DF27-05BF-47FC-96E3-2FD1F700B839}"/>
    <cellStyle name="Normal 18 3 15 2" xfId="26195" xr:uid="{6D3A8E59-FD45-4D72-8C48-4BE1C435A707}"/>
    <cellStyle name="Normal 18 3 15 2 2" xfId="26196" xr:uid="{5E9FEE8C-E3C3-4CB6-B60D-FC2EC086861F}"/>
    <cellStyle name="Normal 18 3 15 2 2 2" xfId="26197" xr:uid="{A0B9EC3C-8140-4A5F-8D1D-EB256430CB20}"/>
    <cellStyle name="Normal 18 3 15 2 3" xfId="26198" xr:uid="{9C5CA2C6-8EB3-4304-98A9-FA0D28FFE040}"/>
    <cellStyle name="Normal 18 3 15 2 4" xfId="26199" xr:uid="{84AE6396-FD2E-4141-9164-31E30CD43D15}"/>
    <cellStyle name="Normal 18 3 15 3" xfId="26200" xr:uid="{3758E03E-76BB-4F90-8BBD-A9BCE7F426F5}"/>
    <cellStyle name="Normal 18 3 15 4" xfId="26201" xr:uid="{CC0E58F9-AAA7-412E-AEBC-C2163BB366A5}"/>
    <cellStyle name="Normal 18 3 15 4 2" xfId="26202" xr:uid="{89B93045-BC07-44EB-B31F-A9E089CF3CBA}"/>
    <cellStyle name="Normal 18 3 15 4 2 2" xfId="26203" xr:uid="{1B49DCBC-FE23-4398-BBB8-DC9B218F24CA}"/>
    <cellStyle name="Normal 18 3 15 4 2 2 2" xfId="26204" xr:uid="{BCB82420-0462-4559-BB61-5A56EB948222}"/>
    <cellStyle name="Normal 18 3 15 4 2 2 3" xfId="26205" xr:uid="{75B076D3-C5A9-4814-9B39-600700649997}"/>
    <cellStyle name="Normal 18 3 15 4 2 2 4" xfId="26206" xr:uid="{2994B3D8-0502-499B-A729-74EE32FAA283}"/>
    <cellStyle name="Normal 18 3 15 4 2 2 5" xfId="26207" xr:uid="{9C15D89C-F292-4656-8FB5-1CF17F1238F1}"/>
    <cellStyle name="Normal 18 3 15 4 2 3" xfId="26208" xr:uid="{67561419-1D55-42F0-AA51-C65702301548}"/>
    <cellStyle name="Normal 18 3 15 4 2 4" xfId="26209" xr:uid="{0298E5AC-340E-41CE-8912-31313C956823}"/>
    <cellStyle name="Normal 18 3 15 4 2 5" xfId="26210" xr:uid="{BE523FA2-037C-42BD-9CEC-D26FC5C5F2A0}"/>
    <cellStyle name="Normal 18 3 15 4 2 6" xfId="26211" xr:uid="{1F9AFB61-0855-4051-A7AA-72D302B9F65D}"/>
    <cellStyle name="Normal 18 3 15 4 3" xfId="26212" xr:uid="{7C73C605-B299-4CBE-90C8-33A572741A23}"/>
    <cellStyle name="Normal 18 3 15 4 3 2" xfId="26213" xr:uid="{11036DA8-3EE4-4502-B585-547AA01AA41D}"/>
    <cellStyle name="Normal 18 3 15 4 3 2 2" xfId="26214" xr:uid="{0ADE499A-E589-4F4C-A39E-381516D58774}"/>
    <cellStyle name="Normal 18 3 15 4 3 2 3" xfId="26215" xr:uid="{DEAD8C0F-30D9-4C8B-BA63-426689FFFAD1}"/>
    <cellStyle name="Normal 18 3 15 4 3 3" xfId="26216" xr:uid="{EF230672-6848-4F69-9DE0-05808B18F94F}"/>
    <cellStyle name="Normal 18 3 15 4 3 4" xfId="26217" xr:uid="{D3EEAFCF-3EBE-4651-9DA5-A28965DB56C5}"/>
    <cellStyle name="Normal 18 3 15 4 3 5" xfId="26218" xr:uid="{F8D07BE1-7B55-4C28-84BB-3803F30C46E5}"/>
    <cellStyle name="Normal 18 3 15 4 3 6" xfId="26219" xr:uid="{33750206-E6ED-4C7E-9244-DEB637822778}"/>
    <cellStyle name="Normal 18 3 15 4 4" xfId="26220" xr:uid="{A84C6F72-5DF8-4B6E-8256-7A4187EED058}"/>
    <cellStyle name="Normal 18 3 15 4 4 2" xfId="26221" xr:uid="{9D8815FC-799F-435B-A649-CC101572CD36}"/>
    <cellStyle name="Normal 18 3 15 4 4 3" xfId="26222" xr:uid="{37466451-5F0A-4E5C-BC94-0C3BC1E61E12}"/>
    <cellStyle name="Normal 18 3 15 4 5" xfId="26223" xr:uid="{DEF9A066-7DDE-4058-AF4C-FE6872CDC160}"/>
    <cellStyle name="Normal 18 3 15 4 6" xfId="26224" xr:uid="{5683261B-BF78-4652-8939-C1C01768E1DD}"/>
    <cellStyle name="Normal 18 3 15 4 7" xfId="26225" xr:uid="{AA51AA99-6104-47FB-840A-57F7FA3A600A}"/>
    <cellStyle name="Normal 18 3 15 4 8" xfId="26226" xr:uid="{00DAA7D6-2917-41B5-80EB-85C503F1FE75}"/>
    <cellStyle name="Normal 18 3 15 5" xfId="26227" xr:uid="{799D0819-98A9-4E4F-8BCF-A2F1119678F9}"/>
    <cellStyle name="Normal 18 3 15 5 2" xfId="26228" xr:uid="{8F6F81DD-FE90-4F94-A28A-B633A61A9432}"/>
    <cellStyle name="Normal 18 3 15 5 2 2" xfId="26229" xr:uid="{3EC3416A-60A9-45E5-B5E8-744DA4739704}"/>
    <cellStyle name="Normal 18 3 15 5 2 2 2" xfId="26230" xr:uid="{4E5E963E-C12C-4670-812D-94523AB24854}"/>
    <cellStyle name="Normal 18 3 15 5 2 2 3" xfId="26231" xr:uid="{58FBA18C-C996-4BC7-BABB-898B2F226896}"/>
    <cellStyle name="Normal 18 3 15 5 2 2 4" xfId="26232" xr:uid="{C2425C4A-5C4F-4B9F-9B41-EBF873DF2899}"/>
    <cellStyle name="Normal 18 3 15 5 2 2 5" xfId="26233" xr:uid="{50855D0C-B21E-4B6D-8DCA-F29B4F3B4AAC}"/>
    <cellStyle name="Normal 18 3 15 5 2 3" xfId="26234" xr:uid="{41C46F6E-110D-4DF4-AEDB-17C897917D04}"/>
    <cellStyle name="Normal 18 3 15 5 2 4" xfId="26235" xr:uid="{6A60A63B-2D6A-4966-8DC8-C80756B7D25E}"/>
    <cellStyle name="Normal 18 3 15 5 2 5" xfId="26236" xr:uid="{56A74447-571A-4E9B-903D-BF0D5B458805}"/>
    <cellStyle name="Normal 18 3 15 5 2 6" xfId="26237" xr:uid="{5484AE0E-51D4-4F7E-8367-A3149AB33B0A}"/>
    <cellStyle name="Normal 18 3 15 5 3" xfId="26238" xr:uid="{11F508CB-28A4-48C5-B7C5-92ED2A2B708D}"/>
    <cellStyle name="Normal 18 3 15 5 3 2" xfId="26239" xr:uid="{C0BAB202-BBC0-4589-BEAF-7E55C92624CE}"/>
    <cellStyle name="Normal 18 3 15 5 3 2 2" xfId="26240" xr:uid="{D486AC3D-E6A5-4A02-A1B6-BF177923BF19}"/>
    <cellStyle name="Normal 18 3 15 5 3 2 3" xfId="26241" xr:uid="{E43DC5C9-5BED-4D20-9C36-4A78A5AB7F21}"/>
    <cellStyle name="Normal 18 3 15 5 3 3" xfId="26242" xr:uid="{C0053B38-AA83-487D-BBAA-D417877D00E6}"/>
    <cellStyle name="Normal 18 3 15 5 3 4" xfId="26243" xr:uid="{DE9959E1-AFE9-4966-A475-7823D555F802}"/>
    <cellStyle name="Normal 18 3 15 5 3 5" xfId="26244" xr:uid="{67B9CF72-291B-4CC2-B51D-3FBF6C9117C4}"/>
    <cellStyle name="Normal 18 3 15 5 3 6" xfId="26245" xr:uid="{36C1FF94-4AE5-4CCD-BFD6-DAF2BB2FB0E3}"/>
    <cellStyle name="Normal 18 3 15 5 4" xfId="26246" xr:uid="{28EA872E-D99D-4D1A-A874-7B068EC32DC1}"/>
    <cellStyle name="Normal 18 3 15 5 4 2" xfId="26247" xr:uid="{D3512148-3EC1-4935-A6F5-5C3950FFF91A}"/>
    <cellStyle name="Normal 18 3 15 5 4 3" xfId="26248" xr:uid="{6A4F7499-3C63-4C69-BDEB-E1D1BD4EB818}"/>
    <cellStyle name="Normal 18 3 15 5 5" xfId="26249" xr:uid="{BF098A69-DF0C-47F5-AA14-C151F09AD2FB}"/>
    <cellStyle name="Normal 18 3 15 5 6" xfId="26250" xr:uid="{84DB27F8-9DD1-4604-A7F0-AC11AD2F3A82}"/>
    <cellStyle name="Normal 18 3 15 5 7" xfId="26251" xr:uid="{DE71BB73-005D-49AB-9B3E-C49275B23EDD}"/>
    <cellStyle name="Normal 18 3 15 5 8" xfId="26252" xr:uid="{220EB1AB-E7AD-4E7A-AC3A-38A13DD68EF7}"/>
    <cellStyle name="Normal 18 3 15 6" xfId="26253" xr:uid="{85CDD68F-E2BB-43DE-80E3-D81C6BB2B246}"/>
    <cellStyle name="Normal 18 3 15 7" xfId="26254" xr:uid="{38E60FDD-9E22-4BB9-A780-FA3875B0B2AC}"/>
    <cellStyle name="Normal 18 3 16" xfId="26255" xr:uid="{882FA158-B48A-49FD-B130-E6001422F928}"/>
    <cellStyle name="Normal 18 3 16 2" xfId="26256" xr:uid="{FBF24E59-CC32-4F5F-81DC-EF1801AEC380}"/>
    <cellStyle name="Normal 18 3 16 2 2" xfId="26257" xr:uid="{4353DAA4-7402-444B-AAB1-8B0C56C4DC01}"/>
    <cellStyle name="Normal 18 3 16 2 2 2" xfId="26258" xr:uid="{5E090127-8706-4AFB-9E18-C62F17E278A2}"/>
    <cellStyle name="Normal 18 3 16 2 3" xfId="26259" xr:uid="{1D1956C5-3880-4B8B-8C9A-5BA023835277}"/>
    <cellStyle name="Normal 18 3 16 2 4" xfId="26260" xr:uid="{DE8923A7-CCC1-404E-8A4A-EEFAACD49673}"/>
    <cellStyle name="Normal 18 3 16 3" xfId="26261" xr:uid="{501E8B39-4C38-40B9-A431-0B425E9CA9FA}"/>
    <cellStyle name="Normal 18 3 16 4" xfId="26262" xr:uid="{44BADB86-2D04-4AF4-BD64-154656F41FC5}"/>
    <cellStyle name="Normal 18 3 16 4 2" xfId="26263" xr:uid="{87995461-7A41-4005-A331-23B4E8D785A2}"/>
    <cellStyle name="Normal 18 3 16 4 2 2" xfId="26264" xr:uid="{2E67218D-B1B3-466B-9D8F-3F6D738DAAB3}"/>
    <cellStyle name="Normal 18 3 16 4 2 2 2" xfId="26265" xr:uid="{7A1D8232-4239-4AAD-BD79-413A00ABF1BA}"/>
    <cellStyle name="Normal 18 3 16 4 2 2 3" xfId="26266" xr:uid="{3EFFAC28-A728-43DB-9890-1023B4CCC32F}"/>
    <cellStyle name="Normal 18 3 16 4 2 2 4" xfId="26267" xr:uid="{1088EF52-39FA-4CBE-8522-BE8D471BC6AC}"/>
    <cellStyle name="Normal 18 3 16 4 2 2 5" xfId="26268" xr:uid="{1E768E7D-3A44-4E1B-8CE3-ADFC92CFB4A5}"/>
    <cellStyle name="Normal 18 3 16 4 2 3" xfId="26269" xr:uid="{55BEF41B-4B79-4F0F-BE58-264EEC0B3818}"/>
    <cellStyle name="Normal 18 3 16 4 2 4" xfId="26270" xr:uid="{BAC03CAE-F730-4AFC-8CAE-63AFC79607BD}"/>
    <cellStyle name="Normal 18 3 16 4 2 5" xfId="26271" xr:uid="{0099DA21-F5F6-4052-8E57-26145E0F610C}"/>
    <cellStyle name="Normal 18 3 16 4 2 6" xfId="26272" xr:uid="{6B217770-0826-4E65-B46D-BDFFCEFBA993}"/>
    <cellStyle name="Normal 18 3 16 4 3" xfId="26273" xr:uid="{020474E1-5131-40AE-B112-9AD17852E948}"/>
    <cellStyle name="Normal 18 3 16 4 3 2" xfId="26274" xr:uid="{CF688ADC-930B-4802-8141-5A410C3AE7A6}"/>
    <cellStyle name="Normal 18 3 16 4 3 2 2" xfId="26275" xr:uid="{2FE6DD69-0326-4BF8-8CED-B99057959482}"/>
    <cellStyle name="Normal 18 3 16 4 3 2 3" xfId="26276" xr:uid="{370943B5-653D-471F-A0C9-2A47841D504A}"/>
    <cellStyle name="Normal 18 3 16 4 3 3" xfId="26277" xr:uid="{1F402E00-A6BB-4F81-8E62-AC690AD3A6C9}"/>
    <cellStyle name="Normal 18 3 16 4 3 4" xfId="26278" xr:uid="{E53DB543-2A9D-4B3B-A324-363A74C7DFA4}"/>
    <cellStyle name="Normal 18 3 16 4 3 5" xfId="26279" xr:uid="{EEC79A9A-93BF-483E-A827-3EAD59B3A8D3}"/>
    <cellStyle name="Normal 18 3 16 4 3 6" xfId="26280" xr:uid="{5DA727D5-3522-415D-BC53-59CB13754890}"/>
    <cellStyle name="Normal 18 3 16 4 4" xfId="26281" xr:uid="{B2152E77-4D2C-4A4F-96CF-2E2599D955B9}"/>
    <cellStyle name="Normal 18 3 16 4 4 2" xfId="26282" xr:uid="{CFA76E1C-264A-4392-AF13-44B85452DD7E}"/>
    <cellStyle name="Normal 18 3 16 4 4 3" xfId="26283" xr:uid="{ED65FF74-F993-423C-AB2C-B37EB88C4040}"/>
    <cellStyle name="Normal 18 3 16 4 5" xfId="26284" xr:uid="{76EB8EF8-E2D5-46DD-9813-AF96E743CFD6}"/>
    <cellStyle name="Normal 18 3 16 4 6" xfId="26285" xr:uid="{88A52E22-6B37-4223-B30D-045DB23DDD81}"/>
    <cellStyle name="Normal 18 3 16 4 7" xfId="26286" xr:uid="{266AF06C-371E-4D5F-B859-1A7E8A347D35}"/>
    <cellStyle name="Normal 18 3 16 4 8" xfId="26287" xr:uid="{3AF92611-1FB1-4FDE-86C4-B1D9844878E2}"/>
    <cellStyle name="Normal 18 3 16 5" xfId="26288" xr:uid="{E8FDD8A2-A652-406C-AF33-8E88467DBFF7}"/>
    <cellStyle name="Normal 18 3 16 5 2" xfId="26289" xr:uid="{45FC1B8A-3B1D-4BE8-BDDF-1BDDDC89DDE3}"/>
    <cellStyle name="Normal 18 3 16 5 2 2" xfId="26290" xr:uid="{9285B7F5-A5B5-4107-BD86-AA523755A441}"/>
    <cellStyle name="Normal 18 3 16 5 2 2 2" xfId="26291" xr:uid="{4EBF7FD4-BE21-4A60-87EB-53AF8ABED9DD}"/>
    <cellStyle name="Normal 18 3 16 5 2 2 3" xfId="26292" xr:uid="{E12A9294-C014-4093-9A0A-DA719168BFE8}"/>
    <cellStyle name="Normal 18 3 16 5 2 2 4" xfId="26293" xr:uid="{49B6AD61-3E27-4BE2-B6C8-A54E37D08E63}"/>
    <cellStyle name="Normal 18 3 16 5 2 2 5" xfId="26294" xr:uid="{4B7BB81C-189B-4CBA-AE3C-2C01CA038AE7}"/>
    <cellStyle name="Normal 18 3 16 5 2 3" xfId="26295" xr:uid="{48AC3C65-5C62-4536-A386-DFC51895A3D0}"/>
    <cellStyle name="Normal 18 3 16 5 2 4" xfId="26296" xr:uid="{D7D39F80-9EDC-4359-9961-CE6BD7A37A9A}"/>
    <cellStyle name="Normal 18 3 16 5 2 5" xfId="26297" xr:uid="{97879455-438C-4890-9A08-895EBC1EAC2E}"/>
    <cellStyle name="Normal 18 3 16 5 2 6" xfId="26298" xr:uid="{A0346244-13D0-462F-8B20-E2D782387982}"/>
    <cellStyle name="Normal 18 3 16 5 3" xfId="26299" xr:uid="{1D29186D-60B8-462E-B570-AF14C9C924F2}"/>
    <cellStyle name="Normal 18 3 16 5 3 2" xfId="26300" xr:uid="{6D03F6DB-121F-47E3-9322-1390A9881224}"/>
    <cellStyle name="Normal 18 3 16 5 3 2 2" xfId="26301" xr:uid="{B75F8AA7-6FD2-4EE0-9E17-15A4EEF4CB46}"/>
    <cellStyle name="Normal 18 3 16 5 3 2 3" xfId="26302" xr:uid="{A8BEAEB7-7BDE-4D81-AAD9-799C8833FD6B}"/>
    <cellStyle name="Normal 18 3 16 5 3 3" xfId="26303" xr:uid="{C604D043-7F50-4DF6-8048-BE9374C20B22}"/>
    <cellStyle name="Normal 18 3 16 5 3 4" xfId="26304" xr:uid="{147E500C-CC48-48D3-BA33-7A0E5889BE8D}"/>
    <cellStyle name="Normal 18 3 16 5 3 5" xfId="26305" xr:uid="{78DEB182-657F-4406-817E-C014B7A520C0}"/>
    <cellStyle name="Normal 18 3 16 5 3 6" xfId="26306" xr:uid="{4326E1C3-A59E-426F-B34E-72AC51EC7155}"/>
    <cellStyle name="Normal 18 3 16 5 4" xfId="26307" xr:uid="{60F05E02-6434-41BD-8FC9-93F646F49D1E}"/>
    <cellStyle name="Normal 18 3 16 5 4 2" xfId="26308" xr:uid="{F18A7015-8873-4D0A-95EC-8E209F66ABA9}"/>
    <cellStyle name="Normal 18 3 16 5 4 3" xfId="26309" xr:uid="{3A2967DD-05FD-4181-A6E7-FAB9154BDFC8}"/>
    <cellStyle name="Normal 18 3 16 5 5" xfId="26310" xr:uid="{45F7E11B-7ED4-4CFC-A933-5803612D32BF}"/>
    <cellStyle name="Normal 18 3 16 5 6" xfId="26311" xr:uid="{C6368AA4-4D62-438E-AC02-A5EC1BA2CCF4}"/>
    <cellStyle name="Normal 18 3 16 5 7" xfId="26312" xr:uid="{713C2FEA-D50D-481A-B22E-494F25BF506F}"/>
    <cellStyle name="Normal 18 3 16 5 8" xfId="26313" xr:uid="{BF1A0796-9BC7-4DDD-B032-8F97EDB20B39}"/>
    <cellStyle name="Normal 18 3 16 6" xfId="26314" xr:uid="{3BE9B89D-90BF-4488-A380-62C2E4FD40AB}"/>
    <cellStyle name="Normal 18 3 16 7" xfId="26315" xr:uid="{D5D0987C-50B3-4A5A-8F21-1F9D8AB67F8A}"/>
    <cellStyle name="Normal 18 3 17" xfId="26316" xr:uid="{FE9D371E-318A-478A-9425-433D997E7201}"/>
    <cellStyle name="Normal 18 3 17 2" xfId="26317" xr:uid="{753354EF-4FDC-4334-A8D8-070F9CB22458}"/>
    <cellStyle name="Normal 18 3 17 2 2" xfId="26318" xr:uid="{62A8FFBF-FE04-4D03-9A78-48B5DC1F7381}"/>
    <cellStyle name="Normal 18 3 17 2 2 2" xfId="26319" xr:uid="{83764FA6-326A-4B1C-B9AD-7BE0F9450F8D}"/>
    <cellStyle name="Normal 18 3 17 2 3" xfId="26320" xr:uid="{4DC4A382-604F-41CC-BD58-EFA818A7A25B}"/>
    <cellStyle name="Normal 18 3 17 2 4" xfId="26321" xr:uid="{830CC250-0F7B-4F87-BCED-6C87AD299835}"/>
    <cellStyle name="Normal 18 3 17 3" xfId="26322" xr:uid="{76140D1D-0241-4DA8-86C9-88624D7133A7}"/>
    <cellStyle name="Normal 18 3 17 4" xfId="26323" xr:uid="{0FE35F5C-AA1B-4254-9773-C0414B9EF518}"/>
    <cellStyle name="Normal 18 3 17 4 2" xfId="26324" xr:uid="{061B63DB-0D30-4C8B-9AEB-EA4CECBEB000}"/>
    <cellStyle name="Normal 18 3 17 4 2 2" xfId="26325" xr:uid="{F3BDAAAA-1528-4448-BE18-DCE328DA5BEF}"/>
    <cellStyle name="Normal 18 3 17 4 2 2 2" xfId="26326" xr:uid="{6AA45648-7B09-4CD8-BF92-828129DF69A2}"/>
    <cellStyle name="Normal 18 3 17 4 2 2 3" xfId="26327" xr:uid="{79112AF7-DC3F-41FC-944E-96FDAFA71FB7}"/>
    <cellStyle name="Normal 18 3 17 4 2 2 4" xfId="26328" xr:uid="{09999799-8A08-4FA7-B0D1-00A892CC352D}"/>
    <cellStyle name="Normal 18 3 17 4 2 2 5" xfId="26329" xr:uid="{D89A2653-5264-4861-B456-9F697B37E69B}"/>
    <cellStyle name="Normal 18 3 17 4 2 3" xfId="26330" xr:uid="{74A58C10-ABC7-4F4A-B055-7AFC4B5E0DD7}"/>
    <cellStyle name="Normal 18 3 17 4 2 4" xfId="26331" xr:uid="{7969EE89-7C72-4DCA-ADD0-180E2CBF6A7E}"/>
    <cellStyle name="Normal 18 3 17 4 2 5" xfId="26332" xr:uid="{1136F9AC-3910-4A04-BD8E-4664258E1E7F}"/>
    <cellStyle name="Normal 18 3 17 4 2 6" xfId="26333" xr:uid="{96C3DB4D-3F59-4A85-BF68-89ADD83A153D}"/>
    <cellStyle name="Normal 18 3 17 4 3" xfId="26334" xr:uid="{FFC0EEAF-2C08-4EDF-91D6-325B9821B95E}"/>
    <cellStyle name="Normal 18 3 17 4 3 2" xfId="26335" xr:uid="{40B27AA4-4ED9-45E2-A1E3-3897FDF7C468}"/>
    <cellStyle name="Normal 18 3 17 4 3 2 2" xfId="26336" xr:uid="{5E6FC2C2-15BB-4E2B-857D-B6E1BCDDCC32}"/>
    <cellStyle name="Normal 18 3 17 4 3 2 3" xfId="26337" xr:uid="{5D116A40-0FCE-4C2E-8CB9-D9597F4894A3}"/>
    <cellStyle name="Normal 18 3 17 4 3 3" xfId="26338" xr:uid="{7EA036B8-D594-4B60-9AAA-9EDF5D62F318}"/>
    <cellStyle name="Normal 18 3 17 4 3 4" xfId="26339" xr:uid="{38979604-8E5C-47D9-B3E0-DE8A6A5B2AF2}"/>
    <cellStyle name="Normal 18 3 17 4 3 5" xfId="26340" xr:uid="{6E1BDBC9-95FF-4BA1-B34B-0BB0E1FCD301}"/>
    <cellStyle name="Normal 18 3 17 4 3 6" xfId="26341" xr:uid="{AE29CF90-D4DF-4300-B494-93502EABD80E}"/>
    <cellStyle name="Normal 18 3 17 4 4" xfId="26342" xr:uid="{219922DE-EEF5-4C56-BCE8-B9B72121CD8C}"/>
    <cellStyle name="Normal 18 3 17 4 4 2" xfId="26343" xr:uid="{8C6F6E3B-3AD2-4138-8E2D-56CB7074C4A2}"/>
    <cellStyle name="Normal 18 3 17 4 4 3" xfId="26344" xr:uid="{74AA17B5-F3B4-48A6-ADE0-79C9FC9DFC88}"/>
    <cellStyle name="Normal 18 3 17 4 5" xfId="26345" xr:uid="{C77C7C18-E02B-40A2-841E-C2459AA730E9}"/>
    <cellStyle name="Normal 18 3 17 4 6" xfId="26346" xr:uid="{CC5A4F5B-93A2-41FF-9C8A-4073DF95A971}"/>
    <cellStyle name="Normal 18 3 17 4 7" xfId="26347" xr:uid="{417057A2-694A-439C-BCE0-E303FD8EE441}"/>
    <cellStyle name="Normal 18 3 17 4 8" xfId="26348" xr:uid="{7392D0EA-732B-4C60-939E-4D91FB1923D9}"/>
    <cellStyle name="Normal 18 3 17 5" xfId="26349" xr:uid="{3D4CD85C-FEE1-4DF6-B22C-752D285B9056}"/>
    <cellStyle name="Normal 18 3 17 5 2" xfId="26350" xr:uid="{60361820-0087-4DDE-992B-0D46A02A5252}"/>
    <cellStyle name="Normal 18 3 17 5 2 2" xfId="26351" xr:uid="{DFC555FD-8A95-4DCB-AB76-83973A2F03BF}"/>
    <cellStyle name="Normal 18 3 17 5 2 2 2" xfId="26352" xr:uid="{8002EC7C-8FB4-41AD-9126-F274872C80B3}"/>
    <cellStyle name="Normal 18 3 17 5 2 2 3" xfId="26353" xr:uid="{A967AB67-6EF2-49AA-AF7A-A9AFF5E70145}"/>
    <cellStyle name="Normal 18 3 17 5 2 2 4" xfId="26354" xr:uid="{5F88B96C-C91E-41B5-BFD4-5286864F6066}"/>
    <cellStyle name="Normal 18 3 17 5 2 2 5" xfId="26355" xr:uid="{84712774-1088-4D18-AFD8-5152C032B6F3}"/>
    <cellStyle name="Normal 18 3 17 5 2 3" xfId="26356" xr:uid="{50FEF027-5BBD-4754-A736-6FF8CFA5079D}"/>
    <cellStyle name="Normal 18 3 17 5 2 4" xfId="26357" xr:uid="{AE56DC12-B40D-4384-BD1B-B94DB871ED3D}"/>
    <cellStyle name="Normal 18 3 17 5 2 5" xfId="26358" xr:uid="{81D5D4A2-78DD-4BA3-A594-BD79BAF55CB3}"/>
    <cellStyle name="Normal 18 3 17 5 2 6" xfId="26359" xr:uid="{31E2D94E-44DD-460D-BEC1-7D151F3F6E97}"/>
    <cellStyle name="Normal 18 3 17 5 3" xfId="26360" xr:uid="{52DA78FC-E6C8-418F-8F61-56518E86359E}"/>
    <cellStyle name="Normal 18 3 17 5 3 2" xfId="26361" xr:uid="{D467D6F1-DF18-4DC4-932A-8DE8F9DE8F42}"/>
    <cellStyle name="Normal 18 3 17 5 3 2 2" xfId="26362" xr:uid="{557CEC1B-EA48-4CA3-8D1E-ECF61973E0E1}"/>
    <cellStyle name="Normal 18 3 17 5 3 2 3" xfId="26363" xr:uid="{7AE81754-D9DC-4F15-827D-BC321C17650B}"/>
    <cellStyle name="Normal 18 3 17 5 3 3" xfId="26364" xr:uid="{86F08559-95A1-4FE7-A86E-E3E311D370AB}"/>
    <cellStyle name="Normal 18 3 17 5 3 4" xfId="26365" xr:uid="{3964C7CA-7CC7-402C-A072-8B2A7D44B966}"/>
    <cellStyle name="Normal 18 3 17 5 3 5" xfId="26366" xr:uid="{E91E1D44-7A73-4BE8-8414-171809B51695}"/>
    <cellStyle name="Normal 18 3 17 5 3 6" xfId="26367" xr:uid="{CE9FD792-9845-48E6-849D-EE36EA7661BD}"/>
    <cellStyle name="Normal 18 3 17 5 4" xfId="26368" xr:uid="{B7AD107A-3BF2-4E6C-9812-FBD12AB94EBF}"/>
    <cellStyle name="Normal 18 3 17 5 4 2" xfId="26369" xr:uid="{3A346428-27F9-4227-BF26-87D67103FB82}"/>
    <cellStyle name="Normal 18 3 17 5 4 3" xfId="26370" xr:uid="{044EC74D-60B6-4825-98FA-81332725C5AE}"/>
    <cellStyle name="Normal 18 3 17 5 5" xfId="26371" xr:uid="{9EFE3AA2-8D8F-4977-9227-AF7A194AA325}"/>
    <cellStyle name="Normal 18 3 17 5 6" xfId="26372" xr:uid="{B3DF2B66-4D6B-4972-B833-478D187C8EF2}"/>
    <cellStyle name="Normal 18 3 17 5 7" xfId="26373" xr:uid="{B5869032-7AF0-44FA-932C-6D27BE5585FF}"/>
    <cellStyle name="Normal 18 3 17 5 8" xfId="26374" xr:uid="{07FED4DF-EE18-4C59-A74E-59A70B2F9459}"/>
    <cellStyle name="Normal 18 3 17 6" xfId="26375" xr:uid="{2E7E58A2-8DD0-48F5-91C2-185F011BEE2D}"/>
    <cellStyle name="Normal 18 3 17 7" xfId="26376" xr:uid="{58F3F902-6536-4E66-8C05-D715D3959CF7}"/>
    <cellStyle name="Normal 18 3 2" xfId="26377" xr:uid="{7B465CC4-C7A3-4A88-9F88-0A2D78D10C56}"/>
    <cellStyle name="Normal 18 3 2 2" xfId="26378" xr:uid="{78296673-B001-44C0-96FB-196E7E2ED02A}"/>
    <cellStyle name="Normal 18 3 2 2 2" xfId="26379" xr:uid="{CA45CCC3-F40A-4913-B16A-7E2CB698FBC0}"/>
    <cellStyle name="Normal 18 3 2 2 2 2" xfId="26380" xr:uid="{9565557B-3B0C-4DDE-8CA7-A9E09AD0F6FF}"/>
    <cellStyle name="Normal 18 3 2 2 3" xfId="26381" xr:uid="{2652AC60-C47A-4DC8-B07F-6669799C1AFF}"/>
    <cellStyle name="Normal 18 3 2 2 4" xfId="26382" xr:uid="{E99397A4-44E2-4088-9AB9-568FF2557022}"/>
    <cellStyle name="Normal 18 3 2 3" xfId="26383" xr:uid="{0B783631-10B3-4453-9752-DA25CB1DD556}"/>
    <cellStyle name="Normal 18 3 2 4" xfId="26384" xr:uid="{4885BE19-79BD-4290-A4B7-03D4FFF2BD6D}"/>
    <cellStyle name="Normal 18 3 2 4 2" xfId="26385" xr:uid="{99E95A1A-3C8D-43EA-9C82-C9316E4D5FFF}"/>
    <cellStyle name="Normal 18 3 2 4 2 2" xfId="26386" xr:uid="{A7A77998-6830-42EC-8C2C-87009FCD7B79}"/>
    <cellStyle name="Normal 18 3 2 4 2 2 2" xfId="26387" xr:uid="{6FD12789-B198-4680-95DE-52FE7BF7C877}"/>
    <cellStyle name="Normal 18 3 2 4 2 2 3" xfId="26388" xr:uid="{EE4C1244-5371-4BAE-979D-1E0EDD2A09EF}"/>
    <cellStyle name="Normal 18 3 2 4 2 2 4" xfId="26389" xr:uid="{FBE30865-6F63-4EC4-A8F5-EAE910FBC7E2}"/>
    <cellStyle name="Normal 18 3 2 4 2 2 5" xfId="26390" xr:uid="{76D8EA87-489B-49AC-9F4E-5C571652DA59}"/>
    <cellStyle name="Normal 18 3 2 4 2 3" xfId="26391" xr:uid="{D36AAC9F-BA2B-4BB2-BE24-9E842ED2FD81}"/>
    <cellStyle name="Normal 18 3 2 4 2 4" xfId="26392" xr:uid="{26A19AFD-E3EB-4837-94A3-B97F27A4F7E3}"/>
    <cellStyle name="Normal 18 3 2 4 2 5" xfId="26393" xr:uid="{B0F449EE-B8BC-4B9C-A1F6-CABD9B91851E}"/>
    <cellStyle name="Normal 18 3 2 4 2 6" xfId="26394" xr:uid="{46C7719F-6BD0-4B4D-9AC9-A3E89D2DF122}"/>
    <cellStyle name="Normal 18 3 2 4 3" xfId="26395" xr:uid="{C4D48184-DEB4-4BC4-BC3E-4703A31D214E}"/>
    <cellStyle name="Normal 18 3 2 4 3 2" xfId="26396" xr:uid="{C9BA32D1-05D5-4EDF-BC47-795ABF76194C}"/>
    <cellStyle name="Normal 18 3 2 4 3 2 2" xfId="26397" xr:uid="{87B1735F-A9CD-43AF-A8CE-EFB7CEC6ADC4}"/>
    <cellStyle name="Normal 18 3 2 4 3 2 3" xfId="26398" xr:uid="{46BDB9FF-A071-49A2-B3D7-2650B3D3971C}"/>
    <cellStyle name="Normal 18 3 2 4 3 3" xfId="26399" xr:uid="{0371B2C6-41BB-4260-8801-031758A33D0D}"/>
    <cellStyle name="Normal 18 3 2 4 3 4" xfId="26400" xr:uid="{26C5D153-7E09-4B3E-9EA5-02F4ED45C5D4}"/>
    <cellStyle name="Normal 18 3 2 4 3 5" xfId="26401" xr:uid="{F9620A78-17A9-4376-B671-71C070EF515A}"/>
    <cellStyle name="Normal 18 3 2 4 3 6" xfId="26402" xr:uid="{2A0CCFA0-5BA1-4212-A821-5230A70FBC0C}"/>
    <cellStyle name="Normal 18 3 2 4 4" xfId="26403" xr:uid="{9FFB1F62-36BF-48FC-A9D8-5DF8E039AD50}"/>
    <cellStyle name="Normal 18 3 2 4 4 2" xfId="26404" xr:uid="{0C2AF07A-6919-4417-82D6-40FA13F35647}"/>
    <cellStyle name="Normal 18 3 2 4 4 3" xfId="26405" xr:uid="{8E2A9AB4-510C-4E3F-8EB9-5E5F7DEBEC2B}"/>
    <cellStyle name="Normal 18 3 2 4 5" xfId="26406" xr:uid="{A655C6DC-264B-49F2-B52D-5A77110158B7}"/>
    <cellStyle name="Normal 18 3 2 4 6" xfId="26407" xr:uid="{AA32DE00-89EF-432A-BD04-2A632075F8BC}"/>
    <cellStyle name="Normal 18 3 2 4 7" xfId="26408" xr:uid="{96865211-3F13-426F-BC21-0E7F23B72823}"/>
    <cellStyle name="Normal 18 3 2 4 8" xfId="26409" xr:uid="{1641F27F-7FE4-4A15-B6A4-C8F1ED344B16}"/>
    <cellStyle name="Normal 18 3 2 5" xfId="26410" xr:uid="{86A73E6A-10E9-44DA-8C6D-2DF2D9830DBE}"/>
    <cellStyle name="Normal 18 3 2 5 2" xfId="26411" xr:uid="{32AD227C-BA92-4813-AA82-BA1A2FA6AE4D}"/>
    <cellStyle name="Normal 18 3 2 5 2 2" xfId="26412" xr:uid="{D9A4C756-382C-4308-986D-329BA9FB2704}"/>
    <cellStyle name="Normal 18 3 2 5 2 2 2" xfId="26413" xr:uid="{F9600BE4-D7E0-46C1-8524-790FA6325117}"/>
    <cellStyle name="Normal 18 3 2 5 2 2 3" xfId="26414" xr:uid="{62CAC10B-9CC3-4F53-AAD9-A4CC1F23C514}"/>
    <cellStyle name="Normal 18 3 2 5 2 2 4" xfId="26415" xr:uid="{1752A53B-2851-4491-9859-0B60B515CA00}"/>
    <cellStyle name="Normal 18 3 2 5 2 2 5" xfId="26416" xr:uid="{0CAA0059-8222-41FE-948A-50074C222FBA}"/>
    <cellStyle name="Normal 18 3 2 5 2 3" xfId="26417" xr:uid="{DC667E5E-20D7-4208-8911-FC5A44ECF783}"/>
    <cellStyle name="Normal 18 3 2 5 2 4" xfId="26418" xr:uid="{E2148AA6-A056-44F4-92EB-EC3F64C270F2}"/>
    <cellStyle name="Normal 18 3 2 5 2 5" xfId="26419" xr:uid="{A5D77A8C-BFCA-416A-BF70-D7D025F18A3E}"/>
    <cellStyle name="Normal 18 3 2 5 2 6" xfId="26420" xr:uid="{F388B40A-F7AF-4CA1-9AA9-FA915BAF3E97}"/>
    <cellStyle name="Normal 18 3 2 5 3" xfId="26421" xr:uid="{CC9CF0F3-55A9-4F23-8568-D8F18408C8EE}"/>
    <cellStyle name="Normal 18 3 2 5 3 2" xfId="26422" xr:uid="{F8961A03-85E0-4C95-AC3D-E15A49580EDD}"/>
    <cellStyle name="Normal 18 3 2 5 3 2 2" xfId="26423" xr:uid="{CBB11299-2F98-4F8B-9AC8-367D8F9751A8}"/>
    <cellStyle name="Normal 18 3 2 5 3 2 3" xfId="26424" xr:uid="{DBEAC2FD-8E5D-437F-BEFD-B3CD7A618060}"/>
    <cellStyle name="Normal 18 3 2 5 3 3" xfId="26425" xr:uid="{EB5892FA-C49F-4259-8B84-9002CF846435}"/>
    <cellStyle name="Normal 18 3 2 5 3 4" xfId="26426" xr:uid="{8988E32F-5A90-44A3-938C-03CEEA5538E5}"/>
    <cellStyle name="Normal 18 3 2 5 3 5" xfId="26427" xr:uid="{8FD85771-63AC-470C-AB6F-383BE32F4374}"/>
    <cellStyle name="Normal 18 3 2 5 3 6" xfId="26428" xr:uid="{8CF0C8A7-7E31-4E9C-814A-2C18C36C23EA}"/>
    <cellStyle name="Normal 18 3 2 5 4" xfId="26429" xr:uid="{A2EC0504-7D54-4DD6-A387-63D75D305195}"/>
    <cellStyle name="Normal 18 3 2 5 4 2" xfId="26430" xr:uid="{72914AE5-A941-4CC6-864B-DA22A0602558}"/>
    <cellStyle name="Normal 18 3 2 5 4 3" xfId="26431" xr:uid="{064A9668-E54B-4F44-A996-D4D14F376DB6}"/>
    <cellStyle name="Normal 18 3 2 5 5" xfId="26432" xr:uid="{54AB51D4-71EE-49DC-A0B1-9D7710780AFB}"/>
    <cellStyle name="Normal 18 3 2 5 6" xfId="26433" xr:uid="{2AF69260-7FB5-4E00-817A-5EFD4D6B1CC7}"/>
    <cellStyle name="Normal 18 3 2 5 7" xfId="26434" xr:uid="{E1850659-07FD-4CE0-875F-27D263CF8966}"/>
    <cellStyle name="Normal 18 3 2 5 8" xfId="26435" xr:uid="{DED49A18-556B-430A-A7F8-7A9F9213EF5F}"/>
    <cellStyle name="Normal 18 3 2 6" xfId="26436" xr:uid="{9C1F533E-1A5B-48D5-95BD-8FD3BF9E8B75}"/>
    <cellStyle name="Normal 18 3 2 7" xfId="26437" xr:uid="{8818896B-6527-4E82-91D4-D0C401F618FE}"/>
    <cellStyle name="Normal 18 3 3" xfId="26438" xr:uid="{FC1DCFA4-09CF-4F54-8B77-1A8A9E0A05D8}"/>
    <cellStyle name="Normal 18 3 3 2" xfId="26439" xr:uid="{F97D3156-0D22-4225-BBB9-FFDA2AE708F3}"/>
    <cellStyle name="Normal 18 3 3 2 2" xfId="26440" xr:uid="{3E2B04DF-8BF4-48F7-972E-6AF73E9C62EB}"/>
    <cellStyle name="Normal 18 3 3 2 2 2" xfId="26441" xr:uid="{D87D6282-3050-42B3-A813-F0B452E582EC}"/>
    <cellStyle name="Normal 18 3 3 2 3" xfId="26442" xr:uid="{DEC5BD4C-0C72-42D9-B670-7DCAEABD1724}"/>
    <cellStyle name="Normal 18 3 3 2 4" xfId="26443" xr:uid="{0ACC983D-F0BE-480F-A056-D000D7BD6BA3}"/>
    <cellStyle name="Normal 18 3 3 3" xfId="26444" xr:uid="{6A0B96EA-B69D-41F0-B6B2-BECA4C71CF8F}"/>
    <cellStyle name="Normal 18 3 3 4" xfId="26445" xr:uid="{91DCDC8D-DFD7-4F1C-B733-325B66D8ED98}"/>
    <cellStyle name="Normal 18 3 3 4 2" xfId="26446" xr:uid="{3E77ECD4-AEEB-4599-A174-A8F2E13ACFC2}"/>
    <cellStyle name="Normal 18 3 3 4 2 2" xfId="26447" xr:uid="{F167824B-0974-445C-96A6-733185638925}"/>
    <cellStyle name="Normal 18 3 3 4 2 2 2" xfId="26448" xr:uid="{468A421F-6C7B-473C-A6B8-ED0329AEEEC8}"/>
    <cellStyle name="Normal 18 3 3 4 2 2 3" xfId="26449" xr:uid="{6E107EFC-C282-498B-AA79-CDFCD540F385}"/>
    <cellStyle name="Normal 18 3 3 4 2 2 4" xfId="26450" xr:uid="{C5002422-9F9B-48B7-87A1-A1AB1D1C9002}"/>
    <cellStyle name="Normal 18 3 3 4 2 2 5" xfId="26451" xr:uid="{34DE9220-8923-4101-BA30-11C929BE2391}"/>
    <cellStyle name="Normal 18 3 3 4 2 3" xfId="26452" xr:uid="{C3708376-C464-4E65-92FE-BD201D6DBA57}"/>
    <cellStyle name="Normal 18 3 3 4 2 4" xfId="26453" xr:uid="{E6384DEA-003D-4E90-A247-3C1D8C0C2BCC}"/>
    <cellStyle name="Normal 18 3 3 4 2 5" xfId="26454" xr:uid="{69A2F4BF-0C53-4A9B-AD41-9A3D744AA347}"/>
    <cellStyle name="Normal 18 3 3 4 2 6" xfId="26455" xr:uid="{6753AD25-5D2B-4425-AA96-86A5367425B3}"/>
    <cellStyle name="Normal 18 3 3 4 3" xfId="26456" xr:uid="{0985893A-4DE2-43A5-BBD0-2B6C04A8D946}"/>
    <cellStyle name="Normal 18 3 3 4 3 2" xfId="26457" xr:uid="{E1DF73E1-59D4-4018-B423-05C4B5F6D949}"/>
    <cellStyle name="Normal 18 3 3 4 3 2 2" xfId="26458" xr:uid="{0E93D36B-315A-45CD-BAC8-341918575E82}"/>
    <cellStyle name="Normal 18 3 3 4 3 2 3" xfId="26459" xr:uid="{487B4BF2-9A36-4675-B2AD-AA5C6691DDBA}"/>
    <cellStyle name="Normal 18 3 3 4 3 3" xfId="26460" xr:uid="{2CAA0684-06B6-4A07-B67A-960EA672865F}"/>
    <cellStyle name="Normal 18 3 3 4 3 4" xfId="26461" xr:uid="{D3B4642B-0174-4FBB-9D59-77875A28CA60}"/>
    <cellStyle name="Normal 18 3 3 4 3 5" xfId="26462" xr:uid="{F5834F82-5282-49D6-AD27-A5C66B07A976}"/>
    <cellStyle name="Normal 18 3 3 4 3 6" xfId="26463" xr:uid="{69A7E651-926A-4F44-833E-13E91F6A1B58}"/>
    <cellStyle name="Normal 18 3 3 4 4" xfId="26464" xr:uid="{76187007-C397-48BB-BCA8-8E4E9539338E}"/>
    <cellStyle name="Normal 18 3 3 4 4 2" xfId="26465" xr:uid="{C9E91456-0118-4BC1-91D8-49D802A880B9}"/>
    <cellStyle name="Normal 18 3 3 4 4 3" xfId="26466" xr:uid="{A8F51C61-8D57-4D0F-97B7-9F71A79050D9}"/>
    <cellStyle name="Normal 18 3 3 4 5" xfId="26467" xr:uid="{2673F7DE-FE81-402D-98BD-2C51B5B839EB}"/>
    <cellStyle name="Normal 18 3 3 4 6" xfId="26468" xr:uid="{CFF20CD4-E087-4455-91DE-5FDA00A39E51}"/>
    <cellStyle name="Normal 18 3 3 4 7" xfId="26469" xr:uid="{5F7FBF5D-047E-44FF-9AD6-5B8087F55874}"/>
    <cellStyle name="Normal 18 3 3 4 8" xfId="26470" xr:uid="{C698EC51-15AF-4AE4-8D52-1FF2991B39DB}"/>
    <cellStyle name="Normal 18 3 3 5" xfId="26471" xr:uid="{E5E55B10-3523-431E-AD14-FA79063D4CCD}"/>
    <cellStyle name="Normal 18 3 3 5 2" xfId="26472" xr:uid="{50BEB205-3D93-4CC3-82F9-73ACA88301EF}"/>
    <cellStyle name="Normal 18 3 3 5 2 2" xfId="26473" xr:uid="{BACE5D47-3CEF-453D-85B5-BC969286CE64}"/>
    <cellStyle name="Normal 18 3 3 5 2 2 2" xfId="26474" xr:uid="{DE9472EA-F41E-4F8E-8067-F077E43547EF}"/>
    <cellStyle name="Normal 18 3 3 5 2 2 3" xfId="26475" xr:uid="{5B885A51-178B-4CC2-BA32-8AFE2B3E481B}"/>
    <cellStyle name="Normal 18 3 3 5 2 2 4" xfId="26476" xr:uid="{BD53AA05-BB54-4AD9-9CB1-F45A3BE986DA}"/>
    <cellStyle name="Normal 18 3 3 5 2 2 5" xfId="26477" xr:uid="{7004F818-AEEC-4383-8AFA-59F4B83D8A4C}"/>
    <cellStyle name="Normal 18 3 3 5 2 3" xfId="26478" xr:uid="{3688B40B-7311-43B3-B9AD-F50E76E9F452}"/>
    <cellStyle name="Normal 18 3 3 5 2 4" xfId="26479" xr:uid="{88F54F67-DE8C-4683-92ED-0630B5A6ECB5}"/>
    <cellStyle name="Normal 18 3 3 5 2 5" xfId="26480" xr:uid="{5516B28F-FFC5-4B3B-AA38-121E2F717AE4}"/>
    <cellStyle name="Normal 18 3 3 5 2 6" xfId="26481" xr:uid="{84A3B06C-12BC-44B9-AFEC-4D9CC85962FC}"/>
    <cellStyle name="Normal 18 3 3 5 3" xfId="26482" xr:uid="{426A4DEB-5961-4395-BB2F-7C74011D5252}"/>
    <cellStyle name="Normal 18 3 3 5 3 2" xfId="26483" xr:uid="{63D6ED14-8F45-4090-98EC-1EAC0403455F}"/>
    <cellStyle name="Normal 18 3 3 5 3 2 2" xfId="26484" xr:uid="{0D5CF4FA-84BB-4FE8-BC99-5E8F074DA2E9}"/>
    <cellStyle name="Normal 18 3 3 5 3 2 3" xfId="26485" xr:uid="{3F07087D-306C-4D5B-B25D-AC17B0DCFBF7}"/>
    <cellStyle name="Normal 18 3 3 5 3 3" xfId="26486" xr:uid="{7FBC6094-6FF6-4D5D-A995-96B9A44323CF}"/>
    <cellStyle name="Normal 18 3 3 5 3 4" xfId="26487" xr:uid="{D40D4DCD-649E-4438-B999-E35679B921DD}"/>
    <cellStyle name="Normal 18 3 3 5 3 5" xfId="26488" xr:uid="{C610E2E5-F8C2-4BA6-9CF8-EEC8CA6A0F1C}"/>
    <cellStyle name="Normal 18 3 3 5 3 6" xfId="26489" xr:uid="{019C2A50-980C-4963-9E75-3F6DF769F6E9}"/>
    <cellStyle name="Normal 18 3 3 5 4" xfId="26490" xr:uid="{16EAC638-4465-441C-9294-526AB784342C}"/>
    <cellStyle name="Normal 18 3 3 5 4 2" xfId="26491" xr:uid="{8858636A-4BF7-4C36-A848-598F582F6B2D}"/>
    <cellStyle name="Normal 18 3 3 5 4 3" xfId="26492" xr:uid="{A97A70DE-0396-498D-8DFA-0B317AC0C266}"/>
    <cellStyle name="Normal 18 3 3 5 5" xfId="26493" xr:uid="{8A090103-FBE8-4296-B4B3-BCA053B8FEF2}"/>
    <cellStyle name="Normal 18 3 3 5 6" xfId="26494" xr:uid="{6339B69E-6E51-4D37-ADB4-35FF337F31BF}"/>
    <cellStyle name="Normal 18 3 3 5 7" xfId="26495" xr:uid="{A7FFB988-2F71-40C8-A911-080F46BD2E25}"/>
    <cellStyle name="Normal 18 3 3 5 8" xfId="26496" xr:uid="{16C34393-DA6B-45F3-ABD3-275859EAA587}"/>
    <cellStyle name="Normal 18 3 3 6" xfId="26497" xr:uid="{ED9FEB1C-170D-499A-A054-CC9580918914}"/>
    <cellStyle name="Normal 18 3 3 7" xfId="26498" xr:uid="{98ACE2BE-5BA1-4364-AC52-218A238C340E}"/>
    <cellStyle name="Normal 18 3 4" xfId="26499" xr:uid="{8562625D-77D5-4499-8C5C-8FBB98516917}"/>
    <cellStyle name="Normal 18 3 4 2" xfId="26500" xr:uid="{6E4522A4-7FFD-4696-B666-3FDAF599E937}"/>
    <cellStyle name="Normal 18 3 4 2 2" xfId="26501" xr:uid="{6910BA98-81D7-4074-9027-822E1197DEC8}"/>
    <cellStyle name="Normal 18 3 4 2 2 2" xfId="26502" xr:uid="{EB7FD35C-178B-4D07-A618-12A3EC385003}"/>
    <cellStyle name="Normal 18 3 4 2 3" xfId="26503" xr:uid="{20FE4FF5-BC22-4339-A924-38F6C580FEF5}"/>
    <cellStyle name="Normal 18 3 4 2 4" xfId="26504" xr:uid="{C43B983C-3C79-403D-A2AB-C881995DC7CF}"/>
    <cellStyle name="Normal 18 3 4 3" xfId="26505" xr:uid="{E431ED94-1B90-4C5A-85F3-B32E860B9B53}"/>
    <cellStyle name="Normal 18 3 4 4" xfId="26506" xr:uid="{007A645C-BAF7-4353-8EE4-850CFC845117}"/>
    <cellStyle name="Normal 18 3 4 4 2" xfId="26507" xr:uid="{CA2D26EE-05AB-45A0-8965-6ECC39CF26C6}"/>
    <cellStyle name="Normal 18 3 4 4 2 2" xfId="26508" xr:uid="{B2F301FE-BC37-43FA-BD22-45A71FBAE3FD}"/>
    <cellStyle name="Normal 18 3 4 4 2 2 2" xfId="26509" xr:uid="{8DFAB0B0-DD34-48DE-BCA5-4155BB3AFDAE}"/>
    <cellStyle name="Normal 18 3 4 4 2 2 3" xfId="26510" xr:uid="{652AFE04-7ADE-4915-B637-8F96CFEE9719}"/>
    <cellStyle name="Normal 18 3 4 4 2 2 4" xfId="26511" xr:uid="{E4FE34A3-8C07-4620-9D99-BAB7949C2B11}"/>
    <cellStyle name="Normal 18 3 4 4 2 2 5" xfId="26512" xr:uid="{9432C7DC-5472-400B-A0BE-7722652262DB}"/>
    <cellStyle name="Normal 18 3 4 4 2 3" xfId="26513" xr:uid="{B59188C9-01F8-4BA1-B87B-6EF1FC42D141}"/>
    <cellStyle name="Normal 18 3 4 4 2 4" xfId="26514" xr:uid="{C220C8C7-CC9D-4A18-8486-11FB0601A388}"/>
    <cellStyle name="Normal 18 3 4 4 2 5" xfId="26515" xr:uid="{07764998-6ACC-413C-B922-B3384C3DAE16}"/>
    <cellStyle name="Normal 18 3 4 4 2 6" xfId="26516" xr:uid="{79D40956-3015-4FA6-B75F-A0E48D7EE26A}"/>
    <cellStyle name="Normal 18 3 4 4 3" xfId="26517" xr:uid="{970FF818-82BB-4C3C-9697-53201B1B308D}"/>
    <cellStyle name="Normal 18 3 4 4 3 2" xfId="26518" xr:uid="{44763385-7861-4A93-B1F0-DD88FE66E3C5}"/>
    <cellStyle name="Normal 18 3 4 4 3 2 2" xfId="26519" xr:uid="{10D58671-BD58-4ADD-B7F9-7FBD05B9A777}"/>
    <cellStyle name="Normal 18 3 4 4 3 2 3" xfId="26520" xr:uid="{4FCAD867-89E2-44FA-B9AB-3B2D59C643B3}"/>
    <cellStyle name="Normal 18 3 4 4 3 3" xfId="26521" xr:uid="{EB3BDAA2-1D82-44CC-9D74-0A8F66AAAF1A}"/>
    <cellStyle name="Normal 18 3 4 4 3 4" xfId="26522" xr:uid="{2AEB2F84-9B52-47AF-82FE-EDCE53808095}"/>
    <cellStyle name="Normal 18 3 4 4 3 5" xfId="26523" xr:uid="{6A85B643-9FE7-44BA-B89F-16DF9D55CDF9}"/>
    <cellStyle name="Normal 18 3 4 4 3 6" xfId="26524" xr:uid="{D45F8BC1-1B92-4377-886B-5ED612AE1107}"/>
    <cellStyle name="Normal 18 3 4 4 4" xfId="26525" xr:uid="{B16FC28C-49E7-44C2-8CFE-30BDF1E91A25}"/>
    <cellStyle name="Normal 18 3 4 4 4 2" xfId="26526" xr:uid="{9CC38903-11BD-4AA4-BBBB-96AD37FA722B}"/>
    <cellStyle name="Normal 18 3 4 4 4 3" xfId="26527" xr:uid="{1DC647AF-F48A-4C70-9098-6D0BD9943600}"/>
    <cellStyle name="Normal 18 3 4 4 5" xfId="26528" xr:uid="{30BD829F-A245-4092-8F99-AAD5D0F4C036}"/>
    <cellStyle name="Normal 18 3 4 4 6" xfId="26529" xr:uid="{C4FDB162-9937-40FB-B224-91DDE4FB76A7}"/>
    <cellStyle name="Normal 18 3 4 4 7" xfId="26530" xr:uid="{9DA80436-458E-4F6E-A962-961711D2CE1A}"/>
    <cellStyle name="Normal 18 3 4 4 8" xfId="26531" xr:uid="{9F24DBB4-FB5E-46C7-A610-A39CF6DF28F7}"/>
    <cellStyle name="Normal 18 3 4 5" xfId="26532" xr:uid="{570F9FA5-B45E-4592-B14D-E8E7AF3DB98B}"/>
    <cellStyle name="Normal 18 3 4 5 2" xfId="26533" xr:uid="{AED9D4F8-C9EB-49E7-8B87-912EEF99109A}"/>
    <cellStyle name="Normal 18 3 4 5 2 2" xfId="26534" xr:uid="{6B1CB0BC-110B-4D58-AC8F-58A580E08194}"/>
    <cellStyle name="Normal 18 3 4 5 2 2 2" xfId="26535" xr:uid="{C553F468-D076-45F4-9BCB-C4837D7260CC}"/>
    <cellStyle name="Normal 18 3 4 5 2 2 3" xfId="26536" xr:uid="{9C2BF330-6F8F-4A2F-9023-E0A7EF5CDF57}"/>
    <cellStyle name="Normal 18 3 4 5 2 2 4" xfId="26537" xr:uid="{8A7E8A86-0AE0-4CD6-A9EF-1021C7D3FB86}"/>
    <cellStyle name="Normal 18 3 4 5 2 2 5" xfId="26538" xr:uid="{376A574F-6793-45BA-A7E9-649749285AFB}"/>
    <cellStyle name="Normal 18 3 4 5 2 3" xfId="26539" xr:uid="{C479DFD8-505D-4D13-A3D3-638E78C56070}"/>
    <cellStyle name="Normal 18 3 4 5 2 4" xfId="26540" xr:uid="{05F34F2C-244D-499F-BF3E-8A45A757D117}"/>
    <cellStyle name="Normal 18 3 4 5 2 5" xfId="26541" xr:uid="{17424B51-FF9D-414F-A9E2-149AA3173612}"/>
    <cellStyle name="Normal 18 3 4 5 2 6" xfId="26542" xr:uid="{75D761F5-20D1-4915-B5A7-D475E1558075}"/>
    <cellStyle name="Normal 18 3 4 5 3" xfId="26543" xr:uid="{9ABA9115-91C6-448E-BDBB-35BC9BE782D2}"/>
    <cellStyle name="Normal 18 3 4 5 3 2" xfId="26544" xr:uid="{18D5202A-03E2-46B5-ABA8-3D38BD76426F}"/>
    <cellStyle name="Normal 18 3 4 5 3 2 2" xfId="26545" xr:uid="{E0896BF5-4819-4541-9B7B-591B0ACB8D9A}"/>
    <cellStyle name="Normal 18 3 4 5 3 2 3" xfId="26546" xr:uid="{4F0187E9-92EC-4707-9981-B0973DEA2A52}"/>
    <cellStyle name="Normal 18 3 4 5 3 3" xfId="26547" xr:uid="{31A4DB4F-5468-490E-A3F6-D8CD3772CDA2}"/>
    <cellStyle name="Normal 18 3 4 5 3 4" xfId="26548" xr:uid="{EE3F4A0E-D4BC-44AE-9C43-A5917C88FB18}"/>
    <cellStyle name="Normal 18 3 4 5 3 5" xfId="26549" xr:uid="{D1755D3B-CDCE-429A-AB95-2E9FB0F023A2}"/>
    <cellStyle name="Normal 18 3 4 5 3 6" xfId="26550" xr:uid="{B25F9853-1C3E-4EEC-AE5A-5A348140003B}"/>
    <cellStyle name="Normal 18 3 4 5 4" xfId="26551" xr:uid="{D3D4819C-CB81-479D-A3CE-2E69E829CE8F}"/>
    <cellStyle name="Normal 18 3 4 5 4 2" xfId="26552" xr:uid="{612D5CC2-2114-47AD-9CC7-D379F583ED04}"/>
    <cellStyle name="Normal 18 3 4 5 4 3" xfId="26553" xr:uid="{C24217A6-DC4E-401D-AAD9-2E1F4229FB2E}"/>
    <cellStyle name="Normal 18 3 4 5 5" xfId="26554" xr:uid="{7F5C3712-7AE7-4F5A-BB9C-26BC18BA6F30}"/>
    <cellStyle name="Normal 18 3 4 5 6" xfId="26555" xr:uid="{027F1F98-EB6B-4F90-9B04-53EA7F5900D7}"/>
    <cellStyle name="Normal 18 3 4 5 7" xfId="26556" xr:uid="{AEBCED41-1C97-4561-A500-055913839B81}"/>
    <cellStyle name="Normal 18 3 4 5 8" xfId="26557" xr:uid="{3313CA73-5F82-4CC1-A6ED-40E6EB8E84E3}"/>
    <cellStyle name="Normal 18 3 4 6" xfId="26558" xr:uid="{3744840C-0785-4244-9F78-75EAE342DAB6}"/>
    <cellStyle name="Normal 18 3 4 7" xfId="26559" xr:uid="{78BF1DAB-8C81-4B7C-9BF6-4AB3E1411156}"/>
    <cellStyle name="Normal 18 3 5" xfId="26560" xr:uid="{9CD7F85C-B513-42F7-AF50-6219BC36089E}"/>
    <cellStyle name="Normal 18 3 5 2" xfId="26561" xr:uid="{ECD938AE-5D8D-4142-BCB5-1F6B272E7448}"/>
    <cellStyle name="Normal 18 3 5 2 2" xfId="26562" xr:uid="{75083547-053E-4C89-8AA4-F8737F030DFF}"/>
    <cellStyle name="Normal 18 3 5 2 2 2" xfId="26563" xr:uid="{1055DE75-9EBD-42CA-821B-64A5B126F1EE}"/>
    <cellStyle name="Normal 18 3 5 2 3" xfId="26564" xr:uid="{90899454-717C-41AC-A5DC-A9CA1868413D}"/>
    <cellStyle name="Normal 18 3 5 2 4" xfId="26565" xr:uid="{AB4086E0-F785-44AF-9B30-DD0711816F36}"/>
    <cellStyle name="Normal 18 3 5 3" xfId="26566" xr:uid="{AED0ACB3-85C6-4842-B4D5-9A14D47809B8}"/>
    <cellStyle name="Normal 18 3 5 4" xfId="26567" xr:uid="{2B88A53F-B5AD-4C28-927B-C5BF8F34B2B4}"/>
    <cellStyle name="Normal 18 3 5 4 2" xfId="26568" xr:uid="{5436F7E9-4DED-45D7-801D-F52255DB320D}"/>
    <cellStyle name="Normal 18 3 5 4 2 2" xfId="26569" xr:uid="{CF041F32-3DE7-4BB0-A77C-7BB492FBD84B}"/>
    <cellStyle name="Normal 18 3 5 4 2 2 2" xfId="26570" xr:uid="{3A2AE3AA-E28A-4430-A31A-C08904C6AAB4}"/>
    <cellStyle name="Normal 18 3 5 4 2 2 3" xfId="26571" xr:uid="{B1594C65-CACD-4975-BB40-25EB5FE1B52E}"/>
    <cellStyle name="Normal 18 3 5 4 2 2 4" xfId="26572" xr:uid="{C0E57616-ADA1-4667-BA56-B74FEDBB0DC7}"/>
    <cellStyle name="Normal 18 3 5 4 2 2 5" xfId="26573" xr:uid="{8E0C6E07-0EFE-4D3E-947F-1390C70212DB}"/>
    <cellStyle name="Normal 18 3 5 4 2 3" xfId="26574" xr:uid="{BC468174-6DC9-46C4-86DB-C3B2731FFDE7}"/>
    <cellStyle name="Normal 18 3 5 4 2 4" xfId="26575" xr:uid="{1CC638C8-51C0-430F-8594-4F3D602DA70B}"/>
    <cellStyle name="Normal 18 3 5 4 2 5" xfId="26576" xr:uid="{67277B8D-17B8-4FB5-A0B4-D53EBDADFC3D}"/>
    <cellStyle name="Normal 18 3 5 4 2 6" xfId="26577" xr:uid="{D61131DE-88DC-46A7-9F9C-A73964D3C088}"/>
    <cellStyle name="Normal 18 3 5 4 3" xfId="26578" xr:uid="{116AED8B-B3FF-486A-9B49-6229314BB27B}"/>
    <cellStyle name="Normal 18 3 5 4 3 2" xfId="26579" xr:uid="{A72314E8-2811-46B9-9403-66A44AD01D4A}"/>
    <cellStyle name="Normal 18 3 5 4 3 2 2" xfId="26580" xr:uid="{08B694FB-4ADF-4FD1-8AA0-474EBA496BBC}"/>
    <cellStyle name="Normal 18 3 5 4 3 2 3" xfId="26581" xr:uid="{AD4BEF7B-C9B0-4138-824B-6D5C721573A5}"/>
    <cellStyle name="Normal 18 3 5 4 3 3" xfId="26582" xr:uid="{FA9234F9-63BA-436B-BAC1-D8580E8C6F91}"/>
    <cellStyle name="Normal 18 3 5 4 3 4" xfId="26583" xr:uid="{080A03F3-9ADC-48C5-AA3A-96CC3E9F7C83}"/>
    <cellStyle name="Normal 18 3 5 4 3 5" xfId="26584" xr:uid="{FA956912-6488-4905-A693-7962E1736776}"/>
    <cellStyle name="Normal 18 3 5 4 3 6" xfId="26585" xr:uid="{0CF0321A-CBCD-4F87-B906-039EF078C780}"/>
    <cellStyle name="Normal 18 3 5 4 4" xfId="26586" xr:uid="{6BF0FA82-9246-42EE-8D53-D97364B4E0D3}"/>
    <cellStyle name="Normal 18 3 5 4 4 2" xfId="26587" xr:uid="{C85A1E96-3491-4EFE-B492-D004CB6B4E10}"/>
    <cellStyle name="Normal 18 3 5 4 4 3" xfId="26588" xr:uid="{2DD83447-1BA8-47E4-8E5E-6D8C50030AB4}"/>
    <cellStyle name="Normal 18 3 5 4 5" xfId="26589" xr:uid="{A193182C-1D97-464B-98DE-00478CC60EA4}"/>
    <cellStyle name="Normal 18 3 5 4 6" xfId="26590" xr:uid="{03D43F2D-E2B9-4429-9A61-D750B32CDB36}"/>
    <cellStyle name="Normal 18 3 5 4 7" xfId="26591" xr:uid="{CF11A1EF-AD7F-4296-8F58-39CB54A22BC1}"/>
    <cellStyle name="Normal 18 3 5 4 8" xfId="26592" xr:uid="{5ED052AA-B80E-412D-933E-F12D85DBE048}"/>
    <cellStyle name="Normal 18 3 5 5" xfId="26593" xr:uid="{B9ECF0C1-A0A8-40D2-951E-A64C9FF06C94}"/>
    <cellStyle name="Normal 18 3 5 5 2" xfId="26594" xr:uid="{4A99E35E-5494-4226-AD1F-D3124A0ACCA3}"/>
    <cellStyle name="Normal 18 3 5 5 2 2" xfId="26595" xr:uid="{9D663950-84B9-451A-A850-7084E74DF843}"/>
    <cellStyle name="Normal 18 3 5 5 2 2 2" xfId="26596" xr:uid="{57676F58-CCA2-464A-913C-375DD2BE474D}"/>
    <cellStyle name="Normal 18 3 5 5 2 2 3" xfId="26597" xr:uid="{8DB77B36-5A9D-4F39-8410-07C1DF63F110}"/>
    <cellStyle name="Normal 18 3 5 5 2 2 4" xfId="26598" xr:uid="{080217AA-D3C8-461C-A286-C820AACAF422}"/>
    <cellStyle name="Normal 18 3 5 5 2 2 5" xfId="26599" xr:uid="{3A5C276F-743B-45AE-95A6-65A15FF7A18E}"/>
    <cellStyle name="Normal 18 3 5 5 2 3" xfId="26600" xr:uid="{6044B249-F7AD-43D2-9EC0-C2A9A8F92D1F}"/>
    <cellStyle name="Normal 18 3 5 5 2 4" xfId="26601" xr:uid="{62A7A096-2953-4E86-AD54-F2331824513D}"/>
    <cellStyle name="Normal 18 3 5 5 2 5" xfId="26602" xr:uid="{30D67413-2630-44B1-A9AD-B1D471B4C623}"/>
    <cellStyle name="Normal 18 3 5 5 2 6" xfId="26603" xr:uid="{C89DFF7D-5834-4C09-ACAA-74F2FF98A536}"/>
    <cellStyle name="Normal 18 3 5 5 3" xfId="26604" xr:uid="{F142CB96-6A83-4D4D-9058-9C7EF0228E4B}"/>
    <cellStyle name="Normal 18 3 5 5 3 2" xfId="26605" xr:uid="{DA859F04-E5C9-4553-8869-B69C219EEB7C}"/>
    <cellStyle name="Normal 18 3 5 5 3 2 2" xfId="26606" xr:uid="{15CA026D-1B68-4D4B-950E-CD5B6D14FDC2}"/>
    <cellStyle name="Normal 18 3 5 5 3 2 3" xfId="26607" xr:uid="{B16F1A2A-D29D-4A43-9909-1CD76B01F359}"/>
    <cellStyle name="Normal 18 3 5 5 3 3" xfId="26608" xr:uid="{56E41146-DF34-486B-A6A3-BDFE061FF70B}"/>
    <cellStyle name="Normal 18 3 5 5 3 4" xfId="26609" xr:uid="{4E80C3F8-B9BA-4B53-998A-CB89C4446C49}"/>
    <cellStyle name="Normal 18 3 5 5 3 5" xfId="26610" xr:uid="{5596A7EC-9ED2-49F6-BCAD-5C09B55831A2}"/>
    <cellStyle name="Normal 18 3 5 5 3 6" xfId="26611" xr:uid="{1617930F-66BF-440E-A2A6-1A5A8367A3F4}"/>
    <cellStyle name="Normal 18 3 5 5 4" xfId="26612" xr:uid="{37463917-DAAE-4B1F-BD6C-2EABEBF65544}"/>
    <cellStyle name="Normal 18 3 5 5 4 2" xfId="26613" xr:uid="{0738B450-A9F2-40C5-A4AB-5F0C67C8384C}"/>
    <cellStyle name="Normal 18 3 5 5 4 3" xfId="26614" xr:uid="{EF7B40E5-06C9-4C60-B5FE-62D17D7CA385}"/>
    <cellStyle name="Normal 18 3 5 5 5" xfId="26615" xr:uid="{77A48D9A-4F7F-44B5-BD13-01EBC08832E6}"/>
    <cellStyle name="Normal 18 3 5 5 6" xfId="26616" xr:uid="{60FE80B9-D12D-43C7-9B87-72825B784776}"/>
    <cellStyle name="Normal 18 3 5 5 7" xfId="26617" xr:uid="{1A9D9A56-E881-4E75-BC5D-96EA78B59BA7}"/>
    <cellStyle name="Normal 18 3 5 5 8" xfId="26618" xr:uid="{8066E71D-E0C6-4859-9AA1-3B49E332AC43}"/>
    <cellStyle name="Normal 18 3 5 6" xfId="26619" xr:uid="{5D52A833-BE18-4D41-9495-1ADD85D6A67B}"/>
    <cellStyle name="Normal 18 3 5 7" xfId="26620" xr:uid="{B5F7A135-F708-40DF-9EF1-912C98E7F4DA}"/>
    <cellStyle name="Normal 18 3 6" xfId="26621" xr:uid="{83370C92-1358-407B-BDFA-E870767C65E8}"/>
    <cellStyle name="Normal 18 3 6 2" xfId="26622" xr:uid="{F3C31210-5E63-42AC-9E5A-72FF5E1CC768}"/>
    <cellStyle name="Normal 18 3 6 2 2" xfId="26623" xr:uid="{E941C127-3B92-4A4B-9386-50E6F0801F5B}"/>
    <cellStyle name="Normal 18 3 6 2 2 2" xfId="26624" xr:uid="{0061CCD2-EC64-47C9-881C-E1A03313D1CF}"/>
    <cellStyle name="Normal 18 3 6 2 3" xfId="26625" xr:uid="{6FACB8DC-7DCB-44AA-8897-24532D52E245}"/>
    <cellStyle name="Normal 18 3 6 2 4" xfId="26626" xr:uid="{9ED7FF01-24D8-4FE7-A0B0-E20359E8866E}"/>
    <cellStyle name="Normal 18 3 6 3" xfId="26627" xr:uid="{77CD21FB-94BC-4CBE-8CDA-65C31100674E}"/>
    <cellStyle name="Normal 18 3 6 4" xfId="26628" xr:uid="{C5D07CC3-1E83-42DD-A25D-BF36AEFAC59B}"/>
    <cellStyle name="Normal 18 3 6 4 2" xfId="26629" xr:uid="{7CB002C9-4FB6-4FD7-9274-EBC5AF2EBC20}"/>
    <cellStyle name="Normal 18 3 6 4 2 2" xfId="26630" xr:uid="{8730E704-2234-4D3A-ABD0-A5605B872ECE}"/>
    <cellStyle name="Normal 18 3 6 4 2 2 2" xfId="26631" xr:uid="{30B08753-8D66-45F2-8FAB-700A311CC877}"/>
    <cellStyle name="Normal 18 3 6 4 2 2 3" xfId="26632" xr:uid="{3D5CBB44-7055-46BA-9204-47AB5225908D}"/>
    <cellStyle name="Normal 18 3 6 4 2 2 4" xfId="26633" xr:uid="{324917A8-1089-4932-9A2D-8C3D98A1AD91}"/>
    <cellStyle name="Normal 18 3 6 4 2 2 5" xfId="26634" xr:uid="{0A9F6D18-BE52-4538-9A43-0106DED41E02}"/>
    <cellStyle name="Normal 18 3 6 4 2 3" xfId="26635" xr:uid="{2AB99391-E29F-4A1F-BEE2-2435DC596E15}"/>
    <cellStyle name="Normal 18 3 6 4 2 4" xfId="26636" xr:uid="{B1A22C65-0A43-4A1D-A481-AA853D773BE1}"/>
    <cellStyle name="Normal 18 3 6 4 2 5" xfId="26637" xr:uid="{F3779D72-474A-47BA-9E2C-C560509A4882}"/>
    <cellStyle name="Normal 18 3 6 4 2 6" xfId="26638" xr:uid="{8B86BA9D-D6D2-4177-A055-29680ACEBE09}"/>
    <cellStyle name="Normal 18 3 6 4 3" xfId="26639" xr:uid="{C45B8F58-CC26-42F0-9D40-C92970CDB072}"/>
    <cellStyle name="Normal 18 3 6 4 3 2" xfId="26640" xr:uid="{BBE2D11E-E09A-4F70-894D-40887DB1826B}"/>
    <cellStyle name="Normal 18 3 6 4 3 2 2" xfId="26641" xr:uid="{4F86F200-0683-43C1-9EB3-A23DD7B475E5}"/>
    <cellStyle name="Normal 18 3 6 4 3 2 3" xfId="26642" xr:uid="{C6943C12-8A18-4E74-98EE-615250BDD639}"/>
    <cellStyle name="Normal 18 3 6 4 3 3" xfId="26643" xr:uid="{6B783BD4-1438-43B9-AC9C-129730E4C72F}"/>
    <cellStyle name="Normal 18 3 6 4 3 4" xfId="26644" xr:uid="{A6C26FD8-4074-4B95-93DE-C8330167F8CE}"/>
    <cellStyle name="Normal 18 3 6 4 3 5" xfId="26645" xr:uid="{6997B1AC-5230-431F-A2CC-854AF4125122}"/>
    <cellStyle name="Normal 18 3 6 4 3 6" xfId="26646" xr:uid="{40D8D8C8-03C8-47CB-A31E-160C03D8B412}"/>
    <cellStyle name="Normal 18 3 6 4 4" xfId="26647" xr:uid="{BDCD9D7B-AA28-4D7A-9EF1-BD941971C15A}"/>
    <cellStyle name="Normal 18 3 6 4 4 2" xfId="26648" xr:uid="{C0C5A986-CAD3-4335-8C6F-357AC954F6B2}"/>
    <cellStyle name="Normal 18 3 6 4 4 3" xfId="26649" xr:uid="{271A6526-269F-4846-9BF6-DE45780CC383}"/>
    <cellStyle name="Normal 18 3 6 4 5" xfId="26650" xr:uid="{F79031BB-38E5-4D9A-8968-77C54607004D}"/>
    <cellStyle name="Normal 18 3 6 4 6" xfId="26651" xr:uid="{48988B09-64FB-49BC-8686-5DFCD28B41F7}"/>
    <cellStyle name="Normal 18 3 6 4 7" xfId="26652" xr:uid="{98DD52BC-C196-4421-B32B-6BBE6F1EA6E2}"/>
    <cellStyle name="Normal 18 3 6 4 8" xfId="26653" xr:uid="{09EEA988-C85D-4B13-A6A2-2B8DE77A6F31}"/>
    <cellStyle name="Normal 18 3 6 5" xfId="26654" xr:uid="{F9FC5DC5-529D-4820-89D5-67938811B6B3}"/>
    <cellStyle name="Normal 18 3 6 5 2" xfId="26655" xr:uid="{AE9D2758-5C3F-4355-A858-F937050F2D12}"/>
    <cellStyle name="Normal 18 3 6 5 2 2" xfId="26656" xr:uid="{0249F064-6D22-4861-931F-2C88A16B2E2D}"/>
    <cellStyle name="Normal 18 3 6 5 2 2 2" xfId="26657" xr:uid="{9DD97EEC-5C60-40A8-9E8D-3529C5FE41C6}"/>
    <cellStyle name="Normal 18 3 6 5 2 2 3" xfId="26658" xr:uid="{D9E4EB61-95FA-4F4B-859D-EB498F1F3AC3}"/>
    <cellStyle name="Normal 18 3 6 5 2 2 4" xfId="26659" xr:uid="{6E13871F-810E-4CAF-863A-5693CEAD1191}"/>
    <cellStyle name="Normal 18 3 6 5 2 2 5" xfId="26660" xr:uid="{2CB13B89-3F7B-4652-9C14-1D3F0FC43D98}"/>
    <cellStyle name="Normal 18 3 6 5 2 3" xfId="26661" xr:uid="{BACB8B4A-FE44-42DF-B27B-78ED6BD77243}"/>
    <cellStyle name="Normal 18 3 6 5 2 4" xfId="26662" xr:uid="{8A204754-98BB-4C1D-92F0-51FFAAB99339}"/>
    <cellStyle name="Normal 18 3 6 5 2 5" xfId="26663" xr:uid="{E9A1532F-4E12-424B-AE32-853F68FFC913}"/>
    <cellStyle name="Normal 18 3 6 5 2 6" xfId="26664" xr:uid="{673B50FB-8A84-4DB4-BD18-C1BBAC241BA2}"/>
    <cellStyle name="Normal 18 3 6 5 3" xfId="26665" xr:uid="{093C8D6A-DC54-4EE3-8BD0-AFB9DFC312C7}"/>
    <cellStyle name="Normal 18 3 6 5 3 2" xfId="26666" xr:uid="{666E3C7F-FEFE-4A94-A079-27DE82975D1E}"/>
    <cellStyle name="Normal 18 3 6 5 3 2 2" xfId="26667" xr:uid="{0416F3D9-3ADF-40A4-9C68-45EC393CF54D}"/>
    <cellStyle name="Normal 18 3 6 5 3 2 3" xfId="26668" xr:uid="{946EDD0D-C8F0-4F93-9964-27537FEC64EA}"/>
    <cellStyle name="Normal 18 3 6 5 3 3" xfId="26669" xr:uid="{D55961AC-34EB-4ED9-9749-37DB91C1A9BA}"/>
    <cellStyle name="Normal 18 3 6 5 3 4" xfId="26670" xr:uid="{AF03EF7A-D7D1-48F3-8FA9-0CE9F0C2FA90}"/>
    <cellStyle name="Normal 18 3 6 5 3 5" xfId="26671" xr:uid="{04919178-93CA-457F-BD55-6AA6C916E9D8}"/>
    <cellStyle name="Normal 18 3 6 5 3 6" xfId="26672" xr:uid="{5E4F5A5F-74AA-4625-8DB0-669CA5947C98}"/>
    <cellStyle name="Normal 18 3 6 5 4" xfId="26673" xr:uid="{C147CD1D-F3F0-4EDE-A780-42F3621FCD75}"/>
    <cellStyle name="Normal 18 3 6 5 4 2" xfId="26674" xr:uid="{1E1945C1-AC2E-4708-A85F-16EC62B55EAA}"/>
    <cellStyle name="Normal 18 3 6 5 4 3" xfId="26675" xr:uid="{CFA8B5E5-08B8-41C4-9FF2-0B19BBB0E8C2}"/>
    <cellStyle name="Normal 18 3 6 5 5" xfId="26676" xr:uid="{2EA64C05-F674-4800-8E0D-C456F151E416}"/>
    <cellStyle name="Normal 18 3 6 5 6" xfId="26677" xr:uid="{D0E044E3-E425-4383-A9D0-B6EF65CF85AB}"/>
    <cellStyle name="Normal 18 3 6 5 7" xfId="26678" xr:uid="{FFFC1EC4-232C-4062-A105-0FDE049099F9}"/>
    <cellStyle name="Normal 18 3 6 5 8" xfId="26679" xr:uid="{B20C59DE-E516-436F-954A-EB59557D30DF}"/>
    <cellStyle name="Normal 18 3 6 6" xfId="26680" xr:uid="{347064F8-BE47-486C-990B-706ED588DEA3}"/>
    <cellStyle name="Normal 18 3 6 7" xfId="26681" xr:uid="{83E42132-E3E8-482C-B059-566E3369201D}"/>
    <cellStyle name="Normal 18 3 7" xfId="26682" xr:uid="{C9DC6285-5DAE-49D4-B3D9-605C7996B897}"/>
    <cellStyle name="Normal 18 3 7 2" xfId="26683" xr:uid="{94C8C3E6-F164-4A89-8FFD-0852CF8B2F03}"/>
    <cellStyle name="Normal 18 3 7 2 2" xfId="26684" xr:uid="{E477ABEB-E9D6-4B9E-821C-72FDF95F2E6F}"/>
    <cellStyle name="Normal 18 3 7 2 2 2" xfId="26685" xr:uid="{360CD90C-D0B8-476D-B541-804F730D5EA1}"/>
    <cellStyle name="Normal 18 3 7 2 3" xfId="26686" xr:uid="{6A559B7E-78EC-410F-B348-70AC7D668CC0}"/>
    <cellStyle name="Normal 18 3 7 2 4" xfId="26687" xr:uid="{8E626B02-0939-4EB6-A97A-B54C7060C78B}"/>
    <cellStyle name="Normal 18 3 7 3" xfId="26688" xr:uid="{7450D1C4-B356-41F1-A838-CCEBE3E92F34}"/>
    <cellStyle name="Normal 18 3 7 4" xfId="26689" xr:uid="{9CDA279F-1F32-4884-9B57-B5B0B65ABA17}"/>
    <cellStyle name="Normal 18 3 7 4 2" xfId="26690" xr:uid="{C089D96C-CC9A-4B61-AD34-401B276101BB}"/>
    <cellStyle name="Normal 18 3 7 4 2 2" xfId="26691" xr:uid="{EC766338-0185-47D9-86E9-ED9CB3499B6D}"/>
    <cellStyle name="Normal 18 3 7 4 2 2 2" xfId="26692" xr:uid="{1EB9B4E2-F647-4855-8839-73D1AF81148A}"/>
    <cellStyle name="Normal 18 3 7 4 2 2 3" xfId="26693" xr:uid="{59B2912C-CAC2-4EBF-A76C-AC8630B5C03D}"/>
    <cellStyle name="Normal 18 3 7 4 2 2 4" xfId="26694" xr:uid="{5E12EFA8-AEDD-4586-BF90-A642AA1720E7}"/>
    <cellStyle name="Normal 18 3 7 4 2 2 5" xfId="26695" xr:uid="{22A731A8-692C-4EED-BC92-59E186AC1982}"/>
    <cellStyle name="Normal 18 3 7 4 2 3" xfId="26696" xr:uid="{A0EF4D95-2A33-4227-A6AE-F29CE8CD9AC9}"/>
    <cellStyle name="Normal 18 3 7 4 2 4" xfId="26697" xr:uid="{7DB96F6A-915F-43F8-BD60-F32C8A81823F}"/>
    <cellStyle name="Normal 18 3 7 4 2 5" xfId="26698" xr:uid="{DAEC532C-C490-4914-88F3-58ADBA9DB85C}"/>
    <cellStyle name="Normal 18 3 7 4 2 6" xfId="26699" xr:uid="{C84BEE45-0F7C-43E2-A5CE-F437A7469AD3}"/>
    <cellStyle name="Normal 18 3 7 4 3" xfId="26700" xr:uid="{48C5441E-1C85-449B-A413-D886800F5F0A}"/>
    <cellStyle name="Normal 18 3 7 4 3 2" xfId="26701" xr:uid="{A0FE345C-6797-4B8A-BB90-F597BF69EEA1}"/>
    <cellStyle name="Normal 18 3 7 4 3 2 2" xfId="26702" xr:uid="{0696FAD4-D1C8-49AB-A0CF-2D8122527825}"/>
    <cellStyle name="Normal 18 3 7 4 3 2 3" xfId="26703" xr:uid="{D3E3EE2F-F130-409D-9AFA-0DF7581D855A}"/>
    <cellStyle name="Normal 18 3 7 4 3 3" xfId="26704" xr:uid="{F9BDD6E1-7E62-4BF3-B937-59B126CF73C5}"/>
    <cellStyle name="Normal 18 3 7 4 3 4" xfId="26705" xr:uid="{B0167349-6E77-4F35-A6CE-5B06413AC09B}"/>
    <cellStyle name="Normal 18 3 7 4 3 5" xfId="26706" xr:uid="{E9CF6DA3-4307-431D-8455-AEA5A56C2016}"/>
    <cellStyle name="Normal 18 3 7 4 3 6" xfId="26707" xr:uid="{5471599F-7F4F-49F3-8614-ACFF3EA3FD8C}"/>
    <cellStyle name="Normal 18 3 7 4 4" xfId="26708" xr:uid="{6952FC3E-B24A-4C20-AF4F-A10EFF7E4FD2}"/>
    <cellStyle name="Normal 18 3 7 4 4 2" xfId="26709" xr:uid="{57873BE7-5BB7-42A3-82CB-A7CC58BF2B08}"/>
    <cellStyle name="Normal 18 3 7 4 4 3" xfId="26710" xr:uid="{889FA35B-6C3B-4EBA-AF41-8537094295EE}"/>
    <cellStyle name="Normal 18 3 7 4 5" xfId="26711" xr:uid="{BB9A68E3-C724-4E11-8818-13EE94B2F9D8}"/>
    <cellStyle name="Normal 18 3 7 4 6" xfId="26712" xr:uid="{FA6B341F-9ECA-4901-AF67-1489ABCE16A9}"/>
    <cellStyle name="Normal 18 3 7 4 7" xfId="26713" xr:uid="{EF0B2B88-D513-44CE-B22B-6A4A8BA485FF}"/>
    <cellStyle name="Normal 18 3 7 4 8" xfId="26714" xr:uid="{25E83C4B-EA83-4343-B1B6-941FCE7DFE17}"/>
    <cellStyle name="Normal 18 3 7 5" xfId="26715" xr:uid="{EECBD625-4818-4A8E-85FB-DC13A2306FC6}"/>
    <cellStyle name="Normal 18 3 7 5 2" xfId="26716" xr:uid="{04163E18-01D1-4F71-8D18-2210607195B5}"/>
    <cellStyle name="Normal 18 3 7 5 2 2" xfId="26717" xr:uid="{1892977B-4371-4FA1-80F8-4092AF394DE6}"/>
    <cellStyle name="Normal 18 3 7 5 2 2 2" xfId="26718" xr:uid="{550459AC-E488-49A7-893E-9CF66AC2602E}"/>
    <cellStyle name="Normal 18 3 7 5 2 2 3" xfId="26719" xr:uid="{F8465AF8-16DD-4A6F-BA12-3FC322B00E50}"/>
    <cellStyle name="Normal 18 3 7 5 2 2 4" xfId="26720" xr:uid="{07E40493-4820-4E8F-B960-914EF35B8F4E}"/>
    <cellStyle name="Normal 18 3 7 5 2 2 5" xfId="26721" xr:uid="{043253CB-D764-4A5D-A104-53CBF85D54F1}"/>
    <cellStyle name="Normal 18 3 7 5 2 3" xfId="26722" xr:uid="{D29D0AF2-8462-4855-AB57-9CBADB1EF27B}"/>
    <cellStyle name="Normal 18 3 7 5 2 4" xfId="26723" xr:uid="{21F49F9B-C673-4B56-AC09-63AD4CC04F87}"/>
    <cellStyle name="Normal 18 3 7 5 2 5" xfId="26724" xr:uid="{5589C7E5-441D-47D2-BDCF-8EF0A6BC271C}"/>
    <cellStyle name="Normal 18 3 7 5 2 6" xfId="26725" xr:uid="{E89033FA-AB48-44F5-9CCE-1FBD7397EDD6}"/>
    <cellStyle name="Normal 18 3 7 5 3" xfId="26726" xr:uid="{86594B41-CE7C-46C7-8960-8D9493BBFB0E}"/>
    <cellStyle name="Normal 18 3 7 5 3 2" xfId="26727" xr:uid="{76F82B5E-C484-42B3-8198-95CFAE6A3014}"/>
    <cellStyle name="Normal 18 3 7 5 3 2 2" xfId="26728" xr:uid="{9FB6F560-3D9F-4AEE-8AC2-3BCECE811B9C}"/>
    <cellStyle name="Normal 18 3 7 5 3 2 3" xfId="26729" xr:uid="{251144F1-D0DD-4244-ACE6-155B603620AF}"/>
    <cellStyle name="Normal 18 3 7 5 3 3" xfId="26730" xr:uid="{19999DC2-4A9E-4389-82B6-E28AF1B24E09}"/>
    <cellStyle name="Normal 18 3 7 5 3 4" xfId="26731" xr:uid="{3F712723-0E18-4EC9-BF2A-26DDB5008DCB}"/>
    <cellStyle name="Normal 18 3 7 5 3 5" xfId="26732" xr:uid="{984B009A-DE24-4A56-9DDF-A47E6961C2BC}"/>
    <cellStyle name="Normal 18 3 7 5 3 6" xfId="26733" xr:uid="{87AE7E4E-E2B7-4E20-B6B5-1E4425BC69E4}"/>
    <cellStyle name="Normal 18 3 7 5 4" xfId="26734" xr:uid="{F0A9F329-C012-49F7-9782-3CAB067AE9D5}"/>
    <cellStyle name="Normal 18 3 7 5 4 2" xfId="26735" xr:uid="{60E5236F-F277-43C2-99C9-9FE78E15831F}"/>
    <cellStyle name="Normal 18 3 7 5 4 3" xfId="26736" xr:uid="{CC99BD13-7A6B-45C1-863B-59AEDFEA3D1A}"/>
    <cellStyle name="Normal 18 3 7 5 5" xfId="26737" xr:uid="{DF99B999-B2F8-4E1A-ACEC-6392090178CA}"/>
    <cellStyle name="Normal 18 3 7 5 6" xfId="26738" xr:uid="{64281238-5C1E-43A7-B30B-1788302221CA}"/>
    <cellStyle name="Normal 18 3 7 5 7" xfId="26739" xr:uid="{185A4347-5C59-44C0-A13B-142EBE4457E3}"/>
    <cellStyle name="Normal 18 3 7 5 8" xfId="26740" xr:uid="{FB9D1077-C57A-4CB5-B4CB-172CDC34F6D4}"/>
    <cellStyle name="Normal 18 3 7 6" xfId="26741" xr:uid="{BAED4870-49A3-4500-863A-1B443252F4A8}"/>
    <cellStyle name="Normal 18 3 7 7" xfId="26742" xr:uid="{946140FA-BBC8-441F-97CD-60BADB898B26}"/>
    <cellStyle name="Normal 18 3 8" xfId="26743" xr:uid="{516E457E-79B2-454B-B43B-049615A1DE7C}"/>
    <cellStyle name="Normal 18 3 8 2" xfId="26744" xr:uid="{CA6730D5-8B6A-4FA1-BA2A-A5548F6879A1}"/>
    <cellStyle name="Normal 18 3 8 2 2" xfId="26745" xr:uid="{D91C52F7-58E7-458E-AF06-07D85441F895}"/>
    <cellStyle name="Normal 18 3 8 2 2 2" xfId="26746" xr:uid="{4C968F31-38D7-467C-9AA8-64A5DF4A5043}"/>
    <cellStyle name="Normal 18 3 8 2 3" xfId="26747" xr:uid="{0347E5AE-A3B6-4117-B168-A5AD41F7496D}"/>
    <cellStyle name="Normal 18 3 8 2 4" xfId="26748" xr:uid="{138775B9-D597-4D26-90E6-0661AB6250BA}"/>
    <cellStyle name="Normal 18 3 8 3" xfId="26749" xr:uid="{E876234C-C5F9-4D31-BB1A-B0EAC06C1F4C}"/>
    <cellStyle name="Normal 18 3 8 4" xfId="26750" xr:uid="{D9287ADA-4EFF-4680-AA73-2E8910C8BB2E}"/>
    <cellStyle name="Normal 18 3 8 4 2" xfId="26751" xr:uid="{F513C71F-91DC-4A89-B37E-DDFFB4F6D0EC}"/>
    <cellStyle name="Normal 18 3 8 4 2 2" xfId="26752" xr:uid="{4C7CA6B7-04E3-4A1F-A025-D8C9650368AD}"/>
    <cellStyle name="Normal 18 3 8 4 2 2 2" xfId="26753" xr:uid="{EA0455B7-3B5B-4843-AF07-9E76E535C78C}"/>
    <cellStyle name="Normal 18 3 8 4 2 2 3" xfId="26754" xr:uid="{14AC1265-50E6-478F-872C-8D47779042E6}"/>
    <cellStyle name="Normal 18 3 8 4 2 2 4" xfId="26755" xr:uid="{E5C6C247-A21A-494B-BD84-671A8664563F}"/>
    <cellStyle name="Normal 18 3 8 4 2 2 5" xfId="26756" xr:uid="{7CE15F2E-8441-45C7-A6AF-6AEC9E1DCCFA}"/>
    <cellStyle name="Normal 18 3 8 4 2 3" xfId="26757" xr:uid="{65B36900-8A64-4676-9F80-DA7E0F07303B}"/>
    <cellStyle name="Normal 18 3 8 4 2 4" xfId="26758" xr:uid="{FD4377E4-4815-438A-AF11-96B8601F4706}"/>
    <cellStyle name="Normal 18 3 8 4 2 5" xfId="26759" xr:uid="{4D24F3FA-712B-48BE-A350-C0C5D1A6F7BA}"/>
    <cellStyle name="Normal 18 3 8 4 2 6" xfId="26760" xr:uid="{658D4015-5555-44D4-A34D-4B6C27BFAD18}"/>
    <cellStyle name="Normal 18 3 8 4 3" xfId="26761" xr:uid="{D904B86A-A064-4A86-B0B8-9F43D2D1A4CE}"/>
    <cellStyle name="Normal 18 3 8 4 3 2" xfId="26762" xr:uid="{DCD17DA3-9C18-4AAF-8BE6-1B29A7166FCE}"/>
    <cellStyle name="Normal 18 3 8 4 3 2 2" xfId="26763" xr:uid="{BF510B56-9895-4AF2-8C79-7FA684F64274}"/>
    <cellStyle name="Normal 18 3 8 4 3 2 3" xfId="26764" xr:uid="{485A08ED-0738-48DF-8DDC-A69022AF1567}"/>
    <cellStyle name="Normal 18 3 8 4 3 3" xfId="26765" xr:uid="{4960586C-AE0F-4039-AA77-D46F7C2FBF9B}"/>
    <cellStyle name="Normal 18 3 8 4 3 4" xfId="26766" xr:uid="{74BFB8A5-C9EB-46DD-BAF4-BB29F6C4F2C6}"/>
    <cellStyle name="Normal 18 3 8 4 3 5" xfId="26767" xr:uid="{52B771BC-0E2B-4917-BCEA-59C7ECECD88E}"/>
    <cellStyle name="Normal 18 3 8 4 3 6" xfId="26768" xr:uid="{BD816264-AD26-45CA-B991-18E7938005E8}"/>
    <cellStyle name="Normal 18 3 8 4 4" xfId="26769" xr:uid="{C09D6FA6-F94B-4007-BADB-C570C4636073}"/>
    <cellStyle name="Normal 18 3 8 4 4 2" xfId="26770" xr:uid="{EB0D6BEF-6852-4FF1-84D7-4F69D6FAA312}"/>
    <cellStyle name="Normal 18 3 8 4 4 3" xfId="26771" xr:uid="{7DB78CC7-672E-41A5-9321-4F228587AC7C}"/>
    <cellStyle name="Normal 18 3 8 4 5" xfId="26772" xr:uid="{0BB1B939-6BFC-4DD7-BC74-F008D16A2B8E}"/>
    <cellStyle name="Normal 18 3 8 4 6" xfId="26773" xr:uid="{4035BFBB-2DD8-4ADF-A38D-C89B8B336BA0}"/>
    <cellStyle name="Normal 18 3 8 4 7" xfId="26774" xr:uid="{65171CAE-8B0B-45A8-B5B7-22818DA98DFF}"/>
    <cellStyle name="Normal 18 3 8 4 8" xfId="26775" xr:uid="{E1D3F360-21EB-4615-B60C-96CBDED6F3B2}"/>
    <cellStyle name="Normal 18 3 8 5" xfId="26776" xr:uid="{4B886174-DDCF-424F-B879-079844469C7F}"/>
    <cellStyle name="Normal 18 3 8 5 2" xfId="26777" xr:uid="{498ABFFD-4A6E-4742-B6B8-6685CBC01535}"/>
    <cellStyle name="Normal 18 3 8 5 2 2" xfId="26778" xr:uid="{E5ECC2F9-1278-4AF0-89A6-C29A73695FAF}"/>
    <cellStyle name="Normal 18 3 8 5 2 2 2" xfId="26779" xr:uid="{8B0C129F-C5C1-495D-8307-062BCC49A266}"/>
    <cellStyle name="Normal 18 3 8 5 2 2 3" xfId="26780" xr:uid="{6A84492C-C5D7-4137-8C63-B94BF130D5E5}"/>
    <cellStyle name="Normal 18 3 8 5 2 2 4" xfId="26781" xr:uid="{278B52BF-6350-40E9-8FC6-4A474180DE4B}"/>
    <cellStyle name="Normal 18 3 8 5 2 2 5" xfId="26782" xr:uid="{98258CBC-3523-417D-9A57-57746DF616D0}"/>
    <cellStyle name="Normal 18 3 8 5 2 3" xfId="26783" xr:uid="{E633E2C4-D699-4FBB-8DE8-7430DBD1F71C}"/>
    <cellStyle name="Normal 18 3 8 5 2 4" xfId="26784" xr:uid="{806A9A8E-F800-4AA1-BA48-BAC5E13920E1}"/>
    <cellStyle name="Normal 18 3 8 5 2 5" xfId="26785" xr:uid="{E9B9DD18-2F0C-4691-97D7-C3E3C89D908E}"/>
    <cellStyle name="Normal 18 3 8 5 2 6" xfId="26786" xr:uid="{BB35CCC4-76A6-4C0A-BA76-FA52B9E6308B}"/>
    <cellStyle name="Normal 18 3 8 5 3" xfId="26787" xr:uid="{C26FBEBC-CDB2-451C-8332-5D9395FD697B}"/>
    <cellStyle name="Normal 18 3 8 5 3 2" xfId="26788" xr:uid="{6CB09509-F35E-4693-BD67-3AC08BC5D127}"/>
    <cellStyle name="Normal 18 3 8 5 3 2 2" xfId="26789" xr:uid="{7D970DB2-BE13-41E3-A57A-A0E8BB37B33C}"/>
    <cellStyle name="Normal 18 3 8 5 3 2 3" xfId="26790" xr:uid="{4C3BBE2F-CB70-4798-903C-479DBD87180E}"/>
    <cellStyle name="Normal 18 3 8 5 3 3" xfId="26791" xr:uid="{CC5F1AB6-7E0E-4D51-886F-E0B737D29D85}"/>
    <cellStyle name="Normal 18 3 8 5 3 4" xfId="26792" xr:uid="{22906360-D393-4E72-9A84-7F3F326C7D8E}"/>
    <cellStyle name="Normal 18 3 8 5 3 5" xfId="26793" xr:uid="{B748F4D4-5335-467F-B9A5-C7300E9B46EF}"/>
    <cellStyle name="Normal 18 3 8 5 3 6" xfId="26794" xr:uid="{A3FDC4E5-2B73-44F1-AF67-37F6E8F23566}"/>
    <cellStyle name="Normal 18 3 8 5 4" xfId="26795" xr:uid="{E34AA325-40D5-4DEA-A603-A6FCD437394D}"/>
    <cellStyle name="Normal 18 3 8 5 4 2" xfId="26796" xr:uid="{374A3E9D-29E1-4D84-B096-9CFA0BB499BE}"/>
    <cellStyle name="Normal 18 3 8 5 4 3" xfId="26797" xr:uid="{6FD4DD04-C795-47EC-BA49-142B51D2C362}"/>
    <cellStyle name="Normal 18 3 8 5 5" xfId="26798" xr:uid="{CD80B097-F1E3-431B-977B-392D85610B3B}"/>
    <cellStyle name="Normal 18 3 8 5 6" xfId="26799" xr:uid="{C8B206F6-CBB7-41EB-A857-9E0201FE437B}"/>
    <cellStyle name="Normal 18 3 8 5 7" xfId="26800" xr:uid="{21EFD594-1D87-4D05-9E01-4F3B92CB46F2}"/>
    <cellStyle name="Normal 18 3 8 5 8" xfId="26801" xr:uid="{DD33D598-0DF9-4F57-88F3-82E88CCDF2C6}"/>
    <cellStyle name="Normal 18 3 8 6" xfId="26802" xr:uid="{D658593C-DAAC-40F0-A6F0-CD14C48C296A}"/>
    <cellStyle name="Normal 18 3 8 7" xfId="26803" xr:uid="{013709BF-D5F2-44FC-A1B8-3139B5363EA3}"/>
    <cellStyle name="Normal 18 3 9" xfId="26804" xr:uid="{539C5C91-095B-44B0-AD5B-FE39EA1F53E0}"/>
    <cellStyle name="Normal 18 3 9 2" xfId="26805" xr:uid="{BFF4AD7C-2ACE-4E83-B0E8-96E5507C0069}"/>
    <cellStyle name="Normal 18 3 9 2 2" xfId="26806" xr:uid="{30F46ED8-1538-4D13-8579-87104ACB3266}"/>
    <cellStyle name="Normal 18 3 9 2 2 2" xfId="26807" xr:uid="{553D9FD3-9B68-414A-B7D2-D365C5861CBB}"/>
    <cellStyle name="Normal 18 3 9 2 3" xfId="26808" xr:uid="{9B5C7DF7-A444-4E13-86AF-AC4AC1766165}"/>
    <cellStyle name="Normal 18 3 9 2 4" xfId="26809" xr:uid="{407DFC76-ACD8-4684-965F-FF183AC10F39}"/>
    <cellStyle name="Normal 18 3 9 3" xfId="26810" xr:uid="{95A416B6-F1C4-4E8E-B2EC-25AC6BFE876B}"/>
    <cellStyle name="Normal 18 3 9 4" xfId="26811" xr:uid="{E0C8ECC3-7867-4904-B92C-D6D9DCF0BFE1}"/>
    <cellStyle name="Normal 18 3 9 4 2" xfId="26812" xr:uid="{77627051-77D2-4A9B-9D15-77EC358CBAFC}"/>
    <cellStyle name="Normal 18 3 9 4 2 2" xfId="26813" xr:uid="{E6E90B7B-8695-4B8E-BDB8-E003B638B039}"/>
    <cellStyle name="Normal 18 3 9 4 2 2 2" xfId="26814" xr:uid="{B9CBDBC8-A8C5-4E06-9276-A3FD5981F8EF}"/>
    <cellStyle name="Normal 18 3 9 4 2 2 3" xfId="26815" xr:uid="{BB14E7C4-266D-4173-9B59-BE3F9830DDF9}"/>
    <cellStyle name="Normal 18 3 9 4 2 2 4" xfId="26816" xr:uid="{855C99EE-A900-4EAF-B7F9-BC1323B5C6A6}"/>
    <cellStyle name="Normal 18 3 9 4 2 2 5" xfId="26817" xr:uid="{3A04A51E-D255-4E86-8D90-DE62556D3394}"/>
    <cellStyle name="Normal 18 3 9 4 2 3" xfId="26818" xr:uid="{AC92694F-3F3A-42F6-9E9B-E545645E22A7}"/>
    <cellStyle name="Normal 18 3 9 4 2 4" xfId="26819" xr:uid="{8B24FA05-30E3-4D0B-97B0-EADD9B9367E9}"/>
    <cellStyle name="Normal 18 3 9 4 2 5" xfId="26820" xr:uid="{1356F11D-B579-47FA-9415-62C51C2D8BA2}"/>
    <cellStyle name="Normal 18 3 9 4 2 6" xfId="26821" xr:uid="{EB81DC6D-97FC-4F1C-BD61-C580F21C7831}"/>
    <cellStyle name="Normal 18 3 9 4 3" xfId="26822" xr:uid="{BFE8E7CA-EF75-4000-8877-DA882FE91DD8}"/>
    <cellStyle name="Normal 18 3 9 4 3 2" xfId="26823" xr:uid="{90587A1E-7314-4C25-8193-F00C4072CACC}"/>
    <cellStyle name="Normal 18 3 9 4 3 2 2" xfId="26824" xr:uid="{853D8062-F5C9-4502-A4D0-960B36F764AC}"/>
    <cellStyle name="Normal 18 3 9 4 3 2 3" xfId="26825" xr:uid="{834F0737-D577-4AC1-A17C-272FCC2B07AF}"/>
    <cellStyle name="Normal 18 3 9 4 3 3" xfId="26826" xr:uid="{DA959B3A-2653-47D5-B12E-05611B50BEDE}"/>
    <cellStyle name="Normal 18 3 9 4 3 4" xfId="26827" xr:uid="{CCA65EB8-91CF-463C-9CD9-6CE7D3F29F27}"/>
    <cellStyle name="Normal 18 3 9 4 3 5" xfId="26828" xr:uid="{8FE69725-2868-44C2-9CD7-B0A517DAC185}"/>
    <cellStyle name="Normal 18 3 9 4 3 6" xfId="26829" xr:uid="{8BA5AB98-E10B-4EED-AC07-F81BEF4128E2}"/>
    <cellStyle name="Normal 18 3 9 4 4" xfId="26830" xr:uid="{E1C06798-4DBF-4957-A37F-5320FAF8E8C7}"/>
    <cellStyle name="Normal 18 3 9 4 4 2" xfId="26831" xr:uid="{C49F92E8-9F77-4A76-BC36-72E1D57F91CB}"/>
    <cellStyle name="Normal 18 3 9 4 4 3" xfId="26832" xr:uid="{84C95F84-AE07-409A-8420-670FBA531097}"/>
    <cellStyle name="Normal 18 3 9 4 5" xfId="26833" xr:uid="{0BCC9E53-35DB-4E0E-8AA7-7CF8D0046777}"/>
    <cellStyle name="Normal 18 3 9 4 6" xfId="26834" xr:uid="{54D731DB-0804-4558-95CC-0B5ABA36D7D6}"/>
    <cellStyle name="Normal 18 3 9 4 7" xfId="26835" xr:uid="{A4202D5F-6855-4B3F-AE53-FF7C19E906F9}"/>
    <cellStyle name="Normal 18 3 9 4 8" xfId="26836" xr:uid="{42011001-D02D-4391-946E-92513495D020}"/>
    <cellStyle name="Normal 18 3 9 5" xfId="26837" xr:uid="{30560060-BC37-44B4-A224-276CF79B7268}"/>
    <cellStyle name="Normal 18 3 9 5 2" xfId="26838" xr:uid="{DE06EE98-8F00-403B-99A6-EC05959C06D6}"/>
    <cellStyle name="Normal 18 3 9 5 2 2" xfId="26839" xr:uid="{C5B06B75-F479-411B-AE7C-AE42346DCC94}"/>
    <cellStyle name="Normal 18 3 9 5 2 2 2" xfId="26840" xr:uid="{92B47328-E5FF-4543-BA9B-CA311F64AB1A}"/>
    <cellStyle name="Normal 18 3 9 5 2 2 3" xfId="26841" xr:uid="{59922EA4-36A7-4017-846E-CF0C9B7569AB}"/>
    <cellStyle name="Normal 18 3 9 5 2 2 4" xfId="26842" xr:uid="{435C3D98-F1A9-4C6A-AF9A-276D4C205EEE}"/>
    <cellStyle name="Normal 18 3 9 5 2 2 5" xfId="26843" xr:uid="{0784862D-0A00-4D8D-9F7D-2E64F98ADD24}"/>
    <cellStyle name="Normal 18 3 9 5 2 3" xfId="26844" xr:uid="{15D002D7-044A-4C17-ACAE-E5090C616E57}"/>
    <cellStyle name="Normal 18 3 9 5 2 4" xfId="26845" xr:uid="{172CA47A-2BA7-4928-BCEF-B32576C9663A}"/>
    <cellStyle name="Normal 18 3 9 5 2 5" xfId="26846" xr:uid="{A5DBED90-AE42-40B2-963D-D2568D5AC523}"/>
    <cellStyle name="Normal 18 3 9 5 2 6" xfId="26847" xr:uid="{C7B86BB6-08F6-45D7-B859-9EBF5ECFB4BE}"/>
    <cellStyle name="Normal 18 3 9 5 3" xfId="26848" xr:uid="{F7E26B54-1BD4-435F-AD07-75EC2E81759F}"/>
    <cellStyle name="Normal 18 3 9 5 3 2" xfId="26849" xr:uid="{F8A70821-B05E-42C2-8D17-DCF3B6923182}"/>
    <cellStyle name="Normal 18 3 9 5 3 2 2" xfId="26850" xr:uid="{16216013-FDE0-43B5-8CD2-CD3F69D1D10D}"/>
    <cellStyle name="Normal 18 3 9 5 3 2 3" xfId="26851" xr:uid="{02F8804B-2CF8-4F93-9906-682A1D20DFAF}"/>
    <cellStyle name="Normal 18 3 9 5 3 3" xfId="26852" xr:uid="{EED088DB-6B11-42C5-9965-39D0FA5D3936}"/>
    <cellStyle name="Normal 18 3 9 5 3 4" xfId="26853" xr:uid="{6C7E99C5-C5D7-4A03-9F89-233257D89795}"/>
    <cellStyle name="Normal 18 3 9 5 3 5" xfId="26854" xr:uid="{EE3C6A31-B309-474E-ACA4-404D44250FE4}"/>
    <cellStyle name="Normal 18 3 9 5 3 6" xfId="26855" xr:uid="{3FE3917F-42ED-458A-91B9-489DA2CB0326}"/>
    <cellStyle name="Normal 18 3 9 5 4" xfId="26856" xr:uid="{142CB2FE-CFE1-4298-B555-F496D79F6632}"/>
    <cellStyle name="Normal 18 3 9 5 4 2" xfId="26857" xr:uid="{FF67A390-A373-4754-8F28-181D8F8997A3}"/>
    <cellStyle name="Normal 18 3 9 5 4 3" xfId="26858" xr:uid="{B51C8A63-2640-42BB-81FD-CCE22A8AD3E2}"/>
    <cellStyle name="Normal 18 3 9 5 5" xfId="26859" xr:uid="{7F3A5EA3-F7CE-4449-B5C2-7B24D7BDAB84}"/>
    <cellStyle name="Normal 18 3 9 5 6" xfId="26860" xr:uid="{58364A25-8A30-4831-9DAE-F7564495897E}"/>
    <cellStyle name="Normal 18 3 9 5 7" xfId="26861" xr:uid="{79379B9D-0BE5-4FC5-92AA-51D14A2D30A6}"/>
    <cellStyle name="Normal 18 3 9 5 8" xfId="26862" xr:uid="{87F9FBA9-C631-4A66-B070-E305F9309EBB}"/>
    <cellStyle name="Normal 18 3 9 6" xfId="26863" xr:uid="{2BF96A27-8318-464A-851F-89773518B49D}"/>
    <cellStyle name="Normal 18 3 9 7" xfId="26864" xr:uid="{33DE6875-473E-4B9D-91C8-71AE9834490A}"/>
    <cellStyle name="Normal 18 30" xfId="26865" xr:uid="{596428C7-A8BF-4603-9B22-8CC6A7A286FE}"/>
    <cellStyle name="Normal 18 30 2" xfId="26866" xr:uid="{5DB62EC5-2C12-4B50-9166-7654C5A951DF}"/>
    <cellStyle name="Normal 18 30 2 2" xfId="26867" xr:uid="{119BFD2C-C39C-49CB-85D1-1B6CF2B41D50}"/>
    <cellStyle name="Normal 18 30 2 2 2" xfId="26868" xr:uid="{F1CDD13D-5825-45C4-8F34-1DD9AFB8CDDB}"/>
    <cellStyle name="Normal 18 30 2 3" xfId="26869" xr:uid="{5090195F-6500-4943-9A15-F8C4FA11BE9A}"/>
    <cellStyle name="Normal 18 30 2 4" xfId="26870" xr:uid="{42D3473C-75D2-4EE2-80B0-F4FF5059B2F0}"/>
    <cellStyle name="Normal 18 30 3" xfId="26871" xr:uid="{D95E8379-F8D8-405C-B11C-7565AFA57053}"/>
    <cellStyle name="Normal 18 30 4" xfId="26872" xr:uid="{DE0B8AC1-9301-4E52-A484-9282B8D820FC}"/>
    <cellStyle name="Normal 18 30 4 2" xfId="26873" xr:uid="{081D7BE3-10E0-46D5-B1D6-CD415E6DA7B8}"/>
    <cellStyle name="Normal 18 30 4 2 2" xfId="26874" xr:uid="{9AE7B96F-BABB-4243-95C0-30172E2FAC44}"/>
    <cellStyle name="Normal 18 30 4 2 2 2" xfId="26875" xr:uid="{014A9366-318B-4BA5-BA1C-0F5D37BC521D}"/>
    <cellStyle name="Normal 18 30 4 2 2 3" xfId="26876" xr:uid="{273EEA37-8760-42BA-93D2-3304AD258155}"/>
    <cellStyle name="Normal 18 30 4 2 2 4" xfId="26877" xr:uid="{B894AF0A-75AF-4F8C-B224-57CBB805742E}"/>
    <cellStyle name="Normal 18 30 4 2 2 5" xfId="26878" xr:uid="{02EAB5B3-84B6-4949-A84D-737615F2CBD4}"/>
    <cellStyle name="Normal 18 30 4 2 3" xfId="26879" xr:uid="{37BA5C03-A154-486F-B59F-A90ECA55A36F}"/>
    <cellStyle name="Normal 18 30 4 2 4" xfId="26880" xr:uid="{48787642-506D-4F14-85C3-DD844FD1E010}"/>
    <cellStyle name="Normal 18 30 4 2 5" xfId="26881" xr:uid="{76142B17-C9FB-4126-BBCF-69D81F30AD39}"/>
    <cellStyle name="Normal 18 30 4 2 6" xfId="26882" xr:uid="{F33EF308-11D7-493F-87BC-9BE10166129C}"/>
    <cellStyle name="Normal 18 30 4 3" xfId="26883" xr:uid="{D9BAEC56-51C6-484E-A7E1-92640F22D472}"/>
    <cellStyle name="Normal 18 30 4 3 2" xfId="26884" xr:uid="{2E8A16E2-B004-4E9A-A7B8-D98991D59D71}"/>
    <cellStyle name="Normal 18 30 4 3 2 2" xfId="26885" xr:uid="{975A38BB-30D5-4C6D-A370-62025DE38284}"/>
    <cellStyle name="Normal 18 30 4 3 2 3" xfId="26886" xr:uid="{786752A6-F50D-4F2F-B6B5-762007605B3E}"/>
    <cellStyle name="Normal 18 30 4 3 3" xfId="26887" xr:uid="{1A110F26-9BEC-49C1-ACD6-A1807B180E1C}"/>
    <cellStyle name="Normal 18 30 4 3 4" xfId="26888" xr:uid="{A1F889CA-CB70-46A3-92F4-2DD504B8F47A}"/>
    <cellStyle name="Normal 18 30 4 3 5" xfId="26889" xr:uid="{D184C898-8C06-4B7C-9583-EF3B68F5076F}"/>
    <cellStyle name="Normal 18 30 4 3 6" xfId="26890" xr:uid="{26F02172-C10F-454F-B3C5-DBB91F6C8781}"/>
    <cellStyle name="Normal 18 30 4 4" xfId="26891" xr:uid="{73C89D22-807F-44DE-B349-CCA7354B84C4}"/>
    <cellStyle name="Normal 18 30 4 4 2" xfId="26892" xr:uid="{FDD4F4A3-FE4A-4078-B109-D21DEF8F208B}"/>
    <cellStyle name="Normal 18 30 4 4 3" xfId="26893" xr:uid="{6DB55049-7227-436E-A5F1-516114206FB4}"/>
    <cellStyle name="Normal 18 30 4 5" xfId="26894" xr:uid="{D054BE27-6F3D-4721-861A-E389138700E5}"/>
    <cellStyle name="Normal 18 30 4 6" xfId="26895" xr:uid="{0880D138-3781-494F-8DAA-049C57094DC0}"/>
    <cellStyle name="Normal 18 30 4 7" xfId="26896" xr:uid="{C975FD92-0FD7-4A84-A310-C5D4C9E1416E}"/>
    <cellStyle name="Normal 18 30 4 8" xfId="26897" xr:uid="{E1519238-548F-4E17-9022-223883D1A4A0}"/>
    <cellStyle name="Normal 18 30 5" xfId="26898" xr:uid="{D48D5699-7338-438F-A618-9A5C2C1D2462}"/>
    <cellStyle name="Normal 18 30 5 2" xfId="26899" xr:uid="{B67CD5E5-B7EA-488C-A5C4-FF55FD359D0B}"/>
    <cellStyle name="Normal 18 30 5 2 2" xfId="26900" xr:uid="{6B4698BA-F435-4224-87D5-20A815BE2947}"/>
    <cellStyle name="Normal 18 30 5 2 2 2" xfId="26901" xr:uid="{16E14905-BFB4-4FA8-AEED-8D406D5DE90F}"/>
    <cellStyle name="Normal 18 30 5 2 2 3" xfId="26902" xr:uid="{FA390FA6-AF30-492A-ABB3-49B7A65AF147}"/>
    <cellStyle name="Normal 18 30 5 2 2 4" xfId="26903" xr:uid="{A42393EE-7A16-4363-A6B8-5AA0444FE7B1}"/>
    <cellStyle name="Normal 18 30 5 2 2 5" xfId="26904" xr:uid="{9C86FDA8-A7F2-45B4-B29B-9E7F4306DE3D}"/>
    <cellStyle name="Normal 18 30 5 2 3" xfId="26905" xr:uid="{E9A5B1BB-CEB8-4810-B017-BFC50A80AA11}"/>
    <cellStyle name="Normal 18 30 5 2 4" xfId="26906" xr:uid="{250F0FEA-0572-4448-97C7-245B642B2FB0}"/>
    <cellStyle name="Normal 18 30 5 2 5" xfId="26907" xr:uid="{39BED660-6B6E-4B92-955D-D68819C180A5}"/>
    <cellStyle name="Normal 18 30 5 2 6" xfId="26908" xr:uid="{848D0E34-08FE-4F59-90BE-D71DE6300770}"/>
    <cellStyle name="Normal 18 30 5 3" xfId="26909" xr:uid="{B4ED119E-4DD7-4519-843F-E3F4124DD398}"/>
    <cellStyle name="Normal 18 30 5 3 2" xfId="26910" xr:uid="{51CA68AD-F0E5-4FA1-ABDE-C959329F7036}"/>
    <cellStyle name="Normal 18 30 5 3 2 2" xfId="26911" xr:uid="{D29888BF-FAD4-40A6-BB06-B2739C8952D4}"/>
    <cellStyle name="Normal 18 30 5 3 2 3" xfId="26912" xr:uid="{2849FBE9-A60B-4232-AE69-E61668C29223}"/>
    <cellStyle name="Normal 18 30 5 3 3" xfId="26913" xr:uid="{8588D375-C4EA-4DED-A82B-4034E6145283}"/>
    <cellStyle name="Normal 18 30 5 3 4" xfId="26914" xr:uid="{5F511012-780F-4002-B333-9678DCEF63D9}"/>
    <cellStyle name="Normal 18 30 5 3 5" xfId="26915" xr:uid="{29E13FBB-9375-48D1-BE61-D5D12216A5DC}"/>
    <cellStyle name="Normal 18 30 5 3 6" xfId="26916" xr:uid="{360D0034-0ABC-4815-B535-6B1A8E37F5AD}"/>
    <cellStyle name="Normal 18 30 5 4" xfId="26917" xr:uid="{6EF81E07-0F5F-445E-ADD7-7D70A8CD0408}"/>
    <cellStyle name="Normal 18 30 5 4 2" xfId="26918" xr:uid="{52D52CB4-602C-46E2-A152-E335579CA15B}"/>
    <cellStyle name="Normal 18 30 5 4 3" xfId="26919" xr:uid="{F306FF16-7ADE-422F-85B7-160044E1D705}"/>
    <cellStyle name="Normal 18 30 5 5" xfId="26920" xr:uid="{BE393A0A-4DEA-4B52-BDA9-C4C7B7A7C174}"/>
    <cellStyle name="Normal 18 30 5 6" xfId="26921" xr:uid="{5261D54A-AA62-470D-A37A-E39D11ABA278}"/>
    <cellStyle name="Normal 18 30 5 7" xfId="26922" xr:uid="{59EF16EC-5ECB-45BC-AABD-38BB30B2ABD3}"/>
    <cellStyle name="Normal 18 30 5 8" xfId="26923" xr:uid="{ECE529B1-5829-489F-AD3F-62727CFA353A}"/>
    <cellStyle name="Normal 18 30 6" xfId="26924" xr:uid="{A6179C85-65F9-4385-83D4-41468AA95FB9}"/>
    <cellStyle name="Normal 18 30 7" xfId="26925" xr:uid="{9D5C1FB3-CDC5-4036-9688-B34F845B04B2}"/>
    <cellStyle name="Normal 18 31" xfId="26926" xr:uid="{FAB9EE84-E67D-4236-8491-C17103E41596}"/>
    <cellStyle name="Normal 18 31 2" xfId="26927" xr:uid="{7F565423-B0DD-40D7-A5F3-1D219D587CE0}"/>
    <cellStyle name="Normal 18 31 2 2" xfId="26928" xr:uid="{FE298924-BF00-490D-AEC8-6552A7CFCCDE}"/>
    <cellStyle name="Normal 18 31 2 2 2" xfId="26929" xr:uid="{B4EEB2CB-EB71-4479-A754-CF18FCC2F1E4}"/>
    <cellStyle name="Normal 18 31 2 3" xfId="26930" xr:uid="{4E763279-B3DE-4B41-8CB6-689873F1FA04}"/>
    <cellStyle name="Normal 18 31 2 4" xfId="26931" xr:uid="{90D8A9DA-1E2E-4AC3-9022-5035BFDB8DBC}"/>
    <cellStyle name="Normal 18 31 3" xfId="26932" xr:uid="{AAA05EC8-835F-403A-AC98-1E020A46A5DC}"/>
    <cellStyle name="Normal 18 31 4" xfId="26933" xr:uid="{1A131E42-B710-44B4-82F1-E7AA172170D0}"/>
    <cellStyle name="Normal 18 31 4 2" xfId="26934" xr:uid="{70F1702D-608C-4FDD-9B96-F34A664A5DDB}"/>
    <cellStyle name="Normal 18 31 4 2 2" xfId="26935" xr:uid="{10727B94-50FF-4767-A2DA-CE5DF05E0893}"/>
    <cellStyle name="Normal 18 31 4 2 2 2" xfId="26936" xr:uid="{F74126CB-8B6D-44EA-AD62-D5DEED68F4DC}"/>
    <cellStyle name="Normal 18 31 4 2 2 3" xfId="26937" xr:uid="{F10D9ABC-857B-421F-B924-723137960041}"/>
    <cellStyle name="Normal 18 31 4 2 2 4" xfId="26938" xr:uid="{4AF9FD0D-BECB-4503-9A4A-6710DE026ABC}"/>
    <cellStyle name="Normal 18 31 4 2 2 5" xfId="26939" xr:uid="{E1C86FBD-ED72-40F2-9254-E22F88F74C14}"/>
    <cellStyle name="Normal 18 31 4 2 3" xfId="26940" xr:uid="{24B43B79-CD5B-4664-A25D-FB08ECB78AEC}"/>
    <cellStyle name="Normal 18 31 4 2 4" xfId="26941" xr:uid="{9CE29E7E-79EA-412F-862F-0532AC3CD149}"/>
    <cellStyle name="Normal 18 31 4 2 5" xfId="26942" xr:uid="{B0780CE0-2364-462F-92B9-411485DB7F27}"/>
    <cellStyle name="Normal 18 31 4 2 6" xfId="26943" xr:uid="{2BD95C14-F17A-42A1-9B2B-6F840E905826}"/>
    <cellStyle name="Normal 18 31 4 3" xfId="26944" xr:uid="{04775945-55EC-40B8-8AA1-D23628838C0A}"/>
    <cellStyle name="Normal 18 31 4 3 2" xfId="26945" xr:uid="{43558A9A-17DA-4B3A-B3CF-50C613CA8DE4}"/>
    <cellStyle name="Normal 18 31 4 3 2 2" xfId="26946" xr:uid="{FA4C597F-E7A9-49C0-94CE-A64B3BA521E5}"/>
    <cellStyle name="Normal 18 31 4 3 2 3" xfId="26947" xr:uid="{F4E0B76C-DE22-44E5-A5C9-6021E655FF48}"/>
    <cellStyle name="Normal 18 31 4 3 3" xfId="26948" xr:uid="{0D6848BA-F29D-4CB2-B1E9-8AC22B0B72D3}"/>
    <cellStyle name="Normal 18 31 4 3 4" xfId="26949" xr:uid="{C6BEB5BB-1941-498A-B83B-16615DFAFD91}"/>
    <cellStyle name="Normal 18 31 4 3 5" xfId="26950" xr:uid="{AE87DC85-E623-4720-9518-4E91009272DF}"/>
    <cellStyle name="Normal 18 31 4 3 6" xfId="26951" xr:uid="{B757AA31-8EBC-4857-B555-2D80A4F2CC0B}"/>
    <cellStyle name="Normal 18 31 4 4" xfId="26952" xr:uid="{82DD9A98-7741-4B0B-BBB8-5CB1683A756F}"/>
    <cellStyle name="Normal 18 31 4 4 2" xfId="26953" xr:uid="{E7614413-54E1-44BB-8BEF-818F18A16FDC}"/>
    <cellStyle name="Normal 18 31 4 4 3" xfId="26954" xr:uid="{8B15247E-E0F3-4775-A20D-5DDEAC3CC7CA}"/>
    <cellStyle name="Normal 18 31 4 5" xfId="26955" xr:uid="{68C5F9ED-1E35-4E8F-AC85-A591806193D9}"/>
    <cellStyle name="Normal 18 31 4 6" xfId="26956" xr:uid="{C21B204B-ACCA-405F-A1BA-AC198509243F}"/>
    <cellStyle name="Normal 18 31 4 7" xfId="26957" xr:uid="{ADD69F4A-514E-49E9-B520-FB21DD9E16DE}"/>
    <cellStyle name="Normal 18 31 4 8" xfId="26958" xr:uid="{285A9737-D653-42FD-B632-D36F2C5E4490}"/>
    <cellStyle name="Normal 18 31 5" xfId="26959" xr:uid="{DE8E3280-6115-4E47-BBE9-5561966EA5CB}"/>
    <cellStyle name="Normal 18 31 5 2" xfId="26960" xr:uid="{342B1023-5613-468A-BF1C-5E5F92BAB975}"/>
    <cellStyle name="Normal 18 31 5 2 2" xfId="26961" xr:uid="{B9EE0C9C-4218-4D43-A31D-6216CCEEBA91}"/>
    <cellStyle name="Normal 18 31 5 2 2 2" xfId="26962" xr:uid="{FF763772-C2C7-44CF-BD1E-BB4219C44857}"/>
    <cellStyle name="Normal 18 31 5 2 2 3" xfId="26963" xr:uid="{E0A56021-E3EB-46AF-9EFF-3B84C28E796D}"/>
    <cellStyle name="Normal 18 31 5 2 2 4" xfId="26964" xr:uid="{312F375D-17B4-4572-9F99-756577E707E0}"/>
    <cellStyle name="Normal 18 31 5 2 2 5" xfId="26965" xr:uid="{6A0B33C2-E3B9-4726-8B07-B56102068951}"/>
    <cellStyle name="Normal 18 31 5 2 3" xfId="26966" xr:uid="{72FAF96F-E869-4F98-A873-711B66FFE660}"/>
    <cellStyle name="Normal 18 31 5 2 4" xfId="26967" xr:uid="{D22E6FE7-BD64-42DB-8F02-7AAFD10A5861}"/>
    <cellStyle name="Normal 18 31 5 2 5" xfId="26968" xr:uid="{4665929E-FCB8-4436-BC98-4697B08D98A3}"/>
    <cellStyle name="Normal 18 31 5 2 6" xfId="26969" xr:uid="{5302F06C-2251-471C-A546-B02E90042151}"/>
    <cellStyle name="Normal 18 31 5 3" xfId="26970" xr:uid="{2ECF7706-1272-4703-A352-AA2709443154}"/>
    <cellStyle name="Normal 18 31 5 3 2" xfId="26971" xr:uid="{1B02D5FF-0FC6-47D2-AECA-BBF915797480}"/>
    <cellStyle name="Normal 18 31 5 3 2 2" xfId="26972" xr:uid="{18A758A2-200B-455A-99D9-A13FF11AD78E}"/>
    <cellStyle name="Normal 18 31 5 3 2 3" xfId="26973" xr:uid="{CE0549D0-C76B-4D79-B272-93426F0DD5DD}"/>
    <cellStyle name="Normal 18 31 5 3 3" xfId="26974" xr:uid="{5D7DDC35-A13C-400E-A90D-66876813A99D}"/>
    <cellStyle name="Normal 18 31 5 3 4" xfId="26975" xr:uid="{B6B33AAD-8942-4209-A6D1-AF808979F0A7}"/>
    <cellStyle name="Normal 18 31 5 3 5" xfId="26976" xr:uid="{4DDB55CC-0AE3-491F-845F-611741E5B314}"/>
    <cellStyle name="Normal 18 31 5 3 6" xfId="26977" xr:uid="{F0ED7884-3D73-46DC-853F-BCD27F0DBA10}"/>
    <cellStyle name="Normal 18 31 5 4" xfId="26978" xr:uid="{10B352CB-DA8E-458B-96FE-E07E54D91473}"/>
    <cellStyle name="Normal 18 31 5 4 2" xfId="26979" xr:uid="{9428A1EE-8DF4-49B8-B1C4-C926DE6E9BFF}"/>
    <cellStyle name="Normal 18 31 5 4 3" xfId="26980" xr:uid="{52A9D55B-686C-4DAF-AF21-C9A34EA0D2A1}"/>
    <cellStyle name="Normal 18 31 5 5" xfId="26981" xr:uid="{631587D3-9148-4F34-B350-D58542ED4DE1}"/>
    <cellStyle name="Normal 18 31 5 6" xfId="26982" xr:uid="{122A1331-5058-4B65-A051-E140BFE830FF}"/>
    <cellStyle name="Normal 18 31 5 7" xfId="26983" xr:uid="{36EB41B8-5688-4D01-8EAF-55C26453069D}"/>
    <cellStyle name="Normal 18 31 5 8" xfId="26984" xr:uid="{E753C29D-35EF-4DEB-BE30-3ADD2BDE5FFA}"/>
    <cellStyle name="Normal 18 31 6" xfId="26985" xr:uid="{AB394C1C-EBC7-47E0-B660-61D320C36EEE}"/>
    <cellStyle name="Normal 18 31 7" xfId="26986" xr:uid="{48B72872-4BA8-41E6-A1C6-032BEACF4229}"/>
    <cellStyle name="Normal 18 32" xfId="26987" xr:uid="{EA9A7451-3EC8-4DC1-9F2C-2B768AB8262A}"/>
    <cellStyle name="Normal 18 32 2" xfId="26988" xr:uid="{75D7918C-82C0-4952-BF5E-163AAE4B455B}"/>
    <cellStyle name="Normal 18 32 2 2" xfId="26989" xr:uid="{EDF36DEC-90DC-4A5A-97DB-A5B5F14C6A93}"/>
    <cellStyle name="Normal 18 32 2 2 2" xfId="26990" xr:uid="{D71760E1-1EAA-44F1-B2A7-AD52A8957BE1}"/>
    <cellStyle name="Normal 18 32 2 3" xfId="26991" xr:uid="{168DD0D3-4641-49AE-A91A-BCE59E11A569}"/>
    <cellStyle name="Normal 18 32 2 4" xfId="26992" xr:uid="{BC94A495-A358-4205-93C0-91E58E6F7951}"/>
    <cellStyle name="Normal 18 32 3" xfId="26993" xr:uid="{F33FC021-6E74-41C6-B21E-D2D461B10D0A}"/>
    <cellStyle name="Normal 18 32 4" xfId="26994" xr:uid="{D1BB1E80-72F4-4EDB-807B-5271E42563D2}"/>
    <cellStyle name="Normal 18 32 4 2" xfId="26995" xr:uid="{8C2A604C-87AD-426D-A9A8-BCB611DC427F}"/>
    <cellStyle name="Normal 18 32 4 2 2" xfId="26996" xr:uid="{B5F397B3-AF18-494F-91C5-BB538B1F0B6A}"/>
    <cellStyle name="Normal 18 32 4 2 2 2" xfId="26997" xr:uid="{1D3A97EA-1C23-4DD1-9E89-735E91D8B3A7}"/>
    <cellStyle name="Normal 18 32 4 2 2 3" xfId="26998" xr:uid="{AF26E05C-CF43-43F2-97CF-C4B00A616627}"/>
    <cellStyle name="Normal 18 32 4 2 2 4" xfId="26999" xr:uid="{148238CD-461E-45BF-9C6A-3DB40100ECD5}"/>
    <cellStyle name="Normal 18 32 4 2 2 5" xfId="27000" xr:uid="{FA9CC8B9-1EEA-48E7-84A8-0CC7A1D2F91F}"/>
    <cellStyle name="Normal 18 32 4 2 3" xfId="27001" xr:uid="{9C6AA4E8-2981-40B7-9B8C-600CF5ACBCC1}"/>
    <cellStyle name="Normal 18 32 4 2 4" xfId="27002" xr:uid="{572C584B-3089-4A43-B3AD-3D371C22085E}"/>
    <cellStyle name="Normal 18 32 4 2 5" xfId="27003" xr:uid="{ACB8BA35-0139-4F91-90AE-28B09EBAFCCB}"/>
    <cellStyle name="Normal 18 32 4 2 6" xfId="27004" xr:uid="{7FE3D228-0591-4B6B-91ED-E56C577467CA}"/>
    <cellStyle name="Normal 18 32 4 3" xfId="27005" xr:uid="{D8962F59-CE9B-4627-B166-9484E4FBA5D3}"/>
    <cellStyle name="Normal 18 32 4 3 2" xfId="27006" xr:uid="{56CACEA4-38B9-4D2D-96C4-444A506D3389}"/>
    <cellStyle name="Normal 18 32 4 3 2 2" xfId="27007" xr:uid="{8A1F78C1-901E-497D-B9AE-2B745EFD858D}"/>
    <cellStyle name="Normal 18 32 4 3 2 3" xfId="27008" xr:uid="{59A4BFDF-5042-4C8C-A6A0-3F0C96CE8A7B}"/>
    <cellStyle name="Normal 18 32 4 3 3" xfId="27009" xr:uid="{2084E865-F62F-45F6-BEFA-D7EA2DDA844E}"/>
    <cellStyle name="Normal 18 32 4 3 4" xfId="27010" xr:uid="{C830C363-5C69-40A1-A68C-52D30782D39D}"/>
    <cellStyle name="Normal 18 32 4 3 5" xfId="27011" xr:uid="{3C517E8F-8039-4629-8F5D-BD175E19783A}"/>
    <cellStyle name="Normal 18 32 4 3 6" xfId="27012" xr:uid="{71EC7248-9B65-4729-A914-4A4CDF4A3B88}"/>
    <cellStyle name="Normal 18 32 4 4" xfId="27013" xr:uid="{BD5ABD75-567F-4F72-A93B-AB147FEAD6A2}"/>
    <cellStyle name="Normal 18 32 4 4 2" xfId="27014" xr:uid="{536AE05F-3848-4130-B32C-E2E69F733232}"/>
    <cellStyle name="Normal 18 32 4 4 3" xfId="27015" xr:uid="{DB2FAC69-1204-4A88-8DFB-582EA8EFC180}"/>
    <cellStyle name="Normal 18 32 4 5" xfId="27016" xr:uid="{8CB32B54-19FC-4BDA-97C0-635E711C3C84}"/>
    <cellStyle name="Normal 18 32 4 6" xfId="27017" xr:uid="{CD6E8E88-81B5-4A13-BD1E-53A4010CCF99}"/>
    <cellStyle name="Normal 18 32 4 7" xfId="27018" xr:uid="{0755CD47-1B5D-46FC-B708-28D19064D192}"/>
    <cellStyle name="Normal 18 32 4 8" xfId="27019" xr:uid="{8C0C37C7-2A47-4B83-BED6-8FD7916454AE}"/>
    <cellStyle name="Normal 18 32 5" xfId="27020" xr:uid="{F13C1C2A-6B63-47C2-8C85-592FF6F8D5E5}"/>
    <cellStyle name="Normal 18 32 5 2" xfId="27021" xr:uid="{BE4B743E-ED84-45FA-A582-1C648C094092}"/>
    <cellStyle name="Normal 18 32 5 2 2" xfId="27022" xr:uid="{4A1355BE-A481-4FD5-A673-298E99CA078D}"/>
    <cellStyle name="Normal 18 32 5 2 2 2" xfId="27023" xr:uid="{FF1CE4F0-8575-44C9-AFE6-A2D622EC17C4}"/>
    <cellStyle name="Normal 18 32 5 2 2 3" xfId="27024" xr:uid="{69E9154E-7B48-49E2-A9AA-41857798C03D}"/>
    <cellStyle name="Normal 18 32 5 2 2 4" xfId="27025" xr:uid="{823D6BF1-3B24-4979-A90B-0D10B38E2FC7}"/>
    <cellStyle name="Normal 18 32 5 2 2 5" xfId="27026" xr:uid="{28F6F852-E2E2-47E6-A3CB-A20667644791}"/>
    <cellStyle name="Normal 18 32 5 2 3" xfId="27027" xr:uid="{7B53B71F-C3DD-4CEB-B41A-E87CD466F291}"/>
    <cellStyle name="Normal 18 32 5 2 4" xfId="27028" xr:uid="{7D80DC64-FE90-401C-AAE5-7F38CA8C3A1E}"/>
    <cellStyle name="Normal 18 32 5 2 5" xfId="27029" xr:uid="{BC95A816-BCED-40B4-8861-37BE4C0AF939}"/>
    <cellStyle name="Normal 18 32 5 2 6" xfId="27030" xr:uid="{2EA06179-09A7-4498-920E-2982F9B1C9F1}"/>
    <cellStyle name="Normal 18 32 5 3" xfId="27031" xr:uid="{C8D6A782-2480-4290-81AE-F4840592E1B1}"/>
    <cellStyle name="Normal 18 32 5 3 2" xfId="27032" xr:uid="{38A923CC-6A08-4221-AF9C-0F7FEB4689F3}"/>
    <cellStyle name="Normal 18 32 5 3 2 2" xfId="27033" xr:uid="{02B4ECAF-6F35-4E36-8C56-7ECB04566426}"/>
    <cellStyle name="Normal 18 32 5 3 2 3" xfId="27034" xr:uid="{C69A1C94-1DF3-4D5F-9554-D8FB7791BC92}"/>
    <cellStyle name="Normal 18 32 5 3 3" xfId="27035" xr:uid="{69AAEE39-1F9F-4B89-8C93-DD4A687EDB2F}"/>
    <cellStyle name="Normal 18 32 5 3 4" xfId="27036" xr:uid="{7C8D2E64-EF8B-4E10-9C2A-4A007680A588}"/>
    <cellStyle name="Normal 18 32 5 3 5" xfId="27037" xr:uid="{B98586F2-04B7-49E6-AEC5-D3902443FE83}"/>
    <cellStyle name="Normal 18 32 5 3 6" xfId="27038" xr:uid="{9D6D48DA-DE26-45C8-A2F8-A5B5C69B99A3}"/>
    <cellStyle name="Normal 18 32 5 4" xfId="27039" xr:uid="{30467925-DE29-4433-8752-3B9EAC231C5A}"/>
    <cellStyle name="Normal 18 32 5 4 2" xfId="27040" xr:uid="{950DA1D1-2DF0-4B70-8717-E203EDDFCC23}"/>
    <cellStyle name="Normal 18 32 5 4 3" xfId="27041" xr:uid="{3F796A4A-3D70-477A-8664-0174C2DA9CF3}"/>
    <cellStyle name="Normal 18 32 5 5" xfId="27042" xr:uid="{123B73FB-1BFC-4F0D-88E7-8637E944308E}"/>
    <cellStyle name="Normal 18 32 5 6" xfId="27043" xr:uid="{03F88975-88ED-4FD4-B1ED-D98CB71324E2}"/>
    <cellStyle name="Normal 18 32 5 7" xfId="27044" xr:uid="{34B0AB6D-AF4F-40D7-A36A-3E1102E4AC85}"/>
    <cellStyle name="Normal 18 32 5 8" xfId="27045" xr:uid="{FC956AC2-C90B-4ABC-A5D0-D473D9CA21DB}"/>
    <cellStyle name="Normal 18 32 6" xfId="27046" xr:uid="{4152D362-FCCB-4E91-A9A3-B88F0E715174}"/>
    <cellStyle name="Normal 18 32 7" xfId="27047" xr:uid="{6CA86009-AD46-4E78-95C9-D7A5ACEAACAD}"/>
    <cellStyle name="Normal 18 33" xfId="27048" xr:uid="{9DD41E04-F51D-43AB-9AEB-A6308D85C6AF}"/>
    <cellStyle name="Normal 18 33 2" xfId="27049" xr:uid="{8168AB48-5445-46C3-809E-79620A41C927}"/>
    <cellStyle name="Normal 18 33 2 2" xfId="27050" xr:uid="{589CCDEB-8FF7-4963-B18A-1339633DF72A}"/>
    <cellStyle name="Normal 18 33 2 2 2" xfId="27051" xr:uid="{E96BF70E-DF74-4182-83EB-4326EB0AEEEB}"/>
    <cellStyle name="Normal 18 33 2 3" xfId="27052" xr:uid="{7BEC7C13-7552-4680-AAC0-57B2CB56C078}"/>
    <cellStyle name="Normal 18 33 2 4" xfId="27053" xr:uid="{39DC3E51-CB85-427D-93A2-A357B32D806B}"/>
    <cellStyle name="Normal 18 33 3" xfId="27054" xr:uid="{2BA122D2-4F70-42FD-B1FE-BD4AFA847FFF}"/>
    <cellStyle name="Normal 18 33 4" xfId="27055" xr:uid="{EA55ECCB-0EB2-4018-88AA-1E472EF2D329}"/>
    <cellStyle name="Normal 18 33 4 2" xfId="27056" xr:uid="{D1287C7B-5F8A-4588-A07F-7B381E07F11F}"/>
    <cellStyle name="Normal 18 33 4 2 2" xfId="27057" xr:uid="{43F2F6BC-FA0A-4394-8E38-E743DA9877FA}"/>
    <cellStyle name="Normal 18 33 4 2 2 2" xfId="27058" xr:uid="{1C0C35DB-65C1-4020-983C-549044D76104}"/>
    <cellStyle name="Normal 18 33 4 2 2 3" xfId="27059" xr:uid="{8B5AECBB-F20D-4CA3-AC22-408D3A9C875E}"/>
    <cellStyle name="Normal 18 33 4 2 2 4" xfId="27060" xr:uid="{C73F2E59-7368-417F-A845-8D3B0D7E49F3}"/>
    <cellStyle name="Normal 18 33 4 2 2 5" xfId="27061" xr:uid="{3FEF7248-EDBC-4778-826D-375186379065}"/>
    <cellStyle name="Normal 18 33 4 2 3" xfId="27062" xr:uid="{855A29A4-C483-43BC-8A28-37FD63A7C9A5}"/>
    <cellStyle name="Normal 18 33 4 2 4" xfId="27063" xr:uid="{F80A8729-5EA5-47F8-8AF3-146160B9E831}"/>
    <cellStyle name="Normal 18 33 4 2 5" xfId="27064" xr:uid="{D71837DF-CF52-4D36-B291-0EADC32CC5C8}"/>
    <cellStyle name="Normal 18 33 4 2 6" xfId="27065" xr:uid="{74511F7E-5D92-4796-8EFE-18C5F9B9AA3D}"/>
    <cellStyle name="Normal 18 33 4 3" xfId="27066" xr:uid="{319EA5B8-C541-4CA8-9CDE-B021A988800D}"/>
    <cellStyle name="Normal 18 33 4 3 2" xfId="27067" xr:uid="{9B187761-007C-477B-87C5-DC021F181B71}"/>
    <cellStyle name="Normal 18 33 4 3 2 2" xfId="27068" xr:uid="{FE9C5277-30E6-4B66-B323-1BFB353F6A2E}"/>
    <cellStyle name="Normal 18 33 4 3 2 3" xfId="27069" xr:uid="{66A0D07D-C21D-406D-8ED9-0B667B5DAC93}"/>
    <cellStyle name="Normal 18 33 4 3 3" xfId="27070" xr:uid="{0E92F245-A371-4236-B4E9-64BA81790F34}"/>
    <cellStyle name="Normal 18 33 4 3 4" xfId="27071" xr:uid="{597C5295-0A81-43BA-A32B-A6848E9E925B}"/>
    <cellStyle name="Normal 18 33 4 3 5" xfId="27072" xr:uid="{1D0A0502-5EE3-4B37-9642-54E0A9F4FBB7}"/>
    <cellStyle name="Normal 18 33 4 3 6" xfId="27073" xr:uid="{2085A795-5D11-4B57-9238-C8B3CB39726C}"/>
    <cellStyle name="Normal 18 33 4 4" xfId="27074" xr:uid="{B897CF1F-46D1-4989-BA49-78F14B342CCF}"/>
    <cellStyle name="Normal 18 33 4 4 2" xfId="27075" xr:uid="{D2D24825-687A-42D2-942D-42537231DF01}"/>
    <cellStyle name="Normal 18 33 4 4 3" xfId="27076" xr:uid="{E129306E-9585-43EF-ACD0-96EFF9B18B92}"/>
    <cellStyle name="Normal 18 33 4 5" xfId="27077" xr:uid="{01D58F52-5977-4B8A-A914-E37680EDB52F}"/>
    <cellStyle name="Normal 18 33 4 6" xfId="27078" xr:uid="{1651DDFB-7E41-48B7-8DA7-8ED2DAA6C30F}"/>
    <cellStyle name="Normal 18 33 4 7" xfId="27079" xr:uid="{2A281E64-A58E-4934-8AC6-0C0FD575CFC2}"/>
    <cellStyle name="Normal 18 33 4 8" xfId="27080" xr:uid="{3190181C-9DE5-4035-89C0-BAE0C1C321E2}"/>
    <cellStyle name="Normal 18 33 5" xfId="27081" xr:uid="{3A2903DA-F911-4FF5-89A3-D5F765117FA0}"/>
    <cellStyle name="Normal 18 33 5 2" xfId="27082" xr:uid="{ABA7F63F-0400-4FBB-9A77-30699D6E0916}"/>
    <cellStyle name="Normal 18 33 5 2 2" xfId="27083" xr:uid="{D7E41DD7-B2A8-4A3C-A013-A7C688A77B6B}"/>
    <cellStyle name="Normal 18 33 5 2 2 2" xfId="27084" xr:uid="{6BABFED6-8F60-44E0-A365-421BEA81B1DE}"/>
    <cellStyle name="Normal 18 33 5 2 2 3" xfId="27085" xr:uid="{525AA228-11F9-4B6A-ADD3-2478DA0EB0EA}"/>
    <cellStyle name="Normal 18 33 5 2 2 4" xfId="27086" xr:uid="{091718C9-E88F-4F3D-B198-EBA2FB3E4DC8}"/>
    <cellStyle name="Normal 18 33 5 2 2 5" xfId="27087" xr:uid="{E1666A3A-F4AE-4CED-9CFA-3FFD4974680F}"/>
    <cellStyle name="Normal 18 33 5 2 3" xfId="27088" xr:uid="{75F33612-0122-41CB-B3C8-F4CBFDC760C4}"/>
    <cellStyle name="Normal 18 33 5 2 4" xfId="27089" xr:uid="{B09F8C5B-556D-4ADF-8270-1DABA0F6C7A3}"/>
    <cellStyle name="Normal 18 33 5 2 5" xfId="27090" xr:uid="{849D75BE-F39F-4536-834D-A20298D60CE0}"/>
    <cellStyle name="Normal 18 33 5 2 6" xfId="27091" xr:uid="{1AFDB2AF-29FE-4FE5-89D0-AA7EC7541CDD}"/>
    <cellStyle name="Normal 18 33 5 3" xfId="27092" xr:uid="{0B2C522F-06EA-48C8-8A37-00087A701F09}"/>
    <cellStyle name="Normal 18 33 5 3 2" xfId="27093" xr:uid="{401C588B-B031-4B31-836F-37ED246AC5E5}"/>
    <cellStyle name="Normal 18 33 5 3 2 2" xfId="27094" xr:uid="{098DE907-1DAA-4477-AB19-EB1EFDAB61F2}"/>
    <cellStyle name="Normal 18 33 5 3 2 3" xfId="27095" xr:uid="{1C6ECBF1-86B9-444F-BCEF-39C3AB72D38E}"/>
    <cellStyle name="Normal 18 33 5 3 3" xfId="27096" xr:uid="{79CEFF0D-3C7E-4092-BF79-794F9FCDF3D8}"/>
    <cellStyle name="Normal 18 33 5 3 4" xfId="27097" xr:uid="{F242F47A-29E2-4573-B8A9-9640CA3964A8}"/>
    <cellStyle name="Normal 18 33 5 3 5" xfId="27098" xr:uid="{FFA48377-D15C-46A9-94D1-3CCFB91901BC}"/>
    <cellStyle name="Normal 18 33 5 3 6" xfId="27099" xr:uid="{70EAC8F1-B8B1-426F-A2E2-50620E14FFBD}"/>
    <cellStyle name="Normal 18 33 5 4" xfId="27100" xr:uid="{7721B700-000D-4D44-952C-D4A764C89F59}"/>
    <cellStyle name="Normal 18 33 5 4 2" xfId="27101" xr:uid="{58987B7E-B392-45FA-B3E2-BB71299F466E}"/>
    <cellStyle name="Normal 18 33 5 4 3" xfId="27102" xr:uid="{172459D0-5D94-46CC-9AA9-C8BE7DF6DEC9}"/>
    <cellStyle name="Normal 18 33 5 5" xfId="27103" xr:uid="{CA25DFA1-55D3-4387-AEA7-52DFB236C903}"/>
    <cellStyle name="Normal 18 33 5 6" xfId="27104" xr:uid="{2129FC97-AEB8-44DC-B2F9-ED8C60BBA03F}"/>
    <cellStyle name="Normal 18 33 5 7" xfId="27105" xr:uid="{22F914A7-D592-4695-827B-14CA69DA11B2}"/>
    <cellStyle name="Normal 18 33 5 8" xfId="27106" xr:uid="{188E25DE-C3E2-4521-A010-EA88627853DC}"/>
    <cellStyle name="Normal 18 33 6" xfId="27107" xr:uid="{26E471C4-7E98-4AC0-A081-F0BD53ADDDE3}"/>
    <cellStyle name="Normal 18 33 7" xfId="27108" xr:uid="{08D3A9FD-61C0-4E46-8354-4731C87F4160}"/>
    <cellStyle name="Normal 18 34" xfId="27109" xr:uid="{2E06B0C6-C2BA-4C80-AE69-D4BBCC04752D}"/>
    <cellStyle name="Normal 18 34 2" xfId="27110" xr:uid="{0853234C-97B5-495D-A6D0-FC742503311D}"/>
    <cellStyle name="Normal 18 34 2 2" xfId="27111" xr:uid="{E8597DB7-CC33-4C4B-9CA7-A07EAD732CA8}"/>
    <cellStyle name="Normal 18 34 2 2 2" xfId="27112" xr:uid="{0C5A9431-A75B-47F3-A3BC-542EE52FE1E7}"/>
    <cellStyle name="Normal 18 34 2 3" xfId="27113" xr:uid="{7CC69223-FE88-40CC-8533-8EA3484F158F}"/>
    <cellStyle name="Normal 18 34 2 4" xfId="27114" xr:uid="{A15836E0-ADB9-4262-B667-9E617A7DF111}"/>
    <cellStyle name="Normal 18 34 3" xfId="27115" xr:uid="{45013564-2A4B-4F99-A2D4-BAFBF52EBD0E}"/>
    <cellStyle name="Normal 18 34 4" xfId="27116" xr:uid="{39DDE166-7920-42AE-B06B-D7E1CCF6417E}"/>
    <cellStyle name="Normal 18 34 4 2" xfId="27117" xr:uid="{884F32C6-17BE-460C-A588-D8AA3FE7F169}"/>
    <cellStyle name="Normal 18 34 4 2 2" xfId="27118" xr:uid="{8BC02051-0D8D-4EF4-B2B6-A40916D48183}"/>
    <cellStyle name="Normal 18 34 4 2 2 2" xfId="27119" xr:uid="{C85E705B-A9E1-45E1-A30E-A189AB8B33D5}"/>
    <cellStyle name="Normal 18 34 4 2 2 3" xfId="27120" xr:uid="{9DD5C85F-9785-4946-B5F6-E8085A1D0F18}"/>
    <cellStyle name="Normal 18 34 4 2 2 4" xfId="27121" xr:uid="{03AD6FD8-6EA7-464E-8107-C629E3F6E111}"/>
    <cellStyle name="Normal 18 34 4 2 2 5" xfId="27122" xr:uid="{AEAE6E15-7C67-4B7C-BB6E-B592540657FD}"/>
    <cellStyle name="Normal 18 34 4 2 3" xfId="27123" xr:uid="{3D855731-2E63-47F1-9281-F59AEFF96945}"/>
    <cellStyle name="Normal 18 34 4 2 4" xfId="27124" xr:uid="{31A03DCD-8FCD-4E90-8B63-051874CFEF3F}"/>
    <cellStyle name="Normal 18 34 4 2 5" xfId="27125" xr:uid="{E98507EE-5902-4FFC-9D87-1AADF9B0B58C}"/>
    <cellStyle name="Normal 18 34 4 2 6" xfId="27126" xr:uid="{1534DFED-CDE6-4557-A43F-258BAEA398A3}"/>
    <cellStyle name="Normal 18 34 4 3" xfId="27127" xr:uid="{7D7CDCC4-CC23-4060-9A0D-891C2C4E0870}"/>
    <cellStyle name="Normal 18 34 4 3 2" xfId="27128" xr:uid="{85E04267-0C73-4B23-B2D7-9E9D4D6A58FB}"/>
    <cellStyle name="Normal 18 34 4 3 2 2" xfId="27129" xr:uid="{A4DF13E1-5D2D-4E9B-9AAA-58D5E9A82721}"/>
    <cellStyle name="Normal 18 34 4 3 2 3" xfId="27130" xr:uid="{B884EF48-84DD-4071-98FE-7F1B2740437E}"/>
    <cellStyle name="Normal 18 34 4 3 3" xfId="27131" xr:uid="{7CA0F5CF-EC04-4244-924E-EB85107E06C9}"/>
    <cellStyle name="Normal 18 34 4 3 4" xfId="27132" xr:uid="{7915AA58-84E9-405E-A322-A3EEBED56DFC}"/>
    <cellStyle name="Normal 18 34 4 3 5" xfId="27133" xr:uid="{1C2DA26D-9955-4865-B952-DD62577A2FF7}"/>
    <cellStyle name="Normal 18 34 4 3 6" xfId="27134" xr:uid="{4BBD1EB6-62B4-42AE-9369-6511CE23CDEE}"/>
    <cellStyle name="Normal 18 34 4 4" xfId="27135" xr:uid="{339E0079-2F4E-4723-95D1-BB0FC04840B0}"/>
    <cellStyle name="Normal 18 34 4 4 2" xfId="27136" xr:uid="{4700BF0B-3F4C-4D28-BA83-D9FDCAEDE172}"/>
    <cellStyle name="Normal 18 34 4 4 3" xfId="27137" xr:uid="{A2687279-4A4F-467B-93CA-9BE5E4040999}"/>
    <cellStyle name="Normal 18 34 4 5" xfId="27138" xr:uid="{827F347C-6F3E-44FF-8B8E-FFB2CEC8E6DE}"/>
    <cellStyle name="Normal 18 34 4 6" xfId="27139" xr:uid="{FB9B6256-C57C-4FF5-AE78-4CA51717FCEE}"/>
    <cellStyle name="Normal 18 34 4 7" xfId="27140" xr:uid="{2949B2A5-31E2-4F88-AB33-9F7F5F68D61E}"/>
    <cellStyle name="Normal 18 34 4 8" xfId="27141" xr:uid="{B56498A6-7458-4DCC-BFBA-2E4457CE7ED2}"/>
    <cellStyle name="Normal 18 34 5" xfId="27142" xr:uid="{21C38C5F-EF06-4117-BDC0-D14CF01D668A}"/>
    <cellStyle name="Normal 18 34 5 2" xfId="27143" xr:uid="{719DECA1-9FEF-4C32-AF5F-6A52CE900A98}"/>
    <cellStyle name="Normal 18 34 5 2 2" xfId="27144" xr:uid="{A544C438-0D8C-4FDA-8DE2-23A6E284ED85}"/>
    <cellStyle name="Normal 18 34 5 2 2 2" xfId="27145" xr:uid="{8AA48E68-82D0-4B3C-AA09-26D392CBE6AE}"/>
    <cellStyle name="Normal 18 34 5 2 2 3" xfId="27146" xr:uid="{ABF51048-C8AE-4852-B156-E19E0C1ED41F}"/>
    <cellStyle name="Normal 18 34 5 2 2 4" xfId="27147" xr:uid="{EE00D430-DADD-4D31-B91B-362728A5C445}"/>
    <cellStyle name="Normal 18 34 5 2 2 5" xfId="27148" xr:uid="{4247B08E-5623-403A-8995-F6866D9639F7}"/>
    <cellStyle name="Normal 18 34 5 2 3" xfId="27149" xr:uid="{40BB79D6-1FEA-4950-8E8C-882D171002C0}"/>
    <cellStyle name="Normal 18 34 5 2 4" xfId="27150" xr:uid="{1C860EFD-1E08-4E21-A1C2-F67873730902}"/>
    <cellStyle name="Normal 18 34 5 2 5" xfId="27151" xr:uid="{54FC4E29-4A4B-4D07-8A63-70E8D4294162}"/>
    <cellStyle name="Normal 18 34 5 2 6" xfId="27152" xr:uid="{D13F38F8-D7D7-4C61-B38A-012EC639A234}"/>
    <cellStyle name="Normal 18 34 5 3" xfId="27153" xr:uid="{36E51D7F-A709-4A9B-8805-EC5EBDC9527F}"/>
    <cellStyle name="Normal 18 34 5 3 2" xfId="27154" xr:uid="{A4C29E18-F470-4ED9-94D5-9DF935E20F26}"/>
    <cellStyle name="Normal 18 34 5 3 2 2" xfId="27155" xr:uid="{8BA6BE05-E54A-447D-9A51-0C5F5DDBADFD}"/>
    <cellStyle name="Normal 18 34 5 3 2 3" xfId="27156" xr:uid="{04202C6A-73CF-4355-8F35-6244390ECBA6}"/>
    <cellStyle name="Normal 18 34 5 3 3" xfId="27157" xr:uid="{BF25B766-5DCD-46B6-8416-DC5EC20F5596}"/>
    <cellStyle name="Normal 18 34 5 3 4" xfId="27158" xr:uid="{EF8065EA-A3CD-4D6D-8EBA-89BB9247C5DC}"/>
    <cellStyle name="Normal 18 34 5 3 5" xfId="27159" xr:uid="{C14290C7-A673-4B02-91F1-59E55C4C8A1D}"/>
    <cellStyle name="Normal 18 34 5 3 6" xfId="27160" xr:uid="{F6ADB423-EAF4-429C-B1DF-A1D21CDDEEDD}"/>
    <cellStyle name="Normal 18 34 5 4" xfId="27161" xr:uid="{B70A2078-B3CF-4E38-9F13-E696CDFC8241}"/>
    <cellStyle name="Normal 18 34 5 4 2" xfId="27162" xr:uid="{4A4263F8-699A-49A0-B62D-B03B32BAE296}"/>
    <cellStyle name="Normal 18 34 5 4 3" xfId="27163" xr:uid="{33ADEC89-F972-41FA-890D-7DC396BE31FB}"/>
    <cellStyle name="Normal 18 34 5 5" xfId="27164" xr:uid="{93A1631E-D1C0-4669-8BA1-042F73A04714}"/>
    <cellStyle name="Normal 18 34 5 6" xfId="27165" xr:uid="{8B18049A-895D-4F3F-A072-A29C46BAB1F1}"/>
    <cellStyle name="Normal 18 34 5 7" xfId="27166" xr:uid="{9DCE0D83-EE44-4442-A953-4D63C10EB1D6}"/>
    <cellStyle name="Normal 18 34 5 8" xfId="27167" xr:uid="{69094929-4D92-47A5-861D-4B0EC1040CDF}"/>
    <cellStyle name="Normal 18 34 6" xfId="27168" xr:uid="{975FB3DC-B0AA-4D68-B1B9-5FDF1A53A8E9}"/>
    <cellStyle name="Normal 18 34 7" xfId="27169" xr:uid="{5891789F-1DEE-4986-9C6C-AB54C479283A}"/>
    <cellStyle name="Normal 18 35" xfId="27170" xr:uid="{0FBCDDFB-7FEE-4A28-B838-7D97E3A1BBCD}"/>
    <cellStyle name="Normal 18 35 2" xfId="27171" xr:uid="{55A73E48-6713-4258-A092-41F4DF8AB17D}"/>
    <cellStyle name="Normal 18 35 2 2" xfId="27172" xr:uid="{E21932E6-EE6D-49C5-BB8B-ABC84E264689}"/>
    <cellStyle name="Normal 18 35 2 2 2" xfId="27173" xr:uid="{1ADB0731-EADA-4260-8317-E2D203DAC6B0}"/>
    <cellStyle name="Normal 18 35 2 3" xfId="27174" xr:uid="{8A6A8AE3-72D4-4842-896B-9265324373B4}"/>
    <cellStyle name="Normal 18 35 2 4" xfId="27175" xr:uid="{92D9B196-0C2C-4FBF-B906-61FBE8943470}"/>
    <cellStyle name="Normal 18 35 3" xfId="27176" xr:uid="{2A613A56-382A-4D35-A281-21CA348AD654}"/>
    <cellStyle name="Normal 18 35 4" xfId="27177" xr:uid="{0B23CC7A-55FA-4C4D-B382-914701C7B71E}"/>
    <cellStyle name="Normal 18 35 4 2" xfId="27178" xr:uid="{D3C85F2C-57B1-4EDA-B431-DB0FFBFF25C9}"/>
    <cellStyle name="Normal 18 35 4 2 2" xfId="27179" xr:uid="{1F0385B2-8536-490E-921F-4B00B550FA8B}"/>
    <cellStyle name="Normal 18 35 4 2 2 2" xfId="27180" xr:uid="{667708E9-F7D1-40F0-99A7-CA9F920404F0}"/>
    <cellStyle name="Normal 18 35 4 2 2 3" xfId="27181" xr:uid="{2D4F27F5-E9E2-465A-BC80-6E2D51A92501}"/>
    <cellStyle name="Normal 18 35 4 2 2 4" xfId="27182" xr:uid="{D067F2BF-334F-41D1-BE44-11CA95A2BC8A}"/>
    <cellStyle name="Normal 18 35 4 2 2 5" xfId="27183" xr:uid="{68FBDE26-B40D-48AA-A58C-D579AC6D8321}"/>
    <cellStyle name="Normal 18 35 4 2 3" xfId="27184" xr:uid="{C1C4AC2F-493D-487C-A5FD-DBD007C5AD37}"/>
    <cellStyle name="Normal 18 35 4 2 4" xfId="27185" xr:uid="{E381024F-A922-4689-9D0C-698A14B60B3D}"/>
    <cellStyle name="Normal 18 35 4 2 5" xfId="27186" xr:uid="{1E4185A6-53D6-45D5-A125-801E6A3AB7D1}"/>
    <cellStyle name="Normal 18 35 4 2 6" xfId="27187" xr:uid="{ED520334-27C4-44BD-9387-2BC763236C27}"/>
    <cellStyle name="Normal 18 35 4 3" xfId="27188" xr:uid="{0D05C145-2227-4411-B502-1DFAF7ADB0FB}"/>
    <cellStyle name="Normal 18 35 4 3 2" xfId="27189" xr:uid="{2B05582D-E0B0-4CBE-A34B-27D17473538D}"/>
    <cellStyle name="Normal 18 35 4 3 2 2" xfId="27190" xr:uid="{A0FC4D93-03E9-458C-8072-0B645ADCD39F}"/>
    <cellStyle name="Normal 18 35 4 3 2 3" xfId="27191" xr:uid="{6A9FC746-F6D6-4832-877E-EE0FC3B30500}"/>
    <cellStyle name="Normal 18 35 4 3 3" xfId="27192" xr:uid="{9F6B1254-7B04-4A1D-8E71-87516B4BA345}"/>
    <cellStyle name="Normal 18 35 4 3 4" xfId="27193" xr:uid="{ED931B19-417B-42DF-88AC-D7B02FBBFD5E}"/>
    <cellStyle name="Normal 18 35 4 3 5" xfId="27194" xr:uid="{2CB6789D-9910-41C5-9A35-6593A3B8B271}"/>
    <cellStyle name="Normal 18 35 4 3 6" xfId="27195" xr:uid="{659B9BF0-A220-40B0-8F70-E26A044DB6E3}"/>
    <cellStyle name="Normal 18 35 4 4" xfId="27196" xr:uid="{107B5910-7196-4976-84D9-EF50F75F28C0}"/>
    <cellStyle name="Normal 18 35 4 4 2" xfId="27197" xr:uid="{6DD1EC1B-061B-4D6D-BB46-0C6D05D74121}"/>
    <cellStyle name="Normal 18 35 4 4 3" xfId="27198" xr:uid="{88EE7B28-410F-46AC-9A98-FC714CCD598A}"/>
    <cellStyle name="Normal 18 35 4 5" xfId="27199" xr:uid="{F3675776-F9A3-4AED-BBDB-20AC1E5AB9B4}"/>
    <cellStyle name="Normal 18 35 4 6" xfId="27200" xr:uid="{ABDB441C-5195-4059-A556-3C79C15C3C10}"/>
    <cellStyle name="Normal 18 35 4 7" xfId="27201" xr:uid="{B1CA8481-84A0-4F8D-8FCA-9CC8AA6A4CDF}"/>
    <cellStyle name="Normal 18 35 4 8" xfId="27202" xr:uid="{32F561D1-0E20-4C5B-BA1E-4FE3338FA583}"/>
    <cellStyle name="Normal 18 35 5" xfId="27203" xr:uid="{B1A1219A-461B-4508-9017-D0DF02FAF676}"/>
    <cellStyle name="Normal 18 35 5 2" xfId="27204" xr:uid="{CAA979BE-79B9-4B08-83D4-2DAC5259EF14}"/>
    <cellStyle name="Normal 18 35 5 2 2" xfId="27205" xr:uid="{52CE12BE-C51B-4DBA-A4CB-8E9170C582CE}"/>
    <cellStyle name="Normal 18 35 5 2 2 2" xfId="27206" xr:uid="{DB97AAAD-A806-460B-864C-CCAEF38726F3}"/>
    <cellStyle name="Normal 18 35 5 2 2 3" xfId="27207" xr:uid="{109D2280-7C5E-4E73-AD1B-2F6B31131698}"/>
    <cellStyle name="Normal 18 35 5 2 2 4" xfId="27208" xr:uid="{61D7A8F1-85F3-4150-B9B0-C88E940E8529}"/>
    <cellStyle name="Normal 18 35 5 2 2 5" xfId="27209" xr:uid="{5388BFA4-ECD6-43F9-87EF-3B3061A3F76F}"/>
    <cellStyle name="Normal 18 35 5 2 3" xfId="27210" xr:uid="{C500747D-0639-46D5-9988-CC938140EABC}"/>
    <cellStyle name="Normal 18 35 5 2 4" xfId="27211" xr:uid="{E512D7CA-718F-497B-AC0E-5AFF6663E1D3}"/>
    <cellStyle name="Normal 18 35 5 2 5" xfId="27212" xr:uid="{A71B0C3C-2425-4227-A6DC-1537527AB3DA}"/>
    <cellStyle name="Normal 18 35 5 2 6" xfId="27213" xr:uid="{43B7B5EC-C3A6-4B77-A9AB-094866B08E28}"/>
    <cellStyle name="Normal 18 35 5 3" xfId="27214" xr:uid="{C0F244E2-9E53-4ACA-884B-E137B3561915}"/>
    <cellStyle name="Normal 18 35 5 3 2" xfId="27215" xr:uid="{A6A0D561-6223-4F83-8C62-80F2354D96F8}"/>
    <cellStyle name="Normal 18 35 5 3 2 2" xfId="27216" xr:uid="{E28F7A40-5CA2-43E2-9029-0E1BBFBC21BD}"/>
    <cellStyle name="Normal 18 35 5 3 2 3" xfId="27217" xr:uid="{88480435-5B20-4BB8-82C1-D251FCA74F78}"/>
    <cellStyle name="Normal 18 35 5 3 3" xfId="27218" xr:uid="{E218BCA9-1414-4BFD-8E73-96CB08DD2447}"/>
    <cellStyle name="Normal 18 35 5 3 4" xfId="27219" xr:uid="{8CD5507E-4D78-4CEA-B2FF-1537D8BC819C}"/>
    <cellStyle name="Normal 18 35 5 3 5" xfId="27220" xr:uid="{59C1E80A-EF8F-42CD-87DE-2A7DAC2AB1BD}"/>
    <cellStyle name="Normal 18 35 5 3 6" xfId="27221" xr:uid="{A38D47F2-10B1-47D5-B263-69FE54683D40}"/>
    <cellStyle name="Normal 18 35 5 4" xfId="27222" xr:uid="{AC4A5BD8-8E5C-4C57-949F-048B8C8E3858}"/>
    <cellStyle name="Normal 18 35 5 4 2" xfId="27223" xr:uid="{0FE436CB-7B77-4126-AC69-B6E6FD891713}"/>
    <cellStyle name="Normal 18 35 5 4 3" xfId="27224" xr:uid="{733E5E9E-9343-4CC7-B222-E046B37A9FFB}"/>
    <cellStyle name="Normal 18 35 5 5" xfId="27225" xr:uid="{06A1A123-21F3-4ECA-B7DB-37C73C9CE0BD}"/>
    <cellStyle name="Normal 18 35 5 6" xfId="27226" xr:uid="{C5AA9963-375C-44F8-98D1-0CA774D087EA}"/>
    <cellStyle name="Normal 18 35 5 7" xfId="27227" xr:uid="{E74C7A0F-3B60-45FB-ACCF-BA7C03BFA890}"/>
    <cellStyle name="Normal 18 35 5 8" xfId="27228" xr:uid="{091A4722-B09F-4A73-AA40-ADCBD112DD39}"/>
    <cellStyle name="Normal 18 35 6" xfId="27229" xr:uid="{839F0B64-3733-4F44-ADC7-23CA5140C09C}"/>
    <cellStyle name="Normal 18 35 7" xfId="27230" xr:uid="{C8E5EB0F-7FA1-45CA-877F-2DBF9CF39340}"/>
    <cellStyle name="Normal 18 36" xfId="27231" xr:uid="{06872CEF-A0B6-4FA0-B1D5-4015724BF7D1}"/>
    <cellStyle name="Normal 18 36 2" xfId="27232" xr:uid="{27FBAA2C-CF03-4025-8D24-35CC75DB900D}"/>
    <cellStyle name="Normal 18 36 2 2" xfId="27233" xr:uid="{A1CF0A48-DA33-4317-97D5-DAFAB3A2729C}"/>
    <cellStyle name="Normal 18 36 2 2 2" xfId="27234" xr:uid="{06F80FE9-BD7F-4C65-98A6-4C52C0B3830C}"/>
    <cellStyle name="Normal 18 36 2 3" xfId="27235" xr:uid="{3715AA75-11B5-45BD-B4DD-5C40FD02B98C}"/>
    <cellStyle name="Normal 18 36 2 4" xfId="27236" xr:uid="{AF0F5357-6D26-427F-AA39-BE6FC0B41AAA}"/>
    <cellStyle name="Normal 18 36 3" xfId="27237" xr:uid="{FE8A1A82-D876-49FB-90AC-2D2769F3D73C}"/>
    <cellStyle name="Normal 18 36 4" xfId="27238" xr:uid="{8E0BF8E1-1F0C-4BC5-BD61-91482BE6CA12}"/>
    <cellStyle name="Normal 18 36 4 2" xfId="27239" xr:uid="{81C4E30B-34AF-4316-BFCF-294A8149E29F}"/>
    <cellStyle name="Normal 18 36 4 2 2" xfId="27240" xr:uid="{9AD56F7A-8250-434F-9A51-BAB6F9A41BE8}"/>
    <cellStyle name="Normal 18 36 4 2 2 2" xfId="27241" xr:uid="{0E0730AB-74CE-42DD-828A-1117D674D16B}"/>
    <cellStyle name="Normal 18 36 4 2 2 3" xfId="27242" xr:uid="{93B085AE-8A9D-4ACF-BA45-6BBA0CEA0F69}"/>
    <cellStyle name="Normal 18 36 4 2 2 4" xfId="27243" xr:uid="{F7FFDC12-BA8D-40C3-B7A2-58F827B89179}"/>
    <cellStyle name="Normal 18 36 4 2 2 5" xfId="27244" xr:uid="{579B0291-8C08-4AD5-8A00-A91675B3BA46}"/>
    <cellStyle name="Normal 18 36 4 2 3" xfId="27245" xr:uid="{E04FF132-6F3E-40E1-AD67-FFAAE0ECB532}"/>
    <cellStyle name="Normal 18 36 4 2 4" xfId="27246" xr:uid="{D9B81DF8-58A5-46A4-BD38-1EE964DF1006}"/>
    <cellStyle name="Normal 18 36 4 2 5" xfId="27247" xr:uid="{2492B0EC-5006-4C95-A64D-27E2C24711D5}"/>
    <cellStyle name="Normal 18 36 4 2 6" xfId="27248" xr:uid="{89FCEB43-FD4F-49B3-923D-794D7BFBBC75}"/>
    <cellStyle name="Normal 18 36 4 3" xfId="27249" xr:uid="{000812B8-9AA3-43C7-8D2C-815EA0127AB6}"/>
    <cellStyle name="Normal 18 36 4 3 2" xfId="27250" xr:uid="{BC1ABC63-CA63-4085-9BE6-B653F975BCB7}"/>
    <cellStyle name="Normal 18 36 4 3 2 2" xfId="27251" xr:uid="{2504E99E-586D-43B6-977B-19AFD900D42E}"/>
    <cellStyle name="Normal 18 36 4 3 2 3" xfId="27252" xr:uid="{9678F7EE-022F-40B1-A6DD-88724B18042B}"/>
    <cellStyle name="Normal 18 36 4 3 3" xfId="27253" xr:uid="{EBCFAF60-E8DA-4785-9A02-F5348480A118}"/>
    <cellStyle name="Normal 18 36 4 3 4" xfId="27254" xr:uid="{867BFB22-4218-418F-9BA3-8B6EC9CA78B1}"/>
    <cellStyle name="Normal 18 36 4 3 5" xfId="27255" xr:uid="{06AB4D80-F3FD-4D79-9200-883FD9C06A16}"/>
    <cellStyle name="Normal 18 36 4 3 6" xfId="27256" xr:uid="{C4B35E82-CD73-4F64-9515-3E23389E3077}"/>
    <cellStyle name="Normal 18 36 4 4" xfId="27257" xr:uid="{D1850889-02B1-4884-A94D-FCF6A24A0F64}"/>
    <cellStyle name="Normal 18 36 4 4 2" xfId="27258" xr:uid="{15FEDD75-5B77-4510-8914-19B4C535CCC2}"/>
    <cellStyle name="Normal 18 36 4 4 3" xfId="27259" xr:uid="{BAB89F30-3DC9-4164-8BBC-85117A8EC3B5}"/>
    <cellStyle name="Normal 18 36 4 5" xfId="27260" xr:uid="{CB35D2E0-3792-4312-BAFF-0A3AE33DE713}"/>
    <cellStyle name="Normal 18 36 4 6" xfId="27261" xr:uid="{0129DFA3-1DA6-4397-8E66-862BE9B2D015}"/>
    <cellStyle name="Normal 18 36 4 7" xfId="27262" xr:uid="{BF1565A7-A542-4653-8AE3-0A14A269C097}"/>
    <cellStyle name="Normal 18 36 4 8" xfId="27263" xr:uid="{140B7892-91E9-4FC5-82AA-5671437BA1E6}"/>
    <cellStyle name="Normal 18 36 5" xfId="27264" xr:uid="{0F7A7A1D-F98B-47F6-9C37-8A21556B6BEA}"/>
    <cellStyle name="Normal 18 36 5 2" xfId="27265" xr:uid="{EB49966F-3816-41B5-950E-1916518401D1}"/>
    <cellStyle name="Normal 18 36 5 2 2" xfId="27266" xr:uid="{BEE20037-6725-4D7B-8DED-0D36AA282054}"/>
    <cellStyle name="Normal 18 36 5 2 2 2" xfId="27267" xr:uid="{085A83A1-BBDF-4B1D-9125-D2B239A5108B}"/>
    <cellStyle name="Normal 18 36 5 2 2 3" xfId="27268" xr:uid="{9C45B25A-D5D4-4372-A6AC-BDBB0FF4F91A}"/>
    <cellStyle name="Normal 18 36 5 2 2 4" xfId="27269" xr:uid="{3E59684C-11FA-4A7C-8B2B-621BF0783329}"/>
    <cellStyle name="Normal 18 36 5 2 2 5" xfId="27270" xr:uid="{71BDCE38-C127-4FA9-B964-716727A0A711}"/>
    <cellStyle name="Normal 18 36 5 2 3" xfId="27271" xr:uid="{0ADD4210-A6B9-47A4-B2D0-1A19605C6730}"/>
    <cellStyle name="Normal 18 36 5 2 4" xfId="27272" xr:uid="{F7E473B4-490B-4373-ACEC-BC1CE02471DC}"/>
    <cellStyle name="Normal 18 36 5 2 5" xfId="27273" xr:uid="{80D28D39-44D2-4A5C-BF4A-27CF8BC814E5}"/>
    <cellStyle name="Normal 18 36 5 2 6" xfId="27274" xr:uid="{7990B51B-F7DE-4F50-A988-AB821DCAF3B1}"/>
    <cellStyle name="Normal 18 36 5 3" xfId="27275" xr:uid="{D7BD757E-1E51-457C-89BA-605A4B202519}"/>
    <cellStyle name="Normal 18 36 5 3 2" xfId="27276" xr:uid="{9C9FB05F-E245-44D1-99CC-F8888E116205}"/>
    <cellStyle name="Normal 18 36 5 3 2 2" xfId="27277" xr:uid="{E87111F4-8E34-4D49-B4DC-9E1706FACE07}"/>
    <cellStyle name="Normal 18 36 5 3 2 3" xfId="27278" xr:uid="{DF49A43D-9BFD-416E-A9B7-E528682C74D0}"/>
    <cellStyle name="Normal 18 36 5 3 3" xfId="27279" xr:uid="{15F07052-DDA4-4559-A29A-B8B2E159858F}"/>
    <cellStyle name="Normal 18 36 5 3 4" xfId="27280" xr:uid="{A869C29C-8C0C-4412-93B1-F4209AEFA624}"/>
    <cellStyle name="Normal 18 36 5 3 5" xfId="27281" xr:uid="{C8248075-900F-40E5-AE68-2E12A25DB25B}"/>
    <cellStyle name="Normal 18 36 5 3 6" xfId="27282" xr:uid="{3F8D7588-C960-4E8B-BA82-786BDF3724AD}"/>
    <cellStyle name="Normal 18 36 5 4" xfId="27283" xr:uid="{9A302E77-83A6-4F14-808E-CA4DC6B148CD}"/>
    <cellStyle name="Normal 18 36 5 4 2" xfId="27284" xr:uid="{677BA4B4-7DEB-4A2B-8F2D-BB57D1935647}"/>
    <cellStyle name="Normal 18 36 5 4 3" xfId="27285" xr:uid="{81509766-7624-4CC6-9DB8-B99508A9FB84}"/>
    <cellStyle name="Normal 18 36 5 5" xfId="27286" xr:uid="{38F92A6E-60BC-4AE2-9164-5E534E70B592}"/>
    <cellStyle name="Normal 18 36 5 6" xfId="27287" xr:uid="{4337DF16-604D-48AF-BE13-EDCEDE1329B9}"/>
    <cellStyle name="Normal 18 36 5 7" xfId="27288" xr:uid="{02A1ADC9-0056-4F3A-9B0F-35FE93412481}"/>
    <cellStyle name="Normal 18 36 5 8" xfId="27289" xr:uid="{89F998A1-0F8A-4A31-9968-7DA2AD44366A}"/>
    <cellStyle name="Normal 18 36 6" xfId="27290" xr:uid="{FBB89012-4B85-446F-AA81-9FDAE5BB97DA}"/>
    <cellStyle name="Normal 18 36 7" xfId="27291" xr:uid="{B99B1011-43BB-4A19-A123-140718BA29D7}"/>
    <cellStyle name="Normal 18 37" xfId="27292" xr:uid="{89125DE2-89EA-46C5-8000-22FE18CD6970}"/>
    <cellStyle name="Normal 18 37 2" xfId="27293" xr:uid="{008E65E1-3F3F-47CE-BAE3-C0D56FABB364}"/>
    <cellStyle name="Normal 18 37 2 2" xfId="27294" xr:uid="{95653620-0A43-45D3-9C0D-16FAA3C036AD}"/>
    <cellStyle name="Normal 18 37 2 2 2" xfId="27295" xr:uid="{C136AADF-EF6C-46A2-990A-6C01F2CBE499}"/>
    <cellStyle name="Normal 18 37 2 3" xfId="27296" xr:uid="{826E74E7-14C7-4B37-9CB6-0543B710909B}"/>
    <cellStyle name="Normal 18 37 2 4" xfId="27297" xr:uid="{181B4669-D79E-45E1-86FE-D83EDF58A91F}"/>
    <cellStyle name="Normal 18 37 3" xfId="27298" xr:uid="{DC21E8CA-4147-42D9-8C47-47CF48880AA7}"/>
    <cellStyle name="Normal 18 37 4" xfId="27299" xr:uid="{6C184AC6-9B7F-442A-938D-64B1FC05FEAD}"/>
    <cellStyle name="Normal 18 37 4 2" xfId="27300" xr:uid="{E7D04D66-872F-40BC-88F2-7930516DB480}"/>
    <cellStyle name="Normal 18 37 4 2 2" xfId="27301" xr:uid="{804D3DC7-4A2B-4C0B-8BBD-66CF88A27B4D}"/>
    <cellStyle name="Normal 18 37 4 2 2 2" xfId="27302" xr:uid="{C4A97D37-90E5-421C-9B2F-D618D5FE455C}"/>
    <cellStyle name="Normal 18 37 4 2 2 3" xfId="27303" xr:uid="{5A6A74C5-4ACD-4A88-B4E2-34026FA8AB68}"/>
    <cellStyle name="Normal 18 37 4 2 2 4" xfId="27304" xr:uid="{C812477E-0905-46A3-8470-E7DEBE3C4B8B}"/>
    <cellStyle name="Normal 18 37 4 2 2 5" xfId="27305" xr:uid="{B1717876-B736-4414-AC9D-C73459D00590}"/>
    <cellStyle name="Normal 18 37 4 2 3" xfId="27306" xr:uid="{BFDF1AC9-468F-4CC2-BCE6-3EC49C6A7AA6}"/>
    <cellStyle name="Normal 18 37 4 2 4" xfId="27307" xr:uid="{CA9F7A9C-A2BB-406C-8C24-FF01AE3F7E4B}"/>
    <cellStyle name="Normal 18 37 4 2 5" xfId="27308" xr:uid="{7B65F6BB-C127-4CAF-9C58-336E092AA1DC}"/>
    <cellStyle name="Normal 18 37 4 2 6" xfId="27309" xr:uid="{8F9B9728-56C1-49B3-8B09-E7C8F87827B5}"/>
    <cellStyle name="Normal 18 37 4 3" xfId="27310" xr:uid="{DC838842-6635-4741-AADD-2AF58E85E83B}"/>
    <cellStyle name="Normal 18 37 4 3 2" xfId="27311" xr:uid="{33FBC2DD-6990-4705-B375-5C98E8BC4711}"/>
    <cellStyle name="Normal 18 37 4 3 2 2" xfId="27312" xr:uid="{DF657981-E699-4283-A708-0A4547C213F8}"/>
    <cellStyle name="Normal 18 37 4 3 2 3" xfId="27313" xr:uid="{E315BCD4-A7C0-43F7-BEEE-C8AB59718226}"/>
    <cellStyle name="Normal 18 37 4 3 3" xfId="27314" xr:uid="{9AB2A2BC-42F7-44BC-BE8F-B99E6FB57C45}"/>
    <cellStyle name="Normal 18 37 4 3 4" xfId="27315" xr:uid="{088FA59E-9CD3-4FA2-B54A-EB7B24EA56DF}"/>
    <cellStyle name="Normal 18 37 4 3 5" xfId="27316" xr:uid="{99E6881D-2080-4330-9187-32BEDCE24288}"/>
    <cellStyle name="Normal 18 37 4 3 6" xfId="27317" xr:uid="{EF4FD3F7-468C-428F-BAC3-82C475D0B62E}"/>
    <cellStyle name="Normal 18 37 4 4" xfId="27318" xr:uid="{0DD7BB29-D73E-40C2-8477-AE4389CED5B0}"/>
    <cellStyle name="Normal 18 37 4 4 2" xfId="27319" xr:uid="{1EBC26F5-B981-4AB3-A349-FCDE87816487}"/>
    <cellStyle name="Normal 18 37 4 4 3" xfId="27320" xr:uid="{7AFDE4AF-6876-4DC4-8648-19E4D97E8ED3}"/>
    <cellStyle name="Normal 18 37 4 5" xfId="27321" xr:uid="{FA60D1AF-FA36-45E1-84F7-078D29810F68}"/>
    <cellStyle name="Normal 18 37 4 6" xfId="27322" xr:uid="{DDCBEEBB-FA9A-469B-89B1-00CF10FA977E}"/>
    <cellStyle name="Normal 18 37 4 7" xfId="27323" xr:uid="{319B622F-F380-4264-B366-4DC9B9F82DCD}"/>
    <cellStyle name="Normal 18 37 4 8" xfId="27324" xr:uid="{CB016E16-5F19-4E02-BDBC-8F01BAAAAB9B}"/>
    <cellStyle name="Normal 18 37 5" xfId="27325" xr:uid="{B72CD53F-21F0-4825-834D-3BDCAF80A960}"/>
    <cellStyle name="Normal 18 37 5 2" xfId="27326" xr:uid="{7E65B7C4-900A-4262-B278-D2E1E215F462}"/>
    <cellStyle name="Normal 18 37 5 2 2" xfId="27327" xr:uid="{E21907E9-2C84-4090-A383-88A85D6F8227}"/>
    <cellStyle name="Normal 18 37 5 2 2 2" xfId="27328" xr:uid="{7C7E6837-9C8E-4C38-B9B7-7FC33ED727D2}"/>
    <cellStyle name="Normal 18 37 5 2 2 3" xfId="27329" xr:uid="{1A727DF2-DFAC-41DC-BBB5-5091754A78D8}"/>
    <cellStyle name="Normal 18 37 5 2 2 4" xfId="27330" xr:uid="{660DA1FD-2B94-4B5B-B577-639D40D6E755}"/>
    <cellStyle name="Normal 18 37 5 2 2 5" xfId="27331" xr:uid="{A94784D8-5C13-470E-A02D-01CBA3F2ECDB}"/>
    <cellStyle name="Normal 18 37 5 2 3" xfId="27332" xr:uid="{0CC39F2D-C74F-4012-903F-6D321D5208B6}"/>
    <cellStyle name="Normal 18 37 5 2 4" xfId="27333" xr:uid="{76D72CF9-696B-4605-8FF2-BE9BD2E119D1}"/>
    <cellStyle name="Normal 18 37 5 2 5" xfId="27334" xr:uid="{D9A561AA-2B26-4C61-89BF-730DDB5E1853}"/>
    <cellStyle name="Normal 18 37 5 2 6" xfId="27335" xr:uid="{5EF8EA1A-EA06-4967-8ADC-BBC9660A89D3}"/>
    <cellStyle name="Normal 18 37 5 3" xfId="27336" xr:uid="{F85CF4FD-3630-4511-9194-A3CC8383517A}"/>
    <cellStyle name="Normal 18 37 5 3 2" xfId="27337" xr:uid="{15D3346B-C5CF-4BD1-8BE3-EF86110418E4}"/>
    <cellStyle name="Normal 18 37 5 3 2 2" xfId="27338" xr:uid="{D1857965-7DB5-4633-A5D0-A966D10C928D}"/>
    <cellStyle name="Normal 18 37 5 3 2 3" xfId="27339" xr:uid="{FEBD406C-4279-49A6-A048-16FECF7B2874}"/>
    <cellStyle name="Normal 18 37 5 3 3" xfId="27340" xr:uid="{77B1EA67-AF62-4B14-92C5-AACC5EC2353D}"/>
    <cellStyle name="Normal 18 37 5 3 4" xfId="27341" xr:uid="{947D6A48-0163-45E3-AE76-7299CB48E240}"/>
    <cellStyle name="Normal 18 37 5 3 5" xfId="27342" xr:uid="{A2270486-796E-4242-8E6A-5F31D2AA58E2}"/>
    <cellStyle name="Normal 18 37 5 3 6" xfId="27343" xr:uid="{EBE5B446-7E34-471A-B131-F0DB1F6C30CF}"/>
    <cellStyle name="Normal 18 37 5 4" xfId="27344" xr:uid="{CA2BEAFA-82EB-43C8-BFD7-605282CE106D}"/>
    <cellStyle name="Normal 18 37 5 4 2" xfId="27345" xr:uid="{6F0BD11F-2406-4B27-AFA5-86E5B74DA90E}"/>
    <cellStyle name="Normal 18 37 5 4 3" xfId="27346" xr:uid="{137E9060-70B9-49C8-A428-9896A4976F12}"/>
    <cellStyle name="Normal 18 37 5 5" xfId="27347" xr:uid="{40C6E571-572E-46ED-9CF0-3B6816FAD5ED}"/>
    <cellStyle name="Normal 18 37 5 6" xfId="27348" xr:uid="{8B9DA12A-7F2D-480C-AD07-9B749F85CA0C}"/>
    <cellStyle name="Normal 18 37 5 7" xfId="27349" xr:uid="{7A5FB19E-26C8-4D56-A5DC-E494F53523EE}"/>
    <cellStyle name="Normal 18 37 5 8" xfId="27350" xr:uid="{A29A7898-82C3-4778-9482-3BF28BBF5F30}"/>
    <cellStyle name="Normal 18 37 6" xfId="27351" xr:uid="{B6374328-77D6-4CB0-8117-2C7BC10E5C38}"/>
    <cellStyle name="Normal 18 37 7" xfId="27352" xr:uid="{A0737658-CB95-400F-B8C0-25DBEEDC10D3}"/>
    <cellStyle name="Normal 18 38" xfId="27353" xr:uid="{3938C6C9-9133-430A-9607-BDED0DB4A61F}"/>
    <cellStyle name="Normal 18 38 2" xfId="27354" xr:uid="{9D9AAE51-8C31-4D96-ADA6-5AF8CE62C220}"/>
    <cellStyle name="Normal 18 38 2 2" xfId="27355" xr:uid="{1227E046-C9C0-41B3-B0AD-3F35D1F3B752}"/>
    <cellStyle name="Normal 18 38 2 2 2" xfId="27356" xr:uid="{30A16388-BE9B-4EB7-9AD1-63F9BB536A7D}"/>
    <cellStyle name="Normal 18 38 2 3" xfId="27357" xr:uid="{4462920C-FA24-4A49-990C-405E87C72C67}"/>
    <cellStyle name="Normal 18 38 2 4" xfId="27358" xr:uid="{176961C6-630E-430E-B1F0-121814CF12A0}"/>
    <cellStyle name="Normal 18 38 3" xfId="27359" xr:uid="{85F39A24-310B-4242-8067-43A0826858CB}"/>
    <cellStyle name="Normal 18 38 4" xfId="27360" xr:uid="{D17F2CC2-AED2-4034-90E5-99188160FFFE}"/>
    <cellStyle name="Normal 18 38 4 2" xfId="27361" xr:uid="{F86197FB-62CC-440D-A173-A6D405EAD9C0}"/>
    <cellStyle name="Normal 18 38 4 2 2" xfId="27362" xr:uid="{6523CACF-E334-407A-B622-510FAC65A90C}"/>
    <cellStyle name="Normal 18 38 4 2 2 2" xfId="27363" xr:uid="{9F8D971A-8811-44D6-A33C-286F4DA812B6}"/>
    <cellStyle name="Normal 18 38 4 2 2 3" xfId="27364" xr:uid="{1B33868A-191C-4F78-A1F3-CA1161611D88}"/>
    <cellStyle name="Normal 18 38 4 2 2 4" xfId="27365" xr:uid="{B3E8DDD1-5D5E-4D5F-82F7-03E4B63AB557}"/>
    <cellStyle name="Normal 18 38 4 2 2 5" xfId="27366" xr:uid="{9C4181A2-78D7-47B9-AB35-FE0CFE0246F1}"/>
    <cellStyle name="Normal 18 38 4 2 3" xfId="27367" xr:uid="{20AC4115-C85B-4D9F-A367-4F36073DD53E}"/>
    <cellStyle name="Normal 18 38 4 2 4" xfId="27368" xr:uid="{07FD7388-5233-4F1A-9626-AA84775DF2C9}"/>
    <cellStyle name="Normal 18 38 4 2 5" xfId="27369" xr:uid="{4F01924D-827D-4106-B477-019B3E52EB25}"/>
    <cellStyle name="Normal 18 38 4 2 6" xfId="27370" xr:uid="{73E8F532-3F72-4CDE-8841-AB546D90CA57}"/>
    <cellStyle name="Normal 18 38 4 3" xfId="27371" xr:uid="{E3AD78B4-9A12-45B9-8159-272B4CA99535}"/>
    <cellStyle name="Normal 18 38 4 3 2" xfId="27372" xr:uid="{CCC1ED99-0968-4651-8D0B-0DC0B4B828CE}"/>
    <cellStyle name="Normal 18 38 4 3 2 2" xfId="27373" xr:uid="{8127EEF4-0365-4DE7-B4EF-E041A57C7FA1}"/>
    <cellStyle name="Normal 18 38 4 3 2 3" xfId="27374" xr:uid="{968A988C-C4EA-455B-95CD-D095820ACE82}"/>
    <cellStyle name="Normal 18 38 4 3 3" xfId="27375" xr:uid="{D24BC419-E79F-48C9-9D7B-C5B09C2EFAFF}"/>
    <cellStyle name="Normal 18 38 4 3 4" xfId="27376" xr:uid="{70FCDCD2-6916-4A27-AD26-A467D3393EA0}"/>
    <cellStyle name="Normal 18 38 4 3 5" xfId="27377" xr:uid="{9551344A-87DC-4A9E-9762-8302FE65A21A}"/>
    <cellStyle name="Normal 18 38 4 3 6" xfId="27378" xr:uid="{37D722B8-A975-4B1D-BE10-557E3351BC45}"/>
    <cellStyle name="Normal 18 38 4 4" xfId="27379" xr:uid="{2F2A1121-EA8F-4657-8B3D-743208F5F7A8}"/>
    <cellStyle name="Normal 18 38 4 4 2" xfId="27380" xr:uid="{6E965068-4876-4CB2-B501-5E268CF1B7EF}"/>
    <cellStyle name="Normal 18 38 4 4 3" xfId="27381" xr:uid="{876107D6-C10C-49E4-B919-3F6876C19220}"/>
    <cellStyle name="Normal 18 38 4 5" xfId="27382" xr:uid="{F3040B50-0C5E-4379-AFF5-A5315C771FB1}"/>
    <cellStyle name="Normal 18 38 4 6" xfId="27383" xr:uid="{85CFA0F0-812F-4DF5-A27D-40C3B9101781}"/>
    <cellStyle name="Normal 18 38 4 7" xfId="27384" xr:uid="{56EDDC66-5567-4928-AAF0-FE15DB7E63DC}"/>
    <cellStyle name="Normal 18 38 4 8" xfId="27385" xr:uid="{4DE2DFE6-E2E3-4057-9BB9-941F4192C85F}"/>
    <cellStyle name="Normal 18 38 5" xfId="27386" xr:uid="{FE245F22-5686-4FEB-8F99-CD5FA85EF95F}"/>
    <cellStyle name="Normal 18 38 5 2" xfId="27387" xr:uid="{E2147692-B12E-43F7-AB2F-F62E86475159}"/>
    <cellStyle name="Normal 18 38 5 2 2" xfId="27388" xr:uid="{7A4DBF7C-4354-476A-90C7-C0697F2202FB}"/>
    <cellStyle name="Normal 18 38 5 2 2 2" xfId="27389" xr:uid="{ED4877DE-637B-4845-B17B-8951BE9ADC28}"/>
    <cellStyle name="Normal 18 38 5 2 2 3" xfId="27390" xr:uid="{96757E5B-3FB0-4E7F-BAAE-DEAF36BC6693}"/>
    <cellStyle name="Normal 18 38 5 2 2 4" xfId="27391" xr:uid="{AC355558-6A23-41E9-AA8C-02A972326E5C}"/>
    <cellStyle name="Normal 18 38 5 2 2 5" xfId="27392" xr:uid="{2D698821-2BF5-4435-BB0F-678849A8B078}"/>
    <cellStyle name="Normal 18 38 5 2 3" xfId="27393" xr:uid="{AB52646D-4FB5-438D-8B69-6C951EEAD2B8}"/>
    <cellStyle name="Normal 18 38 5 2 4" xfId="27394" xr:uid="{8494A1E1-1C35-4E90-8285-11054CC42CFD}"/>
    <cellStyle name="Normal 18 38 5 2 5" xfId="27395" xr:uid="{4B5F278E-C4B9-415A-912A-16A1CC7504D8}"/>
    <cellStyle name="Normal 18 38 5 2 6" xfId="27396" xr:uid="{C5CE9099-E392-4417-9B29-F141D2745166}"/>
    <cellStyle name="Normal 18 38 5 3" xfId="27397" xr:uid="{D48B029A-D9BC-4E49-ABEA-7DEAB8509CF3}"/>
    <cellStyle name="Normal 18 38 5 3 2" xfId="27398" xr:uid="{E2F8E79A-B7BF-4F51-96DC-EA7AC1630FDA}"/>
    <cellStyle name="Normal 18 38 5 3 2 2" xfId="27399" xr:uid="{99374C2D-86A8-4CF7-B602-8BBC98762669}"/>
    <cellStyle name="Normal 18 38 5 3 2 3" xfId="27400" xr:uid="{9B97CE01-DBC1-4D63-BA8E-7EFDDC08FCAC}"/>
    <cellStyle name="Normal 18 38 5 3 3" xfId="27401" xr:uid="{D07C7DF1-2BE4-4AF5-8A03-FBAC37D6D835}"/>
    <cellStyle name="Normal 18 38 5 3 4" xfId="27402" xr:uid="{EF9B63FD-B068-4D38-AC31-423D525A2142}"/>
    <cellStyle name="Normal 18 38 5 3 5" xfId="27403" xr:uid="{3F1BDD0B-6EB3-4509-8BAD-D818088B31C4}"/>
    <cellStyle name="Normal 18 38 5 3 6" xfId="27404" xr:uid="{35BD8429-FC5E-492C-B3FB-78EB40C6CD79}"/>
    <cellStyle name="Normal 18 38 5 4" xfId="27405" xr:uid="{A789E871-5CDF-471D-8655-2A46A9F166C2}"/>
    <cellStyle name="Normal 18 38 5 4 2" xfId="27406" xr:uid="{794BC93C-E0B3-47B9-A00E-7B6AB6F1BFA3}"/>
    <cellStyle name="Normal 18 38 5 4 3" xfId="27407" xr:uid="{A28922A7-D5B8-4DC4-B35B-A9BB1DA020C9}"/>
    <cellStyle name="Normal 18 38 5 5" xfId="27408" xr:uid="{5A0CC6EA-4347-4CF9-9025-A85D2A9F4971}"/>
    <cellStyle name="Normal 18 38 5 6" xfId="27409" xr:uid="{4C6AD494-451F-4BE2-909B-FA602F3B52C5}"/>
    <cellStyle name="Normal 18 38 5 7" xfId="27410" xr:uid="{78E0DD31-4E1C-4AF3-B717-40CAED228337}"/>
    <cellStyle name="Normal 18 38 5 8" xfId="27411" xr:uid="{E79287DD-FE03-4934-9AEA-73E59CBC6A10}"/>
    <cellStyle name="Normal 18 38 6" xfId="27412" xr:uid="{AF314FAC-A441-4ED6-AC3D-08D0C3ECDD22}"/>
    <cellStyle name="Normal 18 38 7" xfId="27413" xr:uid="{DD62EE27-E4DB-43B1-958E-C82EE3BCE0A9}"/>
    <cellStyle name="Normal 18 39" xfId="27414" xr:uid="{DD148E47-D9A1-4309-AF9F-F399FC12B9C3}"/>
    <cellStyle name="Normal 18 39 2" xfId="27415" xr:uid="{848E62BE-AFCF-4DA3-8AA1-896593B73B04}"/>
    <cellStyle name="Normal 18 39 2 2" xfId="27416" xr:uid="{9DD9CB33-A32E-4885-A4F1-70819B3875ED}"/>
    <cellStyle name="Normal 18 39 2 2 2" xfId="27417" xr:uid="{FC6169D6-8DF7-4C26-85F6-0C001607F278}"/>
    <cellStyle name="Normal 18 39 2 3" xfId="27418" xr:uid="{1CEE61AD-8408-4275-B846-DC6F18841EBC}"/>
    <cellStyle name="Normal 18 39 2 4" xfId="27419" xr:uid="{0F814EFD-728E-49A5-8383-9AC26421BD52}"/>
    <cellStyle name="Normal 18 39 3" xfId="27420" xr:uid="{689C74B5-8E33-4E32-B4C0-41AE4F7AAE5E}"/>
    <cellStyle name="Normal 18 39 4" xfId="27421" xr:uid="{0E8A3F96-EC1D-437F-B203-001B1F75475E}"/>
    <cellStyle name="Normal 18 39 4 2" xfId="27422" xr:uid="{A8289DB6-10C1-4375-8DAE-2E5E23FA6EC2}"/>
    <cellStyle name="Normal 18 39 4 2 2" xfId="27423" xr:uid="{0547FDEA-DD5F-4225-9C3D-4A2D9CC76282}"/>
    <cellStyle name="Normal 18 39 4 2 2 2" xfId="27424" xr:uid="{C48A0B67-CA10-466F-A7FE-487F30356581}"/>
    <cellStyle name="Normal 18 39 4 2 2 3" xfId="27425" xr:uid="{3231803F-988C-431D-B269-B1570EC3B149}"/>
    <cellStyle name="Normal 18 39 4 2 2 4" xfId="27426" xr:uid="{5C1AD3FA-4C37-433D-8DDC-EA46A1F67E98}"/>
    <cellStyle name="Normal 18 39 4 2 2 5" xfId="27427" xr:uid="{C6C44848-5D6B-4631-BFD5-07D55BF7A7AA}"/>
    <cellStyle name="Normal 18 39 4 2 3" xfId="27428" xr:uid="{580EBD7B-26C4-4F93-BC8B-352267985EA6}"/>
    <cellStyle name="Normal 18 39 4 2 4" xfId="27429" xr:uid="{6A283015-FD59-40A1-849D-CD90CFBAF278}"/>
    <cellStyle name="Normal 18 39 4 2 5" xfId="27430" xr:uid="{89AB5630-3DB9-47E1-9A04-40E57E147F52}"/>
    <cellStyle name="Normal 18 39 4 2 6" xfId="27431" xr:uid="{F875F5CF-7B90-4EFA-A361-FB4B7252CA50}"/>
    <cellStyle name="Normal 18 39 4 3" xfId="27432" xr:uid="{50737085-E96A-42FB-97F6-A72AC936CD0E}"/>
    <cellStyle name="Normal 18 39 4 3 2" xfId="27433" xr:uid="{EDCCE53E-81B4-4308-9AED-AB939393A2B3}"/>
    <cellStyle name="Normal 18 39 4 3 2 2" xfId="27434" xr:uid="{C3337F73-6E39-436A-A4D6-AF61DED7B401}"/>
    <cellStyle name="Normal 18 39 4 3 2 3" xfId="27435" xr:uid="{1074E276-95FC-4069-9CA3-8706FF8EEB61}"/>
    <cellStyle name="Normal 18 39 4 3 3" xfId="27436" xr:uid="{CAD406A6-DA6F-435B-9058-01CD7BE80776}"/>
    <cellStyle name="Normal 18 39 4 3 4" xfId="27437" xr:uid="{F7EBBE4D-2102-42B3-8013-4A6E6AF7B2F7}"/>
    <cellStyle name="Normal 18 39 4 3 5" xfId="27438" xr:uid="{CCBA7BCF-CF72-4F8D-BAF5-3E7E68F48119}"/>
    <cellStyle name="Normal 18 39 4 3 6" xfId="27439" xr:uid="{75A2F18B-6E45-41E8-A466-FCCCB22C4C1D}"/>
    <cellStyle name="Normal 18 39 4 4" xfId="27440" xr:uid="{D8A0AB67-4D9C-44DF-B6D3-045872AC97A8}"/>
    <cellStyle name="Normal 18 39 4 4 2" xfId="27441" xr:uid="{49FE36A7-F2B2-4876-9DB5-B1E27F5A82FF}"/>
    <cellStyle name="Normal 18 39 4 4 3" xfId="27442" xr:uid="{5C32975E-1600-478E-92C6-C46ECD262E6E}"/>
    <cellStyle name="Normal 18 39 4 5" xfId="27443" xr:uid="{2588E8F6-E3D2-4D50-9523-016F7B6AADCD}"/>
    <cellStyle name="Normal 18 39 4 6" xfId="27444" xr:uid="{EAE8AB5A-9386-4383-895E-7803AD39C409}"/>
    <cellStyle name="Normal 18 39 4 7" xfId="27445" xr:uid="{6F823805-EB50-40FE-B7BA-60A65E07407F}"/>
    <cellStyle name="Normal 18 39 4 8" xfId="27446" xr:uid="{522A4B6E-AAE5-440E-8CDF-2BFA8E58258C}"/>
    <cellStyle name="Normal 18 39 5" xfId="27447" xr:uid="{B8D3675F-4D58-4411-8EC3-29F34FCB1D19}"/>
    <cellStyle name="Normal 18 39 5 2" xfId="27448" xr:uid="{B5995E04-0C27-4CEE-A515-0DB5D0E62652}"/>
    <cellStyle name="Normal 18 39 5 2 2" xfId="27449" xr:uid="{A427F3FA-2731-4B42-8D03-307CA9CCD8B1}"/>
    <cellStyle name="Normal 18 39 5 2 2 2" xfId="27450" xr:uid="{18FB87AC-301A-436F-863F-17EFC2DF222B}"/>
    <cellStyle name="Normal 18 39 5 2 2 3" xfId="27451" xr:uid="{28060D53-B6DB-454E-8147-99327549C0E2}"/>
    <cellStyle name="Normal 18 39 5 2 2 4" xfId="27452" xr:uid="{BCECF95E-2723-4EB5-BFB9-831100C2932D}"/>
    <cellStyle name="Normal 18 39 5 2 2 5" xfId="27453" xr:uid="{9ECEAC4D-2862-4A12-8384-FA6BC83764A5}"/>
    <cellStyle name="Normal 18 39 5 2 3" xfId="27454" xr:uid="{CB924E2A-8E79-4BF8-862F-1475D856133A}"/>
    <cellStyle name="Normal 18 39 5 2 4" xfId="27455" xr:uid="{A80FB830-C1FF-4F69-898C-40DA81D20C53}"/>
    <cellStyle name="Normal 18 39 5 2 5" xfId="27456" xr:uid="{DF80352B-C4EB-42E4-9CEE-5DBF1BBB6A59}"/>
    <cellStyle name="Normal 18 39 5 2 6" xfId="27457" xr:uid="{A062E142-25CE-483B-82A6-9604D79DFD5A}"/>
    <cellStyle name="Normal 18 39 5 3" xfId="27458" xr:uid="{483296A6-B92A-476F-816C-340D4F92C218}"/>
    <cellStyle name="Normal 18 39 5 3 2" xfId="27459" xr:uid="{F7AF0F89-429E-4D62-ABF3-C9D6CC7364B5}"/>
    <cellStyle name="Normal 18 39 5 3 2 2" xfId="27460" xr:uid="{9BFD7432-F6FF-4461-913D-FEF087F367B0}"/>
    <cellStyle name="Normal 18 39 5 3 2 3" xfId="27461" xr:uid="{AEA4B9C4-5580-4D3F-97F5-9158F13FB73B}"/>
    <cellStyle name="Normal 18 39 5 3 3" xfId="27462" xr:uid="{4EED686D-8FC2-4957-874C-ACBDA31EA4A6}"/>
    <cellStyle name="Normal 18 39 5 3 4" xfId="27463" xr:uid="{216710B9-4ED4-414D-B238-77755019ACF3}"/>
    <cellStyle name="Normal 18 39 5 3 5" xfId="27464" xr:uid="{2DA27B93-7863-407A-B035-B5BA4AD227F8}"/>
    <cellStyle name="Normal 18 39 5 3 6" xfId="27465" xr:uid="{3748C10F-623C-4D52-83DC-95C4F03856F2}"/>
    <cellStyle name="Normal 18 39 5 4" xfId="27466" xr:uid="{B3633872-9BDE-4F17-9B74-C5F921C9E7A3}"/>
    <cellStyle name="Normal 18 39 5 4 2" xfId="27467" xr:uid="{8689F1C7-BDF8-4CA3-81FA-B9FADC0BA1C1}"/>
    <cellStyle name="Normal 18 39 5 4 3" xfId="27468" xr:uid="{214E8E82-3B28-4B95-91F0-F3771FFE8EAC}"/>
    <cellStyle name="Normal 18 39 5 5" xfId="27469" xr:uid="{89C644AB-4443-40FB-968D-8B6F8474717F}"/>
    <cellStyle name="Normal 18 39 5 6" xfId="27470" xr:uid="{D9964162-F157-4C3D-B7B1-68F51F779787}"/>
    <cellStyle name="Normal 18 39 5 7" xfId="27471" xr:uid="{CDBBCD21-6BBD-43A7-A26E-C4293850AAAE}"/>
    <cellStyle name="Normal 18 39 5 8" xfId="27472" xr:uid="{A3ED74A9-27B8-4D23-80DB-32FEC4A4E6FD}"/>
    <cellStyle name="Normal 18 39 6" xfId="27473" xr:uid="{D608FB55-3D49-4D01-9FFF-C909C7FB13F7}"/>
    <cellStyle name="Normal 18 39 7" xfId="27474" xr:uid="{DDB37447-C013-4325-AA32-740687471F93}"/>
    <cellStyle name="Normal 18 4" xfId="27475" xr:uid="{7F560EF7-935A-48EF-8E2B-F0A58B057887}"/>
    <cellStyle name="Normal 18 4 10" xfId="27476" xr:uid="{F4F8A56E-E82A-47F6-BAA6-4D3A1B25670F}"/>
    <cellStyle name="Normal 18 4 10 2" xfId="27477" xr:uid="{0CC85590-789C-42C3-AAC1-103EE3C7778F}"/>
    <cellStyle name="Normal 18 4 10 2 2" xfId="27478" xr:uid="{8F4F54E1-1827-4BA7-B1B7-0C2AC3337860}"/>
    <cellStyle name="Normal 18 4 10 2 2 2" xfId="27479" xr:uid="{97F3FB40-EE09-40EA-83BD-D0FBE3BF9CB4}"/>
    <cellStyle name="Normal 18 4 10 2 3" xfId="27480" xr:uid="{B8BE0BB9-C6CE-4B52-B2C6-E0B8D912F745}"/>
    <cellStyle name="Normal 18 4 10 2 4" xfId="27481" xr:uid="{C8A9912D-3EED-4E69-936A-CBE1905A84D7}"/>
    <cellStyle name="Normal 18 4 10 3" xfId="27482" xr:uid="{00342073-19DA-427B-8873-2E7D3EE431CD}"/>
    <cellStyle name="Normal 18 4 10 4" xfId="27483" xr:uid="{F4F5D230-61E4-465F-90A7-774CA25D6A3D}"/>
    <cellStyle name="Normal 18 4 10 4 2" xfId="27484" xr:uid="{8376ED27-8540-4C98-8EB3-B1FC38C22023}"/>
    <cellStyle name="Normal 18 4 10 4 2 2" xfId="27485" xr:uid="{B2B0A566-E02E-4C10-BB1B-26803EB0358D}"/>
    <cellStyle name="Normal 18 4 10 4 2 2 2" xfId="27486" xr:uid="{6ED0D0FF-277B-4384-A579-5615719D571D}"/>
    <cellStyle name="Normal 18 4 10 4 2 2 3" xfId="27487" xr:uid="{B9AA60E2-5EC0-4B2D-AB33-5174A91FDE64}"/>
    <cellStyle name="Normal 18 4 10 4 2 2 4" xfId="27488" xr:uid="{65D6326E-AB7B-4B5D-9D3D-DD25597246A1}"/>
    <cellStyle name="Normal 18 4 10 4 2 2 5" xfId="27489" xr:uid="{CAC31EB9-8836-4BBC-80E1-4D4C52C1BA6C}"/>
    <cellStyle name="Normal 18 4 10 4 2 3" xfId="27490" xr:uid="{0DC4F37C-D885-42FF-B498-22EC6E9F1412}"/>
    <cellStyle name="Normal 18 4 10 4 2 4" xfId="27491" xr:uid="{D8263AAF-E215-465C-A877-679CB03D16BC}"/>
    <cellStyle name="Normal 18 4 10 4 2 5" xfId="27492" xr:uid="{7BECF1BE-E702-45DE-9B69-BE4415E44E81}"/>
    <cellStyle name="Normal 18 4 10 4 2 6" xfId="27493" xr:uid="{D49A4EF6-2975-411E-B170-A057495CFDEB}"/>
    <cellStyle name="Normal 18 4 10 4 3" xfId="27494" xr:uid="{3062DF56-8FD5-4911-A969-66F2D567C468}"/>
    <cellStyle name="Normal 18 4 10 4 3 2" xfId="27495" xr:uid="{1A7C9A7B-44B1-47A0-B71E-80F108A47C16}"/>
    <cellStyle name="Normal 18 4 10 4 3 2 2" xfId="27496" xr:uid="{94A18B63-10D1-4BEF-B70E-1B4651FB72E5}"/>
    <cellStyle name="Normal 18 4 10 4 3 2 3" xfId="27497" xr:uid="{80AA8F54-4487-4B61-8342-86476550DDFA}"/>
    <cellStyle name="Normal 18 4 10 4 3 3" xfId="27498" xr:uid="{206D1C27-4B98-414D-B241-713F1F7A7E71}"/>
    <cellStyle name="Normal 18 4 10 4 3 4" xfId="27499" xr:uid="{55BFB120-DE1F-431E-AEF3-89CEA08BD887}"/>
    <cellStyle name="Normal 18 4 10 4 3 5" xfId="27500" xr:uid="{31E35015-39DF-4E36-A793-AD4798F703BF}"/>
    <cellStyle name="Normal 18 4 10 4 3 6" xfId="27501" xr:uid="{98F0CFCF-EB80-4B5E-B36F-3769456762C7}"/>
    <cellStyle name="Normal 18 4 10 4 4" xfId="27502" xr:uid="{EF238483-1F4F-4F6F-A990-EAF38C01A740}"/>
    <cellStyle name="Normal 18 4 10 4 4 2" xfId="27503" xr:uid="{93C04F8A-1A0B-4542-BFDC-A4F5109664A9}"/>
    <cellStyle name="Normal 18 4 10 4 4 3" xfId="27504" xr:uid="{8D12AF14-85AC-47E7-AE92-45F876944707}"/>
    <cellStyle name="Normal 18 4 10 4 5" xfId="27505" xr:uid="{1C159E16-4475-4077-9F10-AA2C7062A390}"/>
    <cellStyle name="Normal 18 4 10 4 6" xfId="27506" xr:uid="{A521A804-5012-4E45-BE7A-62BF0D0B3BE3}"/>
    <cellStyle name="Normal 18 4 10 4 7" xfId="27507" xr:uid="{1A5D4A35-7845-4D84-BE06-0B6F29FF1304}"/>
    <cellStyle name="Normal 18 4 10 4 8" xfId="27508" xr:uid="{A6C60DE2-02DE-459E-8BD3-FD927FDBF259}"/>
    <cellStyle name="Normal 18 4 10 5" xfId="27509" xr:uid="{8F140639-3414-4CFE-9188-A05DEB2F1E71}"/>
    <cellStyle name="Normal 18 4 10 5 2" xfId="27510" xr:uid="{B85AA4CD-C071-4BCB-8E37-ECFD282A9013}"/>
    <cellStyle name="Normal 18 4 10 5 2 2" xfId="27511" xr:uid="{1A2AA653-9412-4285-8F80-3C410A25EFD0}"/>
    <cellStyle name="Normal 18 4 10 5 2 2 2" xfId="27512" xr:uid="{26E573F2-BDA3-49E3-9747-8466118B26CA}"/>
    <cellStyle name="Normal 18 4 10 5 2 2 3" xfId="27513" xr:uid="{2581AD29-10A9-4CB9-89CA-6EAD89DFFD6B}"/>
    <cellStyle name="Normal 18 4 10 5 2 2 4" xfId="27514" xr:uid="{A6D6D72C-274C-45EB-80D8-DA4312C59599}"/>
    <cellStyle name="Normal 18 4 10 5 2 2 5" xfId="27515" xr:uid="{017506AD-7F5B-4C65-90A1-9C09E7E1E7C0}"/>
    <cellStyle name="Normal 18 4 10 5 2 3" xfId="27516" xr:uid="{7B3464D5-7668-41D8-9B53-C14B82B8F468}"/>
    <cellStyle name="Normal 18 4 10 5 2 4" xfId="27517" xr:uid="{D3BC15FF-207F-4C73-BA74-55E58CB5354D}"/>
    <cellStyle name="Normal 18 4 10 5 2 5" xfId="27518" xr:uid="{B2CD4BBD-D74E-4AFA-99E0-8D293A7A0092}"/>
    <cellStyle name="Normal 18 4 10 5 2 6" xfId="27519" xr:uid="{5E54DBA8-148C-4058-BAC7-CD3ED72AE825}"/>
    <cellStyle name="Normal 18 4 10 5 3" xfId="27520" xr:uid="{1BE1A372-2FED-4B34-9F56-D05CF6154C9E}"/>
    <cellStyle name="Normal 18 4 10 5 3 2" xfId="27521" xr:uid="{1D6B3695-7B5A-4CD1-9081-2EBE3C24E1FF}"/>
    <cellStyle name="Normal 18 4 10 5 3 2 2" xfId="27522" xr:uid="{4772BCB4-6802-4D03-A367-B4E9015855C4}"/>
    <cellStyle name="Normal 18 4 10 5 3 2 3" xfId="27523" xr:uid="{B3786F4C-41B5-419C-A7EE-25FEB3DE2698}"/>
    <cellStyle name="Normal 18 4 10 5 3 3" xfId="27524" xr:uid="{37773131-CBEA-47E6-8CBF-C345CA6AA6A1}"/>
    <cellStyle name="Normal 18 4 10 5 3 4" xfId="27525" xr:uid="{BEAAD4D1-4973-46F8-A7A9-8DA2958790D9}"/>
    <cellStyle name="Normal 18 4 10 5 3 5" xfId="27526" xr:uid="{ECAB8565-EB8E-4382-B583-996D4B8658C0}"/>
    <cellStyle name="Normal 18 4 10 5 3 6" xfId="27527" xr:uid="{BF37E1CA-AFD5-4A64-954F-926E95D08C98}"/>
    <cellStyle name="Normal 18 4 10 5 4" xfId="27528" xr:uid="{24A052F7-7846-422D-8406-BE5586F11521}"/>
    <cellStyle name="Normal 18 4 10 5 4 2" xfId="27529" xr:uid="{7BE4CFB7-869C-4702-9D3C-66845F4C1FAB}"/>
    <cellStyle name="Normal 18 4 10 5 4 3" xfId="27530" xr:uid="{E9B2D43B-3D52-46E4-8502-336755C01350}"/>
    <cellStyle name="Normal 18 4 10 5 5" xfId="27531" xr:uid="{EC535562-3B81-4C3E-8E65-3BFDB8537DE8}"/>
    <cellStyle name="Normal 18 4 10 5 6" xfId="27532" xr:uid="{2DDD8A84-D42B-4D61-9548-25D86B93FDDA}"/>
    <cellStyle name="Normal 18 4 10 5 7" xfId="27533" xr:uid="{258892D0-AA1B-4EB6-B5E0-1A3890A4DF96}"/>
    <cellStyle name="Normal 18 4 10 5 8" xfId="27534" xr:uid="{4E28013B-ACEE-4C8D-A44B-F94FCB218FCE}"/>
    <cellStyle name="Normal 18 4 10 6" xfId="27535" xr:uid="{DB6ADA39-8BA4-4EC9-8ED0-1051883E8847}"/>
    <cellStyle name="Normal 18 4 10 7" xfId="27536" xr:uid="{A5A85D2B-E783-4F01-AA40-A5AFEFE0931F}"/>
    <cellStyle name="Normal 18 4 11" xfId="27537" xr:uid="{1FC8C4BA-B8C7-48D5-A7E4-BCBF156FF021}"/>
    <cellStyle name="Normal 18 4 11 2" xfId="27538" xr:uid="{DADE8A9B-6E0A-4FBE-BCD3-59260A986F05}"/>
    <cellStyle name="Normal 18 4 11 2 2" xfId="27539" xr:uid="{5BF9A33F-39F2-410A-8CD5-6D1BAA8613AF}"/>
    <cellStyle name="Normal 18 4 11 2 2 2" xfId="27540" xr:uid="{799F9E75-EFBC-4836-A7C7-FF50C1D2A53A}"/>
    <cellStyle name="Normal 18 4 11 2 3" xfId="27541" xr:uid="{3032A165-F27B-4529-BC0E-ABC55F0A5088}"/>
    <cellStyle name="Normal 18 4 11 2 4" xfId="27542" xr:uid="{F80F2E5C-94D1-43C1-9B32-8177653E5801}"/>
    <cellStyle name="Normal 18 4 11 3" xfId="27543" xr:uid="{ED64F700-F7FB-4F6A-9B3B-C6EE325AE97F}"/>
    <cellStyle name="Normal 18 4 11 4" xfId="27544" xr:uid="{AC595B50-C3DF-4A02-8FC6-D63AE968BC3F}"/>
    <cellStyle name="Normal 18 4 11 4 2" xfId="27545" xr:uid="{62321915-8BC9-46DD-944B-550E414F8B4B}"/>
    <cellStyle name="Normal 18 4 11 4 2 2" xfId="27546" xr:uid="{4BCC2656-55BA-4CDA-A682-22F39D205914}"/>
    <cellStyle name="Normal 18 4 11 4 2 2 2" xfId="27547" xr:uid="{1E5C80CC-C425-415C-8B92-90274D10AEEE}"/>
    <cellStyle name="Normal 18 4 11 4 2 2 3" xfId="27548" xr:uid="{42905D21-125A-47E1-9802-BDCB5543115D}"/>
    <cellStyle name="Normal 18 4 11 4 2 2 4" xfId="27549" xr:uid="{59A7897B-FAFD-4112-B7FB-042D079DB50B}"/>
    <cellStyle name="Normal 18 4 11 4 2 2 5" xfId="27550" xr:uid="{36E85998-CDD0-4A1B-BA18-51AC7DAFE71F}"/>
    <cellStyle name="Normal 18 4 11 4 2 3" xfId="27551" xr:uid="{98E4C1AB-FA3A-4B38-9B25-AE425D28B4B6}"/>
    <cellStyle name="Normal 18 4 11 4 2 4" xfId="27552" xr:uid="{028DA9DC-70A0-441E-A5BF-DFB333ACF4F7}"/>
    <cellStyle name="Normal 18 4 11 4 2 5" xfId="27553" xr:uid="{DF2F5B6B-4ADC-4C30-A595-22D84A2BEA2E}"/>
    <cellStyle name="Normal 18 4 11 4 2 6" xfId="27554" xr:uid="{816054D8-2F00-4439-B681-54B420579C73}"/>
    <cellStyle name="Normal 18 4 11 4 3" xfId="27555" xr:uid="{A7184004-AAAD-4415-B368-663EA24E4C9A}"/>
    <cellStyle name="Normal 18 4 11 4 3 2" xfId="27556" xr:uid="{1536DF7E-12BF-4DEF-AB99-1BC812506788}"/>
    <cellStyle name="Normal 18 4 11 4 3 2 2" xfId="27557" xr:uid="{BCE49E32-0DBC-41C9-9D55-7A5AE6F761A3}"/>
    <cellStyle name="Normal 18 4 11 4 3 2 3" xfId="27558" xr:uid="{D24BAF9C-4377-4533-956B-BAB23E7EDCA2}"/>
    <cellStyle name="Normal 18 4 11 4 3 3" xfId="27559" xr:uid="{AFEBC383-7367-45D9-A8AD-1BB1831F5CC8}"/>
    <cellStyle name="Normal 18 4 11 4 3 4" xfId="27560" xr:uid="{C6277570-B3C8-407A-80A3-066B29EFB877}"/>
    <cellStyle name="Normal 18 4 11 4 3 5" xfId="27561" xr:uid="{360B8C4A-2CE0-4465-856E-DBD8CD6B84E4}"/>
    <cellStyle name="Normal 18 4 11 4 3 6" xfId="27562" xr:uid="{52E5B5CD-97D5-4B0A-AFDA-A88395C0D995}"/>
    <cellStyle name="Normal 18 4 11 4 4" xfId="27563" xr:uid="{69ACCE21-64EB-44BB-B23F-3F509F6886A2}"/>
    <cellStyle name="Normal 18 4 11 4 4 2" xfId="27564" xr:uid="{EC2A1119-4078-4A2E-9437-4CE9CE1BD76D}"/>
    <cellStyle name="Normal 18 4 11 4 4 3" xfId="27565" xr:uid="{73388F15-FA59-4060-BA9B-957887CE9072}"/>
    <cellStyle name="Normal 18 4 11 4 5" xfId="27566" xr:uid="{0E10F8CE-52BD-416F-B462-AF6EA23027DE}"/>
    <cellStyle name="Normal 18 4 11 4 6" xfId="27567" xr:uid="{B784C5AE-27EC-4731-991D-DD33515AB018}"/>
    <cellStyle name="Normal 18 4 11 4 7" xfId="27568" xr:uid="{26167B59-3EE2-4297-8FB5-0C169F3A1066}"/>
    <cellStyle name="Normal 18 4 11 4 8" xfId="27569" xr:uid="{A5C14203-4F22-4120-8B4D-00C44F8B3B09}"/>
    <cellStyle name="Normal 18 4 11 5" xfId="27570" xr:uid="{3690E2AB-7B93-4F28-903F-E8E9DFE0ABCB}"/>
    <cellStyle name="Normal 18 4 11 5 2" xfId="27571" xr:uid="{DC489F26-DDAD-4808-92C7-12F978E16A4B}"/>
    <cellStyle name="Normal 18 4 11 5 2 2" xfId="27572" xr:uid="{BE518E7A-83DD-4350-B634-DF9C36933304}"/>
    <cellStyle name="Normal 18 4 11 5 2 2 2" xfId="27573" xr:uid="{758B9016-DEAE-45A3-B143-F7FD75570C25}"/>
    <cellStyle name="Normal 18 4 11 5 2 2 3" xfId="27574" xr:uid="{7ABF7DED-DB95-456D-A59D-B7F3533BC69B}"/>
    <cellStyle name="Normal 18 4 11 5 2 2 4" xfId="27575" xr:uid="{0FFBC09D-24FD-4D2B-80B9-3ABF845DBF9F}"/>
    <cellStyle name="Normal 18 4 11 5 2 2 5" xfId="27576" xr:uid="{A0EDDC71-9C93-42D3-ACD9-5ACD3DE65FD6}"/>
    <cellStyle name="Normal 18 4 11 5 2 3" xfId="27577" xr:uid="{AB97AFE4-A230-4F9D-86E0-FBFF432D612D}"/>
    <cellStyle name="Normal 18 4 11 5 2 4" xfId="27578" xr:uid="{92D6ABAF-09FD-492D-B12A-C628AA467046}"/>
    <cellStyle name="Normal 18 4 11 5 2 5" xfId="27579" xr:uid="{E97BB8D7-7F2A-4CA0-991A-7D3452A0C337}"/>
    <cellStyle name="Normal 18 4 11 5 2 6" xfId="27580" xr:uid="{811942F6-B152-4015-B407-1BF5030BD06B}"/>
    <cellStyle name="Normal 18 4 11 5 3" xfId="27581" xr:uid="{8D215FAD-67F3-4AAB-A601-9C308ED3E9D8}"/>
    <cellStyle name="Normal 18 4 11 5 3 2" xfId="27582" xr:uid="{0BE19712-9813-4FE6-A15D-E2C55E5AE96F}"/>
    <cellStyle name="Normal 18 4 11 5 3 2 2" xfId="27583" xr:uid="{C643A556-5D5E-4A21-A922-B7E52608A19A}"/>
    <cellStyle name="Normal 18 4 11 5 3 2 3" xfId="27584" xr:uid="{255FE513-7259-4A58-885E-52852B9EFE9E}"/>
    <cellStyle name="Normal 18 4 11 5 3 3" xfId="27585" xr:uid="{736D0B3D-C8A1-4681-89EC-E8EDC82895E7}"/>
    <cellStyle name="Normal 18 4 11 5 3 4" xfId="27586" xr:uid="{FE7056B3-7375-4580-802A-D748C6C2433C}"/>
    <cellStyle name="Normal 18 4 11 5 3 5" xfId="27587" xr:uid="{7B3CA253-7639-4661-A5F2-F0109ECD4248}"/>
    <cellStyle name="Normal 18 4 11 5 3 6" xfId="27588" xr:uid="{E68EF2C0-F375-480F-8945-66119F4E793C}"/>
    <cellStyle name="Normal 18 4 11 5 4" xfId="27589" xr:uid="{3F00F4EF-B7EE-49AC-9E6D-410A468F9538}"/>
    <cellStyle name="Normal 18 4 11 5 4 2" xfId="27590" xr:uid="{51EA28F3-F369-4519-A6C0-61246A5D78A7}"/>
    <cellStyle name="Normal 18 4 11 5 4 3" xfId="27591" xr:uid="{C0D40460-70AA-439F-80C8-A82EB6EA1B4E}"/>
    <cellStyle name="Normal 18 4 11 5 5" xfId="27592" xr:uid="{D7F1023C-AA07-4299-B704-50B8897437E2}"/>
    <cellStyle name="Normal 18 4 11 5 6" xfId="27593" xr:uid="{D9B0AD77-C7A4-4B2E-8EB9-7273792316F4}"/>
    <cellStyle name="Normal 18 4 11 5 7" xfId="27594" xr:uid="{32CC0F60-409F-4D09-AC5B-0D3D9881CE99}"/>
    <cellStyle name="Normal 18 4 11 5 8" xfId="27595" xr:uid="{07772396-E197-4080-A28A-641E3ABB2338}"/>
    <cellStyle name="Normal 18 4 11 6" xfId="27596" xr:uid="{0AC6BDC5-CDB6-4901-93B0-6679BD2B65CF}"/>
    <cellStyle name="Normal 18 4 11 7" xfId="27597" xr:uid="{082F5179-6780-4E0A-87FA-B3A2D0C77481}"/>
    <cellStyle name="Normal 18 4 12" xfId="27598" xr:uid="{0BEF4A89-557A-463E-9DF5-A241F6A18398}"/>
    <cellStyle name="Normal 18 4 12 2" xfId="27599" xr:uid="{5BFBEBCD-D9EC-4485-91B5-4FB26B057FBC}"/>
    <cellStyle name="Normal 18 4 12 2 2" xfId="27600" xr:uid="{69CA529C-F207-4B23-B987-63A59592D598}"/>
    <cellStyle name="Normal 18 4 12 2 2 2" xfId="27601" xr:uid="{228CD482-26FF-4432-866B-99F0377CA5AB}"/>
    <cellStyle name="Normal 18 4 12 2 3" xfId="27602" xr:uid="{34DE600E-34A7-4366-AECA-3800AAE58D56}"/>
    <cellStyle name="Normal 18 4 12 2 4" xfId="27603" xr:uid="{FFE90565-9266-4950-9C46-3CF49600D432}"/>
    <cellStyle name="Normal 18 4 12 3" xfId="27604" xr:uid="{8CEE47A6-7E9A-496D-8878-D8A81BCE4B99}"/>
    <cellStyle name="Normal 18 4 12 4" xfId="27605" xr:uid="{5A1FD535-3BB3-44DF-825B-E2A8E3046CB9}"/>
    <cellStyle name="Normal 18 4 12 4 2" xfId="27606" xr:uid="{DDD7EB3F-0969-4027-9EB7-C10234E607F9}"/>
    <cellStyle name="Normal 18 4 12 4 2 2" xfId="27607" xr:uid="{8FDF52B6-549F-48C1-B9FE-0C759616E270}"/>
    <cellStyle name="Normal 18 4 12 4 2 2 2" xfId="27608" xr:uid="{883B5F4A-D333-48F1-A0A8-6C6A4C91E371}"/>
    <cellStyle name="Normal 18 4 12 4 2 2 3" xfId="27609" xr:uid="{C9BE255C-789E-4F2E-B68B-FABD7BA3128F}"/>
    <cellStyle name="Normal 18 4 12 4 2 2 4" xfId="27610" xr:uid="{70BF2261-9AC1-4CB7-96B0-4FE2C371EE68}"/>
    <cellStyle name="Normal 18 4 12 4 2 2 5" xfId="27611" xr:uid="{B613403C-6BD2-457B-91B1-B59AC874BAB9}"/>
    <cellStyle name="Normal 18 4 12 4 2 3" xfId="27612" xr:uid="{72A18F66-D168-4676-8D3C-56E1D64B9A3B}"/>
    <cellStyle name="Normal 18 4 12 4 2 4" xfId="27613" xr:uid="{975F6F3F-F032-401A-A5BB-12267C7B7A45}"/>
    <cellStyle name="Normal 18 4 12 4 2 5" xfId="27614" xr:uid="{AA34F295-E431-40DE-A55D-FCA29393B2CE}"/>
    <cellStyle name="Normal 18 4 12 4 2 6" xfId="27615" xr:uid="{499385BD-A60F-48D3-A23B-8330AC1DEF96}"/>
    <cellStyle name="Normal 18 4 12 4 3" xfId="27616" xr:uid="{1AC05EE2-5091-41F7-B7CF-EF44062BC9D0}"/>
    <cellStyle name="Normal 18 4 12 4 3 2" xfId="27617" xr:uid="{4DE9E4E4-B886-4773-BE4C-50ADF4737178}"/>
    <cellStyle name="Normal 18 4 12 4 3 2 2" xfId="27618" xr:uid="{1C072F5A-1034-4665-9258-984B4E34AFA8}"/>
    <cellStyle name="Normal 18 4 12 4 3 2 3" xfId="27619" xr:uid="{52F4605C-6D41-4E09-AAD6-8F0241D5B824}"/>
    <cellStyle name="Normal 18 4 12 4 3 3" xfId="27620" xr:uid="{259019FA-B390-4D2D-94BC-D68C8B1FB8C7}"/>
    <cellStyle name="Normal 18 4 12 4 3 4" xfId="27621" xr:uid="{CF8E927C-083B-4448-83E9-728408FD53D9}"/>
    <cellStyle name="Normal 18 4 12 4 3 5" xfId="27622" xr:uid="{DC127D63-1FED-43CB-BD7E-D4A376973F80}"/>
    <cellStyle name="Normal 18 4 12 4 3 6" xfId="27623" xr:uid="{F58B6C7C-E999-4974-98E7-79EF476B6511}"/>
    <cellStyle name="Normal 18 4 12 4 4" xfId="27624" xr:uid="{13999356-86F5-4089-B3D9-163B8D438E98}"/>
    <cellStyle name="Normal 18 4 12 4 4 2" xfId="27625" xr:uid="{253138F3-E11D-4F3E-B8D3-418EEA8AD26C}"/>
    <cellStyle name="Normal 18 4 12 4 4 3" xfId="27626" xr:uid="{A9DEC49A-C11F-48A3-90B4-64D34942B356}"/>
    <cellStyle name="Normal 18 4 12 4 5" xfId="27627" xr:uid="{AF7C5FA6-6820-4043-9BC8-6C1C1C10736B}"/>
    <cellStyle name="Normal 18 4 12 4 6" xfId="27628" xr:uid="{6094753E-D219-4758-8C33-48647F5850F3}"/>
    <cellStyle name="Normal 18 4 12 4 7" xfId="27629" xr:uid="{A33706E7-0F82-42D1-A802-96B61B915820}"/>
    <cellStyle name="Normal 18 4 12 4 8" xfId="27630" xr:uid="{E02F0733-AEBA-45A5-B6C8-C331D86F2908}"/>
    <cellStyle name="Normal 18 4 12 5" xfId="27631" xr:uid="{E602E4EC-B1BD-4595-9D8F-9797A1FEA14A}"/>
    <cellStyle name="Normal 18 4 12 5 2" xfId="27632" xr:uid="{0955530C-6B52-49D6-9377-DACD464F51B8}"/>
    <cellStyle name="Normal 18 4 12 5 2 2" xfId="27633" xr:uid="{7DFB2077-8D93-4DD0-9D6E-A12837660085}"/>
    <cellStyle name="Normal 18 4 12 5 2 2 2" xfId="27634" xr:uid="{C3E8A725-12EF-49ED-B2F8-004B5899F74A}"/>
    <cellStyle name="Normal 18 4 12 5 2 2 3" xfId="27635" xr:uid="{5750B1DE-324B-4E98-BBC0-DC9081A70E95}"/>
    <cellStyle name="Normal 18 4 12 5 2 2 4" xfId="27636" xr:uid="{7E532FFE-D8E2-4EC8-81F4-DC512E5C4DF3}"/>
    <cellStyle name="Normal 18 4 12 5 2 2 5" xfId="27637" xr:uid="{66D0401A-4880-4181-8786-BA3D33A807CD}"/>
    <cellStyle name="Normal 18 4 12 5 2 3" xfId="27638" xr:uid="{114435F0-0D78-4772-AFD8-0F89B67A7B33}"/>
    <cellStyle name="Normal 18 4 12 5 2 4" xfId="27639" xr:uid="{FA63DD0D-C00A-4523-93BC-37C70E52E56B}"/>
    <cellStyle name="Normal 18 4 12 5 2 5" xfId="27640" xr:uid="{FDB51318-3813-4937-B0F9-CA3C25A2F293}"/>
    <cellStyle name="Normal 18 4 12 5 2 6" xfId="27641" xr:uid="{2AE30732-3337-454A-B5D0-DE6A33BA5507}"/>
    <cellStyle name="Normal 18 4 12 5 3" xfId="27642" xr:uid="{514D9A6C-D7C0-4046-8DC8-3DC5F2AB0F2A}"/>
    <cellStyle name="Normal 18 4 12 5 3 2" xfId="27643" xr:uid="{FE835108-76B6-44C6-89ED-61F740BFFEFA}"/>
    <cellStyle name="Normal 18 4 12 5 3 2 2" xfId="27644" xr:uid="{80C18A55-14AD-4877-B0D8-42B48F5D739A}"/>
    <cellStyle name="Normal 18 4 12 5 3 2 3" xfId="27645" xr:uid="{E07D33D6-85FC-4DC5-891A-011DE9B55B10}"/>
    <cellStyle name="Normal 18 4 12 5 3 3" xfId="27646" xr:uid="{C7BFC071-AC9A-485A-8C8D-800B80DBF565}"/>
    <cellStyle name="Normal 18 4 12 5 3 4" xfId="27647" xr:uid="{E85A6DBC-8E44-4329-9546-5D2BDA381EF7}"/>
    <cellStyle name="Normal 18 4 12 5 3 5" xfId="27648" xr:uid="{2B55E444-99DD-4456-80EE-4497B89DE16B}"/>
    <cellStyle name="Normal 18 4 12 5 3 6" xfId="27649" xr:uid="{B5B5E742-1CB5-4973-A379-733CDBC89211}"/>
    <cellStyle name="Normal 18 4 12 5 4" xfId="27650" xr:uid="{F8337247-1721-4B89-8CFD-4482EADD8B54}"/>
    <cellStyle name="Normal 18 4 12 5 4 2" xfId="27651" xr:uid="{9CC97074-0ED1-439E-BB20-DE29369E444F}"/>
    <cellStyle name="Normal 18 4 12 5 4 3" xfId="27652" xr:uid="{72E2B353-5BD4-4EF5-B891-4027AC2447B0}"/>
    <cellStyle name="Normal 18 4 12 5 5" xfId="27653" xr:uid="{1EAA70B6-06F1-4A32-868E-7D339571FB05}"/>
    <cellStyle name="Normal 18 4 12 5 6" xfId="27654" xr:uid="{1DDE6B4E-5139-4626-AD2B-AECC70012889}"/>
    <cellStyle name="Normal 18 4 12 5 7" xfId="27655" xr:uid="{16A053DB-15AD-412D-8704-8A8E650ED393}"/>
    <cellStyle name="Normal 18 4 12 5 8" xfId="27656" xr:uid="{0F3BDCC3-5E20-4A5E-AAEE-860429C5D675}"/>
    <cellStyle name="Normal 18 4 12 6" xfId="27657" xr:uid="{34900D1C-BF1E-46B9-943B-69CA7CA83A5F}"/>
    <cellStyle name="Normal 18 4 12 7" xfId="27658" xr:uid="{6E363E2F-78AE-477E-A2E9-0B7644BD4FCE}"/>
    <cellStyle name="Normal 18 4 13" xfId="27659" xr:uid="{7D663CF8-3ADA-4D58-B321-144FE72C98AD}"/>
    <cellStyle name="Normal 18 4 13 2" xfId="27660" xr:uid="{B4D0FA7B-74C6-4B73-A93F-9E441ABC8AF9}"/>
    <cellStyle name="Normal 18 4 13 2 2" xfId="27661" xr:uid="{6D42395C-974C-46D4-93B5-99C7545E4D57}"/>
    <cellStyle name="Normal 18 4 13 2 2 2" xfId="27662" xr:uid="{81F2778B-C533-436C-A44E-7B2F550E462C}"/>
    <cellStyle name="Normal 18 4 13 2 3" xfId="27663" xr:uid="{77DF3C11-05AC-4D9F-A4EC-521BA80EF2A0}"/>
    <cellStyle name="Normal 18 4 13 2 4" xfId="27664" xr:uid="{81E31250-670C-499F-8500-1C55D2976B55}"/>
    <cellStyle name="Normal 18 4 13 3" xfId="27665" xr:uid="{26BAD557-36A7-4775-B4FD-E5213691C39F}"/>
    <cellStyle name="Normal 18 4 13 4" xfId="27666" xr:uid="{7F3F3C46-0A40-4700-BAB7-866D571E4674}"/>
    <cellStyle name="Normal 18 4 13 4 2" xfId="27667" xr:uid="{ADEEE5FD-1E0D-43B7-9320-1C6F546484B0}"/>
    <cellStyle name="Normal 18 4 13 4 2 2" xfId="27668" xr:uid="{698B92F6-5C46-479D-ACB4-91BCF52B9CDE}"/>
    <cellStyle name="Normal 18 4 13 4 2 2 2" xfId="27669" xr:uid="{98690F95-180C-439E-AE50-0EFD3FDC08C8}"/>
    <cellStyle name="Normal 18 4 13 4 2 2 3" xfId="27670" xr:uid="{288B29CC-CAF5-4E89-9088-C28C362F7D23}"/>
    <cellStyle name="Normal 18 4 13 4 2 2 4" xfId="27671" xr:uid="{0AF20283-D56C-4116-B309-F1C0482A9246}"/>
    <cellStyle name="Normal 18 4 13 4 2 2 5" xfId="27672" xr:uid="{0B66EFE3-FFA7-4F27-875A-9D4B4BF70889}"/>
    <cellStyle name="Normal 18 4 13 4 2 3" xfId="27673" xr:uid="{A28EB3C0-E254-4A08-A8C4-E95CF604B7F4}"/>
    <cellStyle name="Normal 18 4 13 4 2 4" xfId="27674" xr:uid="{616B0C62-0191-4559-B27F-A537F8D4B78D}"/>
    <cellStyle name="Normal 18 4 13 4 2 5" xfId="27675" xr:uid="{1772849C-1C64-4339-BCF0-65FADD0E3A15}"/>
    <cellStyle name="Normal 18 4 13 4 2 6" xfId="27676" xr:uid="{417895E8-25D6-4BF8-B15E-9AD97C04B8A3}"/>
    <cellStyle name="Normal 18 4 13 4 3" xfId="27677" xr:uid="{9E1B639E-13D7-477F-BAEE-5D894F3383A5}"/>
    <cellStyle name="Normal 18 4 13 4 3 2" xfId="27678" xr:uid="{AD0098EF-64E3-4CD3-A2B0-B09D4FC2DEC9}"/>
    <cellStyle name="Normal 18 4 13 4 3 2 2" xfId="27679" xr:uid="{9848BB19-86D3-43EB-ADCB-D14B88E1B35A}"/>
    <cellStyle name="Normal 18 4 13 4 3 2 3" xfId="27680" xr:uid="{2FA69C33-39A8-4C54-8912-9A7C5622E197}"/>
    <cellStyle name="Normal 18 4 13 4 3 3" xfId="27681" xr:uid="{8F81C524-6DB1-43CF-9616-3B733C5AB1EB}"/>
    <cellStyle name="Normal 18 4 13 4 3 4" xfId="27682" xr:uid="{A63558F3-5BD8-497D-A4DE-00DFD22EEDFD}"/>
    <cellStyle name="Normal 18 4 13 4 3 5" xfId="27683" xr:uid="{B69CE40D-4107-4760-B248-10B672A334E5}"/>
    <cellStyle name="Normal 18 4 13 4 3 6" xfId="27684" xr:uid="{FC886275-C436-4FE8-B6A6-3B2673E69F03}"/>
    <cellStyle name="Normal 18 4 13 4 4" xfId="27685" xr:uid="{C01D6050-2886-4633-8B5F-01FD6B985BC6}"/>
    <cellStyle name="Normal 18 4 13 4 4 2" xfId="27686" xr:uid="{03A19C6A-6762-4B79-BA44-D25507764E9D}"/>
    <cellStyle name="Normal 18 4 13 4 4 3" xfId="27687" xr:uid="{600A8350-1B14-47C0-BDF2-FE22F71B28B9}"/>
    <cellStyle name="Normal 18 4 13 4 5" xfId="27688" xr:uid="{BC0C999F-2100-4564-9E0F-1C2657EE953C}"/>
    <cellStyle name="Normal 18 4 13 4 6" xfId="27689" xr:uid="{8A829FE5-DC39-4998-A99F-35DF24ADE507}"/>
    <cellStyle name="Normal 18 4 13 4 7" xfId="27690" xr:uid="{6A4F1925-D79F-4A16-AFC0-E2D2A029E12D}"/>
    <cellStyle name="Normal 18 4 13 4 8" xfId="27691" xr:uid="{63D2900F-F859-43EC-AC54-0497ECEB1366}"/>
    <cellStyle name="Normal 18 4 13 5" xfId="27692" xr:uid="{9EB1BFAE-303B-4FEF-8583-20C80E868843}"/>
    <cellStyle name="Normal 18 4 13 5 2" xfId="27693" xr:uid="{D32C8529-4F14-4591-9E27-96D1BDA5AE51}"/>
    <cellStyle name="Normal 18 4 13 5 2 2" xfId="27694" xr:uid="{4D51143E-813A-403A-9C8E-6CD4FF52F9EE}"/>
    <cellStyle name="Normal 18 4 13 5 2 2 2" xfId="27695" xr:uid="{286217DC-0495-4FA0-A15C-7080DE9F98A7}"/>
    <cellStyle name="Normal 18 4 13 5 2 2 3" xfId="27696" xr:uid="{7F6A36FB-A5CD-4FFD-A583-CEEE6FE00F2B}"/>
    <cellStyle name="Normal 18 4 13 5 2 2 4" xfId="27697" xr:uid="{D9DAF35D-66D6-4781-ACE1-2BD59EBE9895}"/>
    <cellStyle name="Normal 18 4 13 5 2 2 5" xfId="27698" xr:uid="{908D1319-FA26-4192-8801-600860C825FC}"/>
    <cellStyle name="Normal 18 4 13 5 2 3" xfId="27699" xr:uid="{1479E01F-0293-49C9-8B1B-0A94F8F91DC8}"/>
    <cellStyle name="Normal 18 4 13 5 2 4" xfId="27700" xr:uid="{A045B63D-DFA6-4257-983F-A0ACABC5E530}"/>
    <cellStyle name="Normal 18 4 13 5 2 5" xfId="27701" xr:uid="{9BD4006D-36EA-4C64-A79F-E0E76B72B8A7}"/>
    <cellStyle name="Normal 18 4 13 5 2 6" xfId="27702" xr:uid="{72B5334D-98DF-482D-A177-557059BD232E}"/>
    <cellStyle name="Normal 18 4 13 5 3" xfId="27703" xr:uid="{0A39DCB4-4856-4B0D-B1F1-FB36D4A632B4}"/>
    <cellStyle name="Normal 18 4 13 5 3 2" xfId="27704" xr:uid="{52764946-776D-43B3-A6D4-32D54F72DC44}"/>
    <cellStyle name="Normal 18 4 13 5 3 2 2" xfId="27705" xr:uid="{7A2B8ED3-1C11-46A2-AB69-D2BE00B47415}"/>
    <cellStyle name="Normal 18 4 13 5 3 2 3" xfId="27706" xr:uid="{50C26F27-A22C-49E8-BD8D-2A972AAC090A}"/>
    <cellStyle name="Normal 18 4 13 5 3 3" xfId="27707" xr:uid="{B70AFF9A-1041-4D1F-99E6-0F8205CAD306}"/>
    <cellStyle name="Normal 18 4 13 5 3 4" xfId="27708" xr:uid="{031F4805-5C59-4D17-A077-0399818167FC}"/>
    <cellStyle name="Normal 18 4 13 5 3 5" xfId="27709" xr:uid="{11DE801E-A56E-402A-A802-CC44C7C2EA5E}"/>
    <cellStyle name="Normal 18 4 13 5 3 6" xfId="27710" xr:uid="{A373FBC7-0F5A-4342-9223-DB7DFD819B42}"/>
    <cellStyle name="Normal 18 4 13 5 4" xfId="27711" xr:uid="{BA5D8BC9-2F55-487D-907B-AAA509B55965}"/>
    <cellStyle name="Normal 18 4 13 5 4 2" xfId="27712" xr:uid="{2BD7D8F2-9674-44EB-80CB-11E0CF6EE73D}"/>
    <cellStyle name="Normal 18 4 13 5 4 3" xfId="27713" xr:uid="{B05FB15B-FA67-47F2-A363-67DBAC4DC6A7}"/>
    <cellStyle name="Normal 18 4 13 5 5" xfId="27714" xr:uid="{361EEA62-C243-4B6E-8FA7-71ED3AB50655}"/>
    <cellStyle name="Normal 18 4 13 5 6" xfId="27715" xr:uid="{0908DEA7-1BDF-40C7-95DE-B808507E03BB}"/>
    <cellStyle name="Normal 18 4 13 5 7" xfId="27716" xr:uid="{44E31870-A3DE-4138-BC83-4AD6B063BB5C}"/>
    <cellStyle name="Normal 18 4 13 5 8" xfId="27717" xr:uid="{F0A33CCB-10EF-49EC-B015-D21C45CCA05C}"/>
    <cellStyle name="Normal 18 4 13 6" xfId="27718" xr:uid="{19F7652B-1572-4773-8A8C-B8CAB637EB49}"/>
    <cellStyle name="Normal 18 4 13 7" xfId="27719" xr:uid="{AB9AB80A-3556-4E17-8379-028627E79376}"/>
    <cellStyle name="Normal 18 4 14" xfId="27720" xr:uid="{27A9619A-12EB-4883-9601-330CF48A1F10}"/>
    <cellStyle name="Normal 18 4 14 2" xfId="27721" xr:uid="{1B309467-AA8C-43EE-A0B2-8DCEC8B1542C}"/>
    <cellStyle name="Normal 18 4 14 2 2" xfId="27722" xr:uid="{4E3440E7-94F5-42A0-8615-2E57B2638431}"/>
    <cellStyle name="Normal 18 4 14 2 2 2" xfId="27723" xr:uid="{BD60D1AE-A99C-41D5-9B2B-66FF0421E42A}"/>
    <cellStyle name="Normal 18 4 14 2 3" xfId="27724" xr:uid="{66DCF259-80C2-4ECB-9D21-0168B1F64BBE}"/>
    <cellStyle name="Normal 18 4 14 2 4" xfId="27725" xr:uid="{51C4F53A-3A4A-4C5A-9A21-B0F235544A01}"/>
    <cellStyle name="Normal 18 4 14 3" xfId="27726" xr:uid="{7DBF582B-F8FA-4354-A458-1AA3010F5256}"/>
    <cellStyle name="Normal 18 4 14 4" xfId="27727" xr:uid="{1535DD8D-4964-49F6-B358-CDCDA2062CE6}"/>
    <cellStyle name="Normal 18 4 14 4 2" xfId="27728" xr:uid="{011CAAF3-DB35-4D83-A78F-C6BFF2CE8CA7}"/>
    <cellStyle name="Normal 18 4 14 4 2 2" xfId="27729" xr:uid="{7EE166E0-6944-422D-B193-639EFD940888}"/>
    <cellStyle name="Normal 18 4 14 4 2 2 2" xfId="27730" xr:uid="{E84008D1-0EEA-49E9-92F5-906C8079CA14}"/>
    <cellStyle name="Normal 18 4 14 4 2 2 3" xfId="27731" xr:uid="{C0CAF058-CA43-4D21-93F4-577F3B8769D4}"/>
    <cellStyle name="Normal 18 4 14 4 2 2 4" xfId="27732" xr:uid="{B2883F04-B6AE-4E4C-A279-8E4AF0EEAB00}"/>
    <cellStyle name="Normal 18 4 14 4 2 2 5" xfId="27733" xr:uid="{F960CDB6-249B-40A5-AF0C-9D6583D830E6}"/>
    <cellStyle name="Normal 18 4 14 4 2 3" xfId="27734" xr:uid="{DA6C8B9B-1EF1-4509-80D6-77F408191FB3}"/>
    <cellStyle name="Normal 18 4 14 4 2 4" xfId="27735" xr:uid="{69DDB20D-96BD-41C3-A52D-E11A0EF67D5A}"/>
    <cellStyle name="Normal 18 4 14 4 2 5" xfId="27736" xr:uid="{F2BDAB96-D7DB-40B9-BC04-B19E44F007DA}"/>
    <cellStyle name="Normal 18 4 14 4 2 6" xfId="27737" xr:uid="{59DE7FC6-4E8E-4AB9-907E-B3968FC297AC}"/>
    <cellStyle name="Normal 18 4 14 4 3" xfId="27738" xr:uid="{AE45D652-C51B-4769-A19A-54CD61FF6BEE}"/>
    <cellStyle name="Normal 18 4 14 4 3 2" xfId="27739" xr:uid="{0106CC30-238F-4A60-90E0-1D2DFCED3F79}"/>
    <cellStyle name="Normal 18 4 14 4 3 2 2" xfId="27740" xr:uid="{7F8F58E9-151D-4647-9181-45ECA62CE2D5}"/>
    <cellStyle name="Normal 18 4 14 4 3 2 3" xfId="27741" xr:uid="{23657760-AD18-4AA5-95B3-88F9F567B8DB}"/>
    <cellStyle name="Normal 18 4 14 4 3 3" xfId="27742" xr:uid="{A86FC247-D5D8-4108-9A98-61AFC01C7D98}"/>
    <cellStyle name="Normal 18 4 14 4 3 4" xfId="27743" xr:uid="{9C765C7C-D9C5-408C-ACE3-DE19E2693A84}"/>
    <cellStyle name="Normal 18 4 14 4 3 5" xfId="27744" xr:uid="{13A0D5C9-ED41-44FF-9A8B-07729ADB3C76}"/>
    <cellStyle name="Normal 18 4 14 4 3 6" xfId="27745" xr:uid="{24AE0F78-BC57-4F27-9B9B-484F84ACFF17}"/>
    <cellStyle name="Normal 18 4 14 4 4" xfId="27746" xr:uid="{4CD629BF-C97C-4F23-B799-1449E255DD46}"/>
    <cellStyle name="Normal 18 4 14 4 4 2" xfId="27747" xr:uid="{98DB13D5-292B-4B4B-8643-C4D18901EB86}"/>
    <cellStyle name="Normal 18 4 14 4 4 3" xfId="27748" xr:uid="{F18FA467-9643-4623-8B31-53C0607D8A26}"/>
    <cellStyle name="Normal 18 4 14 4 5" xfId="27749" xr:uid="{77DF8751-D4FC-467F-AA26-E289D5680442}"/>
    <cellStyle name="Normal 18 4 14 4 6" xfId="27750" xr:uid="{B1B73666-A148-46CD-8C5D-DA586AD19213}"/>
    <cellStyle name="Normal 18 4 14 4 7" xfId="27751" xr:uid="{844A7D65-E8D6-4B0F-8628-E191D4C35C31}"/>
    <cellStyle name="Normal 18 4 14 4 8" xfId="27752" xr:uid="{0BF19C8B-DDB6-4405-A146-B1CD9834B245}"/>
    <cellStyle name="Normal 18 4 14 5" xfId="27753" xr:uid="{CA6A15CE-28CD-4C05-B32F-A0B5BC40C6E3}"/>
    <cellStyle name="Normal 18 4 14 5 2" xfId="27754" xr:uid="{1C000FA3-E260-4E59-9830-A2E4468ECA17}"/>
    <cellStyle name="Normal 18 4 14 5 2 2" xfId="27755" xr:uid="{B8A58173-FD2C-4B4E-AE77-A0054FE9427C}"/>
    <cellStyle name="Normal 18 4 14 5 2 2 2" xfId="27756" xr:uid="{BA111B18-8B0B-4C66-BE41-03873DD2016F}"/>
    <cellStyle name="Normal 18 4 14 5 2 2 3" xfId="27757" xr:uid="{442CD785-336F-4B42-8029-1A420C927FB2}"/>
    <cellStyle name="Normal 18 4 14 5 2 2 4" xfId="27758" xr:uid="{3D5FB0EE-179D-4057-80F0-7E158224BEC6}"/>
    <cellStyle name="Normal 18 4 14 5 2 2 5" xfId="27759" xr:uid="{8FB94429-7479-48EE-9171-2BD9CBD6AF1F}"/>
    <cellStyle name="Normal 18 4 14 5 2 3" xfId="27760" xr:uid="{550CFE96-4B33-4724-BD2E-5DB8C7282F6F}"/>
    <cellStyle name="Normal 18 4 14 5 2 4" xfId="27761" xr:uid="{3231CBF6-DE08-4E95-A3AA-078A22F46C7A}"/>
    <cellStyle name="Normal 18 4 14 5 2 5" xfId="27762" xr:uid="{D3DA461F-9917-4425-A9F8-0F23E0BB0FA1}"/>
    <cellStyle name="Normal 18 4 14 5 2 6" xfId="27763" xr:uid="{B5CD72B5-F3C3-40DE-BE19-12B03B2CC1BC}"/>
    <cellStyle name="Normal 18 4 14 5 3" xfId="27764" xr:uid="{4DF308D6-4250-41D1-88A4-EFA0697A822C}"/>
    <cellStyle name="Normal 18 4 14 5 3 2" xfId="27765" xr:uid="{54D1A65B-D325-4F1E-9F43-D711A7DFF20C}"/>
    <cellStyle name="Normal 18 4 14 5 3 2 2" xfId="27766" xr:uid="{04FC23F3-9A5A-4E1C-B452-03DCC7249219}"/>
    <cellStyle name="Normal 18 4 14 5 3 2 3" xfId="27767" xr:uid="{9376D098-430C-42F5-850D-B1F3DE8FBDCF}"/>
    <cellStyle name="Normal 18 4 14 5 3 3" xfId="27768" xr:uid="{0068D4D9-2B3E-4BE2-B8B0-4B0484DF6444}"/>
    <cellStyle name="Normal 18 4 14 5 3 4" xfId="27769" xr:uid="{7010DDD6-9786-4C3C-BB24-C09720B0C4EA}"/>
    <cellStyle name="Normal 18 4 14 5 3 5" xfId="27770" xr:uid="{582CE2E6-FA3E-4E1C-906D-BE3C2A91FEA1}"/>
    <cellStyle name="Normal 18 4 14 5 3 6" xfId="27771" xr:uid="{F7B9F1FE-697E-4B99-B212-884C68BBB159}"/>
    <cellStyle name="Normal 18 4 14 5 4" xfId="27772" xr:uid="{FE85B556-00BB-4066-B532-E7F4E5E5D629}"/>
    <cellStyle name="Normal 18 4 14 5 4 2" xfId="27773" xr:uid="{0560F6BD-625C-4EBE-ACC6-A2A893B18F86}"/>
    <cellStyle name="Normal 18 4 14 5 4 3" xfId="27774" xr:uid="{58779CD2-5CF7-4346-ABF0-EC8E03BA904B}"/>
    <cellStyle name="Normal 18 4 14 5 5" xfId="27775" xr:uid="{21E6CA02-8B77-4BDA-AE4B-EEE826CBB7DD}"/>
    <cellStyle name="Normal 18 4 14 5 6" xfId="27776" xr:uid="{E4B43FE0-A89B-46AE-88C0-2105A90DDEE6}"/>
    <cellStyle name="Normal 18 4 14 5 7" xfId="27777" xr:uid="{AA259F27-C98C-4B32-87DA-9898D538BDD1}"/>
    <cellStyle name="Normal 18 4 14 5 8" xfId="27778" xr:uid="{805D7B25-4E4C-4401-B36C-DC17EAE4E3C8}"/>
    <cellStyle name="Normal 18 4 14 6" xfId="27779" xr:uid="{19DA904A-11C1-4E94-BD2D-4690F5B67EEE}"/>
    <cellStyle name="Normal 18 4 14 7" xfId="27780" xr:uid="{8B506C2F-83D8-4A05-B835-2123F0652DE3}"/>
    <cellStyle name="Normal 18 4 15" xfId="27781" xr:uid="{06BF8D62-6E13-4ED8-81D6-2DCDDA19D93D}"/>
    <cellStyle name="Normal 18 4 15 2" xfId="27782" xr:uid="{C0418918-F463-4C2F-8FB6-99CC8D55FC69}"/>
    <cellStyle name="Normal 18 4 15 2 2" xfId="27783" xr:uid="{56B9C467-D174-442A-9766-D33C1F215045}"/>
    <cellStyle name="Normal 18 4 15 2 2 2" xfId="27784" xr:uid="{B757412A-E606-4951-85D3-63ABB9757BDD}"/>
    <cellStyle name="Normal 18 4 15 2 3" xfId="27785" xr:uid="{D2F1DCFB-FE68-4D67-8322-2C915405D81C}"/>
    <cellStyle name="Normal 18 4 15 2 4" xfId="27786" xr:uid="{F6FA53CF-A3EC-47B0-9EDB-0CB6B5E54108}"/>
    <cellStyle name="Normal 18 4 15 3" xfId="27787" xr:uid="{A98AA433-D8E2-4E6F-88E2-935F3F0C12F8}"/>
    <cellStyle name="Normal 18 4 15 4" xfId="27788" xr:uid="{C1CBE48D-7469-43C5-8D90-7BCEADF87285}"/>
    <cellStyle name="Normal 18 4 15 4 2" xfId="27789" xr:uid="{552F56CD-0D78-480D-88F5-471816EF6245}"/>
    <cellStyle name="Normal 18 4 15 4 2 2" xfId="27790" xr:uid="{E4338AD1-EE19-4D9F-952B-C7C94B2A8B4A}"/>
    <cellStyle name="Normal 18 4 15 4 2 2 2" xfId="27791" xr:uid="{F326C319-9955-4075-AC5F-2B20312B3B01}"/>
    <cellStyle name="Normal 18 4 15 4 2 2 3" xfId="27792" xr:uid="{A02FA2C9-CCDF-49DD-AA17-0F94BF48D06F}"/>
    <cellStyle name="Normal 18 4 15 4 2 2 4" xfId="27793" xr:uid="{1D176FE3-FA62-46B9-A390-101F149F2060}"/>
    <cellStyle name="Normal 18 4 15 4 2 2 5" xfId="27794" xr:uid="{62CBE1A8-6351-4221-8120-887CCA773B38}"/>
    <cellStyle name="Normal 18 4 15 4 2 3" xfId="27795" xr:uid="{46EFD7C1-738F-4036-8F51-5BE87075161A}"/>
    <cellStyle name="Normal 18 4 15 4 2 4" xfId="27796" xr:uid="{A8000B39-A6CC-4623-A58F-A5490913159F}"/>
    <cellStyle name="Normal 18 4 15 4 2 5" xfId="27797" xr:uid="{4AA93293-5A51-4929-8D4E-F5674333DAD1}"/>
    <cellStyle name="Normal 18 4 15 4 2 6" xfId="27798" xr:uid="{2F731A95-33CD-41E6-8B24-C8B1087E86F8}"/>
    <cellStyle name="Normal 18 4 15 4 3" xfId="27799" xr:uid="{BCD10DC4-4724-4297-9DBB-38B4754E442B}"/>
    <cellStyle name="Normal 18 4 15 4 3 2" xfId="27800" xr:uid="{D870E07B-58A7-4F6C-95D2-0DE43516CE7F}"/>
    <cellStyle name="Normal 18 4 15 4 3 2 2" xfId="27801" xr:uid="{7931F7B6-9CBE-4F81-B56B-8C4282D9652E}"/>
    <cellStyle name="Normal 18 4 15 4 3 2 3" xfId="27802" xr:uid="{D2812222-BAFC-476B-8982-0FB68FA64671}"/>
    <cellStyle name="Normal 18 4 15 4 3 3" xfId="27803" xr:uid="{78EC0E30-429F-4367-8FF9-3FFB43DACA8B}"/>
    <cellStyle name="Normal 18 4 15 4 3 4" xfId="27804" xr:uid="{EAC575D5-065B-4193-84D5-69F4BA9F3F59}"/>
    <cellStyle name="Normal 18 4 15 4 3 5" xfId="27805" xr:uid="{D0D9D993-FC85-4C7B-B347-E059F5363D0B}"/>
    <cellStyle name="Normal 18 4 15 4 3 6" xfId="27806" xr:uid="{D766D633-02E9-41B7-8E8A-5774A4902B7A}"/>
    <cellStyle name="Normal 18 4 15 4 4" xfId="27807" xr:uid="{FDF83E62-0CDD-4EC9-9630-40AD57E3051C}"/>
    <cellStyle name="Normal 18 4 15 4 4 2" xfId="27808" xr:uid="{28E5047B-8152-43AA-AEA3-59E35490B3C5}"/>
    <cellStyle name="Normal 18 4 15 4 4 3" xfId="27809" xr:uid="{648C093A-B490-45FD-8647-D8E7258A23A9}"/>
    <cellStyle name="Normal 18 4 15 4 5" xfId="27810" xr:uid="{E550EF23-4602-4A24-8CC0-804AB7105564}"/>
    <cellStyle name="Normal 18 4 15 4 6" xfId="27811" xr:uid="{FC771287-650B-4AF7-B369-CCE87B26D40C}"/>
    <cellStyle name="Normal 18 4 15 4 7" xfId="27812" xr:uid="{B197D2C7-C3A3-4546-9FB9-36FB9EC16581}"/>
    <cellStyle name="Normal 18 4 15 4 8" xfId="27813" xr:uid="{F792A55F-A615-4739-A2F3-BA9409A31715}"/>
    <cellStyle name="Normal 18 4 15 5" xfId="27814" xr:uid="{B6233300-F9DE-4A7C-B7DA-743C586CF9BC}"/>
    <cellStyle name="Normal 18 4 15 5 2" xfId="27815" xr:uid="{BEDE17BC-A1E7-4C43-B88D-6488792B7660}"/>
    <cellStyle name="Normal 18 4 15 5 2 2" xfId="27816" xr:uid="{2A657293-706A-40B9-BFFB-EBFEEA5AD86B}"/>
    <cellStyle name="Normal 18 4 15 5 2 2 2" xfId="27817" xr:uid="{940E6F60-34A0-4FA3-BC05-ED9097EA9E9A}"/>
    <cellStyle name="Normal 18 4 15 5 2 2 3" xfId="27818" xr:uid="{E1C3BBF6-619C-4209-BCC8-5B2CD38625E4}"/>
    <cellStyle name="Normal 18 4 15 5 2 2 4" xfId="27819" xr:uid="{CA116073-AE30-4ADC-8916-CCAD3063D9BE}"/>
    <cellStyle name="Normal 18 4 15 5 2 2 5" xfId="27820" xr:uid="{80A5F63B-E5CE-498D-8016-6D1B53A9BC1F}"/>
    <cellStyle name="Normal 18 4 15 5 2 3" xfId="27821" xr:uid="{E8C445E3-7523-4E8F-B3C0-7CF7FE7BE445}"/>
    <cellStyle name="Normal 18 4 15 5 2 4" xfId="27822" xr:uid="{C4469CE3-CAFF-4883-A4B7-CB24F03CEE2E}"/>
    <cellStyle name="Normal 18 4 15 5 2 5" xfId="27823" xr:uid="{D936753C-A980-4645-8356-BC3D3205AFD6}"/>
    <cellStyle name="Normal 18 4 15 5 2 6" xfId="27824" xr:uid="{95D6E59A-0A88-46BC-83AF-0160263C66F4}"/>
    <cellStyle name="Normal 18 4 15 5 3" xfId="27825" xr:uid="{2D440A27-F258-497D-A94E-7AA489A6F648}"/>
    <cellStyle name="Normal 18 4 15 5 3 2" xfId="27826" xr:uid="{4315A9A2-28A0-499E-98B8-E2D33BE54CEA}"/>
    <cellStyle name="Normal 18 4 15 5 3 2 2" xfId="27827" xr:uid="{CDEF5CA2-17A5-42BD-85F0-F821D4ECBFC1}"/>
    <cellStyle name="Normal 18 4 15 5 3 2 3" xfId="27828" xr:uid="{4C432DCD-F8AB-44CE-94EA-37CAC05003B2}"/>
    <cellStyle name="Normal 18 4 15 5 3 3" xfId="27829" xr:uid="{67FA24F8-240D-43AE-8FE9-E22468BC9B97}"/>
    <cellStyle name="Normal 18 4 15 5 3 4" xfId="27830" xr:uid="{AD10ECD5-08FF-4688-ADBC-CD09C3A60B2B}"/>
    <cellStyle name="Normal 18 4 15 5 3 5" xfId="27831" xr:uid="{4700AC96-B7C7-4201-A090-82A863919C81}"/>
    <cellStyle name="Normal 18 4 15 5 3 6" xfId="27832" xr:uid="{F7C93231-196D-4606-BA85-4C44C094F164}"/>
    <cellStyle name="Normal 18 4 15 5 4" xfId="27833" xr:uid="{B4E336DC-A4FD-4968-A4A6-33AAB3C4446D}"/>
    <cellStyle name="Normal 18 4 15 5 4 2" xfId="27834" xr:uid="{438F6996-93F6-4CA7-80E7-DD5039D4C828}"/>
    <cellStyle name="Normal 18 4 15 5 4 3" xfId="27835" xr:uid="{E5AACBE0-53A6-4BB3-BD6B-6349A784362D}"/>
    <cellStyle name="Normal 18 4 15 5 5" xfId="27836" xr:uid="{7E447A09-4F33-4DBB-A348-2C3DC167A4B4}"/>
    <cellStyle name="Normal 18 4 15 5 6" xfId="27837" xr:uid="{F976C258-976F-470A-A595-67C6F0B405F6}"/>
    <cellStyle name="Normal 18 4 15 5 7" xfId="27838" xr:uid="{5EB4267B-BBEE-42B6-853E-A251382BEA56}"/>
    <cellStyle name="Normal 18 4 15 5 8" xfId="27839" xr:uid="{B96C8E0A-2351-4CEC-9674-90861CDA1D70}"/>
    <cellStyle name="Normal 18 4 15 6" xfId="27840" xr:uid="{A61C901A-1E33-45CD-96B8-EA653FCA1AB4}"/>
    <cellStyle name="Normal 18 4 15 7" xfId="27841" xr:uid="{51AE415A-4FFF-4068-B04B-70382DA422F4}"/>
    <cellStyle name="Normal 18 4 16" xfId="27842" xr:uid="{98460DCA-698D-4AFF-AAB3-CBFE342521D7}"/>
    <cellStyle name="Normal 18 4 16 2" xfId="27843" xr:uid="{6CCCDC2E-276A-473B-A949-D94CBAB1A481}"/>
    <cellStyle name="Normal 18 4 16 2 2" xfId="27844" xr:uid="{7BD94699-BA12-429C-BDBF-F35ACE363200}"/>
    <cellStyle name="Normal 18 4 16 2 2 2" xfId="27845" xr:uid="{A3D09C54-ACE2-4643-A674-DD124F709B45}"/>
    <cellStyle name="Normal 18 4 16 2 3" xfId="27846" xr:uid="{6834BEAA-0CB1-4741-A776-206EF524BEA5}"/>
    <cellStyle name="Normal 18 4 16 2 4" xfId="27847" xr:uid="{71C1035F-F002-48EA-B847-6916A0824515}"/>
    <cellStyle name="Normal 18 4 16 3" xfId="27848" xr:uid="{57034197-0246-4EFC-9F20-1E9A1A4A3EAC}"/>
    <cellStyle name="Normal 18 4 16 4" xfId="27849" xr:uid="{A7F54D8A-33E9-4521-AC99-18F0FB219EAF}"/>
    <cellStyle name="Normal 18 4 16 4 2" xfId="27850" xr:uid="{4E723761-BE39-4BDD-AD35-CED55F542EB9}"/>
    <cellStyle name="Normal 18 4 16 4 2 2" xfId="27851" xr:uid="{6CFCC9FF-B3A5-4959-A157-F1CA36390D0C}"/>
    <cellStyle name="Normal 18 4 16 4 2 2 2" xfId="27852" xr:uid="{954F8638-9433-4703-95BF-4C72BA60F69D}"/>
    <cellStyle name="Normal 18 4 16 4 2 2 3" xfId="27853" xr:uid="{13080316-D520-4C3D-8692-326AB99B5FE1}"/>
    <cellStyle name="Normal 18 4 16 4 2 2 4" xfId="27854" xr:uid="{8E5C6727-30D9-4A60-83F0-BA72C64E76E6}"/>
    <cellStyle name="Normal 18 4 16 4 2 2 5" xfId="27855" xr:uid="{629F5D41-8480-4D3C-945C-3D2251A24D32}"/>
    <cellStyle name="Normal 18 4 16 4 2 3" xfId="27856" xr:uid="{5564102A-E92A-4005-8D4E-ACAB1A0E973A}"/>
    <cellStyle name="Normal 18 4 16 4 2 4" xfId="27857" xr:uid="{9BC05E69-B88B-4299-AF44-332EC9A9E696}"/>
    <cellStyle name="Normal 18 4 16 4 2 5" xfId="27858" xr:uid="{13C82B9A-9D83-4662-BA22-1DF691B68AF1}"/>
    <cellStyle name="Normal 18 4 16 4 2 6" xfId="27859" xr:uid="{09BEB511-C424-4829-AD8E-EC02996D8716}"/>
    <cellStyle name="Normal 18 4 16 4 3" xfId="27860" xr:uid="{262C664C-7EF5-468A-BDEC-C873007512BA}"/>
    <cellStyle name="Normal 18 4 16 4 3 2" xfId="27861" xr:uid="{17886CF2-93F7-4F03-A01C-7F7342CF8341}"/>
    <cellStyle name="Normal 18 4 16 4 3 2 2" xfId="27862" xr:uid="{0F641CF2-6449-45EE-97E1-D15B06BE083D}"/>
    <cellStyle name="Normal 18 4 16 4 3 2 3" xfId="27863" xr:uid="{F3054409-D91D-450C-A904-63ACC2D3BF56}"/>
    <cellStyle name="Normal 18 4 16 4 3 3" xfId="27864" xr:uid="{6C058F52-43E8-4FA5-8D9E-FE2645C7F4BE}"/>
    <cellStyle name="Normal 18 4 16 4 3 4" xfId="27865" xr:uid="{4F97E8EF-2BC8-4FA2-9D17-E505B6AA8310}"/>
    <cellStyle name="Normal 18 4 16 4 3 5" xfId="27866" xr:uid="{9452E3C9-C510-4E18-BC32-B55EB6CA031D}"/>
    <cellStyle name="Normal 18 4 16 4 3 6" xfId="27867" xr:uid="{1BCBC50E-C7E1-4E37-A0BF-F784220F43D1}"/>
    <cellStyle name="Normal 18 4 16 4 4" xfId="27868" xr:uid="{251C88A0-959E-4436-A8F3-046A6781E046}"/>
    <cellStyle name="Normal 18 4 16 4 4 2" xfId="27869" xr:uid="{1F3F88D4-CE44-4790-9EA6-A91D79D0BC98}"/>
    <cellStyle name="Normal 18 4 16 4 4 3" xfId="27870" xr:uid="{8703EE8C-6171-4046-A7EA-E5B14B030F5A}"/>
    <cellStyle name="Normal 18 4 16 4 5" xfId="27871" xr:uid="{215AF747-560C-4F36-BB30-629BDDAD3FC7}"/>
    <cellStyle name="Normal 18 4 16 4 6" xfId="27872" xr:uid="{884B209D-C9AB-4D8D-A8EE-32C451DB9006}"/>
    <cellStyle name="Normal 18 4 16 4 7" xfId="27873" xr:uid="{4BFBC98D-9549-466E-BE16-47EC82BA0C18}"/>
    <cellStyle name="Normal 18 4 16 4 8" xfId="27874" xr:uid="{7A9778C7-E8EC-4F88-B0FB-F87F1E497248}"/>
    <cellStyle name="Normal 18 4 16 5" xfId="27875" xr:uid="{7354F6F5-E05D-4C76-AD50-0B7FB488F0A6}"/>
    <cellStyle name="Normal 18 4 16 5 2" xfId="27876" xr:uid="{1324013A-23A8-4838-92E2-5D7FBC3B79CF}"/>
    <cellStyle name="Normal 18 4 16 5 2 2" xfId="27877" xr:uid="{18080338-BBD8-43F4-95C4-F1F907C7A094}"/>
    <cellStyle name="Normal 18 4 16 5 2 2 2" xfId="27878" xr:uid="{283F074F-8C01-40EC-BA09-47306D975E2F}"/>
    <cellStyle name="Normal 18 4 16 5 2 2 3" xfId="27879" xr:uid="{C3FAD494-A491-41D9-BD32-69C5084A0496}"/>
    <cellStyle name="Normal 18 4 16 5 2 2 4" xfId="27880" xr:uid="{31E71A05-E787-4136-97F8-D25504764B57}"/>
    <cellStyle name="Normal 18 4 16 5 2 2 5" xfId="27881" xr:uid="{BFF4E025-93FB-4813-ACA1-47D0C9F6382E}"/>
    <cellStyle name="Normal 18 4 16 5 2 3" xfId="27882" xr:uid="{8889A9AD-053E-4F06-A222-42D1734358D4}"/>
    <cellStyle name="Normal 18 4 16 5 2 4" xfId="27883" xr:uid="{87F4AC25-623D-4FB7-8F1C-26A2CB7B3B73}"/>
    <cellStyle name="Normal 18 4 16 5 2 5" xfId="27884" xr:uid="{EAA1B1AA-3A9C-4138-AA56-E21A4B6B27AD}"/>
    <cellStyle name="Normal 18 4 16 5 2 6" xfId="27885" xr:uid="{793E26F6-895E-4736-9606-9A3D4F365034}"/>
    <cellStyle name="Normal 18 4 16 5 3" xfId="27886" xr:uid="{CBE96FDB-7F14-47AA-838E-D33448937DBC}"/>
    <cellStyle name="Normal 18 4 16 5 3 2" xfId="27887" xr:uid="{FC3DA7BA-F4F4-43BD-9150-6F557D3221CE}"/>
    <cellStyle name="Normal 18 4 16 5 3 2 2" xfId="27888" xr:uid="{3A9A9698-FE77-4006-8A78-D8F349EA7C26}"/>
    <cellStyle name="Normal 18 4 16 5 3 2 3" xfId="27889" xr:uid="{F79ACBD6-DD7E-4A64-8080-9FB4C1E7156C}"/>
    <cellStyle name="Normal 18 4 16 5 3 3" xfId="27890" xr:uid="{C4345D81-E11F-48FF-8DE8-0E9934EF80A5}"/>
    <cellStyle name="Normal 18 4 16 5 3 4" xfId="27891" xr:uid="{EF193D80-A68F-485A-8ABF-7A1E59082C07}"/>
    <cellStyle name="Normal 18 4 16 5 3 5" xfId="27892" xr:uid="{58157D17-1AB0-4922-B16C-9D30FA147CA9}"/>
    <cellStyle name="Normal 18 4 16 5 3 6" xfId="27893" xr:uid="{E131CBE1-47B2-4767-A233-913665404017}"/>
    <cellStyle name="Normal 18 4 16 5 4" xfId="27894" xr:uid="{12E3BA53-FF6D-4BA8-8C78-E5CCCF221F96}"/>
    <cellStyle name="Normal 18 4 16 5 4 2" xfId="27895" xr:uid="{8D309289-464A-4A55-AD36-141F922696D7}"/>
    <cellStyle name="Normal 18 4 16 5 4 3" xfId="27896" xr:uid="{5432A6EF-F0CD-47A0-9287-BF2F688BB38E}"/>
    <cellStyle name="Normal 18 4 16 5 5" xfId="27897" xr:uid="{0D824BEA-B9EC-4EF4-AA05-567CA9585B6D}"/>
    <cellStyle name="Normal 18 4 16 5 6" xfId="27898" xr:uid="{92598CCF-38CA-49E9-963A-DF28A271CB63}"/>
    <cellStyle name="Normal 18 4 16 5 7" xfId="27899" xr:uid="{56AD2E07-5ED2-4C45-B117-68E09BFF9865}"/>
    <cellStyle name="Normal 18 4 16 5 8" xfId="27900" xr:uid="{21E79FD3-9A02-4CA8-A4EB-5FC7E0B2142C}"/>
    <cellStyle name="Normal 18 4 16 6" xfId="27901" xr:uid="{7CF5236E-60AD-4B55-9502-3E1145755B2A}"/>
    <cellStyle name="Normal 18 4 16 7" xfId="27902" xr:uid="{51099CF3-1F63-42F8-9866-B2921FCABF37}"/>
    <cellStyle name="Normal 18 4 17" xfId="27903" xr:uid="{98439D07-DD4E-49CB-828F-719579EB6DE4}"/>
    <cellStyle name="Normal 18 4 17 2" xfId="27904" xr:uid="{C628A73F-58F8-46DA-AAC8-E3BB8BE8D6CA}"/>
    <cellStyle name="Normal 18 4 17 2 2" xfId="27905" xr:uid="{40BF6805-9629-4C7F-992E-626580EA222B}"/>
    <cellStyle name="Normal 18 4 17 2 2 2" xfId="27906" xr:uid="{AD8CB35A-10CB-4369-8FFC-F09E4F2AF3B8}"/>
    <cellStyle name="Normal 18 4 17 2 3" xfId="27907" xr:uid="{6ECD958D-C7C5-4CCC-97B8-427A0F0AAEE2}"/>
    <cellStyle name="Normal 18 4 17 2 4" xfId="27908" xr:uid="{03137609-63C6-4E84-B457-9D005D858023}"/>
    <cellStyle name="Normal 18 4 17 3" xfId="27909" xr:uid="{AA3D6C5C-751F-4052-9FA9-B7C131AAC1F2}"/>
    <cellStyle name="Normal 18 4 17 4" xfId="27910" xr:uid="{B624F9EC-FC30-4D60-A50D-1B1B1172BC6E}"/>
    <cellStyle name="Normal 18 4 17 4 2" xfId="27911" xr:uid="{20879E6A-0D7D-4260-A720-FCB6D1D13E03}"/>
    <cellStyle name="Normal 18 4 17 4 2 2" xfId="27912" xr:uid="{487C4E67-2EA9-4953-9AC0-3543D5D0C178}"/>
    <cellStyle name="Normal 18 4 17 4 2 2 2" xfId="27913" xr:uid="{2624F102-336D-4D74-9A33-559040C36F40}"/>
    <cellStyle name="Normal 18 4 17 4 2 2 3" xfId="27914" xr:uid="{C8639C78-A304-4E28-A73F-C54C78DADEC7}"/>
    <cellStyle name="Normal 18 4 17 4 2 2 4" xfId="27915" xr:uid="{3684A52E-747B-42BC-8443-3A0DAF00F827}"/>
    <cellStyle name="Normal 18 4 17 4 2 2 5" xfId="27916" xr:uid="{3789ACF5-0D73-4392-9E24-B3C1BAA15E9C}"/>
    <cellStyle name="Normal 18 4 17 4 2 3" xfId="27917" xr:uid="{12495225-2982-4AEE-B94C-96408516E660}"/>
    <cellStyle name="Normal 18 4 17 4 2 4" xfId="27918" xr:uid="{3A20CDD5-FAA6-4343-98AB-CF58BFD59794}"/>
    <cellStyle name="Normal 18 4 17 4 2 5" xfId="27919" xr:uid="{ADBDD33B-CA3F-4252-A23D-CDB18F42ACA4}"/>
    <cellStyle name="Normal 18 4 17 4 2 6" xfId="27920" xr:uid="{489EC085-5ACA-42C3-8D55-7176A7D2A41E}"/>
    <cellStyle name="Normal 18 4 17 4 3" xfId="27921" xr:uid="{6EDA490B-E404-4544-AB2B-E04A8AB1D80D}"/>
    <cellStyle name="Normal 18 4 17 4 3 2" xfId="27922" xr:uid="{B6684309-4A35-4494-BF00-8D0657B37368}"/>
    <cellStyle name="Normal 18 4 17 4 3 2 2" xfId="27923" xr:uid="{B952709A-BC58-4745-951D-CEFD8EBEAC72}"/>
    <cellStyle name="Normal 18 4 17 4 3 2 3" xfId="27924" xr:uid="{83D894B5-47B5-4E3F-8027-800A89D04A06}"/>
    <cellStyle name="Normal 18 4 17 4 3 3" xfId="27925" xr:uid="{72209DDC-C92E-421C-B17C-FAFC76C7E0F1}"/>
    <cellStyle name="Normal 18 4 17 4 3 4" xfId="27926" xr:uid="{F2677ADB-BEDE-4F63-A99A-6CBEABA2ADA4}"/>
    <cellStyle name="Normal 18 4 17 4 3 5" xfId="27927" xr:uid="{FA120487-6F5B-44F8-9355-940DC1919A83}"/>
    <cellStyle name="Normal 18 4 17 4 3 6" xfId="27928" xr:uid="{49076A95-9AB4-4220-9B2F-BD4DC4BAA340}"/>
    <cellStyle name="Normal 18 4 17 4 4" xfId="27929" xr:uid="{A893D6E3-BB57-45B6-B5BB-1CD1DB60D800}"/>
    <cellStyle name="Normal 18 4 17 4 4 2" xfId="27930" xr:uid="{611C6D9B-7C67-4745-A343-7300F62185A2}"/>
    <cellStyle name="Normal 18 4 17 4 4 3" xfId="27931" xr:uid="{946E88D6-F560-4741-AA5A-57536AE8D67D}"/>
    <cellStyle name="Normal 18 4 17 4 5" xfId="27932" xr:uid="{DC5FAC1A-4045-48BC-9253-E0D0D43D7A26}"/>
    <cellStyle name="Normal 18 4 17 4 6" xfId="27933" xr:uid="{A9380F82-85BA-405D-A72F-09E3DB5ED630}"/>
    <cellStyle name="Normal 18 4 17 4 7" xfId="27934" xr:uid="{906089DD-637D-4944-93CD-18117592BFDA}"/>
    <cellStyle name="Normal 18 4 17 4 8" xfId="27935" xr:uid="{06E11F91-351F-4450-8377-0A0CF29A6E8E}"/>
    <cellStyle name="Normal 18 4 17 5" xfId="27936" xr:uid="{A7E68118-1028-4162-8FA4-22258CCAFECB}"/>
    <cellStyle name="Normal 18 4 17 5 2" xfId="27937" xr:uid="{B2658FC1-43D2-4538-95C1-EF6B7D20829E}"/>
    <cellStyle name="Normal 18 4 17 5 2 2" xfId="27938" xr:uid="{4DBA6F95-F6BB-4AC8-AF8F-3DE5DB7F58D3}"/>
    <cellStyle name="Normal 18 4 17 5 2 2 2" xfId="27939" xr:uid="{6CE730CD-BE7F-4935-9D10-05577DF81EAD}"/>
    <cellStyle name="Normal 18 4 17 5 2 2 3" xfId="27940" xr:uid="{86C28F17-A634-4754-BA8A-C0A0E65FB216}"/>
    <cellStyle name="Normal 18 4 17 5 2 2 4" xfId="27941" xr:uid="{45E51686-27D6-48FD-94E0-DDDF36C1E2DD}"/>
    <cellStyle name="Normal 18 4 17 5 2 2 5" xfId="27942" xr:uid="{DD2AC585-1366-45A1-9628-3B2772416F19}"/>
    <cellStyle name="Normal 18 4 17 5 2 3" xfId="27943" xr:uid="{3F0440B7-5CA0-431C-A6FF-25C3A13A484A}"/>
    <cellStyle name="Normal 18 4 17 5 2 4" xfId="27944" xr:uid="{981D08CE-7257-4F91-9897-101328A85655}"/>
    <cellStyle name="Normal 18 4 17 5 2 5" xfId="27945" xr:uid="{596A2A2B-18D1-4FAE-95F8-9D6008CCE47C}"/>
    <cellStyle name="Normal 18 4 17 5 2 6" xfId="27946" xr:uid="{D885CEE4-0886-45D4-A125-D634CAF05B9F}"/>
    <cellStyle name="Normal 18 4 17 5 3" xfId="27947" xr:uid="{F31ED2F9-FB7E-4799-AD4F-5B30715702B4}"/>
    <cellStyle name="Normal 18 4 17 5 3 2" xfId="27948" xr:uid="{24349BC6-2002-4F9B-93FE-EF4515D4DA1E}"/>
    <cellStyle name="Normal 18 4 17 5 3 2 2" xfId="27949" xr:uid="{8ED4B068-5ED3-4A18-BE3E-8D15ED79219C}"/>
    <cellStyle name="Normal 18 4 17 5 3 2 3" xfId="27950" xr:uid="{A6C1D800-F67B-426D-B781-BAB06F2A566A}"/>
    <cellStyle name="Normal 18 4 17 5 3 3" xfId="27951" xr:uid="{D719FB1A-C91F-4DAE-847C-43DAFB7057CF}"/>
    <cellStyle name="Normal 18 4 17 5 3 4" xfId="27952" xr:uid="{103645B1-32E2-41F4-8A99-2CE347A266CA}"/>
    <cellStyle name="Normal 18 4 17 5 3 5" xfId="27953" xr:uid="{C993F310-87DA-4B69-8D80-4D3F3C0993DF}"/>
    <cellStyle name="Normal 18 4 17 5 3 6" xfId="27954" xr:uid="{36BF9DA3-CC29-43C7-9316-690FFE46F2CB}"/>
    <cellStyle name="Normal 18 4 17 5 4" xfId="27955" xr:uid="{6778BB25-8469-46CC-B3D2-03C6EB4B2663}"/>
    <cellStyle name="Normal 18 4 17 5 4 2" xfId="27956" xr:uid="{38377D15-A408-4641-AB8D-17D4CE536179}"/>
    <cellStyle name="Normal 18 4 17 5 4 3" xfId="27957" xr:uid="{A9189D59-F138-4732-9311-0D1E66BE72EC}"/>
    <cellStyle name="Normal 18 4 17 5 5" xfId="27958" xr:uid="{072502C9-0201-43C8-85E4-3C6E69491101}"/>
    <cellStyle name="Normal 18 4 17 5 6" xfId="27959" xr:uid="{3AC25985-CC47-42AA-AD62-D12649B7253B}"/>
    <cellStyle name="Normal 18 4 17 5 7" xfId="27960" xr:uid="{DD01CA72-0D3E-4E4C-8DFE-97AEA1F6525A}"/>
    <cellStyle name="Normal 18 4 17 5 8" xfId="27961" xr:uid="{25D74AF7-4E49-439C-B20F-AE3F07411B23}"/>
    <cellStyle name="Normal 18 4 17 6" xfId="27962" xr:uid="{18083235-183F-42F0-84EE-6AC27B0D29CB}"/>
    <cellStyle name="Normal 18 4 17 7" xfId="27963" xr:uid="{C9563FE3-FFC6-4227-8DC5-79B5C71B7E6E}"/>
    <cellStyle name="Normal 18 4 2" xfId="27964" xr:uid="{E9817437-478C-4148-A51E-C1BA5859C092}"/>
    <cellStyle name="Normal 18 4 2 2" xfId="27965" xr:uid="{D54C9955-314D-4320-82DD-FB5ADA9C5AF7}"/>
    <cellStyle name="Normal 18 4 2 2 2" xfId="27966" xr:uid="{966A2878-D983-4AFE-AFC6-6C7710A33C34}"/>
    <cellStyle name="Normal 18 4 2 2 2 2" xfId="27967" xr:uid="{07446C41-3E58-4BF4-8B46-E1C44BECB7C0}"/>
    <cellStyle name="Normal 18 4 2 2 3" xfId="27968" xr:uid="{654769EE-0D4D-4581-96E6-AB3FF2CD7430}"/>
    <cellStyle name="Normal 18 4 2 2 4" xfId="27969" xr:uid="{4E957821-D4A7-4B21-AAC0-582B63B33903}"/>
    <cellStyle name="Normal 18 4 2 3" xfId="27970" xr:uid="{2B18D808-948A-401B-91D9-33839B32A96B}"/>
    <cellStyle name="Normal 18 4 2 4" xfId="27971" xr:uid="{1B3631DD-0773-451D-B0FE-1DD811083AF2}"/>
    <cellStyle name="Normal 18 4 2 4 2" xfId="27972" xr:uid="{BA47D6BC-80D5-4FA4-ACC8-ED6E44C717E4}"/>
    <cellStyle name="Normal 18 4 2 4 2 2" xfId="27973" xr:uid="{B61AA7CC-C033-4569-873A-19A6AC3C61E5}"/>
    <cellStyle name="Normal 18 4 2 4 2 2 2" xfId="27974" xr:uid="{4BF5EA41-1250-4D62-BF3B-E60EA12E0985}"/>
    <cellStyle name="Normal 18 4 2 4 2 2 3" xfId="27975" xr:uid="{914BE8A4-EFC4-4A2F-B241-E5176500563E}"/>
    <cellStyle name="Normal 18 4 2 4 2 2 4" xfId="27976" xr:uid="{FC6A8C06-84F3-46AF-90FF-5EC7D6D772EE}"/>
    <cellStyle name="Normal 18 4 2 4 2 2 5" xfId="27977" xr:uid="{464A10A6-C76E-4505-B9F9-5F09D31466B2}"/>
    <cellStyle name="Normal 18 4 2 4 2 3" xfId="27978" xr:uid="{B2DA9F50-FBA1-4E9D-A22D-B46CDA3C83DC}"/>
    <cellStyle name="Normal 18 4 2 4 2 4" xfId="27979" xr:uid="{3D72D856-DDB3-4EDE-A8AB-B7FC9DE63843}"/>
    <cellStyle name="Normal 18 4 2 4 2 5" xfId="27980" xr:uid="{7E8AFFDD-00BB-4D07-8B20-7721CBF63742}"/>
    <cellStyle name="Normal 18 4 2 4 2 6" xfId="27981" xr:uid="{B0A2A8D9-95F9-4BCE-AD4C-559FFF59CB3B}"/>
    <cellStyle name="Normal 18 4 2 4 3" xfId="27982" xr:uid="{65C345B9-B586-42D3-A7F2-DA391DBE5A7B}"/>
    <cellStyle name="Normal 18 4 2 4 3 2" xfId="27983" xr:uid="{4606BF00-5F84-48F0-ADCA-37153ABD8CD8}"/>
    <cellStyle name="Normal 18 4 2 4 3 2 2" xfId="27984" xr:uid="{0EEF1A2B-A416-423C-BEA7-C6C94FB79989}"/>
    <cellStyle name="Normal 18 4 2 4 3 2 3" xfId="27985" xr:uid="{63FA08B7-FC49-4A08-A420-4B40F2894565}"/>
    <cellStyle name="Normal 18 4 2 4 3 3" xfId="27986" xr:uid="{EB036892-C4E5-4551-B64B-BBBAEBCA8F9D}"/>
    <cellStyle name="Normal 18 4 2 4 3 4" xfId="27987" xr:uid="{A9537B9E-451F-47E0-96F9-3F292BE38FFC}"/>
    <cellStyle name="Normal 18 4 2 4 3 5" xfId="27988" xr:uid="{301832C9-772C-4C3A-A635-FA12688C960E}"/>
    <cellStyle name="Normal 18 4 2 4 3 6" xfId="27989" xr:uid="{B74FE1AB-2874-4D0D-815A-8BDBE4AD66E4}"/>
    <cellStyle name="Normal 18 4 2 4 4" xfId="27990" xr:uid="{2A5F2A87-F939-47C4-90D7-DDF668FA9C81}"/>
    <cellStyle name="Normal 18 4 2 4 4 2" xfId="27991" xr:uid="{45877E1B-CC5F-4843-A733-B605A99C6BD6}"/>
    <cellStyle name="Normal 18 4 2 4 4 3" xfId="27992" xr:uid="{AF2F8D44-6C9D-4D8B-9FD5-E07A7909F0C8}"/>
    <cellStyle name="Normal 18 4 2 4 5" xfId="27993" xr:uid="{84A034D1-54CD-40E4-9E99-F06BE8B236DA}"/>
    <cellStyle name="Normal 18 4 2 4 6" xfId="27994" xr:uid="{7E1B14A2-5D7A-4345-9F6A-8B8D890EF095}"/>
    <cellStyle name="Normal 18 4 2 4 7" xfId="27995" xr:uid="{84227F0D-05D6-4C57-8A9F-D49D10967DC7}"/>
    <cellStyle name="Normal 18 4 2 4 8" xfId="27996" xr:uid="{B38445D9-380A-4F6F-9DFA-AA5B296EBB92}"/>
    <cellStyle name="Normal 18 4 2 5" xfId="27997" xr:uid="{9D53B958-8CCA-4654-9F23-573F07D80042}"/>
    <cellStyle name="Normal 18 4 2 5 2" xfId="27998" xr:uid="{8FADA118-AC3B-4383-B37B-6D71DECB6879}"/>
    <cellStyle name="Normal 18 4 2 5 2 2" xfId="27999" xr:uid="{35A1B012-8A49-4E7D-9A92-D78EF5F4FA9F}"/>
    <cellStyle name="Normal 18 4 2 5 2 2 2" xfId="28000" xr:uid="{6B134D79-D841-4D54-AB25-75A37B678CCB}"/>
    <cellStyle name="Normal 18 4 2 5 2 2 3" xfId="28001" xr:uid="{B72E573B-4C74-4F83-9427-3D20618FBC90}"/>
    <cellStyle name="Normal 18 4 2 5 2 2 4" xfId="28002" xr:uid="{51DEE439-6FD1-479D-AB2F-040F2A1AA947}"/>
    <cellStyle name="Normal 18 4 2 5 2 2 5" xfId="28003" xr:uid="{5B92DCD1-DED0-4DA0-A8BE-3F7C45034900}"/>
    <cellStyle name="Normal 18 4 2 5 2 3" xfId="28004" xr:uid="{DC5A86DE-3C24-47FC-A616-8BA326F48351}"/>
    <cellStyle name="Normal 18 4 2 5 2 4" xfId="28005" xr:uid="{5ECD0ECA-5627-49F6-ABE3-046C0E4EC4E4}"/>
    <cellStyle name="Normal 18 4 2 5 2 5" xfId="28006" xr:uid="{0A1D576B-E575-414C-8F7C-9F7E9DDD95DF}"/>
    <cellStyle name="Normal 18 4 2 5 2 6" xfId="28007" xr:uid="{0F3FB68A-EBAD-4473-8AD2-7EE7152FC392}"/>
    <cellStyle name="Normal 18 4 2 5 3" xfId="28008" xr:uid="{F72DD33C-B58D-4AD7-AFBB-DADF7760C6BD}"/>
    <cellStyle name="Normal 18 4 2 5 3 2" xfId="28009" xr:uid="{4C549201-BFEB-4E84-82E8-1341008F6EB7}"/>
    <cellStyle name="Normal 18 4 2 5 3 2 2" xfId="28010" xr:uid="{514A12A3-CCFA-48CE-AF25-D37057723548}"/>
    <cellStyle name="Normal 18 4 2 5 3 2 3" xfId="28011" xr:uid="{ECF3163C-3FCD-42AA-A5C4-0F87DD220548}"/>
    <cellStyle name="Normal 18 4 2 5 3 3" xfId="28012" xr:uid="{8574080D-1F2C-474B-8DA0-49AE3E597F2C}"/>
    <cellStyle name="Normal 18 4 2 5 3 4" xfId="28013" xr:uid="{F146396D-CCDA-4A7F-B65D-F5D8D51914AA}"/>
    <cellStyle name="Normal 18 4 2 5 3 5" xfId="28014" xr:uid="{C0EC6759-0066-4715-8AE6-B11C1A3630BC}"/>
    <cellStyle name="Normal 18 4 2 5 3 6" xfId="28015" xr:uid="{D979B2EC-2988-4E6C-9782-E7962846FD0B}"/>
    <cellStyle name="Normal 18 4 2 5 4" xfId="28016" xr:uid="{380E5790-26D4-4409-AF63-A03D20FE67E2}"/>
    <cellStyle name="Normal 18 4 2 5 4 2" xfId="28017" xr:uid="{1B98DD36-EFEF-4032-A079-D65CA437B97D}"/>
    <cellStyle name="Normal 18 4 2 5 4 3" xfId="28018" xr:uid="{041A951C-A3F8-4963-B7FA-52DD75917967}"/>
    <cellStyle name="Normal 18 4 2 5 5" xfId="28019" xr:uid="{6F329026-CB53-4CAF-B4CE-19413006E2EB}"/>
    <cellStyle name="Normal 18 4 2 5 6" xfId="28020" xr:uid="{EAEDF27C-C94F-425A-ADE4-583E88139156}"/>
    <cellStyle name="Normal 18 4 2 5 7" xfId="28021" xr:uid="{ABA1FD09-A6FC-410D-8A69-A01E74913F93}"/>
    <cellStyle name="Normal 18 4 2 5 8" xfId="28022" xr:uid="{BEA1C16E-577C-4A26-B86F-7D6E9AEB82CB}"/>
    <cellStyle name="Normal 18 4 2 6" xfId="28023" xr:uid="{7B7D95BE-1F4F-49ED-88AE-1D5950E0A17F}"/>
    <cellStyle name="Normal 18 4 2 7" xfId="28024" xr:uid="{B92BFB78-D935-467A-A35F-66D33368370D}"/>
    <cellStyle name="Normal 18 4 3" xfId="28025" xr:uid="{4072D6C3-88A1-45BE-AAFE-317AA668072E}"/>
    <cellStyle name="Normal 18 4 3 2" xfId="28026" xr:uid="{8B414DCB-920A-4407-ADB3-154D65BF4123}"/>
    <cellStyle name="Normal 18 4 3 2 2" xfId="28027" xr:uid="{9DCABF6E-A0BF-4091-B1A3-8EE910EA81E7}"/>
    <cellStyle name="Normal 18 4 3 2 2 2" xfId="28028" xr:uid="{89FA9AD8-A175-438A-A69C-F59B0FCD2CDD}"/>
    <cellStyle name="Normal 18 4 3 2 3" xfId="28029" xr:uid="{0C63C662-F594-43CD-AE07-29F6E13E984A}"/>
    <cellStyle name="Normal 18 4 3 2 4" xfId="28030" xr:uid="{A931A340-2F55-4435-90C4-1676CBCA2EB1}"/>
    <cellStyle name="Normal 18 4 3 3" xfId="28031" xr:uid="{334A9676-E032-4EE8-938F-05C175BDC67A}"/>
    <cellStyle name="Normal 18 4 3 4" xfId="28032" xr:uid="{443E83A2-10BD-4CAC-8FFE-81A1FBF12BF0}"/>
    <cellStyle name="Normal 18 4 3 4 2" xfId="28033" xr:uid="{CF88BC0E-4224-46E5-AC8F-5202CC11FF3B}"/>
    <cellStyle name="Normal 18 4 3 4 2 2" xfId="28034" xr:uid="{8DB3366E-B3DA-4D08-B813-23A40A68BBCF}"/>
    <cellStyle name="Normal 18 4 3 4 2 2 2" xfId="28035" xr:uid="{13925DD0-631A-4BC8-BD27-5A7B1171F3EB}"/>
    <cellStyle name="Normal 18 4 3 4 2 2 3" xfId="28036" xr:uid="{1B3FA700-6D82-4D30-A844-8A39855F3FB7}"/>
    <cellStyle name="Normal 18 4 3 4 2 2 4" xfId="28037" xr:uid="{69E41A83-3C05-4228-8B6C-1454ACCB3E45}"/>
    <cellStyle name="Normal 18 4 3 4 2 2 5" xfId="28038" xr:uid="{C340106A-8E86-4871-96C5-1820081F309F}"/>
    <cellStyle name="Normal 18 4 3 4 2 3" xfId="28039" xr:uid="{1700CAC8-FC3E-4E4A-AC5B-E44EC60F73D3}"/>
    <cellStyle name="Normal 18 4 3 4 2 4" xfId="28040" xr:uid="{FF3C8EC6-458A-497E-8CFA-7888EC43BEED}"/>
    <cellStyle name="Normal 18 4 3 4 2 5" xfId="28041" xr:uid="{83E47836-93E7-4898-827C-3851BA7536A1}"/>
    <cellStyle name="Normal 18 4 3 4 2 6" xfId="28042" xr:uid="{00B61C3C-29A4-4B72-BFD8-5A10DA725021}"/>
    <cellStyle name="Normal 18 4 3 4 3" xfId="28043" xr:uid="{ABA36AE3-C18C-499F-B8E2-8276F36233BE}"/>
    <cellStyle name="Normal 18 4 3 4 3 2" xfId="28044" xr:uid="{5AAB8EC6-1F07-4CCC-B4C7-94A7D9919523}"/>
    <cellStyle name="Normal 18 4 3 4 3 2 2" xfId="28045" xr:uid="{5B74C695-BB28-4BF1-B028-CA5668BB10ED}"/>
    <cellStyle name="Normal 18 4 3 4 3 2 3" xfId="28046" xr:uid="{2F315D42-57F4-49D8-8F8C-CB61AE381EBF}"/>
    <cellStyle name="Normal 18 4 3 4 3 3" xfId="28047" xr:uid="{191ECF34-A3C6-4E01-AF08-50AD751796DA}"/>
    <cellStyle name="Normal 18 4 3 4 3 4" xfId="28048" xr:uid="{3A971540-D74D-4C5F-9870-A94E017F1A32}"/>
    <cellStyle name="Normal 18 4 3 4 3 5" xfId="28049" xr:uid="{9885611B-A5D8-415D-8E59-400466E56353}"/>
    <cellStyle name="Normal 18 4 3 4 3 6" xfId="28050" xr:uid="{A0FB67DE-986A-4985-920D-849CA4B50C3E}"/>
    <cellStyle name="Normal 18 4 3 4 4" xfId="28051" xr:uid="{F682DA8C-D7B3-457E-B762-5A7CCCD667D7}"/>
    <cellStyle name="Normal 18 4 3 4 4 2" xfId="28052" xr:uid="{1A6AD4FF-02DF-4632-BF9D-41EDEEAC5B27}"/>
    <cellStyle name="Normal 18 4 3 4 4 3" xfId="28053" xr:uid="{C7CF3E3E-8609-4530-AFA6-0D2FB97500EA}"/>
    <cellStyle name="Normal 18 4 3 4 5" xfId="28054" xr:uid="{E7BD37F0-9FFE-49E6-8426-9B17ED1415B3}"/>
    <cellStyle name="Normal 18 4 3 4 6" xfId="28055" xr:uid="{5DF40592-6595-48D6-B769-39B06357A20F}"/>
    <cellStyle name="Normal 18 4 3 4 7" xfId="28056" xr:uid="{D79D05DB-E5E8-4087-A5C5-DB8FDD3AF64A}"/>
    <cellStyle name="Normal 18 4 3 4 8" xfId="28057" xr:uid="{66A2A024-10D2-48CF-8BBB-3C524C488F9F}"/>
    <cellStyle name="Normal 18 4 3 5" xfId="28058" xr:uid="{0207A7A4-EC1B-4E67-A040-844004A70F7E}"/>
    <cellStyle name="Normal 18 4 3 5 2" xfId="28059" xr:uid="{F26AEB42-A97F-4CAA-BF32-744FA8D9D236}"/>
    <cellStyle name="Normal 18 4 3 5 2 2" xfId="28060" xr:uid="{50022F54-E322-4C98-B647-E2D54CC7B9F4}"/>
    <cellStyle name="Normal 18 4 3 5 2 2 2" xfId="28061" xr:uid="{872B06A0-6194-48FD-937A-583091B3B49E}"/>
    <cellStyle name="Normal 18 4 3 5 2 2 3" xfId="28062" xr:uid="{A267686A-DABA-4D06-8053-7A3CBC0C9CAF}"/>
    <cellStyle name="Normal 18 4 3 5 2 2 4" xfId="28063" xr:uid="{B2CBE97B-D156-4554-8B62-3121F00BA1AA}"/>
    <cellStyle name="Normal 18 4 3 5 2 2 5" xfId="28064" xr:uid="{298BB1AB-8C2E-4960-8C96-BBACB6F675B2}"/>
    <cellStyle name="Normal 18 4 3 5 2 3" xfId="28065" xr:uid="{E7A57F97-BEA0-4715-B78D-23A17CEAFBA1}"/>
    <cellStyle name="Normal 18 4 3 5 2 4" xfId="28066" xr:uid="{D8AB4A7A-5159-4DBC-B428-B66657295CE0}"/>
    <cellStyle name="Normal 18 4 3 5 2 5" xfId="28067" xr:uid="{067DA053-0872-4C8E-9D1A-98B8ACA40D06}"/>
    <cellStyle name="Normal 18 4 3 5 2 6" xfId="28068" xr:uid="{70593DC9-380C-4C10-90E5-DFF82457AA61}"/>
    <cellStyle name="Normal 18 4 3 5 3" xfId="28069" xr:uid="{7460F5F7-EB6B-4381-8FA6-80F3032EB254}"/>
    <cellStyle name="Normal 18 4 3 5 3 2" xfId="28070" xr:uid="{537EB3E7-31EA-41DA-BEF7-6E0F5F6866DC}"/>
    <cellStyle name="Normal 18 4 3 5 3 2 2" xfId="28071" xr:uid="{CF5682F6-BFC8-4D47-AE34-9D6E93B6B421}"/>
    <cellStyle name="Normal 18 4 3 5 3 2 3" xfId="28072" xr:uid="{D184BAEB-F37A-48BC-B617-C980F5DCF8B4}"/>
    <cellStyle name="Normal 18 4 3 5 3 3" xfId="28073" xr:uid="{198C936D-BAEE-49C2-A21C-CEB21D8600A3}"/>
    <cellStyle name="Normal 18 4 3 5 3 4" xfId="28074" xr:uid="{8E76789B-EB02-4115-B0A5-4C3BC9FE6404}"/>
    <cellStyle name="Normal 18 4 3 5 3 5" xfId="28075" xr:uid="{2912131E-C519-4617-A9E2-5E18218A6FCA}"/>
    <cellStyle name="Normal 18 4 3 5 3 6" xfId="28076" xr:uid="{47996E78-2286-4824-B4D6-4263C530BDD0}"/>
    <cellStyle name="Normal 18 4 3 5 4" xfId="28077" xr:uid="{20E57450-1A41-481E-B196-AA25DEF414DC}"/>
    <cellStyle name="Normal 18 4 3 5 4 2" xfId="28078" xr:uid="{013F7522-6851-4901-920A-24933996050F}"/>
    <cellStyle name="Normal 18 4 3 5 4 3" xfId="28079" xr:uid="{FAA5D29C-E8C1-45C3-95FB-0BF53C636832}"/>
    <cellStyle name="Normal 18 4 3 5 5" xfId="28080" xr:uid="{F446614E-4AAA-41D4-A0C1-7D7ABB97B3A3}"/>
    <cellStyle name="Normal 18 4 3 5 6" xfId="28081" xr:uid="{5A89E56A-9359-478F-829E-0F1B546DED46}"/>
    <cellStyle name="Normal 18 4 3 5 7" xfId="28082" xr:uid="{DE2B21FA-397F-4D46-BCFF-8B81A3F05DB2}"/>
    <cellStyle name="Normal 18 4 3 5 8" xfId="28083" xr:uid="{6D69A591-1F7D-4C28-A16A-F5D2903ACBC2}"/>
    <cellStyle name="Normal 18 4 3 6" xfId="28084" xr:uid="{DA1E7B84-FC12-4A63-8183-2F7D3F1A6DB7}"/>
    <cellStyle name="Normal 18 4 3 7" xfId="28085" xr:uid="{69A78029-4C40-4F10-AEB4-51EB7E989E9F}"/>
    <cellStyle name="Normal 18 4 4" xfId="28086" xr:uid="{96E5033B-80A5-44E3-9AB9-75F63643E2A8}"/>
    <cellStyle name="Normal 18 4 4 2" xfId="28087" xr:uid="{4FE88F19-BDC9-4627-A81A-985714AE516E}"/>
    <cellStyle name="Normal 18 4 4 2 2" xfId="28088" xr:uid="{7642F66E-9B00-4177-9DA4-D0BE0CE54E5A}"/>
    <cellStyle name="Normal 18 4 4 2 2 2" xfId="28089" xr:uid="{409A2BF8-301E-40D9-9629-071AED322AA2}"/>
    <cellStyle name="Normal 18 4 4 2 3" xfId="28090" xr:uid="{9D90A333-090A-4051-BF24-5ADA350E633F}"/>
    <cellStyle name="Normal 18 4 4 2 4" xfId="28091" xr:uid="{AF9500EC-E55C-4B1D-8D13-8BE21AF99950}"/>
    <cellStyle name="Normal 18 4 4 3" xfId="28092" xr:uid="{63A275D6-CE6B-4E0C-AE5A-FE736DDBF138}"/>
    <cellStyle name="Normal 18 4 4 4" xfId="28093" xr:uid="{258501D6-0264-4CD7-A247-0697B9398D88}"/>
    <cellStyle name="Normal 18 4 4 4 2" xfId="28094" xr:uid="{F3EAAEE2-FB39-4C7F-8014-E4A5FB54C608}"/>
    <cellStyle name="Normal 18 4 4 4 2 2" xfId="28095" xr:uid="{877EBF65-8362-44BF-A0E1-F645D5CA5AE9}"/>
    <cellStyle name="Normal 18 4 4 4 2 2 2" xfId="28096" xr:uid="{DB19F867-66C9-424B-AE61-6CECD2B9053F}"/>
    <cellStyle name="Normal 18 4 4 4 2 2 3" xfId="28097" xr:uid="{E6591665-47D3-4CE7-8AF4-1F76E3DA2B32}"/>
    <cellStyle name="Normal 18 4 4 4 2 2 4" xfId="28098" xr:uid="{66ADEE7F-7708-442A-9CDF-FD01AD591EC8}"/>
    <cellStyle name="Normal 18 4 4 4 2 2 5" xfId="28099" xr:uid="{6E6D43E9-E1A6-4385-AE63-2F3359A74BB5}"/>
    <cellStyle name="Normal 18 4 4 4 2 3" xfId="28100" xr:uid="{D6638F7D-E061-41F8-811F-9AAA5A660D68}"/>
    <cellStyle name="Normal 18 4 4 4 2 4" xfId="28101" xr:uid="{0BA171DA-0A04-4571-B342-748540610BB3}"/>
    <cellStyle name="Normal 18 4 4 4 2 5" xfId="28102" xr:uid="{1106A4ED-7EC2-454C-B535-FFD4F005906D}"/>
    <cellStyle name="Normal 18 4 4 4 2 6" xfId="28103" xr:uid="{50314A77-E69F-44A6-9879-B156B9054F59}"/>
    <cellStyle name="Normal 18 4 4 4 3" xfId="28104" xr:uid="{247E7C8D-8D14-4674-91AF-B52C8529A9E3}"/>
    <cellStyle name="Normal 18 4 4 4 3 2" xfId="28105" xr:uid="{D6385FBC-90D3-4BF9-AEC4-A4B4C6D6ADF9}"/>
    <cellStyle name="Normal 18 4 4 4 3 2 2" xfId="28106" xr:uid="{E9D2E0B9-A77C-4ADD-B1DD-80F4D66A74DD}"/>
    <cellStyle name="Normal 18 4 4 4 3 2 3" xfId="28107" xr:uid="{63FC0D16-3E4A-4F83-A3C8-C12EA821A31C}"/>
    <cellStyle name="Normal 18 4 4 4 3 3" xfId="28108" xr:uid="{5F1EBED4-7DC6-4BC1-9369-59659AE2DCE9}"/>
    <cellStyle name="Normal 18 4 4 4 3 4" xfId="28109" xr:uid="{DE2EED03-BCB8-44E2-A839-C5C473B97376}"/>
    <cellStyle name="Normal 18 4 4 4 3 5" xfId="28110" xr:uid="{95AF9346-7658-4280-92CC-4FBDA94D0D84}"/>
    <cellStyle name="Normal 18 4 4 4 3 6" xfId="28111" xr:uid="{3B5E0EA7-3957-4D09-9FAB-64AF59285598}"/>
    <cellStyle name="Normal 18 4 4 4 4" xfId="28112" xr:uid="{0D88F48A-44BC-4404-A16F-654B0DDF52E1}"/>
    <cellStyle name="Normal 18 4 4 4 4 2" xfId="28113" xr:uid="{698C0E5B-77D3-47E8-B486-D37F7FC6062D}"/>
    <cellStyle name="Normal 18 4 4 4 4 3" xfId="28114" xr:uid="{01E4B1A5-2452-483E-AEA0-F2950122F0DF}"/>
    <cellStyle name="Normal 18 4 4 4 5" xfId="28115" xr:uid="{424DD29B-9975-464E-9F61-F59570D8CA42}"/>
    <cellStyle name="Normal 18 4 4 4 6" xfId="28116" xr:uid="{CA75522F-622C-4C00-AC6B-D3A026178EE6}"/>
    <cellStyle name="Normal 18 4 4 4 7" xfId="28117" xr:uid="{86DAB7EE-99CB-42AF-804E-89ECABCA40E4}"/>
    <cellStyle name="Normal 18 4 4 4 8" xfId="28118" xr:uid="{6DCDDCF7-F9C6-420D-889E-6774F0CD7D66}"/>
    <cellStyle name="Normal 18 4 4 5" xfId="28119" xr:uid="{F1981F90-BBE0-41AE-BEDA-CC6C4205F6F8}"/>
    <cellStyle name="Normal 18 4 4 5 2" xfId="28120" xr:uid="{FF5975FE-70B9-4800-8ADC-10CF98ED2BE2}"/>
    <cellStyle name="Normal 18 4 4 5 2 2" xfId="28121" xr:uid="{00761585-DFDF-4498-8A28-143409127ED6}"/>
    <cellStyle name="Normal 18 4 4 5 2 2 2" xfId="28122" xr:uid="{D341DF73-AA95-4F8C-A5AB-224D4E2C5D9C}"/>
    <cellStyle name="Normal 18 4 4 5 2 2 3" xfId="28123" xr:uid="{9382A47D-5768-489A-A5EA-0F232FE4C2DE}"/>
    <cellStyle name="Normal 18 4 4 5 2 2 4" xfId="28124" xr:uid="{C0A7BA6B-1F69-468D-B9B9-ABEFA0A0103F}"/>
    <cellStyle name="Normal 18 4 4 5 2 2 5" xfId="28125" xr:uid="{264CF753-8CAE-46E9-ACA4-C8B3C2605365}"/>
    <cellStyle name="Normal 18 4 4 5 2 3" xfId="28126" xr:uid="{CC542CC4-AACB-43C7-9A41-FDC95FC26DC9}"/>
    <cellStyle name="Normal 18 4 4 5 2 4" xfId="28127" xr:uid="{E31638FC-BE18-4F77-B75C-5B156B7136ED}"/>
    <cellStyle name="Normal 18 4 4 5 2 5" xfId="28128" xr:uid="{2AB2E1CF-5853-4E5B-A63D-78BECC600507}"/>
    <cellStyle name="Normal 18 4 4 5 2 6" xfId="28129" xr:uid="{FAF171B8-E2C6-4C1D-8622-ACABA6523965}"/>
    <cellStyle name="Normal 18 4 4 5 3" xfId="28130" xr:uid="{61D15AC1-D205-4143-8B14-31BA644A4005}"/>
    <cellStyle name="Normal 18 4 4 5 3 2" xfId="28131" xr:uid="{5C94D306-9BDA-4C24-8C79-EC3C807D7AD1}"/>
    <cellStyle name="Normal 18 4 4 5 3 2 2" xfId="28132" xr:uid="{8AA0B485-258C-4C3C-A70E-3267350C1BB0}"/>
    <cellStyle name="Normal 18 4 4 5 3 2 3" xfId="28133" xr:uid="{7B3007A2-C971-4179-B67F-2B0536480FAE}"/>
    <cellStyle name="Normal 18 4 4 5 3 3" xfId="28134" xr:uid="{F7D4384C-1855-4779-B746-6D0D1820F3C4}"/>
    <cellStyle name="Normal 18 4 4 5 3 4" xfId="28135" xr:uid="{DB067208-FDCA-44B6-BAEA-B31EA8FD0FAF}"/>
    <cellStyle name="Normal 18 4 4 5 3 5" xfId="28136" xr:uid="{A819CFEF-8D97-4EB4-84B5-512EEE1CAACC}"/>
    <cellStyle name="Normal 18 4 4 5 3 6" xfId="28137" xr:uid="{8EED1C20-4DE3-49F2-81B6-ACADAF582452}"/>
    <cellStyle name="Normal 18 4 4 5 4" xfId="28138" xr:uid="{75F87182-68FA-49FC-ACE6-771220C76878}"/>
    <cellStyle name="Normal 18 4 4 5 4 2" xfId="28139" xr:uid="{CED71D12-3FD0-418E-B294-EB7820116DF0}"/>
    <cellStyle name="Normal 18 4 4 5 4 3" xfId="28140" xr:uid="{36475576-CBDF-4D6B-BC02-9E536B778C80}"/>
    <cellStyle name="Normal 18 4 4 5 5" xfId="28141" xr:uid="{3DF0DBA8-B3F6-43D8-8DD4-DA98BA9358CD}"/>
    <cellStyle name="Normal 18 4 4 5 6" xfId="28142" xr:uid="{15E68F4E-DC80-44A2-96FA-EE3C48E82B83}"/>
    <cellStyle name="Normal 18 4 4 5 7" xfId="28143" xr:uid="{5F1C8512-F208-4065-8949-F9C4F6EBDF44}"/>
    <cellStyle name="Normal 18 4 4 5 8" xfId="28144" xr:uid="{753B7E43-1D7A-453C-981C-830B9BA65756}"/>
    <cellStyle name="Normal 18 4 4 6" xfId="28145" xr:uid="{6C43E55E-CE0F-4AE4-9F29-BB3D64683A14}"/>
    <cellStyle name="Normal 18 4 4 7" xfId="28146" xr:uid="{960FFDF8-766E-45E8-A74F-54A9632B52AA}"/>
    <cellStyle name="Normal 18 4 5" xfId="28147" xr:uid="{F9E757F2-BF45-4276-9853-167AC0AF100E}"/>
    <cellStyle name="Normal 18 4 5 2" xfId="28148" xr:uid="{9C6EE9DE-0415-481E-9D69-A3FB2FE0358B}"/>
    <cellStyle name="Normal 18 4 5 2 2" xfId="28149" xr:uid="{90AE9915-70AF-4BA1-991D-45D3BD24658A}"/>
    <cellStyle name="Normal 18 4 5 2 2 2" xfId="28150" xr:uid="{4AC70627-279A-44FD-A1E5-C05E36F53AF8}"/>
    <cellStyle name="Normal 18 4 5 2 3" xfId="28151" xr:uid="{0EEA4850-BEA5-4E51-9F10-94C07DB94831}"/>
    <cellStyle name="Normal 18 4 5 2 4" xfId="28152" xr:uid="{C6464B85-B5B1-4186-8A9F-44C9885ECF96}"/>
    <cellStyle name="Normal 18 4 5 3" xfId="28153" xr:uid="{EAE1FF8D-8C52-417C-A23A-9C4A05DDD0A4}"/>
    <cellStyle name="Normal 18 4 5 4" xfId="28154" xr:uid="{7506077A-95EC-4188-97C2-F65CA61F5AB6}"/>
    <cellStyle name="Normal 18 4 5 4 2" xfId="28155" xr:uid="{B5822AB3-790A-475F-AB47-5D6D98389BEA}"/>
    <cellStyle name="Normal 18 4 5 4 2 2" xfId="28156" xr:uid="{294C1D6B-71F7-4916-B82E-958EDAEE117D}"/>
    <cellStyle name="Normal 18 4 5 4 2 2 2" xfId="28157" xr:uid="{2C689CA6-DE19-4F4E-9C78-1B2DF1F01663}"/>
    <cellStyle name="Normal 18 4 5 4 2 2 3" xfId="28158" xr:uid="{047AB7F1-5154-44E3-8D03-C7D96EDBF08A}"/>
    <cellStyle name="Normal 18 4 5 4 2 2 4" xfId="28159" xr:uid="{438233B3-C531-4B22-9C3D-26D7E3292E0C}"/>
    <cellStyle name="Normal 18 4 5 4 2 2 5" xfId="28160" xr:uid="{AE8F04EC-40CE-4FCE-929D-4AB9690B1D6B}"/>
    <cellStyle name="Normal 18 4 5 4 2 3" xfId="28161" xr:uid="{97256402-B21F-4EB8-A8E9-35A44EC438E5}"/>
    <cellStyle name="Normal 18 4 5 4 2 4" xfId="28162" xr:uid="{53DCEB44-8E92-49B4-945D-3082425173F9}"/>
    <cellStyle name="Normal 18 4 5 4 2 5" xfId="28163" xr:uid="{670B194A-082D-46E8-B770-D94049887BEC}"/>
    <cellStyle name="Normal 18 4 5 4 2 6" xfId="28164" xr:uid="{63BCF176-DBE4-4218-96C1-E7A3BD261905}"/>
    <cellStyle name="Normal 18 4 5 4 3" xfId="28165" xr:uid="{AC8723DF-EDF7-43D2-9D94-7DC7CBD67D46}"/>
    <cellStyle name="Normal 18 4 5 4 3 2" xfId="28166" xr:uid="{D9DB0D6F-3C6D-4B10-9EE1-6DD9A5256AB2}"/>
    <cellStyle name="Normal 18 4 5 4 3 2 2" xfId="28167" xr:uid="{E59B7819-7397-460E-ACB2-549E24872C89}"/>
    <cellStyle name="Normal 18 4 5 4 3 2 3" xfId="28168" xr:uid="{2B73D041-B4DA-437F-8CF9-6DA4E8211D6E}"/>
    <cellStyle name="Normal 18 4 5 4 3 3" xfId="28169" xr:uid="{0A23658F-5C7B-4C3A-8843-229D54AFD0C0}"/>
    <cellStyle name="Normal 18 4 5 4 3 4" xfId="28170" xr:uid="{57817086-F0C1-46D9-AA6B-BA5B519853EE}"/>
    <cellStyle name="Normal 18 4 5 4 3 5" xfId="28171" xr:uid="{466C5E0A-DF6F-429D-818A-31FF134E16C6}"/>
    <cellStyle name="Normal 18 4 5 4 3 6" xfId="28172" xr:uid="{03467028-AF61-4A2A-8383-FB369D154C06}"/>
    <cellStyle name="Normal 18 4 5 4 4" xfId="28173" xr:uid="{4683AF33-5FA3-4767-8FC4-05DAD64B1F47}"/>
    <cellStyle name="Normal 18 4 5 4 4 2" xfId="28174" xr:uid="{CF728F7C-98E3-4E5E-9FE7-7B5D4C5EA0F6}"/>
    <cellStyle name="Normal 18 4 5 4 4 3" xfId="28175" xr:uid="{94B1DB34-BA32-4862-860C-A1C48392F732}"/>
    <cellStyle name="Normal 18 4 5 4 5" xfId="28176" xr:uid="{BD98D40D-F493-4A15-9EDD-891180119E8C}"/>
    <cellStyle name="Normal 18 4 5 4 6" xfId="28177" xr:uid="{6BA4EA71-C770-4364-924C-D719AA795596}"/>
    <cellStyle name="Normal 18 4 5 4 7" xfId="28178" xr:uid="{558C0C39-288C-46BE-90E9-69C31A9CDD8B}"/>
    <cellStyle name="Normal 18 4 5 4 8" xfId="28179" xr:uid="{BCD1C4D1-F2C1-4E0D-A8F3-F21DEEDC1B06}"/>
    <cellStyle name="Normal 18 4 5 5" xfId="28180" xr:uid="{EB5B1B23-095E-42C7-A937-B1915C634CFB}"/>
    <cellStyle name="Normal 18 4 5 5 2" xfId="28181" xr:uid="{08E75C5A-AE62-4315-8CFB-EB41E38740E5}"/>
    <cellStyle name="Normal 18 4 5 5 2 2" xfId="28182" xr:uid="{639BAFD9-8D17-493C-8936-DF153F3021D0}"/>
    <cellStyle name="Normal 18 4 5 5 2 2 2" xfId="28183" xr:uid="{A7FD8AA6-EF3D-4489-A47B-0AF7ADDB29B7}"/>
    <cellStyle name="Normal 18 4 5 5 2 2 3" xfId="28184" xr:uid="{7F7EC167-295E-4C91-BB47-BAC065939D98}"/>
    <cellStyle name="Normal 18 4 5 5 2 2 4" xfId="28185" xr:uid="{44320A0D-48B8-425B-B151-CC9AA38CC0FB}"/>
    <cellStyle name="Normal 18 4 5 5 2 2 5" xfId="28186" xr:uid="{EAF7D21E-25A4-4540-9A26-0D4D301D8FB1}"/>
    <cellStyle name="Normal 18 4 5 5 2 3" xfId="28187" xr:uid="{248D3549-5DA2-47AD-BE15-D722269E3E26}"/>
    <cellStyle name="Normal 18 4 5 5 2 4" xfId="28188" xr:uid="{F321D80A-4676-47EE-82B1-482F80AC74AC}"/>
    <cellStyle name="Normal 18 4 5 5 2 5" xfId="28189" xr:uid="{8E0E6FF0-184C-46EA-9430-16E04ECC5CBF}"/>
    <cellStyle name="Normal 18 4 5 5 2 6" xfId="28190" xr:uid="{9544659D-404D-4865-BF08-54022F7B362A}"/>
    <cellStyle name="Normal 18 4 5 5 3" xfId="28191" xr:uid="{CF26D496-5651-4A1E-A107-270AC52C52C7}"/>
    <cellStyle name="Normal 18 4 5 5 3 2" xfId="28192" xr:uid="{F8740F67-8940-4641-9515-32F90239F31E}"/>
    <cellStyle name="Normal 18 4 5 5 3 2 2" xfId="28193" xr:uid="{58F5A5C1-EC9F-4EEF-9BD0-D5BF5545F563}"/>
    <cellStyle name="Normal 18 4 5 5 3 2 3" xfId="28194" xr:uid="{DF1860A6-084C-4276-B392-3AD561EBE832}"/>
    <cellStyle name="Normal 18 4 5 5 3 3" xfId="28195" xr:uid="{7A39D8BA-AB9E-4F7E-9FD5-FCB0E32B99A3}"/>
    <cellStyle name="Normal 18 4 5 5 3 4" xfId="28196" xr:uid="{93F813A3-BB30-4738-82F3-DADC6B43AC16}"/>
    <cellStyle name="Normal 18 4 5 5 3 5" xfId="28197" xr:uid="{866EA7B4-8E8B-49B4-8A64-23D8E26776AE}"/>
    <cellStyle name="Normal 18 4 5 5 3 6" xfId="28198" xr:uid="{D2E8C083-96F4-4874-8C92-D7B04F586777}"/>
    <cellStyle name="Normal 18 4 5 5 4" xfId="28199" xr:uid="{0B8E310D-A393-466F-A68E-035FA6941FF2}"/>
    <cellStyle name="Normal 18 4 5 5 4 2" xfId="28200" xr:uid="{1A1FB8E6-8FF7-4F1A-B667-186A94BB7EAE}"/>
    <cellStyle name="Normal 18 4 5 5 4 3" xfId="28201" xr:uid="{35D80D52-86DF-4032-AA1F-A7B34921A988}"/>
    <cellStyle name="Normal 18 4 5 5 5" xfId="28202" xr:uid="{086A51A8-0F9C-4B38-B406-1430506913F8}"/>
    <cellStyle name="Normal 18 4 5 5 6" xfId="28203" xr:uid="{64606E79-F428-4F52-A8AC-51F5A5144097}"/>
    <cellStyle name="Normal 18 4 5 5 7" xfId="28204" xr:uid="{1204F273-34F1-4066-91F0-7DCFC94BC6B8}"/>
    <cellStyle name="Normal 18 4 5 5 8" xfId="28205" xr:uid="{7DFF2822-E85E-443B-B24D-1622E8660B9A}"/>
    <cellStyle name="Normal 18 4 5 6" xfId="28206" xr:uid="{CEFF27AA-3269-4E8F-942A-C54C6D198D95}"/>
    <cellStyle name="Normal 18 4 5 7" xfId="28207" xr:uid="{EFD4A444-7143-466A-89CA-292E35B61050}"/>
    <cellStyle name="Normal 18 4 6" xfId="28208" xr:uid="{A35383FE-2CA2-4DA7-BAEB-77A19F08796B}"/>
    <cellStyle name="Normal 18 4 6 2" xfId="28209" xr:uid="{F57D46FF-2FEC-4FED-8E50-1B7872962A11}"/>
    <cellStyle name="Normal 18 4 6 2 2" xfId="28210" xr:uid="{0B639E17-84D7-403C-A364-4467FA2AB370}"/>
    <cellStyle name="Normal 18 4 6 2 2 2" xfId="28211" xr:uid="{11116F98-7869-454A-B256-469425CE26E1}"/>
    <cellStyle name="Normal 18 4 6 2 3" xfId="28212" xr:uid="{DAC2BC64-2171-4828-B3B0-B79B43E212E0}"/>
    <cellStyle name="Normal 18 4 6 2 4" xfId="28213" xr:uid="{303F1D0E-6E8F-4DB7-9884-FC846A7B69ED}"/>
    <cellStyle name="Normal 18 4 6 3" xfId="28214" xr:uid="{BF8BD3F3-EBA3-49A2-9A49-34902E9DB3B1}"/>
    <cellStyle name="Normal 18 4 6 4" xfId="28215" xr:uid="{0CB98738-4BCE-498C-A9C4-73D59F31FDFC}"/>
    <cellStyle name="Normal 18 4 6 4 2" xfId="28216" xr:uid="{8D3A91EA-69C0-4E83-B916-BA67D8CEF979}"/>
    <cellStyle name="Normal 18 4 6 4 2 2" xfId="28217" xr:uid="{303F86BE-269A-4EAF-AEE1-59D141522274}"/>
    <cellStyle name="Normal 18 4 6 4 2 2 2" xfId="28218" xr:uid="{CF0C8D59-8A1B-418C-9E6E-8C3813594E95}"/>
    <cellStyle name="Normal 18 4 6 4 2 2 3" xfId="28219" xr:uid="{A857E562-E966-4744-85AB-674FF4233895}"/>
    <cellStyle name="Normal 18 4 6 4 2 2 4" xfId="28220" xr:uid="{17E98AC6-A549-42A3-9A52-F98B89573400}"/>
    <cellStyle name="Normal 18 4 6 4 2 2 5" xfId="28221" xr:uid="{4E59EDF7-9AF2-486A-B6BE-C05734B5AAD5}"/>
    <cellStyle name="Normal 18 4 6 4 2 3" xfId="28222" xr:uid="{84A7F182-6043-423F-AD62-6E871F22EBC2}"/>
    <cellStyle name="Normal 18 4 6 4 2 4" xfId="28223" xr:uid="{CC2DED08-4957-4382-ADEA-A6863BCFA52A}"/>
    <cellStyle name="Normal 18 4 6 4 2 5" xfId="28224" xr:uid="{18C1F1AD-3F9D-4697-86EC-3A6DDF085644}"/>
    <cellStyle name="Normal 18 4 6 4 2 6" xfId="28225" xr:uid="{9F9B19F2-FF4A-4545-A314-8969C1F9B3E7}"/>
    <cellStyle name="Normal 18 4 6 4 3" xfId="28226" xr:uid="{6A76AFB5-B035-4788-8260-971A7A545CF3}"/>
    <cellStyle name="Normal 18 4 6 4 3 2" xfId="28227" xr:uid="{9215A4D4-6CB0-4AA8-97E0-444891CC543F}"/>
    <cellStyle name="Normal 18 4 6 4 3 2 2" xfId="28228" xr:uid="{5E5EB82E-8148-4BDA-81D7-DA839662F315}"/>
    <cellStyle name="Normal 18 4 6 4 3 2 3" xfId="28229" xr:uid="{9B633C65-AF4A-447A-A725-D6D19334F6F2}"/>
    <cellStyle name="Normal 18 4 6 4 3 3" xfId="28230" xr:uid="{6F5B5043-5677-44DB-A099-3D1DF21D2796}"/>
    <cellStyle name="Normal 18 4 6 4 3 4" xfId="28231" xr:uid="{3D2E0189-F776-4638-A6E2-566682459464}"/>
    <cellStyle name="Normal 18 4 6 4 3 5" xfId="28232" xr:uid="{CDE0C127-F14A-4E42-B1B2-FEC7E0086AB7}"/>
    <cellStyle name="Normal 18 4 6 4 3 6" xfId="28233" xr:uid="{05D00595-BE3B-49FF-B04F-0A6BAF8893FB}"/>
    <cellStyle name="Normal 18 4 6 4 4" xfId="28234" xr:uid="{215A056D-E198-47A2-804A-0DDFA49BA541}"/>
    <cellStyle name="Normal 18 4 6 4 4 2" xfId="28235" xr:uid="{0A03ABC9-013E-4A44-989F-7BF0F84A1D4E}"/>
    <cellStyle name="Normal 18 4 6 4 4 3" xfId="28236" xr:uid="{EAE15621-274D-45CE-AC2F-66069779A108}"/>
    <cellStyle name="Normal 18 4 6 4 5" xfId="28237" xr:uid="{D6C5AEB8-9841-4362-B98C-DC7AEDE21D53}"/>
    <cellStyle name="Normal 18 4 6 4 6" xfId="28238" xr:uid="{092057B2-EF88-4C30-BAEF-F424268292E0}"/>
    <cellStyle name="Normal 18 4 6 4 7" xfId="28239" xr:uid="{BA7F7BA5-873A-40C6-8B6E-3CBFECA07FF1}"/>
    <cellStyle name="Normal 18 4 6 4 8" xfId="28240" xr:uid="{2C540313-3E39-415E-AE8F-8775BB7B58FB}"/>
    <cellStyle name="Normal 18 4 6 5" xfId="28241" xr:uid="{8C76CC74-16F0-4CCA-A891-2605ED0C89FC}"/>
    <cellStyle name="Normal 18 4 6 5 2" xfId="28242" xr:uid="{E9D6B479-0926-4427-977D-18A2767F313D}"/>
    <cellStyle name="Normal 18 4 6 5 2 2" xfId="28243" xr:uid="{8FDF49D9-BE9D-4033-A984-87C985524C37}"/>
    <cellStyle name="Normal 18 4 6 5 2 2 2" xfId="28244" xr:uid="{56E25A9F-3892-4EF9-8617-2FCC7FF22A66}"/>
    <cellStyle name="Normal 18 4 6 5 2 2 3" xfId="28245" xr:uid="{D00B1B41-191C-4206-BE4E-D41FB832492B}"/>
    <cellStyle name="Normal 18 4 6 5 2 2 4" xfId="28246" xr:uid="{258B9535-A8C2-4900-93B1-2CBA90683C5D}"/>
    <cellStyle name="Normal 18 4 6 5 2 2 5" xfId="28247" xr:uid="{7F32DCFC-3F17-475A-8F0D-4BAFADB19D53}"/>
    <cellStyle name="Normal 18 4 6 5 2 3" xfId="28248" xr:uid="{7C284E68-54E6-412F-B2E8-8E7911FFC20F}"/>
    <cellStyle name="Normal 18 4 6 5 2 4" xfId="28249" xr:uid="{81E11DBC-58DC-4A7C-9CBE-C11C6C32F4D4}"/>
    <cellStyle name="Normal 18 4 6 5 2 5" xfId="28250" xr:uid="{3A6D7D8A-B7A2-431E-896E-B09B28DD20A5}"/>
    <cellStyle name="Normal 18 4 6 5 2 6" xfId="28251" xr:uid="{92E14120-0E71-44C3-95B0-863EFD9AA955}"/>
    <cellStyle name="Normal 18 4 6 5 3" xfId="28252" xr:uid="{4EE00289-877F-4F20-AE88-C044A8FE829C}"/>
    <cellStyle name="Normal 18 4 6 5 3 2" xfId="28253" xr:uid="{44B23683-D0FD-4734-9051-0B51DD8AF405}"/>
    <cellStyle name="Normal 18 4 6 5 3 2 2" xfId="28254" xr:uid="{A75793E3-0BDF-4859-A486-39DFEBF67F17}"/>
    <cellStyle name="Normal 18 4 6 5 3 2 3" xfId="28255" xr:uid="{66444FF8-72D0-458E-B39D-FA722771278A}"/>
    <cellStyle name="Normal 18 4 6 5 3 3" xfId="28256" xr:uid="{6C60A4B1-8B12-472C-A7F3-9DC3BD076F1E}"/>
    <cellStyle name="Normal 18 4 6 5 3 4" xfId="28257" xr:uid="{A903C556-37A2-43B7-952C-1D3DA48A86D3}"/>
    <cellStyle name="Normal 18 4 6 5 3 5" xfId="28258" xr:uid="{6AC7BC81-FB63-4776-B973-ED29FE9CB032}"/>
    <cellStyle name="Normal 18 4 6 5 3 6" xfId="28259" xr:uid="{3B596DB8-33E7-4BD5-9647-655C9D5B7E61}"/>
    <cellStyle name="Normal 18 4 6 5 4" xfId="28260" xr:uid="{5A1FE9BE-4F46-40E8-ADFE-6EC1074E43B1}"/>
    <cellStyle name="Normal 18 4 6 5 4 2" xfId="28261" xr:uid="{2F1A455E-8F03-4938-819C-D6075A640711}"/>
    <cellStyle name="Normal 18 4 6 5 4 3" xfId="28262" xr:uid="{4D8B3068-7125-4D25-9CA6-4C2E2CB49309}"/>
    <cellStyle name="Normal 18 4 6 5 5" xfId="28263" xr:uid="{1DC5A297-9071-47C9-8E3E-888BAD3D66F8}"/>
    <cellStyle name="Normal 18 4 6 5 6" xfId="28264" xr:uid="{299026D7-5648-4A58-B3D2-5B0F701DC560}"/>
    <cellStyle name="Normal 18 4 6 5 7" xfId="28265" xr:uid="{DB6FB4DF-C4C5-401E-82EC-3517A8A21C63}"/>
    <cellStyle name="Normal 18 4 6 5 8" xfId="28266" xr:uid="{E218743F-FA1D-4E45-BC96-66244EE4D9F4}"/>
    <cellStyle name="Normal 18 4 6 6" xfId="28267" xr:uid="{61005D02-2558-45DB-B89B-FF95AEC98FDD}"/>
    <cellStyle name="Normal 18 4 6 7" xfId="28268" xr:uid="{2729E03B-B667-4F03-8D7B-E20C08152384}"/>
    <cellStyle name="Normal 18 4 7" xfId="28269" xr:uid="{EFF44065-0F7F-47C2-90B6-1FE50E447ED6}"/>
    <cellStyle name="Normal 18 4 7 2" xfId="28270" xr:uid="{E3B5398C-3455-4DE8-8BED-91C9AF35C6EC}"/>
    <cellStyle name="Normal 18 4 7 2 2" xfId="28271" xr:uid="{F0B21097-2DE5-47CE-801D-7C35642CD350}"/>
    <cellStyle name="Normal 18 4 7 2 2 2" xfId="28272" xr:uid="{D7AC0248-D130-4648-9C79-F4D24D9577E5}"/>
    <cellStyle name="Normal 18 4 7 2 3" xfId="28273" xr:uid="{79E9C86C-50BD-497B-8FD9-1EFE7800EE01}"/>
    <cellStyle name="Normal 18 4 7 2 4" xfId="28274" xr:uid="{BF4C5846-E7B1-47FD-931D-AD312ECBAA43}"/>
    <cellStyle name="Normal 18 4 7 3" xfId="28275" xr:uid="{E053D957-527E-4F5E-9449-637C6DCE2C6A}"/>
    <cellStyle name="Normal 18 4 7 4" xfId="28276" xr:uid="{9DD91833-AC0B-4161-9D5A-C9E301C998C6}"/>
    <cellStyle name="Normal 18 4 7 4 2" xfId="28277" xr:uid="{77F3A5F3-C771-4759-8062-4D346B70DB5C}"/>
    <cellStyle name="Normal 18 4 7 4 2 2" xfId="28278" xr:uid="{9FFA765A-7B3C-4CE2-B33A-9C333EEFEC09}"/>
    <cellStyle name="Normal 18 4 7 4 2 2 2" xfId="28279" xr:uid="{AD9CF7D3-1076-4E0A-8FFD-76F4BDC74DAD}"/>
    <cellStyle name="Normal 18 4 7 4 2 2 3" xfId="28280" xr:uid="{6C4FC26F-1C53-43C9-AF53-39BB55E9BC70}"/>
    <cellStyle name="Normal 18 4 7 4 2 2 4" xfId="28281" xr:uid="{8A765263-DC9D-45D7-B872-A18B4886401D}"/>
    <cellStyle name="Normal 18 4 7 4 2 2 5" xfId="28282" xr:uid="{FA06F739-0E39-4930-8D12-A74D43C00B36}"/>
    <cellStyle name="Normal 18 4 7 4 2 3" xfId="28283" xr:uid="{FFE314ED-7E6C-41FF-831A-13FF9FDAB9E0}"/>
    <cellStyle name="Normal 18 4 7 4 2 4" xfId="28284" xr:uid="{A829EDA8-7193-4B37-AE5E-A6BE97F65FD1}"/>
    <cellStyle name="Normal 18 4 7 4 2 5" xfId="28285" xr:uid="{2B063F0F-1C18-4B2D-A54A-ECDBAE4ECD28}"/>
    <cellStyle name="Normal 18 4 7 4 2 6" xfId="28286" xr:uid="{D6A8A1AD-B54E-4B11-9AEE-47DE5264F3D1}"/>
    <cellStyle name="Normal 18 4 7 4 3" xfId="28287" xr:uid="{2E67AF28-85D7-40E0-B37E-38F3F20E744A}"/>
    <cellStyle name="Normal 18 4 7 4 3 2" xfId="28288" xr:uid="{3CB1F760-2D52-49BF-9DB0-7F54C6D83E07}"/>
    <cellStyle name="Normal 18 4 7 4 3 2 2" xfId="28289" xr:uid="{3E58DB67-CE8F-4448-AED7-BF4C6D8ABA2A}"/>
    <cellStyle name="Normal 18 4 7 4 3 2 3" xfId="28290" xr:uid="{D6099D26-C756-415F-930F-DE2B30BDA626}"/>
    <cellStyle name="Normal 18 4 7 4 3 3" xfId="28291" xr:uid="{F1D4EB4E-1F15-4E6A-83D6-4CDA1B66837C}"/>
    <cellStyle name="Normal 18 4 7 4 3 4" xfId="28292" xr:uid="{3EB2A614-D1C1-4E5E-BCE3-E27347DFD6DC}"/>
    <cellStyle name="Normal 18 4 7 4 3 5" xfId="28293" xr:uid="{05682E06-B1AC-4B28-826F-7B3EBE70A64A}"/>
    <cellStyle name="Normal 18 4 7 4 3 6" xfId="28294" xr:uid="{0A950794-C595-4373-BF79-432100917DDC}"/>
    <cellStyle name="Normal 18 4 7 4 4" xfId="28295" xr:uid="{5A6BF156-9B46-4380-9789-BDE0F8600C44}"/>
    <cellStyle name="Normal 18 4 7 4 4 2" xfId="28296" xr:uid="{D3F0D92F-173B-4B1F-8033-9E6FF5B71050}"/>
    <cellStyle name="Normal 18 4 7 4 4 3" xfId="28297" xr:uid="{5848421E-3A56-4EF1-83C8-C9BB72AB2820}"/>
    <cellStyle name="Normal 18 4 7 4 5" xfId="28298" xr:uid="{7C1FD84C-A34A-4A1D-9998-71F2D8EFCA9A}"/>
    <cellStyle name="Normal 18 4 7 4 6" xfId="28299" xr:uid="{298A1888-165C-498B-8ECE-B91115F9D9C0}"/>
    <cellStyle name="Normal 18 4 7 4 7" xfId="28300" xr:uid="{44D2A34F-A734-48F6-9C7A-A3F89C1CCD92}"/>
    <cellStyle name="Normal 18 4 7 4 8" xfId="28301" xr:uid="{5C601D2B-644A-4DD0-8867-6527C1C3EBE3}"/>
    <cellStyle name="Normal 18 4 7 5" xfId="28302" xr:uid="{BEBCFA78-DF47-4F58-899B-23B5DB669D02}"/>
    <cellStyle name="Normal 18 4 7 5 2" xfId="28303" xr:uid="{A310D145-186F-4B50-9686-04C1A22C1E01}"/>
    <cellStyle name="Normal 18 4 7 5 2 2" xfId="28304" xr:uid="{0BC08043-B4BE-4D46-9741-E97410E91EEF}"/>
    <cellStyle name="Normal 18 4 7 5 2 2 2" xfId="28305" xr:uid="{D39EA415-075A-4622-8355-648D01FA4C4A}"/>
    <cellStyle name="Normal 18 4 7 5 2 2 3" xfId="28306" xr:uid="{9AA6FFEF-5DF8-4B16-B7F0-03782D3C0209}"/>
    <cellStyle name="Normal 18 4 7 5 2 2 4" xfId="28307" xr:uid="{AAD5DA5D-16EC-41BF-89CD-D4C24BCE1A8A}"/>
    <cellStyle name="Normal 18 4 7 5 2 2 5" xfId="28308" xr:uid="{ECF870B0-058B-44F0-A05F-E9093BCEBA9C}"/>
    <cellStyle name="Normal 18 4 7 5 2 3" xfId="28309" xr:uid="{F20F9463-5198-488F-8EA1-DF00AF94CEB6}"/>
    <cellStyle name="Normal 18 4 7 5 2 4" xfId="28310" xr:uid="{DE451046-99B7-475A-AD7F-EC2B03C71259}"/>
    <cellStyle name="Normal 18 4 7 5 2 5" xfId="28311" xr:uid="{DD93EF9D-54EB-4181-9D1E-194A6086D5D5}"/>
    <cellStyle name="Normal 18 4 7 5 2 6" xfId="28312" xr:uid="{610C195F-9030-435C-BF0C-6768433A7A9D}"/>
    <cellStyle name="Normal 18 4 7 5 3" xfId="28313" xr:uid="{5829EA61-82E1-4EBA-9F4B-AFD15F175E31}"/>
    <cellStyle name="Normal 18 4 7 5 3 2" xfId="28314" xr:uid="{0693265D-1AC0-4317-9F6F-7CA6A660BE06}"/>
    <cellStyle name="Normal 18 4 7 5 3 2 2" xfId="28315" xr:uid="{2A474378-9ED9-453A-9CCA-2FF831257BBF}"/>
    <cellStyle name="Normal 18 4 7 5 3 2 3" xfId="28316" xr:uid="{93638D40-7ED1-4C27-BE25-3A7C57191B2B}"/>
    <cellStyle name="Normal 18 4 7 5 3 3" xfId="28317" xr:uid="{A4DC6547-E7A5-4182-A1C4-D1B6BF6A22B6}"/>
    <cellStyle name="Normal 18 4 7 5 3 4" xfId="28318" xr:uid="{101A3CE8-A34E-4E27-8525-02C812D11F37}"/>
    <cellStyle name="Normal 18 4 7 5 3 5" xfId="28319" xr:uid="{D91293AE-30D9-4200-97C3-3AABC6FAF105}"/>
    <cellStyle name="Normal 18 4 7 5 3 6" xfId="28320" xr:uid="{DADBEC70-EC75-40D4-B974-63802D8AAD44}"/>
    <cellStyle name="Normal 18 4 7 5 4" xfId="28321" xr:uid="{D7E2A550-1B6A-4772-A6D0-2114D558443F}"/>
    <cellStyle name="Normal 18 4 7 5 4 2" xfId="28322" xr:uid="{1FA519A8-2F65-4E1E-8C5D-DBE203833823}"/>
    <cellStyle name="Normal 18 4 7 5 4 3" xfId="28323" xr:uid="{7A646459-3F2B-4746-8EE9-EF2F464D0B54}"/>
    <cellStyle name="Normal 18 4 7 5 5" xfId="28324" xr:uid="{5EE0E071-1B07-46CC-8795-4D169B58090D}"/>
    <cellStyle name="Normal 18 4 7 5 6" xfId="28325" xr:uid="{C36A62C9-07A8-4BA3-9A08-4F7151263EB8}"/>
    <cellStyle name="Normal 18 4 7 5 7" xfId="28326" xr:uid="{F47CF3E3-FDD0-41E5-92F1-D3111492F0CB}"/>
    <cellStyle name="Normal 18 4 7 5 8" xfId="28327" xr:uid="{B4316080-FEB3-46E7-B7CD-7B9B86FB6759}"/>
    <cellStyle name="Normal 18 4 7 6" xfId="28328" xr:uid="{8BD637E6-D656-4038-AABD-F1AAC7E56292}"/>
    <cellStyle name="Normal 18 4 7 7" xfId="28329" xr:uid="{23A4123C-D954-40ED-A0A0-8E8BAD0A2519}"/>
    <cellStyle name="Normal 18 4 8" xfId="28330" xr:uid="{2DA173B0-D0F7-47A5-8B21-6CF581681CC1}"/>
    <cellStyle name="Normal 18 4 8 2" xfId="28331" xr:uid="{17D0D164-B3ED-4C9D-B519-BB81A215EBDA}"/>
    <cellStyle name="Normal 18 4 8 2 2" xfId="28332" xr:uid="{FFF51D9A-94ED-45FF-9BDE-C0902CB34542}"/>
    <cellStyle name="Normal 18 4 8 2 2 2" xfId="28333" xr:uid="{579562BA-2EA4-4D56-B8FA-C81D582F9CCD}"/>
    <cellStyle name="Normal 18 4 8 2 3" xfId="28334" xr:uid="{3F354CD3-8B70-4726-92CB-0C1F84AD2600}"/>
    <cellStyle name="Normal 18 4 8 2 4" xfId="28335" xr:uid="{E7BE5BCD-2A31-437A-A619-90441FDCEB98}"/>
    <cellStyle name="Normal 18 4 8 3" xfId="28336" xr:uid="{4B274054-A6EE-4DF0-AA59-BE9871546541}"/>
    <cellStyle name="Normal 18 4 8 4" xfId="28337" xr:uid="{4B2FBFDE-143B-4D0F-B6A6-4236394CB9EC}"/>
    <cellStyle name="Normal 18 4 8 4 2" xfId="28338" xr:uid="{F801A6E3-AFC7-44FF-9E86-ADBB373ACBDF}"/>
    <cellStyle name="Normal 18 4 8 4 2 2" xfId="28339" xr:uid="{79F446C7-7D68-434A-B495-238811341DDB}"/>
    <cellStyle name="Normal 18 4 8 4 2 2 2" xfId="28340" xr:uid="{C4BA0593-AD70-4AAA-84EA-3BCF019EE8D3}"/>
    <cellStyle name="Normal 18 4 8 4 2 2 3" xfId="28341" xr:uid="{70209E57-37D0-404C-9F1D-926804FCF6DD}"/>
    <cellStyle name="Normal 18 4 8 4 2 2 4" xfId="28342" xr:uid="{11A0E1B1-2638-481B-A6BA-1383B9DCD3F3}"/>
    <cellStyle name="Normal 18 4 8 4 2 2 5" xfId="28343" xr:uid="{9A525C28-9A45-4F39-A0FA-EE4365DD81ED}"/>
    <cellStyle name="Normal 18 4 8 4 2 3" xfId="28344" xr:uid="{7F08EE4E-C50C-4B5E-A47A-5E2C283FD1AE}"/>
    <cellStyle name="Normal 18 4 8 4 2 4" xfId="28345" xr:uid="{2F96F1F6-69B2-4665-8C03-CC56CA9A2EAE}"/>
    <cellStyle name="Normal 18 4 8 4 2 5" xfId="28346" xr:uid="{BD2DF9B3-A384-4027-BCB4-3EE56699C3DD}"/>
    <cellStyle name="Normal 18 4 8 4 2 6" xfId="28347" xr:uid="{D87948B6-19F6-4D49-9041-0F75E62DF652}"/>
    <cellStyle name="Normal 18 4 8 4 3" xfId="28348" xr:uid="{A5B9FFBC-229C-4304-B6C2-5C4902C72AAE}"/>
    <cellStyle name="Normal 18 4 8 4 3 2" xfId="28349" xr:uid="{C3C24C3A-12DA-4EB0-8C12-D656BBB772A2}"/>
    <cellStyle name="Normal 18 4 8 4 3 2 2" xfId="28350" xr:uid="{049FFFE8-24D2-4E2C-B2A8-3BB5CA8A1FEB}"/>
    <cellStyle name="Normal 18 4 8 4 3 2 3" xfId="28351" xr:uid="{FF63EA07-7405-403B-87E3-DCEDE210BE74}"/>
    <cellStyle name="Normal 18 4 8 4 3 3" xfId="28352" xr:uid="{07AB384A-5872-4496-8662-393508E4E537}"/>
    <cellStyle name="Normal 18 4 8 4 3 4" xfId="28353" xr:uid="{D63740B9-14F1-4B61-8083-EBB308A58DEA}"/>
    <cellStyle name="Normal 18 4 8 4 3 5" xfId="28354" xr:uid="{6352DE29-0BB8-46CD-BB62-0234E7B2B41E}"/>
    <cellStyle name="Normal 18 4 8 4 3 6" xfId="28355" xr:uid="{76E1F0DA-0B83-4CB6-9F4A-838198936267}"/>
    <cellStyle name="Normal 18 4 8 4 4" xfId="28356" xr:uid="{E126B75D-1131-4B29-B3A1-772374387D68}"/>
    <cellStyle name="Normal 18 4 8 4 4 2" xfId="28357" xr:uid="{450DDE6A-54E2-4D06-A651-6B06AECC7ED0}"/>
    <cellStyle name="Normal 18 4 8 4 4 3" xfId="28358" xr:uid="{2507C3FF-802C-4F82-B959-61873F29A594}"/>
    <cellStyle name="Normal 18 4 8 4 5" xfId="28359" xr:uid="{AA33B927-F931-46FB-80D6-4A7D81189263}"/>
    <cellStyle name="Normal 18 4 8 4 6" xfId="28360" xr:uid="{A121FFCF-AF54-414E-9971-47AFBB37FEBA}"/>
    <cellStyle name="Normal 18 4 8 4 7" xfId="28361" xr:uid="{82B79E4E-C3C8-4887-B92A-D500FC969CFF}"/>
    <cellStyle name="Normal 18 4 8 4 8" xfId="28362" xr:uid="{511696CB-84CD-4159-9A1C-2E06413A82C5}"/>
    <cellStyle name="Normal 18 4 8 5" xfId="28363" xr:uid="{8E71C560-3B71-43AE-A39F-7CD21117E36D}"/>
    <cellStyle name="Normal 18 4 8 5 2" xfId="28364" xr:uid="{F554CA57-4561-4DBA-B8F0-0CD0DEE320DD}"/>
    <cellStyle name="Normal 18 4 8 5 2 2" xfId="28365" xr:uid="{12AF50FF-2276-4409-A865-5B64B7FD17E6}"/>
    <cellStyle name="Normal 18 4 8 5 2 2 2" xfId="28366" xr:uid="{40F49F11-6815-4924-A7F5-79753B61B7F1}"/>
    <cellStyle name="Normal 18 4 8 5 2 2 3" xfId="28367" xr:uid="{A0BD691A-BCDE-4682-A408-73DDF62EE378}"/>
    <cellStyle name="Normal 18 4 8 5 2 2 4" xfId="28368" xr:uid="{01D21C5D-416D-4461-A175-D58625A9BACA}"/>
    <cellStyle name="Normal 18 4 8 5 2 2 5" xfId="28369" xr:uid="{E8DF151F-2AE1-4B93-83AF-2F33B7B90D8B}"/>
    <cellStyle name="Normal 18 4 8 5 2 3" xfId="28370" xr:uid="{C19FB1A9-5392-4C9C-A6A2-E96FCB425219}"/>
    <cellStyle name="Normal 18 4 8 5 2 4" xfId="28371" xr:uid="{0FBEF569-B077-4D58-9A66-E2DB4CC25BD5}"/>
    <cellStyle name="Normal 18 4 8 5 2 5" xfId="28372" xr:uid="{9595BB6C-146A-43FE-B7B1-5F1229AAE55E}"/>
    <cellStyle name="Normal 18 4 8 5 2 6" xfId="28373" xr:uid="{B4107876-7E65-4841-9CA4-6E810228137F}"/>
    <cellStyle name="Normal 18 4 8 5 3" xfId="28374" xr:uid="{D37A0A9B-012D-42D9-BA07-4CD3691F95A6}"/>
    <cellStyle name="Normal 18 4 8 5 3 2" xfId="28375" xr:uid="{56D20C40-6698-4250-96EB-6CD929368692}"/>
    <cellStyle name="Normal 18 4 8 5 3 2 2" xfId="28376" xr:uid="{352C4584-D4AF-44B1-A9F0-100463407F27}"/>
    <cellStyle name="Normal 18 4 8 5 3 2 3" xfId="28377" xr:uid="{C2B47BD3-475E-4239-9B81-28B96AE6AE28}"/>
    <cellStyle name="Normal 18 4 8 5 3 3" xfId="28378" xr:uid="{17E6EBE1-F293-4A3C-8E0C-78CE7B534B82}"/>
    <cellStyle name="Normal 18 4 8 5 3 4" xfId="28379" xr:uid="{7DE4AFA2-2754-4242-A32B-8A81A7777E83}"/>
    <cellStyle name="Normal 18 4 8 5 3 5" xfId="28380" xr:uid="{5FF6284D-E39B-4F7F-BDBF-A8748A25D01E}"/>
    <cellStyle name="Normal 18 4 8 5 3 6" xfId="28381" xr:uid="{5261BC8C-A69C-49D5-8565-FE103CBC3D17}"/>
    <cellStyle name="Normal 18 4 8 5 4" xfId="28382" xr:uid="{C6E4D0A9-E937-4523-BC31-CDEA00466D3E}"/>
    <cellStyle name="Normal 18 4 8 5 4 2" xfId="28383" xr:uid="{1752FC91-1FEA-4030-BF29-2A19C4FED67C}"/>
    <cellStyle name="Normal 18 4 8 5 4 3" xfId="28384" xr:uid="{8C0401E3-18B2-41C3-BD74-56A4C1C2C643}"/>
    <cellStyle name="Normal 18 4 8 5 5" xfId="28385" xr:uid="{E48FD096-CD71-4E17-AE42-370501EC6024}"/>
    <cellStyle name="Normal 18 4 8 5 6" xfId="28386" xr:uid="{AB69F36F-21C0-4FBE-B7FA-5BB2E34D90A4}"/>
    <cellStyle name="Normal 18 4 8 5 7" xfId="28387" xr:uid="{F5348D6F-92F0-462F-BE21-1B2B81B6B9D9}"/>
    <cellStyle name="Normal 18 4 8 5 8" xfId="28388" xr:uid="{94EAA8E9-790C-4D89-9098-D5978FF5BF9E}"/>
    <cellStyle name="Normal 18 4 8 6" xfId="28389" xr:uid="{AC326DE4-F1BC-4CD3-B290-86B0ACFC5F72}"/>
    <cellStyle name="Normal 18 4 8 7" xfId="28390" xr:uid="{B4C62B95-5ED2-45E2-86B3-BD8835173171}"/>
    <cellStyle name="Normal 18 4 9" xfId="28391" xr:uid="{5086A6F8-E59F-4A83-9F08-C90A65217FE1}"/>
    <cellStyle name="Normal 18 4 9 2" xfId="28392" xr:uid="{4D695EC1-4448-4B72-AFBC-17829E1530E9}"/>
    <cellStyle name="Normal 18 4 9 2 2" xfId="28393" xr:uid="{F866890E-F89C-4DEC-95F7-511FFCB6B5C2}"/>
    <cellStyle name="Normal 18 4 9 2 2 2" xfId="28394" xr:uid="{028AE106-9BA3-4A75-B6A1-873947D224C5}"/>
    <cellStyle name="Normal 18 4 9 2 3" xfId="28395" xr:uid="{324D1390-5DCF-4F6F-887E-CBBBA7353D4B}"/>
    <cellStyle name="Normal 18 4 9 2 4" xfId="28396" xr:uid="{0D8B9606-E4A1-4DDC-BD5D-BCBB095998D4}"/>
    <cellStyle name="Normal 18 4 9 3" xfId="28397" xr:uid="{8E03D397-08E7-452F-936A-4984E43319C4}"/>
    <cellStyle name="Normal 18 4 9 4" xfId="28398" xr:uid="{1ECACC7C-B2A6-4191-89BD-4C7A14E7D3FA}"/>
    <cellStyle name="Normal 18 4 9 4 2" xfId="28399" xr:uid="{6E1F9EF1-999E-4B76-A57D-B3109A5ABA36}"/>
    <cellStyle name="Normal 18 4 9 4 2 2" xfId="28400" xr:uid="{BDE16E34-F811-45DE-908E-908530CF1980}"/>
    <cellStyle name="Normal 18 4 9 4 2 2 2" xfId="28401" xr:uid="{F402BF5C-E50C-47AA-AD9E-E77587AB684E}"/>
    <cellStyle name="Normal 18 4 9 4 2 2 3" xfId="28402" xr:uid="{B4E3D969-0FF4-45B5-B389-5F031C0744DF}"/>
    <cellStyle name="Normal 18 4 9 4 2 2 4" xfId="28403" xr:uid="{1B1D3D24-7844-4A52-8A55-587DBE1BDE34}"/>
    <cellStyle name="Normal 18 4 9 4 2 2 5" xfId="28404" xr:uid="{64DE7D6B-DFA1-490E-8FD1-A3C791A4F886}"/>
    <cellStyle name="Normal 18 4 9 4 2 3" xfId="28405" xr:uid="{3CA38C3D-32B9-40F7-8A04-C44967A66CA7}"/>
    <cellStyle name="Normal 18 4 9 4 2 4" xfId="28406" xr:uid="{8522E9AF-F72A-4D6E-974C-93ACF466EFAF}"/>
    <cellStyle name="Normal 18 4 9 4 2 5" xfId="28407" xr:uid="{C8094596-E2F7-474D-8D1D-C84FB37E2AF4}"/>
    <cellStyle name="Normal 18 4 9 4 2 6" xfId="28408" xr:uid="{17828F2F-437E-4706-9D95-790D3A4DEBBB}"/>
    <cellStyle name="Normal 18 4 9 4 3" xfId="28409" xr:uid="{215321E1-6AE2-4FD5-B813-B5766AF42F32}"/>
    <cellStyle name="Normal 18 4 9 4 3 2" xfId="28410" xr:uid="{098DA7D1-FB74-41A3-BAFA-E145D7256C21}"/>
    <cellStyle name="Normal 18 4 9 4 3 2 2" xfId="28411" xr:uid="{0E60CA3D-D104-4C13-B7E1-414EA81891F6}"/>
    <cellStyle name="Normal 18 4 9 4 3 2 3" xfId="28412" xr:uid="{E06C5983-3A17-4B0D-A39E-D48C196539C2}"/>
    <cellStyle name="Normal 18 4 9 4 3 3" xfId="28413" xr:uid="{085C96AA-8E11-44A5-8281-06CA7562469D}"/>
    <cellStyle name="Normal 18 4 9 4 3 4" xfId="28414" xr:uid="{BB4170A3-3C75-4A08-8DA4-7DA8A08B7D44}"/>
    <cellStyle name="Normal 18 4 9 4 3 5" xfId="28415" xr:uid="{5204DE01-4C42-43E2-B3A7-2D7E325F71CA}"/>
    <cellStyle name="Normal 18 4 9 4 3 6" xfId="28416" xr:uid="{FA3A64B5-D9A8-41B5-B4C5-D8462D24BF1B}"/>
    <cellStyle name="Normal 18 4 9 4 4" xfId="28417" xr:uid="{F451060B-70DB-46B0-BC36-DCD1612DD925}"/>
    <cellStyle name="Normal 18 4 9 4 4 2" xfId="28418" xr:uid="{56460B99-306F-403A-94E8-BC3D6CB0B0F9}"/>
    <cellStyle name="Normal 18 4 9 4 4 3" xfId="28419" xr:uid="{0760650C-9433-4D83-9E57-E49089A1280B}"/>
    <cellStyle name="Normal 18 4 9 4 5" xfId="28420" xr:uid="{241A1F67-F813-4877-8A06-C7F8D9B80176}"/>
    <cellStyle name="Normal 18 4 9 4 6" xfId="28421" xr:uid="{C82EF6BC-AB18-44A1-A3C5-467B78EA2563}"/>
    <cellStyle name="Normal 18 4 9 4 7" xfId="28422" xr:uid="{46008384-5908-41F1-ABCB-71B2D3BF309E}"/>
    <cellStyle name="Normal 18 4 9 4 8" xfId="28423" xr:uid="{220DC6AA-E3F0-4F79-91EE-E10B842E8F46}"/>
    <cellStyle name="Normal 18 4 9 5" xfId="28424" xr:uid="{200FBC8C-A769-47DE-8F47-0890355780B8}"/>
    <cellStyle name="Normal 18 4 9 5 2" xfId="28425" xr:uid="{2336D882-004C-4D1E-8495-5690C13FFD9B}"/>
    <cellStyle name="Normal 18 4 9 5 2 2" xfId="28426" xr:uid="{AAACF8A4-94F5-46D4-A662-4D5EE9AE2CD5}"/>
    <cellStyle name="Normal 18 4 9 5 2 2 2" xfId="28427" xr:uid="{66210D80-39E5-45F6-8F5C-7AF63A49E879}"/>
    <cellStyle name="Normal 18 4 9 5 2 2 3" xfId="28428" xr:uid="{AB52CD92-A123-415A-830B-AACBE90B36FA}"/>
    <cellStyle name="Normal 18 4 9 5 2 2 4" xfId="28429" xr:uid="{C5A0DDB9-D715-4720-A69D-42711FB1B3A3}"/>
    <cellStyle name="Normal 18 4 9 5 2 2 5" xfId="28430" xr:uid="{FE380046-707A-4C8E-A169-61B709942217}"/>
    <cellStyle name="Normal 18 4 9 5 2 3" xfId="28431" xr:uid="{7F11B031-5579-4348-BE14-7564A6682425}"/>
    <cellStyle name="Normal 18 4 9 5 2 4" xfId="28432" xr:uid="{75BD2C55-20AF-44A9-BB7B-2E7F9158938C}"/>
    <cellStyle name="Normal 18 4 9 5 2 5" xfId="28433" xr:uid="{0599498B-8ABE-4039-A20C-255F3E4629FD}"/>
    <cellStyle name="Normal 18 4 9 5 2 6" xfId="28434" xr:uid="{050BB5CF-736B-43E2-B1EE-CE512878560E}"/>
    <cellStyle name="Normal 18 4 9 5 3" xfId="28435" xr:uid="{55E66CCD-F1DD-4D84-86E2-6A81C20E2D6C}"/>
    <cellStyle name="Normal 18 4 9 5 3 2" xfId="28436" xr:uid="{4F935D85-F7A2-41E1-84A9-D71854E0FE92}"/>
    <cellStyle name="Normal 18 4 9 5 3 2 2" xfId="28437" xr:uid="{425D1179-F39D-4344-BA32-0953BBD679C6}"/>
    <cellStyle name="Normal 18 4 9 5 3 2 3" xfId="28438" xr:uid="{FD1F7937-7B57-4DA9-BB88-DD573AED791C}"/>
    <cellStyle name="Normal 18 4 9 5 3 3" xfId="28439" xr:uid="{8777BCA4-0761-43CF-A522-03CFC372FBA6}"/>
    <cellStyle name="Normal 18 4 9 5 3 4" xfId="28440" xr:uid="{DDF70AAD-CCEE-468D-B53E-B74506BA2699}"/>
    <cellStyle name="Normal 18 4 9 5 3 5" xfId="28441" xr:uid="{C12398E7-4B3D-425D-8B2A-135CCB01C7EC}"/>
    <cellStyle name="Normal 18 4 9 5 3 6" xfId="28442" xr:uid="{79B5D691-1D98-4E7E-A4A5-9F6F5BD1BE70}"/>
    <cellStyle name="Normal 18 4 9 5 4" xfId="28443" xr:uid="{1C1A7EF2-F941-4E54-8EAE-E40BC1437C9C}"/>
    <cellStyle name="Normal 18 4 9 5 4 2" xfId="28444" xr:uid="{DF461203-0D85-4381-BADD-5A9591980EC2}"/>
    <cellStyle name="Normal 18 4 9 5 4 3" xfId="28445" xr:uid="{56641B8D-CBFB-4D5A-B608-F2108F66A9EC}"/>
    <cellStyle name="Normal 18 4 9 5 5" xfId="28446" xr:uid="{6311D208-9EA8-46F5-960B-BA7240BEC5C1}"/>
    <cellStyle name="Normal 18 4 9 5 6" xfId="28447" xr:uid="{C01E38E7-3707-42CF-A1E7-4BF0538AA70B}"/>
    <cellStyle name="Normal 18 4 9 5 7" xfId="28448" xr:uid="{9412D9EC-F0B3-4D53-94C3-D4B6B90702D5}"/>
    <cellStyle name="Normal 18 4 9 5 8" xfId="28449" xr:uid="{DFC93C5D-061C-4DBE-B215-E6D387290494}"/>
    <cellStyle name="Normal 18 4 9 6" xfId="28450" xr:uid="{8DB6D1FB-D0AF-4722-A892-0A58D8000371}"/>
    <cellStyle name="Normal 18 4 9 7" xfId="28451" xr:uid="{0A07FAD7-7161-484C-A167-4EFC2186C670}"/>
    <cellStyle name="Normal 18 40" xfId="28452" xr:uid="{9FA37AF0-14BC-418E-AD96-7CD6EC36165F}"/>
    <cellStyle name="Normal 18 41" xfId="28453" xr:uid="{E291A0AE-61ED-42A6-AE4B-08B3562E7592}"/>
    <cellStyle name="Normal 18 42" xfId="43372" xr:uid="{A95B63EC-D79A-438B-A20D-6CD20C24BBE9}"/>
    <cellStyle name="Normal 18 43" xfId="22278" xr:uid="{096E9C70-B858-4DAD-838D-E363823C598B}"/>
    <cellStyle name="Normal 18 5" xfId="28454" xr:uid="{50446489-9ACE-4897-A768-FB00D366390E}"/>
    <cellStyle name="Normal 18 6" xfId="28455" xr:uid="{CA12FA71-65E7-42C2-90B7-F74A9184678E}"/>
    <cellStyle name="Normal 18 7" xfId="28456" xr:uid="{5843B41F-D373-4338-B8FE-E0831C4A63E9}"/>
    <cellStyle name="Normal 18 8" xfId="28457" xr:uid="{CADD3B70-67C0-4DAB-8FFC-5B82B1F14C9E}"/>
    <cellStyle name="Normal 18 9" xfId="28458" xr:uid="{FE05E619-DCAE-4A77-8C5F-F0BAE31476B9}"/>
    <cellStyle name="Normal 18_2-2" xfId="4211" xr:uid="{00000000-0005-0000-0000-0000450E0000}"/>
    <cellStyle name="Normal 185" xfId="4212" xr:uid="{00000000-0005-0000-0000-0000460E0000}"/>
    <cellStyle name="Normal 185 2" xfId="4213" xr:uid="{00000000-0005-0000-0000-0000470E0000}"/>
    <cellStyle name="Normal 19" xfId="1154" xr:uid="{00000000-0005-0000-0000-0000480E0000}"/>
    <cellStyle name="Normal 19 10" xfId="28460" xr:uid="{322E6C6C-A638-4304-BDC2-0D307E2360EF}"/>
    <cellStyle name="Normal 19 11" xfId="28461" xr:uid="{3A299E18-EDBA-47CB-B7E1-5FE05244D460}"/>
    <cellStyle name="Normal 19 12" xfId="28462" xr:uid="{6D6ECD95-9EB5-41A0-967A-82EF858A74BB}"/>
    <cellStyle name="Normal 19 13" xfId="28463" xr:uid="{B45FE7E4-3B0B-475F-ADB9-60BD65D403AF}"/>
    <cellStyle name="Normal 19 14" xfId="28464" xr:uid="{D9B7E6CB-4E6C-41EE-B485-65AB2B5545B6}"/>
    <cellStyle name="Normal 19 15" xfId="43373" xr:uid="{0EA4E592-1400-42AF-AACE-9B749A4516D3}"/>
    <cellStyle name="Normal 19 16" xfId="28459" xr:uid="{61D4D441-6299-409C-B733-D01BC35812C2}"/>
    <cellStyle name="Normal 19 2" xfId="1155" xr:uid="{00000000-0005-0000-0000-0000490E0000}"/>
    <cellStyle name="Normal 19 2 2" xfId="4214" xr:uid="{00000000-0005-0000-0000-00004A0E0000}"/>
    <cellStyle name="Normal 19 2 2 2" xfId="44067" xr:uid="{B3F638E5-C275-4E5C-84BD-80F9A579F858}"/>
    <cellStyle name="Normal 19 2 3" xfId="28465" xr:uid="{0463F1C9-8ACD-42F9-B37F-EBFADEB76C56}"/>
    <cellStyle name="Normal 19 3" xfId="28466" xr:uid="{341E5F40-ACE1-4650-9BA7-1BD21F150FC1}"/>
    <cellStyle name="Normal 19 4" xfId="28467" xr:uid="{A7FFDC6C-7DD9-4B5A-87A5-76EF7E01D384}"/>
    <cellStyle name="Normal 19 5" xfId="28468" xr:uid="{FA670C76-7007-4FB8-BAE9-34CF4F8ED5DA}"/>
    <cellStyle name="Normal 19 6" xfId="28469" xr:uid="{BFA2F63C-36F2-4671-848F-A14DA94988D1}"/>
    <cellStyle name="Normal 19 7" xfId="28470" xr:uid="{E30D9AC4-F077-42E2-9EE9-765763F4774C}"/>
    <cellStyle name="Normal 19 8" xfId="28471" xr:uid="{E9E4EC09-E7FC-4385-98F8-98E3A09D162E}"/>
    <cellStyle name="Normal 19 9" xfId="28472" xr:uid="{F6163599-6BB3-48CD-A5C3-EB982374114B}"/>
    <cellStyle name="Normal 19_3_k" xfId="4215" xr:uid="{00000000-0005-0000-0000-00004B0E0000}"/>
    <cellStyle name="Normal 2" xfId="1156" xr:uid="{00000000-0005-0000-0000-00004C0E0000}"/>
    <cellStyle name="Normal 2 10" xfId="1157" xr:uid="{00000000-0005-0000-0000-00004D0E0000}"/>
    <cellStyle name="Normal 2 10 2" xfId="1708" xr:uid="{00000000-0005-0000-0000-00004E0E0000}"/>
    <cellStyle name="Normal 2 10 2 2" xfId="1158" xr:uid="{00000000-0005-0000-0000-00004F0E0000}"/>
    <cellStyle name="Normal 2 11" xfId="1159" xr:uid="{00000000-0005-0000-0000-0000500E0000}"/>
    <cellStyle name="Normal 2 11 2" xfId="4216" xr:uid="{00000000-0005-0000-0000-0000510E0000}"/>
    <cellStyle name="Normal 2 12" xfId="4217" xr:uid="{00000000-0005-0000-0000-0000520E0000}"/>
    <cellStyle name="Normal 2 13" xfId="4218" xr:uid="{00000000-0005-0000-0000-0000530E0000}"/>
    <cellStyle name="Normal 2 14" xfId="4219" xr:uid="{00000000-0005-0000-0000-0000540E0000}"/>
    <cellStyle name="Normal 2 15" xfId="28473" xr:uid="{24A1551D-749F-4BFF-9DA4-D3881FEE9D56}"/>
    <cellStyle name="Normal 2 2" xfId="1160" xr:uid="{00000000-0005-0000-0000-0000550E0000}"/>
    <cellStyle name="Normal 2 2 2" xfId="1161" xr:uid="{00000000-0005-0000-0000-0000560E0000}"/>
    <cellStyle name="Normal 2 2 2 2" xfId="1162" xr:uid="{00000000-0005-0000-0000-0000570E0000}"/>
    <cellStyle name="Normal 2 2 2 2 2" xfId="6033" xr:uid="{0771E48E-B7E4-46CD-8307-85C05DAA0A12}"/>
    <cellStyle name="Normal 2 2 2 2 3" xfId="28476" xr:uid="{F2130747-7A1C-4DA9-B84E-2739B6103802}"/>
    <cellStyle name="Normal 2 2 2 3" xfId="1163" xr:uid="{00000000-0005-0000-0000-0000580E0000}"/>
    <cellStyle name="Normal 2 2 2 3 2" xfId="1164" xr:uid="{00000000-0005-0000-0000-0000590E0000}"/>
    <cellStyle name="Normal 2 2 2 3 3" xfId="6034" xr:uid="{B1367632-8AB9-49ED-81AD-559706C2846E}"/>
    <cellStyle name="Normal 2 2 2 4" xfId="28475" xr:uid="{EA4CCD4D-37EF-49CE-BEC4-3442DB428BC7}"/>
    <cellStyle name="Normal 2 2 3" xfId="1165" xr:uid="{00000000-0005-0000-0000-00005A0E0000}"/>
    <cellStyle name="Normal 2 2 3 2" xfId="1166" xr:uid="{00000000-0005-0000-0000-00005B0E0000}"/>
    <cellStyle name="Normal 2 2 3 2 2" xfId="44068" xr:uid="{BC43F201-713D-4699-BB97-66762C675ECC}"/>
    <cellStyle name="Normal 2 2 3 2 3" xfId="43375" xr:uid="{29EFF941-9001-491C-B6F9-255EF7DE59F0}"/>
    <cellStyle name="Normal 2 2 3 3" xfId="1167" xr:uid="{00000000-0005-0000-0000-00005C0E0000}"/>
    <cellStyle name="Normal 2 2 3 4" xfId="1168" xr:uid="{00000000-0005-0000-0000-00005D0E0000}"/>
    <cellStyle name="Normal 2 2 3 5" xfId="4220" xr:uid="{00000000-0005-0000-0000-00005E0E0000}"/>
    <cellStyle name="Normal 2 2 3 5 2" xfId="6258" xr:uid="{82E6F79A-9B67-49D1-A96D-D74C5072043F}"/>
    <cellStyle name="Normal 2 2 3 6" xfId="28477" xr:uid="{F923B4BB-4AD4-4018-98BD-3F848E9695FA}"/>
    <cellStyle name="Normal 2 2 4" xfId="1169" xr:uid="{00000000-0005-0000-0000-00005F0E0000}"/>
    <cellStyle name="Normal 2 2 4 2" xfId="5942" xr:uid="{8F3049A3-D87C-4B21-BF7F-D52E71DB641B}"/>
    <cellStyle name="Normal 2 2 4 2 2" xfId="44069" xr:uid="{8070EF7B-DC69-499C-BC3B-DDECD3B70797}"/>
    <cellStyle name="Normal 2 2 4 3" xfId="43327" xr:uid="{067755DA-FDCB-47E7-8B7F-2B1109F47327}"/>
    <cellStyle name="Normal 2 2 5" xfId="1170" xr:uid="{00000000-0005-0000-0000-0000600E0000}"/>
    <cellStyle name="Normal 2 2 6" xfId="1171" xr:uid="{00000000-0005-0000-0000-0000610E0000}"/>
    <cellStyle name="Normal 2 2 7" xfId="4221" xr:uid="{00000000-0005-0000-0000-0000620E0000}"/>
    <cellStyle name="Normal 2 2 8" xfId="28474" xr:uid="{EC976E4E-1A30-4264-9A65-DD51D8C9805F}"/>
    <cellStyle name="Normal 2 2_1.1. " xfId="4222" xr:uid="{00000000-0005-0000-0000-0000630E0000}"/>
    <cellStyle name="Normal 2 3" xfId="1172" xr:uid="{00000000-0005-0000-0000-0000640E0000}"/>
    <cellStyle name="Normal 2 3 2" xfId="1173" xr:uid="{00000000-0005-0000-0000-0000650E0000}"/>
    <cellStyle name="Normal 2 3 2 2" xfId="1174" xr:uid="{00000000-0005-0000-0000-0000660E0000}"/>
    <cellStyle name="Normal 2 3 2 2 2" xfId="4223" xr:uid="{00000000-0005-0000-0000-0000670E0000}"/>
    <cellStyle name="Normal 2 3 2 3" xfId="1175" xr:uid="{00000000-0005-0000-0000-0000680E0000}"/>
    <cellStyle name="Normal 2 3 2 4" xfId="4224" xr:uid="{00000000-0005-0000-0000-0000690E0000}"/>
    <cellStyle name="Normal 2 3 2 4 2" xfId="44070" xr:uid="{281EC056-FBBF-44CA-83C8-639AD5C490D6}"/>
    <cellStyle name="Normal 2 3 2 5" xfId="28479" xr:uid="{05A7D795-F414-4853-9D34-E4F891193085}"/>
    <cellStyle name="Normal 2 3 2_3_k" xfId="4225" xr:uid="{00000000-0005-0000-0000-00006A0E0000}"/>
    <cellStyle name="Normal 2 3 3" xfId="1176" xr:uid="{00000000-0005-0000-0000-00006B0E0000}"/>
    <cellStyle name="Normal 2 3 3 2" xfId="1177" xr:uid="{00000000-0005-0000-0000-00006C0E0000}"/>
    <cellStyle name="Normal 2 3 3 2 2" xfId="6036" xr:uid="{1C5B5FF7-50C3-4310-91C5-059CA8F0C7BD}"/>
    <cellStyle name="Normal 2 3 3 3" xfId="6035" xr:uid="{48E37791-563D-4709-9851-2C8488E564E9}"/>
    <cellStyle name="Normal 2 3 3 4" xfId="28480" xr:uid="{41EDB971-EA6E-4166-ADB5-7FB488CC24B3}"/>
    <cellStyle name="Normal 2 3 4" xfId="1178" xr:uid="{00000000-0005-0000-0000-00006D0E0000}"/>
    <cellStyle name="Normal 2 3 4 2" xfId="44071" xr:uid="{5D8D7274-1324-4CE4-99EE-CE867A396200}"/>
    <cellStyle name="Normal 2 3 4 3" xfId="43376" xr:uid="{E668AE52-DAA3-4E3B-92A9-38AC72BA3598}"/>
    <cellStyle name="Normal 2 3 5" xfId="1179" xr:uid="{00000000-0005-0000-0000-00006E0E0000}"/>
    <cellStyle name="Normal 2 3 6" xfId="1180" xr:uid="{00000000-0005-0000-0000-00006F0E0000}"/>
    <cellStyle name="Normal 2 3 7" xfId="1181" xr:uid="{00000000-0005-0000-0000-0000700E0000}"/>
    <cellStyle name="Normal 2 3 8" xfId="4226" xr:uid="{00000000-0005-0000-0000-0000710E0000}"/>
    <cellStyle name="Normal 2 3 9" xfId="28478" xr:uid="{8CDF2F76-5D76-4AD3-B613-B714F93D7D22}"/>
    <cellStyle name="Normal 2 3_3_k" xfId="4227" xr:uid="{00000000-0005-0000-0000-0000720E0000}"/>
    <cellStyle name="Normal 2 4" xfId="1182" xr:uid="{00000000-0005-0000-0000-0000730E0000}"/>
    <cellStyle name="Normal 2 4 2" xfId="4228" xr:uid="{00000000-0005-0000-0000-0000740E0000}"/>
    <cellStyle name="Normal 2 4 2 2" xfId="28482" xr:uid="{9E11AEE7-85B0-4504-847A-B765140CB4F3}"/>
    <cellStyle name="Normal 2 4 3" xfId="4229" xr:uid="{00000000-0005-0000-0000-0000750E0000}"/>
    <cellStyle name="Normal 2 4 3 2" xfId="28483" xr:uid="{3FDC7989-3744-4804-BB41-9062CE636165}"/>
    <cellStyle name="Normal 2 4 4" xfId="28484" xr:uid="{B396F20E-44DE-475D-A155-93AF20C04383}"/>
    <cellStyle name="Normal 2 4 5" xfId="43377" xr:uid="{100DDDEA-4CC6-4023-8E86-6FAE886F9C53}"/>
    <cellStyle name="Normal 2 4 6" xfId="28481" xr:uid="{D49EBDE6-8BB5-4799-BB64-2CCB7ACFA4D4}"/>
    <cellStyle name="Normal 2 4_2-2" xfId="4230" xr:uid="{00000000-0005-0000-0000-0000760E0000}"/>
    <cellStyle name="Normal 2 5" xfId="1183" xr:uid="{00000000-0005-0000-0000-0000770E0000}"/>
    <cellStyle name="Normal 2 5 2" xfId="1184" xr:uid="{00000000-0005-0000-0000-0000780E0000}"/>
    <cellStyle name="Normal 2 5 2 2" xfId="44072" xr:uid="{155A778A-9C48-4A4A-BF7D-F3BD4AD2D6CB}"/>
    <cellStyle name="Normal 2 5 2 3" xfId="43374" xr:uid="{E94B2D3E-06D4-41E9-9609-7E5EB1FE326C}"/>
    <cellStyle name="Normal 2 5 3" xfId="28485" xr:uid="{972E7082-8BF8-42F9-BD1C-2CEC92EBC1F4}"/>
    <cellStyle name="Normal 2 6" xfId="1185" xr:uid="{00000000-0005-0000-0000-0000790E0000}"/>
    <cellStyle name="Normal 2 6 2" xfId="1186" xr:uid="{00000000-0005-0000-0000-00007A0E0000}"/>
    <cellStyle name="Normal 2 6 2 2" xfId="44073" xr:uid="{B6F274E9-8AC7-46BC-BEBE-4F3E338278CD}"/>
    <cellStyle name="Normal 2 6 3" xfId="4231" xr:uid="{00000000-0005-0000-0000-00007B0E0000}"/>
    <cellStyle name="Normal 2 6 4" xfId="28486" xr:uid="{58DBCF89-D6DA-49D9-8E3B-1A5A453AA467}"/>
    <cellStyle name="Normal 2 7" xfId="1187" xr:uid="{00000000-0005-0000-0000-00007C0E0000}"/>
    <cellStyle name="Normal 2 7 2" xfId="4232" xr:uid="{00000000-0005-0000-0000-00007D0E0000}"/>
    <cellStyle name="Normal 2 7 2 2" xfId="44074" xr:uid="{6A2B6AD3-5FE5-4A3B-8B42-6CAD60AA0146}"/>
    <cellStyle name="Normal 2 7 3" xfId="28487" xr:uid="{190FAABB-2FAB-4F11-9560-9CCF43662FA6}"/>
    <cellStyle name="Normal 2 8" xfId="1188" xr:uid="{00000000-0005-0000-0000-00007E0E0000}"/>
    <cellStyle name="Normal 2 8 2" xfId="4233" xr:uid="{00000000-0005-0000-0000-00007F0E0000}"/>
    <cellStyle name="Normal 2 8 2 2" xfId="44075" xr:uid="{866A8FC6-1509-4ED8-A954-ECF32D06F1DC}"/>
    <cellStyle name="Normal 2 8 3" xfId="28488" xr:uid="{8C485A70-91ED-4E6A-8B74-CC8426E8B7B3}"/>
    <cellStyle name="Normal 2 9" xfId="1189" xr:uid="{00000000-0005-0000-0000-0000800E0000}"/>
    <cellStyle name="Normal 2 9 2" xfId="4234" xr:uid="{00000000-0005-0000-0000-0000810E0000}"/>
    <cellStyle name="Normal 2 9 2 2" xfId="44076" xr:uid="{AB0E7E70-8299-4EA9-88F1-76C1094CD770}"/>
    <cellStyle name="Normal 2 9 3" xfId="43326" xr:uid="{2B7D203D-C735-4702-9C5A-372895A2510A}"/>
    <cellStyle name="Normal 2_1" xfId="4235" xr:uid="{00000000-0005-0000-0000-0000820E0000}"/>
    <cellStyle name="Normal 20" xfId="1190" xr:uid="{00000000-0005-0000-0000-0000830E0000}"/>
    <cellStyle name="Normal 20 10" xfId="28490" xr:uid="{BA473A75-D5C8-4EC6-9395-88DCBC110759}"/>
    <cellStyle name="Normal 20 11" xfId="28491" xr:uid="{96318EBD-452B-4137-9CC9-880709B54B1A}"/>
    <cellStyle name="Normal 20 12" xfId="28492" xr:uid="{708AAF26-D599-43FB-84A5-914323CAA878}"/>
    <cellStyle name="Normal 20 13" xfId="28493" xr:uid="{D2C2CC02-2717-46F7-8992-2715732D04FC}"/>
    <cellStyle name="Normal 20 14" xfId="28494" xr:uid="{713E9285-9271-45F1-A91B-26819BD01ADB}"/>
    <cellStyle name="Normal 20 15" xfId="44077" xr:uid="{96ADAFCA-8384-4570-BEF2-45D7A2BA6867}"/>
    <cellStyle name="Normal 20 16" xfId="28489" xr:uid="{2122A41C-F66E-4D99-84B9-1E1C3FF2A2AA}"/>
    <cellStyle name="Normal 20 2" xfId="4236" xr:uid="{00000000-0005-0000-0000-0000840E0000}"/>
    <cellStyle name="Normal 20 2 2" xfId="28495" xr:uid="{D27F0E5D-4FBC-45AA-9F5C-80FB8E019344}"/>
    <cellStyle name="Normal 20 3" xfId="28496" xr:uid="{18554FE0-C997-46A6-9A56-307B6D55C841}"/>
    <cellStyle name="Normal 20 4" xfId="28497" xr:uid="{A7584454-7700-41E0-A4DD-87C73FC7CD89}"/>
    <cellStyle name="Normal 20 5" xfId="28498" xr:uid="{4FDE5887-75FB-4F52-B367-5464AEEBEE8B}"/>
    <cellStyle name="Normal 20 6" xfId="28499" xr:uid="{972C0786-6C9F-46F9-994E-09B4341E8AC4}"/>
    <cellStyle name="Normal 20 7" xfId="28500" xr:uid="{D7173994-A7D1-460D-96EF-A50BC2EEDD1A}"/>
    <cellStyle name="Normal 20 8" xfId="28501" xr:uid="{FEA1F1E7-B808-4DFF-B62F-E56BD9AF4523}"/>
    <cellStyle name="Normal 20 9" xfId="28502" xr:uid="{627E56A0-6397-4330-9F3F-52EA42D5AF65}"/>
    <cellStyle name="Normal 21" xfId="1191" xr:uid="{00000000-0005-0000-0000-0000850E0000}"/>
    <cellStyle name="Normal 21 10" xfId="28504" xr:uid="{EA137FBB-675A-413B-AECC-4BBD42E50657}"/>
    <cellStyle name="Normal 21 11" xfId="28505" xr:uid="{65B1BE01-0CA5-4DE3-A931-2324799AD5B1}"/>
    <cellStyle name="Normal 21 12" xfId="28506" xr:uid="{475FE15A-3174-4553-B835-01DE23090A3A}"/>
    <cellStyle name="Normal 21 13" xfId="28507" xr:uid="{223B25C5-58F6-42DC-BDCF-ACC8BD7FD73B}"/>
    <cellStyle name="Normal 21 14" xfId="28508" xr:uid="{B59D6BCD-86DD-4AC7-A7CF-60DD20603547}"/>
    <cellStyle name="Normal 21 15" xfId="44078" xr:uid="{895ADAE8-2BDD-4725-8FC8-B7F7DBD0D8F1}"/>
    <cellStyle name="Normal 21 16" xfId="28503" xr:uid="{DA126182-1CD0-4396-AF16-5AFC4A3CFD98}"/>
    <cellStyle name="Normal 21 2" xfId="4237" xr:uid="{00000000-0005-0000-0000-0000860E0000}"/>
    <cellStyle name="Normal 21 2 2" xfId="28509" xr:uid="{986573B8-CFAC-4C1E-97DC-8DC4029EDBDF}"/>
    <cellStyle name="Normal 21 3" xfId="28510" xr:uid="{8B65E370-EFDA-4F85-AAD8-F1FE3ED42BD7}"/>
    <cellStyle name="Normal 21 4" xfId="28511" xr:uid="{560145F2-4BEF-424B-A4F7-2FC3FF767CC1}"/>
    <cellStyle name="Normal 21 5" xfId="28512" xr:uid="{412B6007-7554-4003-AA15-979F831205B9}"/>
    <cellStyle name="Normal 21 6" xfId="28513" xr:uid="{597713D6-F314-44EC-A48F-3BA196AA8D4A}"/>
    <cellStyle name="Normal 21 7" xfId="28514" xr:uid="{2FCEED2A-B3E0-48BE-9A46-D392732C6C6F}"/>
    <cellStyle name="Normal 21 8" xfId="28515" xr:uid="{1C148C7F-A6ED-4B91-94BD-35DAE317802C}"/>
    <cellStyle name="Normal 21 9" xfId="28516" xr:uid="{75ED8E62-53F8-441B-9EE2-807765032FD3}"/>
    <cellStyle name="Normal 22" xfId="1192" xr:uid="{00000000-0005-0000-0000-0000870E0000}"/>
    <cellStyle name="Normal 22 10" xfId="28518" xr:uid="{6A5E3199-8EF2-4A85-B4C6-C2D0467253C9}"/>
    <cellStyle name="Normal 22 11" xfId="28519" xr:uid="{FAD369F2-B370-46BB-A2AF-FD348FFEBA72}"/>
    <cellStyle name="Normal 22 12" xfId="28520" xr:uid="{E2FD3A6B-FEDA-4C98-8472-BD79DE89AE17}"/>
    <cellStyle name="Normal 22 13" xfId="28521" xr:uid="{74F34601-817D-4C9E-9D30-5F9C14AAF84A}"/>
    <cellStyle name="Normal 22 14" xfId="28522" xr:uid="{ECDD8B94-7870-43C2-AD4E-B3AF4581F7EB}"/>
    <cellStyle name="Normal 22 15" xfId="44079" xr:uid="{7C1B62C2-A11C-4EFF-96FB-EA88BC47E090}"/>
    <cellStyle name="Normal 22 16" xfId="28517" xr:uid="{23F24428-CF38-4A38-83B9-BB461C90B67E}"/>
    <cellStyle name="Normal 22 2" xfId="4238" xr:uid="{00000000-0005-0000-0000-0000880E0000}"/>
    <cellStyle name="Normal 22 2 2" xfId="28523" xr:uid="{2AABC6A9-754E-4369-A332-887352AC557A}"/>
    <cellStyle name="Normal 22 3" xfId="28524" xr:uid="{16979F89-5919-4935-BEA7-DE4A1E65388F}"/>
    <cellStyle name="Normal 22 4" xfId="28525" xr:uid="{44B9CB4A-65D4-4BA8-820C-9A92D8113166}"/>
    <cellStyle name="Normal 22 5" xfId="28526" xr:uid="{79CF9AAA-1D0A-4D91-84B2-070BB1845DE8}"/>
    <cellStyle name="Normal 22 6" xfId="28527" xr:uid="{55319E97-6EBC-4E63-BF9C-1391DC52BE48}"/>
    <cellStyle name="Normal 22 7" xfId="28528" xr:uid="{7E4F6908-C972-4B53-822C-67B355882392}"/>
    <cellStyle name="Normal 22 8" xfId="28529" xr:uid="{3D9141DD-EB42-4322-9F2D-F9D46AF4669F}"/>
    <cellStyle name="Normal 22 9" xfId="28530" xr:uid="{D9EB9E48-D5E2-44F2-9BE7-8B9600942820}"/>
    <cellStyle name="Normal 23" xfId="1193" xr:uid="{00000000-0005-0000-0000-0000890E0000}"/>
    <cellStyle name="Normal 23 10" xfId="28532" xr:uid="{CD7DCE58-EA08-46EE-A450-982A7E171BA4}"/>
    <cellStyle name="Normal 23 11" xfId="28533" xr:uid="{AE5FC4A4-ADF9-4752-8A68-2D24FC24790D}"/>
    <cellStyle name="Normal 23 12" xfId="28534" xr:uid="{C1F0FC2A-7108-4F7B-AC80-62FAB672B480}"/>
    <cellStyle name="Normal 23 13" xfId="28535" xr:uid="{490DB709-5065-4057-8EF8-65BAE0FA394C}"/>
    <cellStyle name="Normal 23 14" xfId="28536" xr:uid="{4335DF98-0A61-4447-8D1A-5DBAB1F3F836}"/>
    <cellStyle name="Normal 23 15" xfId="44080" xr:uid="{5F55E0E0-125D-4A15-839F-A301B0C740D6}"/>
    <cellStyle name="Normal 23 16" xfId="28531" xr:uid="{DF13E956-41DC-42C3-855C-F82109B60FE6}"/>
    <cellStyle name="Normal 23 2" xfId="4239" xr:uid="{00000000-0005-0000-0000-00008A0E0000}"/>
    <cellStyle name="Normal 23 2 2" xfId="28538" xr:uid="{D5DBB48B-E4E5-4073-8CB6-7D5D30F5319A}"/>
    <cellStyle name="Normal 23 2 3" xfId="28539" xr:uid="{11D4A8EF-72A3-41CE-A1CA-EDD0B6E7C85B}"/>
    <cellStyle name="Normal 23 2 4" xfId="28537" xr:uid="{53B04819-C588-41ED-8E06-F1E8C76616E7}"/>
    <cellStyle name="Normal 23 3" xfId="28540" xr:uid="{B0E3A416-CBB9-41C2-81A0-F726132CC2B8}"/>
    <cellStyle name="Normal 23 4" xfId="28541" xr:uid="{094AC9E7-48AE-46FF-8DEB-1966473C7D7B}"/>
    <cellStyle name="Normal 23 5" xfId="28542" xr:uid="{2D830AC5-5B0B-4B5A-8A96-B86CB7297F74}"/>
    <cellStyle name="Normal 23 6" xfId="28543" xr:uid="{37CB8188-FCD8-442C-BABB-12C9E7A9AF5B}"/>
    <cellStyle name="Normal 23 7" xfId="28544" xr:uid="{9E13E6A2-76A0-43DF-80E0-391620D32CF3}"/>
    <cellStyle name="Normal 23 8" xfId="28545" xr:uid="{4CA7FAAD-96EA-4438-A7D6-9A273DBF86AC}"/>
    <cellStyle name="Normal 23 9" xfId="28546" xr:uid="{B1323930-E59F-4645-B4DE-E285048596C2}"/>
    <cellStyle name="Normal 24" xfId="1194" xr:uid="{00000000-0005-0000-0000-00008B0E0000}"/>
    <cellStyle name="Normal 24 10" xfId="28548" xr:uid="{4B680B36-4030-47D5-B68A-E484731BEBC9}"/>
    <cellStyle name="Normal 24 11" xfId="28549" xr:uid="{8467D59E-F3B5-4A13-BDCC-746806DF77EA}"/>
    <cellStyle name="Normal 24 12" xfId="28550" xr:uid="{41164F54-2023-49CD-B09B-DCA1235B2C8E}"/>
    <cellStyle name="Normal 24 13" xfId="28551" xr:uid="{0562BC9B-4CF4-4B1E-B265-B4B093ED1931}"/>
    <cellStyle name="Normal 24 14" xfId="28552" xr:uid="{B3B0B096-8EBA-4AAC-BFC0-2F73F88C3319}"/>
    <cellStyle name="Normal 24 15" xfId="43378" xr:uid="{686EC41A-42B6-44CE-BADD-2F6B60E56DD3}"/>
    <cellStyle name="Normal 24 16" xfId="28547" xr:uid="{CD84AE41-DA67-4560-9A67-4213E36B2C09}"/>
    <cellStyle name="Normal 24 2" xfId="4240" xr:uid="{00000000-0005-0000-0000-00008C0E0000}"/>
    <cellStyle name="Normal 24 2 2" xfId="28554" xr:uid="{CD637734-AE30-457B-93C8-E8E8CFA06498}"/>
    <cellStyle name="Normal 24 2 3" xfId="28555" xr:uid="{BDA825DE-6076-4BB1-913A-766BA1F634B3}"/>
    <cellStyle name="Normal 24 2 4" xfId="28553" xr:uid="{63E9D5EA-7765-4DB2-BB39-6569DEC7B32F}"/>
    <cellStyle name="Normal 24 3" xfId="28556" xr:uid="{D9B67EB3-409F-4D72-B3AD-E70354AE0182}"/>
    <cellStyle name="Normal 24 4" xfId="28557" xr:uid="{FC25037D-1D8D-4BF2-AC3F-04232FAFABB8}"/>
    <cellStyle name="Normal 24 5" xfId="28558" xr:uid="{1627E4CF-BA40-41FD-875B-2D2F318958EC}"/>
    <cellStyle name="Normal 24 6" xfId="28559" xr:uid="{75BC1B3E-D4FC-429D-9185-E725002A49D5}"/>
    <cellStyle name="Normal 24 7" xfId="28560" xr:uid="{D2BA2A8B-5E89-4F50-ABC8-E7AD1FB3CA92}"/>
    <cellStyle name="Normal 24 8" xfId="28561" xr:uid="{58918A18-685E-4A93-8100-13AFE1AFCE61}"/>
    <cellStyle name="Normal 24 9" xfId="28562" xr:uid="{7619BAB6-40D0-41FC-A864-382FA2FBEB61}"/>
    <cellStyle name="Normal 25" xfId="1195" xr:uid="{00000000-0005-0000-0000-00008D0E0000}"/>
    <cellStyle name="Normal 25 10" xfId="28564" xr:uid="{94B19664-5EB6-447E-8F1A-71A58C8642E9}"/>
    <cellStyle name="Normal 25 11" xfId="28565" xr:uid="{9DF5524E-5086-4863-93BF-52DF8C20F08F}"/>
    <cellStyle name="Normal 25 12" xfId="28566" xr:uid="{FA43F913-C0FC-4194-8C9A-6C2176689DE9}"/>
    <cellStyle name="Normal 25 13" xfId="28567" xr:uid="{70987D4E-3689-4209-AB59-E12D63CAE58C}"/>
    <cellStyle name="Normal 25 14" xfId="28568" xr:uid="{C7708B78-CE60-4AC1-90B3-27E9D411688E}"/>
    <cellStyle name="Normal 25 15" xfId="28569" xr:uid="{6D2DE9F3-9E0D-440E-8568-0A3201143549}"/>
    <cellStyle name="Normal 25 16" xfId="28570" xr:uid="{E8A7B1AA-1F92-4186-9E63-A77C0D06D1E7}"/>
    <cellStyle name="Normal 25 17" xfId="28571" xr:uid="{F302603D-E45C-4D63-8983-04E6272055C2}"/>
    <cellStyle name="Normal 25 17 10" xfId="28572" xr:uid="{D8FB0CA1-CF28-45D2-B319-0C89D87FDBAC}"/>
    <cellStyle name="Normal 25 17 10 2" xfId="28573" xr:uid="{ABC071B7-CB2D-4469-B72A-BBEF7033B80B}"/>
    <cellStyle name="Normal 25 17 10 2 2" xfId="28574" xr:uid="{A7530BFA-2B32-4DBF-976B-0DF2C1E77C66}"/>
    <cellStyle name="Normal 25 17 10 2 2 2" xfId="28575" xr:uid="{3D9424F6-315F-4656-B8FC-84EF6DE29578}"/>
    <cellStyle name="Normal 25 17 10 2 3" xfId="28576" xr:uid="{216E11E5-A230-43F8-93F1-7527D112C368}"/>
    <cellStyle name="Normal 25 17 10 2 4" xfId="28577" xr:uid="{AAD7BC9C-7638-4DA3-9B51-14B1AE168178}"/>
    <cellStyle name="Normal 25 17 10 3" xfId="28578" xr:uid="{54AD2D73-A07E-4912-9336-A0AD6DDC05EC}"/>
    <cellStyle name="Normal 25 17 10 4" xfId="28579" xr:uid="{11D31720-DA86-4295-A05E-1FD3DACE47B3}"/>
    <cellStyle name="Normal 25 17 10 4 2" xfId="28580" xr:uid="{307E9EC3-AAB4-4655-A47E-4203BD19FED9}"/>
    <cellStyle name="Normal 25 17 10 4 2 2" xfId="28581" xr:uid="{6E6B8008-2064-4528-A46D-BFDC2C78D624}"/>
    <cellStyle name="Normal 25 17 10 4 2 2 2" xfId="28582" xr:uid="{8ED52635-F561-486A-9609-C9445D82B3B8}"/>
    <cellStyle name="Normal 25 17 10 4 2 2 3" xfId="28583" xr:uid="{5528F592-9910-496D-8394-7AE518167BB2}"/>
    <cellStyle name="Normal 25 17 10 4 2 2 4" xfId="28584" xr:uid="{5EABB51D-4361-4696-9669-1EA5683315B5}"/>
    <cellStyle name="Normal 25 17 10 4 2 2 5" xfId="28585" xr:uid="{DF474AC0-0835-4EBF-ADD5-D7A33764C55F}"/>
    <cellStyle name="Normal 25 17 10 4 2 3" xfId="28586" xr:uid="{5ACA8C5B-6879-4CF6-9943-D4FAF74B8284}"/>
    <cellStyle name="Normal 25 17 10 4 2 4" xfId="28587" xr:uid="{DC04AC8E-E0FF-4716-AC5C-47A523FC8291}"/>
    <cellStyle name="Normal 25 17 10 4 2 5" xfId="28588" xr:uid="{D1971F1A-B7D0-4EA1-B89A-1559924B4D0C}"/>
    <cellStyle name="Normal 25 17 10 4 2 6" xfId="28589" xr:uid="{C309023D-7760-4786-BE7F-144A18CE1B4C}"/>
    <cellStyle name="Normal 25 17 10 4 3" xfId="28590" xr:uid="{A86FF504-B062-46B3-AA45-CA3676FB6E57}"/>
    <cellStyle name="Normal 25 17 10 4 3 2" xfId="28591" xr:uid="{030E2F15-C9A0-4236-B6D4-E67B0C9B024B}"/>
    <cellStyle name="Normal 25 17 10 4 3 2 2" xfId="28592" xr:uid="{A8DFDC3A-3B9B-42B4-8F18-6A6D3FD590C8}"/>
    <cellStyle name="Normal 25 17 10 4 3 2 3" xfId="28593" xr:uid="{29B7ADC7-B0D6-4148-8875-A970391C7059}"/>
    <cellStyle name="Normal 25 17 10 4 3 3" xfId="28594" xr:uid="{99573FB9-4A80-4734-9529-BB514CA2F5F1}"/>
    <cellStyle name="Normal 25 17 10 4 3 4" xfId="28595" xr:uid="{CA3B34A0-E1E6-4C38-B30C-6A5A3DEE45B9}"/>
    <cellStyle name="Normal 25 17 10 4 3 5" xfId="28596" xr:uid="{CDACFB0F-2831-4BF5-83E8-68502899C334}"/>
    <cellStyle name="Normal 25 17 10 4 3 6" xfId="28597" xr:uid="{2A9DEC8E-1C33-434D-8EAA-A0C4C43AC470}"/>
    <cellStyle name="Normal 25 17 10 4 4" xfId="28598" xr:uid="{E4CFCDD7-BF7B-427A-A6DC-2159C2FE967F}"/>
    <cellStyle name="Normal 25 17 10 4 4 2" xfId="28599" xr:uid="{7898E4E0-5D6F-4CA2-8748-3C449476CA25}"/>
    <cellStyle name="Normal 25 17 10 4 4 3" xfId="28600" xr:uid="{82850EC0-71BE-4B42-8DCB-683EFE81E107}"/>
    <cellStyle name="Normal 25 17 10 4 5" xfId="28601" xr:uid="{E31211C1-6D17-46BA-BEFB-F5186F8EB891}"/>
    <cellStyle name="Normal 25 17 10 4 6" xfId="28602" xr:uid="{EDFB80F4-40D4-48C6-9B41-D774EDC68ADA}"/>
    <cellStyle name="Normal 25 17 10 4 7" xfId="28603" xr:uid="{E1822AFA-66FF-40E4-89F5-F0591344FD8A}"/>
    <cellStyle name="Normal 25 17 10 4 8" xfId="28604" xr:uid="{380876F0-DBED-483C-B00C-DA6067DFF81D}"/>
    <cellStyle name="Normal 25 17 10 5" xfId="28605" xr:uid="{2F07263C-3CCD-4070-B285-417423914D34}"/>
    <cellStyle name="Normal 25 17 10 5 2" xfId="28606" xr:uid="{29B9BD96-887E-4FC9-B4AB-55142303818A}"/>
    <cellStyle name="Normal 25 17 10 5 2 2" xfId="28607" xr:uid="{E4495207-1E45-4226-BB2B-7C1F65EDAE98}"/>
    <cellStyle name="Normal 25 17 10 5 2 2 2" xfId="28608" xr:uid="{4DFD1369-46CC-4ED2-896F-891D14B59A9E}"/>
    <cellStyle name="Normal 25 17 10 5 2 2 3" xfId="28609" xr:uid="{A89C8014-DB13-4B39-9F64-D95C7C80B6E3}"/>
    <cellStyle name="Normal 25 17 10 5 2 2 4" xfId="28610" xr:uid="{7D84F518-479A-4C31-93FB-E605ECAADECB}"/>
    <cellStyle name="Normal 25 17 10 5 2 2 5" xfId="28611" xr:uid="{8DB48EAF-5CF2-4115-940F-7C3E2D52940A}"/>
    <cellStyle name="Normal 25 17 10 5 2 3" xfId="28612" xr:uid="{078B7518-0789-47F2-B267-64598786ECED}"/>
    <cellStyle name="Normal 25 17 10 5 2 4" xfId="28613" xr:uid="{B00FC6AE-CCF6-445E-854C-B74339FAE06C}"/>
    <cellStyle name="Normal 25 17 10 5 2 5" xfId="28614" xr:uid="{62338103-46AF-4C17-A196-B472F1AC9903}"/>
    <cellStyle name="Normal 25 17 10 5 2 6" xfId="28615" xr:uid="{2C2CDC1C-85DF-4B05-8EA3-836D63FA183D}"/>
    <cellStyle name="Normal 25 17 10 5 3" xfId="28616" xr:uid="{CE33948F-40C5-4728-BF44-6EE1CE7D16BD}"/>
    <cellStyle name="Normal 25 17 10 5 3 2" xfId="28617" xr:uid="{CD8992E9-1E68-44FE-BB96-09B9B772D105}"/>
    <cellStyle name="Normal 25 17 10 5 3 2 2" xfId="28618" xr:uid="{B6D1E005-E635-4415-8088-F83FE9E3D8E2}"/>
    <cellStyle name="Normal 25 17 10 5 3 2 3" xfId="28619" xr:uid="{816A3BFF-89A9-4BBA-8E4D-6E45F6BC375E}"/>
    <cellStyle name="Normal 25 17 10 5 3 3" xfId="28620" xr:uid="{7F92312D-0935-4EF9-AB20-B919DC296C67}"/>
    <cellStyle name="Normal 25 17 10 5 3 4" xfId="28621" xr:uid="{6A46B67F-99B2-48F8-B9D7-8F53D202E2B6}"/>
    <cellStyle name="Normal 25 17 10 5 3 5" xfId="28622" xr:uid="{2A03EDCF-FAC7-4FF7-A8F7-7FF190C9CF4D}"/>
    <cellStyle name="Normal 25 17 10 5 3 6" xfId="28623" xr:uid="{95A39795-204A-44B2-8AEF-024E9206E0DF}"/>
    <cellStyle name="Normal 25 17 10 5 4" xfId="28624" xr:uid="{983943D8-C100-4276-9A24-051152C80C35}"/>
    <cellStyle name="Normal 25 17 10 5 4 2" xfId="28625" xr:uid="{67720664-BB15-4F6E-8FF9-3A02DB7DCEAC}"/>
    <cellStyle name="Normal 25 17 10 5 4 3" xfId="28626" xr:uid="{DEF32445-CB9E-4149-92F5-4F9EFEB49F21}"/>
    <cellStyle name="Normal 25 17 10 5 5" xfId="28627" xr:uid="{2C16A296-DB23-4315-9808-0804FCCC7B93}"/>
    <cellStyle name="Normal 25 17 10 5 6" xfId="28628" xr:uid="{7900F5C4-6786-4C26-9BD4-48A985D3EE49}"/>
    <cellStyle name="Normal 25 17 10 5 7" xfId="28629" xr:uid="{875389E3-9F20-4FB2-90AA-A8169CB5ABCC}"/>
    <cellStyle name="Normal 25 17 10 5 8" xfId="28630" xr:uid="{F3CFBB7E-1461-4ABF-9AF9-C28CCFFB698E}"/>
    <cellStyle name="Normal 25 17 10 6" xfId="28631" xr:uid="{A48890F8-0E2F-4123-9567-D30653160391}"/>
    <cellStyle name="Normal 25 17 10 7" xfId="28632" xr:uid="{65500451-77C1-4551-9AD4-AE86D92DE4F5}"/>
    <cellStyle name="Normal 25 17 11" xfId="28633" xr:uid="{A3F4BADF-6E4D-4FB8-9FA7-7C9C02390E7B}"/>
    <cellStyle name="Normal 25 17 11 2" xfId="28634" xr:uid="{115668EC-5760-4CCD-88F5-B224D297D585}"/>
    <cellStyle name="Normal 25 17 11 2 2" xfId="28635" xr:uid="{3DBD259E-0A03-4229-91AC-D2725F2119DD}"/>
    <cellStyle name="Normal 25 17 11 2 2 2" xfId="28636" xr:uid="{01D5816F-A42B-4E9E-820F-504EBF385311}"/>
    <cellStyle name="Normal 25 17 11 2 3" xfId="28637" xr:uid="{00FF5365-364D-4BE0-9575-2C8FE8DD078E}"/>
    <cellStyle name="Normal 25 17 11 2 4" xfId="28638" xr:uid="{23568379-47C8-4235-BEDB-33DEF521C658}"/>
    <cellStyle name="Normal 25 17 11 3" xfId="28639" xr:uid="{2AFCC743-4F0C-4FE1-814B-9F5B6BFD3722}"/>
    <cellStyle name="Normal 25 17 11 4" xfId="28640" xr:uid="{1E3B0EB9-3E6A-4661-BC63-73E2E3006946}"/>
    <cellStyle name="Normal 25 17 11 4 2" xfId="28641" xr:uid="{B3725BFC-73B9-4176-9849-8500E5E0D369}"/>
    <cellStyle name="Normal 25 17 11 4 2 2" xfId="28642" xr:uid="{DF770A07-33B1-4C41-B6DD-08955E2E8A43}"/>
    <cellStyle name="Normal 25 17 11 4 2 2 2" xfId="28643" xr:uid="{69AE91EF-6463-4E32-B4F2-66F52DC2E081}"/>
    <cellStyle name="Normal 25 17 11 4 2 2 3" xfId="28644" xr:uid="{17CE0C73-D2B4-4A24-AF09-E0705FF18074}"/>
    <cellStyle name="Normal 25 17 11 4 2 2 4" xfId="28645" xr:uid="{6E9D27EB-ABE6-4D04-92F6-B2BA91FAE46C}"/>
    <cellStyle name="Normal 25 17 11 4 2 2 5" xfId="28646" xr:uid="{E0257477-7E0A-48CD-B0A8-6EF6599EE9AA}"/>
    <cellStyle name="Normal 25 17 11 4 2 3" xfId="28647" xr:uid="{23F85419-5D3F-44CC-842D-94BDA3A1F04F}"/>
    <cellStyle name="Normal 25 17 11 4 2 4" xfId="28648" xr:uid="{EE48A15E-316D-4DDF-AD5E-47BBC9A7C159}"/>
    <cellStyle name="Normal 25 17 11 4 2 5" xfId="28649" xr:uid="{D70649FE-9C5F-4B39-9FFA-12F408AC0183}"/>
    <cellStyle name="Normal 25 17 11 4 2 6" xfId="28650" xr:uid="{D5B0F481-607D-4D36-BCEC-E3D9763729A0}"/>
    <cellStyle name="Normal 25 17 11 4 3" xfId="28651" xr:uid="{5B711CD6-75B3-41C2-8E0A-F579BE2FE93A}"/>
    <cellStyle name="Normal 25 17 11 4 3 2" xfId="28652" xr:uid="{7B5B660B-669D-49EF-80DF-F6872F95B295}"/>
    <cellStyle name="Normal 25 17 11 4 3 2 2" xfId="28653" xr:uid="{0D93F16A-69C8-4603-80FC-34138CFDF66B}"/>
    <cellStyle name="Normal 25 17 11 4 3 2 3" xfId="28654" xr:uid="{EC25E3CB-5EB9-4308-83E9-F33EF8C908BF}"/>
    <cellStyle name="Normal 25 17 11 4 3 3" xfId="28655" xr:uid="{606F1E20-7B6D-43BC-BF22-497BF1F02CDE}"/>
    <cellStyle name="Normal 25 17 11 4 3 4" xfId="28656" xr:uid="{5EFDCB50-F5E7-466D-A63E-8C8D4FE93DA7}"/>
    <cellStyle name="Normal 25 17 11 4 3 5" xfId="28657" xr:uid="{52192129-EEB0-432A-86F2-D4253F643CDE}"/>
    <cellStyle name="Normal 25 17 11 4 3 6" xfId="28658" xr:uid="{85E66193-3FEE-4149-B2B5-F9A7707FEA46}"/>
    <cellStyle name="Normal 25 17 11 4 4" xfId="28659" xr:uid="{80C21C11-C364-4DEA-80F0-8B16573DD3E8}"/>
    <cellStyle name="Normal 25 17 11 4 4 2" xfId="28660" xr:uid="{E23A1BD6-970B-4482-96B4-B92C6E312B5C}"/>
    <cellStyle name="Normal 25 17 11 4 4 3" xfId="28661" xr:uid="{D6D82683-CBE6-4E42-9CD9-2FA86FD7CDAE}"/>
    <cellStyle name="Normal 25 17 11 4 5" xfId="28662" xr:uid="{4F624131-4ADF-4882-ACE2-7048FE0A28DF}"/>
    <cellStyle name="Normal 25 17 11 4 6" xfId="28663" xr:uid="{9E8368D1-8C49-40AD-B9BE-3A4F2C4F442D}"/>
    <cellStyle name="Normal 25 17 11 4 7" xfId="28664" xr:uid="{659E0CCE-0246-4D6B-9511-1699239A6993}"/>
    <cellStyle name="Normal 25 17 11 4 8" xfId="28665" xr:uid="{A4ADCFE0-61FD-4FC1-8E1C-AD2224DD6B2A}"/>
    <cellStyle name="Normal 25 17 11 5" xfId="28666" xr:uid="{D8C4DE98-CDCC-418B-8FB0-3A06D0B511B3}"/>
    <cellStyle name="Normal 25 17 11 5 2" xfId="28667" xr:uid="{32DCB5AB-1A26-434E-9416-7EF28648C81E}"/>
    <cellStyle name="Normal 25 17 11 5 2 2" xfId="28668" xr:uid="{C49AC61D-4590-4C94-97B6-A4B23F890B56}"/>
    <cellStyle name="Normal 25 17 11 5 2 2 2" xfId="28669" xr:uid="{11F1FE93-6624-4836-9671-650442C7BF65}"/>
    <cellStyle name="Normal 25 17 11 5 2 2 3" xfId="28670" xr:uid="{76535DE4-F70E-44EB-8C1A-547090CFADD8}"/>
    <cellStyle name="Normal 25 17 11 5 2 2 4" xfId="28671" xr:uid="{5343FA04-3D28-4CA5-B19D-80A9FE8CE1FF}"/>
    <cellStyle name="Normal 25 17 11 5 2 2 5" xfId="28672" xr:uid="{57786B86-D6A0-40F4-BFC4-A137712C14B6}"/>
    <cellStyle name="Normal 25 17 11 5 2 3" xfId="28673" xr:uid="{49A088D1-260F-4EA6-9B99-EC96F4D8A9C8}"/>
    <cellStyle name="Normal 25 17 11 5 2 4" xfId="28674" xr:uid="{1BCA27CF-AD0B-4FAC-9314-4AA0DEA491B8}"/>
    <cellStyle name="Normal 25 17 11 5 2 5" xfId="28675" xr:uid="{708040E2-201B-48C1-9510-F747C1F72C4C}"/>
    <cellStyle name="Normal 25 17 11 5 2 6" xfId="28676" xr:uid="{F359AD38-5702-4F53-A81F-7DDEE5594D14}"/>
    <cellStyle name="Normal 25 17 11 5 3" xfId="28677" xr:uid="{19E0528C-082E-4E3C-89AD-DE5E7F2DA43D}"/>
    <cellStyle name="Normal 25 17 11 5 3 2" xfId="28678" xr:uid="{0E82CD2A-A6CA-41B4-865E-EC2F45D5C88A}"/>
    <cellStyle name="Normal 25 17 11 5 3 2 2" xfId="28679" xr:uid="{65254CCC-15EE-4389-84D7-CCCB1C1B8FEC}"/>
    <cellStyle name="Normal 25 17 11 5 3 2 3" xfId="28680" xr:uid="{CF8B8168-2E5E-44CB-B37F-8E5B4887E2D7}"/>
    <cellStyle name="Normal 25 17 11 5 3 3" xfId="28681" xr:uid="{B4AEAE4A-C430-4253-9FF2-23EEEC037A40}"/>
    <cellStyle name="Normal 25 17 11 5 3 4" xfId="28682" xr:uid="{F0C37979-9DDB-4716-ACB0-EF219FC8F50E}"/>
    <cellStyle name="Normal 25 17 11 5 3 5" xfId="28683" xr:uid="{F692F31C-FA2A-48B5-A99D-5DF67551B4AD}"/>
    <cellStyle name="Normal 25 17 11 5 3 6" xfId="28684" xr:uid="{C81BBCCB-AE52-4B3D-92CB-D8B512768F0B}"/>
    <cellStyle name="Normal 25 17 11 5 4" xfId="28685" xr:uid="{813FA3A9-04EE-4C2A-97F5-BF04A8740708}"/>
    <cellStyle name="Normal 25 17 11 5 4 2" xfId="28686" xr:uid="{CDDC8F4C-6667-40C0-99C9-CAC5D29703A6}"/>
    <cellStyle name="Normal 25 17 11 5 4 3" xfId="28687" xr:uid="{657FC4A6-0B6B-4661-83AC-551B6D6BC46E}"/>
    <cellStyle name="Normal 25 17 11 5 5" xfId="28688" xr:uid="{E76C1A83-B68A-4EA9-BFCD-5A473EF42683}"/>
    <cellStyle name="Normal 25 17 11 5 6" xfId="28689" xr:uid="{AAAEFB82-FE1D-48D7-BD88-980E7E87EF63}"/>
    <cellStyle name="Normal 25 17 11 5 7" xfId="28690" xr:uid="{E533D5AC-76CE-4E8B-BB60-1C65CFB22130}"/>
    <cellStyle name="Normal 25 17 11 5 8" xfId="28691" xr:uid="{007D5D95-17F8-4B80-8E60-767F280C31A9}"/>
    <cellStyle name="Normal 25 17 11 6" xfId="28692" xr:uid="{61FDE49F-B63A-498A-B6A2-7D6303F796E0}"/>
    <cellStyle name="Normal 25 17 11 7" xfId="28693" xr:uid="{A3FB7713-4F5D-4E1E-92D9-D080A4457E50}"/>
    <cellStyle name="Normal 25 17 12" xfId="28694" xr:uid="{BB4B9CAF-F841-411C-BD45-F9DDAFE28383}"/>
    <cellStyle name="Normal 25 17 12 2" xfId="28695" xr:uid="{560EFDE4-0101-4640-AA93-ED7CB25AE347}"/>
    <cellStyle name="Normal 25 17 12 2 2" xfId="28696" xr:uid="{BFA28FB9-73ED-4831-8F82-D30E7CA13074}"/>
    <cellStyle name="Normal 25 17 12 2 2 2" xfId="28697" xr:uid="{8DC5574C-A06C-46C6-8812-0EB6F73BA23A}"/>
    <cellStyle name="Normal 25 17 12 2 3" xfId="28698" xr:uid="{8EB8F3D3-5CFB-4419-968C-68C8A6A43B9B}"/>
    <cellStyle name="Normal 25 17 12 2 4" xfId="28699" xr:uid="{D36E0838-312A-4E1E-9294-767AB3C66334}"/>
    <cellStyle name="Normal 25 17 12 3" xfId="28700" xr:uid="{4E20E92D-B008-4166-A48D-328EA07BFD71}"/>
    <cellStyle name="Normal 25 17 12 4" xfId="28701" xr:uid="{2232745A-BC38-4F43-95D9-BFED773486E4}"/>
    <cellStyle name="Normal 25 17 12 4 2" xfId="28702" xr:uid="{58EDFE8F-A238-4734-8929-D4C0EF6E2A2D}"/>
    <cellStyle name="Normal 25 17 12 4 2 2" xfId="28703" xr:uid="{67CD581F-2458-481F-AA03-ABD8327B9FC0}"/>
    <cellStyle name="Normal 25 17 12 4 2 2 2" xfId="28704" xr:uid="{387DCA9C-FC6F-44A0-8AA2-70DBE79B02ED}"/>
    <cellStyle name="Normal 25 17 12 4 2 2 3" xfId="28705" xr:uid="{4EE774C6-C1C4-498A-B44A-2383974C4522}"/>
    <cellStyle name="Normal 25 17 12 4 2 2 4" xfId="28706" xr:uid="{3FE8AD65-2952-4319-BDFE-4182928E1804}"/>
    <cellStyle name="Normal 25 17 12 4 2 2 5" xfId="28707" xr:uid="{5855AB5C-63B8-46AF-BE4B-FCECC45FECE7}"/>
    <cellStyle name="Normal 25 17 12 4 2 3" xfId="28708" xr:uid="{10C053EF-CE61-4551-A801-376AD4C8BB95}"/>
    <cellStyle name="Normal 25 17 12 4 2 4" xfId="28709" xr:uid="{2F2FC421-3CAE-4988-B687-9863067F0FEC}"/>
    <cellStyle name="Normal 25 17 12 4 2 5" xfId="28710" xr:uid="{9059C4CE-E23B-4024-83A8-C45EEA489012}"/>
    <cellStyle name="Normal 25 17 12 4 2 6" xfId="28711" xr:uid="{EF571BF9-0C81-4ECE-B887-2BABF3FBE273}"/>
    <cellStyle name="Normal 25 17 12 4 3" xfId="28712" xr:uid="{D1557D1B-1122-4F13-B375-816E93F21BA8}"/>
    <cellStyle name="Normal 25 17 12 4 3 2" xfId="28713" xr:uid="{50A78E37-B820-40C3-9BAB-6CC7108D4154}"/>
    <cellStyle name="Normal 25 17 12 4 3 2 2" xfId="28714" xr:uid="{B3A807E5-F7E4-4C32-80DA-43EBE7BC6A79}"/>
    <cellStyle name="Normal 25 17 12 4 3 2 3" xfId="28715" xr:uid="{FD4C54B0-0010-4C7C-8C15-481DCDAD5178}"/>
    <cellStyle name="Normal 25 17 12 4 3 3" xfId="28716" xr:uid="{3D360A86-3B48-4D17-B282-249525E69B49}"/>
    <cellStyle name="Normal 25 17 12 4 3 4" xfId="28717" xr:uid="{464B7C78-947C-4C67-950A-6D882EB13B63}"/>
    <cellStyle name="Normal 25 17 12 4 3 5" xfId="28718" xr:uid="{6AB9D276-5DE8-44F6-A133-2A5DA8AE8B7B}"/>
    <cellStyle name="Normal 25 17 12 4 3 6" xfId="28719" xr:uid="{58341A12-CBBD-4112-AB40-F484F6992CB1}"/>
    <cellStyle name="Normal 25 17 12 4 4" xfId="28720" xr:uid="{0FFEF53B-B64C-4DDF-AE95-73E29227AEAB}"/>
    <cellStyle name="Normal 25 17 12 4 4 2" xfId="28721" xr:uid="{9E6CC03A-1A46-402E-9FCC-8552E0A27665}"/>
    <cellStyle name="Normal 25 17 12 4 4 3" xfId="28722" xr:uid="{D40D0B45-480B-4ECB-9081-60601EEC3C6C}"/>
    <cellStyle name="Normal 25 17 12 4 5" xfId="28723" xr:uid="{ED4E0B2D-42A1-4F92-B709-DB29870820A1}"/>
    <cellStyle name="Normal 25 17 12 4 6" xfId="28724" xr:uid="{23BA77A9-6DF5-4034-81F3-710B0290A3FC}"/>
    <cellStyle name="Normal 25 17 12 4 7" xfId="28725" xr:uid="{2417D94F-EE6A-4AAE-83B3-1D09F3A47FA3}"/>
    <cellStyle name="Normal 25 17 12 4 8" xfId="28726" xr:uid="{106DAE0E-1BC9-4A5A-92DC-D7121DBE9FE7}"/>
    <cellStyle name="Normal 25 17 12 5" xfId="28727" xr:uid="{B3F78369-4D40-4CE8-BAE7-7138F3B55130}"/>
    <cellStyle name="Normal 25 17 12 5 2" xfId="28728" xr:uid="{1856FBC1-39EE-4372-956E-B53858402229}"/>
    <cellStyle name="Normal 25 17 12 5 2 2" xfId="28729" xr:uid="{878CD368-A54B-43DA-9D4D-1C7E26FF223B}"/>
    <cellStyle name="Normal 25 17 12 5 2 2 2" xfId="28730" xr:uid="{AAC7BB6D-2355-4654-8DA1-297AC5A55792}"/>
    <cellStyle name="Normal 25 17 12 5 2 2 3" xfId="28731" xr:uid="{EF1E5DA0-6BED-49FE-9839-9F6F031C3737}"/>
    <cellStyle name="Normal 25 17 12 5 2 2 4" xfId="28732" xr:uid="{DDE42DE7-C675-4081-8E4C-CDCE2864CE6D}"/>
    <cellStyle name="Normal 25 17 12 5 2 2 5" xfId="28733" xr:uid="{C7170391-C062-42A4-9621-8428092FF400}"/>
    <cellStyle name="Normal 25 17 12 5 2 3" xfId="28734" xr:uid="{C5725314-EC5F-4B44-A1E4-72B8D9C2AE6D}"/>
    <cellStyle name="Normal 25 17 12 5 2 4" xfId="28735" xr:uid="{F0337191-6BDC-454F-9902-4EF9923B832D}"/>
    <cellStyle name="Normal 25 17 12 5 2 5" xfId="28736" xr:uid="{5EC10CAC-D71F-4A72-A486-524F41F04A93}"/>
    <cellStyle name="Normal 25 17 12 5 2 6" xfId="28737" xr:uid="{A930E054-BE78-4052-AB21-932C0DBEB81E}"/>
    <cellStyle name="Normal 25 17 12 5 3" xfId="28738" xr:uid="{E2D5BD61-9879-4AC9-BFF8-7A8066D96DA0}"/>
    <cellStyle name="Normal 25 17 12 5 3 2" xfId="28739" xr:uid="{1CD1D486-8471-4556-8563-9F4AF94A6CFE}"/>
    <cellStyle name="Normal 25 17 12 5 3 2 2" xfId="28740" xr:uid="{93BFE620-2BC9-48AE-867C-77F02E9DF13B}"/>
    <cellStyle name="Normal 25 17 12 5 3 2 3" xfId="28741" xr:uid="{67DE167A-0D24-43CF-B114-721B65DC6C58}"/>
    <cellStyle name="Normal 25 17 12 5 3 3" xfId="28742" xr:uid="{F4B54538-990E-4C2A-9CD4-6B802736D534}"/>
    <cellStyle name="Normal 25 17 12 5 3 4" xfId="28743" xr:uid="{69881352-FBD0-40A2-AC95-74C5006F81C4}"/>
    <cellStyle name="Normal 25 17 12 5 3 5" xfId="28744" xr:uid="{3B5D8DC3-ED89-4270-84CA-A6F417F74556}"/>
    <cellStyle name="Normal 25 17 12 5 3 6" xfId="28745" xr:uid="{BC34913E-606D-42E5-BAC4-1EA10197F94E}"/>
    <cellStyle name="Normal 25 17 12 5 4" xfId="28746" xr:uid="{D66CC095-CF9B-47CD-A2EE-A721DF78BECB}"/>
    <cellStyle name="Normal 25 17 12 5 4 2" xfId="28747" xr:uid="{3A1F0720-7918-46F5-8812-9C304C6D7E1D}"/>
    <cellStyle name="Normal 25 17 12 5 4 3" xfId="28748" xr:uid="{ED09951D-5440-46A8-A4C0-38CA76096E6C}"/>
    <cellStyle name="Normal 25 17 12 5 5" xfId="28749" xr:uid="{7DBBB1AD-7440-4656-B35F-E490DE796DD7}"/>
    <cellStyle name="Normal 25 17 12 5 6" xfId="28750" xr:uid="{7EFD951B-0090-45F8-BA3E-A71EA01CC05C}"/>
    <cellStyle name="Normal 25 17 12 5 7" xfId="28751" xr:uid="{08A985A3-574C-43EC-A844-C3EFB109FE79}"/>
    <cellStyle name="Normal 25 17 12 5 8" xfId="28752" xr:uid="{5BF05343-B407-4CF7-8996-BD1146A63343}"/>
    <cellStyle name="Normal 25 17 12 6" xfId="28753" xr:uid="{7D93F4F0-D2BB-4A88-8B20-47BAB7195694}"/>
    <cellStyle name="Normal 25 17 12 7" xfId="28754" xr:uid="{634979DA-AC7C-4035-9613-BE2702C7A544}"/>
    <cellStyle name="Normal 25 17 13" xfId="28755" xr:uid="{175DA535-27BA-457C-8250-26792D5F0C6D}"/>
    <cellStyle name="Normal 25 17 13 2" xfId="28756" xr:uid="{0E004DB9-83C3-4917-A36F-C98E606298AD}"/>
    <cellStyle name="Normal 25 17 13 2 2" xfId="28757" xr:uid="{489042D6-D0DF-4AF5-8A58-F5DDEC61D79B}"/>
    <cellStyle name="Normal 25 17 13 2 2 2" xfId="28758" xr:uid="{EF32942E-AE38-4C77-8938-01C1A3D71D64}"/>
    <cellStyle name="Normal 25 17 13 2 3" xfId="28759" xr:uid="{88D4BC36-A06C-4D8F-A38E-50A20DCE2BA8}"/>
    <cellStyle name="Normal 25 17 13 2 4" xfId="28760" xr:uid="{EB897D48-8430-4C78-8F19-68FF0C5EF783}"/>
    <cellStyle name="Normal 25 17 13 3" xfId="28761" xr:uid="{13788DD2-9B53-4D64-AE49-E7FC625A9C1E}"/>
    <cellStyle name="Normal 25 17 13 4" xfId="28762" xr:uid="{479478A9-90D9-439C-B934-81B969C5B320}"/>
    <cellStyle name="Normal 25 17 13 4 2" xfId="28763" xr:uid="{96AF71BB-E068-4067-A4C1-9639289315DE}"/>
    <cellStyle name="Normal 25 17 13 4 2 2" xfId="28764" xr:uid="{E9758861-6F12-430B-8686-70386CBA9C63}"/>
    <cellStyle name="Normal 25 17 13 4 2 2 2" xfId="28765" xr:uid="{B5C9B210-8293-4604-B253-99E9F4321E66}"/>
    <cellStyle name="Normal 25 17 13 4 2 2 3" xfId="28766" xr:uid="{5A723F6C-37AE-4EC3-92BD-6944CEC63F10}"/>
    <cellStyle name="Normal 25 17 13 4 2 2 4" xfId="28767" xr:uid="{5045D6A6-6B29-4B25-9E5F-3FCD73D8F770}"/>
    <cellStyle name="Normal 25 17 13 4 2 2 5" xfId="28768" xr:uid="{D70805D7-6222-493E-9509-AB377354CCB0}"/>
    <cellStyle name="Normal 25 17 13 4 2 3" xfId="28769" xr:uid="{31AA50CF-72DF-44A1-93B5-74F633B8BCC2}"/>
    <cellStyle name="Normal 25 17 13 4 2 4" xfId="28770" xr:uid="{F5085C36-3EB7-4FDE-84A4-3F0FD6B79346}"/>
    <cellStyle name="Normal 25 17 13 4 2 5" xfId="28771" xr:uid="{1795E85F-27D2-488C-8827-A73243645767}"/>
    <cellStyle name="Normal 25 17 13 4 2 6" xfId="28772" xr:uid="{035637CA-41EE-4692-8844-544A514F3445}"/>
    <cellStyle name="Normal 25 17 13 4 3" xfId="28773" xr:uid="{27C5228F-EF51-4B8E-A1E0-BAAEFE76020A}"/>
    <cellStyle name="Normal 25 17 13 4 3 2" xfId="28774" xr:uid="{67907368-3D10-4F12-9DE8-79B2F8A10261}"/>
    <cellStyle name="Normal 25 17 13 4 3 2 2" xfId="28775" xr:uid="{A0743112-77A4-49A0-AF2B-1D0EE6BBC44A}"/>
    <cellStyle name="Normal 25 17 13 4 3 2 3" xfId="28776" xr:uid="{831648B6-03AF-4E8F-8C72-58AA6253E0F8}"/>
    <cellStyle name="Normal 25 17 13 4 3 3" xfId="28777" xr:uid="{74942A77-304B-4337-8083-9E5EE30C8F7E}"/>
    <cellStyle name="Normal 25 17 13 4 3 4" xfId="28778" xr:uid="{3BF9DBF8-41E3-42EB-9832-24A299C75ED2}"/>
    <cellStyle name="Normal 25 17 13 4 3 5" xfId="28779" xr:uid="{274CFF68-8726-498B-9DF2-5DEABE9962CB}"/>
    <cellStyle name="Normal 25 17 13 4 3 6" xfId="28780" xr:uid="{CD4D8190-D766-4045-853E-A9D6C205112D}"/>
    <cellStyle name="Normal 25 17 13 4 4" xfId="28781" xr:uid="{D30583ED-B184-4D98-82C8-1587182738CF}"/>
    <cellStyle name="Normal 25 17 13 4 4 2" xfId="28782" xr:uid="{BC76D833-8790-4A72-9BED-FD84B2830601}"/>
    <cellStyle name="Normal 25 17 13 4 4 3" xfId="28783" xr:uid="{9193BD95-0075-469C-B6E0-243828D219D3}"/>
    <cellStyle name="Normal 25 17 13 4 5" xfId="28784" xr:uid="{251B5F90-75B9-490C-81FA-1A44B33CD9A7}"/>
    <cellStyle name="Normal 25 17 13 4 6" xfId="28785" xr:uid="{8D6F7888-11B3-4BDD-A560-5759C2C8E019}"/>
    <cellStyle name="Normal 25 17 13 4 7" xfId="28786" xr:uid="{DC58F3D4-656E-47E6-A477-2803FF3AC10B}"/>
    <cellStyle name="Normal 25 17 13 4 8" xfId="28787" xr:uid="{FEA105F3-D7EF-42F5-8394-1E48BB56627A}"/>
    <cellStyle name="Normal 25 17 13 5" xfId="28788" xr:uid="{70F6A751-F117-44B1-9884-5AB6FBCC4452}"/>
    <cellStyle name="Normal 25 17 13 5 2" xfId="28789" xr:uid="{646AAE79-4C44-419E-81B9-310474E1BAF7}"/>
    <cellStyle name="Normal 25 17 13 5 2 2" xfId="28790" xr:uid="{3DC04BEB-E8D6-41BF-8455-AC8BBCDB2171}"/>
    <cellStyle name="Normal 25 17 13 5 2 2 2" xfId="28791" xr:uid="{3003EB48-5054-4F06-B4A5-DCFE0D18E44B}"/>
    <cellStyle name="Normal 25 17 13 5 2 2 3" xfId="28792" xr:uid="{C35AEDAA-99FF-43A3-85D5-E6FC0F891709}"/>
    <cellStyle name="Normal 25 17 13 5 2 2 4" xfId="28793" xr:uid="{3A901F98-B480-4E4B-A555-6199E7D4CD56}"/>
    <cellStyle name="Normal 25 17 13 5 2 2 5" xfId="28794" xr:uid="{5A81525B-E68F-4749-B8FD-7CDE8F25DB5B}"/>
    <cellStyle name="Normal 25 17 13 5 2 3" xfId="28795" xr:uid="{E5EB33DC-C918-4075-9EBC-E7A2AD39E306}"/>
    <cellStyle name="Normal 25 17 13 5 2 4" xfId="28796" xr:uid="{FDAF94D2-3A2F-4EBC-84DC-85F44FB2B1C7}"/>
    <cellStyle name="Normal 25 17 13 5 2 5" xfId="28797" xr:uid="{68434558-E915-40B1-9725-F005AA3A87D6}"/>
    <cellStyle name="Normal 25 17 13 5 2 6" xfId="28798" xr:uid="{35A35DA6-8C75-4E43-99B3-7EE8CE3BEED7}"/>
    <cellStyle name="Normal 25 17 13 5 3" xfId="28799" xr:uid="{CC6561DD-7E7F-4D7D-B348-41A29E8BAE5E}"/>
    <cellStyle name="Normal 25 17 13 5 3 2" xfId="28800" xr:uid="{04531273-7AE4-4FEF-A092-BCA1349F4F17}"/>
    <cellStyle name="Normal 25 17 13 5 3 2 2" xfId="28801" xr:uid="{AC66C191-1241-4812-87AA-84EE894F2E65}"/>
    <cellStyle name="Normal 25 17 13 5 3 2 3" xfId="28802" xr:uid="{EDDF7EF1-5EAC-4A50-9938-8CE8503E3B3D}"/>
    <cellStyle name="Normal 25 17 13 5 3 3" xfId="28803" xr:uid="{EB106C27-C2C1-407B-B129-F8B24116B16F}"/>
    <cellStyle name="Normal 25 17 13 5 3 4" xfId="28804" xr:uid="{BDB25E26-FD94-45C6-A6E1-F9AECDB3E240}"/>
    <cellStyle name="Normal 25 17 13 5 3 5" xfId="28805" xr:uid="{E73B2813-F809-49B3-AA6F-B2C4CDE15047}"/>
    <cellStyle name="Normal 25 17 13 5 3 6" xfId="28806" xr:uid="{15A645AC-698E-4493-BF25-04DB42F2E11D}"/>
    <cellStyle name="Normal 25 17 13 5 4" xfId="28807" xr:uid="{BC223A93-E429-4C86-B043-825B58C3E999}"/>
    <cellStyle name="Normal 25 17 13 5 4 2" xfId="28808" xr:uid="{AA04CAD0-884F-42C9-9285-C1713159A6DC}"/>
    <cellStyle name="Normal 25 17 13 5 4 3" xfId="28809" xr:uid="{CF02F4C7-2100-454F-AB98-096F7485EC79}"/>
    <cellStyle name="Normal 25 17 13 5 5" xfId="28810" xr:uid="{D0BA2C20-946A-4B9D-B1C1-10126C2C49D8}"/>
    <cellStyle name="Normal 25 17 13 5 6" xfId="28811" xr:uid="{E75F2ED6-B1B2-4081-AF76-D53BCC69C2A6}"/>
    <cellStyle name="Normal 25 17 13 5 7" xfId="28812" xr:uid="{183743DF-71CE-4219-9CC0-A844EAB0F53F}"/>
    <cellStyle name="Normal 25 17 13 5 8" xfId="28813" xr:uid="{01920C7C-84D2-43C2-B2DA-862C09BEBB7E}"/>
    <cellStyle name="Normal 25 17 13 6" xfId="28814" xr:uid="{7668C171-46C1-478B-9C52-BC3FEB74312B}"/>
    <cellStyle name="Normal 25 17 13 7" xfId="28815" xr:uid="{A3C5B168-8D87-4FC1-9853-13AA9950CA3E}"/>
    <cellStyle name="Normal 25 17 14" xfId="28816" xr:uid="{B6A6F683-E34F-4C96-B3A1-7F12686877F5}"/>
    <cellStyle name="Normal 25 17 14 2" xfId="28817" xr:uid="{72C7E384-5C5C-41EF-ABFD-F5FDD901C4A2}"/>
    <cellStyle name="Normal 25 17 14 2 2" xfId="28818" xr:uid="{8594E979-A495-4306-BDD4-63988A0F5880}"/>
    <cellStyle name="Normal 25 17 14 2 2 2" xfId="28819" xr:uid="{7F54CC12-7388-4EE1-BC54-AE4287786E9D}"/>
    <cellStyle name="Normal 25 17 14 2 3" xfId="28820" xr:uid="{3154B114-9E0E-4AC2-B791-7892F7FDCB33}"/>
    <cellStyle name="Normal 25 17 14 2 4" xfId="28821" xr:uid="{A1F1A22F-AD40-4E0B-A299-08FA8AE75166}"/>
    <cellStyle name="Normal 25 17 14 3" xfId="28822" xr:uid="{9D16E425-A9A8-47E4-9C5D-0EE1E9CE3897}"/>
    <cellStyle name="Normal 25 17 14 4" xfId="28823" xr:uid="{06B38FF9-1E4B-42BB-9467-0778DFBACD1E}"/>
    <cellStyle name="Normal 25 17 14 4 2" xfId="28824" xr:uid="{9D93D122-5796-4EC3-B799-92DAD0A66864}"/>
    <cellStyle name="Normal 25 17 14 4 2 2" xfId="28825" xr:uid="{B5A28B02-3B9D-4B96-9BD4-A09FDE5F9A8D}"/>
    <cellStyle name="Normal 25 17 14 4 2 2 2" xfId="28826" xr:uid="{3334D3AC-BB60-4117-9ED9-9D45BE55D744}"/>
    <cellStyle name="Normal 25 17 14 4 2 2 3" xfId="28827" xr:uid="{3C30D4A9-DEE4-4D2A-AB1B-59E65DC628B3}"/>
    <cellStyle name="Normal 25 17 14 4 2 2 4" xfId="28828" xr:uid="{647361DC-E6A4-4232-9D99-44236B7EE4F3}"/>
    <cellStyle name="Normal 25 17 14 4 2 2 5" xfId="28829" xr:uid="{75645311-5A58-49BE-9B9A-63EE17574238}"/>
    <cellStyle name="Normal 25 17 14 4 2 3" xfId="28830" xr:uid="{3B512B74-D7C4-482A-8BC9-543F929E32B6}"/>
    <cellStyle name="Normal 25 17 14 4 2 4" xfId="28831" xr:uid="{7E84854E-3C4F-4737-AEA1-53E6290B3774}"/>
    <cellStyle name="Normal 25 17 14 4 2 5" xfId="28832" xr:uid="{FC58440F-E599-49D0-90A5-6B5FFAE104EA}"/>
    <cellStyle name="Normal 25 17 14 4 2 6" xfId="28833" xr:uid="{BCCD5F7C-F234-4135-BA54-6BF377308CAD}"/>
    <cellStyle name="Normal 25 17 14 4 3" xfId="28834" xr:uid="{271EB924-895D-40C5-800D-B2C7BFEEA868}"/>
    <cellStyle name="Normal 25 17 14 4 3 2" xfId="28835" xr:uid="{3740A2E3-AA25-4A56-B232-ECA685397E45}"/>
    <cellStyle name="Normal 25 17 14 4 3 2 2" xfId="28836" xr:uid="{8197B132-4275-4ADB-8885-F53EA458BC00}"/>
    <cellStyle name="Normal 25 17 14 4 3 2 3" xfId="28837" xr:uid="{C389F94B-FCD1-466D-B7F5-6F728FE9C2FE}"/>
    <cellStyle name="Normal 25 17 14 4 3 3" xfId="28838" xr:uid="{30AF855C-FE7B-4491-BE0C-D5B783B391C6}"/>
    <cellStyle name="Normal 25 17 14 4 3 4" xfId="28839" xr:uid="{2895C7F8-3E32-4C79-AFF7-29FF03056EC3}"/>
    <cellStyle name="Normal 25 17 14 4 3 5" xfId="28840" xr:uid="{84375340-CBBE-46A1-85D5-BF592697C2B9}"/>
    <cellStyle name="Normal 25 17 14 4 3 6" xfId="28841" xr:uid="{4D0F48F0-88C1-4E3A-A684-98A493D6BF44}"/>
    <cellStyle name="Normal 25 17 14 4 4" xfId="28842" xr:uid="{33B27887-5F29-4629-A09B-700E281A56E9}"/>
    <cellStyle name="Normal 25 17 14 4 4 2" xfId="28843" xr:uid="{8248509B-F68D-49A7-BB96-AD7F85681511}"/>
    <cellStyle name="Normal 25 17 14 4 4 3" xfId="28844" xr:uid="{9BF4032D-B84C-4370-AC2B-E1FFA4715BC1}"/>
    <cellStyle name="Normal 25 17 14 4 5" xfId="28845" xr:uid="{F53F3A7D-F9FF-4ECC-8F21-D0030CE72354}"/>
    <cellStyle name="Normal 25 17 14 4 6" xfId="28846" xr:uid="{5B545276-A5D6-4178-B4F8-4B5D3E4F8C8E}"/>
    <cellStyle name="Normal 25 17 14 4 7" xfId="28847" xr:uid="{0FFA2F12-F810-48F3-ABD5-12E143BB4D87}"/>
    <cellStyle name="Normal 25 17 14 4 8" xfId="28848" xr:uid="{B99BE7BD-0486-4868-B3E5-943CFC4654AE}"/>
    <cellStyle name="Normal 25 17 14 5" xfId="28849" xr:uid="{64E5244F-A258-4492-8F81-2BFF48CE1753}"/>
    <cellStyle name="Normal 25 17 14 5 2" xfId="28850" xr:uid="{D3B20AFA-C56C-4467-AECE-93B86F8C7D68}"/>
    <cellStyle name="Normal 25 17 14 5 2 2" xfId="28851" xr:uid="{A9717123-5E91-4817-B593-31170D6F81AB}"/>
    <cellStyle name="Normal 25 17 14 5 2 2 2" xfId="28852" xr:uid="{EBA5B7CE-D059-4EE8-9DA2-6DE62672C44C}"/>
    <cellStyle name="Normal 25 17 14 5 2 2 3" xfId="28853" xr:uid="{0DE80755-B2B4-4D4A-8BE9-0FA228736093}"/>
    <cellStyle name="Normal 25 17 14 5 2 2 4" xfId="28854" xr:uid="{ED2CFAC0-CCAC-4E3A-B1D3-3D8351CBFD2E}"/>
    <cellStyle name="Normal 25 17 14 5 2 2 5" xfId="28855" xr:uid="{3066D76E-272B-44BD-9D84-3B503B35714D}"/>
    <cellStyle name="Normal 25 17 14 5 2 3" xfId="28856" xr:uid="{6623D9AD-8D8C-4751-B355-5971996BB1A5}"/>
    <cellStyle name="Normal 25 17 14 5 2 4" xfId="28857" xr:uid="{ED1B337D-1CE4-498D-9A84-3DBB80589CB0}"/>
    <cellStyle name="Normal 25 17 14 5 2 5" xfId="28858" xr:uid="{F32A3846-DFD2-4E93-879D-620AB203782E}"/>
    <cellStyle name="Normal 25 17 14 5 2 6" xfId="28859" xr:uid="{2FB083CA-BE7E-439A-8FEF-D547AA39CEDB}"/>
    <cellStyle name="Normal 25 17 14 5 3" xfId="28860" xr:uid="{CF35BBD7-6D74-4F26-9266-420A0BDCE519}"/>
    <cellStyle name="Normal 25 17 14 5 3 2" xfId="28861" xr:uid="{68494824-E962-4B0C-90E6-8D086F4699B6}"/>
    <cellStyle name="Normal 25 17 14 5 3 2 2" xfId="28862" xr:uid="{0CB6ABDA-1E8D-413F-8D99-ABD23C2FE059}"/>
    <cellStyle name="Normal 25 17 14 5 3 2 3" xfId="28863" xr:uid="{FD0D6CAD-7B5D-4B62-8C4A-BF4A81386E96}"/>
    <cellStyle name="Normal 25 17 14 5 3 3" xfId="28864" xr:uid="{FF474307-87A3-4791-B2B8-80360F632551}"/>
    <cellStyle name="Normal 25 17 14 5 3 4" xfId="28865" xr:uid="{D7188D1A-8548-4940-953C-CE82F9BA558B}"/>
    <cellStyle name="Normal 25 17 14 5 3 5" xfId="28866" xr:uid="{6B7F3F01-B086-41E9-BD05-C992DC4A6320}"/>
    <cellStyle name="Normal 25 17 14 5 3 6" xfId="28867" xr:uid="{1D272078-1BD8-4C42-A2F4-B92422D1B5F2}"/>
    <cellStyle name="Normal 25 17 14 5 4" xfId="28868" xr:uid="{28C1F495-D4DB-4231-A3EA-14B6703A85B6}"/>
    <cellStyle name="Normal 25 17 14 5 4 2" xfId="28869" xr:uid="{76CF46A5-C3A7-47CB-995A-47D42795BD36}"/>
    <cellStyle name="Normal 25 17 14 5 4 3" xfId="28870" xr:uid="{EAD12AAC-1559-49C3-83A3-BD363783A085}"/>
    <cellStyle name="Normal 25 17 14 5 5" xfId="28871" xr:uid="{56A61146-DA7D-438E-B03E-0946C3888E21}"/>
    <cellStyle name="Normal 25 17 14 5 6" xfId="28872" xr:uid="{C7D518E8-7FDE-4D5F-8CE0-74C1A152BBBF}"/>
    <cellStyle name="Normal 25 17 14 5 7" xfId="28873" xr:uid="{CBED5539-3F9B-479E-9983-BB932CE06432}"/>
    <cellStyle name="Normal 25 17 14 5 8" xfId="28874" xr:uid="{CEA87373-17F7-4ED6-AA0B-01FF736EA74C}"/>
    <cellStyle name="Normal 25 17 14 6" xfId="28875" xr:uid="{E61F308D-6CA0-4C7E-94C1-CE95E3603678}"/>
    <cellStyle name="Normal 25 17 14 7" xfId="28876" xr:uid="{D21BE1D3-C8D4-471E-831C-DBDF3821E067}"/>
    <cellStyle name="Normal 25 17 15" xfId="28877" xr:uid="{2D9DC0B2-B0BD-4576-AACE-384CC6DD0458}"/>
    <cellStyle name="Normal 25 17 15 2" xfId="28878" xr:uid="{58784D0A-046F-4376-B0BC-0D6AC24BF092}"/>
    <cellStyle name="Normal 25 17 15 2 2" xfId="28879" xr:uid="{AA320475-F413-46C1-A9E6-F17920B1E64F}"/>
    <cellStyle name="Normal 25 17 15 2 2 2" xfId="28880" xr:uid="{6CD58290-3341-4098-9A3E-7FE9DFBA458B}"/>
    <cellStyle name="Normal 25 17 15 2 3" xfId="28881" xr:uid="{198AEFB1-A664-4728-BE04-0A5A362A3A2D}"/>
    <cellStyle name="Normal 25 17 15 2 4" xfId="28882" xr:uid="{5D7B9E11-BAF1-4DEF-AAB0-9D0DB31B9153}"/>
    <cellStyle name="Normal 25 17 15 3" xfId="28883" xr:uid="{219FC0CC-EB0F-4C97-9301-B2E516FBCF01}"/>
    <cellStyle name="Normal 25 17 15 4" xfId="28884" xr:uid="{A84354D7-87FF-4573-832D-7DBB1B38A061}"/>
    <cellStyle name="Normal 25 17 15 4 2" xfId="28885" xr:uid="{B7EB9D7D-E285-4A59-A8DB-CE10213F57E8}"/>
    <cellStyle name="Normal 25 17 15 4 2 2" xfId="28886" xr:uid="{F5D22A8A-C968-4842-830F-2D9A13A6CB3A}"/>
    <cellStyle name="Normal 25 17 15 4 2 2 2" xfId="28887" xr:uid="{C3058A48-5661-4B18-AB4F-4897D4464D85}"/>
    <cellStyle name="Normal 25 17 15 4 2 2 3" xfId="28888" xr:uid="{C1294429-6338-47AF-8A09-C9F4E36F0947}"/>
    <cellStyle name="Normal 25 17 15 4 2 2 4" xfId="28889" xr:uid="{A267ADA7-E1EB-4836-99A8-47AAD41DD70F}"/>
    <cellStyle name="Normal 25 17 15 4 2 2 5" xfId="28890" xr:uid="{A3E2D815-B927-4902-8836-E452D0B7CFD2}"/>
    <cellStyle name="Normal 25 17 15 4 2 3" xfId="28891" xr:uid="{7366B303-4D05-4C2A-BFAB-80AF343062ED}"/>
    <cellStyle name="Normal 25 17 15 4 2 4" xfId="28892" xr:uid="{F3C37E69-601B-4DC2-B187-C1E0645551DD}"/>
    <cellStyle name="Normal 25 17 15 4 2 5" xfId="28893" xr:uid="{00896847-D077-4A3A-A926-7057179F58E7}"/>
    <cellStyle name="Normal 25 17 15 4 2 6" xfId="28894" xr:uid="{85C7B017-95CC-49B7-A5EC-550912943CA0}"/>
    <cellStyle name="Normal 25 17 15 4 3" xfId="28895" xr:uid="{E617F83A-4948-4931-82AC-17B859811473}"/>
    <cellStyle name="Normal 25 17 15 4 3 2" xfId="28896" xr:uid="{3C056494-C86B-44E0-9F83-CF77977EE9E8}"/>
    <cellStyle name="Normal 25 17 15 4 3 2 2" xfId="28897" xr:uid="{182CA3B9-4C77-442C-99D2-1CA94EE60042}"/>
    <cellStyle name="Normal 25 17 15 4 3 2 3" xfId="28898" xr:uid="{582E5F39-D84D-4C64-92EC-9375C0DA5EDF}"/>
    <cellStyle name="Normal 25 17 15 4 3 3" xfId="28899" xr:uid="{C1034BBD-D5CD-4BFC-8571-2331B78C6589}"/>
    <cellStyle name="Normal 25 17 15 4 3 4" xfId="28900" xr:uid="{1ADB0977-7183-4ACD-AC6F-E13AB405E744}"/>
    <cellStyle name="Normal 25 17 15 4 3 5" xfId="28901" xr:uid="{15EF1448-EB7D-4133-AB88-4F9B804F0750}"/>
    <cellStyle name="Normal 25 17 15 4 3 6" xfId="28902" xr:uid="{85F8121B-7528-4288-AD87-70A9FBDF545E}"/>
    <cellStyle name="Normal 25 17 15 4 4" xfId="28903" xr:uid="{AD09BB59-9A63-4539-9C00-0215D0A181C9}"/>
    <cellStyle name="Normal 25 17 15 4 4 2" xfId="28904" xr:uid="{36E77B9C-90C2-4B0E-8B08-C21B161001FE}"/>
    <cellStyle name="Normal 25 17 15 4 4 3" xfId="28905" xr:uid="{00E19C9E-B330-4109-82EF-7A1EAA4BEB93}"/>
    <cellStyle name="Normal 25 17 15 4 5" xfId="28906" xr:uid="{B6B81612-F444-454D-8165-AD2D4F9AD693}"/>
    <cellStyle name="Normal 25 17 15 4 6" xfId="28907" xr:uid="{F08060E5-AE97-4165-A59B-F5CB8A042B72}"/>
    <cellStyle name="Normal 25 17 15 4 7" xfId="28908" xr:uid="{27E32ED9-3E25-4C2C-8184-49D744E5019B}"/>
    <cellStyle name="Normal 25 17 15 4 8" xfId="28909" xr:uid="{8C5884D0-6039-4F0A-ACF0-4564A910898D}"/>
    <cellStyle name="Normal 25 17 15 5" xfId="28910" xr:uid="{EE9428E6-556C-49E6-99D3-DE6A11279682}"/>
    <cellStyle name="Normal 25 17 15 5 2" xfId="28911" xr:uid="{1F0760AC-A2DA-4CBA-BC24-FC651BD2F71F}"/>
    <cellStyle name="Normal 25 17 15 5 2 2" xfId="28912" xr:uid="{E90B93FF-F4D0-40B2-8570-4E44C242B540}"/>
    <cellStyle name="Normal 25 17 15 5 2 2 2" xfId="28913" xr:uid="{3CDC33E9-F0D6-4741-A100-A4559505ECC0}"/>
    <cellStyle name="Normal 25 17 15 5 2 2 3" xfId="28914" xr:uid="{D92AEE38-C65D-402B-A5EC-F26587314224}"/>
    <cellStyle name="Normal 25 17 15 5 2 2 4" xfId="28915" xr:uid="{1D4C50C3-1FC6-44F1-B77C-7CEBDF8AC114}"/>
    <cellStyle name="Normal 25 17 15 5 2 2 5" xfId="28916" xr:uid="{9AD62A19-2800-419C-8399-B91618A70E2F}"/>
    <cellStyle name="Normal 25 17 15 5 2 3" xfId="28917" xr:uid="{73D77E6C-2BF1-450A-90BC-C8A07D9EEE52}"/>
    <cellStyle name="Normal 25 17 15 5 2 4" xfId="28918" xr:uid="{4D9E6FA6-9CEE-4387-9C44-CD2D5E1B04D5}"/>
    <cellStyle name="Normal 25 17 15 5 2 5" xfId="28919" xr:uid="{90A431C0-4179-4116-9DAF-726E273C2CB7}"/>
    <cellStyle name="Normal 25 17 15 5 2 6" xfId="28920" xr:uid="{7682B074-7704-4F3B-ADD6-7C1C98E170DF}"/>
    <cellStyle name="Normal 25 17 15 5 3" xfId="28921" xr:uid="{8F38F894-EB34-4A46-8A83-B748615582CF}"/>
    <cellStyle name="Normal 25 17 15 5 3 2" xfId="28922" xr:uid="{CA76D971-1BAD-400A-A5D4-34A87BEFA87C}"/>
    <cellStyle name="Normal 25 17 15 5 3 2 2" xfId="28923" xr:uid="{608F3908-F873-4854-8C9C-A42587AA9E7C}"/>
    <cellStyle name="Normal 25 17 15 5 3 2 3" xfId="28924" xr:uid="{B90BA168-BB03-4D45-879A-1FCB17F13C6F}"/>
    <cellStyle name="Normal 25 17 15 5 3 3" xfId="28925" xr:uid="{040EABB4-47C1-4F92-8BB4-C888AAE5DF13}"/>
    <cellStyle name="Normal 25 17 15 5 3 4" xfId="28926" xr:uid="{B5C01BE2-E60A-44CE-B7B8-2D70B8D94BD1}"/>
    <cellStyle name="Normal 25 17 15 5 3 5" xfId="28927" xr:uid="{9024CB5D-C378-41CB-A585-C9EF264212F0}"/>
    <cellStyle name="Normal 25 17 15 5 3 6" xfId="28928" xr:uid="{64F128DF-FC8C-4BE9-ACC8-2C6B06A81266}"/>
    <cellStyle name="Normal 25 17 15 5 4" xfId="28929" xr:uid="{A4019EFB-C42A-4550-82C7-0243F036A8F2}"/>
    <cellStyle name="Normal 25 17 15 5 4 2" xfId="28930" xr:uid="{FEA05E5C-983F-4AE0-91F0-00103451AED2}"/>
    <cellStyle name="Normal 25 17 15 5 4 3" xfId="28931" xr:uid="{7C944056-6A76-4EDC-890A-0E13A9EF11DB}"/>
    <cellStyle name="Normal 25 17 15 5 5" xfId="28932" xr:uid="{7FDEEE0C-4493-4992-AC8C-2FC4FD320194}"/>
    <cellStyle name="Normal 25 17 15 5 6" xfId="28933" xr:uid="{0B97E3B9-C670-4015-A7EB-6D9E0D74E93A}"/>
    <cellStyle name="Normal 25 17 15 5 7" xfId="28934" xr:uid="{2D6ED615-5F0C-44B0-B763-05A482C7A6C0}"/>
    <cellStyle name="Normal 25 17 15 5 8" xfId="28935" xr:uid="{867F1EF7-B7E0-427B-9B0A-0856CFAEBEE8}"/>
    <cellStyle name="Normal 25 17 15 6" xfId="28936" xr:uid="{F4C53A3F-DE27-48A8-B604-22A5EECA6EE2}"/>
    <cellStyle name="Normal 25 17 15 7" xfId="28937" xr:uid="{2DF03748-90B4-4F71-8E8A-E58D6AA6AE81}"/>
    <cellStyle name="Normal 25 17 16" xfId="28938" xr:uid="{FE67A992-90AE-4813-8489-404A91F8D9DD}"/>
    <cellStyle name="Normal 25 17 16 2" xfId="28939" xr:uid="{41C0E00F-4F50-4684-8B00-D20D7C49F29F}"/>
    <cellStyle name="Normal 25 17 16 2 2" xfId="28940" xr:uid="{D37A8B44-18F2-4984-8219-40725C929844}"/>
    <cellStyle name="Normal 25 17 16 2 2 2" xfId="28941" xr:uid="{82EC4031-05A0-4A1C-BBF0-2AB43BB78DCD}"/>
    <cellStyle name="Normal 25 17 16 2 3" xfId="28942" xr:uid="{22862577-BDD6-4BA7-88C7-0A6A48310D04}"/>
    <cellStyle name="Normal 25 17 16 2 4" xfId="28943" xr:uid="{11497A73-6A6E-485E-96BB-D778B86A63C5}"/>
    <cellStyle name="Normal 25 17 16 3" xfId="28944" xr:uid="{41737E4E-CD71-4597-AAC6-E636CC832672}"/>
    <cellStyle name="Normal 25 17 16 4" xfId="28945" xr:uid="{C0EE8DEA-CED4-405D-A03A-C21124EB4C2D}"/>
    <cellStyle name="Normal 25 17 16 4 2" xfId="28946" xr:uid="{6A57CA93-3E25-455D-9DF2-3D5733358867}"/>
    <cellStyle name="Normal 25 17 16 4 2 2" xfId="28947" xr:uid="{1DBECDB9-BB83-4774-83C5-7EE0B63990AC}"/>
    <cellStyle name="Normal 25 17 16 4 2 2 2" xfId="28948" xr:uid="{2FF390C4-21F1-45D3-9F7C-84487BD15472}"/>
    <cellStyle name="Normal 25 17 16 4 2 2 3" xfId="28949" xr:uid="{7B228D9F-CCBC-453B-B1E7-C10083B4CAC0}"/>
    <cellStyle name="Normal 25 17 16 4 2 2 4" xfId="28950" xr:uid="{7DD6E260-CE94-48BE-A8EF-0D009E812974}"/>
    <cellStyle name="Normal 25 17 16 4 2 2 5" xfId="28951" xr:uid="{67E9FBC8-7625-44A5-A46B-A70001F35433}"/>
    <cellStyle name="Normal 25 17 16 4 2 3" xfId="28952" xr:uid="{C436FD92-397D-4867-BE44-11C41B81C3F5}"/>
    <cellStyle name="Normal 25 17 16 4 2 4" xfId="28953" xr:uid="{B1D79C91-CC72-4FCC-90FA-862B9BDAFB9A}"/>
    <cellStyle name="Normal 25 17 16 4 2 5" xfId="28954" xr:uid="{E62A6A3F-EE01-4165-8DBF-4E23F3C1A71A}"/>
    <cellStyle name="Normal 25 17 16 4 2 6" xfId="28955" xr:uid="{BECE02CC-29BD-414A-9A49-8728BBB691C4}"/>
    <cellStyle name="Normal 25 17 16 4 3" xfId="28956" xr:uid="{3F7E160D-3654-4B60-8047-904DB2AC146A}"/>
    <cellStyle name="Normal 25 17 16 4 3 2" xfId="28957" xr:uid="{F58370EE-55FC-4503-B6C3-B1A073F49D39}"/>
    <cellStyle name="Normal 25 17 16 4 3 2 2" xfId="28958" xr:uid="{A17EDF2C-BF84-427B-9CD1-07AC2B2CAF3E}"/>
    <cellStyle name="Normal 25 17 16 4 3 2 3" xfId="28959" xr:uid="{DC963997-4652-4E37-AAA6-6C5939D962D1}"/>
    <cellStyle name="Normal 25 17 16 4 3 3" xfId="28960" xr:uid="{2B34316A-767E-42D4-9BE2-D5BC6CAF04F5}"/>
    <cellStyle name="Normal 25 17 16 4 3 4" xfId="28961" xr:uid="{222C89C9-4263-4C72-BC50-946D61AE82EA}"/>
    <cellStyle name="Normal 25 17 16 4 3 5" xfId="28962" xr:uid="{665800D3-52AC-4772-B521-0496FFE5294E}"/>
    <cellStyle name="Normal 25 17 16 4 3 6" xfId="28963" xr:uid="{95B563FD-1796-4A83-B61C-833535003254}"/>
    <cellStyle name="Normal 25 17 16 4 4" xfId="28964" xr:uid="{78C90AA9-5B91-4036-B039-493EAF967046}"/>
    <cellStyle name="Normal 25 17 16 4 4 2" xfId="28965" xr:uid="{7061202C-BF78-41CD-B13A-7F5A8D51A265}"/>
    <cellStyle name="Normal 25 17 16 4 4 3" xfId="28966" xr:uid="{785ECCB6-0326-45AE-8A15-9AD1232E8E84}"/>
    <cellStyle name="Normal 25 17 16 4 5" xfId="28967" xr:uid="{904217BD-EDA3-435E-A330-27888FB17AC6}"/>
    <cellStyle name="Normal 25 17 16 4 6" xfId="28968" xr:uid="{60B90FFB-B89C-417F-ABD9-77098BBE3995}"/>
    <cellStyle name="Normal 25 17 16 4 7" xfId="28969" xr:uid="{4F2A0DC5-799A-4336-9495-7A7FE9D2525B}"/>
    <cellStyle name="Normal 25 17 16 4 8" xfId="28970" xr:uid="{9A0AA5C3-D5D9-4579-9A2E-A578C98799E3}"/>
    <cellStyle name="Normal 25 17 16 5" xfId="28971" xr:uid="{0CA30C67-F70B-42C2-8E37-8BF184BC6B6B}"/>
    <cellStyle name="Normal 25 17 16 5 2" xfId="28972" xr:uid="{24386D53-4A6F-4D44-963A-8BAA2257ACD0}"/>
    <cellStyle name="Normal 25 17 16 5 2 2" xfId="28973" xr:uid="{BA2DD7D3-274B-4638-AB8B-53F0058AC292}"/>
    <cellStyle name="Normal 25 17 16 5 2 2 2" xfId="28974" xr:uid="{4BDE78B2-D027-4E9A-B0F5-64AFCE749CC6}"/>
    <cellStyle name="Normal 25 17 16 5 2 2 3" xfId="28975" xr:uid="{C1781211-6D08-4142-BA31-10576FAC82CE}"/>
    <cellStyle name="Normal 25 17 16 5 2 2 4" xfId="28976" xr:uid="{FE113F2C-C079-47C2-85BB-9CAB80833868}"/>
    <cellStyle name="Normal 25 17 16 5 2 2 5" xfId="28977" xr:uid="{CC30D00A-235F-4F33-8585-FB1B5E9CA2B5}"/>
    <cellStyle name="Normal 25 17 16 5 2 3" xfId="28978" xr:uid="{CB6152D0-D319-4C1E-BD4D-06776592EAEB}"/>
    <cellStyle name="Normal 25 17 16 5 2 4" xfId="28979" xr:uid="{7659D37F-D3A3-44A7-826C-D6FE177CDDDE}"/>
    <cellStyle name="Normal 25 17 16 5 2 5" xfId="28980" xr:uid="{EB7C156B-379F-45D7-B3AE-5E0D46530879}"/>
    <cellStyle name="Normal 25 17 16 5 2 6" xfId="28981" xr:uid="{AF6F5E9D-A0F8-4EB7-9C8F-E03C2BB44407}"/>
    <cellStyle name="Normal 25 17 16 5 3" xfId="28982" xr:uid="{BC322D1F-FF8E-4BF8-B31B-D46ECA078BA1}"/>
    <cellStyle name="Normal 25 17 16 5 3 2" xfId="28983" xr:uid="{535114B3-E210-473E-8208-B02DA07346B7}"/>
    <cellStyle name="Normal 25 17 16 5 3 2 2" xfId="28984" xr:uid="{75725083-8929-49D4-A2C3-0D5021ACAEA5}"/>
    <cellStyle name="Normal 25 17 16 5 3 2 3" xfId="28985" xr:uid="{3D42F604-0C43-4EF0-8FD9-1D1679201543}"/>
    <cellStyle name="Normal 25 17 16 5 3 3" xfId="28986" xr:uid="{A37022C7-16FC-43C7-8D7F-7C93FC597AF7}"/>
    <cellStyle name="Normal 25 17 16 5 3 4" xfId="28987" xr:uid="{61B56E85-9413-4CF9-A4C4-45EC09BADDFE}"/>
    <cellStyle name="Normal 25 17 16 5 3 5" xfId="28988" xr:uid="{86F1CB1F-DC0B-4951-B6F4-2D8729AEF1E6}"/>
    <cellStyle name="Normal 25 17 16 5 3 6" xfId="28989" xr:uid="{8AE9FBFD-9573-48A4-B5ED-21739B4376AE}"/>
    <cellStyle name="Normal 25 17 16 5 4" xfId="28990" xr:uid="{3406FC85-151F-4A79-8C7A-3DFC3C59057A}"/>
    <cellStyle name="Normal 25 17 16 5 4 2" xfId="28991" xr:uid="{383A10E7-AD23-4A95-8FD7-1F2B53374776}"/>
    <cellStyle name="Normal 25 17 16 5 4 3" xfId="28992" xr:uid="{159F714E-5217-4E91-A66F-0A4CAE11229A}"/>
    <cellStyle name="Normal 25 17 16 5 5" xfId="28993" xr:uid="{F2BDE4AA-60E6-403B-87A4-7141B10DA194}"/>
    <cellStyle name="Normal 25 17 16 5 6" xfId="28994" xr:uid="{7C2587FC-67F1-4EAF-86D6-3A81CCA7F0B6}"/>
    <cellStyle name="Normal 25 17 16 5 7" xfId="28995" xr:uid="{DFAD05E2-02DC-479D-ACEE-E0897B18619B}"/>
    <cellStyle name="Normal 25 17 16 5 8" xfId="28996" xr:uid="{E4D04FC5-47F5-407D-82F7-489D170177D5}"/>
    <cellStyle name="Normal 25 17 16 6" xfId="28997" xr:uid="{8BCE1435-8B3D-4C48-A007-84AA2B8FFA73}"/>
    <cellStyle name="Normal 25 17 16 7" xfId="28998" xr:uid="{2A197092-B4C5-4899-94DD-D3519AC65C6F}"/>
    <cellStyle name="Normal 25 17 17" xfId="28999" xr:uid="{2F458658-D7BE-48C4-8710-5311D06D1218}"/>
    <cellStyle name="Normal 25 17 17 2" xfId="29000" xr:uid="{F742C5AC-82D2-4EE0-9FF0-04C80A65A663}"/>
    <cellStyle name="Normal 25 17 17 2 2" xfId="29001" xr:uid="{EAFFBAE5-B8FF-4608-8996-58FF3FDFB3B8}"/>
    <cellStyle name="Normal 25 17 17 2 2 2" xfId="29002" xr:uid="{36B197B8-1119-4576-8A02-48E76E618A58}"/>
    <cellStyle name="Normal 25 17 17 2 3" xfId="29003" xr:uid="{5B6D62D9-6EF8-4393-9BB5-D630C6793D99}"/>
    <cellStyle name="Normal 25 17 17 2 4" xfId="29004" xr:uid="{D862E027-6090-419F-8551-A1F1B1D86D83}"/>
    <cellStyle name="Normal 25 17 17 3" xfId="29005" xr:uid="{4A73F024-228E-4522-B078-388C05075598}"/>
    <cellStyle name="Normal 25 17 17 4" xfId="29006" xr:uid="{47210E42-0DE3-471F-A4C9-88DB1D91F16E}"/>
    <cellStyle name="Normal 25 17 17 4 2" xfId="29007" xr:uid="{D2E5F9A0-FE50-4619-8FDC-5877537DF58D}"/>
    <cellStyle name="Normal 25 17 17 4 2 2" xfId="29008" xr:uid="{574A2CF1-08FB-4C36-A591-B09931517ADF}"/>
    <cellStyle name="Normal 25 17 17 4 2 2 2" xfId="29009" xr:uid="{4B679F3B-8F7A-43BF-BFCF-C823055423EB}"/>
    <cellStyle name="Normal 25 17 17 4 2 2 3" xfId="29010" xr:uid="{200A38CE-1812-4776-9C3D-8E7910C7D78A}"/>
    <cellStyle name="Normal 25 17 17 4 2 2 4" xfId="29011" xr:uid="{01BCDFDC-3BB7-4171-ADD5-6A4A9A5D4734}"/>
    <cellStyle name="Normal 25 17 17 4 2 2 5" xfId="29012" xr:uid="{4D03BDB2-D647-42AC-9CCD-D7CE4DC2BB04}"/>
    <cellStyle name="Normal 25 17 17 4 2 3" xfId="29013" xr:uid="{91917761-6DB1-41E8-8281-3F9917589ACB}"/>
    <cellStyle name="Normal 25 17 17 4 2 4" xfId="29014" xr:uid="{32412CEF-A504-49C4-96AD-DF3243542B43}"/>
    <cellStyle name="Normal 25 17 17 4 2 5" xfId="29015" xr:uid="{10E51EAC-B51B-476A-BA63-D2E28DAE3CEA}"/>
    <cellStyle name="Normal 25 17 17 4 2 6" xfId="29016" xr:uid="{382F9DF3-577E-4985-8138-857BCD2A1A59}"/>
    <cellStyle name="Normal 25 17 17 4 3" xfId="29017" xr:uid="{AD791975-0C60-4481-9478-67B6E317DB7C}"/>
    <cellStyle name="Normal 25 17 17 4 3 2" xfId="29018" xr:uid="{6BBCBCB7-1943-4923-8590-102090FC3DCE}"/>
    <cellStyle name="Normal 25 17 17 4 3 2 2" xfId="29019" xr:uid="{BA010A15-A551-45F7-9418-3A07ECCE6AFB}"/>
    <cellStyle name="Normal 25 17 17 4 3 2 3" xfId="29020" xr:uid="{C6A1DF4B-D701-40CA-9DDA-A32F74ABEAB2}"/>
    <cellStyle name="Normal 25 17 17 4 3 3" xfId="29021" xr:uid="{B318E363-6A85-4449-981A-A521123E6180}"/>
    <cellStyle name="Normal 25 17 17 4 3 4" xfId="29022" xr:uid="{93EEBC99-8D87-405A-AB4C-D3F1AEE9E5EB}"/>
    <cellStyle name="Normal 25 17 17 4 3 5" xfId="29023" xr:uid="{D31A03C5-E043-4426-9326-C05B01F44D9E}"/>
    <cellStyle name="Normal 25 17 17 4 3 6" xfId="29024" xr:uid="{ADAD7D6C-2548-4FB5-AEFB-6049A21530FA}"/>
    <cellStyle name="Normal 25 17 17 4 4" xfId="29025" xr:uid="{2A45976F-EDE1-4431-B3EF-BCE4141CB310}"/>
    <cellStyle name="Normal 25 17 17 4 4 2" xfId="29026" xr:uid="{C6D3F569-787E-419B-B197-13454F61AB8B}"/>
    <cellStyle name="Normal 25 17 17 4 4 3" xfId="29027" xr:uid="{CA4DB165-46EA-47EC-89E4-D6566E461312}"/>
    <cellStyle name="Normal 25 17 17 4 5" xfId="29028" xr:uid="{BE0AE2CE-A210-4239-A0FF-1C07D6267683}"/>
    <cellStyle name="Normal 25 17 17 4 6" xfId="29029" xr:uid="{541655B9-F43F-40A5-AE93-0F49DA4A6E89}"/>
    <cellStyle name="Normal 25 17 17 4 7" xfId="29030" xr:uid="{C6B3B574-77D1-42D5-B870-628544BFD829}"/>
    <cellStyle name="Normal 25 17 17 4 8" xfId="29031" xr:uid="{E94A7E72-5D9D-4D0A-876B-DCC2F4F9F972}"/>
    <cellStyle name="Normal 25 17 17 5" xfId="29032" xr:uid="{104CB0ED-BD6E-40F5-8B67-0D6FD8EF087E}"/>
    <cellStyle name="Normal 25 17 17 5 2" xfId="29033" xr:uid="{B6038BA7-8EEA-4C2A-9F6E-2BE1EF6515F0}"/>
    <cellStyle name="Normal 25 17 17 5 2 2" xfId="29034" xr:uid="{7F97EBA5-E832-44B2-8BA9-674844FA3A52}"/>
    <cellStyle name="Normal 25 17 17 5 2 2 2" xfId="29035" xr:uid="{58300BA9-3295-46D2-B412-866DF75D248A}"/>
    <cellStyle name="Normal 25 17 17 5 2 2 3" xfId="29036" xr:uid="{4CC4F617-6203-4E70-92FD-6F5633A3EF30}"/>
    <cellStyle name="Normal 25 17 17 5 2 2 4" xfId="29037" xr:uid="{4302A7E4-ED25-4E65-B4F8-C67D8BDA20AA}"/>
    <cellStyle name="Normal 25 17 17 5 2 2 5" xfId="29038" xr:uid="{A49D3A5A-9BBD-4510-A963-11584E07A1D2}"/>
    <cellStyle name="Normal 25 17 17 5 2 3" xfId="29039" xr:uid="{AB1355FD-E82C-445B-BAD2-B3E432276073}"/>
    <cellStyle name="Normal 25 17 17 5 2 4" xfId="29040" xr:uid="{597F05F5-46E4-40D2-AD5F-083FDE47930D}"/>
    <cellStyle name="Normal 25 17 17 5 2 5" xfId="29041" xr:uid="{22F580C2-E3A7-4310-A857-70DC6FF09F26}"/>
    <cellStyle name="Normal 25 17 17 5 2 6" xfId="29042" xr:uid="{B1FF9D89-5C31-4D3D-9905-3EC936561E94}"/>
    <cellStyle name="Normal 25 17 17 5 3" xfId="29043" xr:uid="{966EAA92-7606-4AAE-B156-DBFEFB6EC496}"/>
    <cellStyle name="Normal 25 17 17 5 3 2" xfId="29044" xr:uid="{AF67B9A5-5541-432E-8527-ED8CB0341735}"/>
    <cellStyle name="Normal 25 17 17 5 3 2 2" xfId="29045" xr:uid="{6AF475CB-5EFC-46F3-9395-39D6F8C6D35D}"/>
    <cellStyle name="Normal 25 17 17 5 3 2 3" xfId="29046" xr:uid="{0321737E-3B38-470B-8850-1EC668BA5FC3}"/>
    <cellStyle name="Normal 25 17 17 5 3 3" xfId="29047" xr:uid="{18C296AD-05E4-4E87-AD65-3C31C0BF7996}"/>
    <cellStyle name="Normal 25 17 17 5 3 4" xfId="29048" xr:uid="{3A86ED00-72FC-4FC7-A229-468BFFF31E7A}"/>
    <cellStyle name="Normal 25 17 17 5 3 5" xfId="29049" xr:uid="{7E446562-FC09-47E0-A71B-928292ABE2C5}"/>
    <cellStyle name="Normal 25 17 17 5 3 6" xfId="29050" xr:uid="{C59C74B0-AB74-4929-B222-FBA93A67C21D}"/>
    <cellStyle name="Normal 25 17 17 5 4" xfId="29051" xr:uid="{1E972238-1986-4B11-8CF5-C99A2E1940A6}"/>
    <cellStyle name="Normal 25 17 17 5 4 2" xfId="29052" xr:uid="{B1B95F6E-DFFC-4B3C-BAF6-1FC6EA176581}"/>
    <cellStyle name="Normal 25 17 17 5 4 3" xfId="29053" xr:uid="{823D884D-0C9E-4796-9096-0621E20631D0}"/>
    <cellStyle name="Normal 25 17 17 5 5" xfId="29054" xr:uid="{D7F75271-1AFF-49EF-8653-C5FAE0580DF5}"/>
    <cellStyle name="Normal 25 17 17 5 6" xfId="29055" xr:uid="{F3FEB99E-CD30-4647-9A76-11FD998EE3B2}"/>
    <cellStyle name="Normal 25 17 17 5 7" xfId="29056" xr:uid="{F48537CA-244E-40A5-BFAC-6257BA3DE89E}"/>
    <cellStyle name="Normal 25 17 17 5 8" xfId="29057" xr:uid="{D2BCA7C8-1115-4971-A763-F881C0CF065D}"/>
    <cellStyle name="Normal 25 17 17 6" xfId="29058" xr:uid="{F34FE1A7-9226-42EE-840A-5BEF02329B15}"/>
    <cellStyle name="Normal 25 17 17 7" xfId="29059" xr:uid="{01E523DF-EBD2-4C85-8ED9-56F416E415A0}"/>
    <cellStyle name="Normal 25 17 2" xfId="29060" xr:uid="{515D9481-0383-442A-A0F3-BB40C46B92D9}"/>
    <cellStyle name="Normal 25 17 2 2" xfId="29061" xr:uid="{81FD4F5C-8F8C-44E8-A4E6-684BE4042312}"/>
    <cellStyle name="Normal 25 17 2 2 2" xfId="29062" xr:uid="{2A05AB53-037B-4EC5-8572-75B5DF608466}"/>
    <cellStyle name="Normal 25 17 2 2 2 2" xfId="29063" xr:uid="{A79A8BE5-8E12-48C7-82B1-B55E12F6E997}"/>
    <cellStyle name="Normal 25 17 2 2 3" xfId="29064" xr:uid="{074F3709-1E31-4578-9A13-2F1F22E00313}"/>
    <cellStyle name="Normal 25 17 2 2 4" xfId="29065" xr:uid="{F7B105E9-43C8-447D-B9EE-0B81B8CFFB9A}"/>
    <cellStyle name="Normal 25 17 2 3" xfId="29066" xr:uid="{4897DF65-DAB6-4E54-8F05-A8D750FC2BC6}"/>
    <cellStyle name="Normal 25 17 2 4" xfId="29067" xr:uid="{0A42155E-E69D-4180-9F2F-CF0C85EC194E}"/>
    <cellStyle name="Normal 25 17 2 4 2" xfId="29068" xr:uid="{5DC4BA8B-55F5-4AF3-A936-59E6ED2CBB5C}"/>
    <cellStyle name="Normal 25 17 2 4 2 2" xfId="29069" xr:uid="{48B2CAED-48B0-4D76-89ED-53D69BF08BD4}"/>
    <cellStyle name="Normal 25 17 2 4 2 2 2" xfId="29070" xr:uid="{8B58F232-49A2-4285-A41D-CABD20115EA2}"/>
    <cellStyle name="Normal 25 17 2 4 2 2 3" xfId="29071" xr:uid="{EE855D0A-FFAA-4B3A-9A59-08CF323757C9}"/>
    <cellStyle name="Normal 25 17 2 4 2 2 4" xfId="29072" xr:uid="{00E890A2-4391-4832-BA19-94C5F19B396D}"/>
    <cellStyle name="Normal 25 17 2 4 2 2 5" xfId="29073" xr:uid="{C0DF5736-5570-4360-8168-717A550D0C70}"/>
    <cellStyle name="Normal 25 17 2 4 2 3" xfId="29074" xr:uid="{E8FA55B6-946C-4700-9B07-D16CD2F4DCCA}"/>
    <cellStyle name="Normal 25 17 2 4 2 4" xfId="29075" xr:uid="{C4FA54F5-0A1E-4999-A390-7020F17D7EC3}"/>
    <cellStyle name="Normal 25 17 2 4 2 5" xfId="29076" xr:uid="{B6E710B0-3F4E-40BE-A952-1A87E2A5F0B4}"/>
    <cellStyle name="Normal 25 17 2 4 2 6" xfId="29077" xr:uid="{CB360F16-2F0E-4D54-A1FD-8968216A7FB1}"/>
    <cellStyle name="Normal 25 17 2 4 3" xfId="29078" xr:uid="{5AA09E21-5BF8-4C1C-836E-247DE551E89C}"/>
    <cellStyle name="Normal 25 17 2 4 3 2" xfId="29079" xr:uid="{AFF7480B-ED19-4D2E-BAA2-DF683E50F6FC}"/>
    <cellStyle name="Normal 25 17 2 4 3 2 2" xfId="29080" xr:uid="{F1A3E2B3-6AFE-407F-A824-D454794BD503}"/>
    <cellStyle name="Normal 25 17 2 4 3 2 3" xfId="29081" xr:uid="{A1955168-D1AB-4DBE-B797-6C5174738FEA}"/>
    <cellStyle name="Normal 25 17 2 4 3 3" xfId="29082" xr:uid="{728EB8D6-2353-4FD4-9AA4-CF0B476E0725}"/>
    <cellStyle name="Normal 25 17 2 4 3 4" xfId="29083" xr:uid="{55C41C57-2B90-47F3-AAC3-80AA31412546}"/>
    <cellStyle name="Normal 25 17 2 4 3 5" xfId="29084" xr:uid="{3BE8C69E-8F4C-4765-9765-123399229D0E}"/>
    <cellStyle name="Normal 25 17 2 4 3 6" xfId="29085" xr:uid="{16E8F2DD-C776-4C94-917A-F1D5905CC8DD}"/>
    <cellStyle name="Normal 25 17 2 4 4" xfId="29086" xr:uid="{CDB68834-A6CD-4369-81F4-E6D658864310}"/>
    <cellStyle name="Normal 25 17 2 4 4 2" xfId="29087" xr:uid="{CF165823-2640-4CCC-844F-70629DEE47CB}"/>
    <cellStyle name="Normal 25 17 2 4 4 3" xfId="29088" xr:uid="{61BBDCB2-1E9D-4469-8AA9-F496BE2E36A2}"/>
    <cellStyle name="Normal 25 17 2 4 5" xfId="29089" xr:uid="{91C2F470-A598-43E6-887C-EA5F0A3A09B9}"/>
    <cellStyle name="Normal 25 17 2 4 6" xfId="29090" xr:uid="{A6F60E34-71D2-4FA7-811E-1E0CD74C2E43}"/>
    <cellStyle name="Normal 25 17 2 4 7" xfId="29091" xr:uid="{2447DD39-9BE8-418C-8A92-40D688CC956F}"/>
    <cellStyle name="Normal 25 17 2 4 8" xfId="29092" xr:uid="{F2BA59FC-F324-46B8-9F8C-A5EE3BE45C82}"/>
    <cellStyle name="Normal 25 17 2 5" xfId="29093" xr:uid="{10805D31-A96B-4513-8EAD-436B0F7CFF8F}"/>
    <cellStyle name="Normal 25 17 2 5 2" xfId="29094" xr:uid="{8EF21CD7-89BC-42B9-A860-8DDD1DD7D6DB}"/>
    <cellStyle name="Normal 25 17 2 5 2 2" xfId="29095" xr:uid="{E80B7F3B-4691-4443-981D-BF6DF8867B77}"/>
    <cellStyle name="Normal 25 17 2 5 2 2 2" xfId="29096" xr:uid="{D64DEA9D-3E99-4323-B276-58CA502A476A}"/>
    <cellStyle name="Normal 25 17 2 5 2 2 3" xfId="29097" xr:uid="{342180F4-DF49-4610-A2DC-9538B7069B4E}"/>
    <cellStyle name="Normal 25 17 2 5 2 2 4" xfId="29098" xr:uid="{B88F5146-57BD-484A-9235-044DA5D46225}"/>
    <cellStyle name="Normal 25 17 2 5 2 2 5" xfId="29099" xr:uid="{0E936159-EDF7-4C09-BD9B-F384375CAA39}"/>
    <cellStyle name="Normal 25 17 2 5 2 3" xfId="29100" xr:uid="{392DE871-EBBF-4B48-A7A0-1FF5B2308197}"/>
    <cellStyle name="Normal 25 17 2 5 2 4" xfId="29101" xr:uid="{1B9EBF06-A431-4A3C-82FB-068FC9BDA8CA}"/>
    <cellStyle name="Normal 25 17 2 5 2 5" xfId="29102" xr:uid="{9145DB72-03BF-4919-94D8-27CDA1B32FD4}"/>
    <cellStyle name="Normal 25 17 2 5 2 6" xfId="29103" xr:uid="{7DC430E5-706A-45B6-89F3-89FEFF323D5E}"/>
    <cellStyle name="Normal 25 17 2 5 3" xfId="29104" xr:uid="{D78B8228-0B05-47A1-8927-A85E41239A84}"/>
    <cellStyle name="Normal 25 17 2 5 3 2" xfId="29105" xr:uid="{9389B3C9-FAF7-402F-BBE3-5DE5BD7D80ED}"/>
    <cellStyle name="Normal 25 17 2 5 3 2 2" xfId="29106" xr:uid="{856DA02F-1613-4945-AC58-C4CDD352145B}"/>
    <cellStyle name="Normal 25 17 2 5 3 2 3" xfId="29107" xr:uid="{DC5DFD78-5A00-4969-90C7-8E4F96866C7A}"/>
    <cellStyle name="Normal 25 17 2 5 3 3" xfId="29108" xr:uid="{874DFA1E-BF5F-4F94-A829-35C6B2F6AA2E}"/>
    <cellStyle name="Normal 25 17 2 5 3 4" xfId="29109" xr:uid="{83B7DECB-D05C-4ECA-953C-EBEA30E5CA78}"/>
    <cellStyle name="Normal 25 17 2 5 3 5" xfId="29110" xr:uid="{4F857DAD-18BE-40CD-A8E4-8CF85E60992D}"/>
    <cellStyle name="Normal 25 17 2 5 3 6" xfId="29111" xr:uid="{6AE1A284-B8A5-46A6-A847-3A433E6C8A91}"/>
    <cellStyle name="Normal 25 17 2 5 4" xfId="29112" xr:uid="{D2CC1E82-196F-499F-BE10-2DC7A80E7638}"/>
    <cellStyle name="Normal 25 17 2 5 4 2" xfId="29113" xr:uid="{6CADE548-9F08-492E-A88F-E01BEC3C8E3A}"/>
    <cellStyle name="Normal 25 17 2 5 4 3" xfId="29114" xr:uid="{5771AB02-C1A9-4A63-BBCF-F4CB38243F54}"/>
    <cellStyle name="Normal 25 17 2 5 5" xfId="29115" xr:uid="{B9EEA2BD-7150-4FB1-8CB1-A5965CE4F984}"/>
    <cellStyle name="Normal 25 17 2 5 6" xfId="29116" xr:uid="{38A9A0ED-0BA2-4945-8983-39AA6D43236D}"/>
    <cellStyle name="Normal 25 17 2 5 7" xfId="29117" xr:uid="{6B7FA4BC-29FC-4535-9108-EDA80A42A23C}"/>
    <cellStyle name="Normal 25 17 2 5 8" xfId="29118" xr:uid="{2F901332-3F13-433C-B74B-0E8848DE9559}"/>
    <cellStyle name="Normal 25 17 2 6" xfId="29119" xr:uid="{18387559-9650-486A-8FD1-60E662811503}"/>
    <cellStyle name="Normal 25 17 2 7" xfId="29120" xr:uid="{66251F71-EB9D-4C05-9C13-504F52D793C4}"/>
    <cellStyle name="Normal 25 17 3" xfId="29121" xr:uid="{9E64F856-A1E3-4C15-A0CE-E5F9DD13686E}"/>
    <cellStyle name="Normal 25 17 3 2" xfId="29122" xr:uid="{21B6F8D9-951F-441B-BFF7-8F8DF1A13A7D}"/>
    <cellStyle name="Normal 25 17 3 2 2" xfId="29123" xr:uid="{2C7F883C-F1CB-44BC-823F-80EFCE553D08}"/>
    <cellStyle name="Normal 25 17 3 2 2 2" xfId="29124" xr:uid="{F03B64B3-E236-4AB8-A064-2064D55E17E6}"/>
    <cellStyle name="Normal 25 17 3 2 3" xfId="29125" xr:uid="{CBCE9262-6FC5-4655-BF37-D17E5476E919}"/>
    <cellStyle name="Normal 25 17 3 2 4" xfId="29126" xr:uid="{1A466A93-2B3E-4092-AB7F-C4D81BA036D4}"/>
    <cellStyle name="Normal 25 17 3 3" xfId="29127" xr:uid="{A4F7FEF6-8252-4827-B1AC-4C8E9A46C3F3}"/>
    <cellStyle name="Normal 25 17 3 4" xfId="29128" xr:uid="{EBB8FEE5-4C46-43E1-8AB0-80D98A766265}"/>
    <cellStyle name="Normal 25 17 3 4 2" xfId="29129" xr:uid="{C9AFC43B-E69D-480F-BE9D-0DBA39B571B2}"/>
    <cellStyle name="Normal 25 17 3 4 2 2" xfId="29130" xr:uid="{0D7F23AB-F62D-49EC-AF3B-F0F7BE8B6568}"/>
    <cellStyle name="Normal 25 17 3 4 2 2 2" xfId="29131" xr:uid="{7C9731EF-797F-4B44-8DAF-5BD93CF068E2}"/>
    <cellStyle name="Normal 25 17 3 4 2 2 3" xfId="29132" xr:uid="{AF3A75F6-5EC3-482A-9E7C-F19C06FB746E}"/>
    <cellStyle name="Normal 25 17 3 4 2 2 4" xfId="29133" xr:uid="{9126F484-4D94-4C74-ABAA-E6095AE47C66}"/>
    <cellStyle name="Normal 25 17 3 4 2 2 5" xfId="29134" xr:uid="{3DC49C8F-FF7B-439A-915E-D57ED31A5B02}"/>
    <cellStyle name="Normal 25 17 3 4 2 3" xfId="29135" xr:uid="{992E2AFA-1945-407F-A42A-29A792F7D3FB}"/>
    <cellStyle name="Normal 25 17 3 4 2 4" xfId="29136" xr:uid="{5884307F-983A-4399-A7AC-226B7E90A50D}"/>
    <cellStyle name="Normal 25 17 3 4 2 5" xfId="29137" xr:uid="{32945EDB-4130-4C55-B00F-408CC3C08E1A}"/>
    <cellStyle name="Normal 25 17 3 4 2 6" xfId="29138" xr:uid="{70FD841C-0EF7-413B-AB5C-55F30B4D5B87}"/>
    <cellStyle name="Normal 25 17 3 4 3" xfId="29139" xr:uid="{EDA45986-BF24-4C24-B2A0-D9F203C47961}"/>
    <cellStyle name="Normal 25 17 3 4 3 2" xfId="29140" xr:uid="{FD5B61E5-D659-4129-B180-3AA74FB8B6AF}"/>
    <cellStyle name="Normal 25 17 3 4 3 2 2" xfId="29141" xr:uid="{90729A05-3F7A-40C0-ADE4-560EFD7B3C85}"/>
    <cellStyle name="Normal 25 17 3 4 3 2 3" xfId="29142" xr:uid="{1E9F1E0E-46DB-469C-A0CB-24A11156CA47}"/>
    <cellStyle name="Normal 25 17 3 4 3 3" xfId="29143" xr:uid="{CF2628F3-1EEF-4CFE-88E4-9F6F54656940}"/>
    <cellStyle name="Normal 25 17 3 4 3 4" xfId="29144" xr:uid="{905B6342-09D8-4B42-835D-83C1A8F680D0}"/>
    <cellStyle name="Normal 25 17 3 4 3 5" xfId="29145" xr:uid="{667827C2-FA7B-402E-869C-14DB6DB922D3}"/>
    <cellStyle name="Normal 25 17 3 4 3 6" xfId="29146" xr:uid="{7EAC12E3-3A73-4D07-83C1-39F2494EACB1}"/>
    <cellStyle name="Normal 25 17 3 4 4" xfId="29147" xr:uid="{2A12B659-1466-45D6-B2BE-CD009CBEC012}"/>
    <cellStyle name="Normal 25 17 3 4 4 2" xfId="29148" xr:uid="{B81C28F6-91EA-4C00-A900-73AE79409D47}"/>
    <cellStyle name="Normal 25 17 3 4 4 3" xfId="29149" xr:uid="{A9C180D7-273E-47E9-88A8-3AA903D43EE1}"/>
    <cellStyle name="Normal 25 17 3 4 5" xfId="29150" xr:uid="{A7BA1775-D02E-47B5-92A1-0AE707057662}"/>
    <cellStyle name="Normal 25 17 3 4 6" xfId="29151" xr:uid="{4C0658B4-D3A7-40D3-9663-B1EB21185C34}"/>
    <cellStyle name="Normal 25 17 3 4 7" xfId="29152" xr:uid="{E1A478F8-5F96-41B0-90E5-FF07274D2CF3}"/>
    <cellStyle name="Normal 25 17 3 4 8" xfId="29153" xr:uid="{F131D387-0692-4ABD-B0A2-B20A5D6A3DEF}"/>
    <cellStyle name="Normal 25 17 3 5" xfId="29154" xr:uid="{F5228F21-89F9-4FA6-844D-A010DBD4C15C}"/>
    <cellStyle name="Normal 25 17 3 5 2" xfId="29155" xr:uid="{BE75C4C9-BB23-44A0-9871-857B46CAAD41}"/>
    <cellStyle name="Normal 25 17 3 5 2 2" xfId="29156" xr:uid="{FE9E74BF-D967-4DF6-ABB5-B9C234029A49}"/>
    <cellStyle name="Normal 25 17 3 5 2 2 2" xfId="29157" xr:uid="{0AE60948-7E3E-4277-BE03-208DFAB07DF1}"/>
    <cellStyle name="Normal 25 17 3 5 2 2 3" xfId="29158" xr:uid="{924C0B1B-0E3F-41D3-8054-F2BC2AC14F24}"/>
    <cellStyle name="Normal 25 17 3 5 2 2 4" xfId="29159" xr:uid="{F7BA74C8-9605-42E0-8E91-3FF8E5A4104C}"/>
    <cellStyle name="Normal 25 17 3 5 2 2 5" xfId="29160" xr:uid="{17A46192-8A8F-4B4F-9B4D-25117A428707}"/>
    <cellStyle name="Normal 25 17 3 5 2 3" xfId="29161" xr:uid="{364C8273-1161-4B28-B23C-25BA13B7C3D6}"/>
    <cellStyle name="Normal 25 17 3 5 2 4" xfId="29162" xr:uid="{14DFF3C8-60AA-4795-9518-676BC013AB81}"/>
    <cellStyle name="Normal 25 17 3 5 2 5" xfId="29163" xr:uid="{2B7DE7ED-FC81-422F-96B1-2499D7A408BC}"/>
    <cellStyle name="Normal 25 17 3 5 2 6" xfId="29164" xr:uid="{B2E19F14-4F1C-4E9C-9D48-DD313A7A6A95}"/>
    <cellStyle name="Normal 25 17 3 5 3" xfId="29165" xr:uid="{ED5755D3-9234-464C-B9F6-FCFE805B4430}"/>
    <cellStyle name="Normal 25 17 3 5 3 2" xfId="29166" xr:uid="{C4D60182-C7A7-4005-ACC1-1303A9A3D2E4}"/>
    <cellStyle name="Normal 25 17 3 5 3 2 2" xfId="29167" xr:uid="{0D9B7A1D-0E07-4A60-B5DA-E12F8F28C9F7}"/>
    <cellStyle name="Normal 25 17 3 5 3 2 3" xfId="29168" xr:uid="{933BB47F-F276-4830-92D5-F593F786CD82}"/>
    <cellStyle name="Normal 25 17 3 5 3 3" xfId="29169" xr:uid="{597C5B96-A195-4DF4-8A24-36E7375BA390}"/>
    <cellStyle name="Normal 25 17 3 5 3 4" xfId="29170" xr:uid="{7BF42DA5-2273-4E75-A18D-A00CCD03FD95}"/>
    <cellStyle name="Normal 25 17 3 5 3 5" xfId="29171" xr:uid="{7B8C087E-8858-43EF-9621-19C1CDABCFE0}"/>
    <cellStyle name="Normal 25 17 3 5 3 6" xfId="29172" xr:uid="{C61A15C4-BBC3-4DAB-86A1-D76113F43AA2}"/>
    <cellStyle name="Normal 25 17 3 5 4" xfId="29173" xr:uid="{B5DE1E31-AA64-47E9-9EDF-9ABF4BB3C884}"/>
    <cellStyle name="Normal 25 17 3 5 4 2" xfId="29174" xr:uid="{4D7B8A78-1CD3-44B2-B43E-8BCFA9AE8A03}"/>
    <cellStyle name="Normal 25 17 3 5 4 3" xfId="29175" xr:uid="{1A1BDBCB-4B6C-4792-91DF-2560A70AC725}"/>
    <cellStyle name="Normal 25 17 3 5 5" xfId="29176" xr:uid="{1E68AD27-4569-42A0-91C1-178BBB9DE2EE}"/>
    <cellStyle name="Normal 25 17 3 5 6" xfId="29177" xr:uid="{A437627C-22AA-4D09-9C88-8672B69D6229}"/>
    <cellStyle name="Normal 25 17 3 5 7" xfId="29178" xr:uid="{44F35B16-F91A-4278-AC4D-ECAC87B5E482}"/>
    <cellStyle name="Normal 25 17 3 5 8" xfId="29179" xr:uid="{9F65E44E-AB6D-4A9C-81F5-3428A6C2CB92}"/>
    <cellStyle name="Normal 25 17 3 6" xfId="29180" xr:uid="{7BF7852C-6665-4E10-ADAF-57A921F7B063}"/>
    <cellStyle name="Normal 25 17 3 7" xfId="29181" xr:uid="{B90383DD-0518-4AF1-B3B7-6B93C1D410EE}"/>
    <cellStyle name="Normal 25 17 4" xfId="29182" xr:uid="{09F21001-18CA-45FE-BAF5-EAE2F27423A6}"/>
    <cellStyle name="Normal 25 17 4 2" xfId="29183" xr:uid="{779B94CE-D6D7-46CB-9DF5-ADEAD7512EB9}"/>
    <cellStyle name="Normal 25 17 4 2 2" xfId="29184" xr:uid="{31587F2A-A401-41E8-A1A6-935C21049A98}"/>
    <cellStyle name="Normal 25 17 4 2 2 2" xfId="29185" xr:uid="{9256E4BB-3998-4FD8-9277-B6BD0A34DA46}"/>
    <cellStyle name="Normal 25 17 4 2 3" xfId="29186" xr:uid="{C5874D59-F5D9-455B-94B4-30E7FAF09F1F}"/>
    <cellStyle name="Normal 25 17 4 2 4" xfId="29187" xr:uid="{FE65053A-36EB-43CD-B8D4-DD97A858B2A0}"/>
    <cellStyle name="Normal 25 17 4 3" xfId="29188" xr:uid="{86B7D935-9ABE-4373-A799-88497FAA8F8C}"/>
    <cellStyle name="Normal 25 17 4 4" xfId="29189" xr:uid="{EF69C0D5-7D5F-4E90-BE96-BC135F235714}"/>
    <cellStyle name="Normal 25 17 4 4 2" xfId="29190" xr:uid="{6435068A-0A42-4308-9D6D-A8AFCD864D68}"/>
    <cellStyle name="Normal 25 17 4 4 2 2" xfId="29191" xr:uid="{8188D8E6-48CD-41F5-A6C0-575DA769BCDD}"/>
    <cellStyle name="Normal 25 17 4 4 2 2 2" xfId="29192" xr:uid="{9A75EB86-40A4-48EC-AF2B-407408C9DBF3}"/>
    <cellStyle name="Normal 25 17 4 4 2 2 3" xfId="29193" xr:uid="{F8D8549C-8764-4BFC-8D93-E9FB2EE7C459}"/>
    <cellStyle name="Normal 25 17 4 4 2 2 4" xfId="29194" xr:uid="{21D34B37-7E98-4B79-B012-3252DBF7BD2A}"/>
    <cellStyle name="Normal 25 17 4 4 2 2 5" xfId="29195" xr:uid="{9F2E390E-C1DE-4ECB-95E1-5DF4D35C3B36}"/>
    <cellStyle name="Normal 25 17 4 4 2 3" xfId="29196" xr:uid="{E30A6499-9754-4EBE-B4D8-953F552E9CAB}"/>
    <cellStyle name="Normal 25 17 4 4 2 4" xfId="29197" xr:uid="{9DF3B8EB-4351-47C6-9E9B-D304C3B7EE36}"/>
    <cellStyle name="Normal 25 17 4 4 2 5" xfId="29198" xr:uid="{EFD1A306-39B2-4E10-9B53-940D5B7E635D}"/>
    <cellStyle name="Normal 25 17 4 4 2 6" xfId="29199" xr:uid="{51E4C250-22E2-48C2-A1BE-0A09C2D71D1E}"/>
    <cellStyle name="Normal 25 17 4 4 3" xfId="29200" xr:uid="{D94C3CC4-C3FF-470C-B260-5294A96F0F10}"/>
    <cellStyle name="Normal 25 17 4 4 3 2" xfId="29201" xr:uid="{2C6A8E96-61D5-45F4-9F8F-08D0664713B7}"/>
    <cellStyle name="Normal 25 17 4 4 3 2 2" xfId="29202" xr:uid="{29981DCE-EEAC-4AB8-892C-09B157CB78CB}"/>
    <cellStyle name="Normal 25 17 4 4 3 2 3" xfId="29203" xr:uid="{5D1527BC-9223-452A-A96A-245F9D728D4C}"/>
    <cellStyle name="Normal 25 17 4 4 3 3" xfId="29204" xr:uid="{F4581775-B05B-4D37-8AA6-2E32C9E2A8FD}"/>
    <cellStyle name="Normal 25 17 4 4 3 4" xfId="29205" xr:uid="{8CBD0F04-7726-4E0C-9966-7338B3701C2A}"/>
    <cellStyle name="Normal 25 17 4 4 3 5" xfId="29206" xr:uid="{6E1E143C-977B-4372-80FF-6AC67E70D8A3}"/>
    <cellStyle name="Normal 25 17 4 4 3 6" xfId="29207" xr:uid="{D9680076-64D5-4B49-8918-BA13D3975F43}"/>
    <cellStyle name="Normal 25 17 4 4 4" xfId="29208" xr:uid="{C48703B6-D447-464D-80C1-4DD9FB20C9A3}"/>
    <cellStyle name="Normal 25 17 4 4 4 2" xfId="29209" xr:uid="{992AEB59-AAE7-4D1F-A861-8D76793CB658}"/>
    <cellStyle name="Normal 25 17 4 4 4 3" xfId="29210" xr:uid="{64BE4235-4115-40B5-92DF-D6D614346E0C}"/>
    <cellStyle name="Normal 25 17 4 4 5" xfId="29211" xr:uid="{895271B8-8DEF-4B7C-95E9-6E823CA29AB9}"/>
    <cellStyle name="Normal 25 17 4 4 6" xfId="29212" xr:uid="{B0815007-9958-4E8E-B5C6-E40A5881DA93}"/>
    <cellStyle name="Normal 25 17 4 4 7" xfId="29213" xr:uid="{66977AB1-E9D1-466C-B209-0F6D8C52E597}"/>
    <cellStyle name="Normal 25 17 4 4 8" xfId="29214" xr:uid="{3C9F5ED1-50D2-4431-9B1D-C94ADF6B63B6}"/>
    <cellStyle name="Normal 25 17 4 5" xfId="29215" xr:uid="{AF869A45-5D9D-4D20-836A-8A9324FBBB5B}"/>
    <cellStyle name="Normal 25 17 4 5 2" xfId="29216" xr:uid="{FC923258-ADBF-4202-93CE-8C16DCF838AE}"/>
    <cellStyle name="Normal 25 17 4 5 2 2" xfId="29217" xr:uid="{C9BC79AD-12F0-4A13-827C-2B19D4613B0B}"/>
    <cellStyle name="Normal 25 17 4 5 2 2 2" xfId="29218" xr:uid="{BB3F2637-0B27-4FAB-B40E-A23316BA01C2}"/>
    <cellStyle name="Normal 25 17 4 5 2 2 3" xfId="29219" xr:uid="{7F8AB902-5CA4-4618-B4CC-403BDA0B053A}"/>
    <cellStyle name="Normal 25 17 4 5 2 2 4" xfId="29220" xr:uid="{346F2ADA-47DD-446D-BBE5-30B265ADD7CC}"/>
    <cellStyle name="Normal 25 17 4 5 2 2 5" xfId="29221" xr:uid="{AB66EE82-804C-4571-9EB9-072B2CF7FC28}"/>
    <cellStyle name="Normal 25 17 4 5 2 3" xfId="29222" xr:uid="{9686CD28-EF31-476F-AB0D-B3248C0610C6}"/>
    <cellStyle name="Normal 25 17 4 5 2 4" xfId="29223" xr:uid="{A30E571A-ED4C-4770-B137-5F2F118AD5A3}"/>
    <cellStyle name="Normal 25 17 4 5 2 5" xfId="29224" xr:uid="{ECE22642-CBC4-4379-A0AC-71C5EB0B5D7C}"/>
    <cellStyle name="Normal 25 17 4 5 2 6" xfId="29225" xr:uid="{5DB277C0-4193-4688-8A17-EE8803CA1653}"/>
    <cellStyle name="Normal 25 17 4 5 3" xfId="29226" xr:uid="{1AB84DF6-FD26-4276-9873-8BC985955580}"/>
    <cellStyle name="Normal 25 17 4 5 3 2" xfId="29227" xr:uid="{65BEC34E-1FD1-48C5-ABA1-FB16FAE8A957}"/>
    <cellStyle name="Normal 25 17 4 5 3 2 2" xfId="29228" xr:uid="{98B00759-9B76-4EA6-B4ED-7AABA84A9978}"/>
    <cellStyle name="Normal 25 17 4 5 3 2 3" xfId="29229" xr:uid="{8FCC4851-28BC-43D0-8A74-EF95BB3D1516}"/>
    <cellStyle name="Normal 25 17 4 5 3 3" xfId="29230" xr:uid="{5606DE32-17C3-406F-A9ED-261156BF9E9C}"/>
    <cellStyle name="Normal 25 17 4 5 3 4" xfId="29231" xr:uid="{F645EA64-289C-4B37-A42B-FF62F89F7655}"/>
    <cellStyle name="Normal 25 17 4 5 3 5" xfId="29232" xr:uid="{1C445277-6A90-4D8B-A6EB-0F5BCC829B8C}"/>
    <cellStyle name="Normal 25 17 4 5 3 6" xfId="29233" xr:uid="{694453A7-D187-41D2-9707-83265A4193CC}"/>
    <cellStyle name="Normal 25 17 4 5 4" xfId="29234" xr:uid="{78967CB8-4EBF-46E8-98D7-15145C46FC11}"/>
    <cellStyle name="Normal 25 17 4 5 4 2" xfId="29235" xr:uid="{4B022B74-7509-458B-8CF5-62F84FF116BD}"/>
    <cellStyle name="Normal 25 17 4 5 4 3" xfId="29236" xr:uid="{B11C2956-2359-4D5B-ACDE-3D5A034C5B2F}"/>
    <cellStyle name="Normal 25 17 4 5 5" xfId="29237" xr:uid="{86D45D3D-E147-4271-8967-DED6D2093172}"/>
    <cellStyle name="Normal 25 17 4 5 6" xfId="29238" xr:uid="{CE36D1DC-C164-44E3-8758-23B1B47A0CAC}"/>
    <cellStyle name="Normal 25 17 4 5 7" xfId="29239" xr:uid="{E777AA4C-B7C1-47D6-95C4-2AEB90B91256}"/>
    <cellStyle name="Normal 25 17 4 5 8" xfId="29240" xr:uid="{4BCE12BC-00AE-4A95-BF3B-E3A1CC2933D2}"/>
    <cellStyle name="Normal 25 17 4 6" xfId="29241" xr:uid="{5F5070A7-C8FA-47CA-A4E2-FC93BD99ABAB}"/>
    <cellStyle name="Normal 25 17 4 7" xfId="29242" xr:uid="{18D268CD-BA45-4BF2-AC22-D4AE86D4C319}"/>
    <cellStyle name="Normal 25 17 5" xfId="29243" xr:uid="{D0F978AE-FCAC-489E-915C-E3351211B752}"/>
    <cellStyle name="Normal 25 17 5 2" xfId="29244" xr:uid="{4DB691C2-7704-4672-9085-E035834285FF}"/>
    <cellStyle name="Normal 25 17 5 2 2" xfId="29245" xr:uid="{70511497-EA3A-4AAE-A2FC-709E1F5ED306}"/>
    <cellStyle name="Normal 25 17 5 2 2 2" xfId="29246" xr:uid="{FE530824-7A5B-474E-9E82-D7376F0E3A45}"/>
    <cellStyle name="Normal 25 17 5 2 3" xfId="29247" xr:uid="{E4E1DC37-248F-4FB4-8F0C-97B79609787E}"/>
    <cellStyle name="Normal 25 17 5 2 4" xfId="29248" xr:uid="{CACAACDE-5418-440F-AA06-2BC04DC978C6}"/>
    <cellStyle name="Normal 25 17 5 3" xfId="29249" xr:uid="{901FCA59-6B9B-421E-B781-93ED15875503}"/>
    <cellStyle name="Normal 25 17 5 4" xfId="29250" xr:uid="{210DF861-2EE2-423D-A37C-4D0AE51B78BD}"/>
    <cellStyle name="Normal 25 17 5 4 2" xfId="29251" xr:uid="{D9EF61AC-8B05-4A39-8E4F-8EEA85A6E94E}"/>
    <cellStyle name="Normal 25 17 5 4 2 2" xfId="29252" xr:uid="{BBDF9A7F-2ABD-4078-890C-E1D77A1C7DB3}"/>
    <cellStyle name="Normal 25 17 5 4 2 2 2" xfId="29253" xr:uid="{86F4879A-CD4E-4920-B89A-C56B975BB5C8}"/>
    <cellStyle name="Normal 25 17 5 4 2 2 3" xfId="29254" xr:uid="{575C7237-1BFD-408A-9F04-FFB7C587DC3A}"/>
    <cellStyle name="Normal 25 17 5 4 2 2 4" xfId="29255" xr:uid="{6BE0CB6B-306E-4DF2-97C6-3834B1AE312E}"/>
    <cellStyle name="Normal 25 17 5 4 2 2 5" xfId="29256" xr:uid="{294319F5-DCFC-44FB-BC35-ABE8310DEC0E}"/>
    <cellStyle name="Normal 25 17 5 4 2 3" xfId="29257" xr:uid="{6CEDE8EC-8E19-490D-89E1-8F3F4C87ED56}"/>
    <cellStyle name="Normal 25 17 5 4 2 4" xfId="29258" xr:uid="{EADA92B7-0FE4-4594-A41F-A0E3C3EC4B38}"/>
    <cellStyle name="Normal 25 17 5 4 2 5" xfId="29259" xr:uid="{456D1DA9-2EC0-42CA-A627-BDBB2CB7AB15}"/>
    <cellStyle name="Normal 25 17 5 4 2 6" xfId="29260" xr:uid="{E7AE1044-EDE0-42E5-8DCC-B162F22920F4}"/>
    <cellStyle name="Normal 25 17 5 4 3" xfId="29261" xr:uid="{B11E3678-48FF-4027-8269-5DDD0188318E}"/>
    <cellStyle name="Normal 25 17 5 4 3 2" xfId="29262" xr:uid="{E9067C42-B790-4D28-9895-FF8BBA190A5D}"/>
    <cellStyle name="Normal 25 17 5 4 3 2 2" xfId="29263" xr:uid="{D5376147-A1E2-4103-8E9D-EBD56900FF23}"/>
    <cellStyle name="Normal 25 17 5 4 3 2 3" xfId="29264" xr:uid="{E9A7B562-99E4-4576-AF58-47E2534AA6FF}"/>
    <cellStyle name="Normal 25 17 5 4 3 3" xfId="29265" xr:uid="{F85B3FEE-2A08-44CB-85AF-D6CEFB0CD8CE}"/>
    <cellStyle name="Normal 25 17 5 4 3 4" xfId="29266" xr:uid="{6D2B9711-CDB6-4231-9C30-736F7A580334}"/>
    <cellStyle name="Normal 25 17 5 4 3 5" xfId="29267" xr:uid="{7B67AE22-1555-4346-A55A-71B5755A14AE}"/>
    <cellStyle name="Normal 25 17 5 4 3 6" xfId="29268" xr:uid="{7C4F0A72-1505-4C75-91FF-1BC4A10E713C}"/>
    <cellStyle name="Normal 25 17 5 4 4" xfId="29269" xr:uid="{D020727B-9651-4164-8CFA-6E9AE196AC1E}"/>
    <cellStyle name="Normal 25 17 5 4 4 2" xfId="29270" xr:uid="{0D48759C-C49C-4B29-A970-A891AF94E5B2}"/>
    <cellStyle name="Normal 25 17 5 4 4 3" xfId="29271" xr:uid="{845CA1D5-5CF8-4E31-824D-E908FE0FC101}"/>
    <cellStyle name="Normal 25 17 5 4 5" xfId="29272" xr:uid="{70B94E87-3444-43D2-879C-4E77CFE8456A}"/>
    <cellStyle name="Normal 25 17 5 4 6" xfId="29273" xr:uid="{40211364-CBDF-4801-A17C-CC98C96EBE45}"/>
    <cellStyle name="Normal 25 17 5 4 7" xfId="29274" xr:uid="{A7E2E49B-2AFA-4130-8A32-D4A1CB4A9AB9}"/>
    <cellStyle name="Normal 25 17 5 4 8" xfId="29275" xr:uid="{837F2A31-0B5D-4F22-B82E-9F50973D331C}"/>
    <cellStyle name="Normal 25 17 5 5" xfId="29276" xr:uid="{EDF1B110-A1FA-49DB-AF5D-44F4F343A4C9}"/>
    <cellStyle name="Normal 25 17 5 5 2" xfId="29277" xr:uid="{81791060-ED49-4F78-BABB-8196C1E13BDA}"/>
    <cellStyle name="Normal 25 17 5 5 2 2" xfId="29278" xr:uid="{BF8EF8B6-5D74-440A-BCDB-A3BBC0ADFA1C}"/>
    <cellStyle name="Normal 25 17 5 5 2 2 2" xfId="29279" xr:uid="{0DE274FB-DE58-4922-9539-D316EE9BB165}"/>
    <cellStyle name="Normal 25 17 5 5 2 2 3" xfId="29280" xr:uid="{168AEF09-E870-4A33-AE2A-01C56033B61F}"/>
    <cellStyle name="Normal 25 17 5 5 2 2 4" xfId="29281" xr:uid="{F37D2847-A67D-404D-A95F-00C317320825}"/>
    <cellStyle name="Normal 25 17 5 5 2 2 5" xfId="29282" xr:uid="{B80402E0-B247-4DEB-8B8D-78128C80389E}"/>
    <cellStyle name="Normal 25 17 5 5 2 3" xfId="29283" xr:uid="{C0CF4CA2-2FF1-402B-9BFC-50AB9113F478}"/>
    <cellStyle name="Normal 25 17 5 5 2 4" xfId="29284" xr:uid="{1F01B858-0EC7-422A-A0E9-565FD8DD0BB8}"/>
    <cellStyle name="Normal 25 17 5 5 2 5" xfId="29285" xr:uid="{EA97932E-6CAC-4E39-84CD-C48B7D03A857}"/>
    <cellStyle name="Normal 25 17 5 5 2 6" xfId="29286" xr:uid="{0DA15557-67D4-4B96-9B50-BE677CAA8A85}"/>
    <cellStyle name="Normal 25 17 5 5 3" xfId="29287" xr:uid="{5C0621ED-307F-4920-96D4-49576D3A2D58}"/>
    <cellStyle name="Normal 25 17 5 5 3 2" xfId="29288" xr:uid="{00812D4E-EFA3-4A00-A476-04C9D9D2319B}"/>
    <cellStyle name="Normal 25 17 5 5 3 2 2" xfId="29289" xr:uid="{BE471FE4-3DF4-4CB9-BD9B-F78C4437AACC}"/>
    <cellStyle name="Normal 25 17 5 5 3 2 3" xfId="29290" xr:uid="{E33C7331-D42B-471A-A773-70DB5E9C20F7}"/>
    <cellStyle name="Normal 25 17 5 5 3 3" xfId="29291" xr:uid="{6679060F-B642-42DC-AA8F-A37B31DF12F6}"/>
    <cellStyle name="Normal 25 17 5 5 3 4" xfId="29292" xr:uid="{2A6A9619-05C8-4F16-9336-7C4F52A9CD60}"/>
    <cellStyle name="Normal 25 17 5 5 3 5" xfId="29293" xr:uid="{18D7F15F-AFC6-4B09-B7EC-285773C8F10B}"/>
    <cellStyle name="Normal 25 17 5 5 3 6" xfId="29294" xr:uid="{CED5ED48-0DA6-4B32-BFFF-D1565341CA5F}"/>
    <cellStyle name="Normal 25 17 5 5 4" xfId="29295" xr:uid="{D2EF9E39-4E5D-4C4D-8471-ADD8D0A7A7C1}"/>
    <cellStyle name="Normal 25 17 5 5 4 2" xfId="29296" xr:uid="{8FAF692E-8955-437A-9AB0-751A34460656}"/>
    <cellStyle name="Normal 25 17 5 5 4 3" xfId="29297" xr:uid="{981B4ED9-0A49-4361-9898-D389442BD5A8}"/>
    <cellStyle name="Normal 25 17 5 5 5" xfId="29298" xr:uid="{BC462CBD-6976-4B2E-8665-4BEF2E2D0030}"/>
    <cellStyle name="Normal 25 17 5 5 6" xfId="29299" xr:uid="{C7418D57-F105-4A85-8230-88D438C46969}"/>
    <cellStyle name="Normal 25 17 5 5 7" xfId="29300" xr:uid="{2C5370EA-2FF5-4978-A80B-2F7582BF16AC}"/>
    <cellStyle name="Normal 25 17 5 5 8" xfId="29301" xr:uid="{B8FEF5C1-3765-4904-859E-099533E9CE08}"/>
    <cellStyle name="Normal 25 17 5 6" xfId="29302" xr:uid="{A740D097-E67C-4D9B-985A-79C1883EF284}"/>
    <cellStyle name="Normal 25 17 5 7" xfId="29303" xr:uid="{B0251222-1270-46CE-80E7-48C82F08994C}"/>
    <cellStyle name="Normal 25 17 6" xfId="29304" xr:uid="{D3834E01-50B4-4724-BD6F-3783689058B3}"/>
    <cellStyle name="Normal 25 17 6 2" xfId="29305" xr:uid="{CF7E2869-867F-42C5-AB9E-ED561D6F1443}"/>
    <cellStyle name="Normal 25 17 6 2 2" xfId="29306" xr:uid="{D6208CAB-B378-45C4-9755-F497A5637838}"/>
    <cellStyle name="Normal 25 17 6 2 2 2" xfId="29307" xr:uid="{AC576A8D-1A28-4CDE-87CF-9540677ACFE5}"/>
    <cellStyle name="Normal 25 17 6 2 3" xfId="29308" xr:uid="{09D39E80-7873-4B50-8342-50D99235FFD5}"/>
    <cellStyle name="Normal 25 17 6 2 4" xfId="29309" xr:uid="{5E2C242B-D796-4025-A6E8-093499497FA0}"/>
    <cellStyle name="Normal 25 17 6 3" xfId="29310" xr:uid="{53F35360-179D-4AD8-BE93-D73CC96A56DD}"/>
    <cellStyle name="Normal 25 17 6 4" xfId="29311" xr:uid="{DD2799FA-8379-445B-86BB-02DC789BEBB8}"/>
    <cellStyle name="Normal 25 17 6 4 2" xfId="29312" xr:uid="{B6901F0B-46D5-4C99-B415-ACD2BEC33E45}"/>
    <cellStyle name="Normal 25 17 6 4 2 2" xfId="29313" xr:uid="{AEFAECAA-43BF-40FE-ACBB-7C98160E7D4B}"/>
    <cellStyle name="Normal 25 17 6 4 2 2 2" xfId="29314" xr:uid="{C83DC3CC-F0E6-45B9-A1B1-B03DE22CF548}"/>
    <cellStyle name="Normal 25 17 6 4 2 2 3" xfId="29315" xr:uid="{C49738E9-71BD-42E8-9347-B1C35187BBC7}"/>
    <cellStyle name="Normal 25 17 6 4 2 2 4" xfId="29316" xr:uid="{F8A57736-70BA-439C-BD5E-80A5A3D7D83C}"/>
    <cellStyle name="Normal 25 17 6 4 2 2 5" xfId="29317" xr:uid="{53B5061A-7AB4-497F-93A7-E05A61E966FF}"/>
    <cellStyle name="Normal 25 17 6 4 2 3" xfId="29318" xr:uid="{0BC5C698-8E3B-42C2-90E4-20331D21867A}"/>
    <cellStyle name="Normal 25 17 6 4 2 4" xfId="29319" xr:uid="{9F78845F-3E19-4275-876B-7E00E0D30C0B}"/>
    <cellStyle name="Normal 25 17 6 4 2 5" xfId="29320" xr:uid="{3246B3CC-ED77-4B4B-82D4-067C5DCB39B9}"/>
    <cellStyle name="Normal 25 17 6 4 2 6" xfId="29321" xr:uid="{CF577F9A-2C8E-402C-A2A4-9F22C9135581}"/>
    <cellStyle name="Normal 25 17 6 4 3" xfId="29322" xr:uid="{2086D628-69AE-4E88-8B2B-6F0F3F8726A1}"/>
    <cellStyle name="Normal 25 17 6 4 3 2" xfId="29323" xr:uid="{5FC75D07-6703-4B0B-8255-47ECCBC077A4}"/>
    <cellStyle name="Normal 25 17 6 4 3 2 2" xfId="29324" xr:uid="{20FCF900-5B36-4591-8163-C812F37F4D31}"/>
    <cellStyle name="Normal 25 17 6 4 3 2 3" xfId="29325" xr:uid="{F2E07835-7E50-4DCF-991E-538639C6B742}"/>
    <cellStyle name="Normal 25 17 6 4 3 3" xfId="29326" xr:uid="{59748288-834C-4A8E-9DD4-0E14C3F30E68}"/>
    <cellStyle name="Normal 25 17 6 4 3 4" xfId="29327" xr:uid="{73CBC59D-489C-4975-8819-B9933852AA15}"/>
    <cellStyle name="Normal 25 17 6 4 3 5" xfId="29328" xr:uid="{0D2C091F-A0DE-4A40-B2DC-B71009076A07}"/>
    <cellStyle name="Normal 25 17 6 4 3 6" xfId="29329" xr:uid="{6566F8FE-6267-4584-A3E8-8C39A8724724}"/>
    <cellStyle name="Normal 25 17 6 4 4" xfId="29330" xr:uid="{FB7E63D2-6F5F-410F-856C-908DF411CDBD}"/>
    <cellStyle name="Normal 25 17 6 4 4 2" xfId="29331" xr:uid="{50237C55-85DC-4DEC-9202-34660799094B}"/>
    <cellStyle name="Normal 25 17 6 4 4 3" xfId="29332" xr:uid="{DB527972-8B83-4314-ACBC-B8E07FEA5D2F}"/>
    <cellStyle name="Normal 25 17 6 4 5" xfId="29333" xr:uid="{91A27366-1F35-4C5C-9457-59A9B10E2A8D}"/>
    <cellStyle name="Normal 25 17 6 4 6" xfId="29334" xr:uid="{29D78E72-0378-487C-8F7D-08F759A72699}"/>
    <cellStyle name="Normal 25 17 6 4 7" xfId="29335" xr:uid="{A139AD4E-E2D5-45C0-9F81-E29F86632B5A}"/>
    <cellStyle name="Normal 25 17 6 4 8" xfId="29336" xr:uid="{46F2267C-B3A1-4F2C-9C06-9DDA54527385}"/>
    <cellStyle name="Normal 25 17 6 5" xfId="29337" xr:uid="{4000AEAF-4362-4889-BEE3-5497D5BA74A7}"/>
    <cellStyle name="Normal 25 17 6 5 2" xfId="29338" xr:uid="{904F7C9B-568F-417A-B442-EC4052D66EE1}"/>
    <cellStyle name="Normal 25 17 6 5 2 2" xfId="29339" xr:uid="{7A75E1EE-3D8C-4EE3-9C5D-0FF5BA01B099}"/>
    <cellStyle name="Normal 25 17 6 5 2 2 2" xfId="29340" xr:uid="{DD678685-C721-40AE-BC64-178D96174477}"/>
    <cellStyle name="Normal 25 17 6 5 2 2 3" xfId="29341" xr:uid="{12BEEBAB-EC22-458E-B21E-D518CF1617A2}"/>
    <cellStyle name="Normal 25 17 6 5 2 2 4" xfId="29342" xr:uid="{E57C2D00-71DD-4E7F-AF5B-36D365A0B8E7}"/>
    <cellStyle name="Normal 25 17 6 5 2 2 5" xfId="29343" xr:uid="{7FBC17A1-7F35-4CA3-BFFF-094E263B1E13}"/>
    <cellStyle name="Normal 25 17 6 5 2 3" xfId="29344" xr:uid="{471C7F11-F7B6-4CCC-9E63-A630A3C836A8}"/>
    <cellStyle name="Normal 25 17 6 5 2 4" xfId="29345" xr:uid="{902344CC-C3D5-4636-9EDC-3D4B327491ED}"/>
    <cellStyle name="Normal 25 17 6 5 2 5" xfId="29346" xr:uid="{69C6FE6B-2372-411E-946F-0F9637B321CE}"/>
    <cellStyle name="Normal 25 17 6 5 2 6" xfId="29347" xr:uid="{44DDAAB3-D805-427C-BE0C-FBFF260D83C6}"/>
    <cellStyle name="Normal 25 17 6 5 3" xfId="29348" xr:uid="{C58ACB20-2962-4D90-BDB9-28FAAEC6E2E0}"/>
    <cellStyle name="Normal 25 17 6 5 3 2" xfId="29349" xr:uid="{B9850CA1-4A19-484B-8DE0-CF1675D6CD9A}"/>
    <cellStyle name="Normal 25 17 6 5 3 2 2" xfId="29350" xr:uid="{2C6A1FD9-8685-4192-B2A6-1276BEE9E90D}"/>
    <cellStyle name="Normal 25 17 6 5 3 2 3" xfId="29351" xr:uid="{249A8E25-5D2F-49F7-BD65-4C77FA693A93}"/>
    <cellStyle name="Normal 25 17 6 5 3 3" xfId="29352" xr:uid="{98743DBE-E91E-4A8F-AEE9-5FBF1F979DC4}"/>
    <cellStyle name="Normal 25 17 6 5 3 4" xfId="29353" xr:uid="{906800BB-ABAA-4F34-929F-FE4DC8C590A7}"/>
    <cellStyle name="Normal 25 17 6 5 3 5" xfId="29354" xr:uid="{8CADAA2E-5DB3-4D5A-A02F-8A9D5695E82C}"/>
    <cellStyle name="Normal 25 17 6 5 3 6" xfId="29355" xr:uid="{0BBB85CF-FA16-47AB-A4AA-E21E1CE6E49B}"/>
    <cellStyle name="Normal 25 17 6 5 4" xfId="29356" xr:uid="{1480079F-7009-4A74-992E-A7B9681EF0D6}"/>
    <cellStyle name="Normal 25 17 6 5 4 2" xfId="29357" xr:uid="{9F6A2958-97D8-46B2-878D-219633B85BD8}"/>
    <cellStyle name="Normal 25 17 6 5 4 3" xfId="29358" xr:uid="{65E5F139-6032-40F5-AC72-A38EBB6BB86D}"/>
    <cellStyle name="Normal 25 17 6 5 5" xfId="29359" xr:uid="{72A4F9DA-E24F-4062-816A-640A2C0CE703}"/>
    <cellStyle name="Normal 25 17 6 5 6" xfId="29360" xr:uid="{4F2F2B11-D424-4AC7-87EB-55865EE9224F}"/>
    <cellStyle name="Normal 25 17 6 5 7" xfId="29361" xr:uid="{21CFFB1A-1138-4CC2-88C1-D4527AD952A6}"/>
    <cellStyle name="Normal 25 17 6 5 8" xfId="29362" xr:uid="{97C5F635-50D7-483C-A354-3978712D2B78}"/>
    <cellStyle name="Normal 25 17 6 6" xfId="29363" xr:uid="{5FB28371-BD72-4ACC-AD09-8E69B967E853}"/>
    <cellStyle name="Normal 25 17 6 7" xfId="29364" xr:uid="{306EAC47-67A6-4BF5-A9D7-9EE65A18AD3A}"/>
    <cellStyle name="Normal 25 17 7" xfId="29365" xr:uid="{8AD58DB9-1617-49B2-880A-6038BB4BB580}"/>
    <cellStyle name="Normal 25 17 7 2" xfId="29366" xr:uid="{83A7A089-80A2-4E4A-9BC4-B8ED66F68E48}"/>
    <cellStyle name="Normal 25 17 7 2 2" xfId="29367" xr:uid="{588E123D-5F7F-4496-95E6-246D4C9C3F4E}"/>
    <cellStyle name="Normal 25 17 7 2 2 2" xfId="29368" xr:uid="{4C4A88BB-A88F-491D-A242-2886131A0B11}"/>
    <cellStyle name="Normal 25 17 7 2 3" xfId="29369" xr:uid="{D0A7027D-16DD-44E6-A928-8DB5E824FA4A}"/>
    <cellStyle name="Normal 25 17 7 2 4" xfId="29370" xr:uid="{EBBBAC7A-B04C-45AC-B6E4-ECA332C1C7BB}"/>
    <cellStyle name="Normal 25 17 7 3" xfId="29371" xr:uid="{6EF19F0D-E797-4DD4-8EA4-9DCE2510FA51}"/>
    <cellStyle name="Normal 25 17 7 4" xfId="29372" xr:uid="{DE3741FE-D490-4186-A20E-42A3CF4231C3}"/>
    <cellStyle name="Normal 25 17 7 4 2" xfId="29373" xr:uid="{AFFB1912-84DA-4AB7-B17F-B40ECE3C1BD2}"/>
    <cellStyle name="Normal 25 17 7 4 2 2" xfId="29374" xr:uid="{20036633-37A7-4E64-A083-B965E7C76B23}"/>
    <cellStyle name="Normal 25 17 7 4 2 2 2" xfId="29375" xr:uid="{CAB625B7-1D63-4455-AA8A-042E51E1E728}"/>
    <cellStyle name="Normal 25 17 7 4 2 2 3" xfId="29376" xr:uid="{86C023A4-3EC1-4BF5-9B30-1B2A6D6C9465}"/>
    <cellStyle name="Normal 25 17 7 4 2 2 4" xfId="29377" xr:uid="{CB35D2DD-191A-410B-843B-8AA7358A2E36}"/>
    <cellStyle name="Normal 25 17 7 4 2 2 5" xfId="29378" xr:uid="{7631F7AD-F89E-48F7-92F5-1D3131A052A0}"/>
    <cellStyle name="Normal 25 17 7 4 2 3" xfId="29379" xr:uid="{FA826590-CD10-4750-AC42-D781E11D00B8}"/>
    <cellStyle name="Normal 25 17 7 4 2 4" xfId="29380" xr:uid="{CBA83184-631C-4E05-951F-AC43A626296D}"/>
    <cellStyle name="Normal 25 17 7 4 2 5" xfId="29381" xr:uid="{3FC8CF9C-B0B9-4E67-9268-A7EC09E74B35}"/>
    <cellStyle name="Normal 25 17 7 4 2 6" xfId="29382" xr:uid="{691E401C-5703-46FE-AD3D-3422B68BC312}"/>
    <cellStyle name="Normal 25 17 7 4 3" xfId="29383" xr:uid="{0BB3D9B9-0C8D-4971-9F62-254264E06E44}"/>
    <cellStyle name="Normal 25 17 7 4 3 2" xfId="29384" xr:uid="{D13DCF02-9FBF-46F2-9AD2-E2E59F2F91B7}"/>
    <cellStyle name="Normal 25 17 7 4 3 2 2" xfId="29385" xr:uid="{37504A11-48E4-47C0-BF4C-AA22569338C4}"/>
    <cellStyle name="Normal 25 17 7 4 3 2 3" xfId="29386" xr:uid="{C9DAC8F5-1680-43E7-9874-C12D15CB061E}"/>
    <cellStyle name="Normal 25 17 7 4 3 3" xfId="29387" xr:uid="{83DA5138-8F5C-447F-8BC5-1565FAE2B809}"/>
    <cellStyle name="Normal 25 17 7 4 3 4" xfId="29388" xr:uid="{0EE228ED-AFAF-405E-9B06-2ABF088EF139}"/>
    <cellStyle name="Normal 25 17 7 4 3 5" xfId="29389" xr:uid="{975ACE7A-9946-45FC-AD6B-717222B5425F}"/>
    <cellStyle name="Normal 25 17 7 4 3 6" xfId="29390" xr:uid="{1C930955-26F1-45D6-8FAB-73E9061030C0}"/>
    <cellStyle name="Normal 25 17 7 4 4" xfId="29391" xr:uid="{9F4F8A94-4968-4F51-AED0-A816D435FA5E}"/>
    <cellStyle name="Normal 25 17 7 4 4 2" xfId="29392" xr:uid="{FA957E22-4F2A-49FF-8A90-FBC7EFA7DC67}"/>
    <cellStyle name="Normal 25 17 7 4 4 3" xfId="29393" xr:uid="{322C00C7-2D78-4198-AD0B-88DEA3FEA2F0}"/>
    <cellStyle name="Normal 25 17 7 4 5" xfId="29394" xr:uid="{C6543435-0528-4A39-9DBA-689DA7F6D32F}"/>
    <cellStyle name="Normal 25 17 7 4 6" xfId="29395" xr:uid="{8183B1A3-2049-4653-A227-909997A18C7C}"/>
    <cellStyle name="Normal 25 17 7 4 7" xfId="29396" xr:uid="{C55FC6AE-86D9-4AB3-92A7-75F501E3E8BD}"/>
    <cellStyle name="Normal 25 17 7 4 8" xfId="29397" xr:uid="{D619290E-09D6-44C7-AD40-4A0220302641}"/>
    <cellStyle name="Normal 25 17 7 5" xfId="29398" xr:uid="{3345E0E2-7453-4A5D-8730-5359339B0B04}"/>
    <cellStyle name="Normal 25 17 7 5 2" xfId="29399" xr:uid="{C38E88E9-6B40-41C9-A999-9FE9596F17E8}"/>
    <cellStyle name="Normal 25 17 7 5 2 2" xfId="29400" xr:uid="{5ED10F8B-B411-40F9-B336-F60C8A5A6F90}"/>
    <cellStyle name="Normal 25 17 7 5 2 2 2" xfId="29401" xr:uid="{F9500494-CE7A-43FB-B300-564E0E28B77B}"/>
    <cellStyle name="Normal 25 17 7 5 2 2 3" xfId="29402" xr:uid="{9973C87D-469F-45B3-AE3D-649980E35B1C}"/>
    <cellStyle name="Normal 25 17 7 5 2 2 4" xfId="29403" xr:uid="{0A4945B1-44FA-4412-A999-EB9943C9E0A4}"/>
    <cellStyle name="Normal 25 17 7 5 2 2 5" xfId="29404" xr:uid="{41039789-D1AA-445E-9A50-93280F213BB8}"/>
    <cellStyle name="Normal 25 17 7 5 2 3" xfId="29405" xr:uid="{419A8A46-1865-43BE-A3B2-85DAACF4D29C}"/>
    <cellStyle name="Normal 25 17 7 5 2 4" xfId="29406" xr:uid="{89FF948B-658C-40BD-826F-EE4D6E98F2B1}"/>
    <cellStyle name="Normal 25 17 7 5 2 5" xfId="29407" xr:uid="{23204F86-3043-4364-95A6-329F9CD26668}"/>
    <cellStyle name="Normal 25 17 7 5 2 6" xfId="29408" xr:uid="{EC1B0569-0073-47A2-B329-0BEBAFADF5B4}"/>
    <cellStyle name="Normal 25 17 7 5 3" xfId="29409" xr:uid="{0DC41112-3139-40A0-8223-3013E033C519}"/>
    <cellStyle name="Normal 25 17 7 5 3 2" xfId="29410" xr:uid="{5E4E01FA-FE7D-41C8-B12C-BBFACA137A44}"/>
    <cellStyle name="Normal 25 17 7 5 3 2 2" xfId="29411" xr:uid="{FB863704-EFBC-42FB-A1E8-F9A64CD2795D}"/>
    <cellStyle name="Normal 25 17 7 5 3 2 3" xfId="29412" xr:uid="{B1E452DB-D2F8-4A2E-9B81-071DD6284043}"/>
    <cellStyle name="Normal 25 17 7 5 3 3" xfId="29413" xr:uid="{9FD8D4D3-1F78-4941-9E7B-8DB4130DF3DA}"/>
    <cellStyle name="Normal 25 17 7 5 3 4" xfId="29414" xr:uid="{F09BF807-ED83-4098-A5CC-1CB6C16E6F25}"/>
    <cellStyle name="Normal 25 17 7 5 3 5" xfId="29415" xr:uid="{33B25CC2-4932-4D6D-8EB3-8C12051E9C4B}"/>
    <cellStyle name="Normal 25 17 7 5 3 6" xfId="29416" xr:uid="{036CA3BA-62E4-4178-AC08-EFEA4CA7DAF3}"/>
    <cellStyle name="Normal 25 17 7 5 4" xfId="29417" xr:uid="{230FB850-B77D-4812-BDCC-5D11E87F8101}"/>
    <cellStyle name="Normal 25 17 7 5 4 2" xfId="29418" xr:uid="{117B89B8-8F60-4C53-B994-86E6A5A28D99}"/>
    <cellStyle name="Normal 25 17 7 5 4 3" xfId="29419" xr:uid="{B4BDF03A-A79B-40A3-9C57-2F0C185D48B1}"/>
    <cellStyle name="Normal 25 17 7 5 5" xfId="29420" xr:uid="{751EA98E-BF28-4934-A542-961189C52FF4}"/>
    <cellStyle name="Normal 25 17 7 5 6" xfId="29421" xr:uid="{E35F8FBE-FE0D-4E6C-B8A2-86E0D12E616F}"/>
    <cellStyle name="Normal 25 17 7 5 7" xfId="29422" xr:uid="{AA01E10A-B000-47C1-AA61-8E77DAC2B263}"/>
    <cellStyle name="Normal 25 17 7 5 8" xfId="29423" xr:uid="{33AABC75-F82D-4E4E-B3A5-EFC08EC5D0C9}"/>
    <cellStyle name="Normal 25 17 7 6" xfId="29424" xr:uid="{A30D7ACE-5F79-45AE-9F55-E89E51357AC3}"/>
    <cellStyle name="Normal 25 17 7 7" xfId="29425" xr:uid="{F97A4C62-E01C-4419-A423-A47503E637BF}"/>
    <cellStyle name="Normal 25 17 8" xfId="29426" xr:uid="{38D840C0-015C-4104-859F-C600630D491F}"/>
    <cellStyle name="Normal 25 17 8 2" xfId="29427" xr:uid="{0A8B1497-6295-4DA9-AD4E-0681942FBBC1}"/>
    <cellStyle name="Normal 25 17 8 2 2" xfId="29428" xr:uid="{37B89658-830F-46B8-9D5E-A7D5AD003315}"/>
    <cellStyle name="Normal 25 17 8 2 2 2" xfId="29429" xr:uid="{7B845FA1-A1A5-4490-9B06-52C4F5DC6AED}"/>
    <cellStyle name="Normal 25 17 8 2 3" xfId="29430" xr:uid="{064F8DE6-9216-4B90-B3DC-FAAE9AD76D76}"/>
    <cellStyle name="Normal 25 17 8 2 4" xfId="29431" xr:uid="{DF849F73-F25A-4C54-92AA-BB07F0D92AD5}"/>
    <cellStyle name="Normal 25 17 8 3" xfId="29432" xr:uid="{37DC0214-6F70-4B39-99D2-714BECFB99DD}"/>
    <cellStyle name="Normal 25 17 8 4" xfId="29433" xr:uid="{75CD6A95-2FA6-4604-A86E-3124F85AA3CD}"/>
    <cellStyle name="Normal 25 17 8 4 2" xfId="29434" xr:uid="{191B1A4B-7775-4772-9328-6614AA307D86}"/>
    <cellStyle name="Normal 25 17 8 4 2 2" xfId="29435" xr:uid="{C65885BD-3E68-476D-9C4F-7826EF739502}"/>
    <cellStyle name="Normal 25 17 8 4 2 2 2" xfId="29436" xr:uid="{BABA52F6-1D84-4A55-AD0D-DCA902D34373}"/>
    <cellStyle name="Normal 25 17 8 4 2 2 3" xfId="29437" xr:uid="{EDAF75E3-C35C-4B47-A307-9317D37CE897}"/>
    <cellStyle name="Normal 25 17 8 4 2 2 4" xfId="29438" xr:uid="{74842556-A57C-4711-AFA1-157BF9D20E37}"/>
    <cellStyle name="Normal 25 17 8 4 2 2 5" xfId="29439" xr:uid="{99990A03-A340-4CA2-B5D1-D832BE69CFBF}"/>
    <cellStyle name="Normal 25 17 8 4 2 3" xfId="29440" xr:uid="{7458578C-12BE-42C9-9FD1-3C4B400D6C4E}"/>
    <cellStyle name="Normal 25 17 8 4 2 4" xfId="29441" xr:uid="{F6B3D4D2-7A8A-4D80-A620-FC5BFB2724EA}"/>
    <cellStyle name="Normal 25 17 8 4 2 5" xfId="29442" xr:uid="{5E6C4652-B257-48C4-9CD3-9B2CB614937B}"/>
    <cellStyle name="Normal 25 17 8 4 2 6" xfId="29443" xr:uid="{94654F2E-A7B2-43A4-A749-8B44AC6DE841}"/>
    <cellStyle name="Normal 25 17 8 4 3" xfId="29444" xr:uid="{521442F9-E1CB-4120-9F32-4225F9C16AE4}"/>
    <cellStyle name="Normal 25 17 8 4 3 2" xfId="29445" xr:uid="{93844F31-D504-4D09-8D9C-8C06AF6B38EB}"/>
    <cellStyle name="Normal 25 17 8 4 3 2 2" xfId="29446" xr:uid="{E7AB9EB4-E66B-4772-8B52-B231752BDC85}"/>
    <cellStyle name="Normal 25 17 8 4 3 2 3" xfId="29447" xr:uid="{979674EC-A876-4654-96F2-93F61D3AF727}"/>
    <cellStyle name="Normal 25 17 8 4 3 3" xfId="29448" xr:uid="{7DC6C356-044C-4DBA-B8F3-82D978526ECE}"/>
    <cellStyle name="Normal 25 17 8 4 3 4" xfId="29449" xr:uid="{B04C1A1D-AB68-46C0-A73F-83D7F8905B25}"/>
    <cellStyle name="Normal 25 17 8 4 3 5" xfId="29450" xr:uid="{8108346D-011F-4658-A34F-24B27EEA86A6}"/>
    <cellStyle name="Normal 25 17 8 4 3 6" xfId="29451" xr:uid="{C1D768D6-DF62-48AA-B772-24106E81859B}"/>
    <cellStyle name="Normal 25 17 8 4 4" xfId="29452" xr:uid="{97F26803-E155-43E6-82E0-4759B4FFA155}"/>
    <cellStyle name="Normal 25 17 8 4 4 2" xfId="29453" xr:uid="{0BCC6F1C-F8E3-4A18-B30A-EF7384F72D2D}"/>
    <cellStyle name="Normal 25 17 8 4 4 3" xfId="29454" xr:uid="{432A5662-1852-482F-977C-56234D5DE5CE}"/>
    <cellStyle name="Normal 25 17 8 4 5" xfId="29455" xr:uid="{4EBD5E95-E09E-4B31-9650-2F00890A1077}"/>
    <cellStyle name="Normal 25 17 8 4 6" xfId="29456" xr:uid="{EABFBEF6-FAB9-4D24-9EF8-A6EA21E6C31D}"/>
    <cellStyle name="Normal 25 17 8 4 7" xfId="29457" xr:uid="{79DE53E3-CA2F-4444-8F09-60400DF37D56}"/>
    <cellStyle name="Normal 25 17 8 4 8" xfId="29458" xr:uid="{0BAB38DB-0DB7-47D3-A68C-4BB156C1AA1D}"/>
    <cellStyle name="Normal 25 17 8 5" xfId="29459" xr:uid="{34A15392-EA38-46C7-9D83-6896FC947172}"/>
    <cellStyle name="Normal 25 17 8 5 2" xfId="29460" xr:uid="{81D751E8-B289-4A5A-BB15-28C76CE5EDEC}"/>
    <cellStyle name="Normal 25 17 8 5 2 2" xfId="29461" xr:uid="{CF02023A-9737-4F92-8126-86EA9C83B512}"/>
    <cellStyle name="Normal 25 17 8 5 2 2 2" xfId="29462" xr:uid="{E872463D-144C-47FD-B7AE-EF6D5CA0324A}"/>
    <cellStyle name="Normal 25 17 8 5 2 2 3" xfId="29463" xr:uid="{0C76F760-AEA6-4484-8CD2-FE707EEF8179}"/>
    <cellStyle name="Normal 25 17 8 5 2 2 4" xfId="29464" xr:uid="{5AABE936-F844-4180-96A6-836995D93E7A}"/>
    <cellStyle name="Normal 25 17 8 5 2 2 5" xfId="29465" xr:uid="{EDA80E61-FB9E-46D1-B613-9B4676F9D4DD}"/>
    <cellStyle name="Normal 25 17 8 5 2 3" xfId="29466" xr:uid="{C0691E55-B0BC-4D01-B471-658B7FC6DA8D}"/>
    <cellStyle name="Normal 25 17 8 5 2 4" xfId="29467" xr:uid="{EA730996-EA19-4876-A137-3A8ABC38EC57}"/>
    <cellStyle name="Normal 25 17 8 5 2 5" xfId="29468" xr:uid="{9889F800-E81A-4DC5-A805-9E4CBF802F1B}"/>
    <cellStyle name="Normal 25 17 8 5 2 6" xfId="29469" xr:uid="{09E0BCA5-6F9F-4562-858F-4E8E5A050F20}"/>
    <cellStyle name="Normal 25 17 8 5 3" xfId="29470" xr:uid="{BDFFFA1D-AB0F-4C3D-90B5-4DE7A33FBF4A}"/>
    <cellStyle name="Normal 25 17 8 5 3 2" xfId="29471" xr:uid="{6726B889-35C1-4FD6-A4C4-6AF426E8B7A3}"/>
    <cellStyle name="Normal 25 17 8 5 3 2 2" xfId="29472" xr:uid="{46C932F5-4AD7-49C4-BC36-B7BBA8CB0A52}"/>
    <cellStyle name="Normal 25 17 8 5 3 2 3" xfId="29473" xr:uid="{95030149-DA9F-4447-A947-68C3690BAB40}"/>
    <cellStyle name="Normal 25 17 8 5 3 3" xfId="29474" xr:uid="{96EBBC41-CA14-4DCB-9F5C-539D47A83A23}"/>
    <cellStyle name="Normal 25 17 8 5 3 4" xfId="29475" xr:uid="{EB88BA78-B6B0-443D-98AC-A02BFC1108D5}"/>
    <cellStyle name="Normal 25 17 8 5 3 5" xfId="29476" xr:uid="{FC28D1FE-9DB4-4752-B314-B79D3AACA502}"/>
    <cellStyle name="Normal 25 17 8 5 3 6" xfId="29477" xr:uid="{8ED13A98-8088-418A-8308-4B62F83CB85A}"/>
    <cellStyle name="Normal 25 17 8 5 4" xfId="29478" xr:uid="{57D78E48-7313-493C-B0D2-BB059E2A0D0B}"/>
    <cellStyle name="Normal 25 17 8 5 4 2" xfId="29479" xr:uid="{86446660-7548-4563-8353-F0059125DCF0}"/>
    <cellStyle name="Normal 25 17 8 5 4 3" xfId="29480" xr:uid="{3D18D582-BFF7-4465-B168-12DE35645639}"/>
    <cellStyle name="Normal 25 17 8 5 5" xfId="29481" xr:uid="{8B719C3C-F39C-4580-B1B8-6E523CC84BA8}"/>
    <cellStyle name="Normal 25 17 8 5 6" xfId="29482" xr:uid="{2C84949E-D299-4766-B65C-8B6BCE417EBC}"/>
    <cellStyle name="Normal 25 17 8 5 7" xfId="29483" xr:uid="{F4ED763F-4A6B-40C9-9B2F-104F3EADD6CB}"/>
    <cellStyle name="Normal 25 17 8 5 8" xfId="29484" xr:uid="{F69CBF4B-2832-4D89-A1FE-244CA65A0E0B}"/>
    <cellStyle name="Normal 25 17 8 6" xfId="29485" xr:uid="{4D2FA067-80E5-4325-9675-AFF4E710E1D1}"/>
    <cellStyle name="Normal 25 17 8 7" xfId="29486" xr:uid="{FFE91EE9-A50F-4E68-AC08-9A8B317E2497}"/>
    <cellStyle name="Normal 25 17 9" xfId="29487" xr:uid="{6F346377-C59F-485A-8B78-92A3A3A48BB3}"/>
    <cellStyle name="Normal 25 17 9 2" xfId="29488" xr:uid="{C1E9F0A6-7F44-4164-9EA8-A3C64B522909}"/>
    <cellStyle name="Normal 25 17 9 2 2" xfId="29489" xr:uid="{C11E4B84-A637-4B46-AF08-E8FF4F9077A4}"/>
    <cellStyle name="Normal 25 17 9 2 2 2" xfId="29490" xr:uid="{C9B57C5D-79FF-48EA-B5E4-F50ADA681800}"/>
    <cellStyle name="Normal 25 17 9 2 3" xfId="29491" xr:uid="{B04F97CF-4E1B-42D0-B19B-AC86A14EC60F}"/>
    <cellStyle name="Normal 25 17 9 2 4" xfId="29492" xr:uid="{4B6F24B3-9DB7-4E82-A59C-5DE2084E7149}"/>
    <cellStyle name="Normal 25 17 9 3" xfId="29493" xr:uid="{9D6DA923-B838-4D7A-893B-574254626C0A}"/>
    <cellStyle name="Normal 25 17 9 4" xfId="29494" xr:uid="{84F099C9-BE8D-453C-84EC-F2D317B5C149}"/>
    <cellStyle name="Normal 25 17 9 4 2" xfId="29495" xr:uid="{3A1B33F2-3E4C-474F-AEE1-8CE181B8379B}"/>
    <cellStyle name="Normal 25 17 9 4 2 2" xfId="29496" xr:uid="{31B05119-A75E-4B01-8497-411B6714719F}"/>
    <cellStyle name="Normal 25 17 9 4 2 2 2" xfId="29497" xr:uid="{E37041E7-82A7-4428-AA9A-A9274AEB21FE}"/>
    <cellStyle name="Normal 25 17 9 4 2 2 3" xfId="29498" xr:uid="{325E5F21-623E-46F8-B854-5638B62966D3}"/>
    <cellStyle name="Normal 25 17 9 4 2 2 4" xfId="29499" xr:uid="{C56F9F56-CE85-4FA6-B92C-149F4C1CA05E}"/>
    <cellStyle name="Normal 25 17 9 4 2 2 5" xfId="29500" xr:uid="{223C3594-B60B-474A-A344-131377A09451}"/>
    <cellStyle name="Normal 25 17 9 4 2 3" xfId="29501" xr:uid="{321D353C-1AEE-4712-8EEC-84E528E9F73B}"/>
    <cellStyle name="Normal 25 17 9 4 2 4" xfId="29502" xr:uid="{6C7A191B-4E8C-41B4-B42E-6A78E029BA6C}"/>
    <cellStyle name="Normal 25 17 9 4 2 5" xfId="29503" xr:uid="{08DFDA73-2330-4B4C-90F6-5962FA433E3F}"/>
    <cellStyle name="Normal 25 17 9 4 2 6" xfId="29504" xr:uid="{3A6258FA-BF57-4D6D-AE1D-CF0C17A471C5}"/>
    <cellStyle name="Normal 25 17 9 4 3" xfId="29505" xr:uid="{8D2C3B74-0EC4-4545-9571-807B9FAECB38}"/>
    <cellStyle name="Normal 25 17 9 4 3 2" xfId="29506" xr:uid="{B2BB7E5F-3E2E-437D-85F9-0C2BF714B1D5}"/>
    <cellStyle name="Normal 25 17 9 4 3 2 2" xfId="29507" xr:uid="{B70A73E4-BB54-4A1A-A43E-986B07178B43}"/>
    <cellStyle name="Normal 25 17 9 4 3 2 3" xfId="29508" xr:uid="{A56C5521-D23A-4F11-A212-33DB68AA6385}"/>
    <cellStyle name="Normal 25 17 9 4 3 3" xfId="29509" xr:uid="{84F1EE43-B3EC-4E23-8A9E-F07A82D17BAB}"/>
    <cellStyle name="Normal 25 17 9 4 3 4" xfId="29510" xr:uid="{19E50FCA-2221-4402-9FBD-F7E8BB3424D8}"/>
    <cellStyle name="Normal 25 17 9 4 3 5" xfId="29511" xr:uid="{49FFCA50-F2A0-4DD1-B34E-0A13851AFDE8}"/>
    <cellStyle name="Normal 25 17 9 4 3 6" xfId="29512" xr:uid="{1A13A67E-4ED1-4095-A859-2DF8E8B4F355}"/>
    <cellStyle name="Normal 25 17 9 4 4" xfId="29513" xr:uid="{8BBE65A6-DE5C-46B6-A5C1-69159F72076A}"/>
    <cellStyle name="Normal 25 17 9 4 4 2" xfId="29514" xr:uid="{6228E2B5-29AE-4F9D-BB90-506E90A82034}"/>
    <cellStyle name="Normal 25 17 9 4 4 3" xfId="29515" xr:uid="{0DEE7F72-3B13-4C9A-9163-74F974D017F5}"/>
    <cellStyle name="Normal 25 17 9 4 5" xfId="29516" xr:uid="{0DECC200-38A9-44DD-95F9-5664A61F4566}"/>
    <cellStyle name="Normal 25 17 9 4 6" xfId="29517" xr:uid="{5D874F5F-C278-430B-B24C-C50941F05B06}"/>
    <cellStyle name="Normal 25 17 9 4 7" xfId="29518" xr:uid="{1B7A3A43-AE89-445B-A916-BFBC239CDF9D}"/>
    <cellStyle name="Normal 25 17 9 4 8" xfId="29519" xr:uid="{45C46D67-3575-48A9-BD75-C56A67309891}"/>
    <cellStyle name="Normal 25 17 9 5" xfId="29520" xr:uid="{5534353A-5BEF-4BAC-89CC-CA9B21AECB8A}"/>
    <cellStyle name="Normal 25 17 9 5 2" xfId="29521" xr:uid="{A32DB719-7817-4EAB-BA56-398DBA627D87}"/>
    <cellStyle name="Normal 25 17 9 5 2 2" xfId="29522" xr:uid="{928D2895-3400-40AB-85BB-D5A926A4515C}"/>
    <cellStyle name="Normal 25 17 9 5 2 2 2" xfId="29523" xr:uid="{2B0B796A-C84F-48E7-9816-755463E3518C}"/>
    <cellStyle name="Normal 25 17 9 5 2 2 3" xfId="29524" xr:uid="{BE2341CE-6317-4C5C-8602-504F4E1158B4}"/>
    <cellStyle name="Normal 25 17 9 5 2 2 4" xfId="29525" xr:uid="{91C46AFD-A117-44AD-9CDA-4B89AD4DB60C}"/>
    <cellStyle name="Normal 25 17 9 5 2 2 5" xfId="29526" xr:uid="{64EBB5DF-4AA6-4325-A060-19BB5DC1DCD8}"/>
    <cellStyle name="Normal 25 17 9 5 2 3" xfId="29527" xr:uid="{71AD9B7D-A8F9-4382-9DB7-50BA2E4A742A}"/>
    <cellStyle name="Normal 25 17 9 5 2 4" xfId="29528" xr:uid="{AD220068-AEC6-4897-92B0-2B6D5B11BB5D}"/>
    <cellStyle name="Normal 25 17 9 5 2 5" xfId="29529" xr:uid="{51390471-AB6F-4CDF-A159-88373C43B6CB}"/>
    <cellStyle name="Normal 25 17 9 5 2 6" xfId="29530" xr:uid="{A0575766-5E8F-4E05-857B-6BEBC634D6BA}"/>
    <cellStyle name="Normal 25 17 9 5 3" xfId="29531" xr:uid="{A1CF9D6B-1773-494D-8CC9-245C988AE241}"/>
    <cellStyle name="Normal 25 17 9 5 3 2" xfId="29532" xr:uid="{F6BCA1AB-4EC4-41FD-8B78-D8740E84B572}"/>
    <cellStyle name="Normal 25 17 9 5 3 2 2" xfId="29533" xr:uid="{F52E8DD5-0D8A-46C2-897A-90604C5AD961}"/>
    <cellStyle name="Normal 25 17 9 5 3 2 3" xfId="29534" xr:uid="{0A515413-920C-448A-9BAD-24D564CF47F9}"/>
    <cellStyle name="Normal 25 17 9 5 3 3" xfId="29535" xr:uid="{630BDF48-1610-4797-AA55-676A0F130EF6}"/>
    <cellStyle name="Normal 25 17 9 5 3 4" xfId="29536" xr:uid="{7760AEFC-3685-40FE-B0D1-3CCCD52F5847}"/>
    <cellStyle name="Normal 25 17 9 5 3 5" xfId="29537" xr:uid="{F0299E1D-0967-497E-87D6-3DC3C0CAB30B}"/>
    <cellStyle name="Normal 25 17 9 5 3 6" xfId="29538" xr:uid="{D44E63BD-ACAC-44A7-A34B-16E1BFEA17E1}"/>
    <cellStyle name="Normal 25 17 9 5 4" xfId="29539" xr:uid="{B86631A6-C868-4944-9635-5E101260A0F1}"/>
    <cellStyle name="Normal 25 17 9 5 4 2" xfId="29540" xr:uid="{1F3F7D46-37CD-4AA9-810A-E7329956A4F3}"/>
    <cellStyle name="Normal 25 17 9 5 4 3" xfId="29541" xr:uid="{C28D61FD-B7D0-4712-9106-45EB7D096E15}"/>
    <cellStyle name="Normal 25 17 9 5 5" xfId="29542" xr:uid="{AA1A908A-E4C6-485D-A126-80888C595167}"/>
    <cellStyle name="Normal 25 17 9 5 6" xfId="29543" xr:uid="{80F073B2-6CB9-4CB7-8B63-E21BDF67F4A6}"/>
    <cellStyle name="Normal 25 17 9 5 7" xfId="29544" xr:uid="{31A5D1C0-1D5A-4BA4-9CFC-F9062DDC3D30}"/>
    <cellStyle name="Normal 25 17 9 5 8" xfId="29545" xr:uid="{EC8B4AFB-032B-4C7D-B672-E47AC3C44192}"/>
    <cellStyle name="Normal 25 17 9 6" xfId="29546" xr:uid="{8CAE9D9E-6AB7-4430-8532-FA4354E5981D}"/>
    <cellStyle name="Normal 25 17 9 7" xfId="29547" xr:uid="{28AD820C-7B96-437E-9D79-758586EAF32B}"/>
    <cellStyle name="Normal 25 18" xfId="29548" xr:uid="{8E61741E-91A5-44B9-AAF1-CCF3FA1028BF}"/>
    <cellStyle name="Normal 25 18 10" xfId="29549" xr:uid="{04E71C09-77F1-473C-A110-34BAF5935DDA}"/>
    <cellStyle name="Normal 25 18 10 2" xfId="29550" xr:uid="{66636835-A0CD-49A5-B263-5E1932F2243D}"/>
    <cellStyle name="Normal 25 18 10 2 2" xfId="29551" xr:uid="{FD364885-E8B3-418F-8073-26B199F07EAD}"/>
    <cellStyle name="Normal 25 18 10 2 2 2" xfId="29552" xr:uid="{352BE078-BBF6-4FD5-BDFC-F862F48A7841}"/>
    <cellStyle name="Normal 25 18 10 2 3" xfId="29553" xr:uid="{503A0767-0062-46FB-BFF6-4A17985CB790}"/>
    <cellStyle name="Normal 25 18 10 2 4" xfId="29554" xr:uid="{53F9C0E1-5CB7-4C93-987F-81053118AAED}"/>
    <cellStyle name="Normal 25 18 10 3" xfId="29555" xr:uid="{E059EF58-82C0-431C-9FC0-D80C95FED573}"/>
    <cellStyle name="Normal 25 18 10 4" xfId="29556" xr:uid="{4DA2AFFE-B928-4C6D-9168-8FB192453AB1}"/>
    <cellStyle name="Normal 25 18 10 4 2" xfId="29557" xr:uid="{81C2AEE8-AB77-4C15-9249-A402BEEA1A4C}"/>
    <cellStyle name="Normal 25 18 10 4 2 2" xfId="29558" xr:uid="{770D7363-CED0-4723-9217-16F3682D18EF}"/>
    <cellStyle name="Normal 25 18 10 4 2 2 2" xfId="29559" xr:uid="{0DFB13AE-3FE8-40A0-AE12-A5D08419CAA2}"/>
    <cellStyle name="Normal 25 18 10 4 2 2 3" xfId="29560" xr:uid="{E62B40BD-FCFA-40BD-9265-7C65F11683B7}"/>
    <cellStyle name="Normal 25 18 10 4 2 2 4" xfId="29561" xr:uid="{F33543FB-FE13-469A-9526-8CC63226B406}"/>
    <cellStyle name="Normal 25 18 10 4 2 2 5" xfId="29562" xr:uid="{4CD9357D-7104-44E6-9381-BC235B8461A1}"/>
    <cellStyle name="Normal 25 18 10 4 2 3" xfId="29563" xr:uid="{F171E454-69F5-4327-A868-589623425F52}"/>
    <cellStyle name="Normal 25 18 10 4 2 4" xfId="29564" xr:uid="{E8E7BDE4-AA62-4283-AA59-C1B498EE3629}"/>
    <cellStyle name="Normal 25 18 10 4 2 5" xfId="29565" xr:uid="{B8CAD847-0BCE-4093-BB4C-E3589C2DB548}"/>
    <cellStyle name="Normal 25 18 10 4 2 6" xfId="29566" xr:uid="{B0F912ED-9B16-4AF9-BF7B-5D65D875FD49}"/>
    <cellStyle name="Normal 25 18 10 4 3" xfId="29567" xr:uid="{666438E3-67C8-4240-82F7-EB19EB97BC34}"/>
    <cellStyle name="Normal 25 18 10 4 3 2" xfId="29568" xr:uid="{AC2CABD2-F16D-4D8F-B5E6-85472CB0969D}"/>
    <cellStyle name="Normal 25 18 10 4 3 2 2" xfId="29569" xr:uid="{C67F60E5-A448-4A83-A2E9-FE5F88FB66EA}"/>
    <cellStyle name="Normal 25 18 10 4 3 2 3" xfId="29570" xr:uid="{B74B9EC1-7243-40D0-87BA-ECDF3397DF1A}"/>
    <cellStyle name="Normal 25 18 10 4 3 3" xfId="29571" xr:uid="{A5D6DAD6-1106-4B28-8D86-393EB9A69297}"/>
    <cellStyle name="Normal 25 18 10 4 3 4" xfId="29572" xr:uid="{6B7FCC78-C0D0-47EF-8234-E138D9555CDB}"/>
    <cellStyle name="Normal 25 18 10 4 3 5" xfId="29573" xr:uid="{A1205E3B-E92E-4B2F-9A0C-6F3F52EEA8C6}"/>
    <cellStyle name="Normal 25 18 10 4 3 6" xfId="29574" xr:uid="{12B1A10B-98D3-4097-A4E5-E94DA15D2093}"/>
    <cellStyle name="Normal 25 18 10 4 4" xfId="29575" xr:uid="{CBBC12F3-8726-4DF5-B8C2-934B1C223D23}"/>
    <cellStyle name="Normal 25 18 10 4 4 2" xfId="29576" xr:uid="{23787BB8-5322-4788-850C-10AED05AA2A6}"/>
    <cellStyle name="Normal 25 18 10 4 4 3" xfId="29577" xr:uid="{1261325B-EAAF-4E2B-B314-B19C6EA24095}"/>
    <cellStyle name="Normal 25 18 10 4 5" xfId="29578" xr:uid="{B6545122-A65E-4FF9-A872-A55D2F6D9FE6}"/>
    <cellStyle name="Normal 25 18 10 4 6" xfId="29579" xr:uid="{1F17DFDC-0D25-476B-BACD-F61DEE7B8061}"/>
    <cellStyle name="Normal 25 18 10 4 7" xfId="29580" xr:uid="{4D485F54-627B-4615-AD88-6E1DF9E51603}"/>
    <cellStyle name="Normal 25 18 10 4 8" xfId="29581" xr:uid="{0A649AA2-3580-4724-92A0-C149ECDFAC8C}"/>
    <cellStyle name="Normal 25 18 10 5" xfId="29582" xr:uid="{27F41FEE-C549-4CD7-B515-D98D7938B4A1}"/>
    <cellStyle name="Normal 25 18 10 5 2" xfId="29583" xr:uid="{7B0EA0E3-A3FE-4EC5-9B66-75D31884EDF7}"/>
    <cellStyle name="Normal 25 18 10 5 2 2" xfId="29584" xr:uid="{087C2F84-BCCF-4233-959B-5D91D441F665}"/>
    <cellStyle name="Normal 25 18 10 5 2 2 2" xfId="29585" xr:uid="{0F2C3D6B-96C4-42CC-A6DF-D90A6DEA779F}"/>
    <cellStyle name="Normal 25 18 10 5 2 2 3" xfId="29586" xr:uid="{31854B9B-6E26-43CF-9D13-F59427FDED76}"/>
    <cellStyle name="Normal 25 18 10 5 2 2 4" xfId="29587" xr:uid="{F560FFE6-A7DA-4089-ABA2-F733DF24AE23}"/>
    <cellStyle name="Normal 25 18 10 5 2 2 5" xfId="29588" xr:uid="{FF9A420E-7FC9-4969-9276-A53A2251CDBE}"/>
    <cellStyle name="Normal 25 18 10 5 2 3" xfId="29589" xr:uid="{376E5C4E-C71E-43E4-94C5-8F3C54324D40}"/>
    <cellStyle name="Normal 25 18 10 5 2 4" xfId="29590" xr:uid="{67EE7E08-7280-4109-8251-F8962F2B5A64}"/>
    <cellStyle name="Normal 25 18 10 5 2 5" xfId="29591" xr:uid="{40EFA951-050F-41EC-8854-B753B11AB3FE}"/>
    <cellStyle name="Normal 25 18 10 5 2 6" xfId="29592" xr:uid="{13AF71C3-FC7E-43B9-A341-1B39D714AD37}"/>
    <cellStyle name="Normal 25 18 10 5 3" xfId="29593" xr:uid="{D208B728-74C6-4238-9FF2-63062BE33037}"/>
    <cellStyle name="Normal 25 18 10 5 3 2" xfId="29594" xr:uid="{8AECA127-9CC2-4333-A4B5-2910F3D15389}"/>
    <cellStyle name="Normal 25 18 10 5 3 2 2" xfId="29595" xr:uid="{6B2F5CDB-98C6-4851-9FAE-72CF2784FAB1}"/>
    <cellStyle name="Normal 25 18 10 5 3 2 3" xfId="29596" xr:uid="{865A7C1C-993A-4002-9F79-D2A2FD397F75}"/>
    <cellStyle name="Normal 25 18 10 5 3 3" xfId="29597" xr:uid="{FF4173D0-15BA-4030-AB73-4F2CCA077A1B}"/>
    <cellStyle name="Normal 25 18 10 5 3 4" xfId="29598" xr:uid="{F9C60720-22F2-4285-8C0A-859CAFEAE5E2}"/>
    <cellStyle name="Normal 25 18 10 5 3 5" xfId="29599" xr:uid="{8ECD5972-1667-4D4D-825C-91B238BB004B}"/>
    <cellStyle name="Normal 25 18 10 5 3 6" xfId="29600" xr:uid="{3ADE2D56-59FF-478D-90D1-D452C10586D1}"/>
    <cellStyle name="Normal 25 18 10 5 4" xfId="29601" xr:uid="{12BBF742-A2D6-4B54-BD34-49E24D50A995}"/>
    <cellStyle name="Normal 25 18 10 5 4 2" xfId="29602" xr:uid="{4157F6C0-067D-4AB1-8C1B-34B5487816D9}"/>
    <cellStyle name="Normal 25 18 10 5 4 3" xfId="29603" xr:uid="{54DCD420-CCBE-4463-B1A6-FEDED537A071}"/>
    <cellStyle name="Normal 25 18 10 5 5" xfId="29604" xr:uid="{78BDAD1F-35A2-4C05-9BF5-B0D7EC62BC1D}"/>
    <cellStyle name="Normal 25 18 10 5 6" xfId="29605" xr:uid="{EF0BD1D8-5347-44AE-8285-72CD7796305A}"/>
    <cellStyle name="Normal 25 18 10 5 7" xfId="29606" xr:uid="{2DE0822B-3F44-464A-B572-5E78F3861336}"/>
    <cellStyle name="Normal 25 18 10 5 8" xfId="29607" xr:uid="{14248416-689E-4CF1-904A-D86C105AFD42}"/>
    <cellStyle name="Normal 25 18 10 6" xfId="29608" xr:uid="{D8A64EFB-86E8-4DEA-9385-283C65B03308}"/>
    <cellStyle name="Normal 25 18 10 7" xfId="29609" xr:uid="{56A27F28-438A-43CF-AA83-96A53A38C046}"/>
    <cellStyle name="Normal 25 18 11" xfId="29610" xr:uid="{F40C8DC4-6E8E-4FAE-8E53-D96763859975}"/>
    <cellStyle name="Normal 25 18 11 2" xfId="29611" xr:uid="{1FAA5B97-D57D-430A-9E16-ED4BB242A302}"/>
    <cellStyle name="Normal 25 18 11 2 2" xfId="29612" xr:uid="{7C4763BA-6D4D-4001-8994-15531AFE4234}"/>
    <cellStyle name="Normal 25 18 11 2 2 2" xfId="29613" xr:uid="{EB102C2B-498B-4014-8CBD-7DF5DEC668B2}"/>
    <cellStyle name="Normal 25 18 11 2 3" xfId="29614" xr:uid="{EAD96461-246A-44DD-9527-D6AB5674F80F}"/>
    <cellStyle name="Normal 25 18 11 2 4" xfId="29615" xr:uid="{70402CB1-D8BD-44E7-B970-8F17E7FE0AB0}"/>
    <cellStyle name="Normal 25 18 11 3" xfId="29616" xr:uid="{83A257BA-5709-403A-8394-EEDC558C5A86}"/>
    <cellStyle name="Normal 25 18 11 4" xfId="29617" xr:uid="{B6C00121-760B-4FDC-BE9C-C55BA7EEC47B}"/>
    <cellStyle name="Normal 25 18 11 4 2" xfId="29618" xr:uid="{821E197C-A0F9-48ED-9C6A-C72E331F695F}"/>
    <cellStyle name="Normal 25 18 11 4 2 2" xfId="29619" xr:uid="{B899D6CB-FBDB-49BD-A25C-1A3A24EFACF9}"/>
    <cellStyle name="Normal 25 18 11 4 2 2 2" xfId="29620" xr:uid="{FB952830-2FA2-4FDB-A296-67CE863774ED}"/>
    <cellStyle name="Normal 25 18 11 4 2 2 3" xfId="29621" xr:uid="{3CE84B53-2220-46DD-8518-052639ACE7D4}"/>
    <cellStyle name="Normal 25 18 11 4 2 2 4" xfId="29622" xr:uid="{A6AF64A3-60D7-4F8D-95B4-93092A684198}"/>
    <cellStyle name="Normal 25 18 11 4 2 2 5" xfId="29623" xr:uid="{1C480B98-1C7A-4531-8BF2-3DDAF0B7F526}"/>
    <cellStyle name="Normal 25 18 11 4 2 3" xfId="29624" xr:uid="{E66B02D8-36F4-44A0-A36D-D829B9A9A680}"/>
    <cellStyle name="Normal 25 18 11 4 2 4" xfId="29625" xr:uid="{A2F3B90E-8D42-49D0-A849-F157C607E8D6}"/>
    <cellStyle name="Normal 25 18 11 4 2 5" xfId="29626" xr:uid="{07E86267-7C80-420D-AEEB-A42A381FBB54}"/>
    <cellStyle name="Normal 25 18 11 4 2 6" xfId="29627" xr:uid="{ADF1163E-F914-46BA-AEEA-9533038AA5D4}"/>
    <cellStyle name="Normal 25 18 11 4 3" xfId="29628" xr:uid="{A76535B8-F88B-4117-8887-2FF582A076B3}"/>
    <cellStyle name="Normal 25 18 11 4 3 2" xfId="29629" xr:uid="{B0E92275-D59B-4479-9378-A7B1681F7107}"/>
    <cellStyle name="Normal 25 18 11 4 3 2 2" xfId="29630" xr:uid="{FAEA2B93-9062-48BA-9874-1D6821748B80}"/>
    <cellStyle name="Normal 25 18 11 4 3 2 3" xfId="29631" xr:uid="{363302FF-DF2D-4E29-A84A-ABC619270B93}"/>
    <cellStyle name="Normal 25 18 11 4 3 3" xfId="29632" xr:uid="{19E367A9-DA94-4E45-9ADF-71505DED5C23}"/>
    <cellStyle name="Normal 25 18 11 4 3 4" xfId="29633" xr:uid="{21E83D6A-9A4B-4DBD-8EA8-35AE43A7C36A}"/>
    <cellStyle name="Normal 25 18 11 4 3 5" xfId="29634" xr:uid="{AA7C588B-7C1D-4CC9-ACDF-EEEEB1D19305}"/>
    <cellStyle name="Normal 25 18 11 4 3 6" xfId="29635" xr:uid="{96DF8709-AD8A-49BC-A0CB-4A47E116A569}"/>
    <cellStyle name="Normal 25 18 11 4 4" xfId="29636" xr:uid="{FF3CF3F7-5D27-4B5B-9795-C633E96B8FFF}"/>
    <cellStyle name="Normal 25 18 11 4 4 2" xfId="29637" xr:uid="{61EBA68B-A674-419A-A7FB-CDBB372F2A25}"/>
    <cellStyle name="Normal 25 18 11 4 4 3" xfId="29638" xr:uid="{1C3FC740-0DAE-4F22-B04C-EA6D62E950FB}"/>
    <cellStyle name="Normal 25 18 11 4 5" xfId="29639" xr:uid="{1AF578AF-0335-4C28-85AB-377199546385}"/>
    <cellStyle name="Normal 25 18 11 4 6" xfId="29640" xr:uid="{01B86145-EDD1-43FA-B50B-587FC6D14047}"/>
    <cellStyle name="Normal 25 18 11 4 7" xfId="29641" xr:uid="{B0212913-EF1B-4E47-B960-72DB7E884853}"/>
    <cellStyle name="Normal 25 18 11 4 8" xfId="29642" xr:uid="{CFE98DF4-B674-4249-9E0C-D504AC9F2A0E}"/>
    <cellStyle name="Normal 25 18 11 5" xfId="29643" xr:uid="{DC22330D-B7F2-4CAF-999F-7F5C1A1E3E0A}"/>
    <cellStyle name="Normal 25 18 11 5 2" xfId="29644" xr:uid="{DA263F36-D8BD-493D-8680-3170A97E6117}"/>
    <cellStyle name="Normal 25 18 11 5 2 2" xfId="29645" xr:uid="{882C14AF-3AB5-4261-BD9A-91A9A43D151A}"/>
    <cellStyle name="Normal 25 18 11 5 2 2 2" xfId="29646" xr:uid="{8967A469-2813-4A30-83B0-C8147902F348}"/>
    <cellStyle name="Normal 25 18 11 5 2 2 3" xfId="29647" xr:uid="{11D2A7F9-0DF1-4DA4-BA69-5A0B30114EBC}"/>
    <cellStyle name="Normal 25 18 11 5 2 2 4" xfId="29648" xr:uid="{0C75DB98-9E71-4EB1-A0BE-01055FBCB405}"/>
    <cellStyle name="Normal 25 18 11 5 2 2 5" xfId="29649" xr:uid="{94159047-FE85-4963-9311-A0BB2E0E0C91}"/>
    <cellStyle name="Normal 25 18 11 5 2 3" xfId="29650" xr:uid="{D8895A54-C62F-4167-8A8C-7D8F0147E205}"/>
    <cellStyle name="Normal 25 18 11 5 2 4" xfId="29651" xr:uid="{FA853F51-B70F-46A3-9382-31DCDB522D56}"/>
    <cellStyle name="Normal 25 18 11 5 2 5" xfId="29652" xr:uid="{EBCB7C98-C05F-407C-B105-49C503485C48}"/>
    <cellStyle name="Normal 25 18 11 5 2 6" xfId="29653" xr:uid="{0767E70E-6F93-472D-B278-2BB1A89724FF}"/>
    <cellStyle name="Normal 25 18 11 5 3" xfId="29654" xr:uid="{C6E14B13-0947-4496-9D73-271B69D94931}"/>
    <cellStyle name="Normal 25 18 11 5 3 2" xfId="29655" xr:uid="{C6C1DA73-5D5A-4FC1-B47F-FA536F5F2C9B}"/>
    <cellStyle name="Normal 25 18 11 5 3 2 2" xfId="29656" xr:uid="{F02BAB63-DD13-4688-9673-28D0075AEA83}"/>
    <cellStyle name="Normal 25 18 11 5 3 2 3" xfId="29657" xr:uid="{1AB58C94-8832-482A-B837-1B409617A05F}"/>
    <cellStyle name="Normal 25 18 11 5 3 3" xfId="29658" xr:uid="{783E46D4-A030-489A-8213-821665C72C61}"/>
    <cellStyle name="Normal 25 18 11 5 3 4" xfId="29659" xr:uid="{9656A3E7-89A4-40E3-A249-B4EED15F4DA0}"/>
    <cellStyle name="Normal 25 18 11 5 3 5" xfId="29660" xr:uid="{66FC13B9-62E2-4C93-99B5-E84D3470BAEC}"/>
    <cellStyle name="Normal 25 18 11 5 3 6" xfId="29661" xr:uid="{58A33651-90A3-4275-99A5-159844EB4937}"/>
    <cellStyle name="Normal 25 18 11 5 4" xfId="29662" xr:uid="{88298EF0-D05D-4CC7-B53E-90E5FE8A8BE5}"/>
    <cellStyle name="Normal 25 18 11 5 4 2" xfId="29663" xr:uid="{7C153C70-9C46-496D-91B0-C3A920958C83}"/>
    <cellStyle name="Normal 25 18 11 5 4 3" xfId="29664" xr:uid="{CEDD76CF-1F80-43AF-B5C8-E177C251C47F}"/>
    <cellStyle name="Normal 25 18 11 5 5" xfId="29665" xr:uid="{E101632D-2FCF-40FB-8F48-55E0E733F3F0}"/>
    <cellStyle name="Normal 25 18 11 5 6" xfId="29666" xr:uid="{01EE73D0-A882-4C7E-872C-BF66237BC1D7}"/>
    <cellStyle name="Normal 25 18 11 5 7" xfId="29667" xr:uid="{E9B30A50-E747-4EED-9FF7-68DEE73433A4}"/>
    <cellStyle name="Normal 25 18 11 5 8" xfId="29668" xr:uid="{329DE846-B917-4016-8E8F-D238191A1DB8}"/>
    <cellStyle name="Normal 25 18 11 6" xfId="29669" xr:uid="{FD08C8DE-0D26-403B-A741-B1B897FC67CA}"/>
    <cellStyle name="Normal 25 18 11 7" xfId="29670" xr:uid="{621BE978-736D-45D1-BEBF-87D93B9B8FA5}"/>
    <cellStyle name="Normal 25 18 12" xfId="29671" xr:uid="{CFF125B2-86E2-4C34-8644-182D4ABAD6A8}"/>
    <cellStyle name="Normal 25 18 12 2" xfId="29672" xr:uid="{ABD831F3-145F-411E-9232-05B6FF581641}"/>
    <cellStyle name="Normal 25 18 12 2 2" xfId="29673" xr:uid="{F5AC1DCD-024E-4CA0-8D46-22D94D698C1B}"/>
    <cellStyle name="Normal 25 18 12 2 2 2" xfId="29674" xr:uid="{35E63140-22E4-4F3C-8C1C-98FDB3F7BC82}"/>
    <cellStyle name="Normal 25 18 12 2 3" xfId="29675" xr:uid="{331A0A37-7B89-4A8F-8B9B-745CF2A17618}"/>
    <cellStyle name="Normal 25 18 12 2 4" xfId="29676" xr:uid="{AAC414E5-80A3-41E4-A796-87D67CC0ADE3}"/>
    <cellStyle name="Normal 25 18 12 3" xfId="29677" xr:uid="{AF19E6A0-A003-42F1-9FF5-3B8386F2B5C8}"/>
    <cellStyle name="Normal 25 18 12 4" xfId="29678" xr:uid="{4C901E0E-E8A8-47E7-BD01-EC8D925E4FF4}"/>
    <cellStyle name="Normal 25 18 12 4 2" xfId="29679" xr:uid="{4E9DAA12-D6B3-430A-9C48-539BF56A9064}"/>
    <cellStyle name="Normal 25 18 12 4 2 2" xfId="29680" xr:uid="{BED6A993-CE29-42B3-97FA-77F501922D8C}"/>
    <cellStyle name="Normal 25 18 12 4 2 2 2" xfId="29681" xr:uid="{45029432-9053-43DB-B714-38E37320DEF0}"/>
    <cellStyle name="Normal 25 18 12 4 2 2 3" xfId="29682" xr:uid="{C71B4305-CD9B-43C1-B480-2010FE181AF9}"/>
    <cellStyle name="Normal 25 18 12 4 2 2 4" xfId="29683" xr:uid="{8BA99FF7-AB9C-4C80-B01A-CFA3E8D9748B}"/>
    <cellStyle name="Normal 25 18 12 4 2 2 5" xfId="29684" xr:uid="{9A286BD0-6F8F-495A-8E06-C243DA8F1200}"/>
    <cellStyle name="Normal 25 18 12 4 2 3" xfId="29685" xr:uid="{F1FBA25C-F4D3-4F9D-BE2D-36088ADAC5D8}"/>
    <cellStyle name="Normal 25 18 12 4 2 4" xfId="29686" xr:uid="{303CA30E-3F8D-4F1E-9A6F-5B5D5E3E76BD}"/>
    <cellStyle name="Normal 25 18 12 4 2 5" xfId="29687" xr:uid="{AA6A1EA0-4A71-4CF8-A398-962C7F8F6596}"/>
    <cellStyle name="Normal 25 18 12 4 2 6" xfId="29688" xr:uid="{760FC195-1D81-4626-82CC-5FDFF5F6BEB2}"/>
    <cellStyle name="Normal 25 18 12 4 3" xfId="29689" xr:uid="{D0FD7D7F-56D7-47BD-9CB8-6484BB1642AF}"/>
    <cellStyle name="Normal 25 18 12 4 3 2" xfId="29690" xr:uid="{C921486F-4688-4AAB-85AD-F0B7A5AFC957}"/>
    <cellStyle name="Normal 25 18 12 4 3 2 2" xfId="29691" xr:uid="{E239433D-82CB-4ABA-8BA4-1D7E6B2C5843}"/>
    <cellStyle name="Normal 25 18 12 4 3 2 3" xfId="29692" xr:uid="{4E56603A-90F8-4C57-959D-BF09D41FF03D}"/>
    <cellStyle name="Normal 25 18 12 4 3 3" xfId="29693" xr:uid="{6A21CA7D-D2A2-4E87-A9EF-39FEA058B419}"/>
    <cellStyle name="Normal 25 18 12 4 3 4" xfId="29694" xr:uid="{E48240C7-A2C6-4136-8C17-87ADA0BD9473}"/>
    <cellStyle name="Normal 25 18 12 4 3 5" xfId="29695" xr:uid="{B9418497-2980-4156-A945-726C0B433DBB}"/>
    <cellStyle name="Normal 25 18 12 4 3 6" xfId="29696" xr:uid="{48FC7AC1-8B61-4545-9651-4C75F1AE8CCC}"/>
    <cellStyle name="Normal 25 18 12 4 4" xfId="29697" xr:uid="{A0413C59-9739-4A99-9F50-80495C0D2754}"/>
    <cellStyle name="Normal 25 18 12 4 4 2" xfId="29698" xr:uid="{4D442CFF-3F65-4966-9D41-830B7DFE1840}"/>
    <cellStyle name="Normal 25 18 12 4 4 3" xfId="29699" xr:uid="{AA81525F-7DB9-4FAB-8232-7E5268D9C672}"/>
    <cellStyle name="Normal 25 18 12 4 5" xfId="29700" xr:uid="{FFBB7034-35B3-46EC-9468-C6EB591E55CB}"/>
    <cellStyle name="Normal 25 18 12 4 6" xfId="29701" xr:uid="{1D81CCCF-48F0-4834-8689-5ECE4E11FA6A}"/>
    <cellStyle name="Normal 25 18 12 4 7" xfId="29702" xr:uid="{E7A52DB8-00D9-43F9-83ED-0A33B6EDBC5C}"/>
    <cellStyle name="Normal 25 18 12 4 8" xfId="29703" xr:uid="{6902118E-F4DA-4E6F-A69E-9ECED0E30455}"/>
    <cellStyle name="Normal 25 18 12 5" xfId="29704" xr:uid="{A11B00DD-B376-4E0E-B5AC-D46C46121A9D}"/>
    <cellStyle name="Normal 25 18 12 5 2" xfId="29705" xr:uid="{F07E388B-302A-4174-AB47-E794DCD165B8}"/>
    <cellStyle name="Normal 25 18 12 5 2 2" xfId="29706" xr:uid="{8BB390F4-ADDA-4919-90D3-47BC16B2B633}"/>
    <cellStyle name="Normal 25 18 12 5 2 2 2" xfId="29707" xr:uid="{B08D32A5-8E48-4F18-B823-47A2D1CD9F4C}"/>
    <cellStyle name="Normal 25 18 12 5 2 2 3" xfId="29708" xr:uid="{8D326034-6A46-40DE-BA1B-8776F164F7F3}"/>
    <cellStyle name="Normal 25 18 12 5 2 2 4" xfId="29709" xr:uid="{BE41148A-251C-4FF5-96AA-F01160CEF678}"/>
    <cellStyle name="Normal 25 18 12 5 2 2 5" xfId="29710" xr:uid="{0FACF493-8984-4072-9FBC-643F12179994}"/>
    <cellStyle name="Normal 25 18 12 5 2 3" xfId="29711" xr:uid="{0A810258-43D1-4918-AD93-97548503F1CF}"/>
    <cellStyle name="Normal 25 18 12 5 2 4" xfId="29712" xr:uid="{229AF3D2-D9E3-4CF2-8E0C-7902ACFCE14F}"/>
    <cellStyle name="Normal 25 18 12 5 2 5" xfId="29713" xr:uid="{BBE06830-21A2-4702-9A58-BD12A6ECCA59}"/>
    <cellStyle name="Normal 25 18 12 5 2 6" xfId="29714" xr:uid="{D2317C7D-A18B-42FD-90B8-AA0D6A42B469}"/>
    <cellStyle name="Normal 25 18 12 5 3" xfId="29715" xr:uid="{7A3A1D28-DD69-4CFE-943E-29ED6761018D}"/>
    <cellStyle name="Normal 25 18 12 5 3 2" xfId="29716" xr:uid="{B9B80BF7-47DE-4F77-B45F-BBC6F3D2C63E}"/>
    <cellStyle name="Normal 25 18 12 5 3 2 2" xfId="29717" xr:uid="{3D7F6DB4-0E7F-4A9A-AB8F-DB9CE623D3D7}"/>
    <cellStyle name="Normal 25 18 12 5 3 2 3" xfId="29718" xr:uid="{B9072843-6499-4014-8439-0DA9E5171112}"/>
    <cellStyle name="Normal 25 18 12 5 3 3" xfId="29719" xr:uid="{4ED071E5-15A6-49A7-8CF2-2DAACE06CF6D}"/>
    <cellStyle name="Normal 25 18 12 5 3 4" xfId="29720" xr:uid="{A83CAF5D-09F2-489B-B970-5B05DA5F45E3}"/>
    <cellStyle name="Normal 25 18 12 5 3 5" xfId="29721" xr:uid="{24E668B2-073C-4775-B2A1-5B321781D1FC}"/>
    <cellStyle name="Normal 25 18 12 5 3 6" xfId="29722" xr:uid="{BA6E4194-868E-4771-BAB0-4DEB53B87076}"/>
    <cellStyle name="Normal 25 18 12 5 4" xfId="29723" xr:uid="{508072A4-8663-455C-B7AC-6701469EA9C5}"/>
    <cellStyle name="Normal 25 18 12 5 4 2" xfId="29724" xr:uid="{1236C61D-4C27-482F-81E6-752C629BFF3D}"/>
    <cellStyle name="Normal 25 18 12 5 4 3" xfId="29725" xr:uid="{666AD11C-3330-4AE4-95D1-05288967EF15}"/>
    <cellStyle name="Normal 25 18 12 5 5" xfId="29726" xr:uid="{C50AED6C-15AE-44A7-9251-8D97C588DE61}"/>
    <cellStyle name="Normal 25 18 12 5 6" xfId="29727" xr:uid="{16314760-9C6F-421A-AF25-BDC8AD50AEE2}"/>
    <cellStyle name="Normal 25 18 12 5 7" xfId="29728" xr:uid="{A770897F-0D99-4EF0-B439-E04F8EEF0612}"/>
    <cellStyle name="Normal 25 18 12 5 8" xfId="29729" xr:uid="{983CCB4F-C64D-4074-A3E2-251470AE28EB}"/>
    <cellStyle name="Normal 25 18 12 6" xfId="29730" xr:uid="{76FB19E7-AF7D-447A-9ACD-B239C5FC0A2D}"/>
    <cellStyle name="Normal 25 18 12 7" xfId="29731" xr:uid="{1E1EB618-FEFA-42EE-BB19-946434F90970}"/>
    <cellStyle name="Normal 25 18 13" xfId="29732" xr:uid="{52CDE2CE-39E5-477A-9096-5DF46DBBAF74}"/>
    <cellStyle name="Normal 25 18 13 2" xfId="29733" xr:uid="{F0DD2944-DA96-4E45-A3D8-E95F791CADBD}"/>
    <cellStyle name="Normal 25 18 13 2 2" xfId="29734" xr:uid="{51FAF1CA-A925-47F9-8A2B-8DB915BEE1C0}"/>
    <cellStyle name="Normal 25 18 13 2 2 2" xfId="29735" xr:uid="{FBE98480-FAFB-4392-BB2F-6E7E35527371}"/>
    <cellStyle name="Normal 25 18 13 2 3" xfId="29736" xr:uid="{A1C9C980-3A4D-4A1C-B045-36B76B80DAA2}"/>
    <cellStyle name="Normal 25 18 13 2 4" xfId="29737" xr:uid="{306AFC2E-BEF7-4D93-92D1-2220865F95D3}"/>
    <cellStyle name="Normal 25 18 13 3" xfId="29738" xr:uid="{3CD586DF-B67C-4002-BEDD-46950DC472C6}"/>
    <cellStyle name="Normal 25 18 13 4" xfId="29739" xr:uid="{FFD50467-B887-4F21-A7C6-D25897854CFC}"/>
    <cellStyle name="Normal 25 18 13 4 2" xfId="29740" xr:uid="{F289FE3E-FC5B-4259-B7DD-CE2AA3933058}"/>
    <cellStyle name="Normal 25 18 13 4 2 2" xfId="29741" xr:uid="{E7F11BA9-A9BE-4199-AE42-0A3287E598FC}"/>
    <cellStyle name="Normal 25 18 13 4 2 2 2" xfId="29742" xr:uid="{52F5B73A-C271-4960-854E-C4FCD4639D25}"/>
    <cellStyle name="Normal 25 18 13 4 2 2 3" xfId="29743" xr:uid="{3F0A6DFC-A65E-453D-A7F4-F5041AB5D3FF}"/>
    <cellStyle name="Normal 25 18 13 4 2 2 4" xfId="29744" xr:uid="{E8338EE5-A525-4C10-B830-84EA0EE6C230}"/>
    <cellStyle name="Normal 25 18 13 4 2 2 5" xfId="29745" xr:uid="{3E959B1C-BA85-44BF-B8D9-D9089D44F67B}"/>
    <cellStyle name="Normal 25 18 13 4 2 3" xfId="29746" xr:uid="{61483333-6E2E-421F-963D-31F440E83158}"/>
    <cellStyle name="Normal 25 18 13 4 2 4" xfId="29747" xr:uid="{0B18A38A-E93F-415A-BFF9-ED512FF6139B}"/>
    <cellStyle name="Normal 25 18 13 4 2 5" xfId="29748" xr:uid="{6B7F21D8-259E-4E9B-9147-6E8C1515FB06}"/>
    <cellStyle name="Normal 25 18 13 4 2 6" xfId="29749" xr:uid="{7CCEACE6-87B8-462E-BDCD-E6C531CFB65C}"/>
    <cellStyle name="Normal 25 18 13 4 3" xfId="29750" xr:uid="{D086279D-648E-425B-8A9D-29B14530520A}"/>
    <cellStyle name="Normal 25 18 13 4 3 2" xfId="29751" xr:uid="{AA16EA84-F7DD-439D-8575-D2B2997B6B59}"/>
    <cellStyle name="Normal 25 18 13 4 3 2 2" xfId="29752" xr:uid="{26BDF7F2-A1BE-4995-81D4-28A274EF1056}"/>
    <cellStyle name="Normal 25 18 13 4 3 2 3" xfId="29753" xr:uid="{0B83F87F-95DE-4428-9892-AFCEE92EE007}"/>
    <cellStyle name="Normal 25 18 13 4 3 3" xfId="29754" xr:uid="{E4DA05E5-9ABF-4FD4-8236-1AA10E7A9AFA}"/>
    <cellStyle name="Normal 25 18 13 4 3 4" xfId="29755" xr:uid="{350486FB-1D12-4652-BF49-624D54C951E6}"/>
    <cellStyle name="Normal 25 18 13 4 3 5" xfId="29756" xr:uid="{6B61D55A-713A-4A41-A475-1B192B4E47EA}"/>
    <cellStyle name="Normal 25 18 13 4 3 6" xfId="29757" xr:uid="{CB0487A3-002F-4675-8F93-E61F0E587D70}"/>
    <cellStyle name="Normal 25 18 13 4 4" xfId="29758" xr:uid="{75DCA291-BCCA-4914-A721-F54F1392B238}"/>
    <cellStyle name="Normal 25 18 13 4 4 2" xfId="29759" xr:uid="{F605FEDA-4C01-4234-BAEB-BF2AB86920FC}"/>
    <cellStyle name="Normal 25 18 13 4 4 3" xfId="29760" xr:uid="{F2D79F5E-C4A9-4813-BE2B-BE7805610211}"/>
    <cellStyle name="Normal 25 18 13 4 5" xfId="29761" xr:uid="{E57E0841-38EC-4794-BFC7-C40A4C515120}"/>
    <cellStyle name="Normal 25 18 13 4 6" xfId="29762" xr:uid="{2A8AD758-7382-46CE-A844-FDC77E49E20F}"/>
    <cellStyle name="Normal 25 18 13 4 7" xfId="29763" xr:uid="{666C70A2-F360-4457-91B4-9203EB818DB6}"/>
    <cellStyle name="Normal 25 18 13 4 8" xfId="29764" xr:uid="{5FA1998D-F49A-4A8C-8F72-EFD5177713C6}"/>
    <cellStyle name="Normal 25 18 13 5" xfId="29765" xr:uid="{82534662-CFEA-4FEB-98FE-80F181571CD8}"/>
    <cellStyle name="Normal 25 18 13 5 2" xfId="29766" xr:uid="{37C2757A-3C3E-49B2-BD30-289EB1268869}"/>
    <cellStyle name="Normal 25 18 13 5 2 2" xfId="29767" xr:uid="{4D12AC14-EB25-4031-A0D1-BA678CD2331A}"/>
    <cellStyle name="Normal 25 18 13 5 2 2 2" xfId="29768" xr:uid="{58ACC2DD-759D-4823-A4C0-EE5A3558E213}"/>
    <cellStyle name="Normal 25 18 13 5 2 2 3" xfId="29769" xr:uid="{72B1AE4F-C91D-49A3-8DF5-9791256FACB8}"/>
    <cellStyle name="Normal 25 18 13 5 2 2 4" xfId="29770" xr:uid="{C6CD2275-2E7F-42B5-8300-BF0D3F54CF82}"/>
    <cellStyle name="Normal 25 18 13 5 2 2 5" xfId="29771" xr:uid="{A9125C34-6E72-4AC3-BC06-CFC6F084121E}"/>
    <cellStyle name="Normal 25 18 13 5 2 3" xfId="29772" xr:uid="{6A1559F2-80C2-4170-835C-5513AFBDC272}"/>
    <cellStyle name="Normal 25 18 13 5 2 4" xfId="29773" xr:uid="{8F3C1532-DC36-4CCE-A0AB-2AE46BD5F556}"/>
    <cellStyle name="Normal 25 18 13 5 2 5" xfId="29774" xr:uid="{5EEA3F0C-172E-4145-B8C3-CE21EE0C2837}"/>
    <cellStyle name="Normal 25 18 13 5 2 6" xfId="29775" xr:uid="{EBCDEC70-8D85-455E-AB7A-AC6CB6FAA335}"/>
    <cellStyle name="Normal 25 18 13 5 3" xfId="29776" xr:uid="{AB339A8A-9959-42EA-8F43-3C8421DE5D15}"/>
    <cellStyle name="Normal 25 18 13 5 3 2" xfId="29777" xr:uid="{471C83D5-101F-459C-8A7D-442260A543BB}"/>
    <cellStyle name="Normal 25 18 13 5 3 2 2" xfId="29778" xr:uid="{7AEBE47C-1853-439F-BAC0-DB21480CAEC5}"/>
    <cellStyle name="Normal 25 18 13 5 3 2 3" xfId="29779" xr:uid="{1646077D-6255-4630-BF1B-5A0DB9EB95D3}"/>
    <cellStyle name="Normal 25 18 13 5 3 3" xfId="29780" xr:uid="{A8B4C9EE-BDE9-4E05-AD32-3C4198B50497}"/>
    <cellStyle name="Normal 25 18 13 5 3 4" xfId="29781" xr:uid="{313F52A5-4C65-4610-82E3-D39E0DF64631}"/>
    <cellStyle name="Normal 25 18 13 5 3 5" xfId="29782" xr:uid="{D1CC827F-549D-461E-ADA6-09540EC64B32}"/>
    <cellStyle name="Normal 25 18 13 5 3 6" xfId="29783" xr:uid="{F309A10C-9A97-448E-A1C9-CA1CE9A2CFDA}"/>
    <cellStyle name="Normal 25 18 13 5 4" xfId="29784" xr:uid="{34BE37F1-AECD-447E-B58B-9DBD560BBF9B}"/>
    <cellStyle name="Normal 25 18 13 5 4 2" xfId="29785" xr:uid="{323C00D2-CAF6-480F-8556-EDDA3152FE7F}"/>
    <cellStyle name="Normal 25 18 13 5 4 3" xfId="29786" xr:uid="{883B4527-2A46-4FA1-B3EB-D0D0FC26FDF2}"/>
    <cellStyle name="Normal 25 18 13 5 5" xfId="29787" xr:uid="{B52E9E13-D035-41E6-972C-97AF3F8F957D}"/>
    <cellStyle name="Normal 25 18 13 5 6" xfId="29788" xr:uid="{311B235A-009F-45FA-8407-B5541B844A05}"/>
    <cellStyle name="Normal 25 18 13 5 7" xfId="29789" xr:uid="{069CE3E1-3A9C-4884-9D08-CC12B4AD7035}"/>
    <cellStyle name="Normal 25 18 13 5 8" xfId="29790" xr:uid="{9D8EEA66-B158-435B-9129-FD7A7CA235BE}"/>
    <cellStyle name="Normal 25 18 13 6" xfId="29791" xr:uid="{7EC47C2B-FFF4-4EEA-8960-412D8E0E5A40}"/>
    <cellStyle name="Normal 25 18 13 7" xfId="29792" xr:uid="{A309A1A3-3A00-462D-90BE-1F12DFBE860E}"/>
    <cellStyle name="Normal 25 18 14" xfId="29793" xr:uid="{F7DBDEBA-CD4C-4DA0-9F89-128223C443FE}"/>
    <cellStyle name="Normal 25 18 14 2" xfId="29794" xr:uid="{42AA25DC-B3EB-44CC-B805-D138AA9178F0}"/>
    <cellStyle name="Normal 25 18 14 2 2" xfId="29795" xr:uid="{3A82A320-3D1F-422A-B7B0-EF5F44086460}"/>
    <cellStyle name="Normal 25 18 14 2 2 2" xfId="29796" xr:uid="{B43F5DDD-52AB-4B25-95D5-D8360C6AB92C}"/>
    <cellStyle name="Normal 25 18 14 2 3" xfId="29797" xr:uid="{BC0DB979-5CCB-4561-83E7-6407605DE94B}"/>
    <cellStyle name="Normal 25 18 14 2 4" xfId="29798" xr:uid="{ECB42E69-661F-46C8-AC45-2E27D8DED9DC}"/>
    <cellStyle name="Normal 25 18 14 3" xfId="29799" xr:uid="{C7FAA75B-2635-4CFF-BF61-3F33803706DF}"/>
    <cellStyle name="Normal 25 18 14 4" xfId="29800" xr:uid="{9C5F5CA3-B403-4237-BB8D-BBA89EA4F137}"/>
    <cellStyle name="Normal 25 18 14 4 2" xfId="29801" xr:uid="{7071458A-B351-4AB4-8352-CB54E2D34CA9}"/>
    <cellStyle name="Normal 25 18 14 4 2 2" xfId="29802" xr:uid="{56BFB880-306B-4293-9707-849F931FC2FD}"/>
    <cellStyle name="Normal 25 18 14 4 2 2 2" xfId="29803" xr:uid="{04F64E49-EED8-4B0E-9882-74D4A6485BE1}"/>
    <cellStyle name="Normal 25 18 14 4 2 2 3" xfId="29804" xr:uid="{0B7AC28F-508D-40D1-846B-D2892FC2020F}"/>
    <cellStyle name="Normal 25 18 14 4 2 2 4" xfId="29805" xr:uid="{D6AB5DF5-F022-4D23-B075-6FDD9E94C280}"/>
    <cellStyle name="Normal 25 18 14 4 2 2 5" xfId="29806" xr:uid="{35082CDA-164C-4D03-A9E7-582EBD8021B1}"/>
    <cellStyle name="Normal 25 18 14 4 2 3" xfId="29807" xr:uid="{62CA7ED7-3083-460F-965B-2C394F28D3F4}"/>
    <cellStyle name="Normal 25 18 14 4 2 4" xfId="29808" xr:uid="{5F956EE5-1257-49D3-9588-F6170E048C68}"/>
    <cellStyle name="Normal 25 18 14 4 2 5" xfId="29809" xr:uid="{70287738-12BA-4094-A769-A1059E760F49}"/>
    <cellStyle name="Normal 25 18 14 4 2 6" xfId="29810" xr:uid="{1E74D7E7-C260-47B1-ADC3-5783C5BAF433}"/>
    <cellStyle name="Normal 25 18 14 4 3" xfId="29811" xr:uid="{FEFA8EF8-AC3B-424A-B04B-0CFD13FC8921}"/>
    <cellStyle name="Normal 25 18 14 4 3 2" xfId="29812" xr:uid="{79CCA90B-1630-4855-9D9B-5458EAF1D347}"/>
    <cellStyle name="Normal 25 18 14 4 3 2 2" xfId="29813" xr:uid="{8B239A98-1177-4456-94AE-07AF0BA14ED3}"/>
    <cellStyle name="Normal 25 18 14 4 3 2 3" xfId="29814" xr:uid="{FD1A2AAB-8239-4E27-9814-CD0569621CD5}"/>
    <cellStyle name="Normal 25 18 14 4 3 3" xfId="29815" xr:uid="{FB0328B3-67E0-4ECD-AC02-883ABCB4AA54}"/>
    <cellStyle name="Normal 25 18 14 4 3 4" xfId="29816" xr:uid="{88E33D70-6574-4365-956E-A5D088B74DC2}"/>
    <cellStyle name="Normal 25 18 14 4 3 5" xfId="29817" xr:uid="{057F8EC8-58BF-4589-8E99-BDE87636FF73}"/>
    <cellStyle name="Normal 25 18 14 4 3 6" xfId="29818" xr:uid="{E3B46408-9F0D-4D2C-94B8-45C3BC48230A}"/>
    <cellStyle name="Normal 25 18 14 4 4" xfId="29819" xr:uid="{3E67DD90-D4E0-41A2-A9B2-F8512D813E05}"/>
    <cellStyle name="Normal 25 18 14 4 4 2" xfId="29820" xr:uid="{FE1A9B7D-51FF-4A62-ADAF-248387EEA0BC}"/>
    <cellStyle name="Normal 25 18 14 4 4 3" xfId="29821" xr:uid="{524EE974-8664-4C0B-AC97-C9822FC8099F}"/>
    <cellStyle name="Normal 25 18 14 4 5" xfId="29822" xr:uid="{3BB07FEC-38AC-4296-B86F-8DFAB24203EB}"/>
    <cellStyle name="Normal 25 18 14 4 6" xfId="29823" xr:uid="{3B5D87CF-E1BC-4DBE-BB29-ACF18F01D206}"/>
    <cellStyle name="Normal 25 18 14 4 7" xfId="29824" xr:uid="{06C80F45-1409-4593-ABF7-E50C3C5EA897}"/>
    <cellStyle name="Normal 25 18 14 4 8" xfId="29825" xr:uid="{8A786C26-0FDC-4E21-8917-E6D83693DAA8}"/>
    <cellStyle name="Normal 25 18 14 5" xfId="29826" xr:uid="{D452B089-06A1-408A-8A21-7B1BB188733F}"/>
    <cellStyle name="Normal 25 18 14 5 2" xfId="29827" xr:uid="{0704B421-ADC6-4EB3-BDC5-F443998C943B}"/>
    <cellStyle name="Normal 25 18 14 5 2 2" xfId="29828" xr:uid="{372FDD32-1978-42EF-96F8-4694CDE3E5A9}"/>
    <cellStyle name="Normal 25 18 14 5 2 2 2" xfId="29829" xr:uid="{C6877FB4-C59F-4DA4-987E-9798355A7D53}"/>
    <cellStyle name="Normal 25 18 14 5 2 2 3" xfId="29830" xr:uid="{159944B1-7F01-4B5F-BEAA-24D593E4461B}"/>
    <cellStyle name="Normal 25 18 14 5 2 2 4" xfId="29831" xr:uid="{ACB4C83B-852E-40DF-A708-22D40B00193A}"/>
    <cellStyle name="Normal 25 18 14 5 2 2 5" xfId="29832" xr:uid="{7560DCE7-FA65-4101-92F5-5853CF3B560C}"/>
    <cellStyle name="Normal 25 18 14 5 2 3" xfId="29833" xr:uid="{A06435A2-A14B-4918-8E61-B0E1F00A607D}"/>
    <cellStyle name="Normal 25 18 14 5 2 4" xfId="29834" xr:uid="{4604C675-E820-4813-862F-8602A8E8B357}"/>
    <cellStyle name="Normal 25 18 14 5 2 5" xfId="29835" xr:uid="{B1118F82-F957-403C-A310-A971334B05AB}"/>
    <cellStyle name="Normal 25 18 14 5 2 6" xfId="29836" xr:uid="{2FB637DA-D608-45D4-864C-123A4A138BBA}"/>
    <cellStyle name="Normal 25 18 14 5 3" xfId="29837" xr:uid="{AF7D6A9C-F76D-4CB3-B337-4C559A6FCBE0}"/>
    <cellStyle name="Normal 25 18 14 5 3 2" xfId="29838" xr:uid="{B41F7D96-8789-4E93-B403-89BC05975C09}"/>
    <cellStyle name="Normal 25 18 14 5 3 2 2" xfId="29839" xr:uid="{EE5E0FA1-AD7A-4A71-870B-D12C25CB238A}"/>
    <cellStyle name="Normal 25 18 14 5 3 2 3" xfId="29840" xr:uid="{67545CE7-EC76-494B-8433-32B9BE53A27F}"/>
    <cellStyle name="Normal 25 18 14 5 3 3" xfId="29841" xr:uid="{293D8640-9A5C-4CF8-951A-E4B8EADDFB6A}"/>
    <cellStyle name="Normal 25 18 14 5 3 4" xfId="29842" xr:uid="{FC0F629B-D6C8-48C1-9953-2CA1F7C5600F}"/>
    <cellStyle name="Normal 25 18 14 5 3 5" xfId="29843" xr:uid="{077F185C-C0C9-4AE2-A5AB-AB72D6A8D833}"/>
    <cellStyle name="Normal 25 18 14 5 3 6" xfId="29844" xr:uid="{CD425A9E-4A49-4D09-AB40-692347E7F826}"/>
    <cellStyle name="Normal 25 18 14 5 4" xfId="29845" xr:uid="{57DE24FB-BC79-4AFD-AB71-212182F33575}"/>
    <cellStyle name="Normal 25 18 14 5 4 2" xfId="29846" xr:uid="{8127F4D2-5595-4602-A406-AB508A825762}"/>
    <cellStyle name="Normal 25 18 14 5 4 3" xfId="29847" xr:uid="{2C2026F1-0C5B-4981-8C42-0EFB9EE2F1CF}"/>
    <cellStyle name="Normal 25 18 14 5 5" xfId="29848" xr:uid="{9AF8126A-D4B2-4007-AF71-397114A98E54}"/>
    <cellStyle name="Normal 25 18 14 5 6" xfId="29849" xr:uid="{56425578-0D50-4EE9-B1AC-A0924A227A99}"/>
    <cellStyle name="Normal 25 18 14 5 7" xfId="29850" xr:uid="{E7DF4FE6-614F-4CCA-8F73-5C78689B8BF4}"/>
    <cellStyle name="Normal 25 18 14 5 8" xfId="29851" xr:uid="{AE592B0B-2013-4AFB-9F08-47C7261B447D}"/>
    <cellStyle name="Normal 25 18 14 6" xfId="29852" xr:uid="{C5D53408-70F6-4798-AFD4-96EF1A2055A1}"/>
    <cellStyle name="Normal 25 18 14 7" xfId="29853" xr:uid="{7ED6AC5D-8CC6-4C56-A202-2A45C2237086}"/>
    <cellStyle name="Normal 25 18 15" xfId="29854" xr:uid="{7F64A29A-C9F1-4FA3-BBDE-3E8D2262900F}"/>
    <cellStyle name="Normal 25 18 15 2" xfId="29855" xr:uid="{15B2FF5E-78A6-41F4-876F-6530F7A25FA9}"/>
    <cellStyle name="Normal 25 18 15 2 2" xfId="29856" xr:uid="{5F4F6454-6DF9-42F9-A189-B11465A21EF1}"/>
    <cellStyle name="Normal 25 18 15 2 2 2" xfId="29857" xr:uid="{545E643C-7A1B-4EDC-AFEA-75628DA572A4}"/>
    <cellStyle name="Normal 25 18 15 2 3" xfId="29858" xr:uid="{C7D10F17-34C8-4088-82AB-C78E3BB29969}"/>
    <cellStyle name="Normal 25 18 15 2 4" xfId="29859" xr:uid="{7AB49949-645C-4F0C-AB12-F1A84E29A820}"/>
    <cellStyle name="Normal 25 18 15 3" xfId="29860" xr:uid="{D024C981-3AC3-48BC-886E-9333EB8049CC}"/>
    <cellStyle name="Normal 25 18 15 4" xfId="29861" xr:uid="{64C3C894-1C27-4E2E-96E1-DF0ED43A066A}"/>
    <cellStyle name="Normal 25 18 15 4 2" xfId="29862" xr:uid="{6024A77F-0247-4337-BDCF-738F3F9847D4}"/>
    <cellStyle name="Normal 25 18 15 4 2 2" xfId="29863" xr:uid="{98DE66DB-B7B9-48C8-9621-D14B6FDCDA6B}"/>
    <cellStyle name="Normal 25 18 15 4 2 2 2" xfId="29864" xr:uid="{8828E90A-1253-4012-95A0-6204FAD8DF88}"/>
    <cellStyle name="Normal 25 18 15 4 2 2 3" xfId="29865" xr:uid="{3EBE67C6-3A8D-4BAE-A113-A711E5EA88B5}"/>
    <cellStyle name="Normal 25 18 15 4 2 2 4" xfId="29866" xr:uid="{915DA095-83D7-4206-97C2-09FD607F1734}"/>
    <cellStyle name="Normal 25 18 15 4 2 2 5" xfId="29867" xr:uid="{F8132271-0AFE-40D8-B601-CD0368F7996B}"/>
    <cellStyle name="Normal 25 18 15 4 2 3" xfId="29868" xr:uid="{919B52CE-F2B2-44DC-A64C-02538696C79E}"/>
    <cellStyle name="Normal 25 18 15 4 2 4" xfId="29869" xr:uid="{A5491D97-EAD0-4622-84B8-E17E23D6B59D}"/>
    <cellStyle name="Normal 25 18 15 4 2 5" xfId="29870" xr:uid="{A20DAC8B-B707-4D30-82B1-3B9007DCE43B}"/>
    <cellStyle name="Normal 25 18 15 4 2 6" xfId="29871" xr:uid="{34616773-1049-4257-ABA8-7EA85EB3A022}"/>
    <cellStyle name="Normal 25 18 15 4 3" xfId="29872" xr:uid="{2033B547-4001-43E7-9233-429851F910A4}"/>
    <cellStyle name="Normal 25 18 15 4 3 2" xfId="29873" xr:uid="{E3C0E377-5D61-4FE1-965B-225F4F799995}"/>
    <cellStyle name="Normal 25 18 15 4 3 2 2" xfId="29874" xr:uid="{6D2BAA3C-E945-4E42-9C11-2E0802D09CC2}"/>
    <cellStyle name="Normal 25 18 15 4 3 2 3" xfId="29875" xr:uid="{6F02886F-F777-4345-A69F-5994222C0A46}"/>
    <cellStyle name="Normal 25 18 15 4 3 3" xfId="29876" xr:uid="{963E135F-2959-403F-BBB9-7AB36B9DCAC4}"/>
    <cellStyle name="Normal 25 18 15 4 3 4" xfId="29877" xr:uid="{C2E456B5-419C-42C6-94DE-54BB55EBE160}"/>
    <cellStyle name="Normal 25 18 15 4 3 5" xfId="29878" xr:uid="{ACC6313B-E33F-4F6D-8DCF-6790B55AA467}"/>
    <cellStyle name="Normal 25 18 15 4 3 6" xfId="29879" xr:uid="{A1554E66-0649-4193-8DC6-17450E351BD7}"/>
    <cellStyle name="Normal 25 18 15 4 4" xfId="29880" xr:uid="{DF3837CD-C637-4828-945E-26C945E3682D}"/>
    <cellStyle name="Normal 25 18 15 4 4 2" xfId="29881" xr:uid="{A6048FA4-4A06-419D-8374-84DF450253DE}"/>
    <cellStyle name="Normal 25 18 15 4 4 3" xfId="29882" xr:uid="{395EA04E-74AA-4273-A7FA-24304E734B07}"/>
    <cellStyle name="Normal 25 18 15 4 5" xfId="29883" xr:uid="{0DCAADA8-F0A7-486A-B315-AD02B11791F0}"/>
    <cellStyle name="Normal 25 18 15 4 6" xfId="29884" xr:uid="{A5AC4891-37C9-41A6-9D3C-D5D9FEEF75A7}"/>
    <cellStyle name="Normal 25 18 15 4 7" xfId="29885" xr:uid="{11C21E71-ED46-44CF-9B17-EFB18C142837}"/>
    <cellStyle name="Normal 25 18 15 4 8" xfId="29886" xr:uid="{6FE09CBB-88F9-4C48-BC63-3AF08FFF1ACB}"/>
    <cellStyle name="Normal 25 18 15 5" xfId="29887" xr:uid="{5ABECEDC-690D-4BC5-AEB6-836EDF15570C}"/>
    <cellStyle name="Normal 25 18 15 5 2" xfId="29888" xr:uid="{A38105AD-4C38-4FFF-8C99-032782ACC328}"/>
    <cellStyle name="Normal 25 18 15 5 2 2" xfId="29889" xr:uid="{B75F026D-862B-4F48-A190-22CE8307C483}"/>
    <cellStyle name="Normal 25 18 15 5 2 2 2" xfId="29890" xr:uid="{92CEB1D8-F888-4235-99F6-2766E9997025}"/>
    <cellStyle name="Normal 25 18 15 5 2 2 3" xfId="29891" xr:uid="{12DBA822-1D91-468F-B2A9-22786B6DE33D}"/>
    <cellStyle name="Normal 25 18 15 5 2 2 4" xfId="29892" xr:uid="{54423112-E603-4719-A8B3-E3306FC3889F}"/>
    <cellStyle name="Normal 25 18 15 5 2 2 5" xfId="29893" xr:uid="{B1611D68-5E6A-48C1-AC78-D6A062465833}"/>
    <cellStyle name="Normal 25 18 15 5 2 3" xfId="29894" xr:uid="{DF9D2D2B-9847-4257-A920-87E237BFE3E1}"/>
    <cellStyle name="Normal 25 18 15 5 2 4" xfId="29895" xr:uid="{62FE68BE-754A-45F2-B4C6-0292B13FA859}"/>
    <cellStyle name="Normal 25 18 15 5 2 5" xfId="29896" xr:uid="{33D01C0B-EBB1-47B6-9849-DA34933148B1}"/>
    <cellStyle name="Normal 25 18 15 5 2 6" xfId="29897" xr:uid="{C957B0C6-DCBA-4060-98BB-FC3C1DDEC9E1}"/>
    <cellStyle name="Normal 25 18 15 5 3" xfId="29898" xr:uid="{B0362A31-3290-4C21-9534-10E1257CDD05}"/>
    <cellStyle name="Normal 25 18 15 5 3 2" xfId="29899" xr:uid="{D377BCD3-8BAD-40B0-B5D2-FAC642E2638F}"/>
    <cellStyle name="Normal 25 18 15 5 3 2 2" xfId="29900" xr:uid="{5DF8DBC0-7167-48E7-9AEF-C66A24750753}"/>
    <cellStyle name="Normal 25 18 15 5 3 2 3" xfId="29901" xr:uid="{2D8ABD04-F92C-4179-B853-B37BF417C31B}"/>
    <cellStyle name="Normal 25 18 15 5 3 3" xfId="29902" xr:uid="{7AD22AD7-21B5-4455-ABF1-F42F767D61CD}"/>
    <cellStyle name="Normal 25 18 15 5 3 4" xfId="29903" xr:uid="{22A1F54E-79DF-4308-A518-AC6D3AAE8D6D}"/>
    <cellStyle name="Normal 25 18 15 5 3 5" xfId="29904" xr:uid="{B9B1F00A-D0EC-49E5-A602-9AC6A76FC415}"/>
    <cellStyle name="Normal 25 18 15 5 3 6" xfId="29905" xr:uid="{7263C941-A3D4-4AA4-9929-FC5F674DF60B}"/>
    <cellStyle name="Normal 25 18 15 5 4" xfId="29906" xr:uid="{C31BD59D-1764-4930-B050-F2DF7BF7FCBB}"/>
    <cellStyle name="Normal 25 18 15 5 4 2" xfId="29907" xr:uid="{08F12396-FA4B-43C4-A124-492434F2522D}"/>
    <cellStyle name="Normal 25 18 15 5 4 3" xfId="29908" xr:uid="{FF96FDD1-848E-4227-A4BE-CC261BA71C4C}"/>
    <cellStyle name="Normal 25 18 15 5 5" xfId="29909" xr:uid="{A6A5A073-8244-4646-A502-4E8793C382DE}"/>
    <cellStyle name="Normal 25 18 15 5 6" xfId="29910" xr:uid="{C82D0C70-A078-40E5-82FF-B14868ABA901}"/>
    <cellStyle name="Normal 25 18 15 5 7" xfId="29911" xr:uid="{83E4F222-009C-4EF8-B820-A80E24F522A9}"/>
    <cellStyle name="Normal 25 18 15 5 8" xfId="29912" xr:uid="{462122AD-DB84-4059-9C2E-CE552504A347}"/>
    <cellStyle name="Normal 25 18 15 6" xfId="29913" xr:uid="{CADFCBA7-4EE9-46E9-85ED-C7406CFE1826}"/>
    <cellStyle name="Normal 25 18 15 7" xfId="29914" xr:uid="{1F47EEBA-E43F-4FF3-9D9D-8A80C56A95A4}"/>
    <cellStyle name="Normal 25 18 16" xfId="29915" xr:uid="{77BDC69C-2AE0-4F32-ADEB-E0A943F72F8D}"/>
    <cellStyle name="Normal 25 18 16 2" xfId="29916" xr:uid="{400B70CB-4C8E-487A-A88B-A73B735D2D0F}"/>
    <cellStyle name="Normal 25 18 16 2 2" xfId="29917" xr:uid="{29085608-B72C-41BC-B9FE-EE53FA3EA5D5}"/>
    <cellStyle name="Normal 25 18 16 2 2 2" xfId="29918" xr:uid="{5A7429CE-7F4F-4577-AB49-43C621D538CC}"/>
    <cellStyle name="Normal 25 18 16 2 3" xfId="29919" xr:uid="{0AD2E68B-A15B-4923-819A-BAB770050389}"/>
    <cellStyle name="Normal 25 18 16 2 4" xfId="29920" xr:uid="{141E5ECC-9594-45C4-9965-51858650C2DF}"/>
    <cellStyle name="Normal 25 18 16 3" xfId="29921" xr:uid="{16C5B0DD-1CC9-4A44-9385-DF61066C3937}"/>
    <cellStyle name="Normal 25 18 16 4" xfId="29922" xr:uid="{23890B75-63C9-4D40-BC55-539EBC757228}"/>
    <cellStyle name="Normal 25 18 16 4 2" xfId="29923" xr:uid="{DD50FBA6-380D-48DA-94B6-C93510C14F43}"/>
    <cellStyle name="Normal 25 18 16 4 2 2" xfId="29924" xr:uid="{C98BE5D4-E662-46F7-934E-968777994978}"/>
    <cellStyle name="Normal 25 18 16 4 2 2 2" xfId="29925" xr:uid="{1F37D010-EEC8-47C0-BEC3-A5B8EBCCDAEA}"/>
    <cellStyle name="Normal 25 18 16 4 2 2 3" xfId="29926" xr:uid="{838CD8C8-B6AB-44FB-A251-E9C84FAFE323}"/>
    <cellStyle name="Normal 25 18 16 4 2 2 4" xfId="29927" xr:uid="{987FF891-4A47-4873-87F9-C0D88F960E20}"/>
    <cellStyle name="Normal 25 18 16 4 2 2 5" xfId="29928" xr:uid="{858F9F10-2C05-4215-9A77-7A2A60B0A9FF}"/>
    <cellStyle name="Normal 25 18 16 4 2 3" xfId="29929" xr:uid="{1F4A99DC-34A9-45B1-9210-4A5969FCDD6E}"/>
    <cellStyle name="Normal 25 18 16 4 2 4" xfId="29930" xr:uid="{0EEFD9A7-C96B-433B-AF4D-438AFDF54C6F}"/>
    <cellStyle name="Normal 25 18 16 4 2 5" xfId="29931" xr:uid="{AD99F565-5492-41BE-BD7F-9314CD13BB36}"/>
    <cellStyle name="Normal 25 18 16 4 2 6" xfId="29932" xr:uid="{01D8EB1A-C6A1-426B-A06F-D831E316D2F4}"/>
    <cellStyle name="Normal 25 18 16 4 3" xfId="29933" xr:uid="{98D62025-A298-4A85-952B-95F7CEE599EF}"/>
    <cellStyle name="Normal 25 18 16 4 3 2" xfId="29934" xr:uid="{C9735874-3088-4E99-B116-FB8998F34E77}"/>
    <cellStyle name="Normal 25 18 16 4 3 2 2" xfId="29935" xr:uid="{5C0DACDC-9CEB-486C-ACB0-681D74097935}"/>
    <cellStyle name="Normal 25 18 16 4 3 2 3" xfId="29936" xr:uid="{CA18A58E-8708-4F23-9B75-0334AD7587DB}"/>
    <cellStyle name="Normal 25 18 16 4 3 3" xfId="29937" xr:uid="{EC315E7E-458E-4F8F-BE9A-13A60B6A7BB4}"/>
    <cellStyle name="Normal 25 18 16 4 3 4" xfId="29938" xr:uid="{E65939E6-09AC-4ECE-A61B-6A90504942BD}"/>
    <cellStyle name="Normal 25 18 16 4 3 5" xfId="29939" xr:uid="{5B588A59-5BD4-49D7-9B97-674D1067B4D6}"/>
    <cellStyle name="Normal 25 18 16 4 3 6" xfId="29940" xr:uid="{964BB045-0F5D-476B-B244-6AD742A49F73}"/>
    <cellStyle name="Normal 25 18 16 4 4" xfId="29941" xr:uid="{5BF7D101-FD77-47D8-9398-4C95C7738041}"/>
    <cellStyle name="Normal 25 18 16 4 4 2" xfId="29942" xr:uid="{6CABFB9F-DFF3-4CCF-AE9F-3ACDF9AD189E}"/>
    <cellStyle name="Normal 25 18 16 4 4 3" xfId="29943" xr:uid="{B591A917-D2B3-46E5-A64B-FC2BDD30299D}"/>
    <cellStyle name="Normal 25 18 16 4 5" xfId="29944" xr:uid="{9EFCEACF-704F-4EA6-83F0-ABE46752D6A5}"/>
    <cellStyle name="Normal 25 18 16 4 6" xfId="29945" xr:uid="{69B17664-8774-405C-B5A2-06507B9B32C8}"/>
    <cellStyle name="Normal 25 18 16 4 7" xfId="29946" xr:uid="{5E16F379-091C-4B57-8F7B-D45C718D52B7}"/>
    <cellStyle name="Normal 25 18 16 4 8" xfId="29947" xr:uid="{9CC008B0-C4D7-4677-A27B-1D3F8049981B}"/>
    <cellStyle name="Normal 25 18 16 5" xfId="29948" xr:uid="{EE1F02DB-DC85-431F-A840-16C9FD4ADDBC}"/>
    <cellStyle name="Normal 25 18 16 5 2" xfId="29949" xr:uid="{37A22749-43A8-4174-8EF0-BF2570C85C1E}"/>
    <cellStyle name="Normal 25 18 16 5 2 2" xfId="29950" xr:uid="{5E9B8759-BAE5-4625-B83E-11EEFCE355B6}"/>
    <cellStyle name="Normal 25 18 16 5 2 2 2" xfId="29951" xr:uid="{CD603F5E-53CE-47CA-896E-BE749AF27EFC}"/>
    <cellStyle name="Normal 25 18 16 5 2 2 3" xfId="29952" xr:uid="{214BA7CC-AC13-4933-AD3E-68E1B24A28EF}"/>
    <cellStyle name="Normal 25 18 16 5 2 2 4" xfId="29953" xr:uid="{46F2A0DE-1924-44D3-B598-ACE6789C50FE}"/>
    <cellStyle name="Normal 25 18 16 5 2 2 5" xfId="29954" xr:uid="{047966D8-A103-4B2E-A4BE-D9239F5B345A}"/>
    <cellStyle name="Normal 25 18 16 5 2 3" xfId="29955" xr:uid="{DDCDB2FA-A7B1-412F-BAB3-00480EEDFBDC}"/>
    <cellStyle name="Normal 25 18 16 5 2 4" xfId="29956" xr:uid="{4254A6D2-5EA0-41E5-92CE-9157DE1E7D01}"/>
    <cellStyle name="Normal 25 18 16 5 2 5" xfId="29957" xr:uid="{F2B78C37-DA2A-491C-B972-9F782EFD4687}"/>
    <cellStyle name="Normal 25 18 16 5 2 6" xfId="29958" xr:uid="{4E07E4A1-70C1-4CBE-9E6D-82F41082FCA7}"/>
    <cellStyle name="Normal 25 18 16 5 3" xfId="29959" xr:uid="{710F9503-F4C5-4214-94E6-2161038E2CF2}"/>
    <cellStyle name="Normal 25 18 16 5 3 2" xfId="29960" xr:uid="{CE0907FE-4A1B-473A-BFFD-9E5CD021698E}"/>
    <cellStyle name="Normal 25 18 16 5 3 2 2" xfId="29961" xr:uid="{0DD91385-F850-4B21-B8B3-79C0A392F7BF}"/>
    <cellStyle name="Normal 25 18 16 5 3 2 3" xfId="29962" xr:uid="{618DCDEF-E28F-4E27-84C5-33912D5FE30E}"/>
    <cellStyle name="Normal 25 18 16 5 3 3" xfId="29963" xr:uid="{8079E176-DE45-4E91-8496-681B7D4CC381}"/>
    <cellStyle name="Normal 25 18 16 5 3 4" xfId="29964" xr:uid="{E74670DE-CE06-4528-9875-2F7D1F8312AD}"/>
    <cellStyle name="Normal 25 18 16 5 3 5" xfId="29965" xr:uid="{89CF21A8-0E7D-44E2-8C46-75FA400E500E}"/>
    <cellStyle name="Normal 25 18 16 5 3 6" xfId="29966" xr:uid="{1BE8BFB0-C337-497F-AAFF-83ED7D3D352B}"/>
    <cellStyle name="Normal 25 18 16 5 4" xfId="29967" xr:uid="{40435C9A-4FD3-4C23-98C6-1879EB787101}"/>
    <cellStyle name="Normal 25 18 16 5 4 2" xfId="29968" xr:uid="{C191E56D-2FAD-4AC6-9E16-A3C80D1C3D23}"/>
    <cellStyle name="Normal 25 18 16 5 4 3" xfId="29969" xr:uid="{7C357944-417E-4E83-9225-92FC2D951EAC}"/>
    <cellStyle name="Normal 25 18 16 5 5" xfId="29970" xr:uid="{E871AF00-BCDA-4718-9D9B-ED6E3C248A95}"/>
    <cellStyle name="Normal 25 18 16 5 6" xfId="29971" xr:uid="{D6EBE071-814D-484B-AAE6-254D2FADC0DA}"/>
    <cellStyle name="Normal 25 18 16 5 7" xfId="29972" xr:uid="{41C95692-D484-49BE-920B-A474D05F3261}"/>
    <cellStyle name="Normal 25 18 16 5 8" xfId="29973" xr:uid="{44EFD2BF-7CA1-4313-BF23-D0DEA3A02AEB}"/>
    <cellStyle name="Normal 25 18 16 6" xfId="29974" xr:uid="{01857684-37CB-4F2F-BC14-B5FF2AB62432}"/>
    <cellStyle name="Normal 25 18 16 7" xfId="29975" xr:uid="{BC6091DE-7EB3-4C06-A5B2-B6ABD1D39CFB}"/>
    <cellStyle name="Normal 25 18 17" xfId="29976" xr:uid="{8562F6EB-5C0B-4723-8F8C-064B6C76E6B2}"/>
    <cellStyle name="Normal 25 18 17 2" xfId="29977" xr:uid="{5615A066-1D77-447E-86C9-CBD65D070D2D}"/>
    <cellStyle name="Normal 25 18 17 2 2" xfId="29978" xr:uid="{A8C15C05-D7B9-49DB-940F-1456E2971C13}"/>
    <cellStyle name="Normal 25 18 17 2 2 2" xfId="29979" xr:uid="{B672EFC1-58AB-45B4-82E2-9A444C88916F}"/>
    <cellStyle name="Normal 25 18 17 2 3" xfId="29980" xr:uid="{4941269D-381B-4A5E-BB80-B229F12B6609}"/>
    <cellStyle name="Normal 25 18 17 2 4" xfId="29981" xr:uid="{42C8F3F7-5F38-45F9-BD05-773E12006A41}"/>
    <cellStyle name="Normal 25 18 17 3" xfId="29982" xr:uid="{1874D168-A120-40A9-9FF0-D1F560E36081}"/>
    <cellStyle name="Normal 25 18 17 4" xfId="29983" xr:uid="{4E22A67B-039F-432F-AC7E-1626B471A5EF}"/>
    <cellStyle name="Normal 25 18 17 4 2" xfId="29984" xr:uid="{7557CECF-5C95-4161-8436-C7809966C53D}"/>
    <cellStyle name="Normal 25 18 17 4 2 2" xfId="29985" xr:uid="{5F320B4A-5336-46F3-B05C-0CE61F1647AE}"/>
    <cellStyle name="Normal 25 18 17 4 2 2 2" xfId="29986" xr:uid="{B322EC5E-85AA-4AF9-9DC5-911E05878AF8}"/>
    <cellStyle name="Normal 25 18 17 4 2 2 3" xfId="29987" xr:uid="{1B7F97D1-3F09-442A-9FA9-D16711F391D7}"/>
    <cellStyle name="Normal 25 18 17 4 2 2 4" xfId="29988" xr:uid="{E7621BC0-8C8F-4260-A7AD-94F476A78AC2}"/>
    <cellStyle name="Normal 25 18 17 4 2 2 5" xfId="29989" xr:uid="{C82DAF2E-E7D7-4D36-B8A0-20409E6DEB7F}"/>
    <cellStyle name="Normal 25 18 17 4 2 3" xfId="29990" xr:uid="{D4DFD5EC-7465-4CA8-9290-7C18C5DDA2C8}"/>
    <cellStyle name="Normal 25 18 17 4 2 4" xfId="29991" xr:uid="{F0036DED-2B74-441B-813E-5401459C8119}"/>
    <cellStyle name="Normal 25 18 17 4 2 5" xfId="29992" xr:uid="{EFF294A7-C356-4CC0-BE51-232A76DFA865}"/>
    <cellStyle name="Normal 25 18 17 4 2 6" xfId="29993" xr:uid="{7D816FB9-0B12-48BB-A145-EA289DF3AD18}"/>
    <cellStyle name="Normal 25 18 17 4 3" xfId="29994" xr:uid="{D381AA77-D8C0-4CA4-AA32-4C9282B15F8B}"/>
    <cellStyle name="Normal 25 18 17 4 3 2" xfId="29995" xr:uid="{1A750448-C970-4516-9BB4-DB665E89158F}"/>
    <cellStyle name="Normal 25 18 17 4 3 2 2" xfId="29996" xr:uid="{C8F02F07-2A5A-4D1A-8693-EA66C2470020}"/>
    <cellStyle name="Normal 25 18 17 4 3 2 3" xfId="29997" xr:uid="{3E9B3953-08FB-4F32-BC6B-EEA54C08544F}"/>
    <cellStyle name="Normal 25 18 17 4 3 3" xfId="29998" xr:uid="{1EDBAA68-6FC4-4D8F-9868-693536431B5D}"/>
    <cellStyle name="Normal 25 18 17 4 3 4" xfId="29999" xr:uid="{E935DA6D-3DDE-4782-AEA0-4B4E70EFBDF6}"/>
    <cellStyle name="Normal 25 18 17 4 3 5" xfId="30000" xr:uid="{D313CE75-BCA8-4ACC-9A5E-BD606F6FF324}"/>
    <cellStyle name="Normal 25 18 17 4 3 6" xfId="30001" xr:uid="{9F0D0961-AC79-45C7-AC3B-CEFBAE7E9F35}"/>
    <cellStyle name="Normal 25 18 17 4 4" xfId="30002" xr:uid="{4CFA39D9-433A-4E67-87EE-B5775B3D7472}"/>
    <cellStyle name="Normal 25 18 17 4 4 2" xfId="30003" xr:uid="{F5FC6886-E8EF-493F-8DE2-9E93DEE7A600}"/>
    <cellStyle name="Normal 25 18 17 4 4 3" xfId="30004" xr:uid="{7D952D15-3FD4-4DBA-9D9F-8C4713530A91}"/>
    <cellStyle name="Normal 25 18 17 4 5" xfId="30005" xr:uid="{C4152DBC-BA14-47BE-BA08-F894C8EAD269}"/>
    <cellStyle name="Normal 25 18 17 4 6" xfId="30006" xr:uid="{9C85A7FE-5E92-4E32-8774-4F3B9040E762}"/>
    <cellStyle name="Normal 25 18 17 4 7" xfId="30007" xr:uid="{122B17BE-F859-4EA4-879B-399208A288D6}"/>
    <cellStyle name="Normal 25 18 17 4 8" xfId="30008" xr:uid="{56692DE3-80A2-4DFB-B559-E535283D333C}"/>
    <cellStyle name="Normal 25 18 17 5" xfId="30009" xr:uid="{057F3184-AAE4-4745-A34C-6659A24DCCBD}"/>
    <cellStyle name="Normal 25 18 17 5 2" xfId="30010" xr:uid="{46E0F80C-CB1E-4464-A080-02C1C5EA1F34}"/>
    <cellStyle name="Normal 25 18 17 5 2 2" xfId="30011" xr:uid="{06B95E5C-C599-4FA7-A561-A6BC4A0E7F66}"/>
    <cellStyle name="Normal 25 18 17 5 2 2 2" xfId="30012" xr:uid="{62724DB2-8814-4BD9-BBF0-0AD7DD7BF77A}"/>
    <cellStyle name="Normal 25 18 17 5 2 2 3" xfId="30013" xr:uid="{228E9D74-2AF1-4603-B3F7-006A0E6AAFCD}"/>
    <cellStyle name="Normal 25 18 17 5 2 2 4" xfId="30014" xr:uid="{C0289263-1B60-40BE-8347-618582F0D784}"/>
    <cellStyle name="Normal 25 18 17 5 2 2 5" xfId="30015" xr:uid="{F4CE6E40-A656-4317-A816-F30B50407D39}"/>
    <cellStyle name="Normal 25 18 17 5 2 3" xfId="30016" xr:uid="{89C3E519-72C8-4AA5-BC3B-AA1D59E9F834}"/>
    <cellStyle name="Normal 25 18 17 5 2 4" xfId="30017" xr:uid="{8052733C-93EC-4897-A185-C1926D8F2920}"/>
    <cellStyle name="Normal 25 18 17 5 2 5" xfId="30018" xr:uid="{90D2EEB0-CADA-498A-9DE4-60983FDF7C91}"/>
    <cellStyle name="Normal 25 18 17 5 2 6" xfId="30019" xr:uid="{DB56BFB1-C948-4F15-A3FC-7CBFF341F66D}"/>
    <cellStyle name="Normal 25 18 17 5 3" xfId="30020" xr:uid="{56F33C70-40BF-4E3D-B248-553BECE1B633}"/>
    <cellStyle name="Normal 25 18 17 5 3 2" xfId="30021" xr:uid="{52EDC8E3-29B1-477B-8B7D-479DB5035630}"/>
    <cellStyle name="Normal 25 18 17 5 3 2 2" xfId="30022" xr:uid="{E0C33DBD-0724-4A0A-A1D2-613B57732E4F}"/>
    <cellStyle name="Normal 25 18 17 5 3 2 3" xfId="30023" xr:uid="{01CDD7B7-B7BF-4E8E-B19D-5D5D6D705FD5}"/>
    <cellStyle name="Normal 25 18 17 5 3 3" xfId="30024" xr:uid="{4D051F89-6481-40A5-A829-4CD4E2B9E2BA}"/>
    <cellStyle name="Normal 25 18 17 5 3 4" xfId="30025" xr:uid="{1068D010-0DF1-4EE1-AA38-DC3FCE0D36CF}"/>
    <cellStyle name="Normal 25 18 17 5 3 5" xfId="30026" xr:uid="{7CD9E758-6098-44E7-A45E-00BE3CED6FFB}"/>
    <cellStyle name="Normal 25 18 17 5 3 6" xfId="30027" xr:uid="{947DAA60-0A8A-4F9D-9AB2-B8FC22716FBC}"/>
    <cellStyle name="Normal 25 18 17 5 4" xfId="30028" xr:uid="{3033BC1D-6C2F-4791-AA63-9F6859AF5C3D}"/>
    <cellStyle name="Normal 25 18 17 5 4 2" xfId="30029" xr:uid="{B0B2449A-CDE8-49D8-9355-367DBDFD4FFC}"/>
    <cellStyle name="Normal 25 18 17 5 4 3" xfId="30030" xr:uid="{6D24BEA6-C05E-4837-8919-1681B47ED0AB}"/>
    <cellStyle name="Normal 25 18 17 5 5" xfId="30031" xr:uid="{2BB60C90-D9AD-4E71-AA9C-95B396B4B1A6}"/>
    <cellStyle name="Normal 25 18 17 5 6" xfId="30032" xr:uid="{307D43E4-A4F0-413E-B1CF-AB02B51A36A0}"/>
    <cellStyle name="Normal 25 18 17 5 7" xfId="30033" xr:uid="{A5056821-3BD8-4F10-B457-E1A6543533E2}"/>
    <cellStyle name="Normal 25 18 17 5 8" xfId="30034" xr:uid="{EC18DA8E-9790-4BDA-A6BA-B5FC0009708F}"/>
    <cellStyle name="Normal 25 18 17 6" xfId="30035" xr:uid="{6200ED60-BF02-46DC-96FC-95276E1F9F10}"/>
    <cellStyle name="Normal 25 18 17 7" xfId="30036" xr:uid="{4BDA62B4-4DD2-4082-B3B7-35DD30D315E9}"/>
    <cellStyle name="Normal 25 18 2" xfId="30037" xr:uid="{7E41542F-5EB7-429C-B89F-B08150DA4E9C}"/>
    <cellStyle name="Normal 25 18 2 2" xfId="30038" xr:uid="{54B7FC35-A770-4D93-A0CD-842664ADC5AE}"/>
    <cellStyle name="Normal 25 18 2 2 2" xfId="30039" xr:uid="{1C1F85B4-A7E3-40F6-A453-0176704512D3}"/>
    <cellStyle name="Normal 25 18 2 2 2 2" xfId="30040" xr:uid="{E454D7B4-EE76-4DFE-8690-93292AA645D8}"/>
    <cellStyle name="Normal 25 18 2 2 3" xfId="30041" xr:uid="{FF4728F6-F62C-4AED-9ADB-B0F6DE1F4000}"/>
    <cellStyle name="Normal 25 18 2 2 4" xfId="30042" xr:uid="{204901F0-06AB-4E0D-A443-91567CA6B25C}"/>
    <cellStyle name="Normal 25 18 2 3" xfId="30043" xr:uid="{95D2F8E5-EB7C-4535-81BD-0E923B3E565A}"/>
    <cellStyle name="Normal 25 18 2 4" xfId="30044" xr:uid="{14D2D6FF-8970-4DE7-AB86-C83E504EE2C2}"/>
    <cellStyle name="Normal 25 18 2 4 2" xfId="30045" xr:uid="{6A59D64E-C270-4757-8151-EB6BB2FECD71}"/>
    <cellStyle name="Normal 25 18 2 4 2 2" xfId="30046" xr:uid="{90BE9A5A-A793-4EA8-9B80-FCB615D20167}"/>
    <cellStyle name="Normal 25 18 2 4 2 2 2" xfId="30047" xr:uid="{B1D94732-3A41-491C-B95F-E75F8BBFBD8C}"/>
    <cellStyle name="Normal 25 18 2 4 2 2 3" xfId="30048" xr:uid="{BBE944CD-EAAA-4852-BF77-AD9E58F14182}"/>
    <cellStyle name="Normal 25 18 2 4 2 2 4" xfId="30049" xr:uid="{5B1D5B70-716A-4FDF-82BE-D660D3CC7BD5}"/>
    <cellStyle name="Normal 25 18 2 4 2 2 5" xfId="30050" xr:uid="{AAD02B7D-9890-4EDF-8CE7-60C48ABC46A6}"/>
    <cellStyle name="Normal 25 18 2 4 2 3" xfId="30051" xr:uid="{89F6FC73-C8C5-48BE-AA08-4DB88C9112A0}"/>
    <cellStyle name="Normal 25 18 2 4 2 4" xfId="30052" xr:uid="{B2B0A594-7082-4962-856A-1730A0FD6579}"/>
    <cellStyle name="Normal 25 18 2 4 2 5" xfId="30053" xr:uid="{38260095-168F-494D-AA1B-8D476E49C832}"/>
    <cellStyle name="Normal 25 18 2 4 2 6" xfId="30054" xr:uid="{6C47AEFB-4674-4825-A11A-B16C7ED1E89F}"/>
    <cellStyle name="Normal 25 18 2 4 3" xfId="30055" xr:uid="{7F185CF8-510B-4252-B66C-B84DF7366BCC}"/>
    <cellStyle name="Normal 25 18 2 4 3 2" xfId="30056" xr:uid="{5BFB0950-CB05-4165-9A1E-7AE5904DA367}"/>
    <cellStyle name="Normal 25 18 2 4 3 2 2" xfId="30057" xr:uid="{2FD1CF18-5104-43B0-BF3A-2AAD0E5D9EF2}"/>
    <cellStyle name="Normal 25 18 2 4 3 2 3" xfId="30058" xr:uid="{1D015E03-F249-408E-9833-98338D613CF3}"/>
    <cellStyle name="Normal 25 18 2 4 3 3" xfId="30059" xr:uid="{C920C51D-8768-431B-A79F-57E2C72AC166}"/>
    <cellStyle name="Normal 25 18 2 4 3 4" xfId="30060" xr:uid="{5FEC4367-DD03-4F07-89AD-368C0C9F8B8B}"/>
    <cellStyle name="Normal 25 18 2 4 3 5" xfId="30061" xr:uid="{C829BFF6-778E-4110-AA10-965DC16853CB}"/>
    <cellStyle name="Normal 25 18 2 4 3 6" xfId="30062" xr:uid="{0007A0DE-3218-4694-9C98-8091B69E8372}"/>
    <cellStyle name="Normal 25 18 2 4 4" xfId="30063" xr:uid="{FEC790DA-FC33-4AF2-A105-C1CF9E429C50}"/>
    <cellStyle name="Normal 25 18 2 4 4 2" xfId="30064" xr:uid="{F607D93F-166A-4844-AEFF-5E16A07E7CBA}"/>
    <cellStyle name="Normal 25 18 2 4 4 3" xfId="30065" xr:uid="{624ABF14-31EF-4AE1-9C4F-2EC28E0A76C1}"/>
    <cellStyle name="Normal 25 18 2 4 5" xfId="30066" xr:uid="{72B9DADF-8C82-488D-B213-598268C17216}"/>
    <cellStyle name="Normal 25 18 2 4 6" xfId="30067" xr:uid="{70AD3341-8964-47C2-B5C5-A06405AB9753}"/>
    <cellStyle name="Normal 25 18 2 4 7" xfId="30068" xr:uid="{19CA0CE0-C37E-492C-B972-1F3752448224}"/>
    <cellStyle name="Normal 25 18 2 4 8" xfId="30069" xr:uid="{8FA0F657-8E8F-408F-8D36-AC306ECF3CD1}"/>
    <cellStyle name="Normal 25 18 2 5" xfId="30070" xr:uid="{410D0ACC-D97D-4F62-A6C2-ECB19008A0C8}"/>
    <cellStyle name="Normal 25 18 2 5 2" xfId="30071" xr:uid="{B3A92F74-9F33-49A9-BBD9-B8C09ACD9B9E}"/>
    <cellStyle name="Normal 25 18 2 5 2 2" xfId="30072" xr:uid="{118C07E1-ECD1-4891-866C-EEA555A1B5AF}"/>
    <cellStyle name="Normal 25 18 2 5 2 2 2" xfId="30073" xr:uid="{C41EE8B7-2FFD-4694-80BD-82E4BF03A448}"/>
    <cellStyle name="Normal 25 18 2 5 2 2 3" xfId="30074" xr:uid="{A0AE7CD8-E995-4B50-9569-488DDE62736F}"/>
    <cellStyle name="Normal 25 18 2 5 2 2 4" xfId="30075" xr:uid="{41232B78-1D1B-4BCA-8216-A3A483E8FE61}"/>
    <cellStyle name="Normal 25 18 2 5 2 2 5" xfId="30076" xr:uid="{43EF4085-9C07-4338-AD8A-BA3DB6CAE07F}"/>
    <cellStyle name="Normal 25 18 2 5 2 3" xfId="30077" xr:uid="{25D96CB3-939F-4422-A8D8-8CCF55F8635C}"/>
    <cellStyle name="Normal 25 18 2 5 2 4" xfId="30078" xr:uid="{CE9264B7-E9E8-419B-A08C-BE28192A76F0}"/>
    <cellStyle name="Normal 25 18 2 5 2 5" xfId="30079" xr:uid="{5991CA46-3F5A-44A0-BD1C-57D687AF6FFB}"/>
    <cellStyle name="Normal 25 18 2 5 2 6" xfId="30080" xr:uid="{699D927D-A82D-4EBB-B3AC-3ECB0A63A64A}"/>
    <cellStyle name="Normal 25 18 2 5 3" xfId="30081" xr:uid="{F1B733F7-FC33-4D98-A8D5-6B1DE783568E}"/>
    <cellStyle name="Normal 25 18 2 5 3 2" xfId="30082" xr:uid="{8C974034-A56F-49D3-BA14-9AF49719A251}"/>
    <cellStyle name="Normal 25 18 2 5 3 2 2" xfId="30083" xr:uid="{B31145B2-9277-4DDE-AC67-D84B070E5645}"/>
    <cellStyle name="Normal 25 18 2 5 3 2 3" xfId="30084" xr:uid="{D7A500C0-CD0E-41E0-8C02-01EDC2E38482}"/>
    <cellStyle name="Normal 25 18 2 5 3 3" xfId="30085" xr:uid="{89B85F70-41AA-4C1C-BD05-787C7AE01ADF}"/>
    <cellStyle name="Normal 25 18 2 5 3 4" xfId="30086" xr:uid="{B832945E-5639-471C-82E7-1DB02C467EC6}"/>
    <cellStyle name="Normal 25 18 2 5 3 5" xfId="30087" xr:uid="{E2626217-5A53-4167-9977-BC252DE29DAD}"/>
    <cellStyle name="Normal 25 18 2 5 3 6" xfId="30088" xr:uid="{E5FC6B87-A529-47BB-B97E-717B62CE24FD}"/>
    <cellStyle name="Normal 25 18 2 5 4" xfId="30089" xr:uid="{BE11A2FB-2FDA-49D4-8755-5558B298E6B3}"/>
    <cellStyle name="Normal 25 18 2 5 4 2" xfId="30090" xr:uid="{E15B3CC1-8502-4E97-9838-B963698645A3}"/>
    <cellStyle name="Normal 25 18 2 5 4 3" xfId="30091" xr:uid="{27F73DBD-0383-4E1F-A0D9-E69E4D13DD34}"/>
    <cellStyle name="Normal 25 18 2 5 5" xfId="30092" xr:uid="{01C3FE9D-D146-453D-97BE-7BCF712B1802}"/>
    <cellStyle name="Normal 25 18 2 5 6" xfId="30093" xr:uid="{5CCB8D82-1CFC-49B3-8977-1B3503F74C6F}"/>
    <cellStyle name="Normal 25 18 2 5 7" xfId="30094" xr:uid="{B1B53A53-11BC-45D4-86F9-ABF6D690B69C}"/>
    <cellStyle name="Normal 25 18 2 5 8" xfId="30095" xr:uid="{93348B49-3BF5-4C59-8D31-486FBE46A9D0}"/>
    <cellStyle name="Normal 25 18 2 6" xfId="30096" xr:uid="{F0064494-14D8-47A9-A820-DE01C76D3434}"/>
    <cellStyle name="Normal 25 18 2 7" xfId="30097" xr:uid="{DA2D8E04-F80F-4C06-A5BB-AD85310B2241}"/>
    <cellStyle name="Normal 25 18 3" xfId="30098" xr:uid="{E5AC558F-147F-448D-AEEA-1DE1654CE4B4}"/>
    <cellStyle name="Normal 25 18 3 2" xfId="30099" xr:uid="{16DFFF3E-48A0-4598-A650-700FF660CBAF}"/>
    <cellStyle name="Normal 25 18 3 2 2" xfId="30100" xr:uid="{E53C14B2-9743-4C01-BAC4-3195E3073728}"/>
    <cellStyle name="Normal 25 18 3 2 2 2" xfId="30101" xr:uid="{AEF891EA-43BB-44EF-861F-F2E6098226EB}"/>
    <cellStyle name="Normal 25 18 3 2 3" xfId="30102" xr:uid="{EBC0B993-4EB0-40D7-BD23-90F612A8AE37}"/>
    <cellStyle name="Normal 25 18 3 2 4" xfId="30103" xr:uid="{E3E17132-B4E5-40E2-AF23-68688BC057C6}"/>
    <cellStyle name="Normal 25 18 3 3" xfId="30104" xr:uid="{E7EA2AB0-8D97-4158-B025-83B48F58DC8F}"/>
    <cellStyle name="Normal 25 18 3 4" xfId="30105" xr:uid="{3982970A-E5DF-4603-A0A0-B9B16CAACC2E}"/>
    <cellStyle name="Normal 25 18 3 4 2" xfId="30106" xr:uid="{08C77188-AFCA-4062-8792-8E4496004887}"/>
    <cellStyle name="Normal 25 18 3 4 2 2" xfId="30107" xr:uid="{CD4211D9-0C09-4032-A039-6D5ADEC04CE0}"/>
    <cellStyle name="Normal 25 18 3 4 2 2 2" xfId="30108" xr:uid="{48B0DBF6-3D4C-4C4D-8685-A0E7B5B4D1A0}"/>
    <cellStyle name="Normal 25 18 3 4 2 2 3" xfId="30109" xr:uid="{FCBB5C2A-DD37-4399-8DF3-B87146750933}"/>
    <cellStyle name="Normal 25 18 3 4 2 2 4" xfId="30110" xr:uid="{081311A4-31D0-450C-89CE-D17BE84C94CE}"/>
    <cellStyle name="Normal 25 18 3 4 2 2 5" xfId="30111" xr:uid="{7494FA86-3329-4D5A-8936-5B06340B753E}"/>
    <cellStyle name="Normal 25 18 3 4 2 3" xfId="30112" xr:uid="{49419B55-749D-47BB-8DB0-D41FA8D51E62}"/>
    <cellStyle name="Normal 25 18 3 4 2 4" xfId="30113" xr:uid="{A7CC01E1-87EC-4446-8893-4BDE4522A381}"/>
    <cellStyle name="Normal 25 18 3 4 2 5" xfId="30114" xr:uid="{9928A6EF-BBDB-4142-AD60-752DBEE65F0D}"/>
    <cellStyle name="Normal 25 18 3 4 2 6" xfId="30115" xr:uid="{74E83637-40E0-4C9F-A276-EE8A670A1251}"/>
    <cellStyle name="Normal 25 18 3 4 3" xfId="30116" xr:uid="{2B1B7DFD-569A-463F-958C-BA3CEC9F13C7}"/>
    <cellStyle name="Normal 25 18 3 4 3 2" xfId="30117" xr:uid="{5386BF88-90D0-49A3-AA41-05A5B67E6DEE}"/>
    <cellStyle name="Normal 25 18 3 4 3 2 2" xfId="30118" xr:uid="{040FFBD1-DEBD-441E-94D6-B238D0F92E35}"/>
    <cellStyle name="Normal 25 18 3 4 3 2 3" xfId="30119" xr:uid="{A49514B6-4A80-425C-9E2E-1DE6095C6FF7}"/>
    <cellStyle name="Normal 25 18 3 4 3 3" xfId="30120" xr:uid="{FD6B3540-808C-4590-A031-DC804BF672DA}"/>
    <cellStyle name="Normal 25 18 3 4 3 4" xfId="30121" xr:uid="{C0A0821F-0F39-4967-AB43-E535BE5D0C09}"/>
    <cellStyle name="Normal 25 18 3 4 3 5" xfId="30122" xr:uid="{A050B1F3-F1D9-480A-9084-CFC62B093A8E}"/>
    <cellStyle name="Normal 25 18 3 4 3 6" xfId="30123" xr:uid="{FC600C5F-2523-42B9-8976-B44D0E86240D}"/>
    <cellStyle name="Normal 25 18 3 4 4" xfId="30124" xr:uid="{5C3DD4E8-1583-466D-8032-2466056D93F2}"/>
    <cellStyle name="Normal 25 18 3 4 4 2" xfId="30125" xr:uid="{09F55339-A657-46A8-8A57-F492777E7742}"/>
    <cellStyle name="Normal 25 18 3 4 4 3" xfId="30126" xr:uid="{2D762DB0-CC8F-4B84-85F7-D500DB1A7CA5}"/>
    <cellStyle name="Normal 25 18 3 4 5" xfId="30127" xr:uid="{3BE57BB7-FB47-42E3-8F09-C76AACEC9428}"/>
    <cellStyle name="Normal 25 18 3 4 6" xfId="30128" xr:uid="{688C2E01-0465-4E9A-92F7-D85D31D0614C}"/>
    <cellStyle name="Normal 25 18 3 4 7" xfId="30129" xr:uid="{49ECF802-9ADF-4695-ADA4-496BACD64E58}"/>
    <cellStyle name="Normal 25 18 3 4 8" xfId="30130" xr:uid="{8BE17B89-BD52-44A7-A4B7-12F7087BFCAB}"/>
    <cellStyle name="Normal 25 18 3 5" xfId="30131" xr:uid="{489D57F1-95B3-45A0-B2C0-42B7D1E402E7}"/>
    <cellStyle name="Normal 25 18 3 5 2" xfId="30132" xr:uid="{BCB0E770-64E0-4999-AA42-B19A06C116AB}"/>
    <cellStyle name="Normal 25 18 3 5 2 2" xfId="30133" xr:uid="{9FAEDDF8-AF48-4861-A001-336EF0742C6F}"/>
    <cellStyle name="Normal 25 18 3 5 2 2 2" xfId="30134" xr:uid="{9A11558F-0D2A-4E3E-A532-957CEC0F1667}"/>
    <cellStyle name="Normal 25 18 3 5 2 2 3" xfId="30135" xr:uid="{4C76178C-6A29-4983-B2CB-876CC42DD13A}"/>
    <cellStyle name="Normal 25 18 3 5 2 2 4" xfId="30136" xr:uid="{D31B8FC5-0885-4504-8204-0FB439F99D7D}"/>
    <cellStyle name="Normal 25 18 3 5 2 2 5" xfId="30137" xr:uid="{F2B1AB2E-BBE4-409E-A286-146DE7544EC9}"/>
    <cellStyle name="Normal 25 18 3 5 2 3" xfId="30138" xr:uid="{C08B8872-5C78-4AF6-ACE8-1250293E8F53}"/>
    <cellStyle name="Normal 25 18 3 5 2 4" xfId="30139" xr:uid="{C879B9DF-5EFE-4FAE-812C-2F048FB4BAB7}"/>
    <cellStyle name="Normal 25 18 3 5 2 5" xfId="30140" xr:uid="{08CA7665-0894-43DF-972F-9F5D57D3BFE2}"/>
    <cellStyle name="Normal 25 18 3 5 2 6" xfId="30141" xr:uid="{5FF901A6-CCA4-4ED5-B8E7-639BAC2F5E6A}"/>
    <cellStyle name="Normal 25 18 3 5 3" xfId="30142" xr:uid="{6932B129-2362-4ADD-B2B9-9A45BB32E047}"/>
    <cellStyle name="Normal 25 18 3 5 3 2" xfId="30143" xr:uid="{4E7CD100-C49E-4715-A111-0B28A72D9568}"/>
    <cellStyle name="Normal 25 18 3 5 3 2 2" xfId="30144" xr:uid="{70D495C9-C665-48C1-9E8A-127F29DEAEA8}"/>
    <cellStyle name="Normal 25 18 3 5 3 2 3" xfId="30145" xr:uid="{F8F6DDE1-8EFC-41C6-8AE2-2B451528E7D1}"/>
    <cellStyle name="Normal 25 18 3 5 3 3" xfId="30146" xr:uid="{D8BA5D12-7510-4387-85AE-F45AB4A723E4}"/>
    <cellStyle name="Normal 25 18 3 5 3 4" xfId="30147" xr:uid="{0AA47232-B89F-41C6-AE82-93424EE4E39E}"/>
    <cellStyle name="Normal 25 18 3 5 3 5" xfId="30148" xr:uid="{E22D5F2F-234A-43A7-BA91-8BF8A61ABF65}"/>
    <cellStyle name="Normal 25 18 3 5 3 6" xfId="30149" xr:uid="{33DE1670-1610-42B5-8AF2-6913AD25FAFF}"/>
    <cellStyle name="Normal 25 18 3 5 4" xfId="30150" xr:uid="{3238C2E9-5962-4A66-BFE5-8D3A5C8130B4}"/>
    <cellStyle name="Normal 25 18 3 5 4 2" xfId="30151" xr:uid="{8BB32885-C28D-4389-B806-58118977A66D}"/>
    <cellStyle name="Normal 25 18 3 5 4 3" xfId="30152" xr:uid="{F6D4E6B1-6112-467A-81E4-E91EE8EFB835}"/>
    <cellStyle name="Normal 25 18 3 5 5" xfId="30153" xr:uid="{F1B05CE9-3DA0-40EA-B5CA-A4E9A44738ED}"/>
    <cellStyle name="Normal 25 18 3 5 6" xfId="30154" xr:uid="{5A0C4B7D-FEB7-4729-9D3B-62D76911665F}"/>
    <cellStyle name="Normal 25 18 3 5 7" xfId="30155" xr:uid="{088AC0B0-BF07-4591-9503-294275BE0E1B}"/>
    <cellStyle name="Normal 25 18 3 5 8" xfId="30156" xr:uid="{E4A5B2C8-0270-426E-B05E-C68DC677F69E}"/>
    <cellStyle name="Normal 25 18 3 6" xfId="30157" xr:uid="{F4802CC8-B789-49E9-96A8-0B7AA9BC0533}"/>
    <cellStyle name="Normal 25 18 3 7" xfId="30158" xr:uid="{52EA7D15-D57C-464B-BD27-4CEFB168ECF9}"/>
    <cellStyle name="Normal 25 18 4" xfId="30159" xr:uid="{C9B570FB-7D23-4785-80DF-F41937F41F53}"/>
    <cellStyle name="Normal 25 18 4 2" xfId="30160" xr:uid="{51D017B2-28B0-4161-8495-29605DE1928D}"/>
    <cellStyle name="Normal 25 18 4 2 2" xfId="30161" xr:uid="{4EE31933-BF43-45DA-99DF-047E9F74D5EE}"/>
    <cellStyle name="Normal 25 18 4 2 2 2" xfId="30162" xr:uid="{C89D75BB-0CEB-48EA-8413-C520A82C0B9C}"/>
    <cellStyle name="Normal 25 18 4 2 3" xfId="30163" xr:uid="{848288BE-78A0-463E-A373-38B02E43A85A}"/>
    <cellStyle name="Normal 25 18 4 2 4" xfId="30164" xr:uid="{61000061-0F53-4D0B-9B00-B1BC03B5858B}"/>
    <cellStyle name="Normal 25 18 4 3" xfId="30165" xr:uid="{B818EE5C-D08A-409F-9354-F096E39A2DF5}"/>
    <cellStyle name="Normal 25 18 4 4" xfId="30166" xr:uid="{42E8044F-D5D1-4DC2-9D67-1539BEF3098C}"/>
    <cellStyle name="Normal 25 18 4 4 2" xfId="30167" xr:uid="{62EA4D2F-B2A6-4F85-A1DD-DC07DEE316A4}"/>
    <cellStyle name="Normal 25 18 4 4 2 2" xfId="30168" xr:uid="{B04E6F7E-B058-4AB0-8860-61D1BCD7063D}"/>
    <cellStyle name="Normal 25 18 4 4 2 2 2" xfId="30169" xr:uid="{3050A59C-C8E5-4DF0-A54E-5FB8C074CEB7}"/>
    <cellStyle name="Normal 25 18 4 4 2 2 3" xfId="30170" xr:uid="{14FAC6B7-3CF9-4514-A919-952D89A4AD91}"/>
    <cellStyle name="Normal 25 18 4 4 2 2 4" xfId="30171" xr:uid="{7313C59F-3BF0-49AB-894E-1BC42EF0B9B9}"/>
    <cellStyle name="Normal 25 18 4 4 2 2 5" xfId="30172" xr:uid="{46E82EFE-3A13-4CDB-B31F-A510EA239524}"/>
    <cellStyle name="Normal 25 18 4 4 2 3" xfId="30173" xr:uid="{9A7B660B-5380-413F-928A-B34296A8C573}"/>
    <cellStyle name="Normal 25 18 4 4 2 4" xfId="30174" xr:uid="{70DD4082-E920-4FCF-935A-3C149621F403}"/>
    <cellStyle name="Normal 25 18 4 4 2 5" xfId="30175" xr:uid="{5937FF7C-0315-4B55-9356-C1251A798C92}"/>
    <cellStyle name="Normal 25 18 4 4 2 6" xfId="30176" xr:uid="{2B794703-3BFB-4211-B5C3-D2947EDAC32D}"/>
    <cellStyle name="Normal 25 18 4 4 3" xfId="30177" xr:uid="{6282109E-E469-49F9-BF8C-3E3EB25A41DD}"/>
    <cellStyle name="Normal 25 18 4 4 3 2" xfId="30178" xr:uid="{BCA0CD97-DF8B-480C-A6E8-D9CDE6631085}"/>
    <cellStyle name="Normal 25 18 4 4 3 2 2" xfId="30179" xr:uid="{91B4BB37-E2E6-4615-B121-1FBC7E207AF0}"/>
    <cellStyle name="Normal 25 18 4 4 3 2 3" xfId="30180" xr:uid="{DBD01A70-B5DE-4F04-92C9-FB48F04C4751}"/>
    <cellStyle name="Normal 25 18 4 4 3 3" xfId="30181" xr:uid="{F3494272-CC82-4BBD-A740-0BA0CD3B7FA7}"/>
    <cellStyle name="Normal 25 18 4 4 3 4" xfId="30182" xr:uid="{3FA08906-894A-422D-9CFC-96661B9AFFDF}"/>
    <cellStyle name="Normal 25 18 4 4 3 5" xfId="30183" xr:uid="{5F37ED61-C868-4A61-8E5F-E98B516B8B1D}"/>
    <cellStyle name="Normal 25 18 4 4 3 6" xfId="30184" xr:uid="{C77AFFFF-6036-4D18-804D-C3D2E1C06B97}"/>
    <cellStyle name="Normal 25 18 4 4 4" xfId="30185" xr:uid="{CE8560D7-8451-471E-8443-271A673AD261}"/>
    <cellStyle name="Normal 25 18 4 4 4 2" xfId="30186" xr:uid="{2B0A2694-77E1-4027-93FB-B3F4BB889E07}"/>
    <cellStyle name="Normal 25 18 4 4 4 3" xfId="30187" xr:uid="{3B81BBBA-1993-44A3-8D10-327719F95179}"/>
    <cellStyle name="Normal 25 18 4 4 5" xfId="30188" xr:uid="{E0809D62-1B67-4F2A-A563-32B4FC321B50}"/>
    <cellStyle name="Normal 25 18 4 4 6" xfId="30189" xr:uid="{878D7A26-CAC6-46A4-9250-7240CF68D987}"/>
    <cellStyle name="Normal 25 18 4 4 7" xfId="30190" xr:uid="{7E228410-085C-4F6B-BEFD-F67D909D37AB}"/>
    <cellStyle name="Normal 25 18 4 4 8" xfId="30191" xr:uid="{B1DA1AB9-A636-4D08-B0CA-4F1420599FCF}"/>
    <cellStyle name="Normal 25 18 4 5" xfId="30192" xr:uid="{1503FE45-BA51-4CB8-9BBD-CCCD2250CAF7}"/>
    <cellStyle name="Normal 25 18 4 5 2" xfId="30193" xr:uid="{6C2FC539-07BE-4BF1-93E7-2A619F7977AC}"/>
    <cellStyle name="Normal 25 18 4 5 2 2" xfId="30194" xr:uid="{5F25376B-1692-4B66-BF3A-3FD18EAA90B7}"/>
    <cellStyle name="Normal 25 18 4 5 2 2 2" xfId="30195" xr:uid="{049A05F6-CE35-426A-BD65-E7E46646BED3}"/>
    <cellStyle name="Normal 25 18 4 5 2 2 3" xfId="30196" xr:uid="{65D2C661-2FA2-40D5-A040-415E9C2DF615}"/>
    <cellStyle name="Normal 25 18 4 5 2 2 4" xfId="30197" xr:uid="{25ED4CE6-FBBE-4183-AC05-B394EEF8B0DF}"/>
    <cellStyle name="Normal 25 18 4 5 2 2 5" xfId="30198" xr:uid="{6A82C01A-4A66-4B5B-838C-9262F2003356}"/>
    <cellStyle name="Normal 25 18 4 5 2 3" xfId="30199" xr:uid="{0FE17F81-425F-4197-976C-7A62E71C7926}"/>
    <cellStyle name="Normal 25 18 4 5 2 4" xfId="30200" xr:uid="{A646E731-E33C-4824-A0A9-7F4F1E0AB8BF}"/>
    <cellStyle name="Normal 25 18 4 5 2 5" xfId="30201" xr:uid="{39C11074-1286-42AE-8D86-98FFCDED5174}"/>
    <cellStyle name="Normal 25 18 4 5 2 6" xfId="30202" xr:uid="{FE88254A-E29E-4C0E-B7C6-25FA677D046A}"/>
    <cellStyle name="Normal 25 18 4 5 3" xfId="30203" xr:uid="{68D66ABB-0396-496C-A961-AC9422FD9CA5}"/>
    <cellStyle name="Normal 25 18 4 5 3 2" xfId="30204" xr:uid="{A4AED832-415E-4BB5-A16C-E6EF163C0FBA}"/>
    <cellStyle name="Normal 25 18 4 5 3 2 2" xfId="30205" xr:uid="{1EAA6842-3BA8-47A8-88D1-8FFCE1A32501}"/>
    <cellStyle name="Normal 25 18 4 5 3 2 3" xfId="30206" xr:uid="{07FCFF61-5B55-4FFE-9CA2-6EAF31665EF9}"/>
    <cellStyle name="Normal 25 18 4 5 3 3" xfId="30207" xr:uid="{D29ACA56-AB3D-42CD-90EF-143EED7881E0}"/>
    <cellStyle name="Normal 25 18 4 5 3 4" xfId="30208" xr:uid="{651BA694-84C9-4DCE-BC3A-FD418B9F66E8}"/>
    <cellStyle name="Normal 25 18 4 5 3 5" xfId="30209" xr:uid="{B59C1B47-1CB8-4FA2-B9A3-C7991CB2D438}"/>
    <cellStyle name="Normal 25 18 4 5 3 6" xfId="30210" xr:uid="{B02A521C-17CA-490A-8172-255807C94487}"/>
    <cellStyle name="Normal 25 18 4 5 4" xfId="30211" xr:uid="{69A528FE-64FA-4758-87D5-666A248A4217}"/>
    <cellStyle name="Normal 25 18 4 5 4 2" xfId="30212" xr:uid="{73A3A479-420B-4F92-9400-D25F0A2BA88B}"/>
    <cellStyle name="Normal 25 18 4 5 4 3" xfId="30213" xr:uid="{0D9489F5-A4D8-4D46-815E-86A613809FC4}"/>
    <cellStyle name="Normal 25 18 4 5 5" xfId="30214" xr:uid="{1570D111-5647-4378-906B-030D6A92D800}"/>
    <cellStyle name="Normal 25 18 4 5 6" xfId="30215" xr:uid="{A0147B4D-35EB-4AE5-BA4C-546072B4439A}"/>
    <cellStyle name="Normal 25 18 4 5 7" xfId="30216" xr:uid="{97B323A9-CD21-4419-8505-BF3EBD913457}"/>
    <cellStyle name="Normal 25 18 4 5 8" xfId="30217" xr:uid="{6234E7F4-C03C-41C0-996F-C9D0548C3CA8}"/>
    <cellStyle name="Normal 25 18 4 6" xfId="30218" xr:uid="{E60F8A34-9BA3-4905-B980-FFD9841228DC}"/>
    <cellStyle name="Normal 25 18 4 7" xfId="30219" xr:uid="{2A5E74C5-D162-4D8B-B39E-7C62346231E9}"/>
    <cellStyle name="Normal 25 18 5" xfId="30220" xr:uid="{DC249779-24B2-4B25-BB38-98610DAD7CD1}"/>
    <cellStyle name="Normal 25 18 5 2" xfId="30221" xr:uid="{2472B3DB-EE07-453C-B73E-A46A4E1D8FA5}"/>
    <cellStyle name="Normal 25 18 5 2 2" xfId="30222" xr:uid="{FFA90447-751E-460C-8AF9-78BC2166C430}"/>
    <cellStyle name="Normal 25 18 5 2 2 2" xfId="30223" xr:uid="{7BAF02BA-2E80-40CB-8F80-E37C29C15975}"/>
    <cellStyle name="Normal 25 18 5 2 3" xfId="30224" xr:uid="{BB76C846-E98B-4206-BCA7-BC563562C28A}"/>
    <cellStyle name="Normal 25 18 5 2 4" xfId="30225" xr:uid="{93F355DA-70F5-4B9C-9C3B-832FE99D8641}"/>
    <cellStyle name="Normal 25 18 5 3" xfId="30226" xr:uid="{8869985A-512E-4D20-8530-654A47B3EE8E}"/>
    <cellStyle name="Normal 25 18 5 4" xfId="30227" xr:uid="{0ACF99C0-0709-4618-A6A8-7954EB4A093A}"/>
    <cellStyle name="Normal 25 18 5 4 2" xfId="30228" xr:uid="{BBAEDCBC-9AD8-4A50-8BA3-6A361B88BEF6}"/>
    <cellStyle name="Normal 25 18 5 4 2 2" xfId="30229" xr:uid="{37038A0E-639D-4AA3-BF99-17E69EAAE1E6}"/>
    <cellStyle name="Normal 25 18 5 4 2 2 2" xfId="30230" xr:uid="{E70CEDC2-07AF-4401-8857-F17D1BFCFDEB}"/>
    <cellStyle name="Normal 25 18 5 4 2 2 3" xfId="30231" xr:uid="{81DB5C2F-EB8C-412D-9781-8DE824F5FFBF}"/>
    <cellStyle name="Normal 25 18 5 4 2 2 4" xfId="30232" xr:uid="{89165BE5-76DE-46E9-8611-7AAA07F95F03}"/>
    <cellStyle name="Normal 25 18 5 4 2 2 5" xfId="30233" xr:uid="{85342E12-8659-46F6-BA99-590DBB6756FC}"/>
    <cellStyle name="Normal 25 18 5 4 2 3" xfId="30234" xr:uid="{AD096CEE-9C3B-4AEF-9B9F-3ECEC57142C4}"/>
    <cellStyle name="Normal 25 18 5 4 2 4" xfId="30235" xr:uid="{A7FA8991-297C-4AAA-8812-5690EF846E54}"/>
    <cellStyle name="Normal 25 18 5 4 2 5" xfId="30236" xr:uid="{C5116038-1A3F-4CE9-9292-21C660829246}"/>
    <cellStyle name="Normal 25 18 5 4 2 6" xfId="30237" xr:uid="{F921C595-7290-4287-9488-F767856EE96C}"/>
    <cellStyle name="Normal 25 18 5 4 3" xfId="30238" xr:uid="{2C9DCD60-512C-4F33-8264-3A737EEB5C6D}"/>
    <cellStyle name="Normal 25 18 5 4 3 2" xfId="30239" xr:uid="{FB4D025C-DA00-4855-86A7-5D8B8C3330FA}"/>
    <cellStyle name="Normal 25 18 5 4 3 2 2" xfId="30240" xr:uid="{5727A881-DC17-4454-8B4C-DFEBE640494F}"/>
    <cellStyle name="Normal 25 18 5 4 3 2 3" xfId="30241" xr:uid="{BA11AFB3-EE3B-40E4-B69F-F0A2AAE7086E}"/>
    <cellStyle name="Normal 25 18 5 4 3 3" xfId="30242" xr:uid="{D8AF126B-8CEC-490F-8DC1-C30E62C1DD19}"/>
    <cellStyle name="Normal 25 18 5 4 3 4" xfId="30243" xr:uid="{CD36FFC7-057F-42B8-B97A-C4152D5F107B}"/>
    <cellStyle name="Normal 25 18 5 4 3 5" xfId="30244" xr:uid="{CC7DA6C4-38DE-4E4A-A820-12A04C8E5B99}"/>
    <cellStyle name="Normal 25 18 5 4 3 6" xfId="30245" xr:uid="{A6D2D136-6ED2-4F72-BF12-3AF7073357A5}"/>
    <cellStyle name="Normal 25 18 5 4 4" xfId="30246" xr:uid="{60DBDDED-D69B-4236-B87C-EAC5CF57896B}"/>
    <cellStyle name="Normal 25 18 5 4 4 2" xfId="30247" xr:uid="{D0D00F33-A15F-4EF7-81DE-88434A79EC5A}"/>
    <cellStyle name="Normal 25 18 5 4 4 3" xfId="30248" xr:uid="{1077FCD3-CE7D-4A9E-AE9E-FC4072899E0D}"/>
    <cellStyle name="Normal 25 18 5 4 5" xfId="30249" xr:uid="{BFDE166B-AAE3-4023-AA57-029E929B5132}"/>
    <cellStyle name="Normal 25 18 5 4 6" xfId="30250" xr:uid="{EA3953D7-A43A-4922-8585-C1EBEBAE70BD}"/>
    <cellStyle name="Normal 25 18 5 4 7" xfId="30251" xr:uid="{4B4D0C66-7078-45B3-B57C-F3BD2881DE73}"/>
    <cellStyle name="Normal 25 18 5 4 8" xfId="30252" xr:uid="{5DF8F90A-8C41-4AD8-9B0F-D1B9C987CE48}"/>
    <cellStyle name="Normal 25 18 5 5" xfId="30253" xr:uid="{6A5E1D39-9517-425B-BD53-8E799AE1402F}"/>
    <cellStyle name="Normal 25 18 5 5 2" xfId="30254" xr:uid="{A87A05C0-5F17-45AB-8A23-DC287E65B8DD}"/>
    <cellStyle name="Normal 25 18 5 5 2 2" xfId="30255" xr:uid="{1B5E1BE7-F1F9-4A11-9A0E-7AF04C9910E0}"/>
    <cellStyle name="Normal 25 18 5 5 2 2 2" xfId="30256" xr:uid="{CE493C81-094B-4358-A497-8B3E3227CE68}"/>
    <cellStyle name="Normal 25 18 5 5 2 2 3" xfId="30257" xr:uid="{3D0E78B7-77B5-4D0A-8EB0-05CE5AA6398A}"/>
    <cellStyle name="Normal 25 18 5 5 2 2 4" xfId="30258" xr:uid="{DD93A55D-3A8B-4718-8040-CCFF5308B267}"/>
    <cellStyle name="Normal 25 18 5 5 2 2 5" xfId="30259" xr:uid="{00AB965B-1F62-4CB1-9598-EE2E70B39E32}"/>
    <cellStyle name="Normal 25 18 5 5 2 3" xfId="30260" xr:uid="{E1B65507-1CD5-43D0-998F-FC9836D1ADEC}"/>
    <cellStyle name="Normal 25 18 5 5 2 4" xfId="30261" xr:uid="{5FEE046E-366B-4C30-AC5E-75FCEFB1EF9F}"/>
    <cellStyle name="Normal 25 18 5 5 2 5" xfId="30262" xr:uid="{3B6363EA-9840-4536-ABC2-F794758D3C41}"/>
    <cellStyle name="Normal 25 18 5 5 2 6" xfId="30263" xr:uid="{713049C8-4DA5-4F0D-9C8F-F17FE970D7B7}"/>
    <cellStyle name="Normal 25 18 5 5 3" xfId="30264" xr:uid="{A472145E-2285-4E60-BB92-5413B612A750}"/>
    <cellStyle name="Normal 25 18 5 5 3 2" xfId="30265" xr:uid="{194F8C2D-C6E0-40D0-AB82-FDA671296A0C}"/>
    <cellStyle name="Normal 25 18 5 5 3 2 2" xfId="30266" xr:uid="{92706CA3-93CF-4638-A8CE-1392D4017681}"/>
    <cellStyle name="Normal 25 18 5 5 3 2 3" xfId="30267" xr:uid="{F42B4B65-7EE4-4618-B8B8-EF5881739C58}"/>
    <cellStyle name="Normal 25 18 5 5 3 3" xfId="30268" xr:uid="{5DF165D7-2B43-4AB3-A38A-3FAF345E60DF}"/>
    <cellStyle name="Normal 25 18 5 5 3 4" xfId="30269" xr:uid="{33C5FF7F-D2BE-4A24-8A13-B6CA65934833}"/>
    <cellStyle name="Normal 25 18 5 5 3 5" xfId="30270" xr:uid="{CE7B7F59-54E9-443C-8B5C-E560439D2118}"/>
    <cellStyle name="Normal 25 18 5 5 3 6" xfId="30271" xr:uid="{4E3ADB72-0C80-4956-B26F-05D900366A42}"/>
    <cellStyle name="Normal 25 18 5 5 4" xfId="30272" xr:uid="{AC741359-B6D2-426F-9231-309B22AB93E3}"/>
    <cellStyle name="Normal 25 18 5 5 4 2" xfId="30273" xr:uid="{5D2EC1DA-1866-42F2-A823-95FC6C22BBE4}"/>
    <cellStyle name="Normal 25 18 5 5 4 3" xfId="30274" xr:uid="{FBE7B88B-DE37-4FC4-A48D-10527BC7EEC5}"/>
    <cellStyle name="Normal 25 18 5 5 5" xfId="30275" xr:uid="{9E652F94-744C-470F-82AC-8C2DE4E3DE86}"/>
    <cellStyle name="Normal 25 18 5 5 6" xfId="30276" xr:uid="{2CD1D1E2-BC8B-45BF-8264-BE5F63EC92BF}"/>
    <cellStyle name="Normal 25 18 5 5 7" xfId="30277" xr:uid="{058C1258-C61B-43A1-B3CF-DFDFDF5466E2}"/>
    <cellStyle name="Normal 25 18 5 5 8" xfId="30278" xr:uid="{A09EA5D9-25A5-4212-AEF1-351E69A89317}"/>
    <cellStyle name="Normal 25 18 5 6" xfId="30279" xr:uid="{9CBCA182-7D40-42AB-89CD-567A77298F7E}"/>
    <cellStyle name="Normal 25 18 5 7" xfId="30280" xr:uid="{471C127D-C4C3-4CC8-8EFA-3908E16D8481}"/>
    <cellStyle name="Normal 25 18 6" xfId="30281" xr:uid="{55730C2C-4D75-4C04-9C7F-F25EAF7468F4}"/>
    <cellStyle name="Normal 25 18 6 2" xfId="30282" xr:uid="{93B827D0-48D4-41DB-A762-B53546BF37CA}"/>
    <cellStyle name="Normal 25 18 6 2 2" xfId="30283" xr:uid="{F0946314-1FF2-40A1-90DE-75C262F1CD2B}"/>
    <cellStyle name="Normal 25 18 6 2 2 2" xfId="30284" xr:uid="{A2536E37-BEE4-4AF3-AA9A-7DE673B80ECB}"/>
    <cellStyle name="Normal 25 18 6 2 3" xfId="30285" xr:uid="{2F9B523A-0564-4C85-B888-79BCA50F2F6B}"/>
    <cellStyle name="Normal 25 18 6 2 4" xfId="30286" xr:uid="{A16536DC-295D-47D3-B57B-D4B13379F2E1}"/>
    <cellStyle name="Normal 25 18 6 3" xfId="30287" xr:uid="{7706398D-4835-4F99-9E2D-72F204A1E18A}"/>
    <cellStyle name="Normal 25 18 6 4" xfId="30288" xr:uid="{1F3CBEDF-77C5-491A-BEF2-3591DD91F6C3}"/>
    <cellStyle name="Normal 25 18 6 4 2" xfId="30289" xr:uid="{1B1B2694-DC11-4413-A0CC-322AF012EB87}"/>
    <cellStyle name="Normal 25 18 6 4 2 2" xfId="30290" xr:uid="{1CD25C7A-97FC-4D5F-B738-4DA35A9E3DF0}"/>
    <cellStyle name="Normal 25 18 6 4 2 2 2" xfId="30291" xr:uid="{128167CB-1792-4DAC-8CC4-6A8BFC49AEF7}"/>
    <cellStyle name="Normal 25 18 6 4 2 2 3" xfId="30292" xr:uid="{C3C8D066-5F14-4BF8-97CC-7507E104DEA7}"/>
    <cellStyle name="Normal 25 18 6 4 2 2 4" xfId="30293" xr:uid="{85AF2C3A-887D-488E-BA50-532E4AE67198}"/>
    <cellStyle name="Normal 25 18 6 4 2 2 5" xfId="30294" xr:uid="{61CE8548-0E23-4902-84AA-7FFE971B37C8}"/>
    <cellStyle name="Normal 25 18 6 4 2 3" xfId="30295" xr:uid="{C0CD0CAF-69F5-4FBE-ADAE-E6E5F9C0E846}"/>
    <cellStyle name="Normal 25 18 6 4 2 4" xfId="30296" xr:uid="{2AFC9598-9A5B-45C0-A606-6201E2747975}"/>
    <cellStyle name="Normal 25 18 6 4 2 5" xfId="30297" xr:uid="{445F4D6A-5397-4E50-B5A5-F86BA709DB85}"/>
    <cellStyle name="Normal 25 18 6 4 2 6" xfId="30298" xr:uid="{A9E7C27D-2F84-41AA-9DEF-F99DC172B67F}"/>
    <cellStyle name="Normal 25 18 6 4 3" xfId="30299" xr:uid="{AE03794C-9441-484F-943A-A423AA5B7DEA}"/>
    <cellStyle name="Normal 25 18 6 4 3 2" xfId="30300" xr:uid="{DE3C1C9E-E5CA-4DEE-ADDA-348749AFA6B6}"/>
    <cellStyle name="Normal 25 18 6 4 3 2 2" xfId="30301" xr:uid="{151B3B7B-7DE6-4259-9A7B-32D54AC18B9A}"/>
    <cellStyle name="Normal 25 18 6 4 3 2 3" xfId="30302" xr:uid="{CD8E886A-A41C-45C7-A6B1-C40BE3937A78}"/>
    <cellStyle name="Normal 25 18 6 4 3 3" xfId="30303" xr:uid="{E9C62D7D-1A91-46E0-831A-CEF64D42DA64}"/>
    <cellStyle name="Normal 25 18 6 4 3 4" xfId="30304" xr:uid="{22CCF640-BDCF-4DEE-9044-40EF3593CC70}"/>
    <cellStyle name="Normal 25 18 6 4 3 5" xfId="30305" xr:uid="{3B65DF1F-A364-4CAE-A61D-C398542CBF45}"/>
    <cellStyle name="Normal 25 18 6 4 3 6" xfId="30306" xr:uid="{B6BAE043-774D-417D-93CA-35A71184DD2C}"/>
    <cellStyle name="Normal 25 18 6 4 4" xfId="30307" xr:uid="{6F1749AE-A2B2-4092-BDB4-1EF0528BD060}"/>
    <cellStyle name="Normal 25 18 6 4 4 2" xfId="30308" xr:uid="{AFAA5FB1-8DFF-49DF-B121-6DAADBAE1130}"/>
    <cellStyle name="Normal 25 18 6 4 4 3" xfId="30309" xr:uid="{9B17A45F-D655-40E0-B277-8E403084DA4F}"/>
    <cellStyle name="Normal 25 18 6 4 5" xfId="30310" xr:uid="{901E6000-4C28-480A-A291-43D06FCDB271}"/>
    <cellStyle name="Normal 25 18 6 4 6" xfId="30311" xr:uid="{80E7F8BE-D7CC-46B2-B73F-87F223AEAFC6}"/>
    <cellStyle name="Normal 25 18 6 4 7" xfId="30312" xr:uid="{5C1BCB09-8CC7-43A3-820D-528418EC6825}"/>
    <cellStyle name="Normal 25 18 6 4 8" xfId="30313" xr:uid="{F8C92B7C-6199-49AA-9420-D0D7CA4D3F8B}"/>
    <cellStyle name="Normal 25 18 6 5" xfId="30314" xr:uid="{7090BCEF-F61E-4123-B55E-9B9653D4701E}"/>
    <cellStyle name="Normal 25 18 6 5 2" xfId="30315" xr:uid="{AB7FA7F5-4DE4-4D86-B49C-AA0B32E8A349}"/>
    <cellStyle name="Normal 25 18 6 5 2 2" xfId="30316" xr:uid="{644DACA6-FE0F-41B9-A7D6-11592BEBAC93}"/>
    <cellStyle name="Normal 25 18 6 5 2 2 2" xfId="30317" xr:uid="{0FC06A9A-9A98-40A5-BD91-1E264F72D687}"/>
    <cellStyle name="Normal 25 18 6 5 2 2 3" xfId="30318" xr:uid="{5585D69E-EA0A-4AEB-997E-04EAEC9ED980}"/>
    <cellStyle name="Normal 25 18 6 5 2 2 4" xfId="30319" xr:uid="{45AA893D-F50E-4CF2-81A0-982C5EF68C26}"/>
    <cellStyle name="Normal 25 18 6 5 2 2 5" xfId="30320" xr:uid="{9C421151-1823-4178-8F34-5361A700418D}"/>
    <cellStyle name="Normal 25 18 6 5 2 3" xfId="30321" xr:uid="{37072B1B-9845-4E81-BFEE-55334E0A5852}"/>
    <cellStyle name="Normal 25 18 6 5 2 4" xfId="30322" xr:uid="{CE3D6801-71D4-474C-A47C-CF0D826D5C8E}"/>
    <cellStyle name="Normal 25 18 6 5 2 5" xfId="30323" xr:uid="{E7BE796A-B306-4800-B90D-CC639320C7A8}"/>
    <cellStyle name="Normal 25 18 6 5 2 6" xfId="30324" xr:uid="{22577C0C-1ED5-488A-B56E-203750F620CE}"/>
    <cellStyle name="Normal 25 18 6 5 3" xfId="30325" xr:uid="{2884255D-EF59-4412-902A-1FFEAEF027FB}"/>
    <cellStyle name="Normal 25 18 6 5 3 2" xfId="30326" xr:uid="{C9B67AB6-33C9-4B85-BCA0-EED0E320E57F}"/>
    <cellStyle name="Normal 25 18 6 5 3 2 2" xfId="30327" xr:uid="{5F309464-4C2E-42CF-9270-AD918E14CE60}"/>
    <cellStyle name="Normal 25 18 6 5 3 2 3" xfId="30328" xr:uid="{3D174556-D751-4A8B-9A81-B778577D1563}"/>
    <cellStyle name="Normal 25 18 6 5 3 3" xfId="30329" xr:uid="{DE3C4ECF-235E-4169-8A10-985A717936AE}"/>
    <cellStyle name="Normal 25 18 6 5 3 4" xfId="30330" xr:uid="{3CD5FE60-C64F-4BE5-9580-A9BE71178B50}"/>
    <cellStyle name="Normal 25 18 6 5 3 5" xfId="30331" xr:uid="{A2146E5F-155B-4BB0-BE05-3BD2FC96A68A}"/>
    <cellStyle name="Normal 25 18 6 5 3 6" xfId="30332" xr:uid="{6DE3D9B2-38BE-43C7-8F34-5E6D2AABAF22}"/>
    <cellStyle name="Normal 25 18 6 5 4" xfId="30333" xr:uid="{4279BB1D-4103-4F2E-8D14-0D6C0AA4410D}"/>
    <cellStyle name="Normal 25 18 6 5 4 2" xfId="30334" xr:uid="{24FAD1C7-1209-4EFF-ABF4-FA65427FA9E3}"/>
    <cellStyle name="Normal 25 18 6 5 4 3" xfId="30335" xr:uid="{3B5ED56A-090F-4B2A-8BF0-35E11B1839BE}"/>
    <cellStyle name="Normal 25 18 6 5 5" xfId="30336" xr:uid="{FEB74695-6F10-4BEB-818E-04C02E5D94BE}"/>
    <cellStyle name="Normal 25 18 6 5 6" xfId="30337" xr:uid="{A7BE6CDD-4B30-4DB6-8CCC-BC01E6A7E69C}"/>
    <cellStyle name="Normal 25 18 6 5 7" xfId="30338" xr:uid="{55A4C0DC-9A9B-48F9-8512-AF34B6799E23}"/>
    <cellStyle name="Normal 25 18 6 5 8" xfId="30339" xr:uid="{44606EFA-7CB4-43FF-8925-33574BD13CAE}"/>
    <cellStyle name="Normal 25 18 6 6" xfId="30340" xr:uid="{440E0339-BA1A-4562-83C7-026032E409F4}"/>
    <cellStyle name="Normal 25 18 6 7" xfId="30341" xr:uid="{257796EB-EECB-493F-9A4C-E702A30BBC53}"/>
    <cellStyle name="Normal 25 18 7" xfId="30342" xr:uid="{68A221F3-0D74-4C8D-B330-BDC1153E507F}"/>
    <cellStyle name="Normal 25 18 7 2" xfId="30343" xr:uid="{381FFDAE-2759-440E-9209-B9BDC70B0E3E}"/>
    <cellStyle name="Normal 25 18 7 2 2" xfId="30344" xr:uid="{21B726EF-2CE4-46E6-ACBE-E7A71145EDC5}"/>
    <cellStyle name="Normal 25 18 7 2 2 2" xfId="30345" xr:uid="{F66F4648-FA1F-46A4-BC4F-0F7D402E23FD}"/>
    <cellStyle name="Normal 25 18 7 2 3" xfId="30346" xr:uid="{B9C1EDBE-8B01-4667-818D-B5B596EAFE3E}"/>
    <cellStyle name="Normal 25 18 7 2 4" xfId="30347" xr:uid="{9377A8A2-17E4-470F-A55D-6116279A04EE}"/>
    <cellStyle name="Normal 25 18 7 3" xfId="30348" xr:uid="{92ADDDF6-C888-464F-BD32-6780B82CD64A}"/>
    <cellStyle name="Normal 25 18 7 4" xfId="30349" xr:uid="{9DC32B2A-EB2E-4EED-A3FA-962DB754DB25}"/>
    <cellStyle name="Normal 25 18 7 4 2" xfId="30350" xr:uid="{98184BE2-E2A0-4F83-AE32-7E8430F4C078}"/>
    <cellStyle name="Normal 25 18 7 4 2 2" xfId="30351" xr:uid="{DDAA5872-9535-4815-9AEB-AB1FD30D95BD}"/>
    <cellStyle name="Normal 25 18 7 4 2 2 2" xfId="30352" xr:uid="{70DEA51A-D5AA-4477-87AC-F98215E84A12}"/>
    <cellStyle name="Normal 25 18 7 4 2 2 3" xfId="30353" xr:uid="{E9BCBA7E-D4E3-4B5B-8C14-A8C6D5DFDB0B}"/>
    <cellStyle name="Normal 25 18 7 4 2 2 4" xfId="30354" xr:uid="{27E9708C-CF43-4017-84DA-FCB366C46399}"/>
    <cellStyle name="Normal 25 18 7 4 2 2 5" xfId="30355" xr:uid="{9DAE2766-3582-4B8B-BC37-6B5184DB91FB}"/>
    <cellStyle name="Normal 25 18 7 4 2 3" xfId="30356" xr:uid="{D8D668AA-BA4A-487D-ADCB-EE05D76E95AA}"/>
    <cellStyle name="Normal 25 18 7 4 2 4" xfId="30357" xr:uid="{E1812C13-E190-4589-8943-97116237476A}"/>
    <cellStyle name="Normal 25 18 7 4 2 5" xfId="30358" xr:uid="{F9C36724-20A2-4EAD-AEFE-5CE357A83AA5}"/>
    <cellStyle name="Normal 25 18 7 4 2 6" xfId="30359" xr:uid="{7FFA095A-3678-4ED1-A81D-E542C52B68C2}"/>
    <cellStyle name="Normal 25 18 7 4 3" xfId="30360" xr:uid="{0EE4029F-DB2C-4585-9BA4-43754FC50688}"/>
    <cellStyle name="Normal 25 18 7 4 3 2" xfId="30361" xr:uid="{2E7BF299-3883-46F1-915F-11C1DD0C8B60}"/>
    <cellStyle name="Normal 25 18 7 4 3 2 2" xfId="30362" xr:uid="{F9E4B0CE-52E0-4742-970D-A470359566CF}"/>
    <cellStyle name="Normal 25 18 7 4 3 2 3" xfId="30363" xr:uid="{C8B9B685-851C-4FF6-B899-77B20AFD8900}"/>
    <cellStyle name="Normal 25 18 7 4 3 3" xfId="30364" xr:uid="{DF502D27-9C74-4CE6-A76C-B9A0D3F9DF33}"/>
    <cellStyle name="Normal 25 18 7 4 3 4" xfId="30365" xr:uid="{AB0DBFD2-8A43-42E0-9C9D-0E30962128BF}"/>
    <cellStyle name="Normal 25 18 7 4 3 5" xfId="30366" xr:uid="{87DF2CF3-7DFA-4993-8061-535EC89606D4}"/>
    <cellStyle name="Normal 25 18 7 4 3 6" xfId="30367" xr:uid="{74494B0D-B992-41E8-83DC-6FA29217F322}"/>
    <cellStyle name="Normal 25 18 7 4 4" xfId="30368" xr:uid="{170908AB-9E3F-4088-870F-C0B74204C2B8}"/>
    <cellStyle name="Normal 25 18 7 4 4 2" xfId="30369" xr:uid="{12D3C7FE-6634-480F-868F-40966F06C7F4}"/>
    <cellStyle name="Normal 25 18 7 4 4 3" xfId="30370" xr:uid="{C03CF513-B618-4EE9-82FD-5E37A5004193}"/>
    <cellStyle name="Normal 25 18 7 4 5" xfId="30371" xr:uid="{D5FE8DA2-716D-433A-A5C7-8038D855E231}"/>
    <cellStyle name="Normal 25 18 7 4 6" xfId="30372" xr:uid="{F002CA13-F107-4A5D-8FB5-C2734AAA8A49}"/>
    <cellStyle name="Normal 25 18 7 4 7" xfId="30373" xr:uid="{13651C6B-3FFF-4B59-BBB7-B5344C9C1F57}"/>
    <cellStyle name="Normal 25 18 7 4 8" xfId="30374" xr:uid="{99825D0C-BDFF-4243-B26B-190C6405676D}"/>
    <cellStyle name="Normal 25 18 7 5" xfId="30375" xr:uid="{67F01DB0-2902-48E7-9A12-2BA3A670B8D3}"/>
    <cellStyle name="Normal 25 18 7 5 2" xfId="30376" xr:uid="{110A8A91-EC44-4DA7-AC6E-7D86F5A0C045}"/>
    <cellStyle name="Normal 25 18 7 5 2 2" xfId="30377" xr:uid="{1BDA0646-EC91-47CB-BC45-B4BEF0632CA3}"/>
    <cellStyle name="Normal 25 18 7 5 2 2 2" xfId="30378" xr:uid="{EEFFDEEA-EAB7-487A-9DAE-A0DB67EEAC9F}"/>
    <cellStyle name="Normal 25 18 7 5 2 2 3" xfId="30379" xr:uid="{F29477B1-4F05-4640-BE34-45703E756BBC}"/>
    <cellStyle name="Normal 25 18 7 5 2 2 4" xfId="30380" xr:uid="{EA8FF94F-6CD6-41CE-BC00-478F6F1AA289}"/>
    <cellStyle name="Normal 25 18 7 5 2 2 5" xfId="30381" xr:uid="{9B34021C-5486-481A-BCE3-027972BE32E6}"/>
    <cellStyle name="Normal 25 18 7 5 2 3" xfId="30382" xr:uid="{95D041FD-1F4C-4829-A376-3F843D2A2E81}"/>
    <cellStyle name="Normal 25 18 7 5 2 4" xfId="30383" xr:uid="{9EAE768E-B0C7-4D35-824D-C42994E055F7}"/>
    <cellStyle name="Normal 25 18 7 5 2 5" xfId="30384" xr:uid="{94A83BB8-1F06-4F13-B96E-C9821C57D6C7}"/>
    <cellStyle name="Normal 25 18 7 5 2 6" xfId="30385" xr:uid="{EDC414BA-9109-419A-9882-C4BD42C7B7E7}"/>
    <cellStyle name="Normal 25 18 7 5 3" xfId="30386" xr:uid="{F8D35FCB-59AA-4101-B419-42EE347C88F7}"/>
    <cellStyle name="Normal 25 18 7 5 3 2" xfId="30387" xr:uid="{348CD96A-148D-4C63-8050-ACD58DB63749}"/>
    <cellStyle name="Normal 25 18 7 5 3 2 2" xfId="30388" xr:uid="{AA220608-80CE-4497-8A13-92E5D215E6B2}"/>
    <cellStyle name="Normal 25 18 7 5 3 2 3" xfId="30389" xr:uid="{670C20BB-A176-41CA-9A74-97DACC3E6970}"/>
    <cellStyle name="Normal 25 18 7 5 3 3" xfId="30390" xr:uid="{ACBDB1F7-8347-474F-BA96-AA678867CFC0}"/>
    <cellStyle name="Normal 25 18 7 5 3 4" xfId="30391" xr:uid="{BD5D182F-9015-4B0E-8B6F-0559B0D6E147}"/>
    <cellStyle name="Normal 25 18 7 5 3 5" xfId="30392" xr:uid="{B2BB236F-E43C-4DFF-A441-3DE52063BE56}"/>
    <cellStyle name="Normal 25 18 7 5 3 6" xfId="30393" xr:uid="{D151E261-3947-4CED-BCAB-60A2EEB8FDB1}"/>
    <cellStyle name="Normal 25 18 7 5 4" xfId="30394" xr:uid="{B6D61EE3-9397-4D2C-ACBB-100AAD3A455A}"/>
    <cellStyle name="Normal 25 18 7 5 4 2" xfId="30395" xr:uid="{52328C31-1814-460C-93A5-BCD7A9B3DF53}"/>
    <cellStyle name="Normal 25 18 7 5 4 3" xfId="30396" xr:uid="{D8157CA5-761A-4AEE-95F2-7FD98F8BF8BE}"/>
    <cellStyle name="Normal 25 18 7 5 5" xfId="30397" xr:uid="{5196E35D-426C-4A06-BDC7-1BAB84029729}"/>
    <cellStyle name="Normal 25 18 7 5 6" xfId="30398" xr:uid="{FE1049BF-E467-498F-AB81-B8FD9EF8EFEE}"/>
    <cellStyle name="Normal 25 18 7 5 7" xfId="30399" xr:uid="{564EF262-A7E6-4501-8B58-426504DEB02D}"/>
    <cellStyle name="Normal 25 18 7 5 8" xfId="30400" xr:uid="{83E20E7D-1ED1-4266-9A76-ACB99F066995}"/>
    <cellStyle name="Normal 25 18 7 6" xfId="30401" xr:uid="{B7E99AA9-5EA1-4249-87A7-F50E6ACD12E2}"/>
    <cellStyle name="Normal 25 18 7 7" xfId="30402" xr:uid="{0490E5BB-3948-4F83-BAF1-E25C5A40ABD5}"/>
    <cellStyle name="Normal 25 18 8" xfId="30403" xr:uid="{EBEC99ED-261C-47B0-8D57-BD77C3B2599B}"/>
    <cellStyle name="Normal 25 18 8 2" xfId="30404" xr:uid="{2CB4FE9A-9061-469F-ADE3-1EC5EABA2500}"/>
    <cellStyle name="Normal 25 18 8 2 2" xfId="30405" xr:uid="{BE5E1A8A-A3C0-44C7-9A16-2E3367DFAA5F}"/>
    <cellStyle name="Normal 25 18 8 2 2 2" xfId="30406" xr:uid="{6FE6F6B8-621E-41C0-A7AE-7860E16E7D8C}"/>
    <cellStyle name="Normal 25 18 8 2 3" xfId="30407" xr:uid="{FDB3C3B6-B6F1-4C91-8193-DBBF9C8A9D82}"/>
    <cellStyle name="Normal 25 18 8 2 4" xfId="30408" xr:uid="{E0BD485F-F533-4B5F-8AEC-FCDECE6A367E}"/>
    <cellStyle name="Normal 25 18 8 3" xfId="30409" xr:uid="{3BE16BB0-0329-4B94-BA74-CD969C1C3A90}"/>
    <cellStyle name="Normal 25 18 8 4" xfId="30410" xr:uid="{90DC3D04-6A0D-434D-9AB2-DD04915D9F3C}"/>
    <cellStyle name="Normal 25 18 8 4 2" xfId="30411" xr:uid="{BDFD67D0-81C9-4D47-A458-A0B2D0B8D32A}"/>
    <cellStyle name="Normal 25 18 8 4 2 2" xfId="30412" xr:uid="{5AB2DBBB-FDE6-4E4C-A7CB-0BE3B4C4D2F8}"/>
    <cellStyle name="Normal 25 18 8 4 2 2 2" xfId="30413" xr:uid="{67613932-A975-464F-9C91-DAE4651186EE}"/>
    <cellStyle name="Normal 25 18 8 4 2 2 3" xfId="30414" xr:uid="{3E1F2117-F80B-47C6-964C-98F999BD4DF9}"/>
    <cellStyle name="Normal 25 18 8 4 2 2 4" xfId="30415" xr:uid="{39F533CE-3EE2-4C70-AC44-48FA76F9F32E}"/>
    <cellStyle name="Normal 25 18 8 4 2 2 5" xfId="30416" xr:uid="{F02795C8-513B-40CB-90DC-C97757913A72}"/>
    <cellStyle name="Normal 25 18 8 4 2 3" xfId="30417" xr:uid="{A912CB0B-9A83-4A04-B16F-0E2E9AF70CD1}"/>
    <cellStyle name="Normal 25 18 8 4 2 4" xfId="30418" xr:uid="{CFE6C330-2573-4911-A85D-14C24F32F94D}"/>
    <cellStyle name="Normal 25 18 8 4 2 5" xfId="30419" xr:uid="{E36CA4DC-BA78-48F9-8B88-1FA89CF28DAB}"/>
    <cellStyle name="Normal 25 18 8 4 2 6" xfId="30420" xr:uid="{72994DE2-21A0-4CA7-A0CF-6B720194E48F}"/>
    <cellStyle name="Normal 25 18 8 4 3" xfId="30421" xr:uid="{5E6CB8AE-2EEB-420A-9230-C5FB0410D9F2}"/>
    <cellStyle name="Normal 25 18 8 4 3 2" xfId="30422" xr:uid="{829CD314-5246-4B64-AC7B-650FAD05A387}"/>
    <cellStyle name="Normal 25 18 8 4 3 2 2" xfId="30423" xr:uid="{006332F7-E64E-4D46-A3C9-2305811C36E6}"/>
    <cellStyle name="Normal 25 18 8 4 3 2 3" xfId="30424" xr:uid="{E0FB0CA4-C525-4300-AB89-3D8E01A40B59}"/>
    <cellStyle name="Normal 25 18 8 4 3 3" xfId="30425" xr:uid="{2CD37295-11E9-42EA-B96A-C4D44017205F}"/>
    <cellStyle name="Normal 25 18 8 4 3 4" xfId="30426" xr:uid="{FC5E7366-6EE8-4503-A763-99A5A86E6488}"/>
    <cellStyle name="Normal 25 18 8 4 3 5" xfId="30427" xr:uid="{8655F7E0-CDD1-4E41-83A7-0558C64956CC}"/>
    <cellStyle name="Normal 25 18 8 4 3 6" xfId="30428" xr:uid="{57BF86D3-C02E-4194-9EF9-004836E4A842}"/>
    <cellStyle name="Normal 25 18 8 4 4" xfId="30429" xr:uid="{F01C5327-127A-4F7D-9282-DCAA2FD395EC}"/>
    <cellStyle name="Normal 25 18 8 4 4 2" xfId="30430" xr:uid="{EA471EA9-518D-4E7C-A788-3B2CF8FAF301}"/>
    <cellStyle name="Normal 25 18 8 4 4 3" xfId="30431" xr:uid="{A798CE37-479C-4B9E-B157-7BBB497ED7DB}"/>
    <cellStyle name="Normal 25 18 8 4 5" xfId="30432" xr:uid="{18EBDBE5-6933-4A45-A71A-9099E0A1117B}"/>
    <cellStyle name="Normal 25 18 8 4 6" xfId="30433" xr:uid="{69326805-8159-4AA2-B967-4961477E7CFA}"/>
    <cellStyle name="Normal 25 18 8 4 7" xfId="30434" xr:uid="{2DEE0320-4303-4801-802F-95F05FE70046}"/>
    <cellStyle name="Normal 25 18 8 4 8" xfId="30435" xr:uid="{CC896D96-7654-47A3-8E6C-A9D025D7C829}"/>
    <cellStyle name="Normal 25 18 8 5" xfId="30436" xr:uid="{40567E24-740B-481E-93B0-4B5D49BC1F2D}"/>
    <cellStyle name="Normal 25 18 8 5 2" xfId="30437" xr:uid="{546D650E-9C1A-46F1-98CF-178B74316080}"/>
    <cellStyle name="Normal 25 18 8 5 2 2" xfId="30438" xr:uid="{1FE0CA76-EE18-4CF0-B435-C089E928C8A0}"/>
    <cellStyle name="Normal 25 18 8 5 2 2 2" xfId="30439" xr:uid="{696381F9-ACB2-4ADF-8DB7-AFAD56905813}"/>
    <cellStyle name="Normal 25 18 8 5 2 2 3" xfId="30440" xr:uid="{B04DAA10-1B4C-4C40-AD3D-2B6F7F6F5543}"/>
    <cellStyle name="Normal 25 18 8 5 2 2 4" xfId="30441" xr:uid="{3693EB9D-4CA1-47F3-94EF-67C25290DE8F}"/>
    <cellStyle name="Normal 25 18 8 5 2 2 5" xfId="30442" xr:uid="{43B163D5-2902-4563-AC89-0BD43B3BB53B}"/>
    <cellStyle name="Normal 25 18 8 5 2 3" xfId="30443" xr:uid="{A17780CB-EF01-41F8-86EB-9166489C889B}"/>
    <cellStyle name="Normal 25 18 8 5 2 4" xfId="30444" xr:uid="{78296E90-A50E-4CB1-BB8D-0A74822C29AA}"/>
    <cellStyle name="Normal 25 18 8 5 2 5" xfId="30445" xr:uid="{176796E4-D817-45E4-B3E1-7BF0E8549C57}"/>
    <cellStyle name="Normal 25 18 8 5 2 6" xfId="30446" xr:uid="{17F8965A-989E-426A-AE5C-EF15530BC067}"/>
    <cellStyle name="Normal 25 18 8 5 3" xfId="30447" xr:uid="{2B9C3897-A776-4A9F-AA12-2336F9E2B0EA}"/>
    <cellStyle name="Normal 25 18 8 5 3 2" xfId="30448" xr:uid="{0EBD1F63-2873-4940-B105-7DB18C58A013}"/>
    <cellStyle name="Normal 25 18 8 5 3 2 2" xfId="30449" xr:uid="{07BAC89C-712B-4DBF-9229-5C6270F03E35}"/>
    <cellStyle name="Normal 25 18 8 5 3 2 3" xfId="30450" xr:uid="{FE7C2389-D1FB-4B81-BE9A-E60628ACA0A2}"/>
    <cellStyle name="Normal 25 18 8 5 3 3" xfId="30451" xr:uid="{F536A894-9CED-4EB5-BA13-DDCCC9F17A44}"/>
    <cellStyle name="Normal 25 18 8 5 3 4" xfId="30452" xr:uid="{EEDBAFC4-2ED4-4682-A822-82FC36591F1F}"/>
    <cellStyle name="Normal 25 18 8 5 3 5" xfId="30453" xr:uid="{7AF44A19-1F5C-4500-AE6E-9A6B9176BAF6}"/>
    <cellStyle name="Normal 25 18 8 5 3 6" xfId="30454" xr:uid="{2526F953-8839-4939-868A-F752451B915A}"/>
    <cellStyle name="Normal 25 18 8 5 4" xfId="30455" xr:uid="{F4F1ACA5-0A63-4957-8BD2-5604C44C7E68}"/>
    <cellStyle name="Normal 25 18 8 5 4 2" xfId="30456" xr:uid="{1812F530-482A-49D5-AF52-32A2EDF99D63}"/>
    <cellStyle name="Normal 25 18 8 5 4 3" xfId="30457" xr:uid="{103D7D47-FB03-45B9-B57B-E75E7E37695A}"/>
    <cellStyle name="Normal 25 18 8 5 5" xfId="30458" xr:uid="{4BE2120E-AD00-4756-A951-9F98262EF044}"/>
    <cellStyle name="Normal 25 18 8 5 6" xfId="30459" xr:uid="{ADF77BF1-8719-4255-A5A0-9AF289CD5B6F}"/>
    <cellStyle name="Normal 25 18 8 5 7" xfId="30460" xr:uid="{9DA0CB41-AE00-4839-9C9F-90768A040CC1}"/>
    <cellStyle name="Normal 25 18 8 5 8" xfId="30461" xr:uid="{000EC74D-CC6A-403D-867A-CBD31FB212FA}"/>
    <cellStyle name="Normal 25 18 8 6" xfId="30462" xr:uid="{AB7F6106-14C7-4C5E-AFA7-1F3A24A99AED}"/>
    <cellStyle name="Normal 25 18 8 7" xfId="30463" xr:uid="{A6DE745B-4DA8-4E89-9DD0-B94BF8A76D5F}"/>
    <cellStyle name="Normal 25 18 9" xfId="30464" xr:uid="{72CFA1FF-1DA0-47F2-846A-890AE283361D}"/>
    <cellStyle name="Normal 25 18 9 2" xfId="30465" xr:uid="{E6B6D76A-1195-4FC4-972B-FF1613514E65}"/>
    <cellStyle name="Normal 25 18 9 2 2" xfId="30466" xr:uid="{AA6A41BF-4078-4109-91BF-CD0F4506CDF8}"/>
    <cellStyle name="Normal 25 18 9 2 2 2" xfId="30467" xr:uid="{F2B03F54-7B41-40ED-8BC2-DED51422EDB1}"/>
    <cellStyle name="Normal 25 18 9 2 3" xfId="30468" xr:uid="{D3E2FE9E-2E26-438D-B43E-B598020F8E35}"/>
    <cellStyle name="Normal 25 18 9 2 4" xfId="30469" xr:uid="{017EECE7-ADE4-484C-92F0-8C81A3E02508}"/>
    <cellStyle name="Normal 25 18 9 3" xfId="30470" xr:uid="{E82C52E2-FC15-4989-A404-72E054E54AD7}"/>
    <cellStyle name="Normal 25 18 9 4" xfId="30471" xr:uid="{D56CF529-019C-41B5-B4FC-0173BC4069FA}"/>
    <cellStyle name="Normal 25 18 9 4 2" xfId="30472" xr:uid="{87479C0E-E0EA-4F4B-A454-095D1B681134}"/>
    <cellStyle name="Normal 25 18 9 4 2 2" xfId="30473" xr:uid="{519E459A-18E2-42BA-B364-2C95FCDD53E4}"/>
    <cellStyle name="Normal 25 18 9 4 2 2 2" xfId="30474" xr:uid="{E44C90F8-42B6-4A5B-822F-873B25F16B16}"/>
    <cellStyle name="Normal 25 18 9 4 2 2 3" xfId="30475" xr:uid="{F1459732-06F1-4FD1-A3B9-69844BC41D51}"/>
    <cellStyle name="Normal 25 18 9 4 2 2 4" xfId="30476" xr:uid="{FFE0A92E-78C5-45F8-BAA9-9405E58EFBC2}"/>
    <cellStyle name="Normal 25 18 9 4 2 2 5" xfId="30477" xr:uid="{F307A9D1-A51B-469A-8706-E24A4B7B0BAF}"/>
    <cellStyle name="Normal 25 18 9 4 2 3" xfId="30478" xr:uid="{76AD3B2F-9122-40C0-9856-B72F7248A034}"/>
    <cellStyle name="Normal 25 18 9 4 2 4" xfId="30479" xr:uid="{80F3086D-B519-4331-BAB2-E61C72302E62}"/>
    <cellStyle name="Normal 25 18 9 4 2 5" xfId="30480" xr:uid="{58E899C3-07B8-4500-B471-D76C0E85A038}"/>
    <cellStyle name="Normal 25 18 9 4 2 6" xfId="30481" xr:uid="{1519D017-676C-4F3B-B541-D94A6E19C865}"/>
    <cellStyle name="Normal 25 18 9 4 3" xfId="30482" xr:uid="{7998EC7F-9524-40F1-8DAE-3E4C8431CC38}"/>
    <cellStyle name="Normal 25 18 9 4 3 2" xfId="30483" xr:uid="{98730DAD-B2F3-47F9-AA63-76F520048E66}"/>
    <cellStyle name="Normal 25 18 9 4 3 2 2" xfId="30484" xr:uid="{7C0F31CD-46C1-4859-B375-9A03A86E2074}"/>
    <cellStyle name="Normal 25 18 9 4 3 2 3" xfId="30485" xr:uid="{8365F6CD-AA30-4B2B-AF7A-141704F54E7F}"/>
    <cellStyle name="Normal 25 18 9 4 3 3" xfId="30486" xr:uid="{85DB8972-E26B-46EF-9C8C-3CE3D94C3CA9}"/>
    <cellStyle name="Normal 25 18 9 4 3 4" xfId="30487" xr:uid="{51B21425-A13F-4831-92C4-99D905A05478}"/>
    <cellStyle name="Normal 25 18 9 4 3 5" xfId="30488" xr:uid="{F107DEE9-5777-4A2E-9B23-3DDFC71CBE5A}"/>
    <cellStyle name="Normal 25 18 9 4 3 6" xfId="30489" xr:uid="{E39ECFBE-351B-4C66-98B1-31526CD8E46F}"/>
    <cellStyle name="Normal 25 18 9 4 4" xfId="30490" xr:uid="{1B00A238-D71F-4F9B-B6DB-5A814932FDD1}"/>
    <cellStyle name="Normal 25 18 9 4 4 2" xfId="30491" xr:uid="{8ECB4422-3409-41EC-B2D9-1A7558638038}"/>
    <cellStyle name="Normal 25 18 9 4 4 3" xfId="30492" xr:uid="{53CB1EB9-3D7B-44CC-9DE0-6531E3573530}"/>
    <cellStyle name="Normal 25 18 9 4 5" xfId="30493" xr:uid="{72DB1695-5C7E-4650-BC2A-3EBA369EDA02}"/>
    <cellStyle name="Normal 25 18 9 4 6" xfId="30494" xr:uid="{AB75AD4C-A92C-4FF5-9D21-E4832C2BB1FA}"/>
    <cellStyle name="Normal 25 18 9 4 7" xfId="30495" xr:uid="{415F1539-DFAB-455A-84FD-34B22A0C41EA}"/>
    <cellStyle name="Normal 25 18 9 4 8" xfId="30496" xr:uid="{2E760425-3F93-4E2E-AB52-ADF838EA9759}"/>
    <cellStyle name="Normal 25 18 9 5" xfId="30497" xr:uid="{A44CCB15-383E-4149-8C19-9737274BF00F}"/>
    <cellStyle name="Normal 25 18 9 5 2" xfId="30498" xr:uid="{49706993-0545-41F4-AB9D-0257D781BDE6}"/>
    <cellStyle name="Normal 25 18 9 5 2 2" xfId="30499" xr:uid="{A66CDCE4-2FF5-48C9-A038-95A79202E7DC}"/>
    <cellStyle name="Normal 25 18 9 5 2 2 2" xfId="30500" xr:uid="{8B28006F-43E9-447C-95C7-D2F7902E92FF}"/>
    <cellStyle name="Normal 25 18 9 5 2 2 3" xfId="30501" xr:uid="{8B950878-6B06-40D2-806C-7748E4CDD8AB}"/>
    <cellStyle name="Normal 25 18 9 5 2 2 4" xfId="30502" xr:uid="{BE9D9A38-A7BF-4CB4-9812-C9CE3EDDDE27}"/>
    <cellStyle name="Normal 25 18 9 5 2 2 5" xfId="30503" xr:uid="{84A6707A-F1BB-497B-9A09-546D305D6F52}"/>
    <cellStyle name="Normal 25 18 9 5 2 3" xfId="30504" xr:uid="{6A958FED-867E-460C-9902-9C7C0D6379B6}"/>
    <cellStyle name="Normal 25 18 9 5 2 4" xfId="30505" xr:uid="{8E50DB25-0F7E-40B8-8E15-8408D8285F79}"/>
    <cellStyle name="Normal 25 18 9 5 2 5" xfId="30506" xr:uid="{2EA5DEC5-912C-42E5-B5CF-36293C15C1F7}"/>
    <cellStyle name="Normal 25 18 9 5 2 6" xfId="30507" xr:uid="{F72E0F15-F748-49EC-B275-A2889F638E0E}"/>
    <cellStyle name="Normal 25 18 9 5 3" xfId="30508" xr:uid="{846983AE-7539-4A28-82D8-ECC6BFD65829}"/>
    <cellStyle name="Normal 25 18 9 5 3 2" xfId="30509" xr:uid="{FDD28DF3-05BF-4878-B6D4-E0BCA315D7CD}"/>
    <cellStyle name="Normal 25 18 9 5 3 2 2" xfId="30510" xr:uid="{A699399B-BB57-474D-B71A-F086B489CB6B}"/>
    <cellStyle name="Normal 25 18 9 5 3 2 3" xfId="30511" xr:uid="{FDFE8BEF-C259-4533-9682-40A9DA5BFF92}"/>
    <cellStyle name="Normal 25 18 9 5 3 3" xfId="30512" xr:uid="{537648BF-CA37-46F8-A46B-F013E885AC99}"/>
    <cellStyle name="Normal 25 18 9 5 3 4" xfId="30513" xr:uid="{7221F9D4-780E-444E-966D-CC1E602A6EC7}"/>
    <cellStyle name="Normal 25 18 9 5 3 5" xfId="30514" xr:uid="{2643D200-C963-4554-A1AD-F20376ECB9ED}"/>
    <cellStyle name="Normal 25 18 9 5 3 6" xfId="30515" xr:uid="{A1511B25-ED94-4798-AEBC-625056808E04}"/>
    <cellStyle name="Normal 25 18 9 5 4" xfId="30516" xr:uid="{C848EFFE-672F-4F58-8F90-67E476E2081F}"/>
    <cellStyle name="Normal 25 18 9 5 4 2" xfId="30517" xr:uid="{AE1FB549-0D94-4DCE-9AD6-134A4C6B1A65}"/>
    <cellStyle name="Normal 25 18 9 5 4 3" xfId="30518" xr:uid="{98E278E1-507C-47E8-A3D2-B74C7C47C7C0}"/>
    <cellStyle name="Normal 25 18 9 5 5" xfId="30519" xr:uid="{E18DCADE-6CC5-4388-BE0A-57FCE80A0C8F}"/>
    <cellStyle name="Normal 25 18 9 5 6" xfId="30520" xr:uid="{CAAC1E71-A85B-4708-AA1F-01851B21ADC2}"/>
    <cellStyle name="Normal 25 18 9 5 7" xfId="30521" xr:uid="{633C632A-6146-4723-BA07-96F9E76AE872}"/>
    <cellStyle name="Normal 25 18 9 5 8" xfId="30522" xr:uid="{68709B06-C766-46F2-A291-1704BFA03293}"/>
    <cellStyle name="Normal 25 18 9 6" xfId="30523" xr:uid="{1E528C42-45B3-4E27-90DF-5F5A2C143D4D}"/>
    <cellStyle name="Normal 25 18 9 7" xfId="30524" xr:uid="{F44F09CE-FA23-40BB-AC69-688B3CCC2C90}"/>
    <cellStyle name="Normal 25 19" xfId="30525" xr:uid="{98010532-5361-4A01-9D95-2D8029105B1A}"/>
    <cellStyle name="Normal 25 19 2" xfId="30526" xr:uid="{60424B3A-5DF1-4FBD-A441-4E76D376C42D}"/>
    <cellStyle name="Normal 25 19 2 2" xfId="30527" xr:uid="{0F40DCEC-497D-4379-BD19-BE91699E923A}"/>
    <cellStyle name="Normal 25 19 2 2 2" xfId="30528" xr:uid="{ABA9A272-291F-4B57-9929-161D37E6E14F}"/>
    <cellStyle name="Normal 25 19 2 3" xfId="30529" xr:uid="{7E100CEB-AF07-4E46-A067-1617DCA492B2}"/>
    <cellStyle name="Normal 25 19 2 4" xfId="30530" xr:uid="{5CB4259C-3F17-48CD-B717-7D365EF33121}"/>
    <cellStyle name="Normal 25 19 3" xfId="30531" xr:uid="{906D43B8-898C-4279-94C3-914112587660}"/>
    <cellStyle name="Normal 25 19 4" xfId="30532" xr:uid="{959FF1A3-307A-4DA9-8005-8273ED5AE22C}"/>
    <cellStyle name="Normal 25 19 4 2" xfId="30533" xr:uid="{1EDFCE3A-CB9E-420D-B25D-4DF62C56B17E}"/>
    <cellStyle name="Normal 25 19 4 2 2" xfId="30534" xr:uid="{5081E584-F57C-4352-8AD9-974E488AE202}"/>
    <cellStyle name="Normal 25 19 4 2 2 2" xfId="30535" xr:uid="{A7B5AF11-AE16-4CBC-B9E3-A6F2832DFD1C}"/>
    <cellStyle name="Normal 25 19 4 2 2 3" xfId="30536" xr:uid="{50220C0B-9E7E-42AA-B175-04E1EE44F4C4}"/>
    <cellStyle name="Normal 25 19 4 2 2 4" xfId="30537" xr:uid="{A8A0D68E-EE78-4473-B9DD-1138FB096F9B}"/>
    <cellStyle name="Normal 25 19 4 2 2 5" xfId="30538" xr:uid="{9CBA357E-3091-4293-9551-7627FBE4BE0D}"/>
    <cellStyle name="Normal 25 19 4 2 3" xfId="30539" xr:uid="{8B0B8710-099A-42BC-A3D4-901AB084C287}"/>
    <cellStyle name="Normal 25 19 4 2 4" xfId="30540" xr:uid="{0E4DC58D-6424-4529-8242-2CA1BBF07BE3}"/>
    <cellStyle name="Normal 25 19 4 2 5" xfId="30541" xr:uid="{72777519-0225-47E3-9814-9B985307548E}"/>
    <cellStyle name="Normal 25 19 4 2 6" xfId="30542" xr:uid="{DF16E8DF-863E-49C3-9C28-E1B04048D9E4}"/>
    <cellStyle name="Normal 25 19 4 3" xfId="30543" xr:uid="{AAE64424-F0F8-4AE3-AD20-17170C9303F2}"/>
    <cellStyle name="Normal 25 19 4 3 2" xfId="30544" xr:uid="{B1850922-1747-4588-B573-AEA0B96F4EFA}"/>
    <cellStyle name="Normal 25 19 4 3 2 2" xfId="30545" xr:uid="{4F273ECA-2B32-477E-8653-7E8745AA870D}"/>
    <cellStyle name="Normal 25 19 4 3 2 3" xfId="30546" xr:uid="{303018E2-B3E5-4E26-B371-29D520D04111}"/>
    <cellStyle name="Normal 25 19 4 3 3" xfId="30547" xr:uid="{BF046B8D-82A7-4523-9640-AA202EAC1E7D}"/>
    <cellStyle name="Normal 25 19 4 3 4" xfId="30548" xr:uid="{9874B783-75CA-41EF-B607-AE86FEA86511}"/>
    <cellStyle name="Normal 25 19 4 3 5" xfId="30549" xr:uid="{6A51FFCC-96F4-4812-A000-3BC9F3369245}"/>
    <cellStyle name="Normal 25 19 4 3 6" xfId="30550" xr:uid="{8735DC27-4D6B-463D-BDA4-79A7732F5C31}"/>
    <cellStyle name="Normal 25 19 4 4" xfId="30551" xr:uid="{08E15BE1-E7BC-482F-8430-7234D199E6DE}"/>
    <cellStyle name="Normal 25 19 4 4 2" xfId="30552" xr:uid="{FFDE0B0E-642C-4F75-98EB-641C5AD367A6}"/>
    <cellStyle name="Normal 25 19 4 4 3" xfId="30553" xr:uid="{49AE5997-C99B-4C9B-8D31-66EF754A011E}"/>
    <cellStyle name="Normal 25 19 4 5" xfId="30554" xr:uid="{68EA0F87-A161-4D59-9613-02827FF6A9DE}"/>
    <cellStyle name="Normal 25 19 4 6" xfId="30555" xr:uid="{35DFD4B6-54E2-43D1-B006-7B100D91FD88}"/>
    <cellStyle name="Normal 25 19 4 7" xfId="30556" xr:uid="{5127F743-4429-4110-BCAC-03BEECC253DB}"/>
    <cellStyle name="Normal 25 19 4 8" xfId="30557" xr:uid="{7FA8BD2E-7CFC-4D75-952B-F0FCF5DF4571}"/>
    <cellStyle name="Normal 25 19 5" xfId="30558" xr:uid="{A5383BB5-59DB-43F0-85DB-9CD704790C18}"/>
    <cellStyle name="Normal 25 19 5 2" xfId="30559" xr:uid="{AF629B8A-E6FF-4843-BF23-1867C9618AAE}"/>
    <cellStyle name="Normal 25 19 5 2 2" xfId="30560" xr:uid="{41DAE289-4611-4D0A-B031-EF130A100A27}"/>
    <cellStyle name="Normal 25 19 5 2 2 2" xfId="30561" xr:uid="{C0425B0A-CB30-454F-AF01-21C8716C0F38}"/>
    <cellStyle name="Normal 25 19 5 2 2 3" xfId="30562" xr:uid="{4B773285-CEA7-4A15-961E-4ED85A5E3EDF}"/>
    <cellStyle name="Normal 25 19 5 2 2 4" xfId="30563" xr:uid="{D4C878C7-32E6-4066-B231-C588AE77FBE3}"/>
    <cellStyle name="Normal 25 19 5 2 2 5" xfId="30564" xr:uid="{3F9B0EEC-9F57-417E-84EC-9910AFAE2560}"/>
    <cellStyle name="Normal 25 19 5 2 3" xfId="30565" xr:uid="{81402030-E706-4D64-BE03-3FDCC49F581F}"/>
    <cellStyle name="Normal 25 19 5 2 4" xfId="30566" xr:uid="{97FAE92D-727B-4ED5-8005-D4E8971A14E8}"/>
    <cellStyle name="Normal 25 19 5 2 5" xfId="30567" xr:uid="{294504ED-77CB-4D1A-A34C-04314C5B6F0A}"/>
    <cellStyle name="Normal 25 19 5 2 6" xfId="30568" xr:uid="{9F8BFB7C-B265-4F5A-B5E0-F5DEFDE4B473}"/>
    <cellStyle name="Normal 25 19 5 3" xfId="30569" xr:uid="{6EC7B80D-9BD2-4BFA-A306-83CF1F6CDB81}"/>
    <cellStyle name="Normal 25 19 5 3 2" xfId="30570" xr:uid="{56698687-C8E6-4A96-A4A8-BB41248A5F81}"/>
    <cellStyle name="Normal 25 19 5 3 2 2" xfId="30571" xr:uid="{ECC6C368-525A-4947-892E-583CE92126F2}"/>
    <cellStyle name="Normal 25 19 5 3 2 3" xfId="30572" xr:uid="{10E5C9E6-50BC-425A-812D-77EB53B52AA1}"/>
    <cellStyle name="Normal 25 19 5 3 3" xfId="30573" xr:uid="{B020C471-DFD4-4CE1-8D82-D6A453B8DBE1}"/>
    <cellStyle name="Normal 25 19 5 3 4" xfId="30574" xr:uid="{0815FCFD-1825-485A-B03E-EB12720722F3}"/>
    <cellStyle name="Normal 25 19 5 3 5" xfId="30575" xr:uid="{0401739B-0231-4713-A335-A6FCDBC7EF98}"/>
    <cellStyle name="Normal 25 19 5 3 6" xfId="30576" xr:uid="{CA5C4AB8-F6BB-49D0-A01C-1B51FA7D1D7B}"/>
    <cellStyle name="Normal 25 19 5 4" xfId="30577" xr:uid="{484E6BCD-09EA-4EF8-9F1D-C2C4026AE017}"/>
    <cellStyle name="Normal 25 19 5 4 2" xfId="30578" xr:uid="{5AC9A716-A03B-41E6-B491-F853AFB65B2C}"/>
    <cellStyle name="Normal 25 19 5 4 3" xfId="30579" xr:uid="{AD070E1F-9D8C-44CC-9BA5-C780054FB694}"/>
    <cellStyle name="Normal 25 19 5 5" xfId="30580" xr:uid="{3356A481-24B9-4CC7-88D3-79926DB43326}"/>
    <cellStyle name="Normal 25 19 5 6" xfId="30581" xr:uid="{1CEA649C-8AC0-405D-9BCE-01CF142436BA}"/>
    <cellStyle name="Normal 25 19 5 7" xfId="30582" xr:uid="{CA6345AE-468B-444D-A163-EEAEEBD3540F}"/>
    <cellStyle name="Normal 25 19 5 8" xfId="30583" xr:uid="{97BD79C8-8F86-4B02-AF09-B12F096D7EE4}"/>
    <cellStyle name="Normal 25 19 6" xfId="30584" xr:uid="{B5B24AF0-9A84-4EFB-A2DC-7B31C03D8840}"/>
    <cellStyle name="Normal 25 19 7" xfId="30585" xr:uid="{4729881D-E88B-476D-9CDE-7511DC2258DD}"/>
    <cellStyle name="Normal 25 2" xfId="4241" xr:uid="{00000000-0005-0000-0000-00008E0E0000}"/>
    <cellStyle name="Normal 25 2 10" xfId="30587" xr:uid="{8D2CF7A0-2ACA-45CA-8B3A-15334D80B9D6}"/>
    <cellStyle name="Normal 25 2 10 2" xfId="30588" xr:uid="{591256B3-0345-4FAC-AD16-E5FBBC0409CD}"/>
    <cellStyle name="Normal 25 2 10 2 2" xfId="30589" xr:uid="{982B4636-ABF1-4AA4-9205-161E08D9072E}"/>
    <cellStyle name="Normal 25 2 10 2 2 2" xfId="30590" xr:uid="{6BAF79A5-6333-4C8A-8010-CBC46C792FDD}"/>
    <cellStyle name="Normal 25 2 10 2 3" xfId="30591" xr:uid="{D04EB5A3-9D81-4378-A4EA-65AD70B60FEC}"/>
    <cellStyle name="Normal 25 2 10 2 4" xfId="30592" xr:uid="{F3A6AA72-6888-4F5E-8949-EF896DF683CC}"/>
    <cellStyle name="Normal 25 2 10 3" xfId="30593" xr:uid="{958C9F54-F4A5-4DF3-AF7A-F8EEFD444946}"/>
    <cellStyle name="Normal 25 2 10 4" xfId="30594" xr:uid="{AEA430D8-BABE-418E-9852-CD868FC65CFB}"/>
    <cellStyle name="Normal 25 2 10 4 2" xfId="30595" xr:uid="{E2269657-6E20-4632-BEC0-2B5C1341147F}"/>
    <cellStyle name="Normal 25 2 10 4 2 2" xfId="30596" xr:uid="{18155EED-1988-4B20-B302-9025AD92C680}"/>
    <cellStyle name="Normal 25 2 10 4 2 2 2" xfId="30597" xr:uid="{B95FB992-81F7-4BED-B89E-90E87313D567}"/>
    <cellStyle name="Normal 25 2 10 4 2 2 3" xfId="30598" xr:uid="{1BC866A3-850A-460D-A103-BC6C1700563B}"/>
    <cellStyle name="Normal 25 2 10 4 2 2 4" xfId="30599" xr:uid="{60F675F4-9C37-4AC9-A070-E3FC1E983582}"/>
    <cellStyle name="Normal 25 2 10 4 2 2 5" xfId="30600" xr:uid="{BF99F366-1738-4F4A-B0CD-2826601F60B7}"/>
    <cellStyle name="Normal 25 2 10 4 2 3" xfId="30601" xr:uid="{26E47FF8-4168-494D-B8E7-5DAED28DE5C0}"/>
    <cellStyle name="Normal 25 2 10 4 2 4" xfId="30602" xr:uid="{FF788766-8D65-4354-AFBA-FFD6ACDE1043}"/>
    <cellStyle name="Normal 25 2 10 4 2 5" xfId="30603" xr:uid="{61B74A70-2425-40FF-9A2A-AD3B6C47DE95}"/>
    <cellStyle name="Normal 25 2 10 4 2 6" xfId="30604" xr:uid="{21046C76-1244-40DE-BB2F-E89C20A4A804}"/>
    <cellStyle name="Normal 25 2 10 4 3" xfId="30605" xr:uid="{25E56954-8D43-495E-90B4-089762FFC75B}"/>
    <cellStyle name="Normal 25 2 10 4 3 2" xfId="30606" xr:uid="{95D336F3-C76C-42F3-9577-DC3F4BC49E07}"/>
    <cellStyle name="Normal 25 2 10 4 3 2 2" xfId="30607" xr:uid="{4DC7FD37-BD7C-4615-8DC3-43F15673D5C7}"/>
    <cellStyle name="Normal 25 2 10 4 3 2 3" xfId="30608" xr:uid="{B7E90A0A-0338-4B11-B710-B14C04DADF2B}"/>
    <cellStyle name="Normal 25 2 10 4 3 3" xfId="30609" xr:uid="{E8A50487-8322-4B01-AA9E-574F86C0D12C}"/>
    <cellStyle name="Normal 25 2 10 4 3 4" xfId="30610" xr:uid="{CBA3FAF5-3563-4EB5-82F1-0D21EFD2D1D0}"/>
    <cellStyle name="Normal 25 2 10 4 3 5" xfId="30611" xr:uid="{7394FF26-97AF-429C-B04A-EBF84BFE6B38}"/>
    <cellStyle name="Normal 25 2 10 4 3 6" xfId="30612" xr:uid="{6CBC4511-3D16-4F94-B189-19990B9A3760}"/>
    <cellStyle name="Normal 25 2 10 4 4" xfId="30613" xr:uid="{F4DF37F7-6026-40DD-9D63-061EEF32A751}"/>
    <cellStyle name="Normal 25 2 10 4 4 2" xfId="30614" xr:uid="{E4762B5E-5735-47BF-8DC4-A9FB69E620D4}"/>
    <cellStyle name="Normal 25 2 10 4 4 3" xfId="30615" xr:uid="{1DC7D757-4952-457F-89C5-238FD7362560}"/>
    <cellStyle name="Normal 25 2 10 4 5" xfId="30616" xr:uid="{BBDB5C8F-D7A8-4989-9348-4460A13ADF7D}"/>
    <cellStyle name="Normal 25 2 10 4 6" xfId="30617" xr:uid="{0FA1A2AA-6139-4AFB-A3F6-1731AD5234D1}"/>
    <cellStyle name="Normal 25 2 10 4 7" xfId="30618" xr:uid="{84F24486-9E65-4694-A101-0A85E82A5F4F}"/>
    <cellStyle name="Normal 25 2 10 4 8" xfId="30619" xr:uid="{F6250AEA-620D-4000-9F88-95CECB2B8DE5}"/>
    <cellStyle name="Normal 25 2 10 5" xfId="30620" xr:uid="{7493028B-1E29-4B47-8B14-FCCE706D40D1}"/>
    <cellStyle name="Normal 25 2 10 5 2" xfId="30621" xr:uid="{C8B60D2E-4EF8-40F7-AC4D-1F180B367ADF}"/>
    <cellStyle name="Normal 25 2 10 5 2 2" xfId="30622" xr:uid="{8F55BE62-DEBB-4F04-8280-34A7314BD578}"/>
    <cellStyle name="Normal 25 2 10 5 2 2 2" xfId="30623" xr:uid="{76B611B8-D069-413F-A472-08990DC795C9}"/>
    <cellStyle name="Normal 25 2 10 5 2 2 3" xfId="30624" xr:uid="{75822759-4FCA-4DEA-BCE6-09F0422DFA7A}"/>
    <cellStyle name="Normal 25 2 10 5 2 2 4" xfId="30625" xr:uid="{6663D26E-BCC9-4590-8793-FF53428395C1}"/>
    <cellStyle name="Normal 25 2 10 5 2 2 5" xfId="30626" xr:uid="{7111A46B-3AD0-4CED-A5B8-BE2083B9766D}"/>
    <cellStyle name="Normal 25 2 10 5 2 3" xfId="30627" xr:uid="{A3887E41-0843-450A-B10E-451A13D9D72B}"/>
    <cellStyle name="Normal 25 2 10 5 2 4" xfId="30628" xr:uid="{EFCAA621-D17F-41ED-9419-62DBCAD70838}"/>
    <cellStyle name="Normal 25 2 10 5 2 5" xfId="30629" xr:uid="{D238FD88-31AF-4819-8F41-E09E5BA2C20C}"/>
    <cellStyle name="Normal 25 2 10 5 2 6" xfId="30630" xr:uid="{2F38048D-92B6-4A78-8A9D-EDB88DECD675}"/>
    <cellStyle name="Normal 25 2 10 5 3" xfId="30631" xr:uid="{75074781-9F20-4EAA-9E05-9FD2B3868BCC}"/>
    <cellStyle name="Normal 25 2 10 5 3 2" xfId="30632" xr:uid="{B3523A81-08DE-4D00-A49C-B3E63516F8CB}"/>
    <cellStyle name="Normal 25 2 10 5 3 2 2" xfId="30633" xr:uid="{BD3CC0C5-6A43-4E58-A310-36F3ACA65800}"/>
    <cellStyle name="Normal 25 2 10 5 3 2 3" xfId="30634" xr:uid="{3A74E9EB-52A5-4B62-92BD-DDCF963C0C12}"/>
    <cellStyle name="Normal 25 2 10 5 3 3" xfId="30635" xr:uid="{6BB3ED3E-A181-4705-AEB4-BE344D9B59E3}"/>
    <cellStyle name="Normal 25 2 10 5 3 4" xfId="30636" xr:uid="{EE57088B-D878-49B4-9290-4C0991D152B3}"/>
    <cellStyle name="Normal 25 2 10 5 3 5" xfId="30637" xr:uid="{EF1AB149-F346-4BB9-A944-424D051DF6B5}"/>
    <cellStyle name="Normal 25 2 10 5 3 6" xfId="30638" xr:uid="{EAA1917F-62F6-4B44-B6AB-F9FCB22CBECF}"/>
    <cellStyle name="Normal 25 2 10 5 4" xfId="30639" xr:uid="{B7DF659A-C293-47BB-A66F-316F2A93E4EC}"/>
    <cellStyle name="Normal 25 2 10 5 4 2" xfId="30640" xr:uid="{FFB562F7-B60C-4C3F-AD8C-0547AAE65CE7}"/>
    <cellStyle name="Normal 25 2 10 5 4 3" xfId="30641" xr:uid="{C7748909-6DBE-4FC6-9C78-BDFB3FA6DF28}"/>
    <cellStyle name="Normal 25 2 10 5 5" xfId="30642" xr:uid="{0B732DAD-53E4-4595-AF68-8FA38275E0FB}"/>
    <cellStyle name="Normal 25 2 10 5 6" xfId="30643" xr:uid="{805F615D-4D22-4BDB-8BD2-C6F2108EB190}"/>
    <cellStyle name="Normal 25 2 10 5 7" xfId="30644" xr:uid="{C74912BB-2173-447B-B4B1-E4F0AF46C0B1}"/>
    <cellStyle name="Normal 25 2 10 5 8" xfId="30645" xr:uid="{B34E6F04-06D9-48D2-B89B-402EA7E20C45}"/>
    <cellStyle name="Normal 25 2 10 6" xfId="30646" xr:uid="{BEEB3019-F0AF-4D85-A942-5C3ABF2EA621}"/>
    <cellStyle name="Normal 25 2 10 7" xfId="30647" xr:uid="{5F5CDBCE-5D0C-4E52-94E6-5A23BE15F3A0}"/>
    <cellStyle name="Normal 25 2 11" xfId="30648" xr:uid="{EDCC1451-CEEB-4A43-BE50-8613E767587B}"/>
    <cellStyle name="Normal 25 2 11 2" xfId="30649" xr:uid="{6B373450-F720-49B8-BE9B-4A0B873CAE8C}"/>
    <cellStyle name="Normal 25 2 11 2 2" xfId="30650" xr:uid="{90D12C61-9843-4571-AC2D-7B734AF01015}"/>
    <cellStyle name="Normal 25 2 11 2 2 2" xfId="30651" xr:uid="{F6689A61-FC6D-4458-A96B-C7AAB30CE2E1}"/>
    <cellStyle name="Normal 25 2 11 2 3" xfId="30652" xr:uid="{E83931F8-03D4-4736-A682-1CB61018797D}"/>
    <cellStyle name="Normal 25 2 11 2 4" xfId="30653" xr:uid="{EDD0D782-B653-425E-8ACB-68D45FDD5EB4}"/>
    <cellStyle name="Normal 25 2 11 3" xfId="30654" xr:uid="{9C978712-5CE2-4C93-BA53-44D2E9CF53D1}"/>
    <cellStyle name="Normal 25 2 11 4" xfId="30655" xr:uid="{94E5BAA3-D308-4F05-8879-070A5BA135D6}"/>
    <cellStyle name="Normal 25 2 11 4 2" xfId="30656" xr:uid="{ACD577F4-C411-4150-8785-5DC61A3DB833}"/>
    <cellStyle name="Normal 25 2 11 4 2 2" xfId="30657" xr:uid="{B7D999FA-7E2D-46F5-9F9A-CA4CDB14C4B9}"/>
    <cellStyle name="Normal 25 2 11 4 2 2 2" xfId="30658" xr:uid="{BD849806-6A2A-49ED-9C1E-CC83BA493715}"/>
    <cellStyle name="Normal 25 2 11 4 2 2 3" xfId="30659" xr:uid="{BF4B6CB8-AAF5-4718-9505-1002868D44E4}"/>
    <cellStyle name="Normal 25 2 11 4 2 2 4" xfId="30660" xr:uid="{E8764569-02C4-485C-ACA4-A604D2910CAE}"/>
    <cellStyle name="Normal 25 2 11 4 2 2 5" xfId="30661" xr:uid="{41FB8030-A91A-4A4D-804D-1C67C61C203A}"/>
    <cellStyle name="Normal 25 2 11 4 2 3" xfId="30662" xr:uid="{5F6AC206-EBDE-4B81-BD13-45616AF42A3C}"/>
    <cellStyle name="Normal 25 2 11 4 2 4" xfId="30663" xr:uid="{8D32A6F6-815F-434C-8FAE-C86498BECCF2}"/>
    <cellStyle name="Normal 25 2 11 4 2 5" xfId="30664" xr:uid="{4B43CF49-4025-4BA9-AD70-28A075A7A4B5}"/>
    <cellStyle name="Normal 25 2 11 4 2 6" xfId="30665" xr:uid="{34DC6B7F-9678-40A4-8A08-AF784BE6A879}"/>
    <cellStyle name="Normal 25 2 11 4 3" xfId="30666" xr:uid="{0336E5B4-629E-4008-B434-39909A3B21A2}"/>
    <cellStyle name="Normal 25 2 11 4 3 2" xfId="30667" xr:uid="{D2AE79EC-875A-436D-9253-FA1FD51BCDE2}"/>
    <cellStyle name="Normal 25 2 11 4 3 2 2" xfId="30668" xr:uid="{D66F995A-54EC-4E84-A855-7B2EE69F62BE}"/>
    <cellStyle name="Normal 25 2 11 4 3 2 3" xfId="30669" xr:uid="{2C77D93D-8727-4743-90CB-BD718B2B0E6B}"/>
    <cellStyle name="Normal 25 2 11 4 3 3" xfId="30670" xr:uid="{ECA02746-DC7F-4774-8219-475D917FFF3F}"/>
    <cellStyle name="Normal 25 2 11 4 3 4" xfId="30671" xr:uid="{11D7B95A-87CE-407E-AD3A-38E4106198FF}"/>
    <cellStyle name="Normal 25 2 11 4 3 5" xfId="30672" xr:uid="{D2994E80-0936-4EE7-8086-4BB227CC7000}"/>
    <cellStyle name="Normal 25 2 11 4 3 6" xfId="30673" xr:uid="{F0E78326-52D9-4FC1-8283-B6736531B93B}"/>
    <cellStyle name="Normal 25 2 11 4 4" xfId="30674" xr:uid="{ECFEC620-404E-4479-915A-E6B4358E3BE2}"/>
    <cellStyle name="Normal 25 2 11 4 4 2" xfId="30675" xr:uid="{60C24284-5EA6-4B7B-94D9-03AC1F47193F}"/>
    <cellStyle name="Normal 25 2 11 4 4 3" xfId="30676" xr:uid="{14D4DAFA-5582-4865-AF30-145211AC2BA3}"/>
    <cellStyle name="Normal 25 2 11 4 5" xfId="30677" xr:uid="{522D9892-3224-41F3-B0A2-3DF84E1439CC}"/>
    <cellStyle name="Normal 25 2 11 4 6" xfId="30678" xr:uid="{DF509AB5-789D-4C00-A0A9-88A97858EA9B}"/>
    <cellStyle name="Normal 25 2 11 4 7" xfId="30679" xr:uid="{C0C902D6-9EB6-4DF8-872D-84A4454024BB}"/>
    <cellStyle name="Normal 25 2 11 4 8" xfId="30680" xr:uid="{BC7F142B-5F4F-43B5-A7FD-BCB667A80001}"/>
    <cellStyle name="Normal 25 2 11 5" xfId="30681" xr:uid="{9D1AB54A-421E-43B7-BE71-1D68C319182F}"/>
    <cellStyle name="Normal 25 2 11 5 2" xfId="30682" xr:uid="{FE1C5AD5-7B5E-46DC-9E1E-299298798399}"/>
    <cellStyle name="Normal 25 2 11 5 2 2" xfId="30683" xr:uid="{7206083E-8C09-48B4-9509-4A7009F1BF84}"/>
    <cellStyle name="Normal 25 2 11 5 2 2 2" xfId="30684" xr:uid="{4A534D36-F1EC-4B4A-B42A-4192E91E2D15}"/>
    <cellStyle name="Normal 25 2 11 5 2 2 3" xfId="30685" xr:uid="{EAB90283-A854-46BB-87A5-40C8B41466F6}"/>
    <cellStyle name="Normal 25 2 11 5 2 2 4" xfId="30686" xr:uid="{5636D061-7C3F-4D56-A670-F100ECFAE039}"/>
    <cellStyle name="Normal 25 2 11 5 2 2 5" xfId="30687" xr:uid="{B1A934F0-13AE-43DD-9FE3-7EEDB259BF88}"/>
    <cellStyle name="Normal 25 2 11 5 2 3" xfId="30688" xr:uid="{0136FF2D-9FF1-45CA-A097-ADB48B7AEAFC}"/>
    <cellStyle name="Normal 25 2 11 5 2 4" xfId="30689" xr:uid="{85CF02A4-324C-48E3-AD1D-8BAC095C36C2}"/>
    <cellStyle name="Normal 25 2 11 5 2 5" xfId="30690" xr:uid="{FC259397-1938-4DB5-A356-6B0D93296484}"/>
    <cellStyle name="Normal 25 2 11 5 2 6" xfId="30691" xr:uid="{1C1D50BB-4F91-4801-9822-F51E6A79A1B7}"/>
    <cellStyle name="Normal 25 2 11 5 3" xfId="30692" xr:uid="{3DFF1BC5-B410-4428-B9EF-78BA02AE3F84}"/>
    <cellStyle name="Normal 25 2 11 5 3 2" xfId="30693" xr:uid="{54ADBD61-23AA-476F-B29B-49998AF96D32}"/>
    <cellStyle name="Normal 25 2 11 5 3 2 2" xfId="30694" xr:uid="{660917EF-CB32-47B7-8C3B-12FE76C6DDE0}"/>
    <cellStyle name="Normal 25 2 11 5 3 2 3" xfId="30695" xr:uid="{6C3ED5F7-80E5-41A9-A5D0-CA8C13BC8173}"/>
    <cellStyle name="Normal 25 2 11 5 3 3" xfId="30696" xr:uid="{D49532F9-43A0-4F94-AAE9-28370FEBE1A0}"/>
    <cellStyle name="Normal 25 2 11 5 3 4" xfId="30697" xr:uid="{CCAC2811-3943-49DA-B677-8B1E44118737}"/>
    <cellStyle name="Normal 25 2 11 5 3 5" xfId="30698" xr:uid="{706F9BBE-94C2-47F7-90EE-4D91F0DAEAEA}"/>
    <cellStyle name="Normal 25 2 11 5 3 6" xfId="30699" xr:uid="{757A7DC1-B3A2-47AA-8F9D-DA6A9A7866A7}"/>
    <cellStyle name="Normal 25 2 11 5 4" xfId="30700" xr:uid="{C8ACE9D6-8491-4634-9B9D-D145B2186D28}"/>
    <cellStyle name="Normal 25 2 11 5 4 2" xfId="30701" xr:uid="{6617365C-E51F-4CDC-B85E-5D605FA7E200}"/>
    <cellStyle name="Normal 25 2 11 5 4 3" xfId="30702" xr:uid="{C6EFCB7B-B8FA-4501-863E-A9CAB0A8A5F9}"/>
    <cellStyle name="Normal 25 2 11 5 5" xfId="30703" xr:uid="{69137EF8-6AA4-4707-82BF-385B156675ED}"/>
    <cellStyle name="Normal 25 2 11 5 6" xfId="30704" xr:uid="{E6A70E59-5899-4943-AEE4-0A4BE8306C74}"/>
    <cellStyle name="Normal 25 2 11 5 7" xfId="30705" xr:uid="{1BFF7802-7E98-4C29-AC59-725BFA1912C3}"/>
    <cellStyle name="Normal 25 2 11 5 8" xfId="30706" xr:uid="{01D55F07-7A7B-4033-AA65-B1EC7DE69547}"/>
    <cellStyle name="Normal 25 2 11 6" xfId="30707" xr:uid="{7FBCC858-5248-43F1-AEDE-733AE1113A06}"/>
    <cellStyle name="Normal 25 2 11 7" xfId="30708" xr:uid="{D0F2FFDC-5130-4D8F-9B7D-13423B6DFC93}"/>
    <cellStyle name="Normal 25 2 12" xfId="30709" xr:uid="{0EEDE0F4-21DE-40F7-B2A4-2330D69FDE10}"/>
    <cellStyle name="Normal 25 2 12 2" xfId="30710" xr:uid="{59F33C3F-1F5F-4B3F-AD9E-B606177D977E}"/>
    <cellStyle name="Normal 25 2 12 2 2" xfId="30711" xr:uid="{7EF1E9E0-560F-46FD-87E7-711B03024B66}"/>
    <cellStyle name="Normal 25 2 12 2 2 2" xfId="30712" xr:uid="{E0CF20EC-36D8-469B-A523-D7B49DCD1BA0}"/>
    <cellStyle name="Normal 25 2 12 2 3" xfId="30713" xr:uid="{F9B1202A-B449-4A44-BB49-F50C2BBAF384}"/>
    <cellStyle name="Normal 25 2 12 2 4" xfId="30714" xr:uid="{BA0B4589-ABA5-4355-869E-0003816914B0}"/>
    <cellStyle name="Normal 25 2 12 3" xfId="30715" xr:uid="{221A913E-C440-4713-B5BD-0C0FEC7ED87B}"/>
    <cellStyle name="Normal 25 2 12 4" xfId="30716" xr:uid="{40414E85-74D5-4256-AFCF-6639AF0CCEBD}"/>
    <cellStyle name="Normal 25 2 12 4 2" xfId="30717" xr:uid="{92DC6110-B88C-47D9-B510-01043DB5DE61}"/>
    <cellStyle name="Normal 25 2 12 4 2 2" xfId="30718" xr:uid="{1ECC7B4C-247E-47B4-9317-FA9A287C9C46}"/>
    <cellStyle name="Normal 25 2 12 4 2 2 2" xfId="30719" xr:uid="{F72516DC-E243-4338-A1A9-DA3B15BAAE27}"/>
    <cellStyle name="Normal 25 2 12 4 2 2 3" xfId="30720" xr:uid="{E8847530-A622-4DD1-8BC4-1F5F90CEC672}"/>
    <cellStyle name="Normal 25 2 12 4 2 2 4" xfId="30721" xr:uid="{0029974C-406D-416F-A1B9-14A25A4B2E5F}"/>
    <cellStyle name="Normal 25 2 12 4 2 2 5" xfId="30722" xr:uid="{3928F0E5-9B2B-4FA3-9948-6B92C95F48C1}"/>
    <cellStyle name="Normal 25 2 12 4 2 3" xfId="30723" xr:uid="{1DC9CEB8-B0D7-4DA9-99FC-3F9591854F7D}"/>
    <cellStyle name="Normal 25 2 12 4 2 4" xfId="30724" xr:uid="{0D08375D-5C35-455F-B536-B4AE64D5E0A5}"/>
    <cellStyle name="Normal 25 2 12 4 2 5" xfId="30725" xr:uid="{B2627286-498E-470E-9C6C-302C887C4DD0}"/>
    <cellStyle name="Normal 25 2 12 4 2 6" xfId="30726" xr:uid="{9E3EDC3A-57DF-4256-810B-84A2B8F5B6D1}"/>
    <cellStyle name="Normal 25 2 12 4 3" xfId="30727" xr:uid="{6219BAF7-00E8-48C9-950D-0D3FDE02FEA0}"/>
    <cellStyle name="Normal 25 2 12 4 3 2" xfId="30728" xr:uid="{EC6A3DB1-CC23-4BB6-BEAB-38553F0CBB80}"/>
    <cellStyle name="Normal 25 2 12 4 3 2 2" xfId="30729" xr:uid="{48DA7379-7C84-4AB8-88A4-4A8CACF017AF}"/>
    <cellStyle name="Normal 25 2 12 4 3 2 3" xfId="30730" xr:uid="{0A54F5FC-6D69-467E-A530-131559C8EE9A}"/>
    <cellStyle name="Normal 25 2 12 4 3 3" xfId="30731" xr:uid="{D61FD139-DD64-4408-877D-A690436CF26C}"/>
    <cellStyle name="Normal 25 2 12 4 3 4" xfId="30732" xr:uid="{5E29825D-E66C-459D-95FA-8CECF08D545B}"/>
    <cellStyle name="Normal 25 2 12 4 3 5" xfId="30733" xr:uid="{E3236B14-A01C-4758-86B3-729D9DB430E0}"/>
    <cellStyle name="Normal 25 2 12 4 3 6" xfId="30734" xr:uid="{DDCBC9F2-ED8D-412B-A9A8-77EFE6D3A7D5}"/>
    <cellStyle name="Normal 25 2 12 4 4" xfId="30735" xr:uid="{F9BAC14E-1C81-431E-BCD6-DE9C72E7407E}"/>
    <cellStyle name="Normal 25 2 12 4 4 2" xfId="30736" xr:uid="{EDD282D7-A19F-4FD7-A9E7-FA4AF9410147}"/>
    <cellStyle name="Normal 25 2 12 4 4 3" xfId="30737" xr:uid="{9F9A341A-CC95-482C-8050-CA4B1909F470}"/>
    <cellStyle name="Normal 25 2 12 4 5" xfId="30738" xr:uid="{2A35DEFA-73F6-4B37-99A8-108C3D691C67}"/>
    <cellStyle name="Normal 25 2 12 4 6" xfId="30739" xr:uid="{670ADA88-A45C-48B6-8E1F-7F45B56E2BD2}"/>
    <cellStyle name="Normal 25 2 12 4 7" xfId="30740" xr:uid="{E44DDD1D-3F49-4DDE-9772-56616FB5B469}"/>
    <cellStyle name="Normal 25 2 12 4 8" xfId="30741" xr:uid="{C0E9269C-1AFE-4D17-A3A3-215CD5FA5C61}"/>
    <cellStyle name="Normal 25 2 12 5" xfId="30742" xr:uid="{734758D2-23BD-427D-A71B-EAB3D1E03C70}"/>
    <cellStyle name="Normal 25 2 12 5 2" xfId="30743" xr:uid="{30EBD2DF-4D69-4576-959E-DB2B444B1E79}"/>
    <cellStyle name="Normal 25 2 12 5 2 2" xfId="30744" xr:uid="{D5E18BA0-0731-4439-8E99-014402169C1C}"/>
    <cellStyle name="Normal 25 2 12 5 2 2 2" xfId="30745" xr:uid="{1E16D665-2916-4CC2-9898-EA19B35EA3FC}"/>
    <cellStyle name="Normal 25 2 12 5 2 2 3" xfId="30746" xr:uid="{DF93320B-EF54-4A74-AAE6-4384BBF8DBA2}"/>
    <cellStyle name="Normal 25 2 12 5 2 2 4" xfId="30747" xr:uid="{9AB45761-D04C-4154-92D9-D5CF12F69FB9}"/>
    <cellStyle name="Normal 25 2 12 5 2 2 5" xfId="30748" xr:uid="{E5AF47DC-47AC-43E1-8861-15151E146614}"/>
    <cellStyle name="Normal 25 2 12 5 2 3" xfId="30749" xr:uid="{42F36153-4A74-4386-857E-58D3DD7F6B68}"/>
    <cellStyle name="Normal 25 2 12 5 2 4" xfId="30750" xr:uid="{B200DA17-8EA2-40D6-A47C-8EB5BFC3A39F}"/>
    <cellStyle name="Normal 25 2 12 5 2 5" xfId="30751" xr:uid="{4EC5ECDB-037E-4C1B-AB2E-50ECA6E66D7E}"/>
    <cellStyle name="Normal 25 2 12 5 2 6" xfId="30752" xr:uid="{6E51B521-333E-41F8-883F-78A0766BDBC2}"/>
    <cellStyle name="Normal 25 2 12 5 3" xfId="30753" xr:uid="{B0E5BC57-7E2E-4CF9-B6D2-9DBFF86B51C0}"/>
    <cellStyle name="Normal 25 2 12 5 3 2" xfId="30754" xr:uid="{9867AF80-FDA6-429C-B1FC-4AB6725B48D7}"/>
    <cellStyle name="Normal 25 2 12 5 3 2 2" xfId="30755" xr:uid="{3CC814F2-8436-4967-876D-F74524D4C9C9}"/>
    <cellStyle name="Normal 25 2 12 5 3 2 3" xfId="30756" xr:uid="{0C3219EB-29D3-482A-A5E7-8EC0051A1AF7}"/>
    <cellStyle name="Normal 25 2 12 5 3 3" xfId="30757" xr:uid="{052ECA7D-BADC-48C3-96A4-AFB751A6CC68}"/>
    <cellStyle name="Normal 25 2 12 5 3 4" xfId="30758" xr:uid="{082937D7-515D-4950-B453-46ECA47F3CD7}"/>
    <cellStyle name="Normal 25 2 12 5 3 5" xfId="30759" xr:uid="{744DAE53-A5AA-4E97-A6CE-C59886FEC5DE}"/>
    <cellStyle name="Normal 25 2 12 5 3 6" xfId="30760" xr:uid="{0278C738-10CF-4A09-B1C0-CD7B9D7AB329}"/>
    <cellStyle name="Normal 25 2 12 5 4" xfId="30761" xr:uid="{9F73B821-C53A-4285-BC3D-3F2091C6C9EA}"/>
    <cellStyle name="Normal 25 2 12 5 4 2" xfId="30762" xr:uid="{FDDB9858-CC0E-4EB4-ADA6-5ADDC37C1FBD}"/>
    <cellStyle name="Normal 25 2 12 5 4 3" xfId="30763" xr:uid="{8CE2AC75-EAE1-4967-B929-7EB7FBA1C273}"/>
    <cellStyle name="Normal 25 2 12 5 5" xfId="30764" xr:uid="{79815F48-3EC3-4A40-BA34-B3DC00BD82D8}"/>
    <cellStyle name="Normal 25 2 12 5 6" xfId="30765" xr:uid="{526C8EB5-CD0F-40B8-9818-43E2630A32C6}"/>
    <cellStyle name="Normal 25 2 12 5 7" xfId="30766" xr:uid="{759D8170-24F4-408C-B08D-86714982F31B}"/>
    <cellStyle name="Normal 25 2 12 5 8" xfId="30767" xr:uid="{9C160616-D75E-4134-AF07-1FC4BE07D29E}"/>
    <cellStyle name="Normal 25 2 12 6" xfId="30768" xr:uid="{28E86865-9154-483F-89B1-85B8CD3EBC29}"/>
    <cellStyle name="Normal 25 2 12 7" xfId="30769" xr:uid="{0D6FEF4F-348E-4168-8872-F3969EBED850}"/>
    <cellStyle name="Normal 25 2 13" xfId="30770" xr:uid="{D7EA0A7C-1EFD-4DDE-AD23-D99DE9CD80F8}"/>
    <cellStyle name="Normal 25 2 13 2" xfId="30771" xr:uid="{9CC6853B-D885-4B54-84E3-F86CF7A4AB6F}"/>
    <cellStyle name="Normal 25 2 13 2 2" xfId="30772" xr:uid="{7B7C3FF7-4118-41FB-BB9D-D844BFE9C3F2}"/>
    <cellStyle name="Normal 25 2 13 2 2 2" xfId="30773" xr:uid="{07E61331-700F-4BC5-9B5F-877A15B5F078}"/>
    <cellStyle name="Normal 25 2 13 2 3" xfId="30774" xr:uid="{9BD4D91C-F0E0-4FBB-84DE-5D5AE6C0A3E4}"/>
    <cellStyle name="Normal 25 2 13 2 4" xfId="30775" xr:uid="{32924A32-07E5-400E-AE1C-FB9EB16D597C}"/>
    <cellStyle name="Normal 25 2 13 3" xfId="30776" xr:uid="{FF5931DF-2D07-4289-80A5-14B45E4DAC60}"/>
    <cellStyle name="Normal 25 2 13 4" xfId="30777" xr:uid="{D550FB32-14AD-4E6B-B7DE-52896768003C}"/>
    <cellStyle name="Normal 25 2 13 4 2" xfId="30778" xr:uid="{B21FD486-3724-4CC5-900B-17E80F7553C4}"/>
    <cellStyle name="Normal 25 2 13 4 2 2" xfId="30779" xr:uid="{03F6EB0B-7EE8-4626-ADFE-EEC1FEC737FB}"/>
    <cellStyle name="Normal 25 2 13 4 2 2 2" xfId="30780" xr:uid="{A4A28783-F693-48E0-B345-E652E31CB707}"/>
    <cellStyle name="Normal 25 2 13 4 2 2 3" xfId="30781" xr:uid="{2FF6B61E-F347-417A-8841-D8FD65EE3D5D}"/>
    <cellStyle name="Normal 25 2 13 4 2 2 4" xfId="30782" xr:uid="{000C2F05-4839-467E-8F4C-0D5C2F4ECF16}"/>
    <cellStyle name="Normal 25 2 13 4 2 2 5" xfId="30783" xr:uid="{38BCAD2A-E7BC-4EE8-BFCC-2F512159FA31}"/>
    <cellStyle name="Normal 25 2 13 4 2 3" xfId="30784" xr:uid="{302454A6-B676-447B-8690-1D8C4D9203BE}"/>
    <cellStyle name="Normal 25 2 13 4 2 4" xfId="30785" xr:uid="{8F63EEE4-7CE6-4213-920E-D57357120632}"/>
    <cellStyle name="Normal 25 2 13 4 2 5" xfId="30786" xr:uid="{EEDF6F0A-92E1-4BA4-AE9F-DDB182250D55}"/>
    <cellStyle name="Normal 25 2 13 4 2 6" xfId="30787" xr:uid="{464DFCAF-E242-4B6A-A62C-C267376FDE9B}"/>
    <cellStyle name="Normal 25 2 13 4 3" xfId="30788" xr:uid="{4B5B647E-A54D-439B-AF81-88001E55516E}"/>
    <cellStyle name="Normal 25 2 13 4 3 2" xfId="30789" xr:uid="{0B17F748-4935-4C75-A1DB-0D65B8B311D6}"/>
    <cellStyle name="Normal 25 2 13 4 3 2 2" xfId="30790" xr:uid="{CDB98407-ABD2-4C3B-87FD-DCE9A769B8E0}"/>
    <cellStyle name="Normal 25 2 13 4 3 2 3" xfId="30791" xr:uid="{3CC39FCB-A72B-408F-A8C9-349206500288}"/>
    <cellStyle name="Normal 25 2 13 4 3 3" xfId="30792" xr:uid="{6ABC727A-7F91-4B98-B217-E8F126D1C34A}"/>
    <cellStyle name="Normal 25 2 13 4 3 4" xfId="30793" xr:uid="{2C657FD3-1303-4D1D-ABD2-88345A257442}"/>
    <cellStyle name="Normal 25 2 13 4 3 5" xfId="30794" xr:uid="{8F36147F-3A63-4561-81BB-CA2341A3F0FF}"/>
    <cellStyle name="Normal 25 2 13 4 3 6" xfId="30795" xr:uid="{589E5669-7B93-43E1-A807-62AE594DD24D}"/>
    <cellStyle name="Normal 25 2 13 4 4" xfId="30796" xr:uid="{5CF31442-3223-411C-8C29-11371C6AAA1D}"/>
    <cellStyle name="Normal 25 2 13 4 4 2" xfId="30797" xr:uid="{DB98795C-4F54-40DD-8520-190208B2D793}"/>
    <cellStyle name="Normal 25 2 13 4 4 3" xfId="30798" xr:uid="{B7F919BD-EA41-4FBC-BEBD-A23D0926EF69}"/>
    <cellStyle name="Normal 25 2 13 4 5" xfId="30799" xr:uid="{5DEA20A8-057E-4BF5-AD0A-333C6904D028}"/>
    <cellStyle name="Normal 25 2 13 4 6" xfId="30800" xr:uid="{805994C9-84FD-4522-97AF-C4490265F5AF}"/>
    <cellStyle name="Normal 25 2 13 4 7" xfId="30801" xr:uid="{1B9D3B78-25C9-4375-BF35-C05A52F6B6B2}"/>
    <cellStyle name="Normal 25 2 13 4 8" xfId="30802" xr:uid="{7562F47A-A805-4D67-A668-7EBBEB0093EB}"/>
    <cellStyle name="Normal 25 2 13 5" xfId="30803" xr:uid="{0D4BADC6-625F-4741-86FC-CAC7C01F96C6}"/>
    <cellStyle name="Normal 25 2 13 5 2" xfId="30804" xr:uid="{C0A23630-BA35-47CB-B7F5-C035A4D123E3}"/>
    <cellStyle name="Normal 25 2 13 5 2 2" xfId="30805" xr:uid="{9CC99FA7-17ED-419E-BF19-A2D89CB222D7}"/>
    <cellStyle name="Normal 25 2 13 5 2 2 2" xfId="30806" xr:uid="{9033C1A7-B4A1-4563-9715-DF143C0E9E3C}"/>
    <cellStyle name="Normal 25 2 13 5 2 2 3" xfId="30807" xr:uid="{AE40D833-33B7-4B8D-A41E-9FB7662E6715}"/>
    <cellStyle name="Normal 25 2 13 5 2 2 4" xfId="30808" xr:uid="{55E1E6C2-EE41-4BA5-BC14-DD75CA516BC9}"/>
    <cellStyle name="Normal 25 2 13 5 2 2 5" xfId="30809" xr:uid="{BC0CA9E0-049B-4B25-ADDD-DA46B22385BA}"/>
    <cellStyle name="Normal 25 2 13 5 2 3" xfId="30810" xr:uid="{1C5DEEEC-761B-460B-8A99-1E990907CFF5}"/>
    <cellStyle name="Normal 25 2 13 5 2 4" xfId="30811" xr:uid="{44A40C77-ADD0-44AD-B95A-839AE189322C}"/>
    <cellStyle name="Normal 25 2 13 5 2 5" xfId="30812" xr:uid="{6B63F39F-9298-492F-BFF9-79F5215969C1}"/>
    <cellStyle name="Normal 25 2 13 5 2 6" xfId="30813" xr:uid="{8075FCD4-C9F3-48D2-970B-3D35715AB505}"/>
    <cellStyle name="Normal 25 2 13 5 3" xfId="30814" xr:uid="{1D2F243B-348F-4CD0-8944-B2605BF7B241}"/>
    <cellStyle name="Normal 25 2 13 5 3 2" xfId="30815" xr:uid="{063170F8-FB22-4DCE-833D-791D8DD99486}"/>
    <cellStyle name="Normal 25 2 13 5 3 2 2" xfId="30816" xr:uid="{1FA7348E-47B1-45B0-A25B-A43268520750}"/>
    <cellStyle name="Normal 25 2 13 5 3 2 3" xfId="30817" xr:uid="{EA6FD91C-7B67-4C17-8A39-9A1AC4E2CB47}"/>
    <cellStyle name="Normal 25 2 13 5 3 3" xfId="30818" xr:uid="{DCB90E5C-EC44-4E44-B33E-C3085C304F4B}"/>
    <cellStyle name="Normal 25 2 13 5 3 4" xfId="30819" xr:uid="{D8CCD329-FB6C-4FEF-AB1A-3E80D6F609FE}"/>
    <cellStyle name="Normal 25 2 13 5 3 5" xfId="30820" xr:uid="{808997B9-8DD0-4168-8880-A7C7C5A1E808}"/>
    <cellStyle name="Normal 25 2 13 5 3 6" xfId="30821" xr:uid="{FDB3E27D-83F7-4F4D-8A81-DB8C222CA9FD}"/>
    <cellStyle name="Normal 25 2 13 5 4" xfId="30822" xr:uid="{9181A909-CB72-43A6-900C-AE2542EC5F2A}"/>
    <cellStyle name="Normal 25 2 13 5 4 2" xfId="30823" xr:uid="{382901E7-E47C-404D-A2BA-EBF887B0246A}"/>
    <cellStyle name="Normal 25 2 13 5 4 3" xfId="30824" xr:uid="{47C3E022-4FFB-4C18-A1ED-5FAB4C801EB3}"/>
    <cellStyle name="Normal 25 2 13 5 5" xfId="30825" xr:uid="{E42D79CE-A72D-4CD5-BCA1-9BC7E81CEE94}"/>
    <cellStyle name="Normal 25 2 13 5 6" xfId="30826" xr:uid="{FC77AFE6-2E72-40C6-9560-3AF8797A9A63}"/>
    <cellStyle name="Normal 25 2 13 5 7" xfId="30827" xr:uid="{89F7DB06-5F3E-49BE-888B-A91C87D13B47}"/>
    <cellStyle name="Normal 25 2 13 5 8" xfId="30828" xr:uid="{BD4CF7C1-C1D3-4BB1-8C09-DCAF567D11C0}"/>
    <cellStyle name="Normal 25 2 13 6" xfId="30829" xr:uid="{12F8417E-A739-4B4A-B139-612C0402C22D}"/>
    <cellStyle name="Normal 25 2 13 7" xfId="30830" xr:uid="{6FA7E7C7-1C67-40F0-A8F3-83CA1A445547}"/>
    <cellStyle name="Normal 25 2 14" xfId="30831" xr:uid="{F613A9DB-A224-4796-B403-88748EE7DB0F}"/>
    <cellStyle name="Normal 25 2 14 2" xfId="30832" xr:uid="{85C0C5D7-DBE7-444B-B4D0-74F89CA27ED7}"/>
    <cellStyle name="Normal 25 2 14 2 2" xfId="30833" xr:uid="{B40F7DCF-4519-44A6-BDEC-55C168343B0D}"/>
    <cellStyle name="Normal 25 2 14 2 2 2" xfId="30834" xr:uid="{88E78150-1F09-4E6A-9AEF-D01924A10496}"/>
    <cellStyle name="Normal 25 2 14 2 3" xfId="30835" xr:uid="{264B5067-1EB4-4C26-9230-3B1BBC7AC5D8}"/>
    <cellStyle name="Normal 25 2 14 2 4" xfId="30836" xr:uid="{51C5BE2E-77CC-431B-86C9-BB661D94946A}"/>
    <cellStyle name="Normal 25 2 14 3" xfId="30837" xr:uid="{04695583-C810-4089-9779-4C1118436311}"/>
    <cellStyle name="Normal 25 2 14 4" xfId="30838" xr:uid="{23D8171E-845A-4606-9EC5-F8E497DED8F8}"/>
    <cellStyle name="Normal 25 2 14 4 2" xfId="30839" xr:uid="{C5225BFC-DB48-427F-B1B0-ED6F8F8F8995}"/>
    <cellStyle name="Normal 25 2 14 4 2 2" xfId="30840" xr:uid="{FBD2051C-31D1-4C23-9991-A43251F1E086}"/>
    <cellStyle name="Normal 25 2 14 4 2 2 2" xfId="30841" xr:uid="{FBAED6D6-CCF2-49D6-B25E-BA1D658353E3}"/>
    <cellStyle name="Normal 25 2 14 4 2 2 3" xfId="30842" xr:uid="{AB09DCF2-8635-4CEA-8E01-A859C2AD6027}"/>
    <cellStyle name="Normal 25 2 14 4 2 2 4" xfId="30843" xr:uid="{226FDC13-27AF-4FD4-ADBF-AF5D044625BB}"/>
    <cellStyle name="Normal 25 2 14 4 2 2 5" xfId="30844" xr:uid="{52E9FDD9-902C-4DD3-83FA-3DAB3BF3F955}"/>
    <cellStyle name="Normal 25 2 14 4 2 3" xfId="30845" xr:uid="{EF570433-5CE3-4383-8B27-1CF1AD7DBA9C}"/>
    <cellStyle name="Normal 25 2 14 4 2 4" xfId="30846" xr:uid="{24C03B1A-FECB-42A6-8B71-28985375D8CB}"/>
    <cellStyle name="Normal 25 2 14 4 2 5" xfId="30847" xr:uid="{5D5D3353-B89C-4BFA-9293-164432473651}"/>
    <cellStyle name="Normal 25 2 14 4 2 6" xfId="30848" xr:uid="{81A5DE29-0A91-40D1-9B64-44B2CADA1F73}"/>
    <cellStyle name="Normal 25 2 14 4 3" xfId="30849" xr:uid="{5A2B7030-617C-4449-9B93-C13D33746F92}"/>
    <cellStyle name="Normal 25 2 14 4 3 2" xfId="30850" xr:uid="{3EEC8527-893D-43D7-B543-B0FAFDF0F705}"/>
    <cellStyle name="Normal 25 2 14 4 3 2 2" xfId="30851" xr:uid="{F685418A-6C94-4844-98EE-64E60CAAE3E7}"/>
    <cellStyle name="Normal 25 2 14 4 3 2 3" xfId="30852" xr:uid="{A2E9090F-9C44-43B1-96D0-4FF90D38A3E1}"/>
    <cellStyle name="Normal 25 2 14 4 3 3" xfId="30853" xr:uid="{35562AD1-ECEA-45B6-BED7-9C3A33F7D94F}"/>
    <cellStyle name="Normal 25 2 14 4 3 4" xfId="30854" xr:uid="{FB5C7FD2-AFAC-4D64-A2C4-8E7A063AADA4}"/>
    <cellStyle name="Normal 25 2 14 4 3 5" xfId="30855" xr:uid="{480E2E6E-5F5A-4C4A-9E8D-E42608BC54B3}"/>
    <cellStyle name="Normal 25 2 14 4 3 6" xfId="30856" xr:uid="{37FBC16F-7433-4409-80D1-5E58FCE3DAD0}"/>
    <cellStyle name="Normal 25 2 14 4 4" xfId="30857" xr:uid="{375FFDCA-F3AE-4501-98C7-E7796713892D}"/>
    <cellStyle name="Normal 25 2 14 4 4 2" xfId="30858" xr:uid="{8CCFCA6F-13AE-4B56-9ED0-6ADED910235A}"/>
    <cellStyle name="Normal 25 2 14 4 4 3" xfId="30859" xr:uid="{B85FF8FA-AFE8-42CF-A76E-B45B1DA4932D}"/>
    <cellStyle name="Normal 25 2 14 4 5" xfId="30860" xr:uid="{B6F27283-85B5-48FA-B836-B2DE3130704B}"/>
    <cellStyle name="Normal 25 2 14 4 6" xfId="30861" xr:uid="{DC947782-234B-4CC0-BBB5-0C5A35B23819}"/>
    <cellStyle name="Normal 25 2 14 4 7" xfId="30862" xr:uid="{9B71DDFA-C83A-400D-8ADC-DDEC57726E72}"/>
    <cellStyle name="Normal 25 2 14 4 8" xfId="30863" xr:uid="{E77BE18F-6181-4B40-AA84-D2C7D2E9AB86}"/>
    <cellStyle name="Normal 25 2 14 5" xfId="30864" xr:uid="{4FB6EF00-A4DE-4096-9DB8-6E8EC790DEAC}"/>
    <cellStyle name="Normal 25 2 14 5 2" xfId="30865" xr:uid="{46B87EBE-DAB2-41B0-A5B0-C23D63EB12C1}"/>
    <cellStyle name="Normal 25 2 14 5 2 2" xfId="30866" xr:uid="{26F608B1-CA68-4086-9248-155C506997FA}"/>
    <cellStyle name="Normal 25 2 14 5 2 2 2" xfId="30867" xr:uid="{249109E0-1E91-4955-8FDC-7B2CB8C03FF4}"/>
    <cellStyle name="Normal 25 2 14 5 2 2 3" xfId="30868" xr:uid="{EB573512-7D5A-4B23-91CD-22B0F1F403ED}"/>
    <cellStyle name="Normal 25 2 14 5 2 2 4" xfId="30869" xr:uid="{67339220-F6B9-4147-A3FC-CED1A2D6162E}"/>
    <cellStyle name="Normal 25 2 14 5 2 2 5" xfId="30870" xr:uid="{345E8AE4-631B-471F-8CC3-07DC46D619AB}"/>
    <cellStyle name="Normal 25 2 14 5 2 3" xfId="30871" xr:uid="{FC69A30B-E5EE-41F9-87C5-1C910D324302}"/>
    <cellStyle name="Normal 25 2 14 5 2 4" xfId="30872" xr:uid="{3FEE10BB-4311-4606-B715-FC0930A0D84C}"/>
    <cellStyle name="Normal 25 2 14 5 2 5" xfId="30873" xr:uid="{4A1A4952-DEA3-4D69-9F2A-DF115416835C}"/>
    <cellStyle name="Normal 25 2 14 5 2 6" xfId="30874" xr:uid="{C0EC79A5-B8AD-4E73-9BCD-8F3AA25EDC25}"/>
    <cellStyle name="Normal 25 2 14 5 3" xfId="30875" xr:uid="{D2F2D3D0-03EF-446B-B712-A2A0FEB62429}"/>
    <cellStyle name="Normal 25 2 14 5 3 2" xfId="30876" xr:uid="{DE2C6E5E-037D-4798-A211-547F446CDEB9}"/>
    <cellStyle name="Normal 25 2 14 5 3 2 2" xfId="30877" xr:uid="{E9ED90BD-5176-49AF-ADD3-2C515F79E2E9}"/>
    <cellStyle name="Normal 25 2 14 5 3 2 3" xfId="30878" xr:uid="{9B03AD52-C398-4C3B-BE3F-016B8DCD83A3}"/>
    <cellStyle name="Normal 25 2 14 5 3 3" xfId="30879" xr:uid="{E84D9ABE-E71E-449E-A329-3B07013B9B79}"/>
    <cellStyle name="Normal 25 2 14 5 3 4" xfId="30880" xr:uid="{A978FEA3-823A-4CFA-A494-ADBFA9CCF0AA}"/>
    <cellStyle name="Normal 25 2 14 5 3 5" xfId="30881" xr:uid="{5DEE272A-CE28-427E-8868-E35169DB6517}"/>
    <cellStyle name="Normal 25 2 14 5 3 6" xfId="30882" xr:uid="{A698C1FE-B0F6-4A4F-B613-B463B6C38CA2}"/>
    <cellStyle name="Normal 25 2 14 5 4" xfId="30883" xr:uid="{55B8FD71-CD69-4B29-8F2D-47F30F149ABB}"/>
    <cellStyle name="Normal 25 2 14 5 4 2" xfId="30884" xr:uid="{7D1C2470-D174-41A6-AAE3-E6ADD57FD43D}"/>
    <cellStyle name="Normal 25 2 14 5 4 3" xfId="30885" xr:uid="{D0366C27-8719-483C-ACB6-7EC6EC9DC2B0}"/>
    <cellStyle name="Normal 25 2 14 5 5" xfId="30886" xr:uid="{4F7DBDAB-04A6-46AF-91E4-13935EE675AC}"/>
    <cellStyle name="Normal 25 2 14 5 6" xfId="30887" xr:uid="{CC6E17B3-1449-48EA-80A1-8F88C18CF241}"/>
    <cellStyle name="Normal 25 2 14 5 7" xfId="30888" xr:uid="{AE8A26A5-50FF-4CA4-B60C-F690B958770B}"/>
    <cellStyle name="Normal 25 2 14 5 8" xfId="30889" xr:uid="{4D108C92-03B1-4A97-820D-DDAB84210A36}"/>
    <cellStyle name="Normal 25 2 14 6" xfId="30890" xr:uid="{07E7E004-7FDC-464C-B654-8C187B0FF826}"/>
    <cellStyle name="Normal 25 2 14 7" xfId="30891" xr:uid="{31C8EA83-0424-48C0-87E0-25D8A4D37E41}"/>
    <cellStyle name="Normal 25 2 15" xfId="30892" xr:uid="{4E38A0E5-451B-4C85-929B-E9218D30E5ED}"/>
    <cellStyle name="Normal 25 2 15 2" xfId="30893" xr:uid="{44C32EFF-6607-434E-8990-3A1037CD6B1B}"/>
    <cellStyle name="Normal 25 2 15 2 2" xfId="30894" xr:uid="{43AACACD-5AAE-4D5E-A873-C8A65496DFF6}"/>
    <cellStyle name="Normal 25 2 15 2 2 2" xfId="30895" xr:uid="{2ED700A6-3E37-4ABE-8A3A-B36DA1126F30}"/>
    <cellStyle name="Normal 25 2 15 2 3" xfId="30896" xr:uid="{DF16E62B-0453-44AF-973A-84AC9F941AE8}"/>
    <cellStyle name="Normal 25 2 15 2 4" xfId="30897" xr:uid="{29FD18A7-8657-4805-8DBA-19C2739BFBEC}"/>
    <cellStyle name="Normal 25 2 15 3" xfId="30898" xr:uid="{D5D72694-7F1F-4B2F-AB49-51388E8D40C7}"/>
    <cellStyle name="Normal 25 2 15 4" xfId="30899" xr:uid="{319C7355-9831-4F21-BC99-6F927AE90131}"/>
    <cellStyle name="Normal 25 2 15 4 2" xfId="30900" xr:uid="{726AC84E-9F31-461F-9686-F588826A088D}"/>
    <cellStyle name="Normal 25 2 15 4 2 2" xfId="30901" xr:uid="{1F61A699-91D2-4934-959E-1A3450DDFC54}"/>
    <cellStyle name="Normal 25 2 15 4 2 2 2" xfId="30902" xr:uid="{A7538F20-6D8B-48ED-BDA0-F48101B95CA2}"/>
    <cellStyle name="Normal 25 2 15 4 2 2 3" xfId="30903" xr:uid="{46B7A279-E477-4E28-888E-99B03A8EF06F}"/>
    <cellStyle name="Normal 25 2 15 4 2 2 4" xfId="30904" xr:uid="{8E8CEED6-1B66-40F4-910F-A50C570D0066}"/>
    <cellStyle name="Normal 25 2 15 4 2 2 5" xfId="30905" xr:uid="{34CCFCD1-3CF8-4253-BD9F-CA99151AA1D1}"/>
    <cellStyle name="Normal 25 2 15 4 2 3" xfId="30906" xr:uid="{DFD6CD80-57CF-49A4-97D6-9716EEA66BA7}"/>
    <cellStyle name="Normal 25 2 15 4 2 4" xfId="30907" xr:uid="{E8B422D5-8723-49A6-90C7-2EF96A31BE3F}"/>
    <cellStyle name="Normal 25 2 15 4 2 5" xfId="30908" xr:uid="{B42E683A-FDD7-460C-A5D8-374FD8BA24F2}"/>
    <cellStyle name="Normal 25 2 15 4 2 6" xfId="30909" xr:uid="{FCD51603-D69D-43D2-A97B-F182BAB49D73}"/>
    <cellStyle name="Normal 25 2 15 4 3" xfId="30910" xr:uid="{3DD57944-B6D9-4413-8063-3BF0B66DE131}"/>
    <cellStyle name="Normal 25 2 15 4 3 2" xfId="30911" xr:uid="{E2823774-C20A-4F8B-B309-DD36C3289D6C}"/>
    <cellStyle name="Normal 25 2 15 4 3 2 2" xfId="30912" xr:uid="{AFABE1F5-5AD0-4D23-8995-3BEF84CB730F}"/>
    <cellStyle name="Normal 25 2 15 4 3 2 3" xfId="30913" xr:uid="{2628FD17-7ED6-40FB-8E33-5CAEB835460C}"/>
    <cellStyle name="Normal 25 2 15 4 3 3" xfId="30914" xr:uid="{44EDD56B-2197-4548-AF68-2968BC61EA6B}"/>
    <cellStyle name="Normal 25 2 15 4 3 4" xfId="30915" xr:uid="{06AF37AF-FCED-4E7E-8F22-A52DC7595CB5}"/>
    <cellStyle name="Normal 25 2 15 4 3 5" xfId="30916" xr:uid="{AFC7AED1-15C1-4D1F-9208-5F2D54EF391A}"/>
    <cellStyle name="Normal 25 2 15 4 3 6" xfId="30917" xr:uid="{E154466F-9EDD-4C55-BBCD-5C1E3C0E4490}"/>
    <cellStyle name="Normal 25 2 15 4 4" xfId="30918" xr:uid="{5E96A66C-102D-40F8-BB3B-269EE900F566}"/>
    <cellStyle name="Normal 25 2 15 4 4 2" xfId="30919" xr:uid="{A6AC3B32-0F42-4777-A1AD-7DE214B2EBE4}"/>
    <cellStyle name="Normal 25 2 15 4 4 3" xfId="30920" xr:uid="{31AB8887-AD31-4291-9ACB-53A0F18A9B23}"/>
    <cellStyle name="Normal 25 2 15 4 5" xfId="30921" xr:uid="{5F7C349D-DC78-45AB-A874-2C521959FEFB}"/>
    <cellStyle name="Normal 25 2 15 4 6" xfId="30922" xr:uid="{1CA1BC40-8FD5-4AB0-9D94-04D1D79E477E}"/>
    <cellStyle name="Normal 25 2 15 4 7" xfId="30923" xr:uid="{F3EF9511-5161-4243-ABF8-22D39449E1E0}"/>
    <cellStyle name="Normal 25 2 15 4 8" xfId="30924" xr:uid="{FC18341F-5C65-42E6-A429-A24044DE0A45}"/>
    <cellStyle name="Normal 25 2 15 5" xfId="30925" xr:uid="{62A66745-BE0E-4C7D-8EDA-D32AF969D665}"/>
    <cellStyle name="Normal 25 2 15 5 2" xfId="30926" xr:uid="{AC88BEDE-9611-4A65-98D2-03C25F2D05D0}"/>
    <cellStyle name="Normal 25 2 15 5 2 2" xfId="30927" xr:uid="{1A8CE2BA-7BFF-478C-B4B7-672E9A9DC53F}"/>
    <cellStyle name="Normal 25 2 15 5 2 2 2" xfId="30928" xr:uid="{CE2ECC8A-E6E5-4F01-9053-9CCED1DC039C}"/>
    <cellStyle name="Normal 25 2 15 5 2 2 3" xfId="30929" xr:uid="{F292875E-BB9B-4F02-837A-10C7270C013D}"/>
    <cellStyle name="Normal 25 2 15 5 2 2 4" xfId="30930" xr:uid="{6D070BB4-6301-4FF2-932F-D393EA4A46FA}"/>
    <cellStyle name="Normal 25 2 15 5 2 2 5" xfId="30931" xr:uid="{58F9A404-FC35-4845-9ABC-C354C6B49C82}"/>
    <cellStyle name="Normal 25 2 15 5 2 3" xfId="30932" xr:uid="{4D527EE4-5086-4A81-9C57-C9E7588648F5}"/>
    <cellStyle name="Normal 25 2 15 5 2 4" xfId="30933" xr:uid="{89A5C7E3-A6C4-4CA8-91C9-262247BB7511}"/>
    <cellStyle name="Normal 25 2 15 5 2 5" xfId="30934" xr:uid="{7CC472A7-8D46-4D5D-8F37-7960D39F25B9}"/>
    <cellStyle name="Normal 25 2 15 5 2 6" xfId="30935" xr:uid="{381C166D-5B76-42AF-8FCC-CAB0FE56E1C9}"/>
    <cellStyle name="Normal 25 2 15 5 3" xfId="30936" xr:uid="{966CD646-2247-446D-99E0-292B8E4F346B}"/>
    <cellStyle name="Normal 25 2 15 5 3 2" xfId="30937" xr:uid="{EF3B68B9-8DE2-4A6A-B78C-46021E312378}"/>
    <cellStyle name="Normal 25 2 15 5 3 2 2" xfId="30938" xr:uid="{E9671C0B-190D-486A-A06D-0D8C3BB039F6}"/>
    <cellStyle name="Normal 25 2 15 5 3 2 3" xfId="30939" xr:uid="{1EABA641-8FB8-449F-9223-9B738A07CEF2}"/>
    <cellStyle name="Normal 25 2 15 5 3 3" xfId="30940" xr:uid="{8FDFD217-30AC-4354-B4E3-F07011C0FA62}"/>
    <cellStyle name="Normal 25 2 15 5 3 4" xfId="30941" xr:uid="{877AC33C-7AEA-47D3-90A1-8E2E98DCF71F}"/>
    <cellStyle name="Normal 25 2 15 5 3 5" xfId="30942" xr:uid="{61DF6B1A-62A5-4F2D-960C-685E93134F41}"/>
    <cellStyle name="Normal 25 2 15 5 3 6" xfId="30943" xr:uid="{9CDF8ABE-15ED-4F55-86D8-BE571A51B949}"/>
    <cellStyle name="Normal 25 2 15 5 4" xfId="30944" xr:uid="{29AFFED8-AF87-4455-B4B0-C6154C409E43}"/>
    <cellStyle name="Normal 25 2 15 5 4 2" xfId="30945" xr:uid="{EC931BA1-539E-443D-9C2E-8C1F664991C3}"/>
    <cellStyle name="Normal 25 2 15 5 4 3" xfId="30946" xr:uid="{3D56F713-5280-45FD-B5BF-238A8BD57726}"/>
    <cellStyle name="Normal 25 2 15 5 5" xfId="30947" xr:uid="{60E2CF42-A6B4-48EB-8C8C-FF5F14296F25}"/>
    <cellStyle name="Normal 25 2 15 5 6" xfId="30948" xr:uid="{3AF2799B-7618-4804-BEC6-C046ABF1B38F}"/>
    <cellStyle name="Normal 25 2 15 5 7" xfId="30949" xr:uid="{306643AB-CD8A-4115-A79F-752A8A98188B}"/>
    <cellStyle name="Normal 25 2 15 5 8" xfId="30950" xr:uid="{39156FFB-3B56-4D7B-B168-0813C489C611}"/>
    <cellStyle name="Normal 25 2 15 6" xfId="30951" xr:uid="{1172E3AE-EB16-4F66-B14B-25D9B70E9E8A}"/>
    <cellStyle name="Normal 25 2 15 7" xfId="30952" xr:uid="{13AEC15F-7D6C-47B6-A4E5-66BE5819C488}"/>
    <cellStyle name="Normal 25 2 16" xfId="30953" xr:uid="{E9AAC655-C52B-4B0A-ACB0-E94A0C3310C8}"/>
    <cellStyle name="Normal 25 2 16 2" xfId="30954" xr:uid="{93BCFA3B-B5A0-42E3-808E-68BCF133382D}"/>
    <cellStyle name="Normal 25 2 16 2 2" xfId="30955" xr:uid="{E815920C-ED00-4BC5-BD30-079439D7156D}"/>
    <cellStyle name="Normal 25 2 16 2 2 2" xfId="30956" xr:uid="{611ECD80-ADD4-4EF7-B7C7-4688A664F282}"/>
    <cellStyle name="Normal 25 2 16 2 3" xfId="30957" xr:uid="{E4FD8D41-F2CA-4195-AF4B-AA044FA2DFA0}"/>
    <cellStyle name="Normal 25 2 16 2 4" xfId="30958" xr:uid="{558136AC-1927-4F14-966A-1A00B1CC290D}"/>
    <cellStyle name="Normal 25 2 16 3" xfId="30959" xr:uid="{80CEC1B5-2E67-47D0-8172-1D6B65CC4B17}"/>
    <cellStyle name="Normal 25 2 16 4" xfId="30960" xr:uid="{DFC29B23-22ED-4008-AE15-A92E776533C2}"/>
    <cellStyle name="Normal 25 2 16 4 2" xfId="30961" xr:uid="{8298BF97-B2F2-4C07-B8D9-0E2A46B83294}"/>
    <cellStyle name="Normal 25 2 16 4 2 2" xfId="30962" xr:uid="{A4331E9D-6882-40F4-A1E0-40ED511ED3F5}"/>
    <cellStyle name="Normal 25 2 16 4 2 2 2" xfId="30963" xr:uid="{265528F8-374A-48F5-BE3D-76646E8C8281}"/>
    <cellStyle name="Normal 25 2 16 4 2 2 3" xfId="30964" xr:uid="{AB91BE6A-9AFB-4AAC-A32A-F8ECA135A767}"/>
    <cellStyle name="Normal 25 2 16 4 2 2 4" xfId="30965" xr:uid="{37A36799-E7B5-489E-A179-AA57C7AE1CBC}"/>
    <cellStyle name="Normal 25 2 16 4 2 2 5" xfId="30966" xr:uid="{9918D66D-FA1A-4AD8-B87C-146D2DF7496F}"/>
    <cellStyle name="Normal 25 2 16 4 2 3" xfId="30967" xr:uid="{EEAB528D-6B05-40B3-9407-A1F4595BD2A2}"/>
    <cellStyle name="Normal 25 2 16 4 2 4" xfId="30968" xr:uid="{88B58E61-8E76-4724-862B-715F5023E81E}"/>
    <cellStyle name="Normal 25 2 16 4 2 5" xfId="30969" xr:uid="{93168274-E1DF-493C-AD8D-F0B7A7212F6C}"/>
    <cellStyle name="Normal 25 2 16 4 2 6" xfId="30970" xr:uid="{E6084693-2B3A-4689-AD13-B0004B15696F}"/>
    <cellStyle name="Normal 25 2 16 4 3" xfId="30971" xr:uid="{8C06F364-2FEE-45CB-92A0-99A7EC1A1B76}"/>
    <cellStyle name="Normal 25 2 16 4 3 2" xfId="30972" xr:uid="{D5BF3E9E-267A-4029-834A-20BC8471D546}"/>
    <cellStyle name="Normal 25 2 16 4 3 2 2" xfId="30973" xr:uid="{B9F6B1ED-CD30-44E5-AC31-F5136A1642C3}"/>
    <cellStyle name="Normal 25 2 16 4 3 2 3" xfId="30974" xr:uid="{8B0B267C-D200-4390-922F-FCA4C3F0F0C3}"/>
    <cellStyle name="Normal 25 2 16 4 3 3" xfId="30975" xr:uid="{698CAC41-CBFE-42E6-9EA4-4E609199104F}"/>
    <cellStyle name="Normal 25 2 16 4 3 4" xfId="30976" xr:uid="{D595A18A-49A1-40C7-A49B-02D5E80395B0}"/>
    <cellStyle name="Normal 25 2 16 4 3 5" xfId="30977" xr:uid="{BE320DD6-C3AA-4505-BE5F-9CDDB65C5366}"/>
    <cellStyle name="Normal 25 2 16 4 3 6" xfId="30978" xr:uid="{D8BDC1DE-2D2C-40FC-A5E9-48CFD989BA4C}"/>
    <cellStyle name="Normal 25 2 16 4 4" xfId="30979" xr:uid="{16329026-E155-47EE-A2FA-4E1D84DE301C}"/>
    <cellStyle name="Normal 25 2 16 4 4 2" xfId="30980" xr:uid="{E0E3B250-9894-4F98-891A-64CD4027AB95}"/>
    <cellStyle name="Normal 25 2 16 4 4 3" xfId="30981" xr:uid="{7A15C153-DF82-4005-BAA2-1B11BE2D0AD4}"/>
    <cellStyle name="Normal 25 2 16 4 5" xfId="30982" xr:uid="{A30C95E7-BB0D-45E3-A106-CC08D4B2D026}"/>
    <cellStyle name="Normal 25 2 16 4 6" xfId="30983" xr:uid="{C63BE604-BD9E-4C35-BE00-095874FA545C}"/>
    <cellStyle name="Normal 25 2 16 4 7" xfId="30984" xr:uid="{4252F7CB-6A6F-4FBA-9611-54A2E8DC7E98}"/>
    <cellStyle name="Normal 25 2 16 4 8" xfId="30985" xr:uid="{4C66B4EA-65CF-4739-9F90-17EFE3ABE755}"/>
    <cellStyle name="Normal 25 2 16 5" xfId="30986" xr:uid="{FEB9393A-7EC1-440B-BE7C-07D966107211}"/>
    <cellStyle name="Normal 25 2 16 5 2" xfId="30987" xr:uid="{D243BCD4-D408-4F0B-B5BD-E4D748D32236}"/>
    <cellStyle name="Normal 25 2 16 5 2 2" xfId="30988" xr:uid="{3165F2AE-6BD6-4AB5-A672-40B5610B3A55}"/>
    <cellStyle name="Normal 25 2 16 5 2 2 2" xfId="30989" xr:uid="{2779517F-086B-4232-92E8-D5D97ADDCEA9}"/>
    <cellStyle name="Normal 25 2 16 5 2 2 3" xfId="30990" xr:uid="{2963A18A-98BB-4649-BF93-5E5517BF2EF3}"/>
    <cellStyle name="Normal 25 2 16 5 2 2 4" xfId="30991" xr:uid="{FCE756C2-43E6-4C22-B11B-D790D8C9E1C9}"/>
    <cellStyle name="Normal 25 2 16 5 2 2 5" xfId="30992" xr:uid="{2D9E9244-4911-4A72-A9D4-C0D4F0AD8389}"/>
    <cellStyle name="Normal 25 2 16 5 2 3" xfId="30993" xr:uid="{3307FF6D-15E0-4891-81D9-E72F8C2D4864}"/>
    <cellStyle name="Normal 25 2 16 5 2 4" xfId="30994" xr:uid="{E2047DE2-2A56-42BC-B1F6-2245E336F545}"/>
    <cellStyle name="Normal 25 2 16 5 2 5" xfId="30995" xr:uid="{2E670850-9605-4281-9274-0A7B40A337F3}"/>
    <cellStyle name="Normal 25 2 16 5 2 6" xfId="30996" xr:uid="{262083AC-C909-460D-A121-E627ACA4418F}"/>
    <cellStyle name="Normal 25 2 16 5 3" xfId="30997" xr:uid="{C148C436-1ABF-49DC-8854-388D51988035}"/>
    <cellStyle name="Normal 25 2 16 5 3 2" xfId="30998" xr:uid="{AD7C924C-720D-4086-91E7-539BEE4AE4D6}"/>
    <cellStyle name="Normal 25 2 16 5 3 2 2" xfId="30999" xr:uid="{3FC19742-8B63-4AF2-9F85-63363DEDA554}"/>
    <cellStyle name="Normal 25 2 16 5 3 2 3" xfId="31000" xr:uid="{693ADDD6-6ED7-4554-AA98-409E1D9157CA}"/>
    <cellStyle name="Normal 25 2 16 5 3 3" xfId="31001" xr:uid="{7A2DC5FA-9CA5-42C9-835F-2E9F200F02AB}"/>
    <cellStyle name="Normal 25 2 16 5 3 4" xfId="31002" xr:uid="{D9A18235-0762-4ECD-86DD-D2BAE41E2F3B}"/>
    <cellStyle name="Normal 25 2 16 5 3 5" xfId="31003" xr:uid="{82583CF9-6D5E-4B4D-8D9A-CA30D70784A3}"/>
    <cellStyle name="Normal 25 2 16 5 3 6" xfId="31004" xr:uid="{169E472A-B6BF-4897-940C-570DD3F977CE}"/>
    <cellStyle name="Normal 25 2 16 5 4" xfId="31005" xr:uid="{9442E7B4-4A86-49B1-B253-4453FCC9522B}"/>
    <cellStyle name="Normal 25 2 16 5 4 2" xfId="31006" xr:uid="{8A6A3001-6695-4B73-912E-69F9CBB14A4D}"/>
    <cellStyle name="Normal 25 2 16 5 4 3" xfId="31007" xr:uid="{ACF7FBA6-1424-42CC-A51C-6B1FC3826C3E}"/>
    <cellStyle name="Normal 25 2 16 5 5" xfId="31008" xr:uid="{450B31A8-B1C5-45DA-9EC8-7129FA23E580}"/>
    <cellStyle name="Normal 25 2 16 5 6" xfId="31009" xr:uid="{3FA4E419-9792-4264-ABA3-AFEF4D38071A}"/>
    <cellStyle name="Normal 25 2 16 5 7" xfId="31010" xr:uid="{F007637E-8479-410C-8B96-DFF05C989313}"/>
    <cellStyle name="Normal 25 2 16 5 8" xfId="31011" xr:uid="{6218889C-9443-4058-94F8-551C6974D9BF}"/>
    <cellStyle name="Normal 25 2 16 6" xfId="31012" xr:uid="{8F5ECF41-0F86-4468-AE2C-F73A5B73F0DF}"/>
    <cellStyle name="Normal 25 2 16 7" xfId="31013" xr:uid="{CAD097C1-D517-4D75-94A5-D3748EF57307}"/>
    <cellStyle name="Normal 25 2 17" xfId="31014" xr:uid="{C71D8FA8-DE67-4241-8A49-07FC518A6694}"/>
    <cellStyle name="Normal 25 2 17 2" xfId="31015" xr:uid="{6721164A-1CE1-4253-84EA-AFD94581D27E}"/>
    <cellStyle name="Normal 25 2 17 2 2" xfId="31016" xr:uid="{468EFEEA-0DEE-41FB-9535-FCB36CF65D22}"/>
    <cellStyle name="Normal 25 2 17 2 2 2" xfId="31017" xr:uid="{1C0A7C28-0381-4DDC-905F-DF5D98363685}"/>
    <cellStyle name="Normal 25 2 17 2 3" xfId="31018" xr:uid="{C5826D4C-4F1D-4EAD-B880-A509B401D2AC}"/>
    <cellStyle name="Normal 25 2 17 2 4" xfId="31019" xr:uid="{5FBA0D0B-BC98-4189-B5B0-76D655B842AE}"/>
    <cellStyle name="Normal 25 2 17 3" xfId="31020" xr:uid="{7CD03342-FB96-4389-8AA8-6589E833E998}"/>
    <cellStyle name="Normal 25 2 17 4" xfId="31021" xr:uid="{17FF39DF-1996-47DA-AF6A-1F64B690C76E}"/>
    <cellStyle name="Normal 25 2 17 4 2" xfId="31022" xr:uid="{619C6DC6-DA3C-44F4-BB65-FDD6CBCE77C6}"/>
    <cellStyle name="Normal 25 2 17 4 2 2" xfId="31023" xr:uid="{123E4F0F-7CFA-4573-A312-DE2DA9839445}"/>
    <cellStyle name="Normal 25 2 17 4 2 2 2" xfId="31024" xr:uid="{7FDE4428-2CC3-4DA2-84C4-6EE713CB514E}"/>
    <cellStyle name="Normal 25 2 17 4 2 2 3" xfId="31025" xr:uid="{2725E65D-1FDB-41F0-8E4D-7BA62EEF23A1}"/>
    <cellStyle name="Normal 25 2 17 4 2 2 4" xfId="31026" xr:uid="{566A9C42-8769-4952-B85A-635F54FB2E7A}"/>
    <cellStyle name="Normal 25 2 17 4 2 2 5" xfId="31027" xr:uid="{EA7F8FA9-2E5F-49B5-B1D2-B99408D06BE5}"/>
    <cellStyle name="Normal 25 2 17 4 2 3" xfId="31028" xr:uid="{305AB8A9-B947-41DA-8688-7731E2466C74}"/>
    <cellStyle name="Normal 25 2 17 4 2 4" xfId="31029" xr:uid="{25B8F9BB-AF12-4692-98FA-81AD324396C2}"/>
    <cellStyle name="Normal 25 2 17 4 2 5" xfId="31030" xr:uid="{355AD989-BEB9-49F8-BA00-DDC19907DFEA}"/>
    <cellStyle name="Normal 25 2 17 4 2 6" xfId="31031" xr:uid="{1535B035-1191-4A01-8780-C9A5F38EFCE6}"/>
    <cellStyle name="Normal 25 2 17 4 3" xfId="31032" xr:uid="{A9E35939-3CE5-4D05-A9E7-190A7016F8B4}"/>
    <cellStyle name="Normal 25 2 17 4 3 2" xfId="31033" xr:uid="{7E2896CD-9772-4975-B1A2-67BCEF3A2D44}"/>
    <cellStyle name="Normal 25 2 17 4 3 2 2" xfId="31034" xr:uid="{710D8B25-F456-480A-B270-091F81F7EFB1}"/>
    <cellStyle name="Normal 25 2 17 4 3 2 3" xfId="31035" xr:uid="{DAD16C77-4EE8-46F6-8311-451BBA36EBD7}"/>
    <cellStyle name="Normal 25 2 17 4 3 3" xfId="31036" xr:uid="{ED5C2C6E-27E5-40B0-851D-99E098F960D4}"/>
    <cellStyle name="Normal 25 2 17 4 3 4" xfId="31037" xr:uid="{C7BAEB7B-2442-4049-AF43-6ECC94E47DC3}"/>
    <cellStyle name="Normal 25 2 17 4 3 5" xfId="31038" xr:uid="{E371655E-57A9-47E1-BF5F-F886C30BEB16}"/>
    <cellStyle name="Normal 25 2 17 4 3 6" xfId="31039" xr:uid="{BCAFE222-21A0-447B-A601-65AC3DC32731}"/>
    <cellStyle name="Normal 25 2 17 4 4" xfId="31040" xr:uid="{6DF8F569-C556-464A-921E-13FDBD7DA15F}"/>
    <cellStyle name="Normal 25 2 17 4 4 2" xfId="31041" xr:uid="{DEFDE90B-D29A-4300-95AE-BE3D2BA3941C}"/>
    <cellStyle name="Normal 25 2 17 4 4 3" xfId="31042" xr:uid="{1613D7D3-526C-4E23-B1F7-4223ECED0277}"/>
    <cellStyle name="Normal 25 2 17 4 5" xfId="31043" xr:uid="{00F34EDA-252E-4B0E-B929-647155FC189D}"/>
    <cellStyle name="Normal 25 2 17 4 6" xfId="31044" xr:uid="{4D2CE339-A4CB-4785-9703-D4D40DE6A094}"/>
    <cellStyle name="Normal 25 2 17 4 7" xfId="31045" xr:uid="{FFA7B21B-819C-4F3B-8A27-8DF956952A6E}"/>
    <cellStyle name="Normal 25 2 17 4 8" xfId="31046" xr:uid="{F9E3B4BE-33AF-4FF5-94B4-FEC5F99DE4B4}"/>
    <cellStyle name="Normal 25 2 17 5" xfId="31047" xr:uid="{A37EAC05-833C-421C-9F63-90B6B4580E29}"/>
    <cellStyle name="Normal 25 2 17 5 2" xfId="31048" xr:uid="{22622B91-087C-46DD-A9DB-7A7D7D353902}"/>
    <cellStyle name="Normal 25 2 17 5 2 2" xfId="31049" xr:uid="{9DA2C403-6CF5-4A9E-BE00-77AE5F9A6F9F}"/>
    <cellStyle name="Normal 25 2 17 5 2 2 2" xfId="31050" xr:uid="{2A028008-7525-41B3-8B5D-9F08BAF93501}"/>
    <cellStyle name="Normal 25 2 17 5 2 2 3" xfId="31051" xr:uid="{D0C6E771-8AF1-43BC-BAF2-F43AC80A35EE}"/>
    <cellStyle name="Normal 25 2 17 5 2 2 4" xfId="31052" xr:uid="{76C2FB27-038B-45CF-9D3C-171A5C6C139A}"/>
    <cellStyle name="Normal 25 2 17 5 2 2 5" xfId="31053" xr:uid="{1FC19CFF-3B1D-4F5B-80FA-DF3E176E1496}"/>
    <cellStyle name="Normal 25 2 17 5 2 3" xfId="31054" xr:uid="{2CE16E50-61B7-4346-8420-02D8FA3782B7}"/>
    <cellStyle name="Normal 25 2 17 5 2 4" xfId="31055" xr:uid="{7C33C92A-962B-4ECF-BAFE-6AB28BB7BEE7}"/>
    <cellStyle name="Normal 25 2 17 5 2 5" xfId="31056" xr:uid="{F72FF40E-9541-4C56-8D7A-2580ECF5B6B1}"/>
    <cellStyle name="Normal 25 2 17 5 2 6" xfId="31057" xr:uid="{5BA6D0D1-0D12-448B-A5FA-30B651BA6EE3}"/>
    <cellStyle name="Normal 25 2 17 5 3" xfId="31058" xr:uid="{C1C0C940-81BB-4ADE-8C7C-CC5564653A3E}"/>
    <cellStyle name="Normal 25 2 17 5 3 2" xfId="31059" xr:uid="{54988CDE-77CD-4F16-A40A-E4BC3C11CD1F}"/>
    <cellStyle name="Normal 25 2 17 5 3 2 2" xfId="31060" xr:uid="{4BA21074-CF40-44C7-9D45-08CDECA9DC6C}"/>
    <cellStyle name="Normal 25 2 17 5 3 2 3" xfId="31061" xr:uid="{3032D9AC-50C3-4300-8688-0F9561A9C1BA}"/>
    <cellStyle name="Normal 25 2 17 5 3 3" xfId="31062" xr:uid="{75A34B1C-B859-475A-995E-9CD0C68D95DA}"/>
    <cellStyle name="Normal 25 2 17 5 3 4" xfId="31063" xr:uid="{04C6855A-EFB7-4DAB-8642-29ECDB1EBE85}"/>
    <cellStyle name="Normal 25 2 17 5 3 5" xfId="31064" xr:uid="{996D13C3-A97F-4C6A-95C2-D8F1D4EDFE26}"/>
    <cellStyle name="Normal 25 2 17 5 3 6" xfId="31065" xr:uid="{6E80C8A7-9ECA-4FAA-BA78-90A2DA74D1BD}"/>
    <cellStyle name="Normal 25 2 17 5 4" xfId="31066" xr:uid="{720225D6-1B03-42AC-A868-E8BF230B81C6}"/>
    <cellStyle name="Normal 25 2 17 5 4 2" xfId="31067" xr:uid="{5354CDDA-F798-49E7-BA4C-37B54F3484D8}"/>
    <cellStyle name="Normal 25 2 17 5 4 3" xfId="31068" xr:uid="{BDD953E0-654D-4991-A674-9F07B528D383}"/>
    <cellStyle name="Normal 25 2 17 5 5" xfId="31069" xr:uid="{7035B0B9-DB8E-4E3A-BE7E-D3459347CFD0}"/>
    <cellStyle name="Normal 25 2 17 5 6" xfId="31070" xr:uid="{56FCA2BE-60C8-43EB-80B4-AB8839EE3B58}"/>
    <cellStyle name="Normal 25 2 17 5 7" xfId="31071" xr:uid="{BE9F9604-CB82-4073-B729-00A2386E8496}"/>
    <cellStyle name="Normal 25 2 17 5 8" xfId="31072" xr:uid="{EE49A128-3D40-4A31-B5A8-389B7B203124}"/>
    <cellStyle name="Normal 25 2 17 6" xfId="31073" xr:uid="{5C796B8D-B723-420F-A0E3-2C1359CBEDDC}"/>
    <cellStyle name="Normal 25 2 17 7" xfId="31074" xr:uid="{B9CD8A91-39DA-402D-9566-4C5C206E7BBB}"/>
    <cellStyle name="Normal 25 2 18" xfId="30586" xr:uid="{E7974244-3A92-47FF-88D9-0D3094FD35D7}"/>
    <cellStyle name="Normal 25 2 2" xfId="31075" xr:uid="{A80B6AD3-1414-4C39-A87E-2457996FB1E3}"/>
    <cellStyle name="Normal 25 2 2 2" xfId="31076" xr:uid="{BEF30F43-6672-4D7E-AB0F-E435F4EFAABC}"/>
    <cellStyle name="Normal 25 2 2 2 2" xfId="31077" xr:uid="{6468F89D-E165-4F82-BA75-87F7AF8A81B4}"/>
    <cellStyle name="Normal 25 2 2 2 2 2" xfId="31078" xr:uid="{66D424F8-1519-4AE0-A07C-A7A117349DC6}"/>
    <cellStyle name="Normal 25 2 2 2 3" xfId="31079" xr:uid="{6B995FA6-B793-4A72-8763-12110EE0B62E}"/>
    <cellStyle name="Normal 25 2 2 2 4" xfId="31080" xr:uid="{572820A7-94F9-41BD-8E61-83DD2E98DAAF}"/>
    <cellStyle name="Normal 25 2 2 3" xfId="31081" xr:uid="{C9E83B12-A837-4100-917F-5633AB85300C}"/>
    <cellStyle name="Normal 25 2 2 4" xfId="31082" xr:uid="{53CBF6D8-A220-4FB2-8E64-666A76D11108}"/>
    <cellStyle name="Normal 25 2 2 4 2" xfId="31083" xr:uid="{4D06DF8F-1D46-4D8C-88F3-8B1D98E62311}"/>
    <cellStyle name="Normal 25 2 2 4 2 2" xfId="31084" xr:uid="{EDDD82B0-D309-4F64-8BF3-AC2B0E9C80BB}"/>
    <cellStyle name="Normal 25 2 2 4 2 2 2" xfId="31085" xr:uid="{83F90849-5BDC-49DD-B3FA-10D4480D5178}"/>
    <cellStyle name="Normal 25 2 2 4 2 2 3" xfId="31086" xr:uid="{7085BFCE-10F1-4E8C-841A-58875AE8A4E9}"/>
    <cellStyle name="Normal 25 2 2 4 2 2 4" xfId="31087" xr:uid="{CF441A38-853C-4FA5-8261-4A4DD086BF00}"/>
    <cellStyle name="Normal 25 2 2 4 2 2 5" xfId="31088" xr:uid="{8954346F-AF54-4C7E-94AD-D0808F340032}"/>
    <cellStyle name="Normal 25 2 2 4 2 3" xfId="31089" xr:uid="{5397DF49-B433-462E-8CE1-77AA98019F48}"/>
    <cellStyle name="Normal 25 2 2 4 2 4" xfId="31090" xr:uid="{82938126-7468-4A88-AD6F-9F842C7938E1}"/>
    <cellStyle name="Normal 25 2 2 4 2 5" xfId="31091" xr:uid="{46ADA55F-427F-472D-B41E-4F379E74F805}"/>
    <cellStyle name="Normal 25 2 2 4 2 6" xfId="31092" xr:uid="{22AE4429-D35F-46D1-AA98-DF6DEE3351FD}"/>
    <cellStyle name="Normal 25 2 2 4 3" xfId="31093" xr:uid="{D8E66111-F7E0-4B1E-90FF-92983094F5EA}"/>
    <cellStyle name="Normal 25 2 2 4 3 2" xfId="31094" xr:uid="{E3BB272A-00A7-4642-8C09-84A70EC76246}"/>
    <cellStyle name="Normal 25 2 2 4 3 2 2" xfId="31095" xr:uid="{A50BC88D-FA48-46E0-8749-3381BD40E2FE}"/>
    <cellStyle name="Normal 25 2 2 4 3 2 3" xfId="31096" xr:uid="{759DCF08-FA21-44FC-B6AA-A7091666EB0E}"/>
    <cellStyle name="Normal 25 2 2 4 3 3" xfId="31097" xr:uid="{AF008260-1F01-42BC-9B2D-1A28C691CC5E}"/>
    <cellStyle name="Normal 25 2 2 4 3 4" xfId="31098" xr:uid="{8757254A-157E-4FBF-802F-B21CCBB96E2B}"/>
    <cellStyle name="Normal 25 2 2 4 3 5" xfId="31099" xr:uid="{2C6C9793-7A14-4E94-A61C-FFE93BE00AE2}"/>
    <cellStyle name="Normal 25 2 2 4 3 6" xfId="31100" xr:uid="{D95C6A3C-26EA-4CDD-BC3E-8DDA17BB838C}"/>
    <cellStyle name="Normal 25 2 2 4 4" xfId="31101" xr:uid="{72C07C58-C3AF-4999-8369-291F8745A47D}"/>
    <cellStyle name="Normal 25 2 2 4 4 2" xfId="31102" xr:uid="{8DBEF0A6-E374-48BC-BD18-CC4C18905F9E}"/>
    <cellStyle name="Normal 25 2 2 4 4 3" xfId="31103" xr:uid="{11F2799B-DCC0-4B09-AA2F-1B7BF3270CFC}"/>
    <cellStyle name="Normal 25 2 2 4 5" xfId="31104" xr:uid="{AB2B6C51-CCDB-45CC-9F27-84EE15A151DC}"/>
    <cellStyle name="Normal 25 2 2 4 6" xfId="31105" xr:uid="{B5BCD30E-152A-40E8-B153-ED3A704AC3E4}"/>
    <cellStyle name="Normal 25 2 2 4 7" xfId="31106" xr:uid="{1AA6151E-2D55-4F7D-8ADB-D015412555C5}"/>
    <cellStyle name="Normal 25 2 2 4 8" xfId="31107" xr:uid="{EB35F8E0-35D9-4ED7-9EDF-821B03631B5F}"/>
    <cellStyle name="Normal 25 2 2 5" xfId="31108" xr:uid="{16E8D874-EE0D-418C-A616-F83B36196821}"/>
    <cellStyle name="Normal 25 2 2 5 2" xfId="31109" xr:uid="{E24A7DF0-7CF3-49B2-959C-FE6B91B124F6}"/>
    <cellStyle name="Normal 25 2 2 5 2 2" xfId="31110" xr:uid="{FE136C6D-B88D-434C-8743-0F3A0113E5BD}"/>
    <cellStyle name="Normal 25 2 2 5 2 2 2" xfId="31111" xr:uid="{30A71347-CE51-4888-B54E-76034F62063B}"/>
    <cellStyle name="Normal 25 2 2 5 2 2 3" xfId="31112" xr:uid="{765436EB-B6C8-4F99-84E2-991410337624}"/>
    <cellStyle name="Normal 25 2 2 5 2 2 4" xfId="31113" xr:uid="{2253B095-5248-44F4-9B4B-8CA4B2E85ECE}"/>
    <cellStyle name="Normal 25 2 2 5 2 2 5" xfId="31114" xr:uid="{6A8A32F5-E907-4976-A331-A62AED0FAC5B}"/>
    <cellStyle name="Normal 25 2 2 5 2 3" xfId="31115" xr:uid="{E21B7F52-F275-4053-AFB9-A281C74C049F}"/>
    <cellStyle name="Normal 25 2 2 5 2 4" xfId="31116" xr:uid="{0C245739-6D7C-41A7-9E59-35DB57440DF0}"/>
    <cellStyle name="Normal 25 2 2 5 2 5" xfId="31117" xr:uid="{0E54E094-8F0C-4B5A-BCD6-2DDDCB2ECB6E}"/>
    <cellStyle name="Normal 25 2 2 5 2 6" xfId="31118" xr:uid="{9220F20A-226F-4A84-BEC2-62EAEB4C9997}"/>
    <cellStyle name="Normal 25 2 2 5 3" xfId="31119" xr:uid="{2E03B8B9-2603-4712-B078-D1043113BC38}"/>
    <cellStyle name="Normal 25 2 2 5 3 2" xfId="31120" xr:uid="{B52FDE11-A663-4A3E-9870-A7F985BD21D2}"/>
    <cellStyle name="Normal 25 2 2 5 3 2 2" xfId="31121" xr:uid="{132000B2-6591-45F2-BF38-D1B5C806D369}"/>
    <cellStyle name="Normal 25 2 2 5 3 2 3" xfId="31122" xr:uid="{2A0C518B-A0FD-4E82-8D14-CCD5AE415B7C}"/>
    <cellStyle name="Normal 25 2 2 5 3 3" xfId="31123" xr:uid="{D7A3CB3A-820C-4F11-B412-7573DAAF0092}"/>
    <cellStyle name="Normal 25 2 2 5 3 4" xfId="31124" xr:uid="{48ADD0A8-DCE5-4637-A316-71DC8FA2FCF4}"/>
    <cellStyle name="Normal 25 2 2 5 3 5" xfId="31125" xr:uid="{E01C1C73-C644-4E08-838A-64D6ECE3A518}"/>
    <cellStyle name="Normal 25 2 2 5 3 6" xfId="31126" xr:uid="{D3F3F9C0-B25D-4BF1-80E9-DC15E36116EB}"/>
    <cellStyle name="Normal 25 2 2 5 4" xfId="31127" xr:uid="{59D56A11-70AF-4CDB-9874-CC5A8ECA7D8F}"/>
    <cellStyle name="Normal 25 2 2 5 4 2" xfId="31128" xr:uid="{CF64A732-DE3D-4AF0-8B08-C84AE7CBBC84}"/>
    <cellStyle name="Normal 25 2 2 5 4 3" xfId="31129" xr:uid="{098B9520-64E1-4909-8385-6D871BDEEF9D}"/>
    <cellStyle name="Normal 25 2 2 5 5" xfId="31130" xr:uid="{1550357F-9A01-4A47-8425-D51058083434}"/>
    <cellStyle name="Normal 25 2 2 5 6" xfId="31131" xr:uid="{62F6876F-D07F-4B4A-955B-2D84CA834BD7}"/>
    <cellStyle name="Normal 25 2 2 5 7" xfId="31132" xr:uid="{CF7C2E30-0778-463B-8D8D-E262906F6EA2}"/>
    <cellStyle name="Normal 25 2 2 5 8" xfId="31133" xr:uid="{F6F2DCF7-8BEB-4649-881B-49C1A3B6582B}"/>
    <cellStyle name="Normal 25 2 2 6" xfId="31134" xr:uid="{DE538BDD-A8C1-42BD-9425-49819229DE93}"/>
    <cellStyle name="Normal 25 2 2 7" xfId="31135" xr:uid="{A53DD603-622F-48D3-83D4-572C6D960FE0}"/>
    <cellStyle name="Normal 25 2 3" xfId="31136" xr:uid="{A4E40233-42F4-454C-BC9D-ADAE02BE2D8E}"/>
    <cellStyle name="Normal 25 2 3 2" xfId="31137" xr:uid="{6A097496-7F1B-4588-B2EF-99ED5EE806C6}"/>
    <cellStyle name="Normal 25 2 3 2 2" xfId="31138" xr:uid="{73496580-464E-45A1-A131-DD97AD8E5BC1}"/>
    <cellStyle name="Normal 25 2 3 2 2 2" xfId="31139" xr:uid="{344E2860-DD17-4BE1-B326-2AFDA5B432A0}"/>
    <cellStyle name="Normal 25 2 3 2 3" xfId="31140" xr:uid="{603FF44A-00CB-485B-9E02-42A26FFC101E}"/>
    <cellStyle name="Normal 25 2 3 2 4" xfId="31141" xr:uid="{70206785-19AC-451E-B9EF-BE5351F75A70}"/>
    <cellStyle name="Normal 25 2 3 3" xfId="31142" xr:uid="{0E7B873B-9408-4F68-A78F-266484BE123A}"/>
    <cellStyle name="Normal 25 2 3 4" xfId="31143" xr:uid="{39DBA4C6-F7FA-44FC-A25F-7072213209E9}"/>
    <cellStyle name="Normal 25 2 3 4 2" xfId="31144" xr:uid="{7E6487BF-A130-49F0-8204-EEA7EF53F093}"/>
    <cellStyle name="Normal 25 2 3 4 2 2" xfId="31145" xr:uid="{E5FB4256-6755-41B7-88CC-716A1F96B279}"/>
    <cellStyle name="Normal 25 2 3 4 2 2 2" xfId="31146" xr:uid="{16924F59-4554-473D-B991-5ED149680D3E}"/>
    <cellStyle name="Normal 25 2 3 4 2 2 3" xfId="31147" xr:uid="{02B1BD25-37E9-48FB-AE40-50D3157B46E6}"/>
    <cellStyle name="Normal 25 2 3 4 2 2 4" xfId="31148" xr:uid="{AECCFA53-AF3D-40B5-B793-113CF9A2ADBE}"/>
    <cellStyle name="Normal 25 2 3 4 2 2 5" xfId="31149" xr:uid="{CD17DAEC-D8A7-4E39-B906-17C124098C06}"/>
    <cellStyle name="Normal 25 2 3 4 2 3" xfId="31150" xr:uid="{46ED301C-55B8-445F-B480-6407C0E6481D}"/>
    <cellStyle name="Normal 25 2 3 4 2 4" xfId="31151" xr:uid="{292AFE00-647D-48BD-8BAE-AB82BE8227BC}"/>
    <cellStyle name="Normal 25 2 3 4 2 5" xfId="31152" xr:uid="{698876DB-9D5D-454A-99DA-9043876F130A}"/>
    <cellStyle name="Normal 25 2 3 4 2 6" xfId="31153" xr:uid="{4C7DFC48-482C-49A4-99A7-BF6244DDC524}"/>
    <cellStyle name="Normal 25 2 3 4 3" xfId="31154" xr:uid="{D847AD1A-A5B4-4541-8B83-EC519CA9BDD5}"/>
    <cellStyle name="Normal 25 2 3 4 3 2" xfId="31155" xr:uid="{4EDF3602-3F97-4FE2-9C39-6B252F24AA61}"/>
    <cellStyle name="Normal 25 2 3 4 3 2 2" xfId="31156" xr:uid="{4804440A-A6AB-4173-ACF5-F8239B908AA2}"/>
    <cellStyle name="Normal 25 2 3 4 3 2 3" xfId="31157" xr:uid="{5FE24608-6AAC-4B65-AD38-EB5E8386F898}"/>
    <cellStyle name="Normal 25 2 3 4 3 3" xfId="31158" xr:uid="{D82CA475-139A-4FB7-B556-C40143EC478C}"/>
    <cellStyle name="Normal 25 2 3 4 3 4" xfId="31159" xr:uid="{186E2D41-1D09-4B0E-BA1F-E8A50D1E1AAB}"/>
    <cellStyle name="Normal 25 2 3 4 3 5" xfId="31160" xr:uid="{CA9D0294-2434-4FEC-84A1-DD262EEEAA85}"/>
    <cellStyle name="Normal 25 2 3 4 3 6" xfId="31161" xr:uid="{C07EE100-7380-4D79-88DD-D0CF689380C4}"/>
    <cellStyle name="Normal 25 2 3 4 4" xfId="31162" xr:uid="{80B52A5B-B72A-4FAE-8882-83039BA6F5ED}"/>
    <cellStyle name="Normal 25 2 3 4 4 2" xfId="31163" xr:uid="{D823FDA2-0649-477A-B0DB-77AB223FF85B}"/>
    <cellStyle name="Normal 25 2 3 4 4 3" xfId="31164" xr:uid="{0846C6B2-8EBE-4BE0-9FE4-0CB2FE440118}"/>
    <cellStyle name="Normal 25 2 3 4 5" xfId="31165" xr:uid="{F3CF1460-D08F-47F5-970C-FD1FE79C8688}"/>
    <cellStyle name="Normal 25 2 3 4 6" xfId="31166" xr:uid="{53DB25A8-F062-43F2-87EF-5D2F127D019C}"/>
    <cellStyle name="Normal 25 2 3 4 7" xfId="31167" xr:uid="{6FC6BFB7-9AFC-4E92-A1F2-C29205CD79B5}"/>
    <cellStyle name="Normal 25 2 3 4 8" xfId="31168" xr:uid="{E42A3761-266E-414A-892A-573EF6E09B56}"/>
    <cellStyle name="Normal 25 2 3 5" xfId="31169" xr:uid="{C72468E9-696C-4FE1-894D-093FB1146FE4}"/>
    <cellStyle name="Normal 25 2 3 5 2" xfId="31170" xr:uid="{0FEB668E-9E9B-408C-B500-7F82F37F88A0}"/>
    <cellStyle name="Normal 25 2 3 5 2 2" xfId="31171" xr:uid="{41224C94-1CE8-49D3-952D-1AB36F522636}"/>
    <cellStyle name="Normal 25 2 3 5 2 2 2" xfId="31172" xr:uid="{0D0B2EE4-CDA2-4428-921B-833E967806AD}"/>
    <cellStyle name="Normal 25 2 3 5 2 2 3" xfId="31173" xr:uid="{01A902B3-6BA3-4C3A-8A7B-A4B5279557A0}"/>
    <cellStyle name="Normal 25 2 3 5 2 2 4" xfId="31174" xr:uid="{327EFAAD-6DAD-41AD-8417-E1C926AAE7DE}"/>
    <cellStyle name="Normal 25 2 3 5 2 2 5" xfId="31175" xr:uid="{EA33BCFA-B1ED-4EF8-A87B-4AF5F1E6B982}"/>
    <cellStyle name="Normal 25 2 3 5 2 3" xfId="31176" xr:uid="{851DB2F5-F371-4AFB-8ADA-A893492D9288}"/>
    <cellStyle name="Normal 25 2 3 5 2 4" xfId="31177" xr:uid="{5BB0471A-56A1-4EF3-877C-E8F97ED70837}"/>
    <cellStyle name="Normal 25 2 3 5 2 5" xfId="31178" xr:uid="{332C6114-2D22-4B8F-BDD0-61179B132E62}"/>
    <cellStyle name="Normal 25 2 3 5 2 6" xfId="31179" xr:uid="{9F89E85D-04D5-4B7F-9E63-5FCD78159D80}"/>
    <cellStyle name="Normal 25 2 3 5 3" xfId="31180" xr:uid="{9D296265-F0CE-4DA1-86C1-4D815836E311}"/>
    <cellStyle name="Normal 25 2 3 5 3 2" xfId="31181" xr:uid="{A5684256-B4DE-4E74-8CD3-F507FF9CEE67}"/>
    <cellStyle name="Normal 25 2 3 5 3 2 2" xfId="31182" xr:uid="{5C33E0BF-D3CB-47C6-91F4-69C8739F88D5}"/>
    <cellStyle name="Normal 25 2 3 5 3 2 3" xfId="31183" xr:uid="{D5350BCB-72E9-4F2F-ACBD-D2C4636947A2}"/>
    <cellStyle name="Normal 25 2 3 5 3 3" xfId="31184" xr:uid="{9DF4CAE6-C9E0-470B-BCBC-086D836468B4}"/>
    <cellStyle name="Normal 25 2 3 5 3 4" xfId="31185" xr:uid="{F3D4C126-ABAF-47E1-B536-A7DB9D3FDD70}"/>
    <cellStyle name="Normal 25 2 3 5 3 5" xfId="31186" xr:uid="{A6BBF799-3A89-4FAE-B080-D068B0122574}"/>
    <cellStyle name="Normal 25 2 3 5 3 6" xfId="31187" xr:uid="{F9D86265-9797-47E1-A726-E24C9B02C279}"/>
    <cellStyle name="Normal 25 2 3 5 4" xfId="31188" xr:uid="{C592596C-E177-4541-9CF4-F85975268045}"/>
    <cellStyle name="Normal 25 2 3 5 4 2" xfId="31189" xr:uid="{46FA1FAE-FBBD-43F8-BAAC-A3868A0B6511}"/>
    <cellStyle name="Normal 25 2 3 5 4 3" xfId="31190" xr:uid="{5BB653ED-A1EB-4662-BE25-2AA1170EAB1A}"/>
    <cellStyle name="Normal 25 2 3 5 5" xfId="31191" xr:uid="{8A4D326F-EB29-42B8-A308-598ABA3401CA}"/>
    <cellStyle name="Normal 25 2 3 5 6" xfId="31192" xr:uid="{D10DFC5A-EF79-4719-92C4-8BC2BBE387B6}"/>
    <cellStyle name="Normal 25 2 3 5 7" xfId="31193" xr:uid="{9329812C-4543-4ABC-8F0D-2EBBE42BE14D}"/>
    <cellStyle name="Normal 25 2 3 5 8" xfId="31194" xr:uid="{A408B9EF-2830-4768-B951-72A577908B04}"/>
    <cellStyle name="Normal 25 2 3 6" xfId="31195" xr:uid="{B98E7575-E601-44A9-AAE1-481BB854273B}"/>
    <cellStyle name="Normal 25 2 3 7" xfId="31196" xr:uid="{E3801D22-7D81-440B-9CAC-12D5956219A0}"/>
    <cellStyle name="Normal 25 2 4" xfId="31197" xr:uid="{8F834EBF-A2EF-4327-ABEE-4581792E2970}"/>
    <cellStyle name="Normal 25 2 4 2" xfId="31198" xr:uid="{CE1EAD6E-BA77-4A26-BA7D-3CA961C57C9F}"/>
    <cellStyle name="Normal 25 2 4 2 2" xfId="31199" xr:uid="{FE8FF8FB-0EC0-4BEA-9F91-0A67AF69624E}"/>
    <cellStyle name="Normal 25 2 4 2 2 2" xfId="31200" xr:uid="{412490A4-0A80-4F7A-9305-9E4958E0570C}"/>
    <cellStyle name="Normal 25 2 4 2 3" xfId="31201" xr:uid="{777D92AB-F374-4CE1-BCBC-9C282FA884A7}"/>
    <cellStyle name="Normal 25 2 4 2 4" xfId="31202" xr:uid="{4A80B83B-AE1D-4A43-936E-73D40338591F}"/>
    <cellStyle name="Normal 25 2 4 3" xfId="31203" xr:uid="{1A9A1EF2-028A-45E9-8F43-8E82FA3C7864}"/>
    <cellStyle name="Normal 25 2 4 4" xfId="31204" xr:uid="{767333EA-2CD6-4FA3-A003-F12A2106026B}"/>
    <cellStyle name="Normal 25 2 4 4 2" xfId="31205" xr:uid="{28CCA60C-3528-46AA-B269-7D29C1127FEE}"/>
    <cellStyle name="Normal 25 2 4 4 2 2" xfId="31206" xr:uid="{AF79DE9E-7724-4AF7-97C1-C0999BD6BDA7}"/>
    <cellStyle name="Normal 25 2 4 4 2 2 2" xfId="31207" xr:uid="{AF37BE07-13C1-4F24-B85E-BCF5E3E595BC}"/>
    <cellStyle name="Normal 25 2 4 4 2 2 3" xfId="31208" xr:uid="{AAC6EE14-4814-44E5-8595-8D8169340DA0}"/>
    <cellStyle name="Normal 25 2 4 4 2 2 4" xfId="31209" xr:uid="{AFCFF6A6-E975-4B8F-ACCF-468BEC7EB493}"/>
    <cellStyle name="Normal 25 2 4 4 2 2 5" xfId="31210" xr:uid="{BD8EA404-E1C7-44FE-99AA-9166CA021D21}"/>
    <cellStyle name="Normal 25 2 4 4 2 3" xfId="31211" xr:uid="{D5AFC640-5644-4587-B2D8-DA612443409B}"/>
    <cellStyle name="Normal 25 2 4 4 2 4" xfId="31212" xr:uid="{B7DB9E17-6FCE-49CA-ACAF-C988EAC1321A}"/>
    <cellStyle name="Normal 25 2 4 4 2 5" xfId="31213" xr:uid="{81D32E08-F14A-4A12-8E8A-48A19F81A38B}"/>
    <cellStyle name="Normal 25 2 4 4 2 6" xfId="31214" xr:uid="{2095F295-ED4E-4164-A860-D8CF25DEE49E}"/>
    <cellStyle name="Normal 25 2 4 4 3" xfId="31215" xr:uid="{50C5FAEC-CE03-4C4F-A393-30C7E294BB7D}"/>
    <cellStyle name="Normal 25 2 4 4 3 2" xfId="31216" xr:uid="{5673948F-A8C7-40E3-9EAE-7EF3EB6D1575}"/>
    <cellStyle name="Normal 25 2 4 4 3 2 2" xfId="31217" xr:uid="{09398DAD-8801-494B-B7C3-2CCF08D765E4}"/>
    <cellStyle name="Normal 25 2 4 4 3 2 3" xfId="31218" xr:uid="{1919A81D-1745-4D08-ADE5-79F9296A25C5}"/>
    <cellStyle name="Normal 25 2 4 4 3 3" xfId="31219" xr:uid="{C58198EE-172D-4927-933D-3B7FFC46F5A0}"/>
    <cellStyle name="Normal 25 2 4 4 3 4" xfId="31220" xr:uid="{DBF35526-FECC-4D68-BAED-702614E9164B}"/>
    <cellStyle name="Normal 25 2 4 4 3 5" xfId="31221" xr:uid="{9DEC1143-6B34-48AB-830C-C3F4ABCA9F95}"/>
    <cellStyle name="Normal 25 2 4 4 3 6" xfId="31222" xr:uid="{1928EBAB-9ECD-4AAC-8731-78BDA7EBCF4A}"/>
    <cellStyle name="Normal 25 2 4 4 4" xfId="31223" xr:uid="{FFB110B2-89C8-4A7F-867C-B1BCB099F11E}"/>
    <cellStyle name="Normal 25 2 4 4 4 2" xfId="31224" xr:uid="{353A5030-EE2C-428B-A03F-915CFAEA7522}"/>
    <cellStyle name="Normal 25 2 4 4 4 3" xfId="31225" xr:uid="{9A992C2D-403E-4558-A9BA-33482AA1181C}"/>
    <cellStyle name="Normal 25 2 4 4 5" xfId="31226" xr:uid="{6C8D3966-1B4B-4AB2-8BE3-AC27CF9159B0}"/>
    <cellStyle name="Normal 25 2 4 4 6" xfId="31227" xr:uid="{AFA59B9A-F1D8-494E-BCD9-93411D31E954}"/>
    <cellStyle name="Normal 25 2 4 4 7" xfId="31228" xr:uid="{6B7AD8A0-3AA9-4CC0-96E1-C091EC1639FF}"/>
    <cellStyle name="Normal 25 2 4 4 8" xfId="31229" xr:uid="{B2EE5E9D-4166-4F58-9ED6-86405B11581A}"/>
    <cellStyle name="Normal 25 2 4 5" xfId="31230" xr:uid="{001442F3-F983-4216-A2B6-59E5615C9047}"/>
    <cellStyle name="Normal 25 2 4 5 2" xfId="31231" xr:uid="{24255A1B-3A46-467C-9D5D-C17A1C2AB28A}"/>
    <cellStyle name="Normal 25 2 4 5 2 2" xfId="31232" xr:uid="{2A857B81-EEF1-4C92-96F5-BD074A98749E}"/>
    <cellStyle name="Normal 25 2 4 5 2 2 2" xfId="31233" xr:uid="{C1FEF7C3-C659-459A-9C0A-C4B1F83FCC89}"/>
    <cellStyle name="Normal 25 2 4 5 2 2 3" xfId="31234" xr:uid="{FD0BB783-CBDD-4A93-845D-2EEC9097BA83}"/>
    <cellStyle name="Normal 25 2 4 5 2 2 4" xfId="31235" xr:uid="{83D5B42A-9A11-4AE7-8D3F-86536C966382}"/>
    <cellStyle name="Normal 25 2 4 5 2 2 5" xfId="31236" xr:uid="{B4D2067D-F552-4F50-8E8A-53054F526C77}"/>
    <cellStyle name="Normal 25 2 4 5 2 3" xfId="31237" xr:uid="{5BA79ABA-5F65-4396-B78D-7832D8B7A3EC}"/>
    <cellStyle name="Normal 25 2 4 5 2 4" xfId="31238" xr:uid="{FAF342D8-F657-4347-92A3-BC5515FE6450}"/>
    <cellStyle name="Normal 25 2 4 5 2 5" xfId="31239" xr:uid="{A67DEDBA-A87A-48F6-A629-D352D553C51D}"/>
    <cellStyle name="Normal 25 2 4 5 2 6" xfId="31240" xr:uid="{0925D1FB-0778-4432-AD1C-E9A45E87399C}"/>
    <cellStyle name="Normal 25 2 4 5 3" xfId="31241" xr:uid="{E3DB678F-A32A-4A30-9B56-7EB23F298FDB}"/>
    <cellStyle name="Normal 25 2 4 5 3 2" xfId="31242" xr:uid="{D9F63C54-5F5B-4BD4-812A-5366B6EDCDE0}"/>
    <cellStyle name="Normal 25 2 4 5 3 2 2" xfId="31243" xr:uid="{7C497F93-4014-45A2-9716-09A6E5466DC7}"/>
    <cellStyle name="Normal 25 2 4 5 3 2 3" xfId="31244" xr:uid="{5A1CC811-36B5-4E50-B153-F82CF0791AB5}"/>
    <cellStyle name="Normal 25 2 4 5 3 3" xfId="31245" xr:uid="{EE5012D0-A166-499B-85F2-585F791378E6}"/>
    <cellStyle name="Normal 25 2 4 5 3 4" xfId="31246" xr:uid="{A413DF80-12FE-4270-AA89-29D5AED6720C}"/>
    <cellStyle name="Normal 25 2 4 5 3 5" xfId="31247" xr:uid="{DAF9A9D8-1BD7-4BA9-976F-885A222936CB}"/>
    <cellStyle name="Normal 25 2 4 5 3 6" xfId="31248" xr:uid="{15462F26-73C1-448D-BA71-8825FDCD7F52}"/>
    <cellStyle name="Normal 25 2 4 5 4" xfId="31249" xr:uid="{822FAFFB-073F-4641-B5EE-DF1AA379E6C9}"/>
    <cellStyle name="Normal 25 2 4 5 4 2" xfId="31250" xr:uid="{EE397A82-6131-4617-A770-26CB2E6B8441}"/>
    <cellStyle name="Normal 25 2 4 5 4 3" xfId="31251" xr:uid="{2F81DA23-BAB9-4895-9C1C-F6E8F5C49991}"/>
    <cellStyle name="Normal 25 2 4 5 5" xfId="31252" xr:uid="{5E51C8EE-A201-4CE8-B1F6-A27AD83A21A5}"/>
    <cellStyle name="Normal 25 2 4 5 6" xfId="31253" xr:uid="{0B59DBD4-1E02-410D-9177-72B024B65812}"/>
    <cellStyle name="Normal 25 2 4 5 7" xfId="31254" xr:uid="{52F3B512-2D4D-434B-B4B6-75CCB264F016}"/>
    <cellStyle name="Normal 25 2 4 5 8" xfId="31255" xr:uid="{78DAB06F-6327-4625-B843-DD429F710415}"/>
    <cellStyle name="Normal 25 2 4 6" xfId="31256" xr:uid="{DB8D410A-9800-446C-BCE6-07E4793333C9}"/>
    <cellStyle name="Normal 25 2 4 7" xfId="31257" xr:uid="{A4763FC7-3328-4CFA-BB86-38305B758938}"/>
    <cellStyle name="Normal 25 2 5" xfId="31258" xr:uid="{A0EA3A55-57DD-467D-B250-5CCA4F04C3C3}"/>
    <cellStyle name="Normal 25 2 5 2" xfId="31259" xr:uid="{74E548C0-DF9C-4A41-BE53-9716A4875E24}"/>
    <cellStyle name="Normal 25 2 5 2 2" xfId="31260" xr:uid="{E5041111-A6D6-4B73-B8B1-0917123487B3}"/>
    <cellStyle name="Normal 25 2 5 2 2 2" xfId="31261" xr:uid="{F05AB8B5-236C-4F92-AE05-0B844FDED657}"/>
    <cellStyle name="Normal 25 2 5 2 3" xfId="31262" xr:uid="{0F64D3A5-8196-4418-831E-81BCEA1ADEF4}"/>
    <cellStyle name="Normal 25 2 5 2 4" xfId="31263" xr:uid="{5B30784E-1F01-4D80-9256-539CD7DA4C16}"/>
    <cellStyle name="Normal 25 2 5 3" xfId="31264" xr:uid="{55F7E562-F899-44FB-803B-F595EA80D8D4}"/>
    <cellStyle name="Normal 25 2 5 4" xfId="31265" xr:uid="{7A2B3724-1E13-46DB-BDDD-193F44214116}"/>
    <cellStyle name="Normal 25 2 5 4 2" xfId="31266" xr:uid="{EAED5A8F-8126-44EA-B35F-6C88A57E67B2}"/>
    <cellStyle name="Normal 25 2 5 4 2 2" xfId="31267" xr:uid="{F3F36332-6977-4A2D-81A4-6D0E756E14D9}"/>
    <cellStyle name="Normal 25 2 5 4 2 2 2" xfId="31268" xr:uid="{AF646AB6-8789-4251-A0B0-A4455C7668D3}"/>
    <cellStyle name="Normal 25 2 5 4 2 2 3" xfId="31269" xr:uid="{805153ED-375B-44E0-9D22-60234A772DF4}"/>
    <cellStyle name="Normal 25 2 5 4 2 2 4" xfId="31270" xr:uid="{25B73A11-E38D-46BA-BC29-170747A407AC}"/>
    <cellStyle name="Normal 25 2 5 4 2 2 5" xfId="31271" xr:uid="{ED42E818-E646-4B52-822A-F41B0005C729}"/>
    <cellStyle name="Normal 25 2 5 4 2 3" xfId="31272" xr:uid="{5A29B2EC-6FFE-4C02-9975-4913059D4431}"/>
    <cellStyle name="Normal 25 2 5 4 2 4" xfId="31273" xr:uid="{DE78DACC-D197-4E4C-BE36-6954EC7F8207}"/>
    <cellStyle name="Normal 25 2 5 4 2 5" xfId="31274" xr:uid="{3BD035B4-2D4A-4E31-98E7-5F0C75A18290}"/>
    <cellStyle name="Normal 25 2 5 4 2 6" xfId="31275" xr:uid="{597DC890-FA76-4F46-9C57-AFFD5E40ACEC}"/>
    <cellStyle name="Normal 25 2 5 4 3" xfId="31276" xr:uid="{11F5B8D1-EDB8-4CCE-94F3-BD28FDC87214}"/>
    <cellStyle name="Normal 25 2 5 4 3 2" xfId="31277" xr:uid="{4046DCDF-86E0-4109-AB42-8B3C7AE21FCE}"/>
    <cellStyle name="Normal 25 2 5 4 3 2 2" xfId="31278" xr:uid="{1D41C3B0-51AE-40BB-895B-EA9FE21AF120}"/>
    <cellStyle name="Normal 25 2 5 4 3 2 3" xfId="31279" xr:uid="{AB5846D2-2CD1-4948-9E6B-EFE6400E6574}"/>
    <cellStyle name="Normal 25 2 5 4 3 3" xfId="31280" xr:uid="{8FE4144A-F4C5-4255-9776-57556EDA273E}"/>
    <cellStyle name="Normal 25 2 5 4 3 4" xfId="31281" xr:uid="{0648CED2-82DE-4377-BC4D-15379E92FF1B}"/>
    <cellStyle name="Normal 25 2 5 4 3 5" xfId="31282" xr:uid="{4AB31E9A-8320-4815-B99B-D509AB12D4FB}"/>
    <cellStyle name="Normal 25 2 5 4 3 6" xfId="31283" xr:uid="{AA859ACF-6EB9-4B3C-B422-948CC7B7DCC3}"/>
    <cellStyle name="Normal 25 2 5 4 4" xfId="31284" xr:uid="{24BAD68B-E288-45AB-968F-B3B788CCFFBC}"/>
    <cellStyle name="Normal 25 2 5 4 4 2" xfId="31285" xr:uid="{139A8A38-4E34-439C-8C25-2DAE8D67A363}"/>
    <cellStyle name="Normal 25 2 5 4 4 3" xfId="31286" xr:uid="{C2DE3393-0AB3-44DF-942C-B0F582474478}"/>
    <cellStyle name="Normal 25 2 5 4 5" xfId="31287" xr:uid="{8615F4A3-F8F8-4FF2-8B5C-496E27A9D8EC}"/>
    <cellStyle name="Normal 25 2 5 4 6" xfId="31288" xr:uid="{7BCE07A6-39DA-43BB-81B9-C3876AD83B46}"/>
    <cellStyle name="Normal 25 2 5 4 7" xfId="31289" xr:uid="{C87D44DB-A015-4B02-94D9-939F1FA401A5}"/>
    <cellStyle name="Normal 25 2 5 4 8" xfId="31290" xr:uid="{413BE23F-8430-4F87-934A-CCCD23965D69}"/>
    <cellStyle name="Normal 25 2 5 5" xfId="31291" xr:uid="{AB0614A9-904D-4AD1-A710-B7F4998B0A58}"/>
    <cellStyle name="Normal 25 2 5 5 2" xfId="31292" xr:uid="{3F955829-E120-4568-837D-F19C16E49265}"/>
    <cellStyle name="Normal 25 2 5 5 2 2" xfId="31293" xr:uid="{5B7A7297-54FA-41BA-B4E2-B8B5BB035D5E}"/>
    <cellStyle name="Normal 25 2 5 5 2 2 2" xfId="31294" xr:uid="{D0F5EA10-F372-4C7A-99F7-ACAD84A23925}"/>
    <cellStyle name="Normal 25 2 5 5 2 2 3" xfId="31295" xr:uid="{131F7DB7-CD85-47C8-AE3E-167E72F8CF08}"/>
    <cellStyle name="Normal 25 2 5 5 2 2 4" xfId="31296" xr:uid="{237776F2-6F53-439E-B264-B29D41573D05}"/>
    <cellStyle name="Normal 25 2 5 5 2 2 5" xfId="31297" xr:uid="{10F10EDD-7EF9-4A08-BEEA-7B10D7DED26D}"/>
    <cellStyle name="Normal 25 2 5 5 2 3" xfId="31298" xr:uid="{4A121A6E-2A59-483E-8663-DB5785ECE541}"/>
    <cellStyle name="Normal 25 2 5 5 2 4" xfId="31299" xr:uid="{95474EE4-CF16-4242-9523-4020DA0E9C4E}"/>
    <cellStyle name="Normal 25 2 5 5 2 5" xfId="31300" xr:uid="{C127879E-99FB-464B-9FE0-D461772D3751}"/>
    <cellStyle name="Normal 25 2 5 5 2 6" xfId="31301" xr:uid="{A198637B-CA7E-4E89-8F1D-B3BA8B25E837}"/>
    <cellStyle name="Normal 25 2 5 5 3" xfId="31302" xr:uid="{ECCD1457-4C05-4C3F-A6E9-E93995CFD1C1}"/>
    <cellStyle name="Normal 25 2 5 5 3 2" xfId="31303" xr:uid="{7803731E-BAE1-48F0-8972-34AB8A75D1A0}"/>
    <cellStyle name="Normal 25 2 5 5 3 2 2" xfId="31304" xr:uid="{1486E904-39F5-4050-9B35-9D8C9080AADD}"/>
    <cellStyle name="Normal 25 2 5 5 3 2 3" xfId="31305" xr:uid="{C8F850CF-6CB8-451B-A046-B0323925B829}"/>
    <cellStyle name="Normal 25 2 5 5 3 3" xfId="31306" xr:uid="{2562EFFB-FE5A-4730-8B04-A1B83C7FF695}"/>
    <cellStyle name="Normal 25 2 5 5 3 4" xfId="31307" xr:uid="{FC3F9564-43B8-40CB-A905-B43B6CBBCA32}"/>
    <cellStyle name="Normal 25 2 5 5 3 5" xfId="31308" xr:uid="{40A12D70-F769-4185-A626-3629830609B9}"/>
    <cellStyle name="Normal 25 2 5 5 3 6" xfId="31309" xr:uid="{E7C1E453-98D2-4F6A-8E89-E3D9E74AB593}"/>
    <cellStyle name="Normal 25 2 5 5 4" xfId="31310" xr:uid="{AA2E0C4F-54E1-45BA-AE19-D53D04FF0A9E}"/>
    <cellStyle name="Normal 25 2 5 5 4 2" xfId="31311" xr:uid="{E13B2167-DDC1-4D19-BDAE-615B6CA58748}"/>
    <cellStyle name="Normal 25 2 5 5 4 3" xfId="31312" xr:uid="{8242F52C-F185-4575-804A-9070BED546AE}"/>
    <cellStyle name="Normal 25 2 5 5 5" xfId="31313" xr:uid="{4711AA88-F0B3-4256-BE73-062BB47BB7E1}"/>
    <cellStyle name="Normal 25 2 5 5 6" xfId="31314" xr:uid="{F6BA4E07-634D-444D-90BC-F86362B73582}"/>
    <cellStyle name="Normal 25 2 5 5 7" xfId="31315" xr:uid="{6F0E9629-6E00-496F-AD7B-9DFDAAA1C1DE}"/>
    <cellStyle name="Normal 25 2 5 5 8" xfId="31316" xr:uid="{7F54CF19-7F89-4969-861B-E0307494D52C}"/>
    <cellStyle name="Normal 25 2 5 6" xfId="31317" xr:uid="{C79DC432-78F3-42D6-9A85-3F88DF402E72}"/>
    <cellStyle name="Normal 25 2 5 7" xfId="31318" xr:uid="{BF1575DC-EE99-40B0-B8BB-E1493F3D0862}"/>
    <cellStyle name="Normal 25 2 6" xfId="31319" xr:uid="{CDE530F3-5679-4B3D-BE49-9AB529B84A0B}"/>
    <cellStyle name="Normal 25 2 6 2" xfId="31320" xr:uid="{732B1B2A-0233-4D62-8F40-5A93D82DD82D}"/>
    <cellStyle name="Normal 25 2 6 2 2" xfId="31321" xr:uid="{B314D848-A9C7-4F55-B5DC-E6C010543927}"/>
    <cellStyle name="Normal 25 2 6 2 2 2" xfId="31322" xr:uid="{D92B4C96-122B-4BC4-AED8-714D51002316}"/>
    <cellStyle name="Normal 25 2 6 2 3" xfId="31323" xr:uid="{797C51F9-E473-4C83-B768-799ADBE2B172}"/>
    <cellStyle name="Normal 25 2 6 2 4" xfId="31324" xr:uid="{AC4BB66B-E4C4-4377-B863-B10B8E17C027}"/>
    <cellStyle name="Normal 25 2 6 3" xfId="31325" xr:uid="{80F89768-052F-4C3D-9CDC-FCE3514A2DBD}"/>
    <cellStyle name="Normal 25 2 6 4" xfId="31326" xr:uid="{08D9C39A-E064-4A5B-8521-17D3D8DA54A0}"/>
    <cellStyle name="Normal 25 2 6 4 2" xfId="31327" xr:uid="{59F1A5E1-1ACB-4BC4-A310-4283A9258BF6}"/>
    <cellStyle name="Normal 25 2 6 4 2 2" xfId="31328" xr:uid="{F439B37E-7D8F-4326-ACF3-BD8AB39B78EC}"/>
    <cellStyle name="Normal 25 2 6 4 2 2 2" xfId="31329" xr:uid="{B4D78EE0-D09C-46E5-898D-A3EE75D61682}"/>
    <cellStyle name="Normal 25 2 6 4 2 2 3" xfId="31330" xr:uid="{1C023797-AB93-4AE4-BDCB-CF6F64EA27F2}"/>
    <cellStyle name="Normal 25 2 6 4 2 2 4" xfId="31331" xr:uid="{D1C9274A-7076-48F7-A23E-5BFAC7FC7C34}"/>
    <cellStyle name="Normal 25 2 6 4 2 2 5" xfId="31332" xr:uid="{5878085E-A0B9-44B3-8D61-EF67CB8EF25E}"/>
    <cellStyle name="Normal 25 2 6 4 2 3" xfId="31333" xr:uid="{A037CA4E-4E00-4634-B7EF-F05643918E99}"/>
    <cellStyle name="Normal 25 2 6 4 2 4" xfId="31334" xr:uid="{CE6F3641-7E4F-4AE6-9EDD-BA2D50C780ED}"/>
    <cellStyle name="Normal 25 2 6 4 2 5" xfId="31335" xr:uid="{351A0736-0D76-47D6-899D-458BC287AD93}"/>
    <cellStyle name="Normal 25 2 6 4 2 6" xfId="31336" xr:uid="{33296095-C575-46A5-B1C7-0E959C57E40D}"/>
    <cellStyle name="Normal 25 2 6 4 3" xfId="31337" xr:uid="{6A926DD4-3F61-46CE-B4F8-7CDD43C18655}"/>
    <cellStyle name="Normal 25 2 6 4 3 2" xfId="31338" xr:uid="{FB448893-C385-4812-A0C2-B79BEF031C2D}"/>
    <cellStyle name="Normal 25 2 6 4 3 2 2" xfId="31339" xr:uid="{24182620-4F17-4439-A7D2-99655C920FA4}"/>
    <cellStyle name="Normal 25 2 6 4 3 2 3" xfId="31340" xr:uid="{FA753EC1-F6D9-4587-8D18-05C53F884018}"/>
    <cellStyle name="Normal 25 2 6 4 3 3" xfId="31341" xr:uid="{FDB7EE43-59AF-41C7-BE92-1DCFA1ED8B3B}"/>
    <cellStyle name="Normal 25 2 6 4 3 4" xfId="31342" xr:uid="{DBE72877-3D95-482A-B0D7-43E0D97A8BE7}"/>
    <cellStyle name="Normal 25 2 6 4 3 5" xfId="31343" xr:uid="{E80FFED4-569D-4310-8A65-ACF9BE6FCD6D}"/>
    <cellStyle name="Normal 25 2 6 4 3 6" xfId="31344" xr:uid="{A2B39FED-A7EE-4937-8A73-1B552B0A5AB4}"/>
    <cellStyle name="Normal 25 2 6 4 4" xfId="31345" xr:uid="{550B0B94-BF2E-4A6D-BF95-474556BFB3C0}"/>
    <cellStyle name="Normal 25 2 6 4 4 2" xfId="31346" xr:uid="{9A54F42D-4C7E-4C52-A675-89CB7DED100E}"/>
    <cellStyle name="Normal 25 2 6 4 4 3" xfId="31347" xr:uid="{FF928F5A-E0DE-48C0-A8BF-7E5677C759B5}"/>
    <cellStyle name="Normal 25 2 6 4 5" xfId="31348" xr:uid="{E959AA5B-03EE-4AAA-B576-E6B6214A3337}"/>
    <cellStyle name="Normal 25 2 6 4 6" xfId="31349" xr:uid="{0A14B5A8-390B-4A7E-9798-DD97892A5F0A}"/>
    <cellStyle name="Normal 25 2 6 4 7" xfId="31350" xr:uid="{B9745200-9A09-45CF-8DD1-366185D9A6CE}"/>
    <cellStyle name="Normal 25 2 6 4 8" xfId="31351" xr:uid="{BE147BD9-F91D-468A-87F9-6FFF583D4083}"/>
    <cellStyle name="Normal 25 2 6 5" xfId="31352" xr:uid="{BA8F58CC-01CC-43A1-8C2C-427C37C5D44B}"/>
    <cellStyle name="Normal 25 2 6 5 2" xfId="31353" xr:uid="{D0872B78-696A-42CE-A750-B9CC0F9AC71A}"/>
    <cellStyle name="Normal 25 2 6 5 2 2" xfId="31354" xr:uid="{890D5A64-955A-447F-B7F1-EBC07AB689EB}"/>
    <cellStyle name="Normal 25 2 6 5 2 2 2" xfId="31355" xr:uid="{BC28C3D7-23EB-4E2B-AB92-8AAF1F412469}"/>
    <cellStyle name="Normal 25 2 6 5 2 2 3" xfId="31356" xr:uid="{7F20B220-7C75-4ECB-A8DB-04E7019FE5DE}"/>
    <cellStyle name="Normal 25 2 6 5 2 2 4" xfId="31357" xr:uid="{53E657C0-F682-45D0-B76B-85B36F1EB798}"/>
    <cellStyle name="Normal 25 2 6 5 2 2 5" xfId="31358" xr:uid="{BF3056F2-4D11-49EA-9B5B-84FEB673A058}"/>
    <cellStyle name="Normal 25 2 6 5 2 3" xfId="31359" xr:uid="{797CBA97-2812-421C-BABF-2EB20D9EE8A7}"/>
    <cellStyle name="Normal 25 2 6 5 2 4" xfId="31360" xr:uid="{19B3A779-F149-4E04-AF4E-9F92D9D4D813}"/>
    <cellStyle name="Normal 25 2 6 5 2 5" xfId="31361" xr:uid="{AD497F16-D825-444D-8292-EDCD55B3C7A8}"/>
    <cellStyle name="Normal 25 2 6 5 2 6" xfId="31362" xr:uid="{8B4DB9F6-18D4-4B18-B946-29402061FF2C}"/>
    <cellStyle name="Normal 25 2 6 5 3" xfId="31363" xr:uid="{A7E1AEF0-8F5E-497B-84BA-DB3A46989B0D}"/>
    <cellStyle name="Normal 25 2 6 5 3 2" xfId="31364" xr:uid="{D2CCD19F-290B-4321-91C1-BD91DAC058CB}"/>
    <cellStyle name="Normal 25 2 6 5 3 2 2" xfId="31365" xr:uid="{9C4B9EA5-53A3-4732-84B7-9F39611B6517}"/>
    <cellStyle name="Normal 25 2 6 5 3 2 3" xfId="31366" xr:uid="{33899758-8567-48A4-812D-945976833D0E}"/>
    <cellStyle name="Normal 25 2 6 5 3 3" xfId="31367" xr:uid="{69AB6603-293F-44E1-95BB-9213B5093E3F}"/>
    <cellStyle name="Normal 25 2 6 5 3 4" xfId="31368" xr:uid="{E0DB5A44-0548-4DDA-8814-7910765AE2FC}"/>
    <cellStyle name="Normal 25 2 6 5 3 5" xfId="31369" xr:uid="{056E2795-4D7E-4084-802B-5E9D6F537690}"/>
    <cellStyle name="Normal 25 2 6 5 3 6" xfId="31370" xr:uid="{66948FAE-DAC2-487B-8DB0-B31A09694310}"/>
    <cellStyle name="Normal 25 2 6 5 4" xfId="31371" xr:uid="{1163DFF7-392F-486F-A850-9885FF07FA35}"/>
    <cellStyle name="Normal 25 2 6 5 4 2" xfId="31372" xr:uid="{09D17076-C2F4-4D74-9225-79CD51E8E08B}"/>
    <cellStyle name="Normal 25 2 6 5 4 3" xfId="31373" xr:uid="{0355EF3D-57F5-4728-8C05-3D2E91DCF9C0}"/>
    <cellStyle name="Normal 25 2 6 5 5" xfId="31374" xr:uid="{FA54B258-9C41-466E-A239-D5EFA323AFD0}"/>
    <cellStyle name="Normal 25 2 6 5 6" xfId="31375" xr:uid="{7B28AA58-E694-4726-A6CE-38EEBDEBE9AE}"/>
    <cellStyle name="Normal 25 2 6 5 7" xfId="31376" xr:uid="{2F37757F-74F6-4EEB-B68D-B44A6560F62F}"/>
    <cellStyle name="Normal 25 2 6 5 8" xfId="31377" xr:uid="{74CAC526-0E5E-44DB-8685-71EFE2FDB885}"/>
    <cellStyle name="Normal 25 2 6 6" xfId="31378" xr:uid="{27AFD497-4D0D-45BA-AE5D-7B5D69D7C66A}"/>
    <cellStyle name="Normal 25 2 6 7" xfId="31379" xr:uid="{61C5FB46-1684-4715-8B60-2338178F57CE}"/>
    <cellStyle name="Normal 25 2 7" xfId="31380" xr:uid="{73A5E6E9-4DDA-4956-8CF6-3C82BB0D6D9B}"/>
    <cellStyle name="Normal 25 2 7 2" xfId="31381" xr:uid="{BE35785C-9605-4D64-9ADF-A14D165741F4}"/>
    <cellStyle name="Normal 25 2 7 2 2" xfId="31382" xr:uid="{75ECF438-B9EA-407A-AC22-32DD18BE05EC}"/>
    <cellStyle name="Normal 25 2 7 2 2 2" xfId="31383" xr:uid="{12C1298C-83AB-4302-9E9B-5EA64252333E}"/>
    <cellStyle name="Normal 25 2 7 2 3" xfId="31384" xr:uid="{69B3B788-ABD6-47E7-BA38-99BAE430727B}"/>
    <cellStyle name="Normal 25 2 7 2 4" xfId="31385" xr:uid="{4CF7263A-9B6B-4076-B716-A997ACCFDBA9}"/>
    <cellStyle name="Normal 25 2 7 3" xfId="31386" xr:uid="{8ED76AD0-5843-41EB-9BB3-A729C153BD3C}"/>
    <cellStyle name="Normal 25 2 7 4" xfId="31387" xr:uid="{73D31246-9756-4986-98C3-A46D38A2877F}"/>
    <cellStyle name="Normal 25 2 7 4 2" xfId="31388" xr:uid="{FB82C0DF-D230-4129-9570-671422CF0392}"/>
    <cellStyle name="Normal 25 2 7 4 2 2" xfId="31389" xr:uid="{3A353F80-919C-4D41-B18B-2437E3A050D3}"/>
    <cellStyle name="Normal 25 2 7 4 2 2 2" xfId="31390" xr:uid="{843234C3-D838-4B36-AC83-F8ACE13936CA}"/>
    <cellStyle name="Normal 25 2 7 4 2 2 3" xfId="31391" xr:uid="{1588B7B2-EB2B-4440-AD01-ED452ECE34DB}"/>
    <cellStyle name="Normal 25 2 7 4 2 2 4" xfId="31392" xr:uid="{118A197D-A2F2-417C-BF64-174B0EC1BF40}"/>
    <cellStyle name="Normal 25 2 7 4 2 2 5" xfId="31393" xr:uid="{98D2C617-E7E0-45D0-8478-4DE1626CB34F}"/>
    <cellStyle name="Normal 25 2 7 4 2 3" xfId="31394" xr:uid="{C407854C-C655-49C8-AAF1-E1A44D3604EF}"/>
    <cellStyle name="Normal 25 2 7 4 2 4" xfId="31395" xr:uid="{74D28416-6C24-4146-ACF1-245C180AB27D}"/>
    <cellStyle name="Normal 25 2 7 4 2 5" xfId="31396" xr:uid="{0BFBFACF-BC55-4247-84B9-9B84A0DB8B66}"/>
    <cellStyle name="Normal 25 2 7 4 2 6" xfId="31397" xr:uid="{C5526334-C7B4-46E3-BEBC-8675C7880372}"/>
    <cellStyle name="Normal 25 2 7 4 3" xfId="31398" xr:uid="{69BFBA3D-34CC-4BFF-A315-5650DE1574E5}"/>
    <cellStyle name="Normal 25 2 7 4 3 2" xfId="31399" xr:uid="{A0517828-E6FD-4E5C-8D1A-9F2B2F631E60}"/>
    <cellStyle name="Normal 25 2 7 4 3 2 2" xfId="31400" xr:uid="{9B36763A-CC7E-4495-AA39-4C8852F70A43}"/>
    <cellStyle name="Normal 25 2 7 4 3 2 3" xfId="31401" xr:uid="{D8851C3E-2962-45D2-8A39-C1967D65E490}"/>
    <cellStyle name="Normal 25 2 7 4 3 3" xfId="31402" xr:uid="{52DCC326-BCF3-4237-BFA9-B6B69E5D1644}"/>
    <cellStyle name="Normal 25 2 7 4 3 4" xfId="31403" xr:uid="{BBD61C78-F352-4E2A-955D-E5C3F7B1A0A4}"/>
    <cellStyle name="Normal 25 2 7 4 3 5" xfId="31404" xr:uid="{FBF8AF29-69EB-4100-8585-A7DD41A63634}"/>
    <cellStyle name="Normal 25 2 7 4 3 6" xfId="31405" xr:uid="{210F7271-1E25-4E06-A4CB-B4D88B184346}"/>
    <cellStyle name="Normal 25 2 7 4 4" xfId="31406" xr:uid="{2D047133-2775-4EBD-A3E6-051F5E18D713}"/>
    <cellStyle name="Normal 25 2 7 4 4 2" xfId="31407" xr:uid="{37386FD0-44EC-42B6-AB4D-93DBD08FD3AB}"/>
    <cellStyle name="Normal 25 2 7 4 4 3" xfId="31408" xr:uid="{9B644E26-F765-4EDF-8BC6-3FE9E249F0AA}"/>
    <cellStyle name="Normal 25 2 7 4 5" xfId="31409" xr:uid="{61FCF1C2-F7A0-48CF-95C9-7E9859ABF3AF}"/>
    <cellStyle name="Normal 25 2 7 4 6" xfId="31410" xr:uid="{6677CE08-6658-4833-9925-C292E97D384E}"/>
    <cellStyle name="Normal 25 2 7 4 7" xfId="31411" xr:uid="{CD9C0B8E-5F38-48A4-806A-C005F94438F9}"/>
    <cellStyle name="Normal 25 2 7 4 8" xfId="31412" xr:uid="{B021E297-C15E-4A9F-8A12-DC0FDF260157}"/>
    <cellStyle name="Normal 25 2 7 5" xfId="31413" xr:uid="{C87DAA42-FDB0-4DD8-AD7E-9923D6069074}"/>
    <cellStyle name="Normal 25 2 7 5 2" xfId="31414" xr:uid="{1A420D7C-677B-4F1F-8F07-5F6CA56656C7}"/>
    <cellStyle name="Normal 25 2 7 5 2 2" xfId="31415" xr:uid="{E3BCFD23-89D1-4800-91A9-AB8906D06671}"/>
    <cellStyle name="Normal 25 2 7 5 2 2 2" xfId="31416" xr:uid="{5D8E5BD6-CD62-45AF-8CCD-3E8150AE54BF}"/>
    <cellStyle name="Normal 25 2 7 5 2 2 3" xfId="31417" xr:uid="{A351411B-D9BF-4CDC-B011-3C12101693C4}"/>
    <cellStyle name="Normal 25 2 7 5 2 2 4" xfId="31418" xr:uid="{6FA5D733-819A-4E2C-B399-D7A3B8F83668}"/>
    <cellStyle name="Normal 25 2 7 5 2 2 5" xfId="31419" xr:uid="{14988EA1-12CB-438E-9B2C-EBBE25965120}"/>
    <cellStyle name="Normal 25 2 7 5 2 3" xfId="31420" xr:uid="{2CACD55A-9A7E-4D27-9A83-C66A0E5893B5}"/>
    <cellStyle name="Normal 25 2 7 5 2 4" xfId="31421" xr:uid="{3B57DAEF-E9B3-47D7-BD22-52B6CC192A7F}"/>
    <cellStyle name="Normal 25 2 7 5 2 5" xfId="31422" xr:uid="{BC6D39C2-21A4-4B03-8648-530D3C05D5D1}"/>
    <cellStyle name="Normal 25 2 7 5 2 6" xfId="31423" xr:uid="{F6F684A0-6558-4D43-B9A3-56155DA2B2C1}"/>
    <cellStyle name="Normal 25 2 7 5 3" xfId="31424" xr:uid="{3BD87EE9-E3B7-4E4C-860E-C6364E9A6FCA}"/>
    <cellStyle name="Normal 25 2 7 5 3 2" xfId="31425" xr:uid="{EC574237-2AAA-4A54-9CE2-F6A0766289DD}"/>
    <cellStyle name="Normal 25 2 7 5 3 2 2" xfId="31426" xr:uid="{54EB3C59-FE8D-438A-B20B-78997580AD38}"/>
    <cellStyle name="Normal 25 2 7 5 3 2 3" xfId="31427" xr:uid="{1D330B6D-5F43-4A20-8918-8873D6B17B54}"/>
    <cellStyle name="Normal 25 2 7 5 3 3" xfId="31428" xr:uid="{B48E6012-5D28-4BD9-A6D1-A65975409097}"/>
    <cellStyle name="Normal 25 2 7 5 3 4" xfId="31429" xr:uid="{2619253F-2EEC-4EB7-8A30-96A96AF7188C}"/>
    <cellStyle name="Normal 25 2 7 5 3 5" xfId="31430" xr:uid="{6B6CB8AC-0048-49F2-B706-9C27110FF190}"/>
    <cellStyle name="Normal 25 2 7 5 3 6" xfId="31431" xr:uid="{7E918A2D-8245-4A8B-AFC5-12FDD08F54AF}"/>
    <cellStyle name="Normal 25 2 7 5 4" xfId="31432" xr:uid="{070052AD-086E-4DAA-8071-FA85555B1215}"/>
    <cellStyle name="Normal 25 2 7 5 4 2" xfId="31433" xr:uid="{C9F9C243-786D-4B6C-B4AB-2FA9BC38AE17}"/>
    <cellStyle name="Normal 25 2 7 5 4 3" xfId="31434" xr:uid="{BE0855F5-E2C2-46C4-8DE8-6523F039E268}"/>
    <cellStyle name="Normal 25 2 7 5 5" xfId="31435" xr:uid="{8A67C3A3-6D90-491B-9ACF-4FA99E4D2A44}"/>
    <cellStyle name="Normal 25 2 7 5 6" xfId="31436" xr:uid="{4C26E190-B891-4ED0-BD06-6BB52EDB4478}"/>
    <cellStyle name="Normal 25 2 7 5 7" xfId="31437" xr:uid="{AAE9B1A2-5703-473E-A33A-43E1BD293AD6}"/>
    <cellStyle name="Normal 25 2 7 5 8" xfId="31438" xr:uid="{920CCF97-26D2-4BAF-83E4-4CE3C1A84F6F}"/>
    <cellStyle name="Normal 25 2 7 6" xfId="31439" xr:uid="{E8106414-CEFC-4AF7-B222-7D40893114B1}"/>
    <cellStyle name="Normal 25 2 7 7" xfId="31440" xr:uid="{F0801875-FBD5-48C0-863E-CC5E2EF09767}"/>
    <cellStyle name="Normal 25 2 8" xfId="31441" xr:uid="{4B54BA32-94DE-448C-977A-33ED7ABCAFB3}"/>
    <cellStyle name="Normal 25 2 8 2" xfId="31442" xr:uid="{BD8A3546-C508-4291-9787-DB7DE5A5C9C5}"/>
    <cellStyle name="Normal 25 2 8 2 2" xfId="31443" xr:uid="{C2E8C2B3-1502-4B2F-B37B-0575A37D5ECB}"/>
    <cellStyle name="Normal 25 2 8 2 2 2" xfId="31444" xr:uid="{49E10320-2BE7-4B83-BAB7-2B894504F232}"/>
    <cellStyle name="Normal 25 2 8 2 3" xfId="31445" xr:uid="{8DB5A6B4-B2A9-435E-9A71-FBEB9513D1FC}"/>
    <cellStyle name="Normal 25 2 8 2 4" xfId="31446" xr:uid="{C9AB30C2-4EBC-41D0-8541-E68FEDC62552}"/>
    <cellStyle name="Normal 25 2 8 3" xfId="31447" xr:uid="{E51BEC8C-93A8-4960-8196-C8FDFE7F3DBA}"/>
    <cellStyle name="Normal 25 2 8 4" xfId="31448" xr:uid="{FEE3DB86-C4F6-4F39-A7FD-F3F2406E1787}"/>
    <cellStyle name="Normal 25 2 8 4 2" xfId="31449" xr:uid="{07127E51-B746-48CA-A4B9-F411BA97FF73}"/>
    <cellStyle name="Normal 25 2 8 4 2 2" xfId="31450" xr:uid="{8F25E8E6-1629-4AD5-9F02-4456763A452C}"/>
    <cellStyle name="Normal 25 2 8 4 2 2 2" xfId="31451" xr:uid="{CF9E8E7E-DB0A-45CD-A95F-5D29F35E9F17}"/>
    <cellStyle name="Normal 25 2 8 4 2 2 3" xfId="31452" xr:uid="{24C6C61F-DB8F-4312-9FA3-FA1A493CE7AA}"/>
    <cellStyle name="Normal 25 2 8 4 2 2 4" xfId="31453" xr:uid="{92249E64-690F-41B9-B3B5-8BC71931D985}"/>
    <cellStyle name="Normal 25 2 8 4 2 2 5" xfId="31454" xr:uid="{D2B13FC9-7D26-485D-A94C-86CBCFC58D09}"/>
    <cellStyle name="Normal 25 2 8 4 2 3" xfId="31455" xr:uid="{AF8AD5CE-5151-49CA-8B1D-6BD7D0C74B4C}"/>
    <cellStyle name="Normal 25 2 8 4 2 4" xfId="31456" xr:uid="{4D6E2497-23E8-4377-828E-3CF0BC7D71BE}"/>
    <cellStyle name="Normal 25 2 8 4 2 5" xfId="31457" xr:uid="{C5C7237A-4224-4C35-8AA7-8F6F32EF2746}"/>
    <cellStyle name="Normal 25 2 8 4 2 6" xfId="31458" xr:uid="{88A1A3E6-BB1C-4FBF-B5DA-5ABB7F5F0A67}"/>
    <cellStyle name="Normal 25 2 8 4 3" xfId="31459" xr:uid="{39BCBC41-E67D-49D9-9487-2788BA058C6F}"/>
    <cellStyle name="Normal 25 2 8 4 3 2" xfId="31460" xr:uid="{E92FCB26-B416-433C-A037-6B6822ECDACE}"/>
    <cellStyle name="Normal 25 2 8 4 3 2 2" xfId="31461" xr:uid="{67D9DA91-4E9A-4786-85DB-2C255B01FCB4}"/>
    <cellStyle name="Normal 25 2 8 4 3 2 3" xfId="31462" xr:uid="{C834CBF0-EFBB-4DBE-A6AB-8D862B5DB7FB}"/>
    <cellStyle name="Normal 25 2 8 4 3 3" xfId="31463" xr:uid="{A0452CD7-2891-468A-B004-AFF9F468190E}"/>
    <cellStyle name="Normal 25 2 8 4 3 4" xfId="31464" xr:uid="{D3D7F703-F874-4609-9A4F-415BFA0D9E6F}"/>
    <cellStyle name="Normal 25 2 8 4 3 5" xfId="31465" xr:uid="{588E9AB3-BF01-43B7-B919-00ADA7A938DC}"/>
    <cellStyle name="Normal 25 2 8 4 3 6" xfId="31466" xr:uid="{671661D2-80B4-4854-B72A-AD064AEE1E15}"/>
    <cellStyle name="Normal 25 2 8 4 4" xfId="31467" xr:uid="{00FC53A3-BE03-4B5F-9B83-C6FC80D91C35}"/>
    <cellStyle name="Normal 25 2 8 4 4 2" xfId="31468" xr:uid="{58B54688-BF94-4B2F-8090-F141B9240527}"/>
    <cellStyle name="Normal 25 2 8 4 4 3" xfId="31469" xr:uid="{424FF27B-1DAB-4FA8-BE24-833CD65140E8}"/>
    <cellStyle name="Normal 25 2 8 4 5" xfId="31470" xr:uid="{061D52CF-18F4-4394-89EE-591ED3A570EF}"/>
    <cellStyle name="Normal 25 2 8 4 6" xfId="31471" xr:uid="{495CEFF3-A3A2-4F25-8770-2C0DA82BD839}"/>
    <cellStyle name="Normal 25 2 8 4 7" xfId="31472" xr:uid="{77712282-7462-4D60-B806-E2AEC463D26B}"/>
    <cellStyle name="Normal 25 2 8 4 8" xfId="31473" xr:uid="{8E7AF3A9-D4A4-48A6-B07C-418938B177A5}"/>
    <cellStyle name="Normal 25 2 8 5" xfId="31474" xr:uid="{8EFC8B00-D495-4BA3-A0FF-D32EC1A55C9F}"/>
    <cellStyle name="Normal 25 2 8 5 2" xfId="31475" xr:uid="{F01BDF73-6BF5-4E46-8C0A-4707D2CA61B3}"/>
    <cellStyle name="Normal 25 2 8 5 2 2" xfId="31476" xr:uid="{BFB304F7-0EDC-4FE0-92E7-B8D99975DA97}"/>
    <cellStyle name="Normal 25 2 8 5 2 2 2" xfId="31477" xr:uid="{FDCB5CC2-B0E8-4A86-B5D0-4076CC57EB48}"/>
    <cellStyle name="Normal 25 2 8 5 2 2 3" xfId="31478" xr:uid="{75CA751E-598D-481F-896C-010249964C26}"/>
    <cellStyle name="Normal 25 2 8 5 2 2 4" xfId="31479" xr:uid="{F0A85F70-C2DD-4D19-BDB5-3F9FD1B27FA9}"/>
    <cellStyle name="Normal 25 2 8 5 2 2 5" xfId="31480" xr:uid="{E7655324-498F-440E-89AD-E7A98515F349}"/>
    <cellStyle name="Normal 25 2 8 5 2 3" xfId="31481" xr:uid="{1C87DA31-991C-4546-B8CB-96802BE1BFE3}"/>
    <cellStyle name="Normal 25 2 8 5 2 4" xfId="31482" xr:uid="{E3817BDB-9DA1-44A4-A649-ED4D506CB4C4}"/>
    <cellStyle name="Normal 25 2 8 5 2 5" xfId="31483" xr:uid="{253330BF-C871-4308-A26C-2DBB0544C6FD}"/>
    <cellStyle name="Normal 25 2 8 5 2 6" xfId="31484" xr:uid="{32E87EC7-F91F-4581-8309-215147F3CB81}"/>
    <cellStyle name="Normal 25 2 8 5 3" xfId="31485" xr:uid="{A00E9D3E-37D0-4403-861D-46DA18C29EF4}"/>
    <cellStyle name="Normal 25 2 8 5 3 2" xfId="31486" xr:uid="{A5D8A78F-7626-49B7-94A5-98A6B2C94B5D}"/>
    <cellStyle name="Normal 25 2 8 5 3 2 2" xfId="31487" xr:uid="{39125110-98AC-4C63-82E9-07D26C33535A}"/>
    <cellStyle name="Normal 25 2 8 5 3 2 3" xfId="31488" xr:uid="{6E1CA69A-4DED-4779-8AA1-2AFFED591148}"/>
    <cellStyle name="Normal 25 2 8 5 3 3" xfId="31489" xr:uid="{738C97E6-D044-4880-BEB0-BD7F8C40D001}"/>
    <cellStyle name="Normal 25 2 8 5 3 4" xfId="31490" xr:uid="{393AEF5D-7178-4B3C-9D3D-1C19C5CE7E28}"/>
    <cellStyle name="Normal 25 2 8 5 3 5" xfId="31491" xr:uid="{A53C71CA-0C7D-41A7-BF8E-4D39AA95B151}"/>
    <cellStyle name="Normal 25 2 8 5 3 6" xfId="31492" xr:uid="{5A4F9E0F-8762-45D9-ACCB-E16BCEA982B8}"/>
    <cellStyle name="Normal 25 2 8 5 4" xfId="31493" xr:uid="{7DDB307D-D396-4F87-98BB-E820A7889444}"/>
    <cellStyle name="Normal 25 2 8 5 4 2" xfId="31494" xr:uid="{06756F25-AD21-4A1F-AE22-3596B9A9BC76}"/>
    <cellStyle name="Normal 25 2 8 5 4 3" xfId="31495" xr:uid="{DFB761B5-F511-425E-BF9C-282D0CAE44DC}"/>
    <cellStyle name="Normal 25 2 8 5 5" xfId="31496" xr:uid="{EB2C4360-A388-42A9-B7F3-6EAEC74DAD45}"/>
    <cellStyle name="Normal 25 2 8 5 6" xfId="31497" xr:uid="{3EBF9767-9304-4C59-A3D3-C7FCE725D396}"/>
    <cellStyle name="Normal 25 2 8 5 7" xfId="31498" xr:uid="{C5D5BB26-6EC8-4C75-93C3-F35C04FF08F7}"/>
    <cellStyle name="Normal 25 2 8 5 8" xfId="31499" xr:uid="{FA3E5B0F-F69A-4B03-91A7-4A2D92FD6C4C}"/>
    <cellStyle name="Normal 25 2 8 6" xfId="31500" xr:uid="{3A239542-C408-4439-8189-684B63884B07}"/>
    <cellStyle name="Normal 25 2 8 7" xfId="31501" xr:uid="{CA2F0F6A-1DCF-46FB-B0DC-5BCAB412CFAB}"/>
    <cellStyle name="Normal 25 2 9" xfId="31502" xr:uid="{274E2B0C-2691-4DFC-B97B-BD16F900E399}"/>
    <cellStyle name="Normal 25 2 9 2" xfId="31503" xr:uid="{43D6D58D-077B-43F4-AD1A-8541CCB67BF3}"/>
    <cellStyle name="Normal 25 2 9 2 2" xfId="31504" xr:uid="{ECCCD8F3-4ED2-4971-A042-C4D1A6FC90FC}"/>
    <cellStyle name="Normal 25 2 9 2 2 2" xfId="31505" xr:uid="{DF8328EF-7886-4447-AA58-50807CD65E1D}"/>
    <cellStyle name="Normal 25 2 9 2 3" xfId="31506" xr:uid="{A58BDCE8-BCA4-477D-B5E0-6084D151583D}"/>
    <cellStyle name="Normal 25 2 9 2 4" xfId="31507" xr:uid="{651E3766-28AD-4AF2-8429-85AC7646EF5C}"/>
    <cellStyle name="Normal 25 2 9 3" xfId="31508" xr:uid="{88835A68-CEE6-4AFC-B34E-C99405EB0C73}"/>
    <cellStyle name="Normal 25 2 9 4" xfId="31509" xr:uid="{1BBCF5A1-94C8-463D-999A-BF04386249BF}"/>
    <cellStyle name="Normal 25 2 9 4 2" xfId="31510" xr:uid="{7E7AA3F1-18D2-4D07-BA08-95284B386907}"/>
    <cellStyle name="Normal 25 2 9 4 2 2" xfId="31511" xr:uid="{325847BF-1096-4E6B-B627-CE08CCBACD67}"/>
    <cellStyle name="Normal 25 2 9 4 2 2 2" xfId="31512" xr:uid="{D934AC23-7671-435B-A6EE-4A22F144D17E}"/>
    <cellStyle name="Normal 25 2 9 4 2 2 3" xfId="31513" xr:uid="{E8A7F456-5694-4C14-9AEC-25E088A25EE5}"/>
    <cellStyle name="Normal 25 2 9 4 2 2 4" xfId="31514" xr:uid="{2C667523-5111-4B33-9987-283535A1C26D}"/>
    <cellStyle name="Normal 25 2 9 4 2 2 5" xfId="31515" xr:uid="{B38363E0-BFDC-4B13-9979-667D6B493787}"/>
    <cellStyle name="Normal 25 2 9 4 2 3" xfId="31516" xr:uid="{F8A2B534-AF45-4A64-A186-5AAD2CB99D2B}"/>
    <cellStyle name="Normal 25 2 9 4 2 4" xfId="31517" xr:uid="{802F6781-31E3-4B93-BCBC-B3B0765B9F3D}"/>
    <cellStyle name="Normal 25 2 9 4 2 5" xfId="31518" xr:uid="{8973C861-D76E-4C31-8AAE-93FA524BF21A}"/>
    <cellStyle name="Normal 25 2 9 4 2 6" xfId="31519" xr:uid="{7B35004E-2D7B-4497-A664-D648A0BEA62F}"/>
    <cellStyle name="Normal 25 2 9 4 3" xfId="31520" xr:uid="{BEEF35ED-712F-4673-A9CA-1BDA626B61D9}"/>
    <cellStyle name="Normal 25 2 9 4 3 2" xfId="31521" xr:uid="{86613823-03DE-45C5-9805-C7D380B0B945}"/>
    <cellStyle name="Normal 25 2 9 4 3 2 2" xfId="31522" xr:uid="{D061F38E-AA94-4D8D-A51F-1D92031BBF86}"/>
    <cellStyle name="Normal 25 2 9 4 3 2 3" xfId="31523" xr:uid="{2286F54C-2C9C-4D12-85EC-A1F1C22B88E2}"/>
    <cellStyle name="Normal 25 2 9 4 3 3" xfId="31524" xr:uid="{F5F01189-6D15-40A5-8D3E-FA2F7284368A}"/>
    <cellStyle name="Normal 25 2 9 4 3 4" xfId="31525" xr:uid="{449151BF-A687-4951-9088-286F54BF8B5A}"/>
    <cellStyle name="Normal 25 2 9 4 3 5" xfId="31526" xr:uid="{CA9E905C-5C75-46B0-8E3B-2C3ED7BECDD0}"/>
    <cellStyle name="Normal 25 2 9 4 3 6" xfId="31527" xr:uid="{4EB9566B-B2CD-4921-82A2-0DE742675DA3}"/>
    <cellStyle name="Normal 25 2 9 4 4" xfId="31528" xr:uid="{85C4FB0C-4BA0-49EB-8C08-E26CE8C8C215}"/>
    <cellStyle name="Normal 25 2 9 4 4 2" xfId="31529" xr:uid="{0240CE4F-3526-423C-A2E9-1BED17D9DFC4}"/>
    <cellStyle name="Normal 25 2 9 4 4 3" xfId="31530" xr:uid="{511535E5-1292-4C77-B481-08DA2BC1437C}"/>
    <cellStyle name="Normal 25 2 9 4 5" xfId="31531" xr:uid="{A86EB8CB-6DC3-4A4F-82D9-7C2DC651DE47}"/>
    <cellStyle name="Normal 25 2 9 4 6" xfId="31532" xr:uid="{DB4ABF12-EFF3-4C67-A9B6-B25AC8261442}"/>
    <cellStyle name="Normal 25 2 9 4 7" xfId="31533" xr:uid="{BC05ADE1-0FC6-4F64-9306-5053FB9DC0EF}"/>
    <cellStyle name="Normal 25 2 9 4 8" xfId="31534" xr:uid="{59071D1B-3D24-4C0A-9B0E-3B6CE680D926}"/>
    <cellStyle name="Normal 25 2 9 5" xfId="31535" xr:uid="{A1BCAFCD-0AD9-4AB1-90AC-FDC8A74F5790}"/>
    <cellStyle name="Normal 25 2 9 5 2" xfId="31536" xr:uid="{C69770D0-FCE3-4C32-A683-50B37ED51281}"/>
    <cellStyle name="Normal 25 2 9 5 2 2" xfId="31537" xr:uid="{7D7090D3-E894-4490-BE3F-6B6DF453C47F}"/>
    <cellStyle name="Normal 25 2 9 5 2 2 2" xfId="31538" xr:uid="{2A1C1995-9CEC-49B8-A871-AAA268BCB2B0}"/>
    <cellStyle name="Normal 25 2 9 5 2 2 3" xfId="31539" xr:uid="{CB914D32-3535-46D0-AC5D-D31587BDAA8B}"/>
    <cellStyle name="Normal 25 2 9 5 2 2 4" xfId="31540" xr:uid="{C471F230-9B3E-4BCE-8A28-FE6B6F8823E2}"/>
    <cellStyle name="Normal 25 2 9 5 2 2 5" xfId="31541" xr:uid="{F6A7B215-F512-4377-800F-CE06D0D02B31}"/>
    <cellStyle name="Normal 25 2 9 5 2 3" xfId="31542" xr:uid="{0904F44C-0D49-422B-BB31-30C6B21973BF}"/>
    <cellStyle name="Normal 25 2 9 5 2 4" xfId="31543" xr:uid="{107625ED-9C1F-4D76-BDBA-B1BA25C42877}"/>
    <cellStyle name="Normal 25 2 9 5 2 5" xfId="31544" xr:uid="{DF0DA5B6-F8FC-4260-840A-C1368C042380}"/>
    <cellStyle name="Normal 25 2 9 5 2 6" xfId="31545" xr:uid="{F88E2976-ECD5-49EB-B857-6CD0862C8BA6}"/>
    <cellStyle name="Normal 25 2 9 5 3" xfId="31546" xr:uid="{EC677C3A-5C55-40B2-872D-6955E11C7298}"/>
    <cellStyle name="Normal 25 2 9 5 3 2" xfId="31547" xr:uid="{8DB87661-33FD-4EB8-B4CD-3A9EC34D5D08}"/>
    <cellStyle name="Normal 25 2 9 5 3 2 2" xfId="31548" xr:uid="{6E1CC51F-26C9-4253-ACB5-36A47351ADAB}"/>
    <cellStyle name="Normal 25 2 9 5 3 2 3" xfId="31549" xr:uid="{667407DB-BCAD-4872-877E-E091156A77EB}"/>
    <cellStyle name="Normal 25 2 9 5 3 3" xfId="31550" xr:uid="{A85D3ED5-AF86-4EFC-875E-55C61ECAD7B2}"/>
    <cellStyle name="Normal 25 2 9 5 3 4" xfId="31551" xr:uid="{CA9C71C4-E5F0-4B0E-B2BF-CD6E70892180}"/>
    <cellStyle name="Normal 25 2 9 5 3 5" xfId="31552" xr:uid="{F3CC42A8-D36F-4E0F-8E08-85492144AEFC}"/>
    <cellStyle name="Normal 25 2 9 5 3 6" xfId="31553" xr:uid="{67E202B0-73AF-4B1F-95AF-5B3FE21E9C8E}"/>
    <cellStyle name="Normal 25 2 9 5 4" xfId="31554" xr:uid="{E3ACBE43-DAF6-4B94-92F2-B87F86EB3645}"/>
    <cellStyle name="Normal 25 2 9 5 4 2" xfId="31555" xr:uid="{1BD4556C-2BDC-4720-851C-8E9DA8C12DEC}"/>
    <cellStyle name="Normal 25 2 9 5 4 3" xfId="31556" xr:uid="{69023865-A752-429A-8344-6EF496532BE2}"/>
    <cellStyle name="Normal 25 2 9 5 5" xfId="31557" xr:uid="{AB07A7FB-020B-43BC-88B4-F79ED47C07C7}"/>
    <cellStyle name="Normal 25 2 9 5 6" xfId="31558" xr:uid="{58556287-F777-4489-8D02-890BD91C4961}"/>
    <cellStyle name="Normal 25 2 9 5 7" xfId="31559" xr:uid="{40C1BBD9-4B92-4740-906E-3AC2D0C46518}"/>
    <cellStyle name="Normal 25 2 9 5 8" xfId="31560" xr:uid="{0083ECB7-D1D5-49F2-843A-E9CC966A6972}"/>
    <cellStyle name="Normal 25 2 9 6" xfId="31561" xr:uid="{CBF146A1-0664-4F30-9CEB-0783324F38AB}"/>
    <cellStyle name="Normal 25 2 9 7" xfId="31562" xr:uid="{93BF8B30-74B8-45FF-9442-B81C2D610276}"/>
    <cellStyle name="Normal 25 20" xfId="31563" xr:uid="{9FBE26D3-73EC-4364-8049-7104ABFE55D2}"/>
    <cellStyle name="Normal 25 20 2" xfId="31564" xr:uid="{106433F4-5D5C-4D58-9D44-094EDF93208D}"/>
    <cellStyle name="Normal 25 20 2 2" xfId="31565" xr:uid="{94EF46FD-50FD-41E0-8312-219B045B188E}"/>
    <cellStyle name="Normal 25 20 2 2 2" xfId="31566" xr:uid="{014E742F-ADE1-43E0-83E9-DA630B9925CF}"/>
    <cellStyle name="Normal 25 20 2 3" xfId="31567" xr:uid="{922506A0-C08A-4885-827B-09EA1A9507E5}"/>
    <cellStyle name="Normal 25 20 2 4" xfId="31568" xr:uid="{DF265951-92D6-4A15-935C-DFE474994437}"/>
    <cellStyle name="Normal 25 20 3" xfId="31569" xr:uid="{400BF63A-C99E-49C8-9077-275D7257A5EC}"/>
    <cellStyle name="Normal 25 20 4" xfId="31570" xr:uid="{87899B2E-F3E2-463C-87DE-52F1BCD74621}"/>
    <cellStyle name="Normal 25 20 4 2" xfId="31571" xr:uid="{E27854CC-BD95-4313-B158-DBBA00E1BC26}"/>
    <cellStyle name="Normal 25 20 4 2 2" xfId="31572" xr:uid="{36CFB25A-8586-4DD2-9DE7-9268EBE0B029}"/>
    <cellStyle name="Normal 25 20 4 2 2 2" xfId="31573" xr:uid="{6CEF68CB-B195-4BB0-9B73-76ED6CEF5CC1}"/>
    <cellStyle name="Normal 25 20 4 2 2 3" xfId="31574" xr:uid="{54B68DCD-4154-4A43-AAE5-B7326214D7FE}"/>
    <cellStyle name="Normal 25 20 4 2 2 4" xfId="31575" xr:uid="{A7C20D49-4849-46F4-8E22-3633FB14F9DE}"/>
    <cellStyle name="Normal 25 20 4 2 2 5" xfId="31576" xr:uid="{04FABCA3-C36F-4C79-92D0-B30DD10289BB}"/>
    <cellStyle name="Normal 25 20 4 2 3" xfId="31577" xr:uid="{A98B052D-C69B-465B-931C-6478EEBC9BAA}"/>
    <cellStyle name="Normal 25 20 4 2 4" xfId="31578" xr:uid="{2456973C-831D-4744-AAF8-0AF038990FD1}"/>
    <cellStyle name="Normal 25 20 4 2 5" xfId="31579" xr:uid="{672B5A97-BE88-4321-BC58-C3273F6D99E5}"/>
    <cellStyle name="Normal 25 20 4 2 6" xfId="31580" xr:uid="{32CF7D85-AA08-4F32-8D40-BD511572C03E}"/>
    <cellStyle name="Normal 25 20 4 3" xfId="31581" xr:uid="{A5DF1F3E-A640-4D44-A962-DB3954A117C7}"/>
    <cellStyle name="Normal 25 20 4 3 2" xfId="31582" xr:uid="{1D6049FA-9CAE-457F-A76A-10F0ADE0D438}"/>
    <cellStyle name="Normal 25 20 4 3 2 2" xfId="31583" xr:uid="{44BE3B36-21EE-4B88-9FA3-62D41505F715}"/>
    <cellStyle name="Normal 25 20 4 3 2 3" xfId="31584" xr:uid="{EB7A7CCA-28D4-4F8C-801F-F550154DEA84}"/>
    <cellStyle name="Normal 25 20 4 3 3" xfId="31585" xr:uid="{05B9E4B0-A9BF-4B69-ABB6-B6DA8BAB05E2}"/>
    <cellStyle name="Normal 25 20 4 3 4" xfId="31586" xr:uid="{E03A1522-9390-4073-B051-881C0C18F725}"/>
    <cellStyle name="Normal 25 20 4 3 5" xfId="31587" xr:uid="{D4641280-1F77-4242-B325-4E4F250B6C53}"/>
    <cellStyle name="Normal 25 20 4 3 6" xfId="31588" xr:uid="{6617333B-CC57-4458-8D10-DA43F6F248AC}"/>
    <cellStyle name="Normal 25 20 4 4" xfId="31589" xr:uid="{A5E3E482-FC4D-463E-8300-551B327570EA}"/>
    <cellStyle name="Normal 25 20 4 4 2" xfId="31590" xr:uid="{5243F24A-7BAB-4DA0-8516-9D2949232696}"/>
    <cellStyle name="Normal 25 20 4 4 3" xfId="31591" xr:uid="{98465BA6-2EFF-4530-AF47-B8F196D2061B}"/>
    <cellStyle name="Normal 25 20 4 5" xfId="31592" xr:uid="{BBFDD327-5E32-49F1-9AB3-989A953BAF62}"/>
    <cellStyle name="Normal 25 20 4 6" xfId="31593" xr:uid="{9CB8FE85-423E-4C3F-B337-812605187888}"/>
    <cellStyle name="Normal 25 20 4 7" xfId="31594" xr:uid="{8FB13817-DA79-4355-8D02-1F67AFD5CE76}"/>
    <cellStyle name="Normal 25 20 4 8" xfId="31595" xr:uid="{605C4E38-C115-4354-A660-AFCFE3136C1E}"/>
    <cellStyle name="Normal 25 20 5" xfId="31596" xr:uid="{06CEBD39-32AF-4138-ADE0-BAC53A67BC2B}"/>
    <cellStyle name="Normal 25 20 5 2" xfId="31597" xr:uid="{BCB716A8-994D-404D-A7FF-52D0BF2CB276}"/>
    <cellStyle name="Normal 25 20 5 2 2" xfId="31598" xr:uid="{45247566-91D6-4C87-A56F-1D4D39627087}"/>
    <cellStyle name="Normal 25 20 5 2 2 2" xfId="31599" xr:uid="{4B580A8D-1160-438F-8ECA-DC5DB6F2D5C0}"/>
    <cellStyle name="Normal 25 20 5 2 2 3" xfId="31600" xr:uid="{7695CDA0-8EC8-401B-BD73-0F76F0253B91}"/>
    <cellStyle name="Normal 25 20 5 2 2 4" xfId="31601" xr:uid="{C51629E1-403E-4F64-9D86-8B788C3F08C5}"/>
    <cellStyle name="Normal 25 20 5 2 2 5" xfId="31602" xr:uid="{1F248A24-C015-4084-9DAF-1009AD5128C4}"/>
    <cellStyle name="Normal 25 20 5 2 3" xfId="31603" xr:uid="{B2EC41DA-92C2-4E99-BE57-7ADC0464246B}"/>
    <cellStyle name="Normal 25 20 5 2 4" xfId="31604" xr:uid="{492E8732-260A-49C5-AFA6-B68A6FC49F9D}"/>
    <cellStyle name="Normal 25 20 5 2 5" xfId="31605" xr:uid="{B6F17337-E993-41F9-B0C6-601E9907E5DB}"/>
    <cellStyle name="Normal 25 20 5 2 6" xfId="31606" xr:uid="{2BB02F90-759A-4E85-BBC9-F7F16B0615AF}"/>
    <cellStyle name="Normal 25 20 5 3" xfId="31607" xr:uid="{D52122CC-D17C-43C6-890F-F8D897283C11}"/>
    <cellStyle name="Normal 25 20 5 3 2" xfId="31608" xr:uid="{CFBA10D1-365D-4267-A225-A0F961124952}"/>
    <cellStyle name="Normal 25 20 5 3 2 2" xfId="31609" xr:uid="{6C994D3D-ACE5-4947-9D8E-928B1298E323}"/>
    <cellStyle name="Normal 25 20 5 3 2 3" xfId="31610" xr:uid="{527AB876-7944-4112-AB73-90134B779E87}"/>
    <cellStyle name="Normal 25 20 5 3 3" xfId="31611" xr:uid="{7B0367E7-E6E9-42C8-9F73-A17F4E428E62}"/>
    <cellStyle name="Normal 25 20 5 3 4" xfId="31612" xr:uid="{12324CED-8C76-497B-92C8-2AF0730EDEAB}"/>
    <cellStyle name="Normal 25 20 5 3 5" xfId="31613" xr:uid="{2EB8A210-9AD9-4C26-90A0-14051B022EC9}"/>
    <cellStyle name="Normal 25 20 5 3 6" xfId="31614" xr:uid="{8A1BB48D-9511-4DF1-B2FA-B3FCFA99DA5D}"/>
    <cellStyle name="Normal 25 20 5 4" xfId="31615" xr:uid="{20FC128C-93DC-4877-AB8D-6488F34837C2}"/>
    <cellStyle name="Normal 25 20 5 4 2" xfId="31616" xr:uid="{CBC2E6E9-F3FA-4EA8-BB99-A5F79843FD67}"/>
    <cellStyle name="Normal 25 20 5 4 3" xfId="31617" xr:uid="{78598DF8-8C3E-46EB-9A4A-C08320283684}"/>
    <cellStyle name="Normal 25 20 5 5" xfId="31618" xr:uid="{F68DE67B-1D0E-4A89-8DCC-12D2FE2AC38E}"/>
    <cellStyle name="Normal 25 20 5 6" xfId="31619" xr:uid="{CC2E9D98-3E3E-4909-946C-813061384C06}"/>
    <cellStyle name="Normal 25 20 5 7" xfId="31620" xr:uid="{D588F90B-D60B-46D1-819E-6FE3F01B6100}"/>
    <cellStyle name="Normal 25 20 5 8" xfId="31621" xr:uid="{52F04B0A-095E-4509-8FE9-FF4EBE7A0A3A}"/>
    <cellStyle name="Normal 25 20 6" xfId="31622" xr:uid="{3CC4C58B-57E3-4CA9-A6A1-4243E7E86CFF}"/>
    <cellStyle name="Normal 25 20 7" xfId="31623" xr:uid="{196CDB7B-F82A-42F8-918B-C252565C9353}"/>
    <cellStyle name="Normal 25 21" xfId="31624" xr:uid="{694837A9-BA8E-4EC9-88D4-E0B7EE1A75FB}"/>
    <cellStyle name="Normal 25 21 2" xfId="31625" xr:uid="{71AEF116-F2CF-4657-9112-A40A838C1B71}"/>
    <cellStyle name="Normal 25 21 2 2" xfId="31626" xr:uid="{89786391-BE92-4845-B3B6-D47211932219}"/>
    <cellStyle name="Normal 25 21 2 2 2" xfId="31627" xr:uid="{076612B0-1F33-4FDE-B0E9-B0B21D63E9F4}"/>
    <cellStyle name="Normal 25 21 2 3" xfId="31628" xr:uid="{2AD1FFCD-A654-4DD1-A079-B40224A48488}"/>
    <cellStyle name="Normal 25 21 2 4" xfId="31629" xr:uid="{BE29F9E3-92D0-4E5F-B696-AB6E38B353AE}"/>
    <cellStyle name="Normal 25 21 3" xfId="31630" xr:uid="{ABB151C0-9267-4A31-BB50-1145BAF77B9C}"/>
    <cellStyle name="Normal 25 21 4" xfId="31631" xr:uid="{69AE1752-0875-42C5-BD2F-81EF5D5BEADF}"/>
    <cellStyle name="Normal 25 21 4 2" xfId="31632" xr:uid="{E76DD582-ED71-4594-86F9-7E959BFB58CF}"/>
    <cellStyle name="Normal 25 21 4 2 2" xfId="31633" xr:uid="{D4E64735-306A-43E0-8A14-0C2C2BF9A8EB}"/>
    <cellStyle name="Normal 25 21 4 2 2 2" xfId="31634" xr:uid="{20254B08-D3E6-46E1-8200-72DC06BAA43F}"/>
    <cellStyle name="Normal 25 21 4 2 2 3" xfId="31635" xr:uid="{F71B93E7-1DF6-4D09-8361-B8EF1585EC77}"/>
    <cellStyle name="Normal 25 21 4 2 2 4" xfId="31636" xr:uid="{3342953F-2EF3-4C63-838B-C3FBB88DEDD8}"/>
    <cellStyle name="Normal 25 21 4 2 2 5" xfId="31637" xr:uid="{1C453A18-502D-47AF-8726-2E86825C7E87}"/>
    <cellStyle name="Normal 25 21 4 2 3" xfId="31638" xr:uid="{EDD0121D-AD64-4845-8BA0-B1C90E760590}"/>
    <cellStyle name="Normal 25 21 4 2 4" xfId="31639" xr:uid="{856225A9-0569-4AC3-98AE-C24017D7BFD0}"/>
    <cellStyle name="Normal 25 21 4 2 5" xfId="31640" xr:uid="{4705E112-AF48-4B25-AB52-7C2D29A4EF98}"/>
    <cellStyle name="Normal 25 21 4 2 6" xfId="31641" xr:uid="{C7E18B8A-3811-4829-B221-0D4BAA36F999}"/>
    <cellStyle name="Normal 25 21 4 3" xfId="31642" xr:uid="{5FFFC014-D4D9-4923-8515-7D0D5160C422}"/>
    <cellStyle name="Normal 25 21 4 3 2" xfId="31643" xr:uid="{6E8E02FD-E558-4C4B-812F-3D68DB2FE893}"/>
    <cellStyle name="Normal 25 21 4 3 2 2" xfId="31644" xr:uid="{38CDDF04-1E27-4FF4-BDD6-314994F154A0}"/>
    <cellStyle name="Normal 25 21 4 3 2 3" xfId="31645" xr:uid="{32619917-F009-4881-BF79-B367D647ACA1}"/>
    <cellStyle name="Normal 25 21 4 3 3" xfId="31646" xr:uid="{C1EA5195-EEB3-447E-B19B-CFDB08FA68B4}"/>
    <cellStyle name="Normal 25 21 4 3 4" xfId="31647" xr:uid="{2AE1E30C-D977-4A82-8558-38C077CEC357}"/>
    <cellStyle name="Normal 25 21 4 3 5" xfId="31648" xr:uid="{C052F835-026D-4723-8C6E-8C735DE61C3C}"/>
    <cellStyle name="Normal 25 21 4 3 6" xfId="31649" xr:uid="{3E57C3E1-AF50-4B0F-8773-6FF37942E86D}"/>
    <cellStyle name="Normal 25 21 4 4" xfId="31650" xr:uid="{9944A809-C3A0-4ABB-B6F9-D03138E88643}"/>
    <cellStyle name="Normal 25 21 4 4 2" xfId="31651" xr:uid="{F2CE5637-E12B-49F6-B21E-E64DF7042A2D}"/>
    <cellStyle name="Normal 25 21 4 4 3" xfId="31652" xr:uid="{B398ADD5-1BCA-443C-A379-F4512BA2F507}"/>
    <cellStyle name="Normal 25 21 4 5" xfId="31653" xr:uid="{27CA884B-1534-46E6-BDD5-7537A470ADCD}"/>
    <cellStyle name="Normal 25 21 4 6" xfId="31654" xr:uid="{F08F3C2B-CE7B-439A-93BD-EECF07B8A1E4}"/>
    <cellStyle name="Normal 25 21 4 7" xfId="31655" xr:uid="{E749109D-EABD-4B87-90AB-7305478FDF02}"/>
    <cellStyle name="Normal 25 21 4 8" xfId="31656" xr:uid="{60CDFC9A-95D2-48E4-A60E-6AC01670AC04}"/>
    <cellStyle name="Normal 25 21 5" xfId="31657" xr:uid="{F51EA463-4F61-4B7C-9F71-D16F13899808}"/>
    <cellStyle name="Normal 25 21 5 2" xfId="31658" xr:uid="{5BDB77D5-3541-4E34-B371-855B186E080A}"/>
    <cellStyle name="Normal 25 21 5 2 2" xfId="31659" xr:uid="{C7A43EA5-95B5-4A31-8940-B87112A7DBC0}"/>
    <cellStyle name="Normal 25 21 5 2 2 2" xfId="31660" xr:uid="{28DAA5F9-B208-499E-B7C4-2FA0730CE7D7}"/>
    <cellStyle name="Normal 25 21 5 2 2 3" xfId="31661" xr:uid="{6CA6AF59-2020-433A-8744-FE25A9D049E1}"/>
    <cellStyle name="Normal 25 21 5 2 2 4" xfId="31662" xr:uid="{4C714DF0-F5B7-4B92-A5A9-98963D23A731}"/>
    <cellStyle name="Normal 25 21 5 2 2 5" xfId="31663" xr:uid="{FB15C7A8-5C3A-4FBA-B045-09A1A61B8F9C}"/>
    <cellStyle name="Normal 25 21 5 2 3" xfId="31664" xr:uid="{04F71234-5912-468B-8A62-74FC851F755B}"/>
    <cellStyle name="Normal 25 21 5 2 4" xfId="31665" xr:uid="{78BDC235-1798-4AFD-9037-E58687903B77}"/>
    <cellStyle name="Normal 25 21 5 2 5" xfId="31666" xr:uid="{3519473E-EDA6-4B7C-A4AC-0D214AB2FEC2}"/>
    <cellStyle name="Normal 25 21 5 2 6" xfId="31667" xr:uid="{23D1A62A-720A-4C66-93FC-DECBA48C320A}"/>
    <cellStyle name="Normal 25 21 5 3" xfId="31668" xr:uid="{4F08FFD0-DEF7-4EEB-9E38-1092560C34FD}"/>
    <cellStyle name="Normal 25 21 5 3 2" xfId="31669" xr:uid="{4BE5D793-A885-443A-A850-849D2E1DB20C}"/>
    <cellStyle name="Normal 25 21 5 3 2 2" xfId="31670" xr:uid="{B730B54B-90A3-48F4-A1B3-5E8AC95C1DCB}"/>
    <cellStyle name="Normal 25 21 5 3 2 3" xfId="31671" xr:uid="{9CBAA3E2-3010-4309-98EA-EDDE7FD76B04}"/>
    <cellStyle name="Normal 25 21 5 3 3" xfId="31672" xr:uid="{3FB4DDC9-CA0B-457A-A45E-E64089B1B3CD}"/>
    <cellStyle name="Normal 25 21 5 3 4" xfId="31673" xr:uid="{0986D029-B7E6-4BC3-AEE6-957BE21445E9}"/>
    <cellStyle name="Normal 25 21 5 3 5" xfId="31674" xr:uid="{E2F15820-91BC-48FD-B8AD-DCC70F54A199}"/>
    <cellStyle name="Normal 25 21 5 3 6" xfId="31675" xr:uid="{E6659221-2B4B-478E-85DF-3FB08C8F2A0C}"/>
    <cellStyle name="Normal 25 21 5 4" xfId="31676" xr:uid="{D735DC54-948C-4BBF-8E75-443319679BC8}"/>
    <cellStyle name="Normal 25 21 5 4 2" xfId="31677" xr:uid="{03C2270A-527B-4A66-9891-85934BC0FAB1}"/>
    <cellStyle name="Normal 25 21 5 4 3" xfId="31678" xr:uid="{45ACF475-913E-46BA-A0ED-DEEEC36973D8}"/>
    <cellStyle name="Normal 25 21 5 5" xfId="31679" xr:uid="{020B1F59-37A4-4C04-9974-1CF4CD0080BF}"/>
    <cellStyle name="Normal 25 21 5 6" xfId="31680" xr:uid="{3AB700BD-AE5E-4ADA-A233-51BE2B82DDC2}"/>
    <cellStyle name="Normal 25 21 5 7" xfId="31681" xr:uid="{485DA4B4-078C-46D5-B56E-BE1FE54946FB}"/>
    <cellStyle name="Normal 25 21 5 8" xfId="31682" xr:uid="{A6AF8C3F-412C-4408-AC51-CA2D9CC4AB30}"/>
    <cellStyle name="Normal 25 21 6" xfId="31683" xr:uid="{DA0F9C21-7EB9-4F9B-97F3-7688F6B5F21E}"/>
    <cellStyle name="Normal 25 21 7" xfId="31684" xr:uid="{6225A358-8017-46B9-ADFD-2F9BDEE6212F}"/>
    <cellStyle name="Normal 25 22" xfId="31685" xr:uid="{5030A7FA-CEE4-4A79-9CD6-EDE66D90FDEF}"/>
    <cellStyle name="Normal 25 22 2" xfId="31686" xr:uid="{4428F0E6-A565-4B82-989C-BE87218940AD}"/>
    <cellStyle name="Normal 25 22 2 2" xfId="31687" xr:uid="{6753BD27-56FE-4075-91F7-0C353DC2482B}"/>
    <cellStyle name="Normal 25 22 2 2 2" xfId="31688" xr:uid="{DDF494E5-4796-43A6-A32D-A448E21DA8C3}"/>
    <cellStyle name="Normal 25 22 2 3" xfId="31689" xr:uid="{DEDEC087-1650-4C4A-82D5-92648105E87F}"/>
    <cellStyle name="Normal 25 22 2 4" xfId="31690" xr:uid="{A3F10244-EEE3-43E0-96E7-473DE910693F}"/>
    <cellStyle name="Normal 25 22 3" xfId="31691" xr:uid="{806C1CDA-56A3-4198-ADB1-639DB9C64CD4}"/>
    <cellStyle name="Normal 25 22 4" xfId="31692" xr:uid="{32088278-9FB4-4CC0-87A6-14205D31A486}"/>
    <cellStyle name="Normal 25 22 4 2" xfId="31693" xr:uid="{F76A0314-3BA5-4F7C-971E-FE8B2747C499}"/>
    <cellStyle name="Normal 25 22 4 2 2" xfId="31694" xr:uid="{79E278F7-EA4B-4699-8F29-FAA2ABB47293}"/>
    <cellStyle name="Normal 25 22 4 2 2 2" xfId="31695" xr:uid="{0D241604-F925-4330-B1BE-776219B65816}"/>
    <cellStyle name="Normal 25 22 4 2 2 3" xfId="31696" xr:uid="{80C739A8-ABAE-45AB-B46F-6EADA9F7B40D}"/>
    <cellStyle name="Normal 25 22 4 2 2 4" xfId="31697" xr:uid="{A71AA572-C8C9-4FCC-8599-CB84828BB7B8}"/>
    <cellStyle name="Normal 25 22 4 2 2 5" xfId="31698" xr:uid="{024F9C45-CCB9-4DE9-8711-7902A44BF5C2}"/>
    <cellStyle name="Normal 25 22 4 2 3" xfId="31699" xr:uid="{B21235D0-1C99-4D0F-90D8-47534B70273B}"/>
    <cellStyle name="Normal 25 22 4 2 4" xfId="31700" xr:uid="{CCA635E9-9EB9-4DB5-ADBC-13C15708C2E3}"/>
    <cellStyle name="Normal 25 22 4 2 5" xfId="31701" xr:uid="{059AE1F6-66AA-40BA-95F9-E4B2EC92CBA6}"/>
    <cellStyle name="Normal 25 22 4 2 6" xfId="31702" xr:uid="{42826A4F-6B6C-4784-B64D-8B8FB46BD362}"/>
    <cellStyle name="Normal 25 22 4 3" xfId="31703" xr:uid="{0D8B4489-8629-40F1-AE6B-7578C99BB243}"/>
    <cellStyle name="Normal 25 22 4 3 2" xfId="31704" xr:uid="{5CBD6278-CFEF-4ABD-9A04-0CDC0EC20016}"/>
    <cellStyle name="Normal 25 22 4 3 2 2" xfId="31705" xr:uid="{2C8578BB-EA37-4C14-9005-02B2B7658A6C}"/>
    <cellStyle name="Normal 25 22 4 3 2 3" xfId="31706" xr:uid="{D685AA79-02CB-4A6F-BFDD-2930DDBF41A7}"/>
    <cellStyle name="Normal 25 22 4 3 3" xfId="31707" xr:uid="{9F1E1EA6-6923-4149-8C14-BFFC46721C8C}"/>
    <cellStyle name="Normal 25 22 4 3 4" xfId="31708" xr:uid="{48201332-6499-477A-A219-E82D03DF0C4B}"/>
    <cellStyle name="Normal 25 22 4 3 5" xfId="31709" xr:uid="{28751A91-FA6A-4EE4-8CC9-4DE2A396C296}"/>
    <cellStyle name="Normal 25 22 4 3 6" xfId="31710" xr:uid="{32B91FC2-32E4-4878-85BB-03BD6D78868F}"/>
    <cellStyle name="Normal 25 22 4 4" xfId="31711" xr:uid="{75AEDCFC-4808-473C-A478-5B8D3DA0EB32}"/>
    <cellStyle name="Normal 25 22 4 4 2" xfId="31712" xr:uid="{66618B32-FB63-4330-BE1C-818B0EE1876A}"/>
    <cellStyle name="Normal 25 22 4 4 3" xfId="31713" xr:uid="{91DA9405-B009-464F-99A7-C29F79F5621F}"/>
    <cellStyle name="Normal 25 22 4 5" xfId="31714" xr:uid="{5B9B79F3-1EB2-4F38-80C9-D371F0FBB4AC}"/>
    <cellStyle name="Normal 25 22 4 6" xfId="31715" xr:uid="{36FCC051-9AD9-4AC3-ABE6-A699287C3DBC}"/>
    <cellStyle name="Normal 25 22 4 7" xfId="31716" xr:uid="{A68B12A5-1D90-426A-8EBB-6E82E0F8B950}"/>
    <cellStyle name="Normal 25 22 4 8" xfId="31717" xr:uid="{EDFA1701-8002-4D04-929F-75AD899E4E6E}"/>
    <cellStyle name="Normal 25 22 5" xfId="31718" xr:uid="{AE1F4B20-2F06-48DC-B453-EE268B5C4FD8}"/>
    <cellStyle name="Normal 25 22 5 2" xfId="31719" xr:uid="{8CB209D7-2AA0-4EDB-A139-7FBAE3A5A960}"/>
    <cellStyle name="Normal 25 22 5 2 2" xfId="31720" xr:uid="{44A3FEEA-F546-4CE0-AA7F-FEE53800C24A}"/>
    <cellStyle name="Normal 25 22 5 2 2 2" xfId="31721" xr:uid="{623169D3-62C2-41EF-9ED6-2F831351D690}"/>
    <cellStyle name="Normal 25 22 5 2 2 3" xfId="31722" xr:uid="{4DA69F18-644D-469C-847F-2F111831B536}"/>
    <cellStyle name="Normal 25 22 5 2 2 4" xfId="31723" xr:uid="{C3BF0CD1-3ADE-4120-B075-D98F4AB43E82}"/>
    <cellStyle name="Normal 25 22 5 2 2 5" xfId="31724" xr:uid="{22835CD4-D7B4-4E08-99D3-BB29C5B4E887}"/>
    <cellStyle name="Normal 25 22 5 2 3" xfId="31725" xr:uid="{B261B241-2F97-4785-A10C-03F1CAACDF98}"/>
    <cellStyle name="Normal 25 22 5 2 4" xfId="31726" xr:uid="{21B97E06-EE84-4CEF-9E74-53ECA4A9BD85}"/>
    <cellStyle name="Normal 25 22 5 2 5" xfId="31727" xr:uid="{4CE71FD7-D0E2-4773-80FA-67849C529FAD}"/>
    <cellStyle name="Normal 25 22 5 2 6" xfId="31728" xr:uid="{A4A49E36-32FB-4E1E-8509-6E14EBFF5DE8}"/>
    <cellStyle name="Normal 25 22 5 3" xfId="31729" xr:uid="{BBC9DB3E-7304-4742-9629-E5FE2863E26D}"/>
    <cellStyle name="Normal 25 22 5 3 2" xfId="31730" xr:uid="{50EF8B87-5498-4F44-8BC3-9DBEEE913A12}"/>
    <cellStyle name="Normal 25 22 5 3 2 2" xfId="31731" xr:uid="{897B2D10-61D9-4A52-97CE-43FABC461FDE}"/>
    <cellStyle name="Normal 25 22 5 3 2 3" xfId="31732" xr:uid="{D618ECB5-4218-4905-BAC5-7EB5EB591D53}"/>
    <cellStyle name="Normal 25 22 5 3 3" xfId="31733" xr:uid="{A5789F68-B587-4E30-8FEF-D3FA7BD090C8}"/>
    <cellStyle name="Normal 25 22 5 3 4" xfId="31734" xr:uid="{485C939F-182E-49D5-AA21-38BF0D3FAB9C}"/>
    <cellStyle name="Normal 25 22 5 3 5" xfId="31735" xr:uid="{DA2AC4C3-3B71-4A6C-A6C9-AC33763C8812}"/>
    <cellStyle name="Normal 25 22 5 3 6" xfId="31736" xr:uid="{59A49D96-127E-431F-8AF1-2FA03A0C80D3}"/>
    <cellStyle name="Normal 25 22 5 4" xfId="31737" xr:uid="{612A01D9-8CDB-4FDA-8B70-83169D40F0A9}"/>
    <cellStyle name="Normal 25 22 5 4 2" xfId="31738" xr:uid="{B0EEAADE-93DF-408E-9837-C7B72783CD53}"/>
    <cellStyle name="Normal 25 22 5 4 3" xfId="31739" xr:uid="{95548970-9067-4D50-A235-157FA60AB8BA}"/>
    <cellStyle name="Normal 25 22 5 5" xfId="31740" xr:uid="{AB46050D-2FD5-4745-8E61-826A600E7A96}"/>
    <cellStyle name="Normal 25 22 5 6" xfId="31741" xr:uid="{5BE885E2-F06B-4019-9A68-554883FC3643}"/>
    <cellStyle name="Normal 25 22 5 7" xfId="31742" xr:uid="{3426DD1D-4992-4A4B-8C6C-FB4D52B3BA15}"/>
    <cellStyle name="Normal 25 22 5 8" xfId="31743" xr:uid="{B9EEA796-5AE0-48D4-B5F9-14461D9E99A2}"/>
    <cellStyle name="Normal 25 22 6" xfId="31744" xr:uid="{02F4D6FA-4288-4EF9-A12C-DF65684304C0}"/>
    <cellStyle name="Normal 25 22 7" xfId="31745" xr:uid="{686FAE33-DF78-45F7-B874-346E54411C77}"/>
    <cellStyle name="Normal 25 23" xfId="31746" xr:uid="{5B5EAD79-61C8-438F-9361-82ABF53C234E}"/>
    <cellStyle name="Normal 25 23 2" xfId="31747" xr:uid="{C96D3C0B-33DC-49F3-9730-30E2D4EA304A}"/>
    <cellStyle name="Normal 25 23 2 2" xfId="31748" xr:uid="{4B19CF04-CB14-4DCC-A5CF-33D6E705996A}"/>
    <cellStyle name="Normal 25 23 2 2 2" xfId="31749" xr:uid="{84851841-169B-42EC-AFFC-57D78DC839A3}"/>
    <cellStyle name="Normal 25 23 2 3" xfId="31750" xr:uid="{936BF3F6-3AFF-4D0E-B5D0-826E9DA44DA4}"/>
    <cellStyle name="Normal 25 23 2 4" xfId="31751" xr:uid="{0FA9EE53-EA9E-470A-9D0D-A4E580190E3B}"/>
    <cellStyle name="Normal 25 23 3" xfId="31752" xr:uid="{ADCB1438-892D-4514-8762-3C85CE54175F}"/>
    <cellStyle name="Normal 25 23 4" xfId="31753" xr:uid="{FDE568FD-C4F7-4ACD-BEF1-1C8AC10D5C6E}"/>
    <cellStyle name="Normal 25 23 4 2" xfId="31754" xr:uid="{07CD95F5-B482-4BC7-8093-AC1F06DC9ED7}"/>
    <cellStyle name="Normal 25 23 4 2 2" xfId="31755" xr:uid="{3E56E5C5-519C-4FBD-975A-AF84CF43581B}"/>
    <cellStyle name="Normal 25 23 4 2 2 2" xfId="31756" xr:uid="{07AE490E-6D2C-41C7-9D7C-2DB7D3226072}"/>
    <cellStyle name="Normal 25 23 4 2 2 3" xfId="31757" xr:uid="{1749B498-73EA-4A20-8EDC-A99A6A028F26}"/>
    <cellStyle name="Normal 25 23 4 2 2 4" xfId="31758" xr:uid="{76AE0CD3-75A6-47EA-91AB-924AF5E8ACCB}"/>
    <cellStyle name="Normal 25 23 4 2 2 5" xfId="31759" xr:uid="{B8D02A07-D2ED-4B9D-B5D3-29443C9F68B2}"/>
    <cellStyle name="Normal 25 23 4 2 3" xfId="31760" xr:uid="{0D336239-BC69-463D-AA62-A7D59883878D}"/>
    <cellStyle name="Normal 25 23 4 2 4" xfId="31761" xr:uid="{3352B154-06A7-419B-BE7B-3F02ED167590}"/>
    <cellStyle name="Normal 25 23 4 2 5" xfId="31762" xr:uid="{D924E813-0AAC-4D0D-A5D7-7B3515CEDB2D}"/>
    <cellStyle name="Normal 25 23 4 2 6" xfId="31763" xr:uid="{C956FFCD-3D56-4E5E-A7AD-0F59BDF007EB}"/>
    <cellStyle name="Normal 25 23 4 3" xfId="31764" xr:uid="{33AA385B-C7ED-4016-AF47-600CCFBF69BA}"/>
    <cellStyle name="Normal 25 23 4 3 2" xfId="31765" xr:uid="{412FD21B-0FC6-4BAA-B3C0-F9C3880F7C67}"/>
    <cellStyle name="Normal 25 23 4 3 2 2" xfId="31766" xr:uid="{5EC6B9FB-520E-4455-90FA-115FB761E32D}"/>
    <cellStyle name="Normal 25 23 4 3 2 3" xfId="31767" xr:uid="{F66A4D8B-487A-4668-B2FA-048E31856FF0}"/>
    <cellStyle name="Normal 25 23 4 3 3" xfId="31768" xr:uid="{55BC1F8A-8CEF-49F5-8870-CD81D6242F5D}"/>
    <cellStyle name="Normal 25 23 4 3 4" xfId="31769" xr:uid="{79BD701F-30DB-4642-AEC4-4249A89A0852}"/>
    <cellStyle name="Normal 25 23 4 3 5" xfId="31770" xr:uid="{AA0D1785-5D8F-43FC-B7CD-7B80B9C70ECF}"/>
    <cellStyle name="Normal 25 23 4 3 6" xfId="31771" xr:uid="{73C467DA-43CC-49A5-8A14-5BC9B8DAC8F1}"/>
    <cellStyle name="Normal 25 23 4 4" xfId="31772" xr:uid="{9889A7D7-AC55-4023-BBA7-8C312C9946CC}"/>
    <cellStyle name="Normal 25 23 4 4 2" xfId="31773" xr:uid="{DF881D96-2B38-4FAA-A31B-3744B1B1B07D}"/>
    <cellStyle name="Normal 25 23 4 4 3" xfId="31774" xr:uid="{FB025636-355A-40F5-8D31-2EFB1DE9C33E}"/>
    <cellStyle name="Normal 25 23 4 5" xfId="31775" xr:uid="{9A5862E1-76BC-473C-AA73-3C8D0B7198C8}"/>
    <cellStyle name="Normal 25 23 4 6" xfId="31776" xr:uid="{4C7C9945-BD72-4935-A26C-6A6E2A802E5C}"/>
    <cellStyle name="Normal 25 23 4 7" xfId="31777" xr:uid="{0A19975B-4F14-4B6D-9467-8B6E9C5A11D8}"/>
    <cellStyle name="Normal 25 23 4 8" xfId="31778" xr:uid="{268ADC5F-3289-4104-BE96-5BE1E306BE7A}"/>
    <cellStyle name="Normal 25 23 5" xfId="31779" xr:uid="{648AD552-8BFA-4321-AB0E-499E46C02D82}"/>
    <cellStyle name="Normal 25 23 5 2" xfId="31780" xr:uid="{D81D01A3-DF03-4ECB-951B-3167ED52DD2B}"/>
    <cellStyle name="Normal 25 23 5 2 2" xfId="31781" xr:uid="{1D3F7306-5180-48A8-83A2-715BD4FC838D}"/>
    <cellStyle name="Normal 25 23 5 2 2 2" xfId="31782" xr:uid="{D66F2E73-B4AA-46FD-B7AE-DEC5DA98E492}"/>
    <cellStyle name="Normal 25 23 5 2 2 3" xfId="31783" xr:uid="{2982F941-CD79-4494-9892-0D3EEBE8F0BA}"/>
    <cellStyle name="Normal 25 23 5 2 2 4" xfId="31784" xr:uid="{B6ED1A67-C1CE-4F93-87C8-4A197690B61A}"/>
    <cellStyle name="Normal 25 23 5 2 2 5" xfId="31785" xr:uid="{C3A369B9-9ED4-4EEC-9F1E-09E024BFCC98}"/>
    <cellStyle name="Normal 25 23 5 2 3" xfId="31786" xr:uid="{D6609BF0-EE35-4EFE-AD20-DECD93B66561}"/>
    <cellStyle name="Normal 25 23 5 2 4" xfId="31787" xr:uid="{2A4442FA-945A-40AA-834D-1839C9B3B2D8}"/>
    <cellStyle name="Normal 25 23 5 2 5" xfId="31788" xr:uid="{6DAE739B-7DD5-40B6-BFEF-49E9E19E81C9}"/>
    <cellStyle name="Normal 25 23 5 2 6" xfId="31789" xr:uid="{41B63A39-9896-471C-B5E4-166803731DBD}"/>
    <cellStyle name="Normal 25 23 5 3" xfId="31790" xr:uid="{B5F73539-E97F-49D1-8BD9-1E9516305F03}"/>
    <cellStyle name="Normal 25 23 5 3 2" xfId="31791" xr:uid="{2FBF5432-8B75-4807-A8A4-B4904A8FB740}"/>
    <cellStyle name="Normal 25 23 5 3 2 2" xfId="31792" xr:uid="{ACE610B0-021F-4711-97F1-F8E06C2D9FC1}"/>
    <cellStyle name="Normal 25 23 5 3 2 3" xfId="31793" xr:uid="{F5382597-1525-48F8-9E96-01E8AF4EC827}"/>
    <cellStyle name="Normal 25 23 5 3 3" xfId="31794" xr:uid="{99040525-E9CE-4BC6-A2ED-6001F6EA87E8}"/>
    <cellStyle name="Normal 25 23 5 3 4" xfId="31795" xr:uid="{227C7153-57D4-4B44-BC88-E4066142DEE6}"/>
    <cellStyle name="Normal 25 23 5 3 5" xfId="31796" xr:uid="{4297B690-C85D-4925-9A12-612A86EAFE4A}"/>
    <cellStyle name="Normal 25 23 5 3 6" xfId="31797" xr:uid="{AFF59234-2892-4997-A0E6-28D2F17FC44F}"/>
    <cellStyle name="Normal 25 23 5 4" xfId="31798" xr:uid="{7905D55A-2CEF-4671-833B-F8436FC7D71B}"/>
    <cellStyle name="Normal 25 23 5 4 2" xfId="31799" xr:uid="{80F738C3-0564-4B4F-BA3E-200FDDDE6980}"/>
    <cellStyle name="Normal 25 23 5 4 3" xfId="31800" xr:uid="{60DDE49F-7862-458C-9078-A91115956C92}"/>
    <cellStyle name="Normal 25 23 5 5" xfId="31801" xr:uid="{BB797120-D1A4-40A4-92B7-3633B6A705AE}"/>
    <cellStyle name="Normal 25 23 5 6" xfId="31802" xr:uid="{7988E27F-6CA1-4751-8D74-17E1FAA0327F}"/>
    <cellStyle name="Normal 25 23 5 7" xfId="31803" xr:uid="{165A5CFA-5CA4-4B86-BA3C-B78529538252}"/>
    <cellStyle name="Normal 25 23 5 8" xfId="31804" xr:uid="{C81D83DC-95FA-4711-BAB6-D7F747BD3F36}"/>
    <cellStyle name="Normal 25 23 6" xfId="31805" xr:uid="{3F4516F8-4628-4B2E-9908-1449613D2581}"/>
    <cellStyle name="Normal 25 23 7" xfId="31806" xr:uid="{2730C4DB-C082-4973-90F9-CEE8B67036B2}"/>
    <cellStyle name="Normal 25 24" xfId="31807" xr:uid="{DBB0BEC2-8017-4FB8-97E6-BE951E227675}"/>
    <cellStyle name="Normal 25 24 2" xfId="31808" xr:uid="{D81616B1-EC24-4795-A76F-5E20E782E1E7}"/>
    <cellStyle name="Normal 25 24 2 2" xfId="31809" xr:uid="{BAD3746C-E668-4DC8-A50B-72F34E348731}"/>
    <cellStyle name="Normal 25 24 2 2 2" xfId="31810" xr:uid="{058BF7E3-54FB-4ED0-8E2D-619A7EB37A77}"/>
    <cellStyle name="Normal 25 24 2 3" xfId="31811" xr:uid="{49EAA6C2-4B5C-42D2-BE9B-8731B8244B43}"/>
    <cellStyle name="Normal 25 24 2 4" xfId="31812" xr:uid="{ECC2E63D-EFDF-4B87-8BC7-5BE10BCBC1E6}"/>
    <cellStyle name="Normal 25 24 3" xfId="31813" xr:uid="{4741B9B0-CA26-4130-8BEB-7B402324D314}"/>
    <cellStyle name="Normal 25 24 4" xfId="31814" xr:uid="{F48C4766-61CA-4009-9499-BE6DDEFEDD1E}"/>
    <cellStyle name="Normal 25 24 4 2" xfId="31815" xr:uid="{856C3298-82BE-4B5D-A9D5-62DAD9B2B510}"/>
    <cellStyle name="Normal 25 24 4 2 2" xfId="31816" xr:uid="{ED083ADB-57A1-4F2E-AC4E-5F75F1640BA6}"/>
    <cellStyle name="Normal 25 24 4 2 2 2" xfId="31817" xr:uid="{804C16B2-F58E-481B-9D83-1E02FCD4A689}"/>
    <cellStyle name="Normal 25 24 4 2 2 3" xfId="31818" xr:uid="{6F5E361C-64D3-41A4-8303-1EC115FA62A8}"/>
    <cellStyle name="Normal 25 24 4 2 2 4" xfId="31819" xr:uid="{8C5110B9-0D3D-40EF-AEC8-2ECAA4289498}"/>
    <cellStyle name="Normal 25 24 4 2 2 5" xfId="31820" xr:uid="{95E2095C-9E3A-4C29-96B4-008F8ECC8D1E}"/>
    <cellStyle name="Normal 25 24 4 2 3" xfId="31821" xr:uid="{FCE43617-FB11-4EF8-BD6E-704BA9E964C8}"/>
    <cellStyle name="Normal 25 24 4 2 4" xfId="31822" xr:uid="{647030AC-D6F4-48A9-A118-1C0ABA5627C3}"/>
    <cellStyle name="Normal 25 24 4 2 5" xfId="31823" xr:uid="{85DB4C4C-CE8D-4FEE-A79E-D2F3CD8339C3}"/>
    <cellStyle name="Normal 25 24 4 2 6" xfId="31824" xr:uid="{F1CED540-FE7C-419F-B273-FD78E7D4C2D7}"/>
    <cellStyle name="Normal 25 24 4 3" xfId="31825" xr:uid="{2BB89EE6-9A54-4180-BFB0-50EC867845BA}"/>
    <cellStyle name="Normal 25 24 4 3 2" xfId="31826" xr:uid="{563CE03B-61C2-4242-82BD-DC1A1294ECF3}"/>
    <cellStyle name="Normal 25 24 4 3 2 2" xfId="31827" xr:uid="{FF1AE13D-0236-4033-BF90-6ED50AE6D358}"/>
    <cellStyle name="Normal 25 24 4 3 2 3" xfId="31828" xr:uid="{8DA68C03-F31C-45A6-9A46-00C25FF10499}"/>
    <cellStyle name="Normal 25 24 4 3 3" xfId="31829" xr:uid="{F4A94510-A222-4DA1-AC34-2CF65254F964}"/>
    <cellStyle name="Normal 25 24 4 3 4" xfId="31830" xr:uid="{A36419DC-0B81-4FDE-B16C-276CC5701E89}"/>
    <cellStyle name="Normal 25 24 4 3 5" xfId="31831" xr:uid="{67CD1FA4-980A-4198-A56D-6CF0DCA71FCC}"/>
    <cellStyle name="Normal 25 24 4 3 6" xfId="31832" xr:uid="{5F08EAB6-7599-4229-BEB7-00170E0F6BE1}"/>
    <cellStyle name="Normal 25 24 4 4" xfId="31833" xr:uid="{93B5DB88-C2E4-412D-BB9C-B19471ED1F37}"/>
    <cellStyle name="Normal 25 24 4 4 2" xfId="31834" xr:uid="{1915C3FD-241A-45B2-841D-394831B75BEE}"/>
    <cellStyle name="Normal 25 24 4 4 3" xfId="31835" xr:uid="{82374822-3EB7-4D66-9F02-02E2806CFBB5}"/>
    <cellStyle name="Normal 25 24 4 5" xfId="31836" xr:uid="{49381F6E-9986-445F-8600-2C87AB0E2CFA}"/>
    <cellStyle name="Normal 25 24 4 6" xfId="31837" xr:uid="{55927AAA-51AE-42F7-95ED-8DA8CED1D25F}"/>
    <cellStyle name="Normal 25 24 4 7" xfId="31838" xr:uid="{D2555AFC-893D-475B-9BB0-C3C9118485E4}"/>
    <cellStyle name="Normal 25 24 4 8" xfId="31839" xr:uid="{66FBFE73-658B-4DDB-958D-03CE70218E35}"/>
    <cellStyle name="Normal 25 24 5" xfId="31840" xr:uid="{26B2DA9C-3865-4748-93D0-DF9EB9CF207B}"/>
    <cellStyle name="Normal 25 24 5 2" xfId="31841" xr:uid="{7C363BBC-C82F-4F78-8E8B-9940C1A5D1D7}"/>
    <cellStyle name="Normal 25 24 5 2 2" xfId="31842" xr:uid="{E9F34549-D5E8-4DFD-8740-9CEC03A620E8}"/>
    <cellStyle name="Normal 25 24 5 2 2 2" xfId="31843" xr:uid="{E6778E1C-44F7-4C06-BC5E-079C026FA97F}"/>
    <cellStyle name="Normal 25 24 5 2 2 3" xfId="31844" xr:uid="{776C1DE4-D49C-411B-82D6-36F62BADFEEE}"/>
    <cellStyle name="Normal 25 24 5 2 2 4" xfId="31845" xr:uid="{EB32C742-E9DD-4103-86FC-638FE0236B33}"/>
    <cellStyle name="Normal 25 24 5 2 2 5" xfId="31846" xr:uid="{241EC01A-A837-488A-AE7C-A9AF4FDF904B}"/>
    <cellStyle name="Normal 25 24 5 2 3" xfId="31847" xr:uid="{21AAAB90-F8DC-4094-B087-FD91CC2703AB}"/>
    <cellStyle name="Normal 25 24 5 2 4" xfId="31848" xr:uid="{080E2DCA-9CE6-4516-AEA7-F4CC87EC1092}"/>
    <cellStyle name="Normal 25 24 5 2 5" xfId="31849" xr:uid="{984D6207-257B-4C13-8132-269836964D59}"/>
    <cellStyle name="Normal 25 24 5 2 6" xfId="31850" xr:uid="{C48EDF4F-4F5B-4D22-8FF7-8B08E78F4DD3}"/>
    <cellStyle name="Normal 25 24 5 3" xfId="31851" xr:uid="{8333B0A6-50B0-42C9-8813-0F45625AE358}"/>
    <cellStyle name="Normal 25 24 5 3 2" xfId="31852" xr:uid="{9035A4D9-B788-4111-B6FA-5D5D2E8715A8}"/>
    <cellStyle name="Normal 25 24 5 3 2 2" xfId="31853" xr:uid="{6FFE6F07-72C4-4B22-9AFA-1601A55CA5FD}"/>
    <cellStyle name="Normal 25 24 5 3 2 3" xfId="31854" xr:uid="{B5D383D3-2E4F-4D53-A8E2-11EE5FA1E222}"/>
    <cellStyle name="Normal 25 24 5 3 3" xfId="31855" xr:uid="{74A847E7-30A4-4F26-9DA5-A8ABA50E9986}"/>
    <cellStyle name="Normal 25 24 5 3 4" xfId="31856" xr:uid="{FE61B65C-F820-45ED-B5F1-095B1D3E2B3A}"/>
    <cellStyle name="Normal 25 24 5 3 5" xfId="31857" xr:uid="{D07ECBEF-5B71-49F9-9F57-524C143B170B}"/>
    <cellStyle name="Normal 25 24 5 3 6" xfId="31858" xr:uid="{94880B90-648C-45A8-B4E9-10F7D4630502}"/>
    <cellStyle name="Normal 25 24 5 4" xfId="31859" xr:uid="{29B19C90-41FF-471C-8F0F-208DB3C24F00}"/>
    <cellStyle name="Normal 25 24 5 4 2" xfId="31860" xr:uid="{E501A471-DF56-4A81-88D8-919F48906209}"/>
    <cellStyle name="Normal 25 24 5 4 3" xfId="31861" xr:uid="{D54CA2CF-72DC-4B38-8C12-1FC4936756B2}"/>
    <cellStyle name="Normal 25 24 5 5" xfId="31862" xr:uid="{0FEF5951-6E33-44EE-9090-C4B6561E4378}"/>
    <cellStyle name="Normal 25 24 5 6" xfId="31863" xr:uid="{74C185AC-F627-436F-9EA9-43473DC199C8}"/>
    <cellStyle name="Normal 25 24 5 7" xfId="31864" xr:uid="{D7270DB0-D4E5-4053-BCA1-04229660776F}"/>
    <cellStyle name="Normal 25 24 5 8" xfId="31865" xr:uid="{DEEC55DC-E323-4D56-BDC2-DA1618202A08}"/>
    <cellStyle name="Normal 25 24 6" xfId="31866" xr:uid="{78A8319D-B234-4596-B28E-0D4AE642C85F}"/>
    <cellStyle name="Normal 25 24 7" xfId="31867" xr:uid="{6F20AF3F-E448-46A6-9CD2-95DEBE348CC9}"/>
    <cellStyle name="Normal 25 25" xfId="31868" xr:uid="{CCCA35EB-3BC0-4D71-9207-DCE96303324E}"/>
    <cellStyle name="Normal 25 25 2" xfId="31869" xr:uid="{B95EAC07-5037-4882-B64A-9B091A008F11}"/>
    <cellStyle name="Normal 25 25 2 2" xfId="31870" xr:uid="{8034264D-F28F-4057-81CC-0A8CB95D3100}"/>
    <cellStyle name="Normal 25 25 2 2 2" xfId="31871" xr:uid="{C1CAEFDA-553C-4117-8CE7-F01738725405}"/>
    <cellStyle name="Normal 25 25 2 3" xfId="31872" xr:uid="{697CDEE6-75A7-40F1-B3D1-0F9BC4C09242}"/>
    <cellStyle name="Normal 25 25 2 4" xfId="31873" xr:uid="{A817DFF8-C2A5-4E0E-B633-103932D092F5}"/>
    <cellStyle name="Normal 25 25 3" xfId="31874" xr:uid="{266F94D4-8857-4D62-87A9-2C6E3BD8A1A2}"/>
    <cellStyle name="Normal 25 25 4" xfId="31875" xr:uid="{919EB3E8-FA5C-495D-983D-6EC8B3F9E13F}"/>
    <cellStyle name="Normal 25 25 4 2" xfId="31876" xr:uid="{E5399FBA-C3ED-4DC5-878E-C859DF20059A}"/>
    <cellStyle name="Normal 25 25 4 2 2" xfId="31877" xr:uid="{DFB30DCD-1419-4306-95AB-4255860F8987}"/>
    <cellStyle name="Normal 25 25 4 2 2 2" xfId="31878" xr:uid="{22748961-A672-4A7F-B194-7DB3D4F41E0B}"/>
    <cellStyle name="Normal 25 25 4 2 2 3" xfId="31879" xr:uid="{5C155635-CF68-49E3-949C-459228DE0570}"/>
    <cellStyle name="Normal 25 25 4 2 2 4" xfId="31880" xr:uid="{161F88B8-C052-4259-A164-6125DAA1E0AC}"/>
    <cellStyle name="Normal 25 25 4 2 2 5" xfId="31881" xr:uid="{59747FEF-B989-4193-AC63-C7A828103EF6}"/>
    <cellStyle name="Normal 25 25 4 2 3" xfId="31882" xr:uid="{E057B876-789C-4266-BEC6-A169DA0D781B}"/>
    <cellStyle name="Normal 25 25 4 2 4" xfId="31883" xr:uid="{D9172123-A2A3-4215-BC3E-699AE5BBAA4C}"/>
    <cellStyle name="Normal 25 25 4 2 5" xfId="31884" xr:uid="{A32F1D4F-92EE-404B-B7AA-D1D37F2A1B39}"/>
    <cellStyle name="Normal 25 25 4 2 6" xfId="31885" xr:uid="{39DF1863-F465-494B-8A72-E9C40825B976}"/>
    <cellStyle name="Normal 25 25 4 3" xfId="31886" xr:uid="{55B9B269-E709-46A6-9CD4-A7E4A900E836}"/>
    <cellStyle name="Normal 25 25 4 3 2" xfId="31887" xr:uid="{023D5FE4-94CE-41E9-A21C-B4C9B154E1A2}"/>
    <cellStyle name="Normal 25 25 4 3 2 2" xfId="31888" xr:uid="{9C85974A-E761-44F1-9BA2-13562742C317}"/>
    <cellStyle name="Normal 25 25 4 3 2 3" xfId="31889" xr:uid="{26C6D27A-7D93-4581-951F-6BDE480FE6FF}"/>
    <cellStyle name="Normal 25 25 4 3 3" xfId="31890" xr:uid="{29841E0B-B07B-41DD-B475-FD90BEF0D4D1}"/>
    <cellStyle name="Normal 25 25 4 3 4" xfId="31891" xr:uid="{AF4A82EB-6BA5-44BD-AA25-279D3B1302C5}"/>
    <cellStyle name="Normal 25 25 4 3 5" xfId="31892" xr:uid="{84531BD6-480B-46D0-A780-1BA17E89A094}"/>
    <cellStyle name="Normal 25 25 4 3 6" xfId="31893" xr:uid="{91A3F730-1DD3-4CE4-9CC6-2B8D1AE1B48B}"/>
    <cellStyle name="Normal 25 25 4 4" xfId="31894" xr:uid="{02EF47FB-C58E-4617-BA40-9B07F8D5DBEC}"/>
    <cellStyle name="Normal 25 25 4 4 2" xfId="31895" xr:uid="{CF0F7AEC-65C3-4CA4-AF09-BE6BA520BC62}"/>
    <cellStyle name="Normal 25 25 4 4 3" xfId="31896" xr:uid="{30F0F2DB-8215-425B-B3A8-46A64F84CB60}"/>
    <cellStyle name="Normal 25 25 4 5" xfId="31897" xr:uid="{28E93D26-5F63-4F20-8C17-6CDC8E3F0E09}"/>
    <cellStyle name="Normal 25 25 4 6" xfId="31898" xr:uid="{47B70F26-0FE3-4DE6-AF25-07E0DB9BC233}"/>
    <cellStyle name="Normal 25 25 4 7" xfId="31899" xr:uid="{50C2976B-A166-45B9-B25D-DBC8D1692965}"/>
    <cellStyle name="Normal 25 25 4 8" xfId="31900" xr:uid="{D1132AA6-292D-4844-A640-FB5CA082A95C}"/>
    <cellStyle name="Normal 25 25 5" xfId="31901" xr:uid="{1002A607-37E6-43FB-B063-1D5AF5DA390B}"/>
    <cellStyle name="Normal 25 25 5 2" xfId="31902" xr:uid="{D3FB25A2-3846-4BFA-8045-401664BCF35B}"/>
    <cellStyle name="Normal 25 25 5 2 2" xfId="31903" xr:uid="{D70F0971-DA15-4B1E-BC54-1F972E29D097}"/>
    <cellStyle name="Normal 25 25 5 2 2 2" xfId="31904" xr:uid="{D39B5F61-4332-498E-A5FC-5B9958F2F30C}"/>
    <cellStyle name="Normal 25 25 5 2 2 3" xfId="31905" xr:uid="{07343D46-2973-4915-8F0E-DBF6942E262F}"/>
    <cellStyle name="Normal 25 25 5 2 2 4" xfId="31906" xr:uid="{FDC69DBD-B352-4003-AB9A-B9B76000C37C}"/>
    <cellStyle name="Normal 25 25 5 2 2 5" xfId="31907" xr:uid="{3818A540-B51D-4008-84F3-7117BF0D4B81}"/>
    <cellStyle name="Normal 25 25 5 2 3" xfId="31908" xr:uid="{03660ABD-8AFC-43F7-A37C-4D937D94AF80}"/>
    <cellStyle name="Normal 25 25 5 2 4" xfId="31909" xr:uid="{3617BA9B-E9B2-492D-8C6E-7E9AB6D73EE5}"/>
    <cellStyle name="Normal 25 25 5 2 5" xfId="31910" xr:uid="{10CD7CED-2622-416A-AEC5-0FEAFE64D742}"/>
    <cellStyle name="Normal 25 25 5 2 6" xfId="31911" xr:uid="{748E6D31-5EF2-48CB-BBBC-E9C8B7300DB0}"/>
    <cellStyle name="Normal 25 25 5 3" xfId="31912" xr:uid="{A1D45584-D5AC-4D34-B326-B6F9B7A6C47E}"/>
    <cellStyle name="Normal 25 25 5 3 2" xfId="31913" xr:uid="{3673B6C3-DEFB-4CBA-B2F6-17BF8D38FB3D}"/>
    <cellStyle name="Normal 25 25 5 3 2 2" xfId="31914" xr:uid="{DEE82AA9-4EFC-49E8-A1B5-FA4D34496B08}"/>
    <cellStyle name="Normal 25 25 5 3 2 3" xfId="31915" xr:uid="{CDBA96A4-E833-4EDD-B837-F414E3ADC8DF}"/>
    <cellStyle name="Normal 25 25 5 3 3" xfId="31916" xr:uid="{B44CF06F-C6FF-4453-BB19-1F30F5117815}"/>
    <cellStyle name="Normal 25 25 5 3 4" xfId="31917" xr:uid="{08411692-28EB-4FF7-92B2-72372EF3F683}"/>
    <cellStyle name="Normal 25 25 5 3 5" xfId="31918" xr:uid="{97855A7F-0B52-461A-811E-BA5994910180}"/>
    <cellStyle name="Normal 25 25 5 3 6" xfId="31919" xr:uid="{D06CFE75-39DC-4FAC-A025-65D7B692A55D}"/>
    <cellStyle name="Normal 25 25 5 4" xfId="31920" xr:uid="{7A723D6E-3DAB-4CAA-BD1B-947F9BCF4062}"/>
    <cellStyle name="Normal 25 25 5 4 2" xfId="31921" xr:uid="{DF086536-3B3F-447D-A72E-81CA4C9E42BB}"/>
    <cellStyle name="Normal 25 25 5 4 3" xfId="31922" xr:uid="{8D760CCD-3F97-4F82-85AC-701129C9556F}"/>
    <cellStyle name="Normal 25 25 5 5" xfId="31923" xr:uid="{1894D720-DFE2-4574-A4B5-03DC32F29BC3}"/>
    <cellStyle name="Normal 25 25 5 6" xfId="31924" xr:uid="{4CC87F91-9373-440C-802D-3ECA2B4146B7}"/>
    <cellStyle name="Normal 25 25 5 7" xfId="31925" xr:uid="{90A5417A-AF5C-42EE-A624-061E72E35E89}"/>
    <cellStyle name="Normal 25 25 5 8" xfId="31926" xr:uid="{095E36CF-ABE5-4E35-8F3A-469AFEE44245}"/>
    <cellStyle name="Normal 25 25 6" xfId="31927" xr:uid="{29419BF8-225D-4A3D-AB56-D6DC609796D9}"/>
    <cellStyle name="Normal 25 25 7" xfId="31928" xr:uid="{0B9D5A06-9A26-47E2-935B-4973CAF01F14}"/>
    <cellStyle name="Normal 25 26" xfId="31929" xr:uid="{33B1268E-C1B4-4FDD-A9D1-A10844A2F22E}"/>
    <cellStyle name="Normal 25 26 2" xfId="31930" xr:uid="{4A96B1E9-74E5-4DB2-805B-18779101984C}"/>
    <cellStyle name="Normal 25 26 2 2" xfId="31931" xr:uid="{D5880F44-0A7B-4079-B836-3381E7613E11}"/>
    <cellStyle name="Normal 25 26 2 2 2" xfId="31932" xr:uid="{EC82ACA4-24B2-4181-A4BA-DA9377FDA65B}"/>
    <cellStyle name="Normal 25 26 2 3" xfId="31933" xr:uid="{BFEB697B-CC57-4A12-8D3C-2B1612092730}"/>
    <cellStyle name="Normal 25 26 2 4" xfId="31934" xr:uid="{7C813C00-2EA7-4320-93C3-3106F3E91CE0}"/>
    <cellStyle name="Normal 25 26 3" xfId="31935" xr:uid="{94721B61-519C-4F2A-8326-7B55EA5B33C7}"/>
    <cellStyle name="Normal 25 26 4" xfId="31936" xr:uid="{5C756A0E-35ED-4822-BD6E-F61AE52213FC}"/>
    <cellStyle name="Normal 25 26 4 2" xfId="31937" xr:uid="{CB42A65F-8AC3-4186-BD10-B74B425502B3}"/>
    <cellStyle name="Normal 25 26 4 2 2" xfId="31938" xr:uid="{C49787D7-8892-4E1E-A1C9-D3F8998BB613}"/>
    <cellStyle name="Normal 25 26 4 2 2 2" xfId="31939" xr:uid="{3F2F6CE0-7FFA-49AE-AE05-9C77FF54B3B3}"/>
    <cellStyle name="Normal 25 26 4 2 2 3" xfId="31940" xr:uid="{6E769329-F1A3-4C6D-80E5-85CF63605F29}"/>
    <cellStyle name="Normal 25 26 4 2 2 4" xfId="31941" xr:uid="{3F361059-0498-4487-8AE3-17BC0E1BDDC7}"/>
    <cellStyle name="Normal 25 26 4 2 2 5" xfId="31942" xr:uid="{83C977FE-703E-490C-96FF-F413CA64C27B}"/>
    <cellStyle name="Normal 25 26 4 2 3" xfId="31943" xr:uid="{7543A1B9-493C-41FE-9040-4DFF97CB17D1}"/>
    <cellStyle name="Normal 25 26 4 2 4" xfId="31944" xr:uid="{D4F348E6-3729-46AF-8B56-774255C03B98}"/>
    <cellStyle name="Normal 25 26 4 2 5" xfId="31945" xr:uid="{D6AE6290-E436-4A33-BF0F-F35B13920656}"/>
    <cellStyle name="Normal 25 26 4 2 6" xfId="31946" xr:uid="{9454C648-FF9B-4F4E-85D5-E72BCAA7BF52}"/>
    <cellStyle name="Normal 25 26 4 3" xfId="31947" xr:uid="{91B64F11-E32B-4FE5-977D-1CD6E95C9355}"/>
    <cellStyle name="Normal 25 26 4 3 2" xfId="31948" xr:uid="{1AF158B2-17FC-47ED-BB76-C870EF357354}"/>
    <cellStyle name="Normal 25 26 4 3 2 2" xfId="31949" xr:uid="{1176AEC1-08B6-468C-8E76-44B6F7F4EDD8}"/>
    <cellStyle name="Normal 25 26 4 3 2 3" xfId="31950" xr:uid="{97FAE639-A4E2-41E1-9C15-CC2648741623}"/>
    <cellStyle name="Normal 25 26 4 3 3" xfId="31951" xr:uid="{7EED442C-1389-4BC3-9D2D-9CAF22FE7509}"/>
    <cellStyle name="Normal 25 26 4 3 4" xfId="31952" xr:uid="{C2486D7F-901B-4F2A-BE0D-7BE7099144FB}"/>
    <cellStyle name="Normal 25 26 4 3 5" xfId="31953" xr:uid="{516110B7-5539-4786-A475-11042BFC1B1C}"/>
    <cellStyle name="Normal 25 26 4 3 6" xfId="31954" xr:uid="{7BB9A68F-5793-4ECF-91C0-2D7D49DDC5C0}"/>
    <cellStyle name="Normal 25 26 4 4" xfId="31955" xr:uid="{5C9427EB-21CF-4F2C-AA8E-F95A20C6753A}"/>
    <cellStyle name="Normal 25 26 4 4 2" xfId="31956" xr:uid="{16CAF0C6-9515-4F8D-ACD5-FAFF48EBA0A5}"/>
    <cellStyle name="Normal 25 26 4 4 3" xfId="31957" xr:uid="{5009FAA8-54E5-4565-B8A3-0C59DF3AB1DA}"/>
    <cellStyle name="Normal 25 26 4 5" xfId="31958" xr:uid="{0C8BC486-838B-4BD0-8517-5A2C0619A166}"/>
    <cellStyle name="Normal 25 26 4 6" xfId="31959" xr:uid="{0C93AC38-C62A-47C5-96B6-D733F2F8FF3A}"/>
    <cellStyle name="Normal 25 26 4 7" xfId="31960" xr:uid="{05C75011-66B2-4691-B9E1-16A44A0E299F}"/>
    <cellStyle name="Normal 25 26 4 8" xfId="31961" xr:uid="{1A4D1FEF-9455-4008-844C-39B34E12E650}"/>
    <cellStyle name="Normal 25 26 5" xfId="31962" xr:uid="{323684C9-FAA3-4FF5-B895-741D4DE9811B}"/>
    <cellStyle name="Normal 25 26 5 2" xfId="31963" xr:uid="{87CE319C-6DC4-4255-B193-E8DF6D551BAD}"/>
    <cellStyle name="Normal 25 26 5 2 2" xfId="31964" xr:uid="{C085B6E6-9443-4317-A9AB-401A59A3D731}"/>
    <cellStyle name="Normal 25 26 5 2 2 2" xfId="31965" xr:uid="{897110F7-25F2-4C92-9962-B82441C8DA5E}"/>
    <cellStyle name="Normal 25 26 5 2 2 3" xfId="31966" xr:uid="{43F9D59A-CA85-4098-A365-03C067564008}"/>
    <cellStyle name="Normal 25 26 5 2 2 4" xfId="31967" xr:uid="{62B0C366-6115-41D9-A78A-C2B2EEB008E1}"/>
    <cellStyle name="Normal 25 26 5 2 2 5" xfId="31968" xr:uid="{B8FEB756-433A-4963-9F0A-7044A7C5D43B}"/>
    <cellStyle name="Normal 25 26 5 2 3" xfId="31969" xr:uid="{50580B98-150F-45E4-9F31-42363539319D}"/>
    <cellStyle name="Normal 25 26 5 2 4" xfId="31970" xr:uid="{7C00852B-EE84-4C6A-84CB-F08CEF8F0560}"/>
    <cellStyle name="Normal 25 26 5 2 5" xfId="31971" xr:uid="{B458D1C8-C2D0-44FF-BBAD-031AEC2CD817}"/>
    <cellStyle name="Normal 25 26 5 2 6" xfId="31972" xr:uid="{625AA1DF-2E35-4727-966B-D96141577A84}"/>
    <cellStyle name="Normal 25 26 5 3" xfId="31973" xr:uid="{4630A483-57CB-4383-BE8A-FBC5D53B2A0F}"/>
    <cellStyle name="Normal 25 26 5 3 2" xfId="31974" xr:uid="{294D2612-C473-4783-B688-31B169305C83}"/>
    <cellStyle name="Normal 25 26 5 3 2 2" xfId="31975" xr:uid="{2BF4C41F-46E6-4CF1-B65D-E423A81A2D30}"/>
    <cellStyle name="Normal 25 26 5 3 2 3" xfId="31976" xr:uid="{FF17E330-4F5C-4E40-B18F-0744A172246A}"/>
    <cellStyle name="Normal 25 26 5 3 3" xfId="31977" xr:uid="{80358433-337D-43FE-9D04-E0D8BD591CDE}"/>
    <cellStyle name="Normal 25 26 5 3 4" xfId="31978" xr:uid="{ADD5E33E-F91E-489F-8B6F-967B1C510B83}"/>
    <cellStyle name="Normal 25 26 5 3 5" xfId="31979" xr:uid="{B93978F9-D0F8-42AA-AA1E-5A51EAFA4BA4}"/>
    <cellStyle name="Normal 25 26 5 3 6" xfId="31980" xr:uid="{44BCE595-1680-4562-9D27-03B6942134ED}"/>
    <cellStyle name="Normal 25 26 5 4" xfId="31981" xr:uid="{27F8CB97-692D-43B6-B9FA-C88D74159FC4}"/>
    <cellStyle name="Normal 25 26 5 4 2" xfId="31982" xr:uid="{F8600CD6-41A5-404B-84A4-1CFABC76C35B}"/>
    <cellStyle name="Normal 25 26 5 4 3" xfId="31983" xr:uid="{26D21FA8-7276-4668-8D4A-6B30E29688BA}"/>
    <cellStyle name="Normal 25 26 5 5" xfId="31984" xr:uid="{15F9F479-EF83-400C-BF7C-3118845AA935}"/>
    <cellStyle name="Normal 25 26 5 6" xfId="31985" xr:uid="{DD0919A3-02E0-4A0C-9F53-8BC11F083D59}"/>
    <cellStyle name="Normal 25 26 5 7" xfId="31986" xr:uid="{17B349B4-F09B-4FA0-976D-33A1811C8F1B}"/>
    <cellStyle name="Normal 25 26 5 8" xfId="31987" xr:uid="{3974057F-986D-4712-B3A2-89B8F8B45BB3}"/>
    <cellStyle name="Normal 25 26 6" xfId="31988" xr:uid="{2CC9792C-DA5C-4D80-94BD-2F5FE9C4DBE8}"/>
    <cellStyle name="Normal 25 26 7" xfId="31989" xr:uid="{1C221A9D-6BF7-47CE-BFA6-BC56277914C4}"/>
    <cellStyle name="Normal 25 27" xfId="31990" xr:uid="{54034A77-0DB3-4ED0-A611-A7FC03FF9201}"/>
    <cellStyle name="Normal 25 27 2" xfId="31991" xr:uid="{8D688C6C-9A4C-4D33-97D5-42FC75134610}"/>
    <cellStyle name="Normal 25 27 2 2" xfId="31992" xr:uid="{8E916ED0-488F-4719-B650-9A67BCB60D1D}"/>
    <cellStyle name="Normal 25 27 2 2 2" xfId="31993" xr:uid="{823BC70D-54BB-43D4-8745-073CDB970D6E}"/>
    <cellStyle name="Normal 25 27 2 3" xfId="31994" xr:uid="{0D8F1D8D-481E-4042-AD97-88DC163FF67C}"/>
    <cellStyle name="Normal 25 27 2 4" xfId="31995" xr:uid="{768EBB0A-34E3-48DE-8206-E30E284C76AC}"/>
    <cellStyle name="Normal 25 27 3" xfId="31996" xr:uid="{8E9A36E0-D46B-42E4-9AFA-A6EF52F89889}"/>
    <cellStyle name="Normal 25 27 4" xfId="31997" xr:uid="{773568C4-8503-4E0E-AC56-DEF73A95F88D}"/>
    <cellStyle name="Normal 25 27 4 2" xfId="31998" xr:uid="{A0572AF9-A20A-402E-9043-D133659305D7}"/>
    <cellStyle name="Normal 25 27 4 2 2" xfId="31999" xr:uid="{169CD63D-FBDA-4CCA-A0E6-F230C5DB6D9C}"/>
    <cellStyle name="Normal 25 27 4 2 2 2" xfId="32000" xr:uid="{CAAF2196-3513-4859-BC66-115119BE36F1}"/>
    <cellStyle name="Normal 25 27 4 2 2 3" xfId="32001" xr:uid="{AC4DF14A-DA8E-4A64-B861-7C5E7231BB53}"/>
    <cellStyle name="Normal 25 27 4 2 2 4" xfId="32002" xr:uid="{5C483F55-F760-4CAB-AD8B-9447A3BD8394}"/>
    <cellStyle name="Normal 25 27 4 2 2 5" xfId="32003" xr:uid="{E1D9DA06-D5FD-4CBC-8C05-01E88A1F04B6}"/>
    <cellStyle name="Normal 25 27 4 2 3" xfId="32004" xr:uid="{2BD52ABD-A79B-45C1-965B-2A0A2534B62C}"/>
    <cellStyle name="Normal 25 27 4 2 4" xfId="32005" xr:uid="{531152F5-8019-45EF-90E3-4C1E03C7FB98}"/>
    <cellStyle name="Normal 25 27 4 2 5" xfId="32006" xr:uid="{B18C61C5-02E9-461F-AE6E-0422A711D5BE}"/>
    <cellStyle name="Normal 25 27 4 2 6" xfId="32007" xr:uid="{57BAF63D-3559-425B-BD0E-5798D993198B}"/>
    <cellStyle name="Normal 25 27 4 3" xfId="32008" xr:uid="{2FEED1DF-40C7-44BC-9EE7-CA4E6216B9B0}"/>
    <cellStyle name="Normal 25 27 4 3 2" xfId="32009" xr:uid="{FF33EB4B-5D0F-4B6F-91FA-2D6FFCCBD068}"/>
    <cellStyle name="Normal 25 27 4 3 2 2" xfId="32010" xr:uid="{1857F048-C770-4609-849A-3118A5102964}"/>
    <cellStyle name="Normal 25 27 4 3 2 3" xfId="32011" xr:uid="{8BA52371-5148-46AE-9D8E-6975A233F04D}"/>
    <cellStyle name="Normal 25 27 4 3 3" xfId="32012" xr:uid="{7F2294CB-9F5F-48C2-8EB9-092A9E8F0B3B}"/>
    <cellStyle name="Normal 25 27 4 3 4" xfId="32013" xr:uid="{1BDEC49F-0131-429F-9004-0A9A02631FA1}"/>
    <cellStyle name="Normal 25 27 4 3 5" xfId="32014" xr:uid="{777662A9-39F8-47C0-B183-48EBDC580710}"/>
    <cellStyle name="Normal 25 27 4 3 6" xfId="32015" xr:uid="{18E28153-822B-4787-A87D-E71B1CD73A82}"/>
    <cellStyle name="Normal 25 27 4 4" xfId="32016" xr:uid="{DCC3F7D0-406E-478E-8B2B-4CFF21C7AF8E}"/>
    <cellStyle name="Normal 25 27 4 4 2" xfId="32017" xr:uid="{86E32C01-A4B8-43F4-BDD5-F67A428356DB}"/>
    <cellStyle name="Normal 25 27 4 4 3" xfId="32018" xr:uid="{0823A3FB-D1ED-425D-BDF9-970F6D809723}"/>
    <cellStyle name="Normal 25 27 4 5" xfId="32019" xr:uid="{DDC6DD79-C721-45C3-8444-1E03388CAC93}"/>
    <cellStyle name="Normal 25 27 4 6" xfId="32020" xr:uid="{07BF42AA-8019-4D43-9105-F5FB0D9E58CD}"/>
    <cellStyle name="Normal 25 27 4 7" xfId="32021" xr:uid="{33716AEC-BE7F-467B-A5C9-BE74CB849EB8}"/>
    <cellStyle name="Normal 25 27 4 8" xfId="32022" xr:uid="{8C569BEB-F32E-417F-B7D3-BC11351CFE73}"/>
    <cellStyle name="Normal 25 27 5" xfId="32023" xr:uid="{BF80F661-E72B-4256-8F69-B30E765D5D9D}"/>
    <cellStyle name="Normal 25 27 5 2" xfId="32024" xr:uid="{749D52FC-B300-400C-A404-03D3CCE72BB2}"/>
    <cellStyle name="Normal 25 27 5 2 2" xfId="32025" xr:uid="{476D7072-68E8-475E-8113-21161433DC49}"/>
    <cellStyle name="Normal 25 27 5 2 2 2" xfId="32026" xr:uid="{4FDA82CE-6191-4FE1-9057-C2EE7E91AA09}"/>
    <cellStyle name="Normal 25 27 5 2 2 3" xfId="32027" xr:uid="{2E23E53A-D081-4182-BB5F-B2A08A88FF6C}"/>
    <cellStyle name="Normal 25 27 5 2 2 4" xfId="32028" xr:uid="{216BB360-3F4D-47E3-A1DF-5C4742D8F356}"/>
    <cellStyle name="Normal 25 27 5 2 2 5" xfId="32029" xr:uid="{AE3CC427-40C8-4C6B-A796-F7AE8D607E0B}"/>
    <cellStyle name="Normal 25 27 5 2 3" xfId="32030" xr:uid="{BAD5E640-F886-4BA9-8BE0-1ADD4C8BA710}"/>
    <cellStyle name="Normal 25 27 5 2 4" xfId="32031" xr:uid="{FBC3CA11-5CF4-45CD-B8A4-6CEED5632353}"/>
    <cellStyle name="Normal 25 27 5 2 5" xfId="32032" xr:uid="{74C66337-B9A3-4735-9F1A-85F9EB1D67EE}"/>
    <cellStyle name="Normal 25 27 5 2 6" xfId="32033" xr:uid="{C6D978F5-E450-4445-B283-42C7AF0B8C46}"/>
    <cellStyle name="Normal 25 27 5 3" xfId="32034" xr:uid="{8FDB6243-92B6-4029-9C32-1BAF3BB06FDD}"/>
    <cellStyle name="Normal 25 27 5 3 2" xfId="32035" xr:uid="{C100320F-92DC-4D83-8548-19D913FD523B}"/>
    <cellStyle name="Normal 25 27 5 3 2 2" xfId="32036" xr:uid="{A79DEFB0-5D4A-4651-8F27-D95719DDFD10}"/>
    <cellStyle name="Normal 25 27 5 3 2 3" xfId="32037" xr:uid="{51B0D5CC-3BC2-48F8-A4FD-0860565F9078}"/>
    <cellStyle name="Normal 25 27 5 3 3" xfId="32038" xr:uid="{14D477A0-5E4D-40A8-9641-B9E547AA7B24}"/>
    <cellStyle name="Normal 25 27 5 3 4" xfId="32039" xr:uid="{AA6739E5-9B90-4C34-8270-C8C32B5C4769}"/>
    <cellStyle name="Normal 25 27 5 3 5" xfId="32040" xr:uid="{01D5680E-B2F1-4BAA-B359-59A0765784C7}"/>
    <cellStyle name="Normal 25 27 5 3 6" xfId="32041" xr:uid="{941FD76F-5989-4056-9B05-417A89CFD890}"/>
    <cellStyle name="Normal 25 27 5 4" xfId="32042" xr:uid="{6906B9C6-9CE9-4495-91B9-D4B9D159A6E9}"/>
    <cellStyle name="Normal 25 27 5 4 2" xfId="32043" xr:uid="{E30CCBFD-221A-45E3-BAE0-088B451E8151}"/>
    <cellStyle name="Normal 25 27 5 4 3" xfId="32044" xr:uid="{ACCB19FE-0DFE-4786-8DEA-1EDE6141D799}"/>
    <cellStyle name="Normal 25 27 5 5" xfId="32045" xr:uid="{455660EF-40CF-4569-95F8-1F6EBFDCCF08}"/>
    <cellStyle name="Normal 25 27 5 6" xfId="32046" xr:uid="{8B21E72B-5E07-40A0-8FF7-4B7A06B0E9C7}"/>
    <cellStyle name="Normal 25 27 5 7" xfId="32047" xr:uid="{F070D1A2-B2E2-475E-806E-5950F55103A7}"/>
    <cellStyle name="Normal 25 27 5 8" xfId="32048" xr:uid="{CC662C7B-9EF0-4D50-972B-FAA74ACE8CE9}"/>
    <cellStyle name="Normal 25 27 6" xfId="32049" xr:uid="{DF2E1151-C403-4255-8667-D84AFE4E69E0}"/>
    <cellStyle name="Normal 25 27 7" xfId="32050" xr:uid="{13DEB0E6-AB77-4FFD-8A53-6FA96AEC696A}"/>
    <cellStyle name="Normal 25 28" xfId="32051" xr:uid="{16D623B5-F836-4514-979E-90A678A1CAE5}"/>
    <cellStyle name="Normal 25 28 2" xfId="32052" xr:uid="{74B023BE-8FD0-4E41-ABAA-CC29167D1FB8}"/>
    <cellStyle name="Normal 25 28 2 2" xfId="32053" xr:uid="{B20030EA-8C28-4EAE-8871-030A875E65E1}"/>
    <cellStyle name="Normal 25 28 2 2 2" xfId="32054" xr:uid="{6AC2E650-E44B-496E-90AB-33D7EED77138}"/>
    <cellStyle name="Normal 25 28 2 3" xfId="32055" xr:uid="{85234CE0-DC19-44F6-8EAC-D9739F0689D5}"/>
    <cellStyle name="Normal 25 28 2 4" xfId="32056" xr:uid="{668B8A83-151D-4ED3-9E85-4EFE7ED77164}"/>
    <cellStyle name="Normal 25 28 3" xfId="32057" xr:uid="{24B45AB6-A6A8-49BA-AB03-A265D0CC4FFE}"/>
    <cellStyle name="Normal 25 28 4" xfId="32058" xr:uid="{FB7B3BC0-46DB-4143-98B0-9AA374CF8820}"/>
    <cellStyle name="Normal 25 28 4 2" xfId="32059" xr:uid="{8C452DEA-B1AD-4778-88C3-B726491D7EF8}"/>
    <cellStyle name="Normal 25 28 4 2 2" xfId="32060" xr:uid="{35B1AA05-4EFA-4E21-AB7B-88C38671EA65}"/>
    <cellStyle name="Normal 25 28 4 2 2 2" xfId="32061" xr:uid="{F6161453-DA7D-4E06-97C0-6B3CAB58E2F2}"/>
    <cellStyle name="Normal 25 28 4 2 2 3" xfId="32062" xr:uid="{E1452665-3566-4FF0-91B0-0845303F36A6}"/>
    <cellStyle name="Normal 25 28 4 2 2 4" xfId="32063" xr:uid="{9A77A3DD-4C9C-49CD-8761-1447D8C28CF5}"/>
    <cellStyle name="Normal 25 28 4 2 2 5" xfId="32064" xr:uid="{A98E25DB-F00F-4D49-A7FC-13CEBD41727C}"/>
    <cellStyle name="Normal 25 28 4 2 3" xfId="32065" xr:uid="{C0142975-10E9-43E8-B8E3-1879CA2D1AC4}"/>
    <cellStyle name="Normal 25 28 4 2 4" xfId="32066" xr:uid="{3B4B00C5-CCE9-4070-B69D-6686C3B60166}"/>
    <cellStyle name="Normal 25 28 4 2 5" xfId="32067" xr:uid="{89D6DE4C-63AE-4F38-875B-0FFC8A1359B7}"/>
    <cellStyle name="Normal 25 28 4 2 6" xfId="32068" xr:uid="{A5881A34-0BCC-498A-B7EB-D6592866CB9B}"/>
    <cellStyle name="Normal 25 28 4 3" xfId="32069" xr:uid="{464EA884-0685-42B9-B1C8-F721558DC345}"/>
    <cellStyle name="Normal 25 28 4 3 2" xfId="32070" xr:uid="{ADF150C0-A64A-4D3B-826D-743F67E7D77D}"/>
    <cellStyle name="Normal 25 28 4 3 2 2" xfId="32071" xr:uid="{75C760C9-0E62-4B84-80B9-555E38797F9B}"/>
    <cellStyle name="Normal 25 28 4 3 2 3" xfId="32072" xr:uid="{29EC4987-09FE-4775-9EB6-88BC055AFC48}"/>
    <cellStyle name="Normal 25 28 4 3 3" xfId="32073" xr:uid="{79D6E042-CE17-4292-85AB-6E2F48F26161}"/>
    <cellStyle name="Normal 25 28 4 3 4" xfId="32074" xr:uid="{5379EB50-BB07-4160-8F3B-E1DA9D2E0529}"/>
    <cellStyle name="Normal 25 28 4 3 5" xfId="32075" xr:uid="{3C428A92-6DB2-4C63-92F8-B77D13B64293}"/>
    <cellStyle name="Normal 25 28 4 3 6" xfId="32076" xr:uid="{3E96262A-965B-4BA3-86E0-3206CE978A6C}"/>
    <cellStyle name="Normal 25 28 4 4" xfId="32077" xr:uid="{1DE5F843-848B-495C-8EA7-7FC7DDBD26B3}"/>
    <cellStyle name="Normal 25 28 4 4 2" xfId="32078" xr:uid="{326EA484-0329-413A-840A-F2BA7E7B1AEF}"/>
    <cellStyle name="Normal 25 28 4 4 3" xfId="32079" xr:uid="{474050F0-C543-46A8-9D32-E156F219DDEF}"/>
    <cellStyle name="Normal 25 28 4 5" xfId="32080" xr:uid="{79701698-F583-40DA-ADA1-0012A8D3F72D}"/>
    <cellStyle name="Normal 25 28 4 6" xfId="32081" xr:uid="{B89119E3-764C-41DD-A299-EAF1D3149C1D}"/>
    <cellStyle name="Normal 25 28 4 7" xfId="32082" xr:uid="{8225050E-B444-4782-8C6B-AC3E9B4157FA}"/>
    <cellStyle name="Normal 25 28 4 8" xfId="32083" xr:uid="{6E9ACC47-235B-46CA-BBA1-67DFD287966F}"/>
    <cellStyle name="Normal 25 28 5" xfId="32084" xr:uid="{A101DA59-D1CE-433E-BC56-DCB9272CCDB9}"/>
    <cellStyle name="Normal 25 28 5 2" xfId="32085" xr:uid="{590B3B1A-738F-4C0E-9564-8A3DA2DAC9CA}"/>
    <cellStyle name="Normal 25 28 5 2 2" xfId="32086" xr:uid="{F701B94E-D673-4AD6-8B82-69B2AC464124}"/>
    <cellStyle name="Normal 25 28 5 2 2 2" xfId="32087" xr:uid="{0EE6B6AC-40D5-411C-8B43-70ACDFF8914E}"/>
    <cellStyle name="Normal 25 28 5 2 2 3" xfId="32088" xr:uid="{E4803B67-ECC1-4664-8746-19E9E594B1A6}"/>
    <cellStyle name="Normal 25 28 5 2 2 4" xfId="32089" xr:uid="{A8DB295A-01E4-47BB-B15A-E5986E1AB124}"/>
    <cellStyle name="Normal 25 28 5 2 2 5" xfId="32090" xr:uid="{388E2290-BEC9-4539-AD7B-6CB462927648}"/>
    <cellStyle name="Normal 25 28 5 2 3" xfId="32091" xr:uid="{3CAD3211-8363-45A6-B957-316A820298FC}"/>
    <cellStyle name="Normal 25 28 5 2 4" xfId="32092" xr:uid="{57BD09A4-3BD1-45AD-BC99-DAB202869CEF}"/>
    <cellStyle name="Normal 25 28 5 2 5" xfId="32093" xr:uid="{0AF11D2B-C831-411B-A3BC-AE35B70356B4}"/>
    <cellStyle name="Normal 25 28 5 2 6" xfId="32094" xr:uid="{88717993-5024-4AD4-AE21-1C81AFD428DE}"/>
    <cellStyle name="Normal 25 28 5 3" xfId="32095" xr:uid="{30611FFB-0163-44B5-BB0B-D048F5AA471E}"/>
    <cellStyle name="Normal 25 28 5 3 2" xfId="32096" xr:uid="{7E261731-7867-4095-B9FB-44C74235B0F2}"/>
    <cellStyle name="Normal 25 28 5 3 2 2" xfId="32097" xr:uid="{4DA0F8D2-546F-46E2-BA71-398A5395BA7E}"/>
    <cellStyle name="Normal 25 28 5 3 2 3" xfId="32098" xr:uid="{02BFAEB5-166D-4AF6-B148-7748F89056A3}"/>
    <cellStyle name="Normal 25 28 5 3 3" xfId="32099" xr:uid="{B8B1F5AB-4F85-4711-95EA-0A7BFEED1810}"/>
    <cellStyle name="Normal 25 28 5 3 4" xfId="32100" xr:uid="{0D1C3654-BFED-42B2-8FDB-1E94A578F453}"/>
    <cellStyle name="Normal 25 28 5 3 5" xfId="32101" xr:uid="{5DF72CB8-E48B-4254-AAFB-AD23B4F574A4}"/>
    <cellStyle name="Normal 25 28 5 3 6" xfId="32102" xr:uid="{5FE539FF-FCC2-4B57-8A08-476148536652}"/>
    <cellStyle name="Normal 25 28 5 4" xfId="32103" xr:uid="{D68F379D-CE4F-481F-B5FF-92687A31F22A}"/>
    <cellStyle name="Normal 25 28 5 4 2" xfId="32104" xr:uid="{48346F18-17F0-4880-A073-04A68785F4BB}"/>
    <cellStyle name="Normal 25 28 5 4 3" xfId="32105" xr:uid="{3827A151-B226-46C5-BA08-097472891CC4}"/>
    <cellStyle name="Normal 25 28 5 5" xfId="32106" xr:uid="{E9E31C8A-F5F1-4CC2-A40D-874355CAA592}"/>
    <cellStyle name="Normal 25 28 5 6" xfId="32107" xr:uid="{91BC0E12-98D9-4390-A703-A64A66AD7A2F}"/>
    <cellStyle name="Normal 25 28 5 7" xfId="32108" xr:uid="{4F0115AE-2809-4180-9E8C-BFD5B822DECC}"/>
    <cellStyle name="Normal 25 28 5 8" xfId="32109" xr:uid="{DB665EF3-7D1E-4F36-BCFF-DFC543EE1FE0}"/>
    <cellStyle name="Normal 25 28 6" xfId="32110" xr:uid="{FA1157C8-AC7C-46E7-8F4C-760DAF85289B}"/>
    <cellStyle name="Normal 25 28 7" xfId="32111" xr:uid="{481034C6-0DDD-4908-BBD0-A8BAB776C251}"/>
    <cellStyle name="Normal 25 29" xfId="32112" xr:uid="{B6143F8A-7742-4A5A-8366-2177125D31C6}"/>
    <cellStyle name="Normal 25 29 2" xfId="32113" xr:uid="{2B62019D-7D7C-4645-9E3B-CF65BCA784D4}"/>
    <cellStyle name="Normal 25 29 2 2" xfId="32114" xr:uid="{80641486-1903-4351-B2FF-209D4DBFBB1D}"/>
    <cellStyle name="Normal 25 29 2 2 2" xfId="32115" xr:uid="{51D312EE-B643-4EEC-A157-C973A6C11FC5}"/>
    <cellStyle name="Normal 25 29 2 3" xfId="32116" xr:uid="{4374BA64-AB41-4EC0-8E1F-9BAA2E70FAF8}"/>
    <cellStyle name="Normal 25 29 2 4" xfId="32117" xr:uid="{3B6887E5-AA06-4055-B8A3-9BBB8E7F6132}"/>
    <cellStyle name="Normal 25 29 3" xfId="32118" xr:uid="{C84B43E2-4973-4AF7-944A-B9F8A9B1C2C8}"/>
    <cellStyle name="Normal 25 29 4" xfId="32119" xr:uid="{73F1FB1C-78CB-4E77-84AF-9E1129F95106}"/>
    <cellStyle name="Normal 25 29 4 2" xfId="32120" xr:uid="{E6A3CC2B-695C-4E85-9DD0-EF46A4A24C96}"/>
    <cellStyle name="Normal 25 29 4 2 2" xfId="32121" xr:uid="{97846550-1E1D-49AD-8BA7-EA31D83E58CA}"/>
    <cellStyle name="Normal 25 29 4 2 2 2" xfId="32122" xr:uid="{B4199C63-C0AE-4954-AFD0-FDD4E471F7DD}"/>
    <cellStyle name="Normal 25 29 4 2 2 3" xfId="32123" xr:uid="{52FE2F17-E28A-4488-ABE7-D63404C14C91}"/>
    <cellStyle name="Normal 25 29 4 2 2 4" xfId="32124" xr:uid="{D297BC5B-6318-4EA6-8D44-0CDD21ED6AD5}"/>
    <cellStyle name="Normal 25 29 4 2 2 5" xfId="32125" xr:uid="{7770AA5E-9DAE-47A6-85D6-B802343C78DA}"/>
    <cellStyle name="Normal 25 29 4 2 3" xfId="32126" xr:uid="{E4437984-19A3-45BB-B493-65FFA833204A}"/>
    <cellStyle name="Normal 25 29 4 2 4" xfId="32127" xr:uid="{901B5D75-E20A-41B9-A686-D33719362D8C}"/>
    <cellStyle name="Normal 25 29 4 2 5" xfId="32128" xr:uid="{BECE89D3-DFD3-4C6A-8B89-A28E8A3F90DB}"/>
    <cellStyle name="Normal 25 29 4 2 6" xfId="32129" xr:uid="{FADF4A69-2FC9-4411-A00B-BB6E1B0AC3F1}"/>
    <cellStyle name="Normal 25 29 4 3" xfId="32130" xr:uid="{B6073C2C-E461-4EED-AE65-F6B59DEC4143}"/>
    <cellStyle name="Normal 25 29 4 3 2" xfId="32131" xr:uid="{2EEA7498-32BE-49A2-A23A-CC11E8AA85E7}"/>
    <cellStyle name="Normal 25 29 4 3 2 2" xfId="32132" xr:uid="{C3A7BE0C-F741-4F9C-94F3-6E775FFA9892}"/>
    <cellStyle name="Normal 25 29 4 3 2 3" xfId="32133" xr:uid="{9422F909-BFEC-4A99-AB3C-1FF4B34ABE6D}"/>
    <cellStyle name="Normal 25 29 4 3 3" xfId="32134" xr:uid="{E1516293-D203-4424-801C-BB652CE6A73A}"/>
    <cellStyle name="Normal 25 29 4 3 4" xfId="32135" xr:uid="{927FF990-11A6-4D2F-88B8-9F9BC38A83C5}"/>
    <cellStyle name="Normal 25 29 4 3 5" xfId="32136" xr:uid="{893DBCF0-54B6-4BE7-894F-CA3254CC0013}"/>
    <cellStyle name="Normal 25 29 4 3 6" xfId="32137" xr:uid="{1B1A2CBB-C4E9-4355-85BB-EA015445BD06}"/>
    <cellStyle name="Normal 25 29 4 4" xfId="32138" xr:uid="{DED1CB85-FD21-4659-97D3-C61927514C44}"/>
    <cellStyle name="Normal 25 29 4 4 2" xfId="32139" xr:uid="{F4CAB10C-1855-474E-84DA-E613C6B69187}"/>
    <cellStyle name="Normal 25 29 4 4 3" xfId="32140" xr:uid="{358E2603-F6A8-49E6-8E5D-A22B3FA08DD5}"/>
    <cellStyle name="Normal 25 29 4 5" xfId="32141" xr:uid="{863A4545-F760-4982-A5A5-C89372FC4BCB}"/>
    <cellStyle name="Normal 25 29 4 6" xfId="32142" xr:uid="{1FD63BB3-70B4-4ACD-AAFB-35CBA21C600C}"/>
    <cellStyle name="Normal 25 29 4 7" xfId="32143" xr:uid="{2A3B9F39-3388-4441-8522-A4835B750050}"/>
    <cellStyle name="Normal 25 29 4 8" xfId="32144" xr:uid="{6DBD697A-82DF-4679-BD2F-A1093342FA5E}"/>
    <cellStyle name="Normal 25 29 5" xfId="32145" xr:uid="{52A15CA3-6299-49C7-9637-0C67984E9390}"/>
    <cellStyle name="Normal 25 29 5 2" xfId="32146" xr:uid="{2B1BCB30-9F9C-4173-B0F3-274A20A11BC5}"/>
    <cellStyle name="Normal 25 29 5 2 2" xfId="32147" xr:uid="{1F444F0B-35E1-4AC1-BB35-75F06351701A}"/>
    <cellStyle name="Normal 25 29 5 2 2 2" xfId="32148" xr:uid="{A272AA5C-2B1B-4EAC-AB31-3A1ABFDF0419}"/>
    <cellStyle name="Normal 25 29 5 2 2 3" xfId="32149" xr:uid="{0AD8F217-6845-484F-B565-C24F2B3A34C8}"/>
    <cellStyle name="Normal 25 29 5 2 2 4" xfId="32150" xr:uid="{4D1FD983-6DFA-4382-80CF-6F0B7633405F}"/>
    <cellStyle name="Normal 25 29 5 2 2 5" xfId="32151" xr:uid="{CB3AE8A6-43EA-4419-9C67-FB855602A06E}"/>
    <cellStyle name="Normal 25 29 5 2 3" xfId="32152" xr:uid="{ED62423E-5CA8-47C1-AD79-F459FDAE36C0}"/>
    <cellStyle name="Normal 25 29 5 2 4" xfId="32153" xr:uid="{DA75CCAC-6958-4528-9480-6DF8682C27E6}"/>
    <cellStyle name="Normal 25 29 5 2 5" xfId="32154" xr:uid="{66586435-6919-45B8-8F55-F8826FC823C9}"/>
    <cellStyle name="Normal 25 29 5 2 6" xfId="32155" xr:uid="{8431FA76-B292-49A0-B33D-AF7B7596A3DF}"/>
    <cellStyle name="Normal 25 29 5 3" xfId="32156" xr:uid="{E9F9DC6F-2DFF-4504-A478-5FE9A74C8979}"/>
    <cellStyle name="Normal 25 29 5 3 2" xfId="32157" xr:uid="{92B34B79-9F0D-49A7-AA21-8B7A4DD1A938}"/>
    <cellStyle name="Normal 25 29 5 3 2 2" xfId="32158" xr:uid="{5753635B-20E1-45CE-8864-F49EDBA8CE37}"/>
    <cellStyle name="Normal 25 29 5 3 2 3" xfId="32159" xr:uid="{6616C431-2FAD-4321-80AA-84127561540A}"/>
    <cellStyle name="Normal 25 29 5 3 3" xfId="32160" xr:uid="{A3942BF4-497A-4CAB-8CD0-B838072807B4}"/>
    <cellStyle name="Normal 25 29 5 3 4" xfId="32161" xr:uid="{A0AAE730-1107-472F-B002-2E7B31C2A0B3}"/>
    <cellStyle name="Normal 25 29 5 3 5" xfId="32162" xr:uid="{2BD1F11F-B89E-42A9-85D9-556C70EAF136}"/>
    <cellStyle name="Normal 25 29 5 3 6" xfId="32163" xr:uid="{55B74757-969E-4B45-9839-9A4297FFF3E9}"/>
    <cellStyle name="Normal 25 29 5 4" xfId="32164" xr:uid="{B9986CD7-8904-4C6A-8F2C-C2AD131FC1DA}"/>
    <cellStyle name="Normal 25 29 5 4 2" xfId="32165" xr:uid="{465C070B-BEE4-4DD8-B3A0-76D31AA52262}"/>
    <cellStyle name="Normal 25 29 5 4 3" xfId="32166" xr:uid="{4571A064-2562-4530-8D55-06F4A06A7E5C}"/>
    <cellStyle name="Normal 25 29 5 5" xfId="32167" xr:uid="{74BE3231-EBCD-46ED-B483-ED4E27298D90}"/>
    <cellStyle name="Normal 25 29 5 6" xfId="32168" xr:uid="{FDB6D304-AC18-42B9-AE16-496158611F24}"/>
    <cellStyle name="Normal 25 29 5 7" xfId="32169" xr:uid="{FE57F56B-4B88-46E5-BBD1-9CA8D43722B0}"/>
    <cellStyle name="Normal 25 29 5 8" xfId="32170" xr:uid="{2F3E1C3E-917C-493C-91F2-7E630DA5CD48}"/>
    <cellStyle name="Normal 25 29 6" xfId="32171" xr:uid="{1BDFC872-9160-49FC-8CF3-997CBA291980}"/>
    <cellStyle name="Normal 25 29 7" xfId="32172" xr:uid="{E0364D3B-52B5-41A5-A385-62AAFFDFBDEC}"/>
    <cellStyle name="Normal 25 3" xfId="32173" xr:uid="{A59AECC8-71D3-4C09-B0E5-CAC06CECC45E}"/>
    <cellStyle name="Normal 25 3 10" xfId="32174" xr:uid="{10931257-757F-4BC0-909F-171C37FA8889}"/>
    <cellStyle name="Normal 25 3 10 2" xfId="32175" xr:uid="{AB6F759C-C4C6-4AEA-B443-5CB5DFE10ECE}"/>
    <cellStyle name="Normal 25 3 10 2 2" xfId="32176" xr:uid="{ACEAB9F4-301C-4641-BADA-A68B7B8F0CB8}"/>
    <cellStyle name="Normal 25 3 10 2 2 2" xfId="32177" xr:uid="{1B457134-9C23-45EF-A367-F1912BF5EC6B}"/>
    <cellStyle name="Normal 25 3 10 2 3" xfId="32178" xr:uid="{A0D834E5-3DAE-4514-8374-20628749F9E7}"/>
    <cellStyle name="Normal 25 3 10 2 4" xfId="32179" xr:uid="{DCCA7860-F362-40C5-8A3B-9A3D1EF94981}"/>
    <cellStyle name="Normal 25 3 10 3" xfId="32180" xr:uid="{5B9806E2-550C-4061-BEE3-6B50343E80F9}"/>
    <cellStyle name="Normal 25 3 10 4" xfId="32181" xr:uid="{AA12BBB0-1F2F-4B05-8EA3-6148D6C0C370}"/>
    <cellStyle name="Normal 25 3 10 4 2" xfId="32182" xr:uid="{125FC46A-C7DA-4C6C-9E87-21D59438996D}"/>
    <cellStyle name="Normal 25 3 10 4 2 2" xfId="32183" xr:uid="{F5E996F4-2EF7-4D99-B8DA-708051DC4085}"/>
    <cellStyle name="Normal 25 3 10 4 2 2 2" xfId="32184" xr:uid="{0F6BE0F7-16C3-484E-A604-67126F3C2E50}"/>
    <cellStyle name="Normal 25 3 10 4 2 2 3" xfId="32185" xr:uid="{4D1E3CBF-1CBA-4F63-948B-574A90523D3D}"/>
    <cellStyle name="Normal 25 3 10 4 2 2 4" xfId="32186" xr:uid="{B944E735-8C70-4B32-9875-DE277B3418F0}"/>
    <cellStyle name="Normal 25 3 10 4 2 2 5" xfId="32187" xr:uid="{B493FF52-2A06-4F6B-A8A3-1A602FC70A3D}"/>
    <cellStyle name="Normal 25 3 10 4 2 3" xfId="32188" xr:uid="{312152F7-3933-4509-965E-CC8DE6AF58E6}"/>
    <cellStyle name="Normal 25 3 10 4 2 4" xfId="32189" xr:uid="{4B6EB679-1F29-49B2-8C20-B91A4F3F3CC2}"/>
    <cellStyle name="Normal 25 3 10 4 2 5" xfId="32190" xr:uid="{E54DC23A-5F0A-424E-A20F-DFAC2FF28F0B}"/>
    <cellStyle name="Normal 25 3 10 4 2 6" xfId="32191" xr:uid="{1110FB93-EB53-4514-8DE7-1659A359F9B9}"/>
    <cellStyle name="Normal 25 3 10 4 3" xfId="32192" xr:uid="{56BBE066-5908-4C47-AD96-FC3FCF9B4EFD}"/>
    <cellStyle name="Normal 25 3 10 4 3 2" xfId="32193" xr:uid="{1EFF77A4-8A17-4326-AD8A-7563246722F0}"/>
    <cellStyle name="Normal 25 3 10 4 3 2 2" xfId="32194" xr:uid="{4078E29C-D070-4534-A3A5-EAC58DBFF752}"/>
    <cellStyle name="Normal 25 3 10 4 3 2 3" xfId="32195" xr:uid="{C62347F1-BACC-479A-AB81-C5C00BF35F03}"/>
    <cellStyle name="Normal 25 3 10 4 3 3" xfId="32196" xr:uid="{B2C0127A-0101-44F4-BBF8-1905D6898A38}"/>
    <cellStyle name="Normal 25 3 10 4 3 4" xfId="32197" xr:uid="{B78094EB-4811-4096-BAA3-D22A1B4420B2}"/>
    <cellStyle name="Normal 25 3 10 4 3 5" xfId="32198" xr:uid="{EC58F24A-71B5-4817-95CA-4AA443A07ADE}"/>
    <cellStyle name="Normal 25 3 10 4 3 6" xfId="32199" xr:uid="{0382B970-1B75-4403-89C8-9C4ADFE5A060}"/>
    <cellStyle name="Normal 25 3 10 4 4" xfId="32200" xr:uid="{4C22111D-D4A2-4242-8A1A-7C4918930333}"/>
    <cellStyle name="Normal 25 3 10 4 4 2" xfId="32201" xr:uid="{08A4AE55-C671-4C8D-9C28-E6907F973C67}"/>
    <cellStyle name="Normal 25 3 10 4 4 3" xfId="32202" xr:uid="{B7A81296-8E3B-4491-BD95-F898CC4C7216}"/>
    <cellStyle name="Normal 25 3 10 4 5" xfId="32203" xr:uid="{91210060-1429-4350-8FB1-4D71BFA0AA36}"/>
    <cellStyle name="Normal 25 3 10 4 6" xfId="32204" xr:uid="{54760C77-EB9A-4114-AE1C-201E05C68BA0}"/>
    <cellStyle name="Normal 25 3 10 4 7" xfId="32205" xr:uid="{979A538C-094E-49D5-ACE7-7CB0903F16D1}"/>
    <cellStyle name="Normal 25 3 10 4 8" xfId="32206" xr:uid="{0AD860FE-9EA2-4D25-A638-6F770E24272A}"/>
    <cellStyle name="Normal 25 3 10 5" xfId="32207" xr:uid="{DB1C3A29-BAB5-45DF-9A72-8732FAB42F6A}"/>
    <cellStyle name="Normal 25 3 10 5 2" xfId="32208" xr:uid="{F34A91EB-E6E6-4F41-ADAB-F897EA7A0CAC}"/>
    <cellStyle name="Normal 25 3 10 5 2 2" xfId="32209" xr:uid="{EDC4C47A-04E5-4CE4-A879-80D526BE1C97}"/>
    <cellStyle name="Normal 25 3 10 5 2 2 2" xfId="32210" xr:uid="{6F1F4E18-6EFD-4781-97BF-09465D955BC2}"/>
    <cellStyle name="Normal 25 3 10 5 2 2 3" xfId="32211" xr:uid="{22D8F962-793A-42C2-B1D9-8A311EA0AE28}"/>
    <cellStyle name="Normal 25 3 10 5 2 2 4" xfId="32212" xr:uid="{5C32398A-FC63-497F-A579-5185BEEF07D1}"/>
    <cellStyle name="Normal 25 3 10 5 2 2 5" xfId="32213" xr:uid="{2B4B13B6-E8FE-401D-8C03-2831AC473C35}"/>
    <cellStyle name="Normal 25 3 10 5 2 3" xfId="32214" xr:uid="{68F4F5AB-BEF2-46F5-B534-E2DB21950C6E}"/>
    <cellStyle name="Normal 25 3 10 5 2 4" xfId="32215" xr:uid="{49B361FF-F721-4C33-BB5E-EEA290D67844}"/>
    <cellStyle name="Normal 25 3 10 5 2 5" xfId="32216" xr:uid="{A688FA88-0E3C-4DF2-8957-530D74ECBEF8}"/>
    <cellStyle name="Normal 25 3 10 5 2 6" xfId="32217" xr:uid="{80345CE0-B7DC-446B-A0E1-D63E39F0E8CD}"/>
    <cellStyle name="Normal 25 3 10 5 3" xfId="32218" xr:uid="{F60A9FEB-48A5-4D4C-8873-2A7C31DD9D58}"/>
    <cellStyle name="Normal 25 3 10 5 3 2" xfId="32219" xr:uid="{838441D0-16DD-4116-89DB-AC9E8A1C5C00}"/>
    <cellStyle name="Normal 25 3 10 5 3 2 2" xfId="32220" xr:uid="{1F4CBF38-3F8D-4EC6-A49D-22AF2B347CC4}"/>
    <cellStyle name="Normal 25 3 10 5 3 2 3" xfId="32221" xr:uid="{83B708AA-FD58-4DAE-B363-0AD3FEADA8B3}"/>
    <cellStyle name="Normal 25 3 10 5 3 3" xfId="32222" xr:uid="{4698023A-E37F-4111-A02C-653120885119}"/>
    <cellStyle name="Normal 25 3 10 5 3 4" xfId="32223" xr:uid="{EC920393-70C2-4F71-9ACE-C4BA5A427D67}"/>
    <cellStyle name="Normal 25 3 10 5 3 5" xfId="32224" xr:uid="{0BFF03E7-283B-4081-87DC-B97AD5838B6C}"/>
    <cellStyle name="Normal 25 3 10 5 3 6" xfId="32225" xr:uid="{B8E0F832-F443-4682-9A37-1573AF2C7A73}"/>
    <cellStyle name="Normal 25 3 10 5 4" xfId="32226" xr:uid="{BFC5B90E-AF64-4EEF-A8CF-071E5C74E9B7}"/>
    <cellStyle name="Normal 25 3 10 5 4 2" xfId="32227" xr:uid="{92E3DA53-3F51-408F-9D1D-68D87BD3AC62}"/>
    <cellStyle name="Normal 25 3 10 5 4 3" xfId="32228" xr:uid="{9DE3D6C2-2FDA-4A54-A2E2-70DA8774D0FF}"/>
    <cellStyle name="Normal 25 3 10 5 5" xfId="32229" xr:uid="{533C15AC-DB87-454E-9807-C507C737AA15}"/>
    <cellStyle name="Normal 25 3 10 5 6" xfId="32230" xr:uid="{B00BEC21-ED70-4C8E-8A10-7F94BF769519}"/>
    <cellStyle name="Normal 25 3 10 5 7" xfId="32231" xr:uid="{8BBBB903-07C7-4534-9C00-AA7C34602E5A}"/>
    <cellStyle name="Normal 25 3 10 5 8" xfId="32232" xr:uid="{9351F0DC-8651-4C06-AC61-805669940C35}"/>
    <cellStyle name="Normal 25 3 10 6" xfId="32233" xr:uid="{F9E92207-533B-4115-8F2D-519B00F486A3}"/>
    <cellStyle name="Normal 25 3 10 7" xfId="32234" xr:uid="{D7154BEB-FFC0-45D9-93F9-91731EAD68BE}"/>
    <cellStyle name="Normal 25 3 11" xfId="32235" xr:uid="{28B25432-DD72-457B-AEE2-9FC80D72E9F1}"/>
    <cellStyle name="Normal 25 3 11 2" xfId="32236" xr:uid="{2FB739E0-D9FF-4743-BB3F-D63B3DAC887C}"/>
    <cellStyle name="Normal 25 3 11 2 2" xfId="32237" xr:uid="{01B7788B-36D8-46EB-8632-E52CEDCFFC9F}"/>
    <cellStyle name="Normal 25 3 11 2 2 2" xfId="32238" xr:uid="{F7AA4A16-E9B8-41D8-ABBC-2A2B10F5E71B}"/>
    <cellStyle name="Normal 25 3 11 2 3" xfId="32239" xr:uid="{B46B8C3D-04EF-421E-8F5F-C51E01EA3DEA}"/>
    <cellStyle name="Normal 25 3 11 2 4" xfId="32240" xr:uid="{DB635FD1-97E5-4B97-A7D3-97960F473BD9}"/>
    <cellStyle name="Normal 25 3 11 3" xfId="32241" xr:uid="{CA025793-D556-470F-B46D-DF4D81E146F4}"/>
    <cellStyle name="Normal 25 3 11 4" xfId="32242" xr:uid="{4AEC051C-B6F8-4F2E-B99A-D0B9223C661E}"/>
    <cellStyle name="Normal 25 3 11 4 2" xfId="32243" xr:uid="{B18A912D-B184-4605-8AE3-228CA9F7B067}"/>
    <cellStyle name="Normal 25 3 11 4 2 2" xfId="32244" xr:uid="{92AD3AB0-C45D-4F6C-A279-58698246C3E8}"/>
    <cellStyle name="Normal 25 3 11 4 2 2 2" xfId="32245" xr:uid="{59A198EF-F194-496C-978B-B0B59C3EC5F7}"/>
    <cellStyle name="Normal 25 3 11 4 2 2 3" xfId="32246" xr:uid="{2AA5EF3D-9B06-4746-91E7-1CF5ADBAAECE}"/>
    <cellStyle name="Normal 25 3 11 4 2 2 4" xfId="32247" xr:uid="{C347490A-8360-4F97-A8A7-A176B4C417CA}"/>
    <cellStyle name="Normal 25 3 11 4 2 2 5" xfId="32248" xr:uid="{7EF16BBA-A375-41CF-A1C4-AEFEC478BACD}"/>
    <cellStyle name="Normal 25 3 11 4 2 3" xfId="32249" xr:uid="{CAD8C50C-367E-47BD-81C3-8FCC8EFC07BD}"/>
    <cellStyle name="Normal 25 3 11 4 2 4" xfId="32250" xr:uid="{D1EB3981-783F-4A9A-B03B-D08F491DB6BC}"/>
    <cellStyle name="Normal 25 3 11 4 2 5" xfId="32251" xr:uid="{353CF644-BD0C-44B1-832D-1D9F54DFCF55}"/>
    <cellStyle name="Normal 25 3 11 4 2 6" xfId="32252" xr:uid="{B19DEE05-E5E7-48DD-BD6E-1746F4C3A69D}"/>
    <cellStyle name="Normal 25 3 11 4 3" xfId="32253" xr:uid="{DB295FF3-13A4-4645-9AF9-A274D9F1C4E4}"/>
    <cellStyle name="Normal 25 3 11 4 3 2" xfId="32254" xr:uid="{6E759368-5EDB-4A2C-B651-557739CE7866}"/>
    <cellStyle name="Normal 25 3 11 4 3 2 2" xfId="32255" xr:uid="{CA353EFB-B153-4D7A-A54C-EB17409C6384}"/>
    <cellStyle name="Normal 25 3 11 4 3 2 3" xfId="32256" xr:uid="{7B6B8109-2A05-42F0-99D9-9ED1EBF07056}"/>
    <cellStyle name="Normal 25 3 11 4 3 3" xfId="32257" xr:uid="{380F3F02-6478-4A14-985B-9D7D2781E617}"/>
    <cellStyle name="Normal 25 3 11 4 3 4" xfId="32258" xr:uid="{857AEE01-5235-45E3-B077-AF5C9D311A12}"/>
    <cellStyle name="Normal 25 3 11 4 3 5" xfId="32259" xr:uid="{DBC9AFE3-61C0-44D1-BE3B-C7BE37E797DF}"/>
    <cellStyle name="Normal 25 3 11 4 3 6" xfId="32260" xr:uid="{7777E589-10DE-4070-9909-9BABFF460115}"/>
    <cellStyle name="Normal 25 3 11 4 4" xfId="32261" xr:uid="{C98D1D03-E9E8-49EC-8B16-A7E2F792E647}"/>
    <cellStyle name="Normal 25 3 11 4 4 2" xfId="32262" xr:uid="{755A41DA-CB96-4020-A0AC-51643097E017}"/>
    <cellStyle name="Normal 25 3 11 4 4 3" xfId="32263" xr:uid="{2E9A3AFF-4EAB-423B-8C12-C25DA076B879}"/>
    <cellStyle name="Normal 25 3 11 4 5" xfId="32264" xr:uid="{F5E59297-50A4-4309-B195-4754DD5C48B2}"/>
    <cellStyle name="Normal 25 3 11 4 6" xfId="32265" xr:uid="{C6645B62-6BB4-4BFB-9A6C-86B6C757D013}"/>
    <cellStyle name="Normal 25 3 11 4 7" xfId="32266" xr:uid="{F1D082F5-DD7C-4255-A110-32FCBD72D003}"/>
    <cellStyle name="Normal 25 3 11 4 8" xfId="32267" xr:uid="{BB9CA5EC-7A10-4191-8794-CE03E973C2CE}"/>
    <cellStyle name="Normal 25 3 11 5" xfId="32268" xr:uid="{0412B830-514D-4B55-A783-A6D8039A452C}"/>
    <cellStyle name="Normal 25 3 11 5 2" xfId="32269" xr:uid="{6E2D9CA4-0596-494D-83AA-6BAD3C836B4D}"/>
    <cellStyle name="Normal 25 3 11 5 2 2" xfId="32270" xr:uid="{DFDD1F0A-1C10-40D4-A503-C15FB30BEF49}"/>
    <cellStyle name="Normal 25 3 11 5 2 2 2" xfId="32271" xr:uid="{39142F43-0D0C-4037-9B70-B6C479F3B1A0}"/>
    <cellStyle name="Normal 25 3 11 5 2 2 3" xfId="32272" xr:uid="{9B26A333-E61E-46B3-B093-749AA6BB08CC}"/>
    <cellStyle name="Normal 25 3 11 5 2 2 4" xfId="32273" xr:uid="{5365B6D9-6838-497C-B859-D1EB0E46DC14}"/>
    <cellStyle name="Normal 25 3 11 5 2 2 5" xfId="32274" xr:uid="{459F3F32-E77F-4C23-BF83-0EE76423B40C}"/>
    <cellStyle name="Normal 25 3 11 5 2 3" xfId="32275" xr:uid="{89B4C887-1E53-49C1-BFC3-BC0234C28F14}"/>
    <cellStyle name="Normal 25 3 11 5 2 4" xfId="32276" xr:uid="{32359099-C416-47C1-84B2-44FE64A57191}"/>
    <cellStyle name="Normal 25 3 11 5 2 5" xfId="32277" xr:uid="{87B0C9B6-545D-4703-9B5D-77A6EEFEF9F3}"/>
    <cellStyle name="Normal 25 3 11 5 2 6" xfId="32278" xr:uid="{C51D93ED-6D33-456E-9A45-C861BB46FD2B}"/>
    <cellStyle name="Normal 25 3 11 5 3" xfId="32279" xr:uid="{BDF973CE-1BF9-4BDE-8FFB-86EBA047E2A3}"/>
    <cellStyle name="Normal 25 3 11 5 3 2" xfId="32280" xr:uid="{2B42FC5C-F639-4A29-B5B3-B3645F7A0B1C}"/>
    <cellStyle name="Normal 25 3 11 5 3 2 2" xfId="32281" xr:uid="{8C84C7D0-BDE8-4FC1-9358-62739F81D718}"/>
    <cellStyle name="Normal 25 3 11 5 3 2 3" xfId="32282" xr:uid="{51483F11-8B13-4A79-AF4C-6FC216C83C74}"/>
    <cellStyle name="Normal 25 3 11 5 3 3" xfId="32283" xr:uid="{5301A0DF-8507-4023-ABC2-5B39F85832A3}"/>
    <cellStyle name="Normal 25 3 11 5 3 4" xfId="32284" xr:uid="{57AB9B32-3314-4B25-B260-F50704593404}"/>
    <cellStyle name="Normal 25 3 11 5 3 5" xfId="32285" xr:uid="{30C71F50-9450-4A5A-94BA-BFE41E0BFD89}"/>
    <cellStyle name="Normal 25 3 11 5 3 6" xfId="32286" xr:uid="{5224BC99-7441-4585-ADB9-0FD485C76D6E}"/>
    <cellStyle name="Normal 25 3 11 5 4" xfId="32287" xr:uid="{3C99B4B8-8E97-47F5-BE52-322E1036D5C2}"/>
    <cellStyle name="Normal 25 3 11 5 4 2" xfId="32288" xr:uid="{646C226E-CE19-4FC7-BFB2-B132CF286BD4}"/>
    <cellStyle name="Normal 25 3 11 5 4 3" xfId="32289" xr:uid="{239DE4FF-2DE5-49A9-8CE2-52F1D9FEE936}"/>
    <cellStyle name="Normal 25 3 11 5 5" xfId="32290" xr:uid="{2D1636EC-F0C8-42FA-823D-B2F19B277811}"/>
    <cellStyle name="Normal 25 3 11 5 6" xfId="32291" xr:uid="{461CB69F-C689-4A5E-8C65-0946970E7EA7}"/>
    <cellStyle name="Normal 25 3 11 5 7" xfId="32292" xr:uid="{C0BAECB6-80D4-47F0-8F67-5287DE8062E0}"/>
    <cellStyle name="Normal 25 3 11 5 8" xfId="32293" xr:uid="{5B70D6F6-59E4-4753-B827-CE7E09F467E5}"/>
    <cellStyle name="Normal 25 3 11 6" xfId="32294" xr:uid="{1F65677A-CC3D-4B00-80F7-B0285C3FF19C}"/>
    <cellStyle name="Normal 25 3 11 7" xfId="32295" xr:uid="{9C3854DA-7068-4DFA-A44B-A02B82ED68EF}"/>
    <cellStyle name="Normal 25 3 12" xfId="32296" xr:uid="{EB5CA43A-02ED-4224-A820-18D76D975864}"/>
    <cellStyle name="Normal 25 3 12 2" xfId="32297" xr:uid="{C729AC72-55A8-4FC7-8550-8F401042C1DD}"/>
    <cellStyle name="Normal 25 3 12 2 2" xfId="32298" xr:uid="{4DBE842B-57B1-4001-BDCA-EC72C680C4C3}"/>
    <cellStyle name="Normal 25 3 12 2 2 2" xfId="32299" xr:uid="{24C28702-F1E6-4D10-B217-14C478101F18}"/>
    <cellStyle name="Normal 25 3 12 2 3" xfId="32300" xr:uid="{0450BD89-5ECD-46DC-A8A2-2EE7E43326A8}"/>
    <cellStyle name="Normal 25 3 12 2 4" xfId="32301" xr:uid="{D5482CE2-7BA1-4501-B40E-FC393740BA3C}"/>
    <cellStyle name="Normal 25 3 12 3" xfId="32302" xr:uid="{57CD49AD-33CE-47A0-9D72-B0A7FB5776F0}"/>
    <cellStyle name="Normal 25 3 12 4" xfId="32303" xr:uid="{8BE86477-225F-47BC-9B48-6C0CC187118A}"/>
    <cellStyle name="Normal 25 3 12 4 2" xfId="32304" xr:uid="{61D88725-59AB-480B-B1C6-0E99CB96F224}"/>
    <cellStyle name="Normal 25 3 12 4 2 2" xfId="32305" xr:uid="{6FB2260D-9362-4D53-89D4-827E42BCBA09}"/>
    <cellStyle name="Normal 25 3 12 4 2 2 2" xfId="32306" xr:uid="{3F0BECAA-B7EC-4F71-BA29-45DC951E772F}"/>
    <cellStyle name="Normal 25 3 12 4 2 2 3" xfId="32307" xr:uid="{BC30CDC6-2249-4F75-8622-261CE217A050}"/>
    <cellStyle name="Normal 25 3 12 4 2 2 4" xfId="32308" xr:uid="{C19C9E28-A048-4C68-983F-3ECC682386E5}"/>
    <cellStyle name="Normal 25 3 12 4 2 2 5" xfId="32309" xr:uid="{13824336-D9CB-4FE1-AEEB-9C75BABD43E9}"/>
    <cellStyle name="Normal 25 3 12 4 2 3" xfId="32310" xr:uid="{398BE9A1-3A1E-4346-995B-74F83374328C}"/>
    <cellStyle name="Normal 25 3 12 4 2 4" xfId="32311" xr:uid="{6D50579B-04C0-4AE3-8F7F-A3F71BD871C3}"/>
    <cellStyle name="Normal 25 3 12 4 2 5" xfId="32312" xr:uid="{B974E57E-8742-4DBF-A655-D4F2C1323707}"/>
    <cellStyle name="Normal 25 3 12 4 2 6" xfId="32313" xr:uid="{9E686682-A7E5-4623-8DE3-B6045EA07E91}"/>
    <cellStyle name="Normal 25 3 12 4 3" xfId="32314" xr:uid="{F84DB8AC-2BB6-4D69-A083-4A25FE6500B3}"/>
    <cellStyle name="Normal 25 3 12 4 3 2" xfId="32315" xr:uid="{36A679E2-31DB-4531-BCCE-F8290ADD5C8B}"/>
    <cellStyle name="Normal 25 3 12 4 3 2 2" xfId="32316" xr:uid="{8F4322F8-7CF2-4869-A1B9-C0F88BD55603}"/>
    <cellStyle name="Normal 25 3 12 4 3 2 3" xfId="32317" xr:uid="{B2543ACE-74B9-4B48-B0DE-F77C1CDEFA7C}"/>
    <cellStyle name="Normal 25 3 12 4 3 3" xfId="32318" xr:uid="{11FDCB50-7310-45D6-BAD4-887D7F72FEA6}"/>
    <cellStyle name="Normal 25 3 12 4 3 4" xfId="32319" xr:uid="{C7427532-19D8-43EF-AF93-452AF65D2348}"/>
    <cellStyle name="Normal 25 3 12 4 3 5" xfId="32320" xr:uid="{873759E0-31BF-4CF4-B6D5-761D666409F3}"/>
    <cellStyle name="Normal 25 3 12 4 3 6" xfId="32321" xr:uid="{95EC7477-5300-4A35-8E9E-52973D0172C2}"/>
    <cellStyle name="Normal 25 3 12 4 4" xfId="32322" xr:uid="{E0405EB7-0683-4440-8DDC-A9CBF275201A}"/>
    <cellStyle name="Normal 25 3 12 4 4 2" xfId="32323" xr:uid="{AE8FC0AC-6534-4EB4-B7C9-E3D6C10E25EB}"/>
    <cellStyle name="Normal 25 3 12 4 4 3" xfId="32324" xr:uid="{61C32F01-3807-43AB-855B-31E824C4660C}"/>
    <cellStyle name="Normal 25 3 12 4 5" xfId="32325" xr:uid="{4C1FDB79-1E4E-4010-8E7E-0589442D9FD3}"/>
    <cellStyle name="Normal 25 3 12 4 6" xfId="32326" xr:uid="{227671E1-1925-4FC4-8FF2-44EE81AE0213}"/>
    <cellStyle name="Normal 25 3 12 4 7" xfId="32327" xr:uid="{2DD58B30-C498-43DB-9F0C-4F218463C56D}"/>
    <cellStyle name="Normal 25 3 12 4 8" xfId="32328" xr:uid="{FD8E1012-ACC6-4E99-AAB8-16302B179D84}"/>
    <cellStyle name="Normal 25 3 12 5" xfId="32329" xr:uid="{986C388B-59CC-4CB3-899A-41C025D2ABBE}"/>
    <cellStyle name="Normal 25 3 12 5 2" xfId="32330" xr:uid="{556EC276-7B70-4531-AB55-55A7046D5450}"/>
    <cellStyle name="Normal 25 3 12 5 2 2" xfId="32331" xr:uid="{42437859-7A57-47F1-86B8-A94B8B4D8FB8}"/>
    <cellStyle name="Normal 25 3 12 5 2 2 2" xfId="32332" xr:uid="{7771668D-A77C-445C-845A-BA0B4E53AB99}"/>
    <cellStyle name="Normal 25 3 12 5 2 2 3" xfId="32333" xr:uid="{936A2535-42ED-49F2-8B96-66D31FAC4D66}"/>
    <cellStyle name="Normal 25 3 12 5 2 2 4" xfId="32334" xr:uid="{C7D80A0B-A7F6-45F1-9165-06E803823D1B}"/>
    <cellStyle name="Normal 25 3 12 5 2 2 5" xfId="32335" xr:uid="{9C45652B-2DFE-42AF-BE76-294B0A9A65B6}"/>
    <cellStyle name="Normal 25 3 12 5 2 3" xfId="32336" xr:uid="{DA23D8FE-EA96-47FA-9EBD-F59640C4C6A9}"/>
    <cellStyle name="Normal 25 3 12 5 2 4" xfId="32337" xr:uid="{954E3857-FDFB-4876-991B-0DEF2CECF3C4}"/>
    <cellStyle name="Normal 25 3 12 5 2 5" xfId="32338" xr:uid="{0F689F9B-EB82-4AF4-AF3E-F235FAC14D29}"/>
    <cellStyle name="Normal 25 3 12 5 2 6" xfId="32339" xr:uid="{F1B0C845-6891-430E-9FF2-7AD8183DBB58}"/>
    <cellStyle name="Normal 25 3 12 5 3" xfId="32340" xr:uid="{BFD8104D-2EC9-430C-B41B-C9D88F79C75C}"/>
    <cellStyle name="Normal 25 3 12 5 3 2" xfId="32341" xr:uid="{38139D1D-74C1-4294-A7A5-23236FA5730E}"/>
    <cellStyle name="Normal 25 3 12 5 3 2 2" xfId="32342" xr:uid="{1C77EC95-BEB4-46E7-A10E-64E23A6E2D08}"/>
    <cellStyle name="Normal 25 3 12 5 3 2 3" xfId="32343" xr:uid="{FE0F4476-01E2-4212-9587-30EE324E11AC}"/>
    <cellStyle name="Normal 25 3 12 5 3 3" xfId="32344" xr:uid="{3D10686C-F39A-46D6-BA73-5A975BB51F5A}"/>
    <cellStyle name="Normal 25 3 12 5 3 4" xfId="32345" xr:uid="{2054A396-A832-4674-A3B3-22C15F5965CC}"/>
    <cellStyle name="Normal 25 3 12 5 3 5" xfId="32346" xr:uid="{7CBE2DF9-E802-4EF7-85BB-1B807B780276}"/>
    <cellStyle name="Normal 25 3 12 5 3 6" xfId="32347" xr:uid="{936CD331-0B9E-4DE7-B7D1-BC7602306C85}"/>
    <cellStyle name="Normal 25 3 12 5 4" xfId="32348" xr:uid="{212C1AE7-48BC-4E79-8899-CB0D99BA46DF}"/>
    <cellStyle name="Normal 25 3 12 5 4 2" xfId="32349" xr:uid="{2FE5B09D-CD25-46D6-BE6D-15857A9AF994}"/>
    <cellStyle name="Normal 25 3 12 5 4 3" xfId="32350" xr:uid="{C9D42B6D-5A7A-44EB-9F0B-84F09F128DA7}"/>
    <cellStyle name="Normal 25 3 12 5 5" xfId="32351" xr:uid="{BB0F8987-076F-4095-A75F-C51DDC0B5890}"/>
    <cellStyle name="Normal 25 3 12 5 6" xfId="32352" xr:uid="{4811DE35-53A2-4254-9F48-B9C4FE2AD6F1}"/>
    <cellStyle name="Normal 25 3 12 5 7" xfId="32353" xr:uid="{C5946765-C650-4D10-A14E-063B11B01185}"/>
    <cellStyle name="Normal 25 3 12 5 8" xfId="32354" xr:uid="{24F0A620-6909-4323-8BD9-AC3CD84B5A93}"/>
    <cellStyle name="Normal 25 3 12 6" xfId="32355" xr:uid="{5DF2B2E3-C290-46FA-8E53-BD22B2A61A8A}"/>
    <cellStyle name="Normal 25 3 12 7" xfId="32356" xr:uid="{9E5BFE3B-4C2C-42DB-8AA1-F4C20FDB47DB}"/>
    <cellStyle name="Normal 25 3 13" xfId="32357" xr:uid="{803C39C8-3F3F-4F73-B664-2C40CFBA960D}"/>
    <cellStyle name="Normal 25 3 13 2" xfId="32358" xr:uid="{49DDF836-2364-480D-8522-CBE207D957B4}"/>
    <cellStyle name="Normal 25 3 13 2 2" xfId="32359" xr:uid="{5039BBAA-1C70-40B5-9E7A-14F529FB24BF}"/>
    <cellStyle name="Normal 25 3 13 2 2 2" xfId="32360" xr:uid="{AEF0561F-C7EF-4DDA-BABF-1B15EBF4C605}"/>
    <cellStyle name="Normal 25 3 13 2 3" xfId="32361" xr:uid="{B1861089-0710-45E7-9650-17B3D1F238A9}"/>
    <cellStyle name="Normal 25 3 13 2 4" xfId="32362" xr:uid="{42A8D84A-1B8C-4AD9-9EC3-893D478D75FC}"/>
    <cellStyle name="Normal 25 3 13 3" xfId="32363" xr:uid="{FFB6E36A-BA2E-4229-914D-4B0F943F3488}"/>
    <cellStyle name="Normal 25 3 13 4" xfId="32364" xr:uid="{71F4D437-E603-45EB-B5DD-29FEF0A5E190}"/>
    <cellStyle name="Normal 25 3 13 4 2" xfId="32365" xr:uid="{BBB26F1A-5797-46E3-A7DA-CE3531A2C6F8}"/>
    <cellStyle name="Normal 25 3 13 4 2 2" xfId="32366" xr:uid="{248E990A-CDE7-4CFD-A2B8-CC61D560FF57}"/>
    <cellStyle name="Normal 25 3 13 4 2 2 2" xfId="32367" xr:uid="{78DC40A7-FB27-4EF6-BCBA-846D475DCAF8}"/>
    <cellStyle name="Normal 25 3 13 4 2 2 3" xfId="32368" xr:uid="{19E43D9D-AEF6-4FBA-AF25-F37C7B8D5B72}"/>
    <cellStyle name="Normal 25 3 13 4 2 2 4" xfId="32369" xr:uid="{7ECB2F03-6916-47B0-9BB5-C9A7EE962187}"/>
    <cellStyle name="Normal 25 3 13 4 2 2 5" xfId="32370" xr:uid="{8CD42E65-3273-4650-AF3C-CEE57FEB6F5B}"/>
    <cellStyle name="Normal 25 3 13 4 2 3" xfId="32371" xr:uid="{968193FA-9460-4C9A-B8FF-610C527730B3}"/>
    <cellStyle name="Normal 25 3 13 4 2 4" xfId="32372" xr:uid="{B6C7594E-3BB7-471C-89A6-D319CD25BBD6}"/>
    <cellStyle name="Normal 25 3 13 4 2 5" xfId="32373" xr:uid="{84CE3537-3132-4462-B287-9EA903F6A930}"/>
    <cellStyle name="Normal 25 3 13 4 2 6" xfId="32374" xr:uid="{55713719-C0ED-43BD-9BDC-D19F5C4B89FC}"/>
    <cellStyle name="Normal 25 3 13 4 3" xfId="32375" xr:uid="{A7768697-4954-4852-A2D7-6F4425626C1D}"/>
    <cellStyle name="Normal 25 3 13 4 3 2" xfId="32376" xr:uid="{339CBA51-104D-48DB-B99A-5650A1E6CDBE}"/>
    <cellStyle name="Normal 25 3 13 4 3 2 2" xfId="32377" xr:uid="{03FE7520-C740-4E29-9860-237461953152}"/>
    <cellStyle name="Normal 25 3 13 4 3 2 3" xfId="32378" xr:uid="{C2E43360-77C9-43C4-80F5-9290B7684E01}"/>
    <cellStyle name="Normal 25 3 13 4 3 3" xfId="32379" xr:uid="{84CF0F4F-1702-47A8-B13F-6C8007213046}"/>
    <cellStyle name="Normal 25 3 13 4 3 4" xfId="32380" xr:uid="{0685860B-5AE5-441C-B2D3-7CF426872016}"/>
    <cellStyle name="Normal 25 3 13 4 3 5" xfId="32381" xr:uid="{E54D8383-D4CD-4B7C-A70D-7DBE0DAC2B5A}"/>
    <cellStyle name="Normal 25 3 13 4 3 6" xfId="32382" xr:uid="{761DDB6E-BF96-4B66-BF13-76C0761ED5B0}"/>
    <cellStyle name="Normal 25 3 13 4 4" xfId="32383" xr:uid="{64A2CE9A-704E-469A-8855-213F73ECB857}"/>
    <cellStyle name="Normal 25 3 13 4 4 2" xfId="32384" xr:uid="{FA148009-A025-4938-ACF4-45B9F525F029}"/>
    <cellStyle name="Normal 25 3 13 4 4 3" xfId="32385" xr:uid="{9511C4EA-C17F-4E63-A56A-99027E7B5A7E}"/>
    <cellStyle name="Normal 25 3 13 4 5" xfId="32386" xr:uid="{C84E4B6C-7A3C-4EB3-BD55-CA266C0FF521}"/>
    <cellStyle name="Normal 25 3 13 4 6" xfId="32387" xr:uid="{60862490-02E2-47E8-953D-02CB37F63754}"/>
    <cellStyle name="Normal 25 3 13 4 7" xfId="32388" xr:uid="{09590330-F5BF-4F40-BD41-DD41DEF22F45}"/>
    <cellStyle name="Normal 25 3 13 4 8" xfId="32389" xr:uid="{4477FD8B-D4E8-4B88-8C26-C903B8A11846}"/>
    <cellStyle name="Normal 25 3 13 5" xfId="32390" xr:uid="{AA1B42DE-2D81-4588-A1E3-B6B4F4670CC6}"/>
    <cellStyle name="Normal 25 3 13 5 2" xfId="32391" xr:uid="{5C5AF983-8E7C-4B17-AFB8-BC157E355EFC}"/>
    <cellStyle name="Normal 25 3 13 5 2 2" xfId="32392" xr:uid="{912BC949-D3C4-49A6-BF93-7F075C094723}"/>
    <cellStyle name="Normal 25 3 13 5 2 2 2" xfId="32393" xr:uid="{CC37C78A-93FA-40E4-AE3C-5FF48841CBA0}"/>
    <cellStyle name="Normal 25 3 13 5 2 2 3" xfId="32394" xr:uid="{2F013FE3-3D7A-4397-AC74-10F6B14C4784}"/>
    <cellStyle name="Normal 25 3 13 5 2 2 4" xfId="32395" xr:uid="{9F18839C-2914-491B-8557-1ED09E44F266}"/>
    <cellStyle name="Normal 25 3 13 5 2 2 5" xfId="32396" xr:uid="{428D137F-027B-4401-BF31-7307FF48828E}"/>
    <cellStyle name="Normal 25 3 13 5 2 3" xfId="32397" xr:uid="{C0A362D3-BBC5-4900-BBEC-6998B79C3657}"/>
    <cellStyle name="Normal 25 3 13 5 2 4" xfId="32398" xr:uid="{338715D4-3CA7-44B4-AE84-037D17171A86}"/>
    <cellStyle name="Normal 25 3 13 5 2 5" xfId="32399" xr:uid="{84F97CAF-DFB6-4B26-ABD4-DDDB072DA03A}"/>
    <cellStyle name="Normal 25 3 13 5 2 6" xfId="32400" xr:uid="{6EBA66DB-09CC-4637-893C-41BC619B1571}"/>
    <cellStyle name="Normal 25 3 13 5 3" xfId="32401" xr:uid="{1E5720D5-0D94-440D-9D55-6DF964B3B563}"/>
    <cellStyle name="Normal 25 3 13 5 3 2" xfId="32402" xr:uid="{0DA4A8FC-A542-4B84-B96D-358101AF05DF}"/>
    <cellStyle name="Normal 25 3 13 5 3 2 2" xfId="32403" xr:uid="{7AFA7E4B-3C80-45AA-A56A-84193FBA743E}"/>
    <cellStyle name="Normal 25 3 13 5 3 2 3" xfId="32404" xr:uid="{D275CA94-8792-40E9-B9CE-20601300A6E8}"/>
    <cellStyle name="Normal 25 3 13 5 3 3" xfId="32405" xr:uid="{8F6A083A-9905-4821-889F-1D8F456F948B}"/>
    <cellStyle name="Normal 25 3 13 5 3 4" xfId="32406" xr:uid="{3BF5F7CD-94C1-4653-B83B-22DAB04E85A2}"/>
    <cellStyle name="Normal 25 3 13 5 3 5" xfId="32407" xr:uid="{FA3F612D-1132-4644-B067-38EF1B1B5F68}"/>
    <cellStyle name="Normal 25 3 13 5 3 6" xfId="32408" xr:uid="{E9B364AE-4077-47F3-BB29-66B332058588}"/>
    <cellStyle name="Normal 25 3 13 5 4" xfId="32409" xr:uid="{82B9C1BE-1974-4189-92EC-4F3B68C1555F}"/>
    <cellStyle name="Normal 25 3 13 5 4 2" xfId="32410" xr:uid="{E07D495D-AB04-482A-9E92-1C10F58BB220}"/>
    <cellStyle name="Normal 25 3 13 5 4 3" xfId="32411" xr:uid="{E7C88778-0CCE-421B-AC2E-B9F225CC1F51}"/>
    <cellStyle name="Normal 25 3 13 5 5" xfId="32412" xr:uid="{EC1CFDA2-BFA0-4238-8170-705F4F7B94ED}"/>
    <cellStyle name="Normal 25 3 13 5 6" xfId="32413" xr:uid="{A8B963CC-5196-440A-8FA8-ABEE2E148495}"/>
    <cellStyle name="Normal 25 3 13 5 7" xfId="32414" xr:uid="{AA08A921-8F36-4672-A801-8E06E5E60508}"/>
    <cellStyle name="Normal 25 3 13 5 8" xfId="32415" xr:uid="{A78344C2-AAF9-422F-9C49-5F2A6146C544}"/>
    <cellStyle name="Normal 25 3 13 6" xfId="32416" xr:uid="{8E20695B-4C6E-4CD6-BBC0-11716DFE1EB6}"/>
    <cellStyle name="Normal 25 3 13 7" xfId="32417" xr:uid="{492F3EC1-E1E4-4E87-8C89-06BB278E1B29}"/>
    <cellStyle name="Normal 25 3 14" xfId="32418" xr:uid="{4F0DB247-73AC-4402-9B60-D569A10532AC}"/>
    <cellStyle name="Normal 25 3 14 2" xfId="32419" xr:uid="{6033C5A3-4CD7-40EE-B4C8-9857297EFC08}"/>
    <cellStyle name="Normal 25 3 14 2 2" xfId="32420" xr:uid="{4A750A12-161B-41AA-A354-A2A5512FA552}"/>
    <cellStyle name="Normal 25 3 14 2 2 2" xfId="32421" xr:uid="{4245DE12-A6DE-463C-AB92-BA4B083991A8}"/>
    <cellStyle name="Normal 25 3 14 2 3" xfId="32422" xr:uid="{E057DDEF-9A43-4376-9C2C-D48BDE7FD79B}"/>
    <cellStyle name="Normal 25 3 14 2 4" xfId="32423" xr:uid="{520528B2-560D-451E-B577-2E116782CCB6}"/>
    <cellStyle name="Normal 25 3 14 3" xfId="32424" xr:uid="{D965D5C5-70B1-4702-AAE7-32E3B7506D30}"/>
    <cellStyle name="Normal 25 3 14 4" xfId="32425" xr:uid="{04D3CE7C-4BB7-4F06-BF56-43DECE10885D}"/>
    <cellStyle name="Normal 25 3 14 4 2" xfId="32426" xr:uid="{A7806691-AF53-46EC-9BC8-95B6A6306EF8}"/>
    <cellStyle name="Normal 25 3 14 4 2 2" xfId="32427" xr:uid="{F6ED189C-6AFD-43E5-804E-2666698A79CF}"/>
    <cellStyle name="Normal 25 3 14 4 2 2 2" xfId="32428" xr:uid="{A1DC7E2D-A131-4EDD-B93F-9F243F045F9B}"/>
    <cellStyle name="Normal 25 3 14 4 2 2 3" xfId="32429" xr:uid="{E99344BF-185F-4CEF-938D-AF4B57495C07}"/>
    <cellStyle name="Normal 25 3 14 4 2 2 4" xfId="32430" xr:uid="{BCD6B6F1-F68B-41E1-AC81-C593BF1EFBE4}"/>
    <cellStyle name="Normal 25 3 14 4 2 2 5" xfId="32431" xr:uid="{80D2DB7C-5B2F-4752-BD2F-DEA7AA09845D}"/>
    <cellStyle name="Normal 25 3 14 4 2 3" xfId="32432" xr:uid="{78CABBF7-F836-4162-AFDB-ACB72D3CF46B}"/>
    <cellStyle name="Normal 25 3 14 4 2 4" xfId="32433" xr:uid="{021E1427-F726-4431-AC98-57755F1D0EE4}"/>
    <cellStyle name="Normal 25 3 14 4 2 5" xfId="32434" xr:uid="{87D85D19-AA43-4D0D-AADC-37E911302C8E}"/>
    <cellStyle name="Normal 25 3 14 4 2 6" xfId="32435" xr:uid="{E959C362-E35D-4B8B-899A-BA6161799C1F}"/>
    <cellStyle name="Normal 25 3 14 4 3" xfId="32436" xr:uid="{B583A52E-FE87-40FA-BE7C-8D042CD271E4}"/>
    <cellStyle name="Normal 25 3 14 4 3 2" xfId="32437" xr:uid="{689CA061-CACF-4372-B054-55605A035A35}"/>
    <cellStyle name="Normal 25 3 14 4 3 2 2" xfId="32438" xr:uid="{6D62DF51-523F-44C8-BEE2-A1A4E150892C}"/>
    <cellStyle name="Normal 25 3 14 4 3 2 3" xfId="32439" xr:uid="{6EAEC425-3B1E-4AB1-896D-F3B6D49AB583}"/>
    <cellStyle name="Normal 25 3 14 4 3 3" xfId="32440" xr:uid="{F923E51A-CBB9-4360-8BB8-8533C45D048B}"/>
    <cellStyle name="Normal 25 3 14 4 3 4" xfId="32441" xr:uid="{A282D4EF-E3D9-4C0E-8A63-5A5BA7CB3F25}"/>
    <cellStyle name="Normal 25 3 14 4 3 5" xfId="32442" xr:uid="{0814AD07-3380-47ED-88FB-90DB2C27E04D}"/>
    <cellStyle name="Normal 25 3 14 4 3 6" xfId="32443" xr:uid="{71329F12-56FB-48DA-9FFB-6638B996FCD5}"/>
    <cellStyle name="Normal 25 3 14 4 4" xfId="32444" xr:uid="{962E65F7-1723-40E8-9EDA-11B774AF52EE}"/>
    <cellStyle name="Normal 25 3 14 4 4 2" xfId="32445" xr:uid="{8F2E12FF-722C-4093-B85C-013CD62981FD}"/>
    <cellStyle name="Normal 25 3 14 4 4 3" xfId="32446" xr:uid="{EB5B5D4C-F9E7-4BAC-84BD-57C141BF4D50}"/>
    <cellStyle name="Normal 25 3 14 4 5" xfId="32447" xr:uid="{6D2C3122-FFBC-4922-883C-B6F2B9047AE8}"/>
    <cellStyle name="Normal 25 3 14 4 6" xfId="32448" xr:uid="{87BB55A6-F028-4280-9F04-BFFF9D9C1027}"/>
    <cellStyle name="Normal 25 3 14 4 7" xfId="32449" xr:uid="{530B1F2E-0FD7-464A-9446-81557E08B6EA}"/>
    <cellStyle name="Normal 25 3 14 4 8" xfId="32450" xr:uid="{B180F9E4-87A2-4E16-8F58-68AB34C3C6E7}"/>
    <cellStyle name="Normal 25 3 14 5" xfId="32451" xr:uid="{7C770120-2075-4C2C-87E1-1A116B60EFA1}"/>
    <cellStyle name="Normal 25 3 14 5 2" xfId="32452" xr:uid="{D81919FE-08D4-4BE6-BB3D-B0FD971FF81B}"/>
    <cellStyle name="Normal 25 3 14 5 2 2" xfId="32453" xr:uid="{9D0139E0-BB57-43B9-BEE7-95E73E43B2CB}"/>
    <cellStyle name="Normal 25 3 14 5 2 2 2" xfId="32454" xr:uid="{DE436C7F-9738-4E53-AB7A-60101761D400}"/>
    <cellStyle name="Normal 25 3 14 5 2 2 3" xfId="32455" xr:uid="{8C66CE8F-2481-4F25-99C2-7360B45BC8C6}"/>
    <cellStyle name="Normal 25 3 14 5 2 2 4" xfId="32456" xr:uid="{CE8F4FFC-E57B-40CD-9E2E-15886500BAE1}"/>
    <cellStyle name="Normal 25 3 14 5 2 2 5" xfId="32457" xr:uid="{FCB68C82-EC89-45DD-8457-948C9693D4AD}"/>
    <cellStyle name="Normal 25 3 14 5 2 3" xfId="32458" xr:uid="{A83AAFD9-B3A9-43DC-BF4B-2F1AFB8EDC6E}"/>
    <cellStyle name="Normal 25 3 14 5 2 4" xfId="32459" xr:uid="{E3024BE6-6F78-4F1B-8CFF-22F14366C4B3}"/>
    <cellStyle name="Normal 25 3 14 5 2 5" xfId="32460" xr:uid="{E24990C6-3322-4880-B50B-D4CEE400492E}"/>
    <cellStyle name="Normal 25 3 14 5 2 6" xfId="32461" xr:uid="{E5F27FC0-2BF9-4A5B-B9C6-164C8E1B24ED}"/>
    <cellStyle name="Normal 25 3 14 5 3" xfId="32462" xr:uid="{BC892684-17A5-433D-AFC7-981A8A3965EB}"/>
    <cellStyle name="Normal 25 3 14 5 3 2" xfId="32463" xr:uid="{B583EFD6-7544-4F4E-BED7-46E5760CBEE7}"/>
    <cellStyle name="Normal 25 3 14 5 3 2 2" xfId="32464" xr:uid="{1F723A77-0422-4786-841A-376D87B84B1B}"/>
    <cellStyle name="Normal 25 3 14 5 3 2 3" xfId="32465" xr:uid="{4C1133AF-CD0C-4DC0-8FFB-90515C0703DF}"/>
    <cellStyle name="Normal 25 3 14 5 3 3" xfId="32466" xr:uid="{230140A4-6A38-4074-A53E-A10D83641B1E}"/>
    <cellStyle name="Normal 25 3 14 5 3 4" xfId="32467" xr:uid="{3C9DD944-329A-4B0F-B109-BA40DBF28CF9}"/>
    <cellStyle name="Normal 25 3 14 5 3 5" xfId="32468" xr:uid="{AE960E00-0F35-44D7-A4B8-31141062B576}"/>
    <cellStyle name="Normal 25 3 14 5 3 6" xfId="32469" xr:uid="{79E1E1D6-F91E-421C-BFD8-27689622AC2A}"/>
    <cellStyle name="Normal 25 3 14 5 4" xfId="32470" xr:uid="{46883573-3FB2-4599-8AEB-05BB6719836F}"/>
    <cellStyle name="Normal 25 3 14 5 4 2" xfId="32471" xr:uid="{91616CB4-0B9D-43C4-A41A-69161D8D79AB}"/>
    <cellStyle name="Normal 25 3 14 5 4 3" xfId="32472" xr:uid="{2290F942-ACEA-4F78-ABFD-181FF428B1E6}"/>
    <cellStyle name="Normal 25 3 14 5 5" xfId="32473" xr:uid="{9F474022-C642-43A7-AFE9-0CA4629DA2EF}"/>
    <cellStyle name="Normal 25 3 14 5 6" xfId="32474" xr:uid="{8BB28A71-FAA1-407E-9B94-3FE15EB0D8CE}"/>
    <cellStyle name="Normal 25 3 14 5 7" xfId="32475" xr:uid="{3E8422AE-93DD-4A85-95F3-BE5E04047A47}"/>
    <cellStyle name="Normal 25 3 14 5 8" xfId="32476" xr:uid="{E8E4CDE6-5455-4516-9743-C1B228966CF1}"/>
    <cellStyle name="Normal 25 3 14 6" xfId="32477" xr:uid="{3F2BDA61-2C19-45D7-83DE-88828CAB535F}"/>
    <cellStyle name="Normal 25 3 14 7" xfId="32478" xr:uid="{EBF81A03-F217-4ADA-A47C-148E5F81F458}"/>
    <cellStyle name="Normal 25 3 15" xfId="32479" xr:uid="{63504339-4142-46E7-A519-02CEDA03BAF5}"/>
    <cellStyle name="Normal 25 3 15 2" xfId="32480" xr:uid="{8C844F60-E9F0-45E7-B847-9B0ECBE6FCB5}"/>
    <cellStyle name="Normal 25 3 15 2 2" xfId="32481" xr:uid="{EC0E2D80-4CBE-415D-903B-5B647252D74D}"/>
    <cellStyle name="Normal 25 3 15 2 2 2" xfId="32482" xr:uid="{73A661F9-3F20-4278-B4A8-72149D7C677D}"/>
    <cellStyle name="Normal 25 3 15 2 3" xfId="32483" xr:uid="{C7A2C6E3-603F-4818-A6E7-2509C038F968}"/>
    <cellStyle name="Normal 25 3 15 2 4" xfId="32484" xr:uid="{BB734DBA-7A42-446A-892D-C7A36F2B5688}"/>
    <cellStyle name="Normal 25 3 15 3" xfId="32485" xr:uid="{A9C91049-AC9F-4E39-A3A8-525CF4D76C4E}"/>
    <cellStyle name="Normal 25 3 15 4" xfId="32486" xr:uid="{85BC4531-21B0-4EA6-9ABF-66C83D7B46DC}"/>
    <cellStyle name="Normal 25 3 15 4 2" xfId="32487" xr:uid="{ABC52ECB-4782-4D15-9DEB-8FFD426E5DF9}"/>
    <cellStyle name="Normal 25 3 15 4 2 2" xfId="32488" xr:uid="{8DD6B2A9-8D61-4058-B6C7-6EAF59E2D6E2}"/>
    <cellStyle name="Normal 25 3 15 4 2 2 2" xfId="32489" xr:uid="{3EB39347-3D95-4DF4-A3DB-E371DDC50E74}"/>
    <cellStyle name="Normal 25 3 15 4 2 2 3" xfId="32490" xr:uid="{5C81E554-4BA0-4DB0-B47C-CF81ABF72DAD}"/>
    <cellStyle name="Normal 25 3 15 4 2 2 4" xfId="32491" xr:uid="{6010B8F8-9B1A-4B3E-A555-C58B4FD950F6}"/>
    <cellStyle name="Normal 25 3 15 4 2 2 5" xfId="32492" xr:uid="{11AA3704-4307-4B4A-BDAC-330FE53C29F3}"/>
    <cellStyle name="Normal 25 3 15 4 2 3" xfId="32493" xr:uid="{0453070E-34A7-44DA-97D3-4688AF8241C8}"/>
    <cellStyle name="Normal 25 3 15 4 2 4" xfId="32494" xr:uid="{E33326AB-2FF3-4F8A-AF32-878CE61D1A1E}"/>
    <cellStyle name="Normal 25 3 15 4 2 5" xfId="32495" xr:uid="{EFEC5123-72AB-44AB-8C69-51BA224A8230}"/>
    <cellStyle name="Normal 25 3 15 4 2 6" xfId="32496" xr:uid="{28777393-0D6B-4F8E-B7DE-FEED19785166}"/>
    <cellStyle name="Normal 25 3 15 4 3" xfId="32497" xr:uid="{9292EF71-8130-4BD9-AFF4-88CC0DF1D6DD}"/>
    <cellStyle name="Normal 25 3 15 4 3 2" xfId="32498" xr:uid="{A2602839-C0E0-472E-932F-2D5551C8C222}"/>
    <cellStyle name="Normal 25 3 15 4 3 2 2" xfId="32499" xr:uid="{2B9D5B4E-5E8B-4A53-8D3E-64F07EE495E8}"/>
    <cellStyle name="Normal 25 3 15 4 3 2 3" xfId="32500" xr:uid="{98EDEA7E-0D22-4D54-86D4-F170EA3D16AC}"/>
    <cellStyle name="Normal 25 3 15 4 3 3" xfId="32501" xr:uid="{7BE71C54-28B0-4FC6-AFD9-39B01394E7AE}"/>
    <cellStyle name="Normal 25 3 15 4 3 4" xfId="32502" xr:uid="{6518FC26-49A5-4BF4-A98C-1867CE1CBD90}"/>
    <cellStyle name="Normal 25 3 15 4 3 5" xfId="32503" xr:uid="{D46C7419-8413-4DE4-9476-2A0F544C8ED9}"/>
    <cellStyle name="Normal 25 3 15 4 3 6" xfId="32504" xr:uid="{DD1A3CE3-4486-4CB7-8F0D-D3887958EAD1}"/>
    <cellStyle name="Normal 25 3 15 4 4" xfId="32505" xr:uid="{33E46BC6-D920-4BD0-AA82-103F6B44DB2E}"/>
    <cellStyle name="Normal 25 3 15 4 4 2" xfId="32506" xr:uid="{26D73000-BFFB-48A3-AECC-71B067B71066}"/>
    <cellStyle name="Normal 25 3 15 4 4 3" xfId="32507" xr:uid="{7D7296E1-8AD0-4E6F-A377-7FF9E9E4808F}"/>
    <cellStyle name="Normal 25 3 15 4 5" xfId="32508" xr:uid="{1DF9D13A-6737-4F59-A482-81F50A6A2C40}"/>
    <cellStyle name="Normal 25 3 15 4 6" xfId="32509" xr:uid="{6016D8A8-480A-4375-9553-3F20857DD387}"/>
    <cellStyle name="Normal 25 3 15 4 7" xfId="32510" xr:uid="{B27138A1-A06F-46E8-808C-31945698F3BE}"/>
    <cellStyle name="Normal 25 3 15 4 8" xfId="32511" xr:uid="{5553F74D-20A4-4534-B353-2B7C54B0D377}"/>
    <cellStyle name="Normal 25 3 15 5" xfId="32512" xr:uid="{DFD4628B-89F9-4935-AD3D-F85CDF1DA215}"/>
    <cellStyle name="Normal 25 3 15 5 2" xfId="32513" xr:uid="{29541639-BA47-4173-9339-261230737A13}"/>
    <cellStyle name="Normal 25 3 15 5 2 2" xfId="32514" xr:uid="{56DA3C12-6CB3-4AA5-898D-C6D759D34EF8}"/>
    <cellStyle name="Normal 25 3 15 5 2 2 2" xfId="32515" xr:uid="{83476B8F-C693-4E78-8914-78FF5567DF33}"/>
    <cellStyle name="Normal 25 3 15 5 2 2 3" xfId="32516" xr:uid="{F42D1601-A5DD-48F9-9526-C044009D9CA5}"/>
    <cellStyle name="Normal 25 3 15 5 2 2 4" xfId="32517" xr:uid="{97E90768-8805-443C-83C8-75F621CEB50B}"/>
    <cellStyle name="Normal 25 3 15 5 2 2 5" xfId="32518" xr:uid="{2EE7A058-FFFE-4C70-A8B1-3D741E1716F9}"/>
    <cellStyle name="Normal 25 3 15 5 2 3" xfId="32519" xr:uid="{B0B77790-6DFD-423E-A293-B32A644D9842}"/>
    <cellStyle name="Normal 25 3 15 5 2 4" xfId="32520" xr:uid="{1381B9D6-2C49-41F1-B6FB-DDFD604846F1}"/>
    <cellStyle name="Normal 25 3 15 5 2 5" xfId="32521" xr:uid="{DA4EBF3D-6544-416D-BEAF-8C5FC308B6D3}"/>
    <cellStyle name="Normal 25 3 15 5 2 6" xfId="32522" xr:uid="{A5CFDA47-4F01-4466-84FF-241B3D598278}"/>
    <cellStyle name="Normal 25 3 15 5 3" xfId="32523" xr:uid="{5106DE5A-94BB-4FD9-B90E-153530E65C50}"/>
    <cellStyle name="Normal 25 3 15 5 3 2" xfId="32524" xr:uid="{77B81B64-1BE7-4BCB-A344-5580E7345FA9}"/>
    <cellStyle name="Normal 25 3 15 5 3 2 2" xfId="32525" xr:uid="{87FEB558-C9C7-4698-A1E6-9E38375BAF7B}"/>
    <cellStyle name="Normal 25 3 15 5 3 2 3" xfId="32526" xr:uid="{3B9C628C-3ED4-435A-BF79-FF5E94C119A2}"/>
    <cellStyle name="Normal 25 3 15 5 3 3" xfId="32527" xr:uid="{02AD1217-FD79-43B5-9060-A0C8CAF31918}"/>
    <cellStyle name="Normal 25 3 15 5 3 4" xfId="32528" xr:uid="{609AE54B-4773-4E4D-A20C-A9280963819A}"/>
    <cellStyle name="Normal 25 3 15 5 3 5" xfId="32529" xr:uid="{DB4CBAC3-3E2D-4DD2-8EB3-44511338D619}"/>
    <cellStyle name="Normal 25 3 15 5 3 6" xfId="32530" xr:uid="{E3031AC6-AC89-4400-98D8-CB1E2C0BBCDF}"/>
    <cellStyle name="Normal 25 3 15 5 4" xfId="32531" xr:uid="{EE502DEB-E0B9-476F-8923-72E1045368FB}"/>
    <cellStyle name="Normal 25 3 15 5 4 2" xfId="32532" xr:uid="{4D512027-6C91-47D4-9C48-1405C7858073}"/>
    <cellStyle name="Normal 25 3 15 5 4 3" xfId="32533" xr:uid="{CBADA343-C352-43A4-A1BE-6A3E2D74D02F}"/>
    <cellStyle name="Normal 25 3 15 5 5" xfId="32534" xr:uid="{7E951AA0-9D1C-4745-99A5-71B00E35DB2F}"/>
    <cellStyle name="Normal 25 3 15 5 6" xfId="32535" xr:uid="{E5D999CD-486D-46AA-A8F6-BECA54C0014A}"/>
    <cellStyle name="Normal 25 3 15 5 7" xfId="32536" xr:uid="{F62716DE-B95D-4FC3-A633-6D844E02B7BC}"/>
    <cellStyle name="Normal 25 3 15 5 8" xfId="32537" xr:uid="{679D1CF5-3C02-4CBA-84E9-33A1DB57A7B8}"/>
    <cellStyle name="Normal 25 3 15 6" xfId="32538" xr:uid="{DC10B05F-C11C-4C1C-BFB7-F24AABF5FD39}"/>
    <cellStyle name="Normal 25 3 15 7" xfId="32539" xr:uid="{CFA862BC-FA28-403F-84FD-4A25AB6336FB}"/>
    <cellStyle name="Normal 25 3 16" xfId="32540" xr:uid="{E263C39D-9857-4153-933D-265C6F359496}"/>
    <cellStyle name="Normal 25 3 16 2" xfId="32541" xr:uid="{7A3D1E8B-41C7-4914-BE75-32BA07A0ECA4}"/>
    <cellStyle name="Normal 25 3 16 2 2" xfId="32542" xr:uid="{DB3FCC1E-0AAE-467B-97B2-B2CAB017CD46}"/>
    <cellStyle name="Normal 25 3 16 2 2 2" xfId="32543" xr:uid="{558CAA34-AF55-4EEE-AD32-E98A3FD59D60}"/>
    <cellStyle name="Normal 25 3 16 2 3" xfId="32544" xr:uid="{C0A4CAC5-5190-43B2-A992-0BF67BBD4BE1}"/>
    <cellStyle name="Normal 25 3 16 2 4" xfId="32545" xr:uid="{B0918C7A-592F-405A-9AC4-673F5B354B97}"/>
    <cellStyle name="Normal 25 3 16 3" xfId="32546" xr:uid="{B290DFFE-9C27-4009-A51B-F1207B2254AD}"/>
    <cellStyle name="Normal 25 3 16 4" xfId="32547" xr:uid="{1BABBB07-806F-4B3B-8819-014542AE9CD5}"/>
    <cellStyle name="Normal 25 3 16 4 2" xfId="32548" xr:uid="{800CAF62-7163-4343-9C52-297AB5973427}"/>
    <cellStyle name="Normal 25 3 16 4 2 2" xfId="32549" xr:uid="{EB1253E7-8E42-4C7B-9B3F-50AC0EAFC8E2}"/>
    <cellStyle name="Normal 25 3 16 4 2 2 2" xfId="32550" xr:uid="{9ADDD231-1EFE-484F-8D72-ED607EABC86F}"/>
    <cellStyle name="Normal 25 3 16 4 2 2 3" xfId="32551" xr:uid="{BEF7BF64-29AD-4054-8E18-7481CF9D12C5}"/>
    <cellStyle name="Normal 25 3 16 4 2 2 4" xfId="32552" xr:uid="{FA5469A7-48A6-43A3-A178-2A0708C08C8C}"/>
    <cellStyle name="Normal 25 3 16 4 2 2 5" xfId="32553" xr:uid="{E797D804-2E3B-4006-9239-717E2F950DDB}"/>
    <cellStyle name="Normal 25 3 16 4 2 3" xfId="32554" xr:uid="{1DC56EC2-AAFC-4977-8BEB-9E0680CD2729}"/>
    <cellStyle name="Normal 25 3 16 4 2 4" xfId="32555" xr:uid="{F8A884AC-A755-40F9-A656-85718BA18006}"/>
    <cellStyle name="Normal 25 3 16 4 2 5" xfId="32556" xr:uid="{641ED6F2-3245-48BB-A94C-05A80734E3A4}"/>
    <cellStyle name="Normal 25 3 16 4 2 6" xfId="32557" xr:uid="{51628FBB-6AC9-4ADC-9899-477D83D10B30}"/>
    <cellStyle name="Normal 25 3 16 4 3" xfId="32558" xr:uid="{1F05270B-01F3-4D89-91F9-273E6F9F13C0}"/>
    <cellStyle name="Normal 25 3 16 4 3 2" xfId="32559" xr:uid="{79A40E8B-70A1-4E2A-84E2-1722BA72BCE0}"/>
    <cellStyle name="Normal 25 3 16 4 3 2 2" xfId="32560" xr:uid="{69A4BDB7-5EFD-470F-9835-3FEFB54BA97E}"/>
    <cellStyle name="Normal 25 3 16 4 3 2 3" xfId="32561" xr:uid="{08547A0C-1A59-4FD5-A8DB-40C2ABFC93A6}"/>
    <cellStyle name="Normal 25 3 16 4 3 3" xfId="32562" xr:uid="{2FCB2558-A7D3-4B49-B043-811AB13D7712}"/>
    <cellStyle name="Normal 25 3 16 4 3 4" xfId="32563" xr:uid="{CD002989-F9DD-4E37-9B8E-38F4DD512911}"/>
    <cellStyle name="Normal 25 3 16 4 3 5" xfId="32564" xr:uid="{622BBA03-CA90-422C-9ADD-40703FFD5341}"/>
    <cellStyle name="Normal 25 3 16 4 3 6" xfId="32565" xr:uid="{B4772027-92FB-4587-920F-82C18AAFE1ED}"/>
    <cellStyle name="Normal 25 3 16 4 4" xfId="32566" xr:uid="{F77DE168-5A41-4531-A22D-D2FF4E399D3A}"/>
    <cellStyle name="Normal 25 3 16 4 4 2" xfId="32567" xr:uid="{C645B42B-43C5-4308-BD34-C96E9C1CBCB7}"/>
    <cellStyle name="Normal 25 3 16 4 4 3" xfId="32568" xr:uid="{582C600D-6237-4DD3-8533-486BCF8901CB}"/>
    <cellStyle name="Normal 25 3 16 4 5" xfId="32569" xr:uid="{B7804972-7604-4ADB-953A-61DF42782522}"/>
    <cellStyle name="Normal 25 3 16 4 6" xfId="32570" xr:uid="{5696596B-366D-49F6-B961-EB196EB0A121}"/>
    <cellStyle name="Normal 25 3 16 4 7" xfId="32571" xr:uid="{A9477383-78FD-4665-9D4F-1BBAB46AD7E0}"/>
    <cellStyle name="Normal 25 3 16 4 8" xfId="32572" xr:uid="{D453D6FD-281F-41E9-992E-0B965CBF2AA1}"/>
    <cellStyle name="Normal 25 3 16 5" xfId="32573" xr:uid="{8450CC66-7437-48DB-A27F-3DD2669584F0}"/>
    <cellStyle name="Normal 25 3 16 5 2" xfId="32574" xr:uid="{12BE288C-1D46-42F5-B21A-BD674D306E31}"/>
    <cellStyle name="Normal 25 3 16 5 2 2" xfId="32575" xr:uid="{F3B16886-8E4F-4EC5-8123-0F49643DBC28}"/>
    <cellStyle name="Normal 25 3 16 5 2 2 2" xfId="32576" xr:uid="{48ADF255-B004-459C-9F62-632A29E74140}"/>
    <cellStyle name="Normal 25 3 16 5 2 2 3" xfId="32577" xr:uid="{E1DC6E7C-97FC-44CA-AFC2-F3CA211912A2}"/>
    <cellStyle name="Normal 25 3 16 5 2 2 4" xfId="32578" xr:uid="{C9700AFF-2DF2-493F-BA7A-DB55B2A5EB37}"/>
    <cellStyle name="Normal 25 3 16 5 2 2 5" xfId="32579" xr:uid="{D7B80C4B-B607-40E7-A815-372B6C5156B6}"/>
    <cellStyle name="Normal 25 3 16 5 2 3" xfId="32580" xr:uid="{763C4986-4D4B-4B4F-B22D-DFCA5FC255F8}"/>
    <cellStyle name="Normal 25 3 16 5 2 4" xfId="32581" xr:uid="{97332391-89FA-44AA-A11F-D2536A173887}"/>
    <cellStyle name="Normal 25 3 16 5 2 5" xfId="32582" xr:uid="{7C59C2E6-FF66-46CD-90BD-42C20773150D}"/>
    <cellStyle name="Normal 25 3 16 5 2 6" xfId="32583" xr:uid="{96E1286D-11C5-4625-B9B4-EC68B10E1229}"/>
    <cellStyle name="Normal 25 3 16 5 3" xfId="32584" xr:uid="{8B8B1EFD-A7A4-4B78-B952-4856B80EFC70}"/>
    <cellStyle name="Normal 25 3 16 5 3 2" xfId="32585" xr:uid="{9847E3C8-FF5B-4C7A-9DF3-C750BF1E971B}"/>
    <cellStyle name="Normal 25 3 16 5 3 2 2" xfId="32586" xr:uid="{214C7C05-1F30-4107-9DFE-C728B09C2179}"/>
    <cellStyle name="Normal 25 3 16 5 3 2 3" xfId="32587" xr:uid="{BBA38C06-F9E1-4FC7-A06D-AB2BA733A683}"/>
    <cellStyle name="Normal 25 3 16 5 3 3" xfId="32588" xr:uid="{3DC73967-5261-4339-9A67-BD390F70AAFD}"/>
    <cellStyle name="Normal 25 3 16 5 3 4" xfId="32589" xr:uid="{A9D39D0D-D7E9-4115-86C7-D64654404035}"/>
    <cellStyle name="Normal 25 3 16 5 3 5" xfId="32590" xr:uid="{2DE02244-9E43-4FD4-990B-EB76802CB357}"/>
    <cellStyle name="Normal 25 3 16 5 3 6" xfId="32591" xr:uid="{F84A084C-CF35-4C75-A9AB-C69412D921AF}"/>
    <cellStyle name="Normal 25 3 16 5 4" xfId="32592" xr:uid="{EAF51A87-03BF-4B9A-9F3D-CDCFFA58FE36}"/>
    <cellStyle name="Normal 25 3 16 5 4 2" xfId="32593" xr:uid="{E3205A07-40AF-4F8A-9A23-5BBA00562577}"/>
    <cellStyle name="Normal 25 3 16 5 4 3" xfId="32594" xr:uid="{1D8B59B2-97ED-4FE8-AA66-03B5505224D3}"/>
    <cellStyle name="Normal 25 3 16 5 5" xfId="32595" xr:uid="{5CFC1F79-780D-4176-98BD-E9FB2CAF3F6D}"/>
    <cellStyle name="Normal 25 3 16 5 6" xfId="32596" xr:uid="{42108AC6-03F9-45BC-8F9F-C6B1D092D2A6}"/>
    <cellStyle name="Normal 25 3 16 5 7" xfId="32597" xr:uid="{E234F1F7-02D2-469C-96C5-CBF1F8718E53}"/>
    <cellStyle name="Normal 25 3 16 5 8" xfId="32598" xr:uid="{E2E05CFA-BC4F-4879-BA5B-7E17B298AC7A}"/>
    <cellStyle name="Normal 25 3 16 6" xfId="32599" xr:uid="{BA6A66C0-7AA3-4DAF-8186-75AA768C9E44}"/>
    <cellStyle name="Normal 25 3 16 7" xfId="32600" xr:uid="{72356B0C-F275-4D93-A4A4-A513393C25D5}"/>
    <cellStyle name="Normal 25 3 17" xfId="32601" xr:uid="{0A96F69D-BB0B-48AF-8C98-10BFB96AC765}"/>
    <cellStyle name="Normal 25 3 17 2" xfId="32602" xr:uid="{B28563AF-4588-4797-8B3F-330723F112F0}"/>
    <cellStyle name="Normal 25 3 17 2 2" xfId="32603" xr:uid="{BB814403-18BE-40B4-9D90-96BA39B36FFD}"/>
    <cellStyle name="Normal 25 3 17 2 2 2" xfId="32604" xr:uid="{5548F4F1-909F-46AD-90C8-2D1D9747D04E}"/>
    <cellStyle name="Normal 25 3 17 2 3" xfId="32605" xr:uid="{5022D80E-76D3-4E04-8C4F-5B1F2F7CC62E}"/>
    <cellStyle name="Normal 25 3 17 2 4" xfId="32606" xr:uid="{E93E2AB9-4870-4112-984B-83378A0A7867}"/>
    <cellStyle name="Normal 25 3 17 3" xfId="32607" xr:uid="{04CC514A-DB6C-47AE-A4C3-417820A88168}"/>
    <cellStyle name="Normal 25 3 17 4" xfId="32608" xr:uid="{9D6C42FD-7BD7-4AC5-BB03-B0AC06427014}"/>
    <cellStyle name="Normal 25 3 17 4 2" xfId="32609" xr:uid="{D6BB2D1B-DA93-4169-931C-E25A859FFA6A}"/>
    <cellStyle name="Normal 25 3 17 4 2 2" xfId="32610" xr:uid="{2A1579A3-1E0A-4E9F-BA68-E7BCDF0B6842}"/>
    <cellStyle name="Normal 25 3 17 4 2 2 2" xfId="32611" xr:uid="{504F394C-59DA-4543-BAD5-4BA86511418C}"/>
    <cellStyle name="Normal 25 3 17 4 2 2 3" xfId="32612" xr:uid="{4CF13C2D-DE71-4A42-B5CB-21ABDD0F2CCC}"/>
    <cellStyle name="Normal 25 3 17 4 2 2 4" xfId="32613" xr:uid="{36EDCE13-3D26-4DB0-99BF-4051CDEB4415}"/>
    <cellStyle name="Normal 25 3 17 4 2 2 5" xfId="32614" xr:uid="{21EB91B0-26EA-4FF0-BAD7-2E0B21500031}"/>
    <cellStyle name="Normal 25 3 17 4 2 3" xfId="32615" xr:uid="{CFFEF072-C0B1-470B-AD08-9975FB2B065F}"/>
    <cellStyle name="Normal 25 3 17 4 2 4" xfId="32616" xr:uid="{1447CFA3-97E8-46C1-844A-FA803916AD24}"/>
    <cellStyle name="Normal 25 3 17 4 2 5" xfId="32617" xr:uid="{D6932ADF-11C3-4ACB-A6A6-9034E9340760}"/>
    <cellStyle name="Normal 25 3 17 4 2 6" xfId="32618" xr:uid="{A1140B57-0A6C-49B9-BD2F-12CE244AB2D9}"/>
    <cellStyle name="Normal 25 3 17 4 3" xfId="32619" xr:uid="{D8709CA7-1745-4EC8-A591-76A9628B7E82}"/>
    <cellStyle name="Normal 25 3 17 4 3 2" xfId="32620" xr:uid="{97F74CD5-13D9-410E-B7B3-FF8A2C3729E3}"/>
    <cellStyle name="Normal 25 3 17 4 3 2 2" xfId="32621" xr:uid="{7F96550D-6698-41CF-BA88-93F507E23FCD}"/>
    <cellStyle name="Normal 25 3 17 4 3 2 3" xfId="32622" xr:uid="{F9260289-9B48-4155-9D7B-BE2034065CFB}"/>
    <cellStyle name="Normal 25 3 17 4 3 3" xfId="32623" xr:uid="{6D971641-EF61-4AF8-8BF1-ED6EF837F919}"/>
    <cellStyle name="Normal 25 3 17 4 3 4" xfId="32624" xr:uid="{EEF437AD-7E8F-4D23-AA27-415D3F853835}"/>
    <cellStyle name="Normal 25 3 17 4 3 5" xfId="32625" xr:uid="{10342981-1AFB-4570-ACE4-9C31F0121BB7}"/>
    <cellStyle name="Normal 25 3 17 4 3 6" xfId="32626" xr:uid="{395FD1B4-8A13-4CCE-AC6F-AF87E98587B0}"/>
    <cellStyle name="Normal 25 3 17 4 4" xfId="32627" xr:uid="{17C15913-F659-4A48-8F4E-49937E96ECA9}"/>
    <cellStyle name="Normal 25 3 17 4 4 2" xfId="32628" xr:uid="{74035D47-97C8-4EC7-A315-A3E4F1D1559B}"/>
    <cellStyle name="Normal 25 3 17 4 4 3" xfId="32629" xr:uid="{1E333271-A7C6-4F51-8B41-30B1A0D931B3}"/>
    <cellStyle name="Normal 25 3 17 4 5" xfId="32630" xr:uid="{9DB6EA82-17C1-4996-99E9-5071BC07EC0E}"/>
    <cellStyle name="Normal 25 3 17 4 6" xfId="32631" xr:uid="{694194C9-0E99-4BA9-A5AE-FF5DF96A74E9}"/>
    <cellStyle name="Normal 25 3 17 4 7" xfId="32632" xr:uid="{755EAD47-CDC3-433E-8D71-F075721B98A4}"/>
    <cellStyle name="Normal 25 3 17 4 8" xfId="32633" xr:uid="{6E58CAE1-FEB7-4FEA-9108-319E46A8F544}"/>
    <cellStyle name="Normal 25 3 17 5" xfId="32634" xr:uid="{B0DDDE59-1A39-4EEA-9AD4-881C5894C979}"/>
    <cellStyle name="Normal 25 3 17 5 2" xfId="32635" xr:uid="{72100C1E-B05E-4F2B-9E98-5E5F7FA5649F}"/>
    <cellStyle name="Normal 25 3 17 5 2 2" xfId="32636" xr:uid="{155F3D51-3FA1-4146-9492-D88C76576A61}"/>
    <cellStyle name="Normal 25 3 17 5 2 2 2" xfId="32637" xr:uid="{9E6D0FC0-D420-458E-B2A5-6A5DF42975FD}"/>
    <cellStyle name="Normal 25 3 17 5 2 2 3" xfId="32638" xr:uid="{B0FA7A97-3D5A-4BFF-88AF-B103437D74B2}"/>
    <cellStyle name="Normal 25 3 17 5 2 2 4" xfId="32639" xr:uid="{9F112A30-8B36-4302-9902-86A254F83405}"/>
    <cellStyle name="Normal 25 3 17 5 2 2 5" xfId="32640" xr:uid="{2876909A-B836-4412-A2E4-E605D0B4F904}"/>
    <cellStyle name="Normal 25 3 17 5 2 3" xfId="32641" xr:uid="{D7AC25AE-080D-46C8-A914-BF7492D0123A}"/>
    <cellStyle name="Normal 25 3 17 5 2 4" xfId="32642" xr:uid="{33286244-1316-4547-8813-DA14E22CAB74}"/>
    <cellStyle name="Normal 25 3 17 5 2 5" xfId="32643" xr:uid="{D8218791-490F-4E10-B821-1F9498EC400A}"/>
    <cellStyle name="Normal 25 3 17 5 2 6" xfId="32644" xr:uid="{A30A4156-8C80-4314-8089-3578D21EB2C3}"/>
    <cellStyle name="Normal 25 3 17 5 3" xfId="32645" xr:uid="{1A162FA7-ACDE-4F73-9ACD-617BE91A4BFF}"/>
    <cellStyle name="Normal 25 3 17 5 3 2" xfId="32646" xr:uid="{11D334E8-C16E-4116-8BFA-55EEF7697E3F}"/>
    <cellStyle name="Normal 25 3 17 5 3 2 2" xfId="32647" xr:uid="{29E1D762-828E-4F76-9215-7B17A61C466D}"/>
    <cellStyle name="Normal 25 3 17 5 3 2 3" xfId="32648" xr:uid="{7042192F-3D72-48CC-9EBF-D321A409B866}"/>
    <cellStyle name="Normal 25 3 17 5 3 3" xfId="32649" xr:uid="{BBC05EC7-86E0-4D31-AD43-37376D6C7EF6}"/>
    <cellStyle name="Normal 25 3 17 5 3 4" xfId="32650" xr:uid="{2A2E44E9-17C9-4FE3-8442-B9527A790962}"/>
    <cellStyle name="Normal 25 3 17 5 3 5" xfId="32651" xr:uid="{CF9E7C98-5723-4627-837E-170EA3429044}"/>
    <cellStyle name="Normal 25 3 17 5 3 6" xfId="32652" xr:uid="{C1921BE2-029A-4CB7-BA9B-0E102E01A07A}"/>
    <cellStyle name="Normal 25 3 17 5 4" xfId="32653" xr:uid="{88AFB762-FCCF-4A3A-91CB-3C5BED38AD91}"/>
    <cellStyle name="Normal 25 3 17 5 4 2" xfId="32654" xr:uid="{D5D84BBC-09BA-4B4B-B079-7752013506E7}"/>
    <cellStyle name="Normal 25 3 17 5 4 3" xfId="32655" xr:uid="{1222DC54-0B0D-40A8-9D41-284939026E02}"/>
    <cellStyle name="Normal 25 3 17 5 5" xfId="32656" xr:uid="{1BB7A997-946B-4A83-9302-1D7EFCE31188}"/>
    <cellStyle name="Normal 25 3 17 5 6" xfId="32657" xr:uid="{C04919C4-E701-4E51-BA3F-8DC9A0DC1F66}"/>
    <cellStyle name="Normal 25 3 17 5 7" xfId="32658" xr:uid="{F3CC799C-079D-4E2B-AADD-4E1DB79EC1C6}"/>
    <cellStyle name="Normal 25 3 17 5 8" xfId="32659" xr:uid="{F669554F-8F2A-4E9A-9089-40A9308B6B69}"/>
    <cellStyle name="Normal 25 3 17 6" xfId="32660" xr:uid="{3E516AC2-FFE3-4282-B939-2618A55AC1A5}"/>
    <cellStyle name="Normal 25 3 17 7" xfId="32661" xr:uid="{7CBCE84C-68FF-4EB3-A950-20601CE7DA79}"/>
    <cellStyle name="Normal 25 3 2" xfId="32662" xr:uid="{A0B4B272-3270-4049-A5F1-6300AD9E4EBB}"/>
    <cellStyle name="Normal 25 3 2 2" xfId="32663" xr:uid="{FB056C4B-6C5F-493F-AE42-AAAE94076A81}"/>
    <cellStyle name="Normal 25 3 2 2 2" xfId="32664" xr:uid="{E041C325-4224-4CF4-98DB-79C5B11A8AF5}"/>
    <cellStyle name="Normal 25 3 2 2 2 2" xfId="32665" xr:uid="{80D5AD91-40E8-4E5B-8720-4897EB80DB06}"/>
    <cellStyle name="Normal 25 3 2 2 3" xfId="32666" xr:uid="{A87135FA-B71E-47B6-A9D8-699B5D8CC609}"/>
    <cellStyle name="Normal 25 3 2 2 4" xfId="32667" xr:uid="{FF28C06C-A0FE-46B5-9345-257FC1E16EF9}"/>
    <cellStyle name="Normal 25 3 2 3" xfId="32668" xr:uid="{8FAB429B-30FD-45BB-BD64-6F4C70769865}"/>
    <cellStyle name="Normal 25 3 2 4" xfId="32669" xr:uid="{A20A8D57-83A0-4B6E-B8AF-C48FF1E083E9}"/>
    <cellStyle name="Normal 25 3 2 4 2" xfId="32670" xr:uid="{E8B6F02B-D3B8-4E58-A3D4-FA0634EBB88B}"/>
    <cellStyle name="Normal 25 3 2 4 2 2" xfId="32671" xr:uid="{F63EE616-1C6A-4767-81F4-AD7B41C6C8FF}"/>
    <cellStyle name="Normal 25 3 2 4 2 2 2" xfId="32672" xr:uid="{EA4D8BAD-1A8B-4734-A97F-90656E77D26E}"/>
    <cellStyle name="Normal 25 3 2 4 2 2 3" xfId="32673" xr:uid="{59FFE91C-FDC9-4E82-B3D7-B18A3BCBCDFA}"/>
    <cellStyle name="Normal 25 3 2 4 2 2 4" xfId="32674" xr:uid="{5BA82B06-11DC-421C-8F8F-291088D37875}"/>
    <cellStyle name="Normal 25 3 2 4 2 2 5" xfId="32675" xr:uid="{62FFACED-7FBF-4508-AFC0-7502A1D62070}"/>
    <cellStyle name="Normal 25 3 2 4 2 3" xfId="32676" xr:uid="{473843C0-AF63-41F8-BFC6-B4EDAF547FCF}"/>
    <cellStyle name="Normal 25 3 2 4 2 4" xfId="32677" xr:uid="{64A0C6F0-E9AB-43C4-B4CE-4C65E635BB69}"/>
    <cellStyle name="Normal 25 3 2 4 2 5" xfId="32678" xr:uid="{BE87C666-84DC-45FC-BF1C-AF3F2CBBCE6F}"/>
    <cellStyle name="Normal 25 3 2 4 2 6" xfId="32679" xr:uid="{6E040F8E-6D0C-4D3E-BDD9-65F57784CAC2}"/>
    <cellStyle name="Normal 25 3 2 4 3" xfId="32680" xr:uid="{2C7BD253-6435-48E3-A5BA-42F14756F2FE}"/>
    <cellStyle name="Normal 25 3 2 4 3 2" xfId="32681" xr:uid="{BE8852B7-D546-4C8D-A67D-B71E628852D7}"/>
    <cellStyle name="Normal 25 3 2 4 3 2 2" xfId="32682" xr:uid="{BB13B978-EE3A-45ED-B82F-DA2DD583A32B}"/>
    <cellStyle name="Normal 25 3 2 4 3 2 3" xfId="32683" xr:uid="{DF55282F-FC3B-494B-A701-7C290749865E}"/>
    <cellStyle name="Normal 25 3 2 4 3 3" xfId="32684" xr:uid="{ABA62336-78EC-4218-8162-57D20E458C32}"/>
    <cellStyle name="Normal 25 3 2 4 3 4" xfId="32685" xr:uid="{86A42AD0-50C3-4513-80ED-3692487C70B4}"/>
    <cellStyle name="Normal 25 3 2 4 3 5" xfId="32686" xr:uid="{F9DF75AA-2A96-41D8-B5E1-EB8881A53413}"/>
    <cellStyle name="Normal 25 3 2 4 3 6" xfId="32687" xr:uid="{8C9EAA49-267F-4CBF-AA22-A14C9392CD83}"/>
    <cellStyle name="Normal 25 3 2 4 4" xfId="32688" xr:uid="{311D88C2-3467-4231-996F-8D056F49E2E7}"/>
    <cellStyle name="Normal 25 3 2 4 4 2" xfId="32689" xr:uid="{DE1E2830-2D8C-4287-8766-0B0B7507485F}"/>
    <cellStyle name="Normal 25 3 2 4 4 3" xfId="32690" xr:uid="{2B66FF37-C7A1-4334-8ACF-F0CA48356A97}"/>
    <cellStyle name="Normal 25 3 2 4 5" xfId="32691" xr:uid="{57845702-6693-42BA-BB7D-7324BCFA9077}"/>
    <cellStyle name="Normal 25 3 2 4 6" xfId="32692" xr:uid="{A1339EF8-C936-4E94-9A08-80563E786F66}"/>
    <cellStyle name="Normal 25 3 2 4 7" xfId="32693" xr:uid="{73AFC01A-680B-48A0-ACAC-4FE72DCB4AD9}"/>
    <cellStyle name="Normal 25 3 2 4 8" xfId="32694" xr:uid="{672C77C9-207A-4717-A190-FD557C9CDB7E}"/>
    <cellStyle name="Normal 25 3 2 5" xfId="32695" xr:uid="{8D174988-4FE6-4988-8996-04FFF4637A5B}"/>
    <cellStyle name="Normal 25 3 2 5 2" xfId="32696" xr:uid="{F43E8835-13CE-45D9-857F-8ACCD34AEC86}"/>
    <cellStyle name="Normal 25 3 2 5 2 2" xfId="32697" xr:uid="{A0D593FD-AEAE-4A9F-8DBC-8AE44000952A}"/>
    <cellStyle name="Normal 25 3 2 5 2 2 2" xfId="32698" xr:uid="{9CB881D4-3E3E-4A80-87CD-8A93D2727D14}"/>
    <cellStyle name="Normal 25 3 2 5 2 2 3" xfId="32699" xr:uid="{8A38A91B-1D0A-4240-81DA-89055A5B7312}"/>
    <cellStyle name="Normal 25 3 2 5 2 2 4" xfId="32700" xr:uid="{F48F2B66-B731-4BA6-9EAE-F25D73D6922A}"/>
    <cellStyle name="Normal 25 3 2 5 2 2 5" xfId="32701" xr:uid="{AD780F1A-FFA5-4558-82AB-E233AAD8B738}"/>
    <cellStyle name="Normal 25 3 2 5 2 3" xfId="32702" xr:uid="{4EEFC324-AA85-44A5-82AF-ED64D98FD319}"/>
    <cellStyle name="Normal 25 3 2 5 2 4" xfId="32703" xr:uid="{5C1F9347-5352-4492-836A-69B5B22A693D}"/>
    <cellStyle name="Normal 25 3 2 5 2 5" xfId="32704" xr:uid="{5792767B-B461-4ED9-AF58-ABFA8B4DDFF5}"/>
    <cellStyle name="Normal 25 3 2 5 2 6" xfId="32705" xr:uid="{E02A7076-B5BD-4294-9B21-63BD91598DC3}"/>
    <cellStyle name="Normal 25 3 2 5 3" xfId="32706" xr:uid="{3121EE5D-23D6-4E3C-9C4C-6056E69E05DC}"/>
    <cellStyle name="Normal 25 3 2 5 3 2" xfId="32707" xr:uid="{A289125A-B866-4286-81C3-F16F0EFA4046}"/>
    <cellStyle name="Normal 25 3 2 5 3 2 2" xfId="32708" xr:uid="{969AD210-1312-4FB7-B013-25F3021A2AE3}"/>
    <cellStyle name="Normal 25 3 2 5 3 2 3" xfId="32709" xr:uid="{43A3E8FB-2386-40CF-9AF4-BDE21072062C}"/>
    <cellStyle name="Normal 25 3 2 5 3 3" xfId="32710" xr:uid="{A5851E17-9465-418A-AD21-D52A4D5EF5F2}"/>
    <cellStyle name="Normal 25 3 2 5 3 4" xfId="32711" xr:uid="{7F193C73-E6C6-46C0-B818-2812D1E87080}"/>
    <cellStyle name="Normal 25 3 2 5 3 5" xfId="32712" xr:uid="{C7B32A28-A470-4BDB-B540-E5C2DD3F5A73}"/>
    <cellStyle name="Normal 25 3 2 5 3 6" xfId="32713" xr:uid="{BD278A9E-9B04-4974-ABD8-ACD3A1705B62}"/>
    <cellStyle name="Normal 25 3 2 5 4" xfId="32714" xr:uid="{E6262332-EEE3-47D6-A2B3-3A1BB6BBE0D1}"/>
    <cellStyle name="Normal 25 3 2 5 4 2" xfId="32715" xr:uid="{3E0AE27F-3987-4422-B426-D06C7A21D2DF}"/>
    <cellStyle name="Normal 25 3 2 5 4 3" xfId="32716" xr:uid="{8BDBBDB5-C76D-42DA-90E5-1EFD044F8AA7}"/>
    <cellStyle name="Normal 25 3 2 5 5" xfId="32717" xr:uid="{04031549-619F-4057-BB83-7AD641C29FEF}"/>
    <cellStyle name="Normal 25 3 2 5 6" xfId="32718" xr:uid="{03B8AB85-CA8A-43C3-9707-B9B9EA0E9E65}"/>
    <cellStyle name="Normal 25 3 2 5 7" xfId="32719" xr:uid="{AC2B7931-9DF4-46C0-82B4-EF344961051A}"/>
    <cellStyle name="Normal 25 3 2 5 8" xfId="32720" xr:uid="{AEE4F8C7-BE4B-43CE-9FC8-ACC8949E2148}"/>
    <cellStyle name="Normal 25 3 2 6" xfId="32721" xr:uid="{A0C36E8E-0045-49A1-9B56-B0F3F5976C6C}"/>
    <cellStyle name="Normal 25 3 2 7" xfId="32722" xr:uid="{B576CD37-FF05-4841-B3D3-5D25F2DB65BE}"/>
    <cellStyle name="Normal 25 3 3" xfId="32723" xr:uid="{88F93435-E107-41E7-B279-EB141502392C}"/>
    <cellStyle name="Normal 25 3 3 2" xfId="32724" xr:uid="{B832D212-818E-444E-B434-F2E9A0B466AA}"/>
    <cellStyle name="Normal 25 3 3 2 2" xfId="32725" xr:uid="{63CC03E5-BF3B-429C-86B4-FB567ACAB6EE}"/>
    <cellStyle name="Normal 25 3 3 2 2 2" xfId="32726" xr:uid="{82B13862-DA73-4648-BAD4-F1A533BA3C6E}"/>
    <cellStyle name="Normal 25 3 3 2 3" xfId="32727" xr:uid="{DBED93C7-F3B8-40DB-A6A0-CF2768C5F795}"/>
    <cellStyle name="Normal 25 3 3 2 4" xfId="32728" xr:uid="{75DD7A25-398F-401B-B621-9C68E90D9206}"/>
    <cellStyle name="Normal 25 3 3 3" xfId="32729" xr:uid="{550D9D9A-F592-4705-ABD7-E2D11C2FCB1E}"/>
    <cellStyle name="Normal 25 3 3 4" xfId="32730" xr:uid="{265A8AED-F370-4808-A333-D6BA42F56E7C}"/>
    <cellStyle name="Normal 25 3 3 4 2" xfId="32731" xr:uid="{B68BE777-566C-486B-A242-E2F5D50A7612}"/>
    <cellStyle name="Normal 25 3 3 4 2 2" xfId="32732" xr:uid="{19787489-90B2-484E-83C9-F2831A266D55}"/>
    <cellStyle name="Normal 25 3 3 4 2 2 2" xfId="32733" xr:uid="{675B8060-38E7-440E-BD69-1357E207D03B}"/>
    <cellStyle name="Normal 25 3 3 4 2 2 3" xfId="32734" xr:uid="{FF0A0CA6-E9D4-49FD-BF60-5E5FF0746E43}"/>
    <cellStyle name="Normal 25 3 3 4 2 2 4" xfId="32735" xr:uid="{9F23B40D-42DD-4853-98C0-BB8590D53EB8}"/>
    <cellStyle name="Normal 25 3 3 4 2 2 5" xfId="32736" xr:uid="{317D3365-27F1-410E-A8AF-F5E0CD12C5BB}"/>
    <cellStyle name="Normal 25 3 3 4 2 3" xfId="32737" xr:uid="{72B5D096-9CA1-4638-9B7A-A80A0C414DC7}"/>
    <cellStyle name="Normal 25 3 3 4 2 4" xfId="32738" xr:uid="{E01988C4-FEB4-46ED-813B-93C7D3EE735A}"/>
    <cellStyle name="Normal 25 3 3 4 2 5" xfId="32739" xr:uid="{D71A3FD0-35F0-4F57-9748-5428AF178D0F}"/>
    <cellStyle name="Normal 25 3 3 4 2 6" xfId="32740" xr:uid="{C8ACC26D-58AC-46C2-8AFC-8A4131AB944A}"/>
    <cellStyle name="Normal 25 3 3 4 3" xfId="32741" xr:uid="{C171E542-6960-49F8-93F3-6B3E5942A4A3}"/>
    <cellStyle name="Normal 25 3 3 4 3 2" xfId="32742" xr:uid="{C2C19C62-E800-4758-96F5-221B54378515}"/>
    <cellStyle name="Normal 25 3 3 4 3 2 2" xfId="32743" xr:uid="{C6A15895-383E-4334-A1A2-DAFC8DB76B24}"/>
    <cellStyle name="Normal 25 3 3 4 3 2 3" xfId="32744" xr:uid="{D5DFAF29-0A83-4CEA-8581-20536A70A6B1}"/>
    <cellStyle name="Normal 25 3 3 4 3 3" xfId="32745" xr:uid="{65E184E7-E19E-48E2-91E4-DEF9359010AA}"/>
    <cellStyle name="Normal 25 3 3 4 3 4" xfId="32746" xr:uid="{0FF32785-D40E-492A-9BFB-CDF18132F0CB}"/>
    <cellStyle name="Normal 25 3 3 4 3 5" xfId="32747" xr:uid="{6627F938-5CED-4D33-8BA1-542DEE6CEF68}"/>
    <cellStyle name="Normal 25 3 3 4 3 6" xfId="32748" xr:uid="{7E902EC2-4F28-4541-821F-A9481849C30E}"/>
    <cellStyle name="Normal 25 3 3 4 4" xfId="32749" xr:uid="{9671826C-A10E-41BD-BB3B-2DE363E84247}"/>
    <cellStyle name="Normal 25 3 3 4 4 2" xfId="32750" xr:uid="{7E1ED13A-6EAC-42DE-9A99-6D3D6DCF6E27}"/>
    <cellStyle name="Normal 25 3 3 4 4 3" xfId="32751" xr:uid="{3497BD45-598E-40CB-8C9A-9B965A9B5C05}"/>
    <cellStyle name="Normal 25 3 3 4 5" xfId="32752" xr:uid="{44391174-63E6-4AA6-B73C-FC4E4DF7BB81}"/>
    <cellStyle name="Normal 25 3 3 4 6" xfId="32753" xr:uid="{0F3AE725-05F0-4F8B-AC9E-DBB3AEA5F845}"/>
    <cellStyle name="Normal 25 3 3 4 7" xfId="32754" xr:uid="{87F4633F-9AB8-4031-8623-B4821823908F}"/>
    <cellStyle name="Normal 25 3 3 4 8" xfId="32755" xr:uid="{50C60DAC-4007-4CED-875E-3FC577271B31}"/>
    <cellStyle name="Normal 25 3 3 5" xfId="32756" xr:uid="{10E71B41-B340-4D07-9AF6-C04F9AC7C4FF}"/>
    <cellStyle name="Normal 25 3 3 5 2" xfId="32757" xr:uid="{B9A8E980-E5DA-4FEA-A7EC-ED8341CB70D0}"/>
    <cellStyle name="Normal 25 3 3 5 2 2" xfId="32758" xr:uid="{39F6522F-7743-4A49-9176-1B18D26BE11E}"/>
    <cellStyle name="Normal 25 3 3 5 2 2 2" xfId="32759" xr:uid="{070B6B28-309B-468B-9F9B-AD03FBF1F4BC}"/>
    <cellStyle name="Normal 25 3 3 5 2 2 3" xfId="32760" xr:uid="{D6E738E4-2098-47CF-8FD7-6DFAA7540349}"/>
    <cellStyle name="Normal 25 3 3 5 2 2 4" xfId="32761" xr:uid="{CC84F554-CB83-42E2-84EE-69D1DF59039B}"/>
    <cellStyle name="Normal 25 3 3 5 2 2 5" xfId="32762" xr:uid="{6F4D3F55-1677-4E56-B64F-F7F089F4C6FF}"/>
    <cellStyle name="Normal 25 3 3 5 2 3" xfId="32763" xr:uid="{600F91F9-BB3E-431B-B47F-BC86F99A1079}"/>
    <cellStyle name="Normal 25 3 3 5 2 4" xfId="32764" xr:uid="{A9D8E934-87D2-445F-911D-F44DD2C13CA2}"/>
    <cellStyle name="Normal 25 3 3 5 2 5" xfId="32765" xr:uid="{59EBA178-58F6-4CCF-9159-6B2E44D8C73F}"/>
    <cellStyle name="Normal 25 3 3 5 2 6" xfId="32766" xr:uid="{F5D1C520-C14D-4D07-9B82-20D739E0FEC2}"/>
    <cellStyle name="Normal 25 3 3 5 3" xfId="32767" xr:uid="{3C177C09-EE11-4AF5-B81B-741D255A735E}"/>
    <cellStyle name="Normal 25 3 3 5 3 2" xfId="32768" xr:uid="{0416122E-28A3-4013-8D98-FE3FF710C0D7}"/>
    <cellStyle name="Normal 25 3 3 5 3 2 2" xfId="32769" xr:uid="{ABC44DCA-B589-45DA-863A-111A2BA9A462}"/>
    <cellStyle name="Normal 25 3 3 5 3 2 3" xfId="32770" xr:uid="{5B7669E8-E6E4-48A8-8590-D35F645B9E34}"/>
    <cellStyle name="Normal 25 3 3 5 3 3" xfId="32771" xr:uid="{95F3B842-BFDD-47EB-ACE6-CFD7FC336997}"/>
    <cellStyle name="Normal 25 3 3 5 3 4" xfId="32772" xr:uid="{B01C2466-F6BA-42E0-9DDB-5DA328D8ADEB}"/>
    <cellStyle name="Normal 25 3 3 5 3 5" xfId="32773" xr:uid="{7C22F472-8321-40E9-B2DB-50301EEAA049}"/>
    <cellStyle name="Normal 25 3 3 5 3 6" xfId="32774" xr:uid="{CE846D4A-FB80-434E-A1DE-3AA35886FC70}"/>
    <cellStyle name="Normal 25 3 3 5 4" xfId="32775" xr:uid="{5F5583A7-A0C2-48EB-9F98-8E51F5027BEA}"/>
    <cellStyle name="Normal 25 3 3 5 4 2" xfId="32776" xr:uid="{33256868-8E4E-421A-B351-3D393045D37D}"/>
    <cellStyle name="Normal 25 3 3 5 4 3" xfId="32777" xr:uid="{E3FB52E5-EECB-4CF4-88BA-AF31698982F7}"/>
    <cellStyle name="Normal 25 3 3 5 5" xfId="32778" xr:uid="{44A79D9C-9785-4140-839B-30FB9C879B4F}"/>
    <cellStyle name="Normal 25 3 3 5 6" xfId="32779" xr:uid="{5AEA8213-F490-4549-AF91-E625B759A489}"/>
    <cellStyle name="Normal 25 3 3 5 7" xfId="32780" xr:uid="{311F17BB-3106-4ED4-B373-77B7A3848B58}"/>
    <cellStyle name="Normal 25 3 3 5 8" xfId="32781" xr:uid="{E896A9F7-7650-47C3-A83F-C34F6070F2B3}"/>
    <cellStyle name="Normal 25 3 3 6" xfId="32782" xr:uid="{542AC57E-7901-49C5-8154-C3D1EC507B6A}"/>
    <cellStyle name="Normal 25 3 3 7" xfId="32783" xr:uid="{23CC34E8-7D50-46F8-9882-61BA2A8B419F}"/>
    <cellStyle name="Normal 25 3 4" xfId="32784" xr:uid="{B22CD78D-8DE3-4E61-BE62-480A4ABEB2DB}"/>
    <cellStyle name="Normal 25 3 4 2" xfId="32785" xr:uid="{E1B27A77-0BC7-4281-8299-042B8B0940F1}"/>
    <cellStyle name="Normal 25 3 4 2 2" xfId="32786" xr:uid="{9DC4F6D3-FC64-4BAF-9CA1-2AA2C19A13C0}"/>
    <cellStyle name="Normal 25 3 4 2 2 2" xfId="32787" xr:uid="{3A35E2DE-0E25-4806-AD15-D42C447D3B8A}"/>
    <cellStyle name="Normal 25 3 4 2 3" xfId="32788" xr:uid="{2975C67A-328C-4810-BF5A-10370DC14B41}"/>
    <cellStyle name="Normal 25 3 4 2 4" xfId="32789" xr:uid="{01FAAAED-13BE-4E05-A8C0-B799BD491A77}"/>
    <cellStyle name="Normal 25 3 4 3" xfId="32790" xr:uid="{6554325C-5855-4B82-AD87-2B3C2B7A9CB5}"/>
    <cellStyle name="Normal 25 3 4 4" xfId="32791" xr:uid="{7F3B2472-4267-4398-A925-8294D00FEC5B}"/>
    <cellStyle name="Normal 25 3 4 4 2" xfId="32792" xr:uid="{1E0B5DC2-8C95-4F76-A1B6-5524A0BBE0AB}"/>
    <cellStyle name="Normal 25 3 4 4 2 2" xfId="32793" xr:uid="{288C2ED3-432F-46C5-8BFD-98C2A9F3B037}"/>
    <cellStyle name="Normal 25 3 4 4 2 2 2" xfId="32794" xr:uid="{AC60C406-C30E-4CA3-B6C0-7D4C9DE65C2F}"/>
    <cellStyle name="Normal 25 3 4 4 2 2 3" xfId="32795" xr:uid="{21FA4041-4F1F-450A-981A-1E06659DD0BB}"/>
    <cellStyle name="Normal 25 3 4 4 2 2 4" xfId="32796" xr:uid="{7A282041-8883-4E63-BF15-7D1658A619C7}"/>
    <cellStyle name="Normal 25 3 4 4 2 2 5" xfId="32797" xr:uid="{3FAB34E6-6DA8-47DA-A66F-D271C0235989}"/>
    <cellStyle name="Normal 25 3 4 4 2 3" xfId="32798" xr:uid="{8011DC1B-C989-4AC8-9433-722D95A4BAB8}"/>
    <cellStyle name="Normal 25 3 4 4 2 4" xfId="32799" xr:uid="{12D789BA-CED0-4870-84D6-6061DEE0BDA7}"/>
    <cellStyle name="Normal 25 3 4 4 2 5" xfId="32800" xr:uid="{9739C913-61AB-400E-A1B2-147FE30CA93C}"/>
    <cellStyle name="Normal 25 3 4 4 2 6" xfId="32801" xr:uid="{3F6704F9-E653-4A1F-844A-A56E8A137443}"/>
    <cellStyle name="Normal 25 3 4 4 3" xfId="32802" xr:uid="{9EB34149-0A46-4FE1-BA58-5343777B9D7A}"/>
    <cellStyle name="Normal 25 3 4 4 3 2" xfId="32803" xr:uid="{C1308D5B-2806-468D-8060-ABDEFB362545}"/>
    <cellStyle name="Normal 25 3 4 4 3 2 2" xfId="32804" xr:uid="{C762411C-93F4-4E86-8D06-85CB2D25608A}"/>
    <cellStyle name="Normal 25 3 4 4 3 2 3" xfId="32805" xr:uid="{79CFAD4F-5204-4E14-9F14-09D3FA45151A}"/>
    <cellStyle name="Normal 25 3 4 4 3 3" xfId="32806" xr:uid="{9F0EE9C0-886F-45E3-B92D-CC27FB0F02F2}"/>
    <cellStyle name="Normal 25 3 4 4 3 4" xfId="32807" xr:uid="{AC84EDA5-44FA-4397-A495-4320A2EAFDAE}"/>
    <cellStyle name="Normal 25 3 4 4 3 5" xfId="32808" xr:uid="{B0F5FCF4-9B91-4B0F-979F-AA70B7CF7CAE}"/>
    <cellStyle name="Normal 25 3 4 4 3 6" xfId="32809" xr:uid="{1DF0E54A-ADEE-4C16-88FD-06FE48129F9D}"/>
    <cellStyle name="Normal 25 3 4 4 4" xfId="32810" xr:uid="{701348BE-8094-4FE4-ADBF-CDD8B7448755}"/>
    <cellStyle name="Normal 25 3 4 4 4 2" xfId="32811" xr:uid="{26935027-6120-4FEC-B75B-7AF6929BC54A}"/>
    <cellStyle name="Normal 25 3 4 4 4 3" xfId="32812" xr:uid="{50633610-0178-46DD-A88B-F32ECC413EA5}"/>
    <cellStyle name="Normal 25 3 4 4 5" xfId="32813" xr:uid="{3410D91F-37C5-4E7D-8B00-BE6E348A276D}"/>
    <cellStyle name="Normal 25 3 4 4 6" xfId="32814" xr:uid="{547FBF19-720B-48B6-A90F-31ABAE3D142A}"/>
    <cellStyle name="Normal 25 3 4 4 7" xfId="32815" xr:uid="{F3F97AD5-30A1-455C-9B78-9AEEF1BB2EA6}"/>
    <cellStyle name="Normal 25 3 4 4 8" xfId="32816" xr:uid="{632B4D31-2AD5-46F9-99DA-BCF74A3005DD}"/>
    <cellStyle name="Normal 25 3 4 5" xfId="32817" xr:uid="{D8D75B6D-8532-4795-9D1B-D9D91F572B16}"/>
    <cellStyle name="Normal 25 3 4 5 2" xfId="32818" xr:uid="{7858F119-CE94-4F1B-8063-5324C94F29B2}"/>
    <cellStyle name="Normal 25 3 4 5 2 2" xfId="32819" xr:uid="{63F077C2-45CE-41F1-B4DC-3E1DCF3CB16A}"/>
    <cellStyle name="Normal 25 3 4 5 2 2 2" xfId="32820" xr:uid="{627AF37C-13F3-4641-8969-5AC48C7FDC5C}"/>
    <cellStyle name="Normal 25 3 4 5 2 2 3" xfId="32821" xr:uid="{48CE9485-0CA7-4544-9861-F566C23970C7}"/>
    <cellStyle name="Normal 25 3 4 5 2 2 4" xfId="32822" xr:uid="{F796054C-D7C1-4BFB-97B3-F159E28BC7CA}"/>
    <cellStyle name="Normal 25 3 4 5 2 2 5" xfId="32823" xr:uid="{0B498229-9EBF-43FC-BEBA-3580780A682A}"/>
    <cellStyle name="Normal 25 3 4 5 2 3" xfId="32824" xr:uid="{AB6F863F-D3AC-4A00-BF28-5D28D454A2C2}"/>
    <cellStyle name="Normal 25 3 4 5 2 4" xfId="32825" xr:uid="{36F2AE13-104C-47C2-99CC-853F32072900}"/>
    <cellStyle name="Normal 25 3 4 5 2 5" xfId="32826" xr:uid="{EE7A6B18-E91D-45CB-85AA-F0D80A9089BB}"/>
    <cellStyle name="Normal 25 3 4 5 2 6" xfId="32827" xr:uid="{AF9DC499-C459-4800-8150-2682C4FFEF9E}"/>
    <cellStyle name="Normal 25 3 4 5 3" xfId="32828" xr:uid="{1CC26E85-6EAF-475B-8966-B527AA2F442E}"/>
    <cellStyle name="Normal 25 3 4 5 3 2" xfId="32829" xr:uid="{1BA7E00A-2C95-4D71-B564-F8302EA4D9E0}"/>
    <cellStyle name="Normal 25 3 4 5 3 2 2" xfId="32830" xr:uid="{E9F109DE-A061-4154-9597-65A669E29610}"/>
    <cellStyle name="Normal 25 3 4 5 3 2 3" xfId="32831" xr:uid="{18065ABD-FEA7-4ECA-A0AF-8CE547FE8FFC}"/>
    <cellStyle name="Normal 25 3 4 5 3 3" xfId="32832" xr:uid="{C2E763E5-F66C-453D-94ED-9975BF861873}"/>
    <cellStyle name="Normal 25 3 4 5 3 4" xfId="32833" xr:uid="{83A4FB2D-DC67-4D51-A843-A0787B6B69A4}"/>
    <cellStyle name="Normal 25 3 4 5 3 5" xfId="32834" xr:uid="{34D65206-C5AA-44CF-A62B-EFF976BB25D6}"/>
    <cellStyle name="Normal 25 3 4 5 3 6" xfId="32835" xr:uid="{BC58DF3E-3EB5-4871-996C-2A4FE0FF7C08}"/>
    <cellStyle name="Normal 25 3 4 5 4" xfId="32836" xr:uid="{CC6A391E-C375-455C-AF17-CF5365A59D05}"/>
    <cellStyle name="Normal 25 3 4 5 4 2" xfId="32837" xr:uid="{ACBDA27C-109F-48CB-9CBE-06C1A7062120}"/>
    <cellStyle name="Normal 25 3 4 5 4 3" xfId="32838" xr:uid="{38042CDA-B248-4459-9E49-F9BEB4B8399E}"/>
    <cellStyle name="Normal 25 3 4 5 5" xfId="32839" xr:uid="{C78F0497-C8A2-469E-8317-D72021D2753B}"/>
    <cellStyle name="Normal 25 3 4 5 6" xfId="32840" xr:uid="{9DD282E8-AE2A-41FF-8DC6-A300CC31B9C3}"/>
    <cellStyle name="Normal 25 3 4 5 7" xfId="32841" xr:uid="{8BE88E3E-E589-4329-8AA3-A4015633C585}"/>
    <cellStyle name="Normal 25 3 4 5 8" xfId="32842" xr:uid="{E393A8EC-51D6-490D-A885-F682A0179D10}"/>
    <cellStyle name="Normal 25 3 4 6" xfId="32843" xr:uid="{07DF9845-299C-4DB6-9B0F-71DD01B1C6EB}"/>
    <cellStyle name="Normal 25 3 4 7" xfId="32844" xr:uid="{44935FFC-F53E-4364-A133-641A4485B7DF}"/>
    <cellStyle name="Normal 25 3 5" xfId="32845" xr:uid="{161F6448-C3C0-4F33-AFCC-1A20534FE53C}"/>
    <cellStyle name="Normal 25 3 5 2" xfId="32846" xr:uid="{7B20540F-E801-4556-A931-4AB770753D86}"/>
    <cellStyle name="Normal 25 3 5 2 2" xfId="32847" xr:uid="{4D39FAF2-C2EC-4563-A2BB-1DFED1A86C12}"/>
    <cellStyle name="Normal 25 3 5 2 2 2" xfId="32848" xr:uid="{59048EB0-2DC0-4704-8D39-64CF2FC3F17F}"/>
    <cellStyle name="Normal 25 3 5 2 3" xfId="32849" xr:uid="{165166E4-83DF-4C7D-90D4-2E6EF6898CFC}"/>
    <cellStyle name="Normal 25 3 5 2 4" xfId="32850" xr:uid="{658D436C-E24F-4E9C-BF79-3DA81F97A64A}"/>
    <cellStyle name="Normal 25 3 5 3" xfId="32851" xr:uid="{B5E6007E-F1C4-4398-B0A8-3A22C400FF6F}"/>
    <cellStyle name="Normal 25 3 5 4" xfId="32852" xr:uid="{ED801B97-1116-40B0-B981-CEE01F4E8C8D}"/>
    <cellStyle name="Normal 25 3 5 4 2" xfId="32853" xr:uid="{296F787D-89BA-4963-935E-E7F1FF42FD83}"/>
    <cellStyle name="Normal 25 3 5 4 2 2" xfId="32854" xr:uid="{7FE27D2C-EBA6-4ED1-971C-5DAE435992E3}"/>
    <cellStyle name="Normal 25 3 5 4 2 2 2" xfId="32855" xr:uid="{78098FAA-DF9F-4D1C-BEF5-B14EECAAE902}"/>
    <cellStyle name="Normal 25 3 5 4 2 2 3" xfId="32856" xr:uid="{176BB16C-D13C-41E3-B1C8-6BB5668FFA4D}"/>
    <cellStyle name="Normal 25 3 5 4 2 2 4" xfId="32857" xr:uid="{8407DF4F-F1C1-4B1F-9D37-BBC44FA94F4F}"/>
    <cellStyle name="Normal 25 3 5 4 2 2 5" xfId="32858" xr:uid="{3B3506C6-CB95-4590-B49B-392C186E7B28}"/>
    <cellStyle name="Normal 25 3 5 4 2 3" xfId="32859" xr:uid="{F0153165-DA9C-41D6-A583-0711DC157FC7}"/>
    <cellStyle name="Normal 25 3 5 4 2 4" xfId="32860" xr:uid="{B9F306BB-81E7-4915-84A1-5E1C9A6DB66E}"/>
    <cellStyle name="Normal 25 3 5 4 2 5" xfId="32861" xr:uid="{EE1C3DDC-0A06-4821-8F87-890461DF185C}"/>
    <cellStyle name="Normal 25 3 5 4 2 6" xfId="32862" xr:uid="{6E551F9F-57BB-4BF0-BA5B-B74B54769EC1}"/>
    <cellStyle name="Normal 25 3 5 4 3" xfId="32863" xr:uid="{1248FB7E-FD42-4A6C-8D2A-1A886C972BE3}"/>
    <cellStyle name="Normal 25 3 5 4 3 2" xfId="32864" xr:uid="{1A8324FF-1410-4F3A-9F90-923777581917}"/>
    <cellStyle name="Normal 25 3 5 4 3 2 2" xfId="32865" xr:uid="{1C6BA3E5-B221-416B-B3D9-6B7E20016533}"/>
    <cellStyle name="Normal 25 3 5 4 3 2 3" xfId="32866" xr:uid="{2B18A7AC-DAA8-4397-9CA1-90ACAA47F1F9}"/>
    <cellStyle name="Normal 25 3 5 4 3 3" xfId="32867" xr:uid="{6B9D1950-0DC2-42DE-A7A3-9540726E4DC3}"/>
    <cellStyle name="Normal 25 3 5 4 3 4" xfId="32868" xr:uid="{98750B7B-DDA9-47C7-BAB5-9BF43ECB8F2D}"/>
    <cellStyle name="Normal 25 3 5 4 3 5" xfId="32869" xr:uid="{BAB0EE55-1D3A-4D80-A986-6CAEDE037505}"/>
    <cellStyle name="Normal 25 3 5 4 3 6" xfId="32870" xr:uid="{51C1BF77-B0D5-43FE-9475-83D19B1F1CFC}"/>
    <cellStyle name="Normal 25 3 5 4 4" xfId="32871" xr:uid="{8B303221-7023-41F9-A5DE-1DBD9DF2FA79}"/>
    <cellStyle name="Normal 25 3 5 4 4 2" xfId="32872" xr:uid="{1B80E94B-36D0-4869-A192-4755E14F100E}"/>
    <cellStyle name="Normal 25 3 5 4 4 3" xfId="32873" xr:uid="{310B8A80-3CBD-465A-B216-DEB64A35D304}"/>
    <cellStyle name="Normal 25 3 5 4 5" xfId="32874" xr:uid="{116F00D5-95B2-40BE-9515-1DD303E796A1}"/>
    <cellStyle name="Normal 25 3 5 4 6" xfId="32875" xr:uid="{7DFD865C-B5C8-4709-AF19-DBFE7ECF5F53}"/>
    <cellStyle name="Normal 25 3 5 4 7" xfId="32876" xr:uid="{24847437-5B0F-4BF9-B882-B080A6DA45A1}"/>
    <cellStyle name="Normal 25 3 5 4 8" xfId="32877" xr:uid="{9AD5F003-DB4D-4996-9174-28CDE3E9CCBF}"/>
    <cellStyle name="Normal 25 3 5 5" xfId="32878" xr:uid="{504DC861-149D-4E09-9311-2D5BE0C2013F}"/>
    <cellStyle name="Normal 25 3 5 5 2" xfId="32879" xr:uid="{59270D7E-1A43-4BD3-B0C8-15300CD3DF07}"/>
    <cellStyle name="Normal 25 3 5 5 2 2" xfId="32880" xr:uid="{795A9F5B-CBA1-4BA5-B44C-0C968C35B8C8}"/>
    <cellStyle name="Normal 25 3 5 5 2 2 2" xfId="32881" xr:uid="{6D67B02A-D158-423E-B6FC-64DCC1FBA70A}"/>
    <cellStyle name="Normal 25 3 5 5 2 2 3" xfId="32882" xr:uid="{1993B0BC-198B-4FD1-A050-82AABFB6ABB8}"/>
    <cellStyle name="Normal 25 3 5 5 2 2 4" xfId="32883" xr:uid="{83100AEE-8E53-4B60-85E8-01CDA3C7617F}"/>
    <cellStyle name="Normal 25 3 5 5 2 2 5" xfId="32884" xr:uid="{6E6D12F5-FAC4-4F75-8390-597D923CA6B9}"/>
    <cellStyle name="Normal 25 3 5 5 2 3" xfId="32885" xr:uid="{E07C75A5-28E4-4132-A8A4-1BFEC545C295}"/>
    <cellStyle name="Normal 25 3 5 5 2 4" xfId="32886" xr:uid="{C03560AE-E235-43B7-97F8-3A7C34B1EF49}"/>
    <cellStyle name="Normal 25 3 5 5 2 5" xfId="32887" xr:uid="{71751D3B-7B3B-4868-B196-693C4A1D787A}"/>
    <cellStyle name="Normal 25 3 5 5 2 6" xfId="32888" xr:uid="{B6A14B7D-B263-44B4-9CC8-817DF126F6A9}"/>
    <cellStyle name="Normal 25 3 5 5 3" xfId="32889" xr:uid="{6AA367FC-45F6-4763-B36A-8A9B40165FED}"/>
    <cellStyle name="Normal 25 3 5 5 3 2" xfId="32890" xr:uid="{6DFB6933-014E-4D50-8A8E-F6664661FEB2}"/>
    <cellStyle name="Normal 25 3 5 5 3 2 2" xfId="32891" xr:uid="{7ED4B377-158D-4AA6-A155-1E95270C2949}"/>
    <cellStyle name="Normal 25 3 5 5 3 2 3" xfId="32892" xr:uid="{2476A884-4BEF-4FB8-9A8F-CCA0F9E652C8}"/>
    <cellStyle name="Normal 25 3 5 5 3 3" xfId="32893" xr:uid="{68B69DBA-3147-4E09-9D4F-1A13DF36054D}"/>
    <cellStyle name="Normal 25 3 5 5 3 4" xfId="32894" xr:uid="{D72930E1-DBD2-49C3-8087-A62F82FACAB7}"/>
    <cellStyle name="Normal 25 3 5 5 3 5" xfId="32895" xr:uid="{326A7DD1-919F-4B41-A135-5BDDC6424581}"/>
    <cellStyle name="Normal 25 3 5 5 3 6" xfId="32896" xr:uid="{DF626641-8726-429D-ACBB-E66BCD5385D2}"/>
    <cellStyle name="Normal 25 3 5 5 4" xfId="32897" xr:uid="{B34C72C2-84B5-467A-BA71-F71F0B9F3AC9}"/>
    <cellStyle name="Normal 25 3 5 5 4 2" xfId="32898" xr:uid="{A8933949-6DC9-4179-B69D-F353F248E197}"/>
    <cellStyle name="Normal 25 3 5 5 4 3" xfId="32899" xr:uid="{16DDDBF3-EE98-4690-BF55-8C1967DFA0C6}"/>
    <cellStyle name="Normal 25 3 5 5 5" xfId="32900" xr:uid="{0A26631C-4574-4ABA-A0CD-491F2F4A9446}"/>
    <cellStyle name="Normal 25 3 5 5 6" xfId="32901" xr:uid="{20EB223E-8C53-4517-9F15-FB4BAEE0B0C8}"/>
    <cellStyle name="Normal 25 3 5 5 7" xfId="32902" xr:uid="{7280C62A-2EBA-44A7-A6BD-4FE3F2A69A49}"/>
    <cellStyle name="Normal 25 3 5 5 8" xfId="32903" xr:uid="{3E02D71E-4D4D-4687-9E79-71B4466AF102}"/>
    <cellStyle name="Normal 25 3 5 6" xfId="32904" xr:uid="{756E39D1-7B99-412F-AD28-6E740B96A6AD}"/>
    <cellStyle name="Normal 25 3 5 7" xfId="32905" xr:uid="{3C3DF454-CB34-433F-A720-621EDA471B1D}"/>
    <cellStyle name="Normal 25 3 6" xfId="32906" xr:uid="{1C8576F7-B19A-488E-A2FD-C389E9DB4541}"/>
    <cellStyle name="Normal 25 3 6 2" xfId="32907" xr:uid="{6F8CE747-7B79-43EE-B05B-EF266450A620}"/>
    <cellStyle name="Normal 25 3 6 2 2" xfId="32908" xr:uid="{0C7C974F-20A5-4E2F-BB97-A23882D7A2E6}"/>
    <cellStyle name="Normal 25 3 6 2 2 2" xfId="32909" xr:uid="{56F7B8A0-9084-4D00-9704-38145821B057}"/>
    <cellStyle name="Normal 25 3 6 2 3" xfId="32910" xr:uid="{6FDAAD75-1428-469C-A30F-1A7962AB3F3B}"/>
    <cellStyle name="Normal 25 3 6 2 4" xfId="32911" xr:uid="{F7338E56-9AF7-4EF6-BB5A-999F8D3BE572}"/>
    <cellStyle name="Normal 25 3 6 3" xfId="32912" xr:uid="{C110405C-0C8F-4C68-9C1C-5AA4D8B7233D}"/>
    <cellStyle name="Normal 25 3 6 4" xfId="32913" xr:uid="{2C21CFDF-281A-4E2E-A02A-E3ED538A12EC}"/>
    <cellStyle name="Normal 25 3 6 4 2" xfId="32914" xr:uid="{92D2D81E-7D48-4FE8-A37A-FAA7AE076379}"/>
    <cellStyle name="Normal 25 3 6 4 2 2" xfId="32915" xr:uid="{BB391E90-C600-4DAE-8797-D813BDC181A7}"/>
    <cellStyle name="Normal 25 3 6 4 2 2 2" xfId="32916" xr:uid="{BE77CB3C-46B3-4D60-934F-F34FAD874AD0}"/>
    <cellStyle name="Normal 25 3 6 4 2 2 3" xfId="32917" xr:uid="{BE16D97A-0E5D-4579-88EB-9CE0B897A410}"/>
    <cellStyle name="Normal 25 3 6 4 2 2 4" xfId="32918" xr:uid="{DB4CFAC4-A5BA-4E44-9378-8B6BC19B532E}"/>
    <cellStyle name="Normal 25 3 6 4 2 2 5" xfId="32919" xr:uid="{F7FF794C-CC86-4F92-97AC-0543DB2DD6A9}"/>
    <cellStyle name="Normal 25 3 6 4 2 3" xfId="32920" xr:uid="{CAED96E5-AB4D-4466-B8D7-520E406465E9}"/>
    <cellStyle name="Normal 25 3 6 4 2 4" xfId="32921" xr:uid="{268973FF-AC60-40B3-8DF8-ADCE670044A3}"/>
    <cellStyle name="Normal 25 3 6 4 2 5" xfId="32922" xr:uid="{83CB2C8A-C638-4C40-AF09-209D2B7B08D7}"/>
    <cellStyle name="Normal 25 3 6 4 2 6" xfId="32923" xr:uid="{9436AF2B-E0EA-4F6C-AD25-C312DA4D6F45}"/>
    <cellStyle name="Normal 25 3 6 4 3" xfId="32924" xr:uid="{F8E5299F-A1E2-42B8-80B3-FB06AA391984}"/>
    <cellStyle name="Normal 25 3 6 4 3 2" xfId="32925" xr:uid="{223DECE5-4ABF-48D0-8CA7-36AE87986B05}"/>
    <cellStyle name="Normal 25 3 6 4 3 2 2" xfId="32926" xr:uid="{521946AA-0543-4AA7-8B8E-39C713093504}"/>
    <cellStyle name="Normal 25 3 6 4 3 2 3" xfId="32927" xr:uid="{1982F1D4-5AB2-44C2-AB6D-E76E1B967FE7}"/>
    <cellStyle name="Normal 25 3 6 4 3 3" xfId="32928" xr:uid="{71B97FCC-4003-4AD5-A2E5-5B7CC2567C25}"/>
    <cellStyle name="Normal 25 3 6 4 3 4" xfId="32929" xr:uid="{2837BB2A-670F-41EE-BB75-B962AFAEA1F6}"/>
    <cellStyle name="Normal 25 3 6 4 3 5" xfId="32930" xr:uid="{83BD134E-E802-4701-A4E7-AFB516C4CBF6}"/>
    <cellStyle name="Normal 25 3 6 4 3 6" xfId="32931" xr:uid="{A06F8402-FCE7-418E-A2D8-8F407A92B1AF}"/>
    <cellStyle name="Normal 25 3 6 4 4" xfId="32932" xr:uid="{DDC33797-33F4-449D-8074-D488F5BE951E}"/>
    <cellStyle name="Normal 25 3 6 4 4 2" xfId="32933" xr:uid="{B8B5DCB7-242A-4E92-89CD-B62A3E62A975}"/>
    <cellStyle name="Normal 25 3 6 4 4 3" xfId="32934" xr:uid="{E24E730E-6048-4210-A42B-A94001E8E916}"/>
    <cellStyle name="Normal 25 3 6 4 5" xfId="32935" xr:uid="{E62B6191-C71C-43FE-9CF5-0FE78CA72B94}"/>
    <cellStyle name="Normal 25 3 6 4 6" xfId="32936" xr:uid="{458D96D3-9BDD-425D-A1E5-EA2801075739}"/>
    <cellStyle name="Normal 25 3 6 4 7" xfId="32937" xr:uid="{B3D767A7-ECB0-4C44-93E4-67F6A04F70E4}"/>
    <cellStyle name="Normal 25 3 6 4 8" xfId="32938" xr:uid="{0528312B-5B63-4323-8ECC-641029B7E072}"/>
    <cellStyle name="Normal 25 3 6 5" xfId="32939" xr:uid="{3DD2DE19-64D5-46ED-9442-C32B7448F31A}"/>
    <cellStyle name="Normal 25 3 6 5 2" xfId="32940" xr:uid="{7465A523-4B79-4756-BF22-E0D76C0E8A3F}"/>
    <cellStyle name="Normal 25 3 6 5 2 2" xfId="32941" xr:uid="{70131F9C-0FA3-4362-8BD4-ED454A83D13F}"/>
    <cellStyle name="Normal 25 3 6 5 2 2 2" xfId="32942" xr:uid="{016E5F63-C5E2-42C1-9AD3-5881A00A04DE}"/>
    <cellStyle name="Normal 25 3 6 5 2 2 3" xfId="32943" xr:uid="{F63BDE4F-DD3D-4F02-9542-269B68D17509}"/>
    <cellStyle name="Normal 25 3 6 5 2 2 4" xfId="32944" xr:uid="{0D593C9D-798B-4A37-881A-225FC5FF45B2}"/>
    <cellStyle name="Normal 25 3 6 5 2 2 5" xfId="32945" xr:uid="{E430AA1D-3668-4DCE-9C54-E492567484B9}"/>
    <cellStyle name="Normal 25 3 6 5 2 3" xfId="32946" xr:uid="{B9BDB501-D465-472F-88AD-6A6D330263D7}"/>
    <cellStyle name="Normal 25 3 6 5 2 4" xfId="32947" xr:uid="{6893589E-E823-430A-9F39-119828FBE7D5}"/>
    <cellStyle name="Normal 25 3 6 5 2 5" xfId="32948" xr:uid="{8FC7B3AA-8EAA-401D-A2BD-A5BEE1AA9349}"/>
    <cellStyle name="Normal 25 3 6 5 2 6" xfId="32949" xr:uid="{1A6DABE7-FD97-4EB7-99C3-2D0CE4F68BF9}"/>
    <cellStyle name="Normal 25 3 6 5 3" xfId="32950" xr:uid="{AEA6CA76-0CBE-4393-88E7-B5FF339560D3}"/>
    <cellStyle name="Normal 25 3 6 5 3 2" xfId="32951" xr:uid="{21FA6D7D-9464-4E16-BCAD-A1AB0DD1C77D}"/>
    <cellStyle name="Normal 25 3 6 5 3 2 2" xfId="32952" xr:uid="{6A2DC14E-B8F0-4C03-8EDD-3E1C68B7F489}"/>
    <cellStyle name="Normal 25 3 6 5 3 2 3" xfId="32953" xr:uid="{F5355F0B-2D1A-42BB-9018-D9E3D6482870}"/>
    <cellStyle name="Normal 25 3 6 5 3 3" xfId="32954" xr:uid="{3228DB79-66B8-4289-9396-4B4A599BA570}"/>
    <cellStyle name="Normal 25 3 6 5 3 4" xfId="32955" xr:uid="{512B17D4-2D67-4561-BB9F-B8AAE45D13B0}"/>
    <cellStyle name="Normal 25 3 6 5 3 5" xfId="32956" xr:uid="{FE3DA345-63F2-47C5-A0C7-FEFCA98250A6}"/>
    <cellStyle name="Normal 25 3 6 5 3 6" xfId="32957" xr:uid="{23C047C6-1E24-4387-ABA5-CAC6881E2EBF}"/>
    <cellStyle name="Normal 25 3 6 5 4" xfId="32958" xr:uid="{2ECB24CF-7D2D-49B3-94FA-B72685BA2B79}"/>
    <cellStyle name="Normal 25 3 6 5 4 2" xfId="32959" xr:uid="{B5845DCE-B547-424B-8FDB-1DC3A86A2E4E}"/>
    <cellStyle name="Normal 25 3 6 5 4 3" xfId="32960" xr:uid="{3BF36E06-2C5A-4ACE-A388-5A8EE01D2FC8}"/>
    <cellStyle name="Normal 25 3 6 5 5" xfId="32961" xr:uid="{2FF49E53-DBC9-41C3-84A0-7C85D3E76752}"/>
    <cellStyle name="Normal 25 3 6 5 6" xfId="32962" xr:uid="{FDEF8691-1DBB-488F-88D1-DDA982C99CF9}"/>
    <cellStyle name="Normal 25 3 6 5 7" xfId="32963" xr:uid="{8191AD16-8929-4996-87B8-3A6F3A510BB8}"/>
    <cellStyle name="Normal 25 3 6 5 8" xfId="32964" xr:uid="{708B66DE-1B9A-49F6-B75F-07A59D73BABD}"/>
    <cellStyle name="Normal 25 3 6 6" xfId="32965" xr:uid="{DE419ACF-C011-4A22-868F-D34CE2003D85}"/>
    <cellStyle name="Normal 25 3 6 7" xfId="32966" xr:uid="{C974D289-053B-4C23-9BF4-E24E002E7372}"/>
    <cellStyle name="Normal 25 3 7" xfId="32967" xr:uid="{4A50D8B8-5B76-4545-AFFD-4DBD14108047}"/>
    <cellStyle name="Normal 25 3 7 2" xfId="32968" xr:uid="{C2694C88-0014-4405-827B-1C9615B19A00}"/>
    <cellStyle name="Normal 25 3 7 2 2" xfId="32969" xr:uid="{D90FD11E-AB75-4144-A26A-7F78F9A514F2}"/>
    <cellStyle name="Normal 25 3 7 2 2 2" xfId="32970" xr:uid="{932DD149-258A-457A-8E62-C03B0666EBDD}"/>
    <cellStyle name="Normal 25 3 7 2 3" xfId="32971" xr:uid="{26136AE6-DE8A-4DFE-8F40-15D3E37C5649}"/>
    <cellStyle name="Normal 25 3 7 2 4" xfId="32972" xr:uid="{7DA021A5-6652-408E-BECD-18A0BCA426FB}"/>
    <cellStyle name="Normal 25 3 7 3" xfId="32973" xr:uid="{CD23222E-A395-4CDC-B967-33528B1C120E}"/>
    <cellStyle name="Normal 25 3 7 4" xfId="32974" xr:uid="{444041AC-FE0F-4A45-9461-D3989319233C}"/>
    <cellStyle name="Normal 25 3 7 4 2" xfId="32975" xr:uid="{4D1C0AF0-83C1-4C51-BEEC-2B7EB7AA4CB9}"/>
    <cellStyle name="Normal 25 3 7 4 2 2" xfId="32976" xr:uid="{F8AD968E-D72A-4308-A52D-51B13FB152E0}"/>
    <cellStyle name="Normal 25 3 7 4 2 2 2" xfId="32977" xr:uid="{31629388-A186-43A3-B365-D1E4FE911D29}"/>
    <cellStyle name="Normal 25 3 7 4 2 2 3" xfId="32978" xr:uid="{227992A1-60C3-446C-903D-E8C35DD8E74E}"/>
    <cellStyle name="Normal 25 3 7 4 2 2 4" xfId="32979" xr:uid="{A1F56634-8CE6-4017-9960-4FF84EA17E6F}"/>
    <cellStyle name="Normal 25 3 7 4 2 2 5" xfId="32980" xr:uid="{31413454-7B23-437C-92A0-D6567D607B39}"/>
    <cellStyle name="Normal 25 3 7 4 2 3" xfId="32981" xr:uid="{B4312D12-2CCC-4035-8679-4EB75E484627}"/>
    <cellStyle name="Normal 25 3 7 4 2 4" xfId="32982" xr:uid="{6F99CFCE-8C7B-4CB0-8587-0EA2FF91CF77}"/>
    <cellStyle name="Normal 25 3 7 4 2 5" xfId="32983" xr:uid="{4F9FE9CF-6D03-44AC-BC69-7E14CD816A07}"/>
    <cellStyle name="Normal 25 3 7 4 2 6" xfId="32984" xr:uid="{E20CF2FE-9865-4751-B357-20EAA70ABD77}"/>
    <cellStyle name="Normal 25 3 7 4 3" xfId="32985" xr:uid="{E53497C5-3533-48E8-A850-DF4AF054BE71}"/>
    <cellStyle name="Normal 25 3 7 4 3 2" xfId="32986" xr:uid="{20863A56-A29D-47E4-B0A8-C3EFD545BEF5}"/>
    <cellStyle name="Normal 25 3 7 4 3 2 2" xfId="32987" xr:uid="{AC9D6E5E-5FBA-4900-BFE5-3B3047001A10}"/>
    <cellStyle name="Normal 25 3 7 4 3 2 3" xfId="32988" xr:uid="{D5CE4718-BB47-4070-B6E6-A7BBE0C0AA70}"/>
    <cellStyle name="Normal 25 3 7 4 3 3" xfId="32989" xr:uid="{17720062-3B5D-4C3A-AF05-D93072F70785}"/>
    <cellStyle name="Normal 25 3 7 4 3 4" xfId="32990" xr:uid="{1338B2DE-F495-4BFD-A119-6B4055A887FD}"/>
    <cellStyle name="Normal 25 3 7 4 3 5" xfId="32991" xr:uid="{28FE58D3-1386-4CAF-A542-2843E9B1B52E}"/>
    <cellStyle name="Normal 25 3 7 4 3 6" xfId="32992" xr:uid="{04F47595-D6C4-4FE9-90BC-1FA28E923FF6}"/>
    <cellStyle name="Normal 25 3 7 4 4" xfId="32993" xr:uid="{25B6CD15-D699-45A2-902E-89D4E71B64C0}"/>
    <cellStyle name="Normal 25 3 7 4 4 2" xfId="32994" xr:uid="{14E16807-C8D8-4477-B5B4-E9443C2BBFCC}"/>
    <cellStyle name="Normal 25 3 7 4 4 3" xfId="32995" xr:uid="{BC087A82-5FB6-4C2E-B0F9-F378356D160B}"/>
    <cellStyle name="Normal 25 3 7 4 5" xfId="32996" xr:uid="{79B662B5-2F6B-4A9F-B8FB-65CD13D64306}"/>
    <cellStyle name="Normal 25 3 7 4 6" xfId="32997" xr:uid="{50197702-3F2E-4AD6-8CD7-5AAA42494096}"/>
    <cellStyle name="Normal 25 3 7 4 7" xfId="32998" xr:uid="{58090109-7BCB-4095-A1BE-B8AE2486E478}"/>
    <cellStyle name="Normal 25 3 7 4 8" xfId="32999" xr:uid="{C4BC7BA3-2D7A-48D3-B928-ED2013E4F13B}"/>
    <cellStyle name="Normal 25 3 7 5" xfId="33000" xr:uid="{3C849C90-A864-4721-B969-F338346D74BF}"/>
    <cellStyle name="Normal 25 3 7 5 2" xfId="33001" xr:uid="{98CFBA25-9FF4-4CDF-B792-C114D43F08D3}"/>
    <cellStyle name="Normal 25 3 7 5 2 2" xfId="33002" xr:uid="{3E6AF6D5-89CD-453E-90DF-1E17E249ABA5}"/>
    <cellStyle name="Normal 25 3 7 5 2 2 2" xfId="33003" xr:uid="{71E50630-601B-4EFD-8CD4-CBC042CA613A}"/>
    <cellStyle name="Normal 25 3 7 5 2 2 3" xfId="33004" xr:uid="{56610289-89ED-4A27-BA4B-9ACE5C537E65}"/>
    <cellStyle name="Normal 25 3 7 5 2 2 4" xfId="33005" xr:uid="{E33B9289-096C-42EB-9A72-A96D7A28B3B1}"/>
    <cellStyle name="Normal 25 3 7 5 2 2 5" xfId="33006" xr:uid="{CE0B8B25-023D-4C8C-856A-E4609E496D9A}"/>
    <cellStyle name="Normal 25 3 7 5 2 3" xfId="33007" xr:uid="{B8D698FC-B11A-4261-A15D-319DA21C2D61}"/>
    <cellStyle name="Normal 25 3 7 5 2 4" xfId="33008" xr:uid="{D3442770-C1B9-4646-92D3-DA926315FA8F}"/>
    <cellStyle name="Normal 25 3 7 5 2 5" xfId="33009" xr:uid="{2098D82E-E136-4C46-B257-64516A41DEE5}"/>
    <cellStyle name="Normal 25 3 7 5 2 6" xfId="33010" xr:uid="{CA85A313-8789-4001-9E96-153E17EEED53}"/>
    <cellStyle name="Normal 25 3 7 5 3" xfId="33011" xr:uid="{3BA33FDB-53C8-4A2D-88F4-BC9144DE5874}"/>
    <cellStyle name="Normal 25 3 7 5 3 2" xfId="33012" xr:uid="{1E3D2E8E-1EF6-4887-8B6F-49E8AC1F0C2E}"/>
    <cellStyle name="Normal 25 3 7 5 3 2 2" xfId="33013" xr:uid="{6E5DD8D6-433D-457B-8126-DE133A4FED86}"/>
    <cellStyle name="Normal 25 3 7 5 3 2 3" xfId="33014" xr:uid="{3D63A059-3D59-40AC-8B21-91AE87567F04}"/>
    <cellStyle name="Normal 25 3 7 5 3 3" xfId="33015" xr:uid="{931BBCD0-DCE0-4C77-A144-E8F88FA936EC}"/>
    <cellStyle name="Normal 25 3 7 5 3 4" xfId="33016" xr:uid="{57947517-3930-4111-818C-5342CD098C8C}"/>
    <cellStyle name="Normal 25 3 7 5 3 5" xfId="33017" xr:uid="{362BA2F9-E9CD-47CD-810D-638149D1CDCA}"/>
    <cellStyle name="Normal 25 3 7 5 3 6" xfId="33018" xr:uid="{EA8557E8-305F-447D-BC4E-1E83917BE9C5}"/>
    <cellStyle name="Normal 25 3 7 5 4" xfId="33019" xr:uid="{A17033DC-359C-4A4E-9487-C52A2C88C67B}"/>
    <cellStyle name="Normal 25 3 7 5 4 2" xfId="33020" xr:uid="{20D3876D-BC39-48B9-94DB-11926AE814DD}"/>
    <cellStyle name="Normal 25 3 7 5 4 3" xfId="33021" xr:uid="{EBF974D9-A6D1-405C-8998-C76D5D1806A3}"/>
    <cellStyle name="Normal 25 3 7 5 5" xfId="33022" xr:uid="{5886B4D1-1E74-463B-B621-D4AA2797840A}"/>
    <cellStyle name="Normal 25 3 7 5 6" xfId="33023" xr:uid="{604784A7-EA57-4E02-B8DE-EA39F4B65907}"/>
    <cellStyle name="Normal 25 3 7 5 7" xfId="33024" xr:uid="{95880E13-0662-4384-8D70-82FA8093F752}"/>
    <cellStyle name="Normal 25 3 7 5 8" xfId="33025" xr:uid="{C5623EDE-D1AC-44EB-AC07-E30AD2149341}"/>
    <cellStyle name="Normal 25 3 7 6" xfId="33026" xr:uid="{82784380-BE69-4E45-9AAA-96783DE9D4CC}"/>
    <cellStyle name="Normal 25 3 7 7" xfId="33027" xr:uid="{DB0C1FF8-66B4-4FA3-B3C3-3AADFA0A08EE}"/>
    <cellStyle name="Normal 25 3 8" xfId="33028" xr:uid="{8BF9FAA7-A6B6-4A6E-A5F6-0DBD141465C5}"/>
    <cellStyle name="Normal 25 3 8 2" xfId="33029" xr:uid="{9DD4D367-3BCE-4312-9ED3-AA0A1167E7BC}"/>
    <cellStyle name="Normal 25 3 8 2 2" xfId="33030" xr:uid="{403984C7-3329-49B0-B819-5AC2DE4C4174}"/>
    <cellStyle name="Normal 25 3 8 2 2 2" xfId="33031" xr:uid="{13B61048-D6DF-41C3-A06C-74F785F88811}"/>
    <cellStyle name="Normal 25 3 8 2 3" xfId="33032" xr:uid="{F287DC11-DAE0-4FC1-97E4-CBF4C54A6420}"/>
    <cellStyle name="Normal 25 3 8 2 4" xfId="33033" xr:uid="{B1519409-3C90-4272-AD52-CB58E78C4A12}"/>
    <cellStyle name="Normal 25 3 8 3" xfId="33034" xr:uid="{6A9CACF7-BE7C-4FF7-937A-F060BC366C7D}"/>
    <cellStyle name="Normal 25 3 8 4" xfId="33035" xr:uid="{B56564BD-FF9E-4CF2-B272-559BC8A66D89}"/>
    <cellStyle name="Normal 25 3 8 4 2" xfId="33036" xr:uid="{B8308C49-4229-42E7-8E7F-0565255A163F}"/>
    <cellStyle name="Normal 25 3 8 4 2 2" xfId="33037" xr:uid="{EF8ED179-171A-4A58-A843-103345056F38}"/>
    <cellStyle name="Normal 25 3 8 4 2 2 2" xfId="33038" xr:uid="{D1EB907F-578D-4279-9925-0A8F8A044CC8}"/>
    <cellStyle name="Normal 25 3 8 4 2 2 3" xfId="33039" xr:uid="{D3C0C635-3DE5-4A8C-A256-06FEF2D4EA0D}"/>
    <cellStyle name="Normal 25 3 8 4 2 2 4" xfId="33040" xr:uid="{BD815F19-FF32-495C-B45F-BB4270971660}"/>
    <cellStyle name="Normal 25 3 8 4 2 2 5" xfId="33041" xr:uid="{6525EA85-5F58-43D8-A8CC-E7E1D9861300}"/>
    <cellStyle name="Normal 25 3 8 4 2 3" xfId="33042" xr:uid="{A266169D-A2F9-4BC4-8E6C-E188FDC370E7}"/>
    <cellStyle name="Normal 25 3 8 4 2 4" xfId="33043" xr:uid="{7A430080-972B-40C3-BDF9-2E130E6D677D}"/>
    <cellStyle name="Normal 25 3 8 4 2 5" xfId="33044" xr:uid="{B8FABF41-C6C1-4912-BB22-360C4BEF3208}"/>
    <cellStyle name="Normal 25 3 8 4 2 6" xfId="33045" xr:uid="{0902BAEA-489F-437A-A793-D8C51FFA9077}"/>
    <cellStyle name="Normal 25 3 8 4 3" xfId="33046" xr:uid="{29F252B9-C350-4AD5-A332-500B37ED6ECC}"/>
    <cellStyle name="Normal 25 3 8 4 3 2" xfId="33047" xr:uid="{5B14D58E-E5E2-4115-8347-F38E2B422FDC}"/>
    <cellStyle name="Normal 25 3 8 4 3 2 2" xfId="33048" xr:uid="{AA8AB299-1C5D-43E9-891F-831574D7833C}"/>
    <cellStyle name="Normal 25 3 8 4 3 2 3" xfId="33049" xr:uid="{5D23F5EA-7318-4EDE-B392-5F80D580A4AA}"/>
    <cellStyle name="Normal 25 3 8 4 3 3" xfId="33050" xr:uid="{B95E2C5D-4316-4FE7-B7E3-4382AAE4612B}"/>
    <cellStyle name="Normal 25 3 8 4 3 4" xfId="33051" xr:uid="{F56D1872-275A-41B7-9A9A-FA4462B36F38}"/>
    <cellStyle name="Normal 25 3 8 4 3 5" xfId="33052" xr:uid="{64B49766-83AA-4B86-BF96-4B2A45189462}"/>
    <cellStyle name="Normal 25 3 8 4 3 6" xfId="33053" xr:uid="{771D4598-C3B3-4E9F-85BA-D15B1D0A7E2E}"/>
    <cellStyle name="Normal 25 3 8 4 4" xfId="33054" xr:uid="{02083602-8E0B-4C6E-ACED-CC9221417156}"/>
    <cellStyle name="Normal 25 3 8 4 4 2" xfId="33055" xr:uid="{685FA4C7-6FE4-45DC-8DC2-CFC0B60DD6A5}"/>
    <cellStyle name="Normal 25 3 8 4 4 3" xfId="33056" xr:uid="{14C2DD16-84AF-4945-ABFA-C6364A22B76E}"/>
    <cellStyle name="Normal 25 3 8 4 5" xfId="33057" xr:uid="{F0D6AF3A-E028-4D22-8CD5-FEB5F64661CA}"/>
    <cellStyle name="Normal 25 3 8 4 6" xfId="33058" xr:uid="{F95FA34B-A998-42CD-896B-7B494374E164}"/>
    <cellStyle name="Normal 25 3 8 4 7" xfId="33059" xr:uid="{8D33FD44-0A26-4858-B8C2-E6690475ED39}"/>
    <cellStyle name="Normal 25 3 8 4 8" xfId="33060" xr:uid="{CE607BBE-23FA-407C-AF0E-807C06D27C6D}"/>
    <cellStyle name="Normal 25 3 8 5" xfId="33061" xr:uid="{E414C9F8-7CED-4AB2-862B-B8D57D722DB6}"/>
    <cellStyle name="Normal 25 3 8 5 2" xfId="33062" xr:uid="{021D4679-4D3F-4DA0-811B-6F1413D9D0C2}"/>
    <cellStyle name="Normal 25 3 8 5 2 2" xfId="33063" xr:uid="{20560E75-328B-471E-B7DA-183E043DB851}"/>
    <cellStyle name="Normal 25 3 8 5 2 2 2" xfId="33064" xr:uid="{0CD2F088-6E13-4523-81F1-D20A1E8A5746}"/>
    <cellStyle name="Normal 25 3 8 5 2 2 3" xfId="33065" xr:uid="{DF9719AC-0F44-4A4A-8E4B-47930A0283E7}"/>
    <cellStyle name="Normal 25 3 8 5 2 2 4" xfId="33066" xr:uid="{345264C7-9248-4A85-9655-18B76AA280CA}"/>
    <cellStyle name="Normal 25 3 8 5 2 2 5" xfId="33067" xr:uid="{78714AA4-B74E-473F-A705-13D6A41744DC}"/>
    <cellStyle name="Normal 25 3 8 5 2 3" xfId="33068" xr:uid="{532D5B48-DBE7-48C3-A23A-89C9D857535E}"/>
    <cellStyle name="Normal 25 3 8 5 2 4" xfId="33069" xr:uid="{66CCDC99-D6F0-4C6A-87F3-6D1CF2D6129F}"/>
    <cellStyle name="Normal 25 3 8 5 2 5" xfId="33070" xr:uid="{7FD9018F-3DE6-4024-A2D2-572880813DC4}"/>
    <cellStyle name="Normal 25 3 8 5 2 6" xfId="33071" xr:uid="{EFEE7030-C71F-4455-AD8B-745F41227913}"/>
    <cellStyle name="Normal 25 3 8 5 3" xfId="33072" xr:uid="{001BD8D5-10D9-42CB-8D97-3089D9105E90}"/>
    <cellStyle name="Normal 25 3 8 5 3 2" xfId="33073" xr:uid="{F9E90C9F-FC51-4990-AB54-EB8A81D20B5D}"/>
    <cellStyle name="Normal 25 3 8 5 3 2 2" xfId="33074" xr:uid="{0EEBA172-0FFB-4C6D-BA67-BE6C7EECBA51}"/>
    <cellStyle name="Normal 25 3 8 5 3 2 3" xfId="33075" xr:uid="{5E082C7F-EF71-4D7C-99B8-2A9641823D24}"/>
    <cellStyle name="Normal 25 3 8 5 3 3" xfId="33076" xr:uid="{122241F7-A655-4712-90F5-99F626876494}"/>
    <cellStyle name="Normal 25 3 8 5 3 4" xfId="33077" xr:uid="{BE4D7504-2213-4BE2-8C67-D97BC792DDB0}"/>
    <cellStyle name="Normal 25 3 8 5 3 5" xfId="33078" xr:uid="{386096D2-EC66-42E0-BF8E-218818CFAB39}"/>
    <cellStyle name="Normal 25 3 8 5 3 6" xfId="33079" xr:uid="{00A023CE-0C36-485A-B2BF-919610BE8D84}"/>
    <cellStyle name="Normal 25 3 8 5 4" xfId="33080" xr:uid="{16B665F3-EDE7-49B1-8461-0213B2E0B4C9}"/>
    <cellStyle name="Normal 25 3 8 5 4 2" xfId="33081" xr:uid="{0FA5BB1A-567F-4721-81D7-81B37F876DE6}"/>
    <cellStyle name="Normal 25 3 8 5 4 3" xfId="33082" xr:uid="{A1A82E77-34A1-4F38-8907-938050B4BEB4}"/>
    <cellStyle name="Normal 25 3 8 5 5" xfId="33083" xr:uid="{894440DF-A617-48A1-ABC1-E021AFE22185}"/>
    <cellStyle name="Normal 25 3 8 5 6" xfId="33084" xr:uid="{81EC4C3A-4755-492A-AB93-9BAB1AFDBF72}"/>
    <cellStyle name="Normal 25 3 8 5 7" xfId="33085" xr:uid="{BD0B1850-8CB5-45F3-9CC7-7A9DC148C2D0}"/>
    <cellStyle name="Normal 25 3 8 5 8" xfId="33086" xr:uid="{001B8006-295C-4E8D-B54A-3231D98736AA}"/>
    <cellStyle name="Normal 25 3 8 6" xfId="33087" xr:uid="{500ED0AC-1B92-4D6A-BA50-50FD161DFC80}"/>
    <cellStyle name="Normal 25 3 8 7" xfId="33088" xr:uid="{5F23DB45-103F-4E74-AA98-AEF83FFAF3A7}"/>
    <cellStyle name="Normal 25 3 9" xfId="33089" xr:uid="{04B7AB23-BD7C-4975-BF60-0850F3FE3228}"/>
    <cellStyle name="Normal 25 3 9 2" xfId="33090" xr:uid="{D4BAE625-8710-4DAE-A7B6-0D17292B40BB}"/>
    <cellStyle name="Normal 25 3 9 2 2" xfId="33091" xr:uid="{FB956BCF-316F-4091-B32D-C025AA63E791}"/>
    <cellStyle name="Normal 25 3 9 2 2 2" xfId="33092" xr:uid="{5156444A-E83B-4031-8D31-5EFC68D99653}"/>
    <cellStyle name="Normal 25 3 9 2 3" xfId="33093" xr:uid="{1EFF7983-8A42-47D7-84B2-68C0671744B6}"/>
    <cellStyle name="Normal 25 3 9 2 4" xfId="33094" xr:uid="{734439DB-4B1C-4C60-B8C6-BA2197FA0526}"/>
    <cellStyle name="Normal 25 3 9 3" xfId="33095" xr:uid="{CCF6AD6E-ED13-44A0-A0F1-2924D7E191A0}"/>
    <cellStyle name="Normal 25 3 9 4" xfId="33096" xr:uid="{A47D1DAC-F544-41B8-96FA-FFC4FC32E1E4}"/>
    <cellStyle name="Normal 25 3 9 4 2" xfId="33097" xr:uid="{8ECB939E-D7C7-4D58-8F20-0C63ABD5162D}"/>
    <cellStyle name="Normal 25 3 9 4 2 2" xfId="33098" xr:uid="{0E3AFBE4-3925-4185-98B6-8AC345F0F2A7}"/>
    <cellStyle name="Normal 25 3 9 4 2 2 2" xfId="33099" xr:uid="{FADA6805-8670-4A05-9441-7507E6E82616}"/>
    <cellStyle name="Normal 25 3 9 4 2 2 3" xfId="33100" xr:uid="{06FD957E-35FD-43BB-A731-A850A246FFD4}"/>
    <cellStyle name="Normal 25 3 9 4 2 2 4" xfId="33101" xr:uid="{5CF2F97A-EECF-4319-9A98-286DBA177A9D}"/>
    <cellStyle name="Normal 25 3 9 4 2 2 5" xfId="33102" xr:uid="{CB46FF40-8AC1-4942-80F2-410CAE410C18}"/>
    <cellStyle name="Normal 25 3 9 4 2 3" xfId="33103" xr:uid="{165E9496-3B43-4A2F-98E0-53F30AC23A43}"/>
    <cellStyle name="Normal 25 3 9 4 2 4" xfId="33104" xr:uid="{2107840F-99F8-4522-8054-C7C1C7FBDDD3}"/>
    <cellStyle name="Normal 25 3 9 4 2 5" xfId="33105" xr:uid="{08C21CCE-BFE7-464D-B5B5-9FD29687138E}"/>
    <cellStyle name="Normal 25 3 9 4 2 6" xfId="33106" xr:uid="{6E531669-B6AF-4D31-87AC-2E95245ABACA}"/>
    <cellStyle name="Normal 25 3 9 4 3" xfId="33107" xr:uid="{9921AA6E-6D8B-4837-9A9F-FEFBCE2E7D62}"/>
    <cellStyle name="Normal 25 3 9 4 3 2" xfId="33108" xr:uid="{DD572E86-5F06-4CCD-8886-08F373AE1887}"/>
    <cellStyle name="Normal 25 3 9 4 3 2 2" xfId="33109" xr:uid="{809C5A19-99E0-4B41-B6E5-D0810700872D}"/>
    <cellStyle name="Normal 25 3 9 4 3 2 3" xfId="33110" xr:uid="{B029B8A9-BD8D-47DB-92BE-C01DDCCD8C4A}"/>
    <cellStyle name="Normal 25 3 9 4 3 3" xfId="33111" xr:uid="{B7D1DEAD-32CB-4543-A323-78FA73B2465C}"/>
    <cellStyle name="Normal 25 3 9 4 3 4" xfId="33112" xr:uid="{0DCF1E3B-959D-4F3D-8F0B-583B47D5DBAE}"/>
    <cellStyle name="Normal 25 3 9 4 3 5" xfId="33113" xr:uid="{9D3764A3-7F16-4E63-87AC-4A2CB17C33C3}"/>
    <cellStyle name="Normal 25 3 9 4 3 6" xfId="33114" xr:uid="{261B7679-88CE-46A4-BC1F-8CB45D64F90D}"/>
    <cellStyle name="Normal 25 3 9 4 4" xfId="33115" xr:uid="{3FFF8964-1F61-4854-A0CB-54A39C001666}"/>
    <cellStyle name="Normal 25 3 9 4 4 2" xfId="33116" xr:uid="{66B82CDD-D1A3-4310-A0D9-81E19247CCEC}"/>
    <cellStyle name="Normal 25 3 9 4 4 3" xfId="33117" xr:uid="{324461EB-2F75-4B0A-9D78-4E94508F174D}"/>
    <cellStyle name="Normal 25 3 9 4 5" xfId="33118" xr:uid="{E10900D0-2FC5-49EB-B7B8-703B8B2E60D0}"/>
    <cellStyle name="Normal 25 3 9 4 6" xfId="33119" xr:uid="{EDE3DD5B-EDC0-4A64-AD81-C445E98A57A1}"/>
    <cellStyle name="Normal 25 3 9 4 7" xfId="33120" xr:uid="{695AB3DF-2C03-4F52-ACB3-EC3D986B0350}"/>
    <cellStyle name="Normal 25 3 9 4 8" xfId="33121" xr:uid="{10EE9762-627F-4151-AA6A-5663B21715D3}"/>
    <cellStyle name="Normal 25 3 9 5" xfId="33122" xr:uid="{B7032D64-6C60-430D-87C3-59CCEFACAD94}"/>
    <cellStyle name="Normal 25 3 9 5 2" xfId="33123" xr:uid="{BC74482A-C693-450A-9B76-3874AFEDB995}"/>
    <cellStyle name="Normal 25 3 9 5 2 2" xfId="33124" xr:uid="{472E1909-78BA-4835-BFED-2FD1B5BDA3BB}"/>
    <cellStyle name="Normal 25 3 9 5 2 2 2" xfId="33125" xr:uid="{C036ABF5-0A0B-46D9-A532-DD4951000B82}"/>
    <cellStyle name="Normal 25 3 9 5 2 2 3" xfId="33126" xr:uid="{C2F9DF53-CAA6-4AFB-9223-E830C3E9AF9C}"/>
    <cellStyle name="Normal 25 3 9 5 2 2 4" xfId="33127" xr:uid="{777C2BC6-A2E2-4C20-8B8A-6CA73798C664}"/>
    <cellStyle name="Normal 25 3 9 5 2 2 5" xfId="33128" xr:uid="{61991190-5B75-4EE5-8778-EE09784E8080}"/>
    <cellStyle name="Normal 25 3 9 5 2 3" xfId="33129" xr:uid="{12CA429B-FB77-4899-AB6A-14B79854E43A}"/>
    <cellStyle name="Normal 25 3 9 5 2 4" xfId="33130" xr:uid="{A5EEC49D-51EF-4C40-ACD4-1664A403D041}"/>
    <cellStyle name="Normal 25 3 9 5 2 5" xfId="33131" xr:uid="{B0B88D31-A5D4-4ACA-801C-7F6C67831959}"/>
    <cellStyle name="Normal 25 3 9 5 2 6" xfId="33132" xr:uid="{15D143D8-3EB4-4775-975D-DCBEF02B70B8}"/>
    <cellStyle name="Normal 25 3 9 5 3" xfId="33133" xr:uid="{8CF4D291-E6FC-4117-BCBD-D1D62367174A}"/>
    <cellStyle name="Normal 25 3 9 5 3 2" xfId="33134" xr:uid="{DB53C141-6CD8-47C7-9963-D6D0C82478B7}"/>
    <cellStyle name="Normal 25 3 9 5 3 2 2" xfId="33135" xr:uid="{6F780BDA-EDCD-4AB4-AF74-25B785CE1A21}"/>
    <cellStyle name="Normal 25 3 9 5 3 2 3" xfId="33136" xr:uid="{B5DAB037-28D5-41CD-8F7C-D0DC89D6838F}"/>
    <cellStyle name="Normal 25 3 9 5 3 3" xfId="33137" xr:uid="{56B8D7CD-EFC6-4935-8D9E-AE0E5276E0EC}"/>
    <cellStyle name="Normal 25 3 9 5 3 4" xfId="33138" xr:uid="{8E727FCB-E5DB-4DAB-AFE1-2BF93BD30A2B}"/>
    <cellStyle name="Normal 25 3 9 5 3 5" xfId="33139" xr:uid="{0B09CD71-3A8A-43B2-AFF8-7A81A48AD5F1}"/>
    <cellStyle name="Normal 25 3 9 5 3 6" xfId="33140" xr:uid="{6DF67EFA-02D0-40C0-8CC8-339BE7C9F297}"/>
    <cellStyle name="Normal 25 3 9 5 4" xfId="33141" xr:uid="{C699AAC4-7E64-46E3-AA97-5D1A91B5AA57}"/>
    <cellStyle name="Normal 25 3 9 5 4 2" xfId="33142" xr:uid="{7F4A4DBE-E18E-4E50-AFE1-3A4EDB5101DF}"/>
    <cellStyle name="Normal 25 3 9 5 4 3" xfId="33143" xr:uid="{3EF54E2B-9B36-4AB5-B5D3-2010A8FBFC9A}"/>
    <cellStyle name="Normal 25 3 9 5 5" xfId="33144" xr:uid="{D6D94F7A-846B-4C60-9E16-C8F700A908BB}"/>
    <cellStyle name="Normal 25 3 9 5 6" xfId="33145" xr:uid="{65B7BA47-F533-467E-BDE8-5828DA96E9E3}"/>
    <cellStyle name="Normal 25 3 9 5 7" xfId="33146" xr:uid="{1D0A232D-D6E8-4900-A7CD-620B8C005E7F}"/>
    <cellStyle name="Normal 25 3 9 5 8" xfId="33147" xr:uid="{DA26738F-C0A2-4584-87AA-3D6EA6F5593C}"/>
    <cellStyle name="Normal 25 3 9 6" xfId="33148" xr:uid="{6DABE3DF-7B04-4E47-860A-A4656738DAEC}"/>
    <cellStyle name="Normal 25 3 9 7" xfId="33149" xr:uid="{8D550D46-3503-44E5-861A-88C75524DE25}"/>
    <cellStyle name="Normal 25 30" xfId="33150" xr:uid="{2F499389-C7EE-4A53-8EC3-6677FAD740C0}"/>
    <cellStyle name="Normal 25 30 2" xfId="33151" xr:uid="{94CBF88D-54C0-43E7-9793-21752D615C3A}"/>
    <cellStyle name="Normal 25 30 2 2" xfId="33152" xr:uid="{BA018C2D-28B3-4B52-8A66-21AF4654E6EF}"/>
    <cellStyle name="Normal 25 30 2 2 2" xfId="33153" xr:uid="{7176C4F6-1CF2-47CC-8B95-72CEC3B8C25D}"/>
    <cellStyle name="Normal 25 30 2 3" xfId="33154" xr:uid="{0FA3B27A-C643-4513-AB3D-B2ED9C48DF63}"/>
    <cellStyle name="Normal 25 30 2 4" xfId="33155" xr:uid="{61B75766-B9CD-4C4C-9265-175BC5EC0F52}"/>
    <cellStyle name="Normal 25 30 3" xfId="33156" xr:uid="{A162C004-6EC0-4839-947C-8093570CE25B}"/>
    <cellStyle name="Normal 25 30 4" xfId="33157" xr:uid="{F320C594-D7B8-48AD-AFDA-A8C5AE9E4AA8}"/>
    <cellStyle name="Normal 25 30 4 2" xfId="33158" xr:uid="{4AE62929-D7CC-4A3A-945E-60762490BB6C}"/>
    <cellStyle name="Normal 25 30 4 2 2" xfId="33159" xr:uid="{51FBCF6C-00BA-4DF7-B37B-C0FC2E4F379D}"/>
    <cellStyle name="Normal 25 30 4 2 2 2" xfId="33160" xr:uid="{4FF26754-4F0D-40F5-829E-0FEEC69C5841}"/>
    <cellStyle name="Normal 25 30 4 2 2 3" xfId="33161" xr:uid="{8057F9F7-A09B-4C2D-B0DE-41E3820677B0}"/>
    <cellStyle name="Normal 25 30 4 2 2 4" xfId="33162" xr:uid="{23FB85D3-6323-4CDF-AF1B-1BDA7ED1218F}"/>
    <cellStyle name="Normal 25 30 4 2 2 5" xfId="33163" xr:uid="{CDC419DC-D630-4D84-A518-EEDBBBF156E8}"/>
    <cellStyle name="Normal 25 30 4 2 3" xfId="33164" xr:uid="{6BB17093-1D8B-43E9-87C1-3ABA4E3141DC}"/>
    <cellStyle name="Normal 25 30 4 2 4" xfId="33165" xr:uid="{03EE8948-FC04-4721-8FA4-99010FD8D5AB}"/>
    <cellStyle name="Normal 25 30 4 2 5" xfId="33166" xr:uid="{7A24845A-4154-4BC1-B2E0-AF96166EE605}"/>
    <cellStyle name="Normal 25 30 4 2 6" xfId="33167" xr:uid="{1F9E3720-C860-41A9-B6F0-2D9A2444BBCD}"/>
    <cellStyle name="Normal 25 30 4 3" xfId="33168" xr:uid="{FDF54F12-B268-4B41-8E35-217A879B7544}"/>
    <cellStyle name="Normal 25 30 4 3 2" xfId="33169" xr:uid="{CFBDB9FD-ACA9-49F2-BE42-65747EF99409}"/>
    <cellStyle name="Normal 25 30 4 3 2 2" xfId="33170" xr:uid="{5E179CE9-DD74-46B6-A13A-7BCB9B0836D6}"/>
    <cellStyle name="Normal 25 30 4 3 2 3" xfId="33171" xr:uid="{BB991076-6615-4C6F-94AE-E749B0B3F7C6}"/>
    <cellStyle name="Normal 25 30 4 3 3" xfId="33172" xr:uid="{DDA98F5C-4C8E-4CCB-A458-182625A8ED20}"/>
    <cellStyle name="Normal 25 30 4 3 4" xfId="33173" xr:uid="{2D13B00F-BDA7-4D3B-A955-55FB8B47458F}"/>
    <cellStyle name="Normal 25 30 4 3 5" xfId="33174" xr:uid="{C812A7D7-887D-4812-9348-A2B85953A0BE}"/>
    <cellStyle name="Normal 25 30 4 3 6" xfId="33175" xr:uid="{1CB6F496-426C-4F61-984D-DE1C83CE0E6F}"/>
    <cellStyle name="Normal 25 30 4 4" xfId="33176" xr:uid="{4D29D341-03D5-40D2-B666-979260D24CDD}"/>
    <cellStyle name="Normal 25 30 4 4 2" xfId="33177" xr:uid="{B34F6B58-0826-4C90-8F8D-DC45286AC128}"/>
    <cellStyle name="Normal 25 30 4 4 3" xfId="33178" xr:uid="{D029BDAB-DBB8-40E5-9382-0DE1A8B536DB}"/>
    <cellStyle name="Normal 25 30 4 5" xfId="33179" xr:uid="{A372D8AE-C610-42F1-ACD3-A6BDAD444C02}"/>
    <cellStyle name="Normal 25 30 4 6" xfId="33180" xr:uid="{AD5690F8-CCA8-4ED3-A19B-E94D2CBB60CF}"/>
    <cellStyle name="Normal 25 30 4 7" xfId="33181" xr:uid="{D2C5956E-C149-4D06-8242-96D957FF129F}"/>
    <cellStyle name="Normal 25 30 4 8" xfId="33182" xr:uid="{D468B76E-3E3A-4EFA-BFD1-EAEED515F8A6}"/>
    <cellStyle name="Normal 25 30 5" xfId="33183" xr:uid="{64319038-A814-4D65-84DB-C40AA05F838D}"/>
    <cellStyle name="Normal 25 30 5 2" xfId="33184" xr:uid="{C3BDEE44-532C-4882-8D4A-2146E7921C84}"/>
    <cellStyle name="Normal 25 30 5 2 2" xfId="33185" xr:uid="{0784DA9F-4813-4729-9D9C-DBE116B6431C}"/>
    <cellStyle name="Normal 25 30 5 2 2 2" xfId="33186" xr:uid="{E016782C-D09A-44F7-82BD-1F214C7C82F7}"/>
    <cellStyle name="Normal 25 30 5 2 2 3" xfId="33187" xr:uid="{B67647ED-7AD6-4AB8-B20A-7D515E040853}"/>
    <cellStyle name="Normal 25 30 5 2 2 4" xfId="33188" xr:uid="{BAF9258D-2E53-4536-B31D-46C542D4A8A6}"/>
    <cellStyle name="Normal 25 30 5 2 2 5" xfId="33189" xr:uid="{35E5A08D-D0A6-4E8F-9F93-E230C598F273}"/>
    <cellStyle name="Normal 25 30 5 2 3" xfId="33190" xr:uid="{DA3522A6-03CA-4D17-8E24-2E1A50CE118E}"/>
    <cellStyle name="Normal 25 30 5 2 4" xfId="33191" xr:uid="{61270834-C3D9-4C05-9E06-32A3AD32EC1B}"/>
    <cellStyle name="Normal 25 30 5 2 5" xfId="33192" xr:uid="{BEBE5634-8904-41D9-B5EF-C1D989D013CB}"/>
    <cellStyle name="Normal 25 30 5 2 6" xfId="33193" xr:uid="{E741B6F4-34A7-4790-85FB-54E9DB418E3D}"/>
    <cellStyle name="Normal 25 30 5 3" xfId="33194" xr:uid="{4D68BDF2-CC63-4CFC-B5FF-F5DF8658A6A7}"/>
    <cellStyle name="Normal 25 30 5 3 2" xfId="33195" xr:uid="{8D1F4A56-BAEF-4037-9B37-3D2C62333B40}"/>
    <cellStyle name="Normal 25 30 5 3 2 2" xfId="33196" xr:uid="{A0150718-692B-453B-B54E-F783FCF3B00F}"/>
    <cellStyle name="Normal 25 30 5 3 2 3" xfId="33197" xr:uid="{9136C961-3608-48CE-AD44-1DBEAB24207C}"/>
    <cellStyle name="Normal 25 30 5 3 3" xfId="33198" xr:uid="{479A236D-B205-4978-AC1C-8D4874FA7CA3}"/>
    <cellStyle name="Normal 25 30 5 3 4" xfId="33199" xr:uid="{FFE0427E-BA51-462B-8C0E-9A08A8DC056B}"/>
    <cellStyle name="Normal 25 30 5 3 5" xfId="33200" xr:uid="{1FFB7DB6-7911-4CD5-B3C6-50942BAEC12F}"/>
    <cellStyle name="Normal 25 30 5 3 6" xfId="33201" xr:uid="{0C22B910-B9AE-4699-BAAF-200330E8AE9B}"/>
    <cellStyle name="Normal 25 30 5 4" xfId="33202" xr:uid="{17A33B97-6288-4DBE-A04C-5B3E0C61C459}"/>
    <cellStyle name="Normal 25 30 5 4 2" xfId="33203" xr:uid="{4EE80502-DACE-46B7-9F1C-90DFD9AF636A}"/>
    <cellStyle name="Normal 25 30 5 4 3" xfId="33204" xr:uid="{B0DB8456-539E-4945-87EC-1619B36DDD30}"/>
    <cellStyle name="Normal 25 30 5 5" xfId="33205" xr:uid="{41DFAE50-7AB0-4E0D-9FAF-BEB8001CEC7D}"/>
    <cellStyle name="Normal 25 30 5 6" xfId="33206" xr:uid="{C8945C95-BC10-496C-A53C-4096AC64C4D6}"/>
    <cellStyle name="Normal 25 30 5 7" xfId="33207" xr:uid="{C98C44F2-2890-4347-A47B-7DB60CD8AF40}"/>
    <cellStyle name="Normal 25 30 5 8" xfId="33208" xr:uid="{76246207-F494-4E63-802E-37B2DFD220B3}"/>
    <cellStyle name="Normal 25 30 6" xfId="33209" xr:uid="{238C891F-B639-413C-9A8B-B9DC53D25FF6}"/>
    <cellStyle name="Normal 25 30 7" xfId="33210" xr:uid="{4BDE46A5-91BD-4047-BA06-6A545825AFB3}"/>
    <cellStyle name="Normal 25 31" xfId="33211" xr:uid="{B329A464-9311-4B2E-90A5-EDBCFBF5A492}"/>
    <cellStyle name="Normal 25 31 2" xfId="33212" xr:uid="{E42D0647-BDBF-4A3F-9172-C83A00A6DF2D}"/>
    <cellStyle name="Normal 25 31 2 2" xfId="33213" xr:uid="{A064DA9C-89AE-454C-A9A5-530C23EE7A73}"/>
    <cellStyle name="Normal 25 31 2 2 2" xfId="33214" xr:uid="{C814BE81-71B6-4214-9B06-0B20BC33423C}"/>
    <cellStyle name="Normal 25 31 2 3" xfId="33215" xr:uid="{A7F9D916-BD9E-47F1-BFAF-2377347D43AF}"/>
    <cellStyle name="Normal 25 31 2 4" xfId="33216" xr:uid="{3727DAD3-E185-4DCC-B28B-62FAD42116A7}"/>
    <cellStyle name="Normal 25 31 3" xfId="33217" xr:uid="{876376E1-4E89-424C-9674-C63D632AFAEE}"/>
    <cellStyle name="Normal 25 31 4" xfId="33218" xr:uid="{8DF7F14F-968B-4DF7-9E05-B0AFA5216788}"/>
    <cellStyle name="Normal 25 31 4 2" xfId="33219" xr:uid="{A41E7E13-E285-4CB2-9887-A9CC4E466778}"/>
    <cellStyle name="Normal 25 31 4 2 2" xfId="33220" xr:uid="{2AFEA317-774A-4D75-8066-33A3126D716F}"/>
    <cellStyle name="Normal 25 31 4 2 2 2" xfId="33221" xr:uid="{219789ED-939C-44E1-9FE9-87358FE60F45}"/>
    <cellStyle name="Normal 25 31 4 2 2 3" xfId="33222" xr:uid="{F20CDD76-F82F-476A-8B5F-2ACCC6FCE88F}"/>
    <cellStyle name="Normal 25 31 4 2 2 4" xfId="33223" xr:uid="{E3F8C7D4-B774-4063-9135-B4991DD8109F}"/>
    <cellStyle name="Normal 25 31 4 2 2 5" xfId="33224" xr:uid="{38E37368-D93F-481D-90BF-83E07091D1F7}"/>
    <cellStyle name="Normal 25 31 4 2 3" xfId="33225" xr:uid="{BAAF0832-0E96-44DD-B1A9-DAE126ACA245}"/>
    <cellStyle name="Normal 25 31 4 2 4" xfId="33226" xr:uid="{9206E8F2-E0A5-4CDB-8574-D82CAA63DE36}"/>
    <cellStyle name="Normal 25 31 4 2 5" xfId="33227" xr:uid="{D2422936-BAB6-43B5-9CAD-8C16E1CC6349}"/>
    <cellStyle name="Normal 25 31 4 2 6" xfId="33228" xr:uid="{5A6F1217-0B44-45DA-8BAE-47BEB2CDCF44}"/>
    <cellStyle name="Normal 25 31 4 3" xfId="33229" xr:uid="{8196D89E-7AF2-4331-99B2-6DC7FF2F01C9}"/>
    <cellStyle name="Normal 25 31 4 3 2" xfId="33230" xr:uid="{75E292AB-FFE0-49FA-A744-79124B5429D4}"/>
    <cellStyle name="Normal 25 31 4 3 2 2" xfId="33231" xr:uid="{16373B3D-6782-4BA6-AFB1-CE372A938758}"/>
    <cellStyle name="Normal 25 31 4 3 2 3" xfId="33232" xr:uid="{BCA22494-60CE-443B-80EC-1CE3F0496BDF}"/>
    <cellStyle name="Normal 25 31 4 3 3" xfId="33233" xr:uid="{B64A4827-AD4F-45DC-8ACE-95A0AFAED165}"/>
    <cellStyle name="Normal 25 31 4 3 4" xfId="33234" xr:uid="{D8EB5FBF-E850-44EA-AEBF-FCC2CEA1ABBD}"/>
    <cellStyle name="Normal 25 31 4 3 5" xfId="33235" xr:uid="{C25A1930-1D5D-4B52-847A-F4B4C14B195B}"/>
    <cellStyle name="Normal 25 31 4 3 6" xfId="33236" xr:uid="{8D12E833-A4B5-414D-AF9F-37FD11141F91}"/>
    <cellStyle name="Normal 25 31 4 4" xfId="33237" xr:uid="{C66D811F-44B2-44B2-9741-EA7AE3483283}"/>
    <cellStyle name="Normal 25 31 4 4 2" xfId="33238" xr:uid="{C57AF2FF-5A55-4DFB-926A-9D95B9ECE96C}"/>
    <cellStyle name="Normal 25 31 4 4 3" xfId="33239" xr:uid="{A75AA024-CC22-4FED-B507-47226C303A24}"/>
    <cellStyle name="Normal 25 31 4 5" xfId="33240" xr:uid="{D7DE7F1B-0FC8-4F09-A2E1-3549243B74D3}"/>
    <cellStyle name="Normal 25 31 4 6" xfId="33241" xr:uid="{80D90B23-8957-4FC0-8CF3-C578F14CDAC7}"/>
    <cellStyle name="Normal 25 31 4 7" xfId="33242" xr:uid="{B855C1AB-EA46-494F-91BA-034CFD1B2D07}"/>
    <cellStyle name="Normal 25 31 4 8" xfId="33243" xr:uid="{6DAA0B4E-321B-47B8-BE16-2AAFF7D4097B}"/>
    <cellStyle name="Normal 25 31 5" xfId="33244" xr:uid="{1B4EDEED-0BD7-4550-A410-705EAA7B5251}"/>
    <cellStyle name="Normal 25 31 5 2" xfId="33245" xr:uid="{EB5999AA-ECBB-4540-8138-87C2B310D834}"/>
    <cellStyle name="Normal 25 31 5 2 2" xfId="33246" xr:uid="{CDF46CAF-98F9-4A0A-9B48-9AA0713D6F7E}"/>
    <cellStyle name="Normal 25 31 5 2 2 2" xfId="33247" xr:uid="{80A64719-D82E-4DB9-BAF8-07C7BCDC9B23}"/>
    <cellStyle name="Normal 25 31 5 2 2 3" xfId="33248" xr:uid="{45C2F297-9C8F-4D12-A604-BA13C862B0D1}"/>
    <cellStyle name="Normal 25 31 5 2 2 4" xfId="33249" xr:uid="{7C447E8E-7FCF-4972-A856-B94D4CB338C4}"/>
    <cellStyle name="Normal 25 31 5 2 2 5" xfId="33250" xr:uid="{89E601C1-0760-469C-9AD2-6C0AAD0FF370}"/>
    <cellStyle name="Normal 25 31 5 2 3" xfId="33251" xr:uid="{1A84C89B-5BA2-4116-8E6A-367FEFB79A05}"/>
    <cellStyle name="Normal 25 31 5 2 4" xfId="33252" xr:uid="{8CA798BB-4965-4985-9A07-4A287C39F9F8}"/>
    <cellStyle name="Normal 25 31 5 2 5" xfId="33253" xr:uid="{F08A6080-2475-4F8B-A6E0-B72662C3ED68}"/>
    <cellStyle name="Normal 25 31 5 2 6" xfId="33254" xr:uid="{F4941092-28D0-4F87-B6E1-5D73343DA928}"/>
    <cellStyle name="Normal 25 31 5 3" xfId="33255" xr:uid="{AEE04FF8-C90E-450B-86B8-92FC43E984B0}"/>
    <cellStyle name="Normal 25 31 5 3 2" xfId="33256" xr:uid="{67E48DC7-45D4-4933-B884-9417E08C9082}"/>
    <cellStyle name="Normal 25 31 5 3 2 2" xfId="33257" xr:uid="{6A75AD9B-1763-45FC-9328-D43486C0C90A}"/>
    <cellStyle name="Normal 25 31 5 3 2 3" xfId="33258" xr:uid="{5F3CF28C-7BBC-42A9-8A98-61C401C9F3D4}"/>
    <cellStyle name="Normal 25 31 5 3 3" xfId="33259" xr:uid="{349EA0CD-7488-40BB-A13A-BC3548A1E54D}"/>
    <cellStyle name="Normal 25 31 5 3 4" xfId="33260" xr:uid="{86A08467-8487-4008-8D16-CB20833E62EB}"/>
    <cellStyle name="Normal 25 31 5 3 5" xfId="33261" xr:uid="{5F6F59ED-CE10-4B12-A383-D566C231C22B}"/>
    <cellStyle name="Normal 25 31 5 3 6" xfId="33262" xr:uid="{A9E77CA0-322C-4D85-AC20-722A97CFE8CB}"/>
    <cellStyle name="Normal 25 31 5 4" xfId="33263" xr:uid="{E0A2861A-7A06-4757-A6AC-1C0C8C79383C}"/>
    <cellStyle name="Normal 25 31 5 4 2" xfId="33264" xr:uid="{CD09A23E-1574-4313-B346-314DEA16F74E}"/>
    <cellStyle name="Normal 25 31 5 4 3" xfId="33265" xr:uid="{7E4312EE-B1F5-4660-A5DB-9FFE5D5D315A}"/>
    <cellStyle name="Normal 25 31 5 5" xfId="33266" xr:uid="{F44115D9-61CC-4980-BC17-3A6966433C13}"/>
    <cellStyle name="Normal 25 31 5 6" xfId="33267" xr:uid="{F3FD3050-92F4-4BED-A827-2403455B556B}"/>
    <cellStyle name="Normal 25 31 5 7" xfId="33268" xr:uid="{6D85CD47-68D0-4074-8CBF-CF9AA4CA71EA}"/>
    <cellStyle name="Normal 25 31 5 8" xfId="33269" xr:uid="{653F4ACC-E03E-4E84-B386-B837ED0A71E4}"/>
    <cellStyle name="Normal 25 31 6" xfId="33270" xr:uid="{56D79AD2-9165-418D-9DF9-2782C7CEC023}"/>
    <cellStyle name="Normal 25 31 7" xfId="33271" xr:uid="{B99E26A0-0FF7-4A06-ADDA-C1BF53048BCF}"/>
    <cellStyle name="Normal 25 32" xfId="33272" xr:uid="{BC9142A6-426E-430A-B971-86998F126DEC}"/>
    <cellStyle name="Normal 25 32 2" xfId="33273" xr:uid="{A28426C1-E813-4716-BCEE-3BAFC81DE56A}"/>
    <cellStyle name="Normal 25 32 2 2" xfId="33274" xr:uid="{6CA54E4B-8C0A-4784-9C9B-67796CC71ACA}"/>
    <cellStyle name="Normal 25 32 2 2 2" xfId="33275" xr:uid="{F827CED3-EDAC-4D95-8E43-921751C5D673}"/>
    <cellStyle name="Normal 25 32 2 3" xfId="33276" xr:uid="{39566734-40F4-4516-9335-E0E6AC39A415}"/>
    <cellStyle name="Normal 25 32 2 4" xfId="33277" xr:uid="{6F65FD8F-ABE0-41E3-A94C-C1F44CB2D34E}"/>
    <cellStyle name="Normal 25 32 3" xfId="33278" xr:uid="{4F406E7C-DE23-402E-9C79-7B0F32CACAC3}"/>
    <cellStyle name="Normal 25 32 4" xfId="33279" xr:uid="{8ACFD57C-3896-4FFE-9773-FED09AFD87B8}"/>
    <cellStyle name="Normal 25 32 4 2" xfId="33280" xr:uid="{038377EF-910E-44E5-84CD-F49C20D62971}"/>
    <cellStyle name="Normal 25 32 4 2 2" xfId="33281" xr:uid="{3622C1DF-00F9-4EDD-879C-B8325994BA24}"/>
    <cellStyle name="Normal 25 32 4 2 2 2" xfId="33282" xr:uid="{D97D7D31-6509-4FAB-8703-5E2038ADAF23}"/>
    <cellStyle name="Normal 25 32 4 2 2 3" xfId="33283" xr:uid="{A901B6DB-7726-4117-AF96-A42C2FB74490}"/>
    <cellStyle name="Normal 25 32 4 2 2 4" xfId="33284" xr:uid="{8E3E00DE-D886-46C3-82CD-85B541ABC6FB}"/>
    <cellStyle name="Normal 25 32 4 2 2 5" xfId="33285" xr:uid="{488EB4EA-5D23-4049-9F00-CAB5D670007D}"/>
    <cellStyle name="Normal 25 32 4 2 3" xfId="33286" xr:uid="{0B92A7B0-1BB5-48E5-9A22-8E3F6DECA0E7}"/>
    <cellStyle name="Normal 25 32 4 2 4" xfId="33287" xr:uid="{7B5665DB-A29D-4F1B-93FE-FCCCD2D47CA2}"/>
    <cellStyle name="Normal 25 32 4 2 5" xfId="33288" xr:uid="{B3AFF3A4-BD43-49FD-B7D4-8749EC771F53}"/>
    <cellStyle name="Normal 25 32 4 2 6" xfId="33289" xr:uid="{611C4860-6621-48C1-A4FE-DC8CF9D13AE1}"/>
    <cellStyle name="Normal 25 32 4 3" xfId="33290" xr:uid="{A7F92CCA-EC26-4835-8C07-5D90B1779E88}"/>
    <cellStyle name="Normal 25 32 4 3 2" xfId="33291" xr:uid="{517B4F43-4237-41B9-B81E-679AFBF92159}"/>
    <cellStyle name="Normal 25 32 4 3 2 2" xfId="33292" xr:uid="{8488925E-9A79-43F2-BFD6-729A2D808AEB}"/>
    <cellStyle name="Normal 25 32 4 3 2 3" xfId="33293" xr:uid="{BD094BAF-BBC8-424C-A39D-F548CDEA79F5}"/>
    <cellStyle name="Normal 25 32 4 3 3" xfId="33294" xr:uid="{67295669-CB64-4F91-9DB4-79BF18B4E7F4}"/>
    <cellStyle name="Normal 25 32 4 3 4" xfId="33295" xr:uid="{25D6DF63-84E6-45C7-AD6D-93C73E408A7F}"/>
    <cellStyle name="Normal 25 32 4 3 5" xfId="33296" xr:uid="{9B77F612-3C6C-4A6B-B951-2419F4B3DA99}"/>
    <cellStyle name="Normal 25 32 4 3 6" xfId="33297" xr:uid="{18A91E70-A5A8-4206-B400-35530B856069}"/>
    <cellStyle name="Normal 25 32 4 4" xfId="33298" xr:uid="{49324BCF-27E5-4483-9B97-7F8B0471934F}"/>
    <cellStyle name="Normal 25 32 4 4 2" xfId="33299" xr:uid="{E4B58730-03B0-4C59-AF79-B84BAF459E35}"/>
    <cellStyle name="Normal 25 32 4 4 3" xfId="33300" xr:uid="{DFE600A1-F32A-4269-917F-3CF123E06DB7}"/>
    <cellStyle name="Normal 25 32 4 5" xfId="33301" xr:uid="{36823693-0060-4819-ADCE-ED694018E6FC}"/>
    <cellStyle name="Normal 25 32 4 6" xfId="33302" xr:uid="{FCAB1C78-6EC6-44B8-B97E-35D76F4F640B}"/>
    <cellStyle name="Normal 25 32 4 7" xfId="33303" xr:uid="{4C4FB3CF-A0B1-41CA-82B5-9951A20B8CBB}"/>
    <cellStyle name="Normal 25 32 4 8" xfId="33304" xr:uid="{4ADFDF31-79B9-4793-B9A3-6FDAC13A9EF6}"/>
    <cellStyle name="Normal 25 32 5" xfId="33305" xr:uid="{9F299A22-E6A3-4B1F-9FFB-448FE93D4D76}"/>
    <cellStyle name="Normal 25 32 5 2" xfId="33306" xr:uid="{DEDCB3DE-F413-4E6E-BBDB-EF2D86B98DD0}"/>
    <cellStyle name="Normal 25 32 5 2 2" xfId="33307" xr:uid="{3628A9E5-23BD-4E14-99AF-698E314B1838}"/>
    <cellStyle name="Normal 25 32 5 2 2 2" xfId="33308" xr:uid="{5A8F3839-0997-4540-BEE0-4CAFB9DB8D34}"/>
    <cellStyle name="Normal 25 32 5 2 2 3" xfId="33309" xr:uid="{1610883F-69A8-4BA1-8E46-887640062571}"/>
    <cellStyle name="Normal 25 32 5 2 2 4" xfId="33310" xr:uid="{D27B410B-44C5-4D4E-B87A-9D384A6DDAFE}"/>
    <cellStyle name="Normal 25 32 5 2 2 5" xfId="33311" xr:uid="{1BA931F6-7C25-4777-AA45-5233FC2C0CD5}"/>
    <cellStyle name="Normal 25 32 5 2 3" xfId="33312" xr:uid="{FC2666E1-77CC-41A1-9C5C-5878696C9F59}"/>
    <cellStyle name="Normal 25 32 5 2 4" xfId="33313" xr:uid="{B9694A14-A1CE-4F41-A5A2-A3D1256EF893}"/>
    <cellStyle name="Normal 25 32 5 2 5" xfId="33314" xr:uid="{003B78D4-30D8-426E-9BFB-48EBB3433A5C}"/>
    <cellStyle name="Normal 25 32 5 2 6" xfId="33315" xr:uid="{D4F17134-17C7-49B0-A056-E1770739ED17}"/>
    <cellStyle name="Normal 25 32 5 3" xfId="33316" xr:uid="{9BC64604-4689-4613-822E-F4913C831AD1}"/>
    <cellStyle name="Normal 25 32 5 3 2" xfId="33317" xr:uid="{A76F6422-988C-46A9-A1D4-2C674A39E5A7}"/>
    <cellStyle name="Normal 25 32 5 3 2 2" xfId="33318" xr:uid="{AEC0F417-6FF7-4C2C-B993-2C6FD6E478A3}"/>
    <cellStyle name="Normal 25 32 5 3 2 3" xfId="33319" xr:uid="{5CA4D942-51A5-4388-8BDA-EBC9B6DCB5F5}"/>
    <cellStyle name="Normal 25 32 5 3 3" xfId="33320" xr:uid="{263113BB-FA15-45E0-ADBA-C4261833E0B8}"/>
    <cellStyle name="Normal 25 32 5 3 4" xfId="33321" xr:uid="{8CA0042C-33F0-4270-B576-36DE076F99F9}"/>
    <cellStyle name="Normal 25 32 5 3 5" xfId="33322" xr:uid="{CE30D582-8F0A-474F-91AD-BAA9CB978E81}"/>
    <cellStyle name="Normal 25 32 5 3 6" xfId="33323" xr:uid="{CCFD1A22-D60C-4887-933B-E7657506B890}"/>
    <cellStyle name="Normal 25 32 5 4" xfId="33324" xr:uid="{90C7C4D8-06AD-4D4C-9984-5F4767CAACDD}"/>
    <cellStyle name="Normal 25 32 5 4 2" xfId="33325" xr:uid="{546AC968-F932-486D-B814-B91AD646857E}"/>
    <cellStyle name="Normal 25 32 5 4 3" xfId="33326" xr:uid="{631804EA-2B22-4C80-A764-8B46CC667B30}"/>
    <cellStyle name="Normal 25 32 5 5" xfId="33327" xr:uid="{D92C20F5-452A-4ED4-BE2A-A9272A8CBD71}"/>
    <cellStyle name="Normal 25 32 5 6" xfId="33328" xr:uid="{82F7705D-D93F-4915-BF43-E0437704A8E7}"/>
    <cellStyle name="Normal 25 32 5 7" xfId="33329" xr:uid="{AA429238-FC21-4DF5-BC3A-D0660908F1AB}"/>
    <cellStyle name="Normal 25 32 5 8" xfId="33330" xr:uid="{611394E0-5CEE-4A14-9653-0A43D686C65D}"/>
    <cellStyle name="Normal 25 32 6" xfId="33331" xr:uid="{52D3589B-FCF6-4A22-9A6E-1370872C8F67}"/>
    <cellStyle name="Normal 25 32 7" xfId="33332" xr:uid="{205B703A-3119-4124-B22E-FFFA36AB35C9}"/>
    <cellStyle name="Normal 25 33" xfId="33333" xr:uid="{D8FE9AFB-FBD2-435A-8E5C-C3C1027F8C7D}"/>
    <cellStyle name="Normal 25 33 2" xfId="33334" xr:uid="{A66E4CAA-BEDC-4F54-9A8C-1029DEBE3B1A}"/>
    <cellStyle name="Normal 25 33 2 2" xfId="33335" xr:uid="{33E5DAD4-0D4E-4523-9B3D-C3391973ECCC}"/>
    <cellStyle name="Normal 25 33 2 2 2" xfId="33336" xr:uid="{AAFB3DEA-ED76-4F76-B411-3EFE306C8EB7}"/>
    <cellStyle name="Normal 25 33 2 3" xfId="33337" xr:uid="{9B288CD9-7BC1-480D-818B-7EEB203E116A}"/>
    <cellStyle name="Normal 25 33 2 4" xfId="33338" xr:uid="{98E975B6-9634-45E0-ACBB-E3E4BCA8B31B}"/>
    <cellStyle name="Normal 25 33 3" xfId="33339" xr:uid="{9838DE6D-CC62-4BDD-BD3C-1E6C0F016006}"/>
    <cellStyle name="Normal 25 33 4" xfId="33340" xr:uid="{647AA595-8061-42B9-BFD6-3035E87F6947}"/>
    <cellStyle name="Normal 25 33 4 2" xfId="33341" xr:uid="{5653588F-820A-4B94-BCEA-813520B04F29}"/>
    <cellStyle name="Normal 25 33 4 2 2" xfId="33342" xr:uid="{8F3830A5-1C62-471E-86E0-FE33D11DAAC5}"/>
    <cellStyle name="Normal 25 33 4 2 2 2" xfId="33343" xr:uid="{1BCFAF4A-4F01-4065-8B78-6D747AD7FCE9}"/>
    <cellStyle name="Normal 25 33 4 2 2 3" xfId="33344" xr:uid="{FC7C3C61-4D4E-4332-A4DA-98DB5B414A76}"/>
    <cellStyle name="Normal 25 33 4 2 2 4" xfId="33345" xr:uid="{F2F17BE8-862A-4861-8D5B-353F8F4A86DA}"/>
    <cellStyle name="Normal 25 33 4 2 2 5" xfId="33346" xr:uid="{7A28EC17-2D41-40C5-92DF-ED5BA2F59C07}"/>
    <cellStyle name="Normal 25 33 4 2 3" xfId="33347" xr:uid="{D87B8EE6-8F56-4E2E-B30A-CF7552FB85F4}"/>
    <cellStyle name="Normal 25 33 4 2 4" xfId="33348" xr:uid="{FAFF60AB-71DF-491F-B73E-FED11A69D718}"/>
    <cellStyle name="Normal 25 33 4 2 5" xfId="33349" xr:uid="{A919F774-4D07-4FA7-A326-63E75E190171}"/>
    <cellStyle name="Normal 25 33 4 2 6" xfId="33350" xr:uid="{668C01D2-45D7-445D-A37B-3586B77E92B1}"/>
    <cellStyle name="Normal 25 33 4 3" xfId="33351" xr:uid="{6DA17EAB-59C8-46F2-9CB9-2B71DAF90084}"/>
    <cellStyle name="Normal 25 33 4 3 2" xfId="33352" xr:uid="{42052DD5-ECBD-4495-866B-7B8D7008225F}"/>
    <cellStyle name="Normal 25 33 4 3 2 2" xfId="33353" xr:uid="{3ACF5BC5-4FAC-44AE-899E-F39B1D8392AB}"/>
    <cellStyle name="Normal 25 33 4 3 2 3" xfId="33354" xr:uid="{CBF584AD-0F68-4DDD-A39B-2D9B4CDAEDE7}"/>
    <cellStyle name="Normal 25 33 4 3 3" xfId="33355" xr:uid="{95F5547D-6DCF-4AB3-99F3-4B20C4A3D593}"/>
    <cellStyle name="Normal 25 33 4 3 4" xfId="33356" xr:uid="{F9B911B3-29A5-467F-A6DC-3C797786F24D}"/>
    <cellStyle name="Normal 25 33 4 3 5" xfId="33357" xr:uid="{F4E18B5F-2A94-474F-BF7A-C5832EEBAF6F}"/>
    <cellStyle name="Normal 25 33 4 3 6" xfId="33358" xr:uid="{2E00C6B8-D343-4C4B-936A-DC993E4B4904}"/>
    <cellStyle name="Normal 25 33 4 4" xfId="33359" xr:uid="{6F6E99B3-A6E1-41FB-A8EC-40E1451CA04B}"/>
    <cellStyle name="Normal 25 33 4 4 2" xfId="33360" xr:uid="{24D63D5C-743F-43B4-A96B-2B3BE8334BEE}"/>
    <cellStyle name="Normal 25 33 4 4 3" xfId="33361" xr:uid="{1BCD0E95-359E-4E61-8689-CB3F0F8CACE0}"/>
    <cellStyle name="Normal 25 33 4 5" xfId="33362" xr:uid="{C003E749-50E4-48F5-B3E8-B8A93F911B01}"/>
    <cellStyle name="Normal 25 33 4 6" xfId="33363" xr:uid="{F67D79D3-DD68-456E-A7C3-AF0896CDD63A}"/>
    <cellStyle name="Normal 25 33 4 7" xfId="33364" xr:uid="{D3409CAF-3AF6-4ADE-9B7F-4C31DBD98F4B}"/>
    <cellStyle name="Normal 25 33 4 8" xfId="33365" xr:uid="{CF5EC612-AA2F-4F31-ACC2-C872BC9C9661}"/>
    <cellStyle name="Normal 25 33 5" xfId="33366" xr:uid="{33D0FF5A-2068-4323-8575-20EE8F36C2AD}"/>
    <cellStyle name="Normal 25 33 5 2" xfId="33367" xr:uid="{FA614CE4-4F08-4F64-862B-24B763C75323}"/>
    <cellStyle name="Normal 25 33 5 2 2" xfId="33368" xr:uid="{43F1D393-DAC2-459F-9AE8-D105900B2464}"/>
    <cellStyle name="Normal 25 33 5 2 2 2" xfId="33369" xr:uid="{E59C3484-FCB1-4719-BFFF-C9420B5B9930}"/>
    <cellStyle name="Normal 25 33 5 2 2 3" xfId="33370" xr:uid="{8E960787-9E27-45C4-9404-BE1EF5BBCE20}"/>
    <cellStyle name="Normal 25 33 5 2 2 4" xfId="33371" xr:uid="{8EA6E83D-5D68-4CC5-975F-6BB6E169008D}"/>
    <cellStyle name="Normal 25 33 5 2 2 5" xfId="33372" xr:uid="{CD00ED82-1532-475F-9C09-879AB831A97D}"/>
    <cellStyle name="Normal 25 33 5 2 3" xfId="33373" xr:uid="{EC00746F-EE3E-46AA-8C8A-29AFE45968AA}"/>
    <cellStyle name="Normal 25 33 5 2 4" xfId="33374" xr:uid="{54FCCD38-39B6-47A3-B8EE-A3D0F9E8DB47}"/>
    <cellStyle name="Normal 25 33 5 2 5" xfId="33375" xr:uid="{C0FD337D-290A-4F4F-A128-800ACE0F8A57}"/>
    <cellStyle name="Normal 25 33 5 2 6" xfId="33376" xr:uid="{62DB1F62-1AC7-4AA9-B243-5461C566737A}"/>
    <cellStyle name="Normal 25 33 5 3" xfId="33377" xr:uid="{55984CA7-434B-42F9-8456-24F9191530A9}"/>
    <cellStyle name="Normal 25 33 5 3 2" xfId="33378" xr:uid="{4A73A9F8-9C99-437D-ADA1-7CC9326DA15D}"/>
    <cellStyle name="Normal 25 33 5 3 2 2" xfId="33379" xr:uid="{54338C53-9621-4E31-89CB-B9AFBF3460AF}"/>
    <cellStyle name="Normal 25 33 5 3 2 3" xfId="33380" xr:uid="{D577D929-5362-49E4-BEA0-4909A96E7A1F}"/>
    <cellStyle name="Normal 25 33 5 3 3" xfId="33381" xr:uid="{050B1ACD-D414-4329-8431-59BA01299244}"/>
    <cellStyle name="Normal 25 33 5 3 4" xfId="33382" xr:uid="{7B0EEEE6-4586-4FFE-8D82-74BD104C1807}"/>
    <cellStyle name="Normal 25 33 5 3 5" xfId="33383" xr:uid="{EE295359-A3E0-4E91-BB1D-BF52EB06562F}"/>
    <cellStyle name="Normal 25 33 5 3 6" xfId="33384" xr:uid="{9535D4FC-462A-4959-8D26-5F5E726D8D7C}"/>
    <cellStyle name="Normal 25 33 5 4" xfId="33385" xr:uid="{7C07C176-7EE2-4EBB-9788-0F677544C705}"/>
    <cellStyle name="Normal 25 33 5 4 2" xfId="33386" xr:uid="{90E349CB-41C2-4F0E-86C9-573D0BD22120}"/>
    <cellStyle name="Normal 25 33 5 4 3" xfId="33387" xr:uid="{7385CF12-26DE-4DDD-9621-85F45624413C}"/>
    <cellStyle name="Normal 25 33 5 5" xfId="33388" xr:uid="{03147FA2-BB31-4547-BE01-9FFAF2EC5801}"/>
    <cellStyle name="Normal 25 33 5 6" xfId="33389" xr:uid="{1210083B-9FD4-4EF8-A9D0-381AB7EDC8E3}"/>
    <cellStyle name="Normal 25 33 5 7" xfId="33390" xr:uid="{87BB0BE3-94A0-429B-9DAE-4D35AAB52926}"/>
    <cellStyle name="Normal 25 33 5 8" xfId="33391" xr:uid="{B8D1AEA4-D596-4A11-925F-970708CA2EDF}"/>
    <cellStyle name="Normal 25 33 6" xfId="33392" xr:uid="{4DD7A6AA-A199-4D1B-A6CC-C4F04FD1E0AE}"/>
    <cellStyle name="Normal 25 33 7" xfId="33393" xr:uid="{1C21A3D3-BC53-4F30-88FE-0262741053BC}"/>
    <cellStyle name="Normal 25 34" xfId="33394" xr:uid="{0FDB4EBA-819A-48B4-A4BF-5862DD985A2F}"/>
    <cellStyle name="Normal 25 34 2" xfId="33395" xr:uid="{2EB0F0F7-EB8C-4F58-8039-46CE70372569}"/>
    <cellStyle name="Normal 25 34 2 2" xfId="33396" xr:uid="{DEDB2427-C060-429E-BB11-ECA95E567F78}"/>
    <cellStyle name="Normal 25 34 2 2 2" xfId="33397" xr:uid="{164BE78C-7567-4C0C-9974-BF70761836E4}"/>
    <cellStyle name="Normal 25 34 2 3" xfId="33398" xr:uid="{7E1E13C8-7B45-4C60-8313-C010BE29CB3A}"/>
    <cellStyle name="Normal 25 34 2 4" xfId="33399" xr:uid="{4A20E1C1-82FA-4BDD-A66D-832ADF348A9F}"/>
    <cellStyle name="Normal 25 34 3" xfId="33400" xr:uid="{C56B10A7-119C-498B-8D3C-9B29CE91C718}"/>
    <cellStyle name="Normal 25 34 4" xfId="33401" xr:uid="{11A7CF2F-233C-48B9-9F62-99D4AB69862C}"/>
    <cellStyle name="Normal 25 34 4 2" xfId="33402" xr:uid="{CE074B4F-E138-4903-8FE5-B87A53FF67D3}"/>
    <cellStyle name="Normal 25 34 4 2 2" xfId="33403" xr:uid="{40273785-0E32-478F-B8F4-E84BCEE3E002}"/>
    <cellStyle name="Normal 25 34 4 2 2 2" xfId="33404" xr:uid="{CD1FBD22-B5C9-4F81-88C5-157F1884A2AC}"/>
    <cellStyle name="Normal 25 34 4 2 2 3" xfId="33405" xr:uid="{FD2AC0AD-88A5-4669-ABD9-CF1DC8DF8150}"/>
    <cellStyle name="Normal 25 34 4 2 2 4" xfId="33406" xr:uid="{6C8FE2CE-CBAA-4945-9C16-B68334D0E7D7}"/>
    <cellStyle name="Normal 25 34 4 2 2 5" xfId="33407" xr:uid="{67290CF2-FD49-444C-A1C5-FCEB96E4E644}"/>
    <cellStyle name="Normal 25 34 4 2 3" xfId="33408" xr:uid="{5B44B07A-8260-4C5B-B8AC-0FA03094768D}"/>
    <cellStyle name="Normal 25 34 4 2 4" xfId="33409" xr:uid="{88FE72FB-F1D8-4501-88E2-19E4844C3153}"/>
    <cellStyle name="Normal 25 34 4 2 5" xfId="33410" xr:uid="{EF76D943-9497-4DF7-A471-C3561395E818}"/>
    <cellStyle name="Normal 25 34 4 2 6" xfId="33411" xr:uid="{9AD468A7-65B3-4D76-BF9A-37C198853264}"/>
    <cellStyle name="Normal 25 34 4 3" xfId="33412" xr:uid="{E7F8195E-32AF-4F70-9EC1-C15BBAD5EBFC}"/>
    <cellStyle name="Normal 25 34 4 3 2" xfId="33413" xr:uid="{5567A775-FB18-4DC4-A444-6C2AE11AA4D6}"/>
    <cellStyle name="Normal 25 34 4 3 2 2" xfId="33414" xr:uid="{865359A1-CA76-44C3-85A0-61F172259A12}"/>
    <cellStyle name="Normal 25 34 4 3 2 3" xfId="33415" xr:uid="{412F5B1D-7EAB-4A6F-BB9C-DC90CE71C5BA}"/>
    <cellStyle name="Normal 25 34 4 3 3" xfId="33416" xr:uid="{2610478E-B55B-44F7-874C-66649689700A}"/>
    <cellStyle name="Normal 25 34 4 3 4" xfId="33417" xr:uid="{E21FBF05-C76D-4CF0-8BF1-2B90AA640A39}"/>
    <cellStyle name="Normal 25 34 4 3 5" xfId="33418" xr:uid="{A541C56B-9593-40C2-BCAE-7AC8637C436D}"/>
    <cellStyle name="Normal 25 34 4 3 6" xfId="33419" xr:uid="{6AF0AF4F-BF10-4DF3-AA8D-2B4D5E2F4B18}"/>
    <cellStyle name="Normal 25 34 4 4" xfId="33420" xr:uid="{C74DFA42-9280-429B-A6FE-C52680CE8EC3}"/>
    <cellStyle name="Normal 25 34 4 4 2" xfId="33421" xr:uid="{2D9B341B-7B31-411F-A67C-592AFA902AB2}"/>
    <cellStyle name="Normal 25 34 4 4 3" xfId="33422" xr:uid="{264B35B5-C484-4B35-BEA7-DB28AE9EB4FA}"/>
    <cellStyle name="Normal 25 34 4 5" xfId="33423" xr:uid="{2DB92FE1-6DEA-4B97-A8FC-9B725B2D51FE}"/>
    <cellStyle name="Normal 25 34 4 6" xfId="33424" xr:uid="{A920BAB8-02B5-4C30-8207-66A74A7273C9}"/>
    <cellStyle name="Normal 25 34 4 7" xfId="33425" xr:uid="{19221DDA-75B9-493F-8D65-DFA3A2EE0626}"/>
    <cellStyle name="Normal 25 34 4 8" xfId="33426" xr:uid="{FEDF7A49-EAC8-445D-B331-44B6C2B43564}"/>
    <cellStyle name="Normal 25 34 5" xfId="33427" xr:uid="{9A816722-6CF5-4149-A83A-E94780BC04D3}"/>
    <cellStyle name="Normal 25 34 5 2" xfId="33428" xr:uid="{E835E253-E0C0-4852-ABEB-B2F43C225004}"/>
    <cellStyle name="Normal 25 34 5 2 2" xfId="33429" xr:uid="{F04C10D8-15C7-4ABF-8D9D-7F0F941E8CBD}"/>
    <cellStyle name="Normal 25 34 5 2 2 2" xfId="33430" xr:uid="{554C6241-B547-445E-881E-2B3E53DF4707}"/>
    <cellStyle name="Normal 25 34 5 2 2 3" xfId="33431" xr:uid="{7826F10D-DFD0-46C9-9FD4-034400ABE97C}"/>
    <cellStyle name="Normal 25 34 5 2 2 4" xfId="33432" xr:uid="{100494C9-2662-4804-92C3-97559DF5638A}"/>
    <cellStyle name="Normal 25 34 5 2 2 5" xfId="33433" xr:uid="{D34DFCF3-6447-4120-8F44-6342E33989AB}"/>
    <cellStyle name="Normal 25 34 5 2 3" xfId="33434" xr:uid="{168C3784-6F1A-4577-80D0-800B501B8637}"/>
    <cellStyle name="Normal 25 34 5 2 4" xfId="33435" xr:uid="{8BEBA537-5A32-4EB9-85CE-1F55EAB6461B}"/>
    <cellStyle name="Normal 25 34 5 2 5" xfId="33436" xr:uid="{F9E85B36-7BF9-46D5-AB88-7BD4E8AD1211}"/>
    <cellStyle name="Normal 25 34 5 2 6" xfId="33437" xr:uid="{9E21C859-8737-4C8A-A846-E7C0DA1D2599}"/>
    <cellStyle name="Normal 25 34 5 3" xfId="33438" xr:uid="{03F75718-604E-4E22-A97C-A08A90A50771}"/>
    <cellStyle name="Normal 25 34 5 3 2" xfId="33439" xr:uid="{0A76840B-0852-4B66-950B-9DE76A42D440}"/>
    <cellStyle name="Normal 25 34 5 3 2 2" xfId="33440" xr:uid="{4275B6F9-524C-4B66-9488-B4FD43756058}"/>
    <cellStyle name="Normal 25 34 5 3 2 3" xfId="33441" xr:uid="{09572D3F-EEBC-4E72-B391-844D8DE0290C}"/>
    <cellStyle name="Normal 25 34 5 3 3" xfId="33442" xr:uid="{CD6C167E-2A0C-4945-ACC6-E28A883F9C48}"/>
    <cellStyle name="Normal 25 34 5 3 4" xfId="33443" xr:uid="{7C3041C6-A243-404A-AFE9-50711B97A451}"/>
    <cellStyle name="Normal 25 34 5 3 5" xfId="33444" xr:uid="{47710350-621D-4171-8507-BE7D2CE4F86F}"/>
    <cellStyle name="Normal 25 34 5 3 6" xfId="33445" xr:uid="{7D6D86FE-680D-4BA3-8C47-B933019F72D5}"/>
    <cellStyle name="Normal 25 34 5 4" xfId="33446" xr:uid="{C3DA90D2-938B-4428-87AE-606BF3D7C22E}"/>
    <cellStyle name="Normal 25 34 5 4 2" xfId="33447" xr:uid="{98AA75B7-46A4-4B6D-8161-D56D654731FE}"/>
    <cellStyle name="Normal 25 34 5 4 3" xfId="33448" xr:uid="{E90A5EE5-7A0B-424C-9498-3DB542705EB9}"/>
    <cellStyle name="Normal 25 34 5 5" xfId="33449" xr:uid="{C25FCDDC-7432-429E-AF24-95C41BDC2284}"/>
    <cellStyle name="Normal 25 34 5 6" xfId="33450" xr:uid="{D2826521-B3F4-4CB4-A1AF-DEE3F51C64FC}"/>
    <cellStyle name="Normal 25 34 5 7" xfId="33451" xr:uid="{2AD9917A-013A-433D-9A65-5C597444F35C}"/>
    <cellStyle name="Normal 25 34 5 8" xfId="33452" xr:uid="{DB377761-443A-402D-B698-2583CAF4B6C5}"/>
    <cellStyle name="Normal 25 34 6" xfId="33453" xr:uid="{585BAF1A-B48A-4758-9642-6B73A6613289}"/>
    <cellStyle name="Normal 25 34 7" xfId="33454" xr:uid="{624382C9-0EE8-437E-B948-B0EFA3E93632}"/>
    <cellStyle name="Normal 25 35" xfId="33455" xr:uid="{A2369EDC-40B5-4F66-AA93-4F6F149C8A2A}"/>
    <cellStyle name="Normal 25 35 2" xfId="33456" xr:uid="{CE7A2F46-6E0A-4973-9308-6B318D4377B2}"/>
    <cellStyle name="Normal 25 35 2 2" xfId="33457" xr:uid="{922F525C-902A-46AD-B70A-EE7998D08121}"/>
    <cellStyle name="Normal 25 35 2 2 2" xfId="33458" xr:uid="{1BE827F8-436B-4EC0-B1D4-E36D973EC937}"/>
    <cellStyle name="Normal 25 35 2 3" xfId="33459" xr:uid="{F398584F-B794-4810-A7D1-0A1F0827471A}"/>
    <cellStyle name="Normal 25 35 2 4" xfId="33460" xr:uid="{C78069CF-8ABC-493C-856B-9111E3D89D50}"/>
    <cellStyle name="Normal 25 35 3" xfId="33461" xr:uid="{91E31624-993E-46E5-9F1C-8826DD643A33}"/>
    <cellStyle name="Normal 25 35 4" xfId="33462" xr:uid="{EA03707E-5674-41B1-82E1-0B9DFAD3B119}"/>
    <cellStyle name="Normal 25 35 4 2" xfId="33463" xr:uid="{AC3CA028-C6A1-4FBB-A0F6-DACBA23859C8}"/>
    <cellStyle name="Normal 25 35 4 2 2" xfId="33464" xr:uid="{116A9EB0-B782-4D7A-AE49-0659210E0CD1}"/>
    <cellStyle name="Normal 25 35 4 2 2 2" xfId="33465" xr:uid="{8942C72F-9C64-49B1-93F4-DCA9BC48B075}"/>
    <cellStyle name="Normal 25 35 4 2 2 3" xfId="33466" xr:uid="{F56AD9E1-1471-436C-AFCD-B970E83069C5}"/>
    <cellStyle name="Normal 25 35 4 2 2 4" xfId="33467" xr:uid="{474C04DD-AC72-4951-952B-57537878D493}"/>
    <cellStyle name="Normal 25 35 4 2 2 5" xfId="33468" xr:uid="{5FC1B5C0-0977-4A97-9BDF-1F00C07C870B}"/>
    <cellStyle name="Normal 25 35 4 2 3" xfId="33469" xr:uid="{D753302B-7BD3-438F-824A-F0BE8D92D0C5}"/>
    <cellStyle name="Normal 25 35 4 2 4" xfId="33470" xr:uid="{1858CF83-358A-48B6-A7CD-D44803FBC09D}"/>
    <cellStyle name="Normal 25 35 4 2 5" xfId="33471" xr:uid="{8CBB45C3-8957-4DDA-9960-8C0FC3381561}"/>
    <cellStyle name="Normal 25 35 4 2 6" xfId="33472" xr:uid="{2507E17B-5DA0-4C8B-A1BD-AD9B140D5B62}"/>
    <cellStyle name="Normal 25 35 4 3" xfId="33473" xr:uid="{DA47C93A-2739-4BD3-9192-B13CDD0E06FA}"/>
    <cellStyle name="Normal 25 35 4 3 2" xfId="33474" xr:uid="{30383909-2AEE-4D88-9263-E8687107C71A}"/>
    <cellStyle name="Normal 25 35 4 3 2 2" xfId="33475" xr:uid="{9C7D6958-6244-4234-9C19-F4DD1F3E0059}"/>
    <cellStyle name="Normal 25 35 4 3 2 3" xfId="33476" xr:uid="{0ACA0FB6-B188-48AD-80AD-A0E5740397D8}"/>
    <cellStyle name="Normal 25 35 4 3 3" xfId="33477" xr:uid="{402C2E9F-02EC-433B-97A1-B191D3BFD037}"/>
    <cellStyle name="Normal 25 35 4 3 4" xfId="33478" xr:uid="{7DCB2D8B-68E6-4A55-9C74-737390D82ABB}"/>
    <cellStyle name="Normal 25 35 4 3 5" xfId="33479" xr:uid="{AA9B0F87-89A9-4B0D-AD21-D8AED5D9D529}"/>
    <cellStyle name="Normal 25 35 4 3 6" xfId="33480" xr:uid="{B476FCAB-099F-43B0-971A-888665675C19}"/>
    <cellStyle name="Normal 25 35 4 4" xfId="33481" xr:uid="{BFE30C91-8111-4CFC-8931-0B46D9B528C1}"/>
    <cellStyle name="Normal 25 35 4 4 2" xfId="33482" xr:uid="{13F8C875-AEDE-4B08-BCA9-DF840EFB24E2}"/>
    <cellStyle name="Normal 25 35 4 4 3" xfId="33483" xr:uid="{3E39BA1B-3DBE-4C20-A75F-08C08553C3B4}"/>
    <cellStyle name="Normal 25 35 4 5" xfId="33484" xr:uid="{CA68C481-A2A7-45DE-AE24-BB1E11BC913A}"/>
    <cellStyle name="Normal 25 35 4 6" xfId="33485" xr:uid="{3E248499-D192-4944-AE8A-8C22CAF80EB1}"/>
    <cellStyle name="Normal 25 35 4 7" xfId="33486" xr:uid="{ABBC4315-ABFC-4983-B24A-0FE9B853A74B}"/>
    <cellStyle name="Normal 25 35 4 8" xfId="33487" xr:uid="{BBFF7B6E-665E-4E3A-8810-823BBC134D00}"/>
    <cellStyle name="Normal 25 35 5" xfId="33488" xr:uid="{C5740418-4354-4B7B-8797-1A070336757B}"/>
    <cellStyle name="Normal 25 35 5 2" xfId="33489" xr:uid="{F235A08C-578B-4FC7-9C13-3D877E82C202}"/>
    <cellStyle name="Normal 25 35 5 2 2" xfId="33490" xr:uid="{0CDA967D-FCC5-44A6-B2A8-E42D61546D0E}"/>
    <cellStyle name="Normal 25 35 5 2 2 2" xfId="33491" xr:uid="{68120E93-8E8D-48C3-970F-698B2BFB81A2}"/>
    <cellStyle name="Normal 25 35 5 2 2 3" xfId="33492" xr:uid="{B3E9A191-4118-41B6-ADF7-8B97AB4DCB1F}"/>
    <cellStyle name="Normal 25 35 5 2 2 4" xfId="33493" xr:uid="{C427A254-27CF-43E1-8C0B-D69E18D4FB66}"/>
    <cellStyle name="Normal 25 35 5 2 2 5" xfId="33494" xr:uid="{60A1BADE-11B6-44BD-9EC2-E1F305CAFB1B}"/>
    <cellStyle name="Normal 25 35 5 2 3" xfId="33495" xr:uid="{332EF786-1CE6-4B7C-8AA9-46F4B240D1D2}"/>
    <cellStyle name="Normal 25 35 5 2 4" xfId="33496" xr:uid="{AA970B3E-ACA9-42F7-A57D-FC1791A1EC1E}"/>
    <cellStyle name="Normal 25 35 5 2 5" xfId="33497" xr:uid="{23135220-17FB-47C4-897D-9629DDA4EE7A}"/>
    <cellStyle name="Normal 25 35 5 2 6" xfId="33498" xr:uid="{55E5CA9F-A7DF-4DF5-9CC5-699F02BC9B03}"/>
    <cellStyle name="Normal 25 35 5 3" xfId="33499" xr:uid="{F92FA59A-5B57-4E9B-8E97-656632D0900A}"/>
    <cellStyle name="Normal 25 35 5 3 2" xfId="33500" xr:uid="{424DC594-77F4-4D5F-9D4D-A562ADB8DEB7}"/>
    <cellStyle name="Normal 25 35 5 3 2 2" xfId="33501" xr:uid="{DE4197DD-C440-4878-91A4-010A5787672D}"/>
    <cellStyle name="Normal 25 35 5 3 2 3" xfId="33502" xr:uid="{DDECD2E4-52BC-4312-B39C-4C3B9329B303}"/>
    <cellStyle name="Normal 25 35 5 3 3" xfId="33503" xr:uid="{2984FE41-9A36-4B6F-8BEE-94E852D6C77D}"/>
    <cellStyle name="Normal 25 35 5 3 4" xfId="33504" xr:uid="{8F959E40-931F-44B0-8C0D-E4E9DC7B951A}"/>
    <cellStyle name="Normal 25 35 5 3 5" xfId="33505" xr:uid="{3473D700-0249-4BA3-BDF9-B2C78DAC10BB}"/>
    <cellStyle name="Normal 25 35 5 3 6" xfId="33506" xr:uid="{76E0DCB8-9AF9-4FC8-B6D2-7977F37DED52}"/>
    <cellStyle name="Normal 25 35 5 4" xfId="33507" xr:uid="{A518142D-759B-4B0A-9A04-0EC7271615BF}"/>
    <cellStyle name="Normal 25 35 5 4 2" xfId="33508" xr:uid="{3D90A268-4B74-4255-A1C6-6217705A00FE}"/>
    <cellStyle name="Normal 25 35 5 4 3" xfId="33509" xr:uid="{00BA1217-97FB-4486-83ED-3F0F810E3AE5}"/>
    <cellStyle name="Normal 25 35 5 5" xfId="33510" xr:uid="{FCFE86FD-9834-41DD-BA90-F606B40A27C3}"/>
    <cellStyle name="Normal 25 35 5 6" xfId="33511" xr:uid="{2213E683-2E5B-4B93-A48E-620BBF7323C7}"/>
    <cellStyle name="Normal 25 35 5 7" xfId="33512" xr:uid="{D2EF6D6C-9DD4-4165-B4BD-5431C5B0F351}"/>
    <cellStyle name="Normal 25 35 5 8" xfId="33513" xr:uid="{4FD8502B-E6F6-416E-B8F1-4B5C595B7C04}"/>
    <cellStyle name="Normal 25 35 6" xfId="33514" xr:uid="{7CADC8E6-49AA-46B2-BC91-D7C94C16069D}"/>
    <cellStyle name="Normal 25 35 7" xfId="33515" xr:uid="{24D7697F-C87A-4196-8BBC-46E48A225CF6}"/>
    <cellStyle name="Normal 25 36" xfId="33516" xr:uid="{BAE22A32-E1DA-4232-9B6D-9E6614E49285}"/>
    <cellStyle name="Normal 25 36 2" xfId="33517" xr:uid="{7D734B6E-4C39-47FC-A9B9-CCB75C25C1EC}"/>
    <cellStyle name="Normal 25 36 2 2" xfId="33518" xr:uid="{3DA10928-15D1-4807-A929-6C7D1C3CBD87}"/>
    <cellStyle name="Normal 25 36 2 2 2" xfId="33519" xr:uid="{3F3646E9-EF0B-4A87-954E-9F63C1280A80}"/>
    <cellStyle name="Normal 25 36 2 3" xfId="33520" xr:uid="{DA8279A9-05DB-47FC-9BE9-ED4FE3F0E2EB}"/>
    <cellStyle name="Normal 25 36 2 4" xfId="33521" xr:uid="{84271E04-EFB8-4A40-B923-F58D95F65BBF}"/>
    <cellStyle name="Normal 25 36 3" xfId="33522" xr:uid="{7FDFF34F-DB2B-4425-88AE-16FEEDA01BD1}"/>
    <cellStyle name="Normal 25 36 4" xfId="33523" xr:uid="{F6344624-30BD-4AC8-B526-6F33DE2A495F}"/>
    <cellStyle name="Normal 25 36 4 2" xfId="33524" xr:uid="{5FB0E9A8-D3B3-41DD-AE25-AF580F3521DA}"/>
    <cellStyle name="Normal 25 36 4 2 2" xfId="33525" xr:uid="{A4B2D887-6CB7-45D1-B1E1-59733A512F49}"/>
    <cellStyle name="Normal 25 36 4 2 2 2" xfId="33526" xr:uid="{9D7916E8-CEFA-4DF0-B0B5-C414C1DDA319}"/>
    <cellStyle name="Normal 25 36 4 2 2 3" xfId="33527" xr:uid="{E29AB52B-8569-4CA2-97DA-E3C408F0E9D1}"/>
    <cellStyle name="Normal 25 36 4 2 2 4" xfId="33528" xr:uid="{2C0E3641-F449-4CCD-AD3C-3664F57B3572}"/>
    <cellStyle name="Normal 25 36 4 2 2 5" xfId="33529" xr:uid="{65401B0E-5CA8-4080-A01F-B28FFEC74FE2}"/>
    <cellStyle name="Normal 25 36 4 2 3" xfId="33530" xr:uid="{9C80B374-1719-4DD8-9613-B6A5FACAA9BB}"/>
    <cellStyle name="Normal 25 36 4 2 4" xfId="33531" xr:uid="{DD218219-21C5-4336-B74B-BED005367470}"/>
    <cellStyle name="Normal 25 36 4 2 5" xfId="33532" xr:uid="{55B38C19-05E7-45D4-A672-15DE3D655A6C}"/>
    <cellStyle name="Normal 25 36 4 2 6" xfId="33533" xr:uid="{FEB38974-A4F7-49C3-81F0-667F14D8D1F8}"/>
    <cellStyle name="Normal 25 36 4 3" xfId="33534" xr:uid="{C7AE2CF3-F8F2-40B1-BA6E-09A520DA5B5C}"/>
    <cellStyle name="Normal 25 36 4 3 2" xfId="33535" xr:uid="{276D4464-7E18-4AFC-8748-043879423136}"/>
    <cellStyle name="Normal 25 36 4 3 2 2" xfId="33536" xr:uid="{94D563DC-CDF8-4D23-817F-17C6C89228A1}"/>
    <cellStyle name="Normal 25 36 4 3 2 3" xfId="33537" xr:uid="{ED1DD2D7-EE4E-49B7-966E-56319887EAFB}"/>
    <cellStyle name="Normal 25 36 4 3 3" xfId="33538" xr:uid="{0A1B5BEA-FE16-4DFC-A2E5-29FB8803D3DE}"/>
    <cellStyle name="Normal 25 36 4 3 4" xfId="33539" xr:uid="{2AAD1034-9A8B-4ECC-BABC-E038E1990D69}"/>
    <cellStyle name="Normal 25 36 4 3 5" xfId="33540" xr:uid="{FB237EAD-2579-4A52-BF52-F276D751FC7E}"/>
    <cellStyle name="Normal 25 36 4 3 6" xfId="33541" xr:uid="{0058C908-836B-41A5-A853-4BD1420DB097}"/>
    <cellStyle name="Normal 25 36 4 4" xfId="33542" xr:uid="{AE3BD533-3A5E-412E-A849-92353CC69AF8}"/>
    <cellStyle name="Normal 25 36 4 4 2" xfId="33543" xr:uid="{B506AD57-F47D-4765-B79A-596502D3A857}"/>
    <cellStyle name="Normal 25 36 4 4 3" xfId="33544" xr:uid="{A87D0F73-5091-4669-A880-12AD3290FB01}"/>
    <cellStyle name="Normal 25 36 4 5" xfId="33545" xr:uid="{90BE98A0-DC77-4A43-B2C1-69689FE9274C}"/>
    <cellStyle name="Normal 25 36 4 6" xfId="33546" xr:uid="{C6D9465A-1680-40A4-B9C5-EC7904EE929E}"/>
    <cellStyle name="Normal 25 36 4 7" xfId="33547" xr:uid="{1C41A134-3B24-40ED-99A0-29139CC8F7C8}"/>
    <cellStyle name="Normal 25 36 4 8" xfId="33548" xr:uid="{157119EB-B04A-4884-81F2-A380572DE689}"/>
    <cellStyle name="Normal 25 36 5" xfId="33549" xr:uid="{09992398-6A16-4AD4-B30E-047C5026F2F3}"/>
    <cellStyle name="Normal 25 36 5 2" xfId="33550" xr:uid="{0D50F398-0823-448C-BBA5-1CEBD09BE245}"/>
    <cellStyle name="Normal 25 36 5 2 2" xfId="33551" xr:uid="{EB65B9B4-2B98-4321-8706-E0FBCD46C8F7}"/>
    <cellStyle name="Normal 25 36 5 2 2 2" xfId="33552" xr:uid="{97C9D075-8738-4D98-92A1-DB4E2D9ACC5A}"/>
    <cellStyle name="Normal 25 36 5 2 2 3" xfId="33553" xr:uid="{320B7CC0-DD37-4D33-8DEC-6C075312FD46}"/>
    <cellStyle name="Normal 25 36 5 2 2 4" xfId="33554" xr:uid="{2ED1BD6A-1134-4B28-9E80-BB7555CBB94A}"/>
    <cellStyle name="Normal 25 36 5 2 2 5" xfId="33555" xr:uid="{BB23713D-7C38-4F31-A28D-4DBEA1E2E940}"/>
    <cellStyle name="Normal 25 36 5 2 3" xfId="33556" xr:uid="{A5812BE1-153E-4A00-AA00-F5CA0FE1C132}"/>
    <cellStyle name="Normal 25 36 5 2 4" xfId="33557" xr:uid="{FEE5ECC1-9AC5-4B47-BB7D-AFBA1BF66136}"/>
    <cellStyle name="Normal 25 36 5 2 5" xfId="33558" xr:uid="{0F7BA2C9-6541-4D17-955E-DA7C62C5EAFC}"/>
    <cellStyle name="Normal 25 36 5 2 6" xfId="33559" xr:uid="{D1155AA5-4ECF-4BA2-80C3-AA8264F6F6C2}"/>
    <cellStyle name="Normal 25 36 5 3" xfId="33560" xr:uid="{05405D72-9010-4173-ACF3-BA9EB4B579E1}"/>
    <cellStyle name="Normal 25 36 5 3 2" xfId="33561" xr:uid="{5D2AA7C0-CFFA-4D37-AE24-291F7A5C1F39}"/>
    <cellStyle name="Normal 25 36 5 3 2 2" xfId="33562" xr:uid="{6F1A687F-59EF-4922-9395-A3CC08AFA00E}"/>
    <cellStyle name="Normal 25 36 5 3 2 3" xfId="33563" xr:uid="{E9D72D17-9A6D-428C-BDA0-3061E10B281E}"/>
    <cellStyle name="Normal 25 36 5 3 3" xfId="33564" xr:uid="{3F2D0825-C789-40D6-918D-38BDBE2C8213}"/>
    <cellStyle name="Normal 25 36 5 3 4" xfId="33565" xr:uid="{48ED0F26-12C1-4AF2-AD12-3A1BE7A21393}"/>
    <cellStyle name="Normal 25 36 5 3 5" xfId="33566" xr:uid="{71676C5E-2D0F-4B50-97DB-D67AF9C48B1B}"/>
    <cellStyle name="Normal 25 36 5 3 6" xfId="33567" xr:uid="{A3C04F24-8D15-4CDA-9746-68B035CEC341}"/>
    <cellStyle name="Normal 25 36 5 4" xfId="33568" xr:uid="{D13EDB86-2CE7-4AB1-8F73-B53AE4476CDB}"/>
    <cellStyle name="Normal 25 36 5 4 2" xfId="33569" xr:uid="{F9237F4C-1CBD-4B47-BAE3-EBC44B7A849B}"/>
    <cellStyle name="Normal 25 36 5 4 3" xfId="33570" xr:uid="{22B8F4F1-6658-403E-9773-866943CA00F8}"/>
    <cellStyle name="Normal 25 36 5 5" xfId="33571" xr:uid="{77129CF1-592A-4FA3-AC08-71A7D23AEB36}"/>
    <cellStyle name="Normal 25 36 5 6" xfId="33572" xr:uid="{760933A8-757F-452D-80E4-289D8F49172F}"/>
    <cellStyle name="Normal 25 36 5 7" xfId="33573" xr:uid="{1C3CA418-941E-48F7-9A24-276C5C44729E}"/>
    <cellStyle name="Normal 25 36 5 8" xfId="33574" xr:uid="{229909A5-7421-45D1-8F3B-38204E30C4A4}"/>
    <cellStyle name="Normal 25 36 6" xfId="33575" xr:uid="{3FDCC96B-373F-40F4-9076-FEE5A840520B}"/>
    <cellStyle name="Normal 25 36 7" xfId="33576" xr:uid="{ABDB7585-62E0-46B3-9643-3AE64347E497}"/>
    <cellStyle name="Normal 25 37" xfId="33577" xr:uid="{A35FB107-7F90-434B-A986-5AE1483EC685}"/>
    <cellStyle name="Normal 25 37 2" xfId="33578" xr:uid="{DFBCA64E-2EC4-4713-AB04-EEF10673C6E8}"/>
    <cellStyle name="Normal 25 37 2 2" xfId="33579" xr:uid="{CEDCA778-364F-422D-BACE-F793CED534E8}"/>
    <cellStyle name="Normal 25 37 2 2 2" xfId="33580" xr:uid="{2BA9E9F6-3116-4A7F-949C-2518A593FC60}"/>
    <cellStyle name="Normal 25 37 2 3" xfId="33581" xr:uid="{A7E2AB4F-265C-48BB-80C6-FB6AE9C10EF0}"/>
    <cellStyle name="Normal 25 37 2 4" xfId="33582" xr:uid="{95BA4FC4-BBA7-46F6-9003-A8AB4FFADE7E}"/>
    <cellStyle name="Normal 25 37 3" xfId="33583" xr:uid="{0179645A-4D35-40B7-8D2E-1C9DE68997AC}"/>
    <cellStyle name="Normal 25 37 4" xfId="33584" xr:uid="{26783A01-356A-4D31-A40B-361C66266539}"/>
    <cellStyle name="Normal 25 37 4 2" xfId="33585" xr:uid="{C1853E7E-AE52-4592-B7C9-C495DD0C038D}"/>
    <cellStyle name="Normal 25 37 4 2 2" xfId="33586" xr:uid="{4F376908-0DF9-4B0F-BFF1-C2294BF43F48}"/>
    <cellStyle name="Normal 25 37 4 2 2 2" xfId="33587" xr:uid="{E9EFA5E2-CA82-47F8-8DBF-0EFC12AAC2F9}"/>
    <cellStyle name="Normal 25 37 4 2 2 3" xfId="33588" xr:uid="{F057193B-78DF-4F29-86EE-29BD4DFA4454}"/>
    <cellStyle name="Normal 25 37 4 2 2 4" xfId="33589" xr:uid="{086D3691-771D-429F-82CB-7705A0DCF97E}"/>
    <cellStyle name="Normal 25 37 4 2 2 5" xfId="33590" xr:uid="{0CF27628-3D17-41A7-BC36-FF82DBB9B092}"/>
    <cellStyle name="Normal 25 37 4 2 3" xfId="33591" xr:uid="{76F4AAA0-12EC-452B-AD25-1021366310FB}"/>
    <cellStyle name="Normal 25 37 4 2 4" xfId="33592" xr:uid="{D36C0B67-8734-459B-B68C-A51EF7B07BBA}"/>
    <cellStyle name="Normal 25 37 4 2 5" xfId="33593" xr:uid="{4EF9AED2-F518-4825-BF32-903BE79B58CF}"/>
    <cellStyle name="Normal 25 37 4 2 6" xfId="33594" xr:uid="{9232617E-1D7F-40C4-9111-D357EE9982D9}"/>
    <cellStyle name="Normal 25 37 4 3" xfId="33595" xr:uid="{61A54572-4C96-4DD8-85DF-00D7C82CECA4}"/>
    <cellStyle name="Normal 25 37 4 3 2" xfId="33596" xr:uid="{6ECB717C-E6F7-42D9-8C97-764A129A3B85}"/>
    <cellStyle name="Normal 25 37 4 3 2 2" xfId="33597" xr:uid="{11A19D70-8C7B-41E8-9553-27DAC38F58E3}"/>
    <cellStyle name="Normal 25 37 4 3 2 3" xfId="33598" xr:uid="{0445CF12-DF40-43C7-99F3-5D8BA92B628A}"/>
    <cellStyle name="Normal 25 37 4 3 3" xfId="33599" xr:uid="{F1815774-00EA-4750-9BC0-C768BE51E5B1}"/>
    <cellStyle name="Normal 25 37 4 3 4" xfId="33600" xr:uid="{63FEE150-3DB1-4E07-80BC-C5C8F439A8C0}"/>
    <cellStyle name="Normal 25 37 4 3 5" xfId="33601" xr:uid="{F3BA0553-671B-4443-B1D0-EC1BDEBBAEA9}"/>
    <cellStyle name="Normal 25 37 4 3 6" xfId="33602" xr:uid="{39CB4E61-EC5B-4E85-8CF0-8B2DCF58AC90}"/>
    <cellStyle name="Normal 25 37 4 4" xfId="33603" xr:uid="{F75844A3-56DA-42F9-835C-FCD884C34565}"/>
    <cellStyle name="Normal 25 37 4 4 2" xfId="33604" xr:uid="{E48ECE1E-19B9-4E79-8AB7-48D704013357}"/>
    <cellStyle name="Normal 25 37 4 4 3" xfId="33605" xr:uid="{BA55EDDD-5D18-4133-883D-69371C3B6A5F}"/>
    <cellStyle name="Normal 25 37 4 5" xfId="33606" xr:uid="{C69AF5D0-4543-407D-A554-30F0D0540C16}"/>
    <cellStyle name="Normal 25 37 4 6" xfId="33607" xr:uid="{0334DE8E-FE0B-48C4-BE1C-CF821AA36B04}"/>
    <cellStyle name="Normal 25 37 4 7" xfId="33608" xr:uid="{9678E716-B896-4DD6-B1FC-3D94DAB4456B}"/>
    <cellStyle name="Normal 25 37 4 8" xfId="33609" xr:uid="{D94D2896-3831-4005-B7BF-2C61391E827B}"/>
    <cellStyle name="Normal 25 37 5" xfId="33610" xr:uid="{4AE032B6-C6EB-42D2-8123-5453F4ACB342}"/>
    <cellStyle name="Normal 25 37 5 2" xfId="33611" xr:uid="{7ACF2B72-9A9D-46C5-A579-150771B1AE27}"/>
    <cellStyle name="Normal 25 37 5 2 2" xfId="33612" xr:uid="{45D5C1C1-7B5A-459C-8A6F-D87B587568CF}"/>
    <cellStyle name="Normal 25 37 5 2 2 2" xfId="33613" xr:uid="{116E2BC7-1607-4AF1-B8D1-3707FCB14DFE}"/>
    <cellStyle name="Normal 25 37 5 2 2 3" xfId="33614" xr:uid="{9B678538-3502-461F-962F-8635A32A9563}"/>
    <cellStyle name="Normal 25 37 5 2 2 4" xfId="33615" xr:uid="{9C6C0510-7AFB-4F36-9B65-2D9547A7DB94}"/>
    <cellStyle name="Normal 25 37 5 2 2 5" xfId="33616" xr:uid="{E544D8CD-6340-4FBC-92C9-02E189D089BE}"/>
    <cellStyle name="Normal 25 37 5 2 3" xfId="33617" xr:uid="{06E6AA51-1855-4232-B2E9-2C0E140893C9}"/>
    <cellStyle name="Normal 25 37 5 2 4" xfId="33618" xr:uid="{9A9C0F09-460A-42C6-A4EA-8314E8991787}"/>
    <cellStyle name="Normal 25 37 5 2 5" xfId="33619" xr:uid="{FE4FB5E5-678B-4EBB-B8E7-8794FFB9E5EC}"/>
    <cellStyle name="Normal 25 37 5 2 6" xfId="33620" xr:uid="{E694A569-A4E2-4A08-9CB5-425D6905B0F3}"/>
    <cellStyle name="Normal 25 37 5 3" xfId="33621" xr:uid="{0877933A-8040-4886-8DF5-23BB5576C402}"/>
    <cellStyle name="Normal 25 37 5 3 2" xfId="33622" xr:uid="{AD26345A-D239-45FE-8770-76411FF7C6BE}"/>
    <cellStyle name="Normal 25 37 5 3 2 2" xfId="33623" xr:uid="{75E87C9F-1471-4BDE-8F1B-49CE9B983D81}"/>
    <cellStyle name="Normal 25 37 5 3 2 3" xfId="33624" xr:uid="{4A2B08A4-64AA-4C20-9CC4-A8E44C83FE20}"/>
    <cellStyle name="Normal 25 37 5 3 3" xfId="33625" xr:uid="{F686F0F1-C3DE-4E00-B42A-E484B8B82753}"/>
    <cellStyle name="Normal 25 37 5 3 4" xfId="33626" xr:uid="{36769D14-1297-45EE-BD26-7B6D6584FCC8}"/>
    <cellStyle name="Normal 25 37 5 3 5" xfId="33627" xr:uid="{CD7AB7AF-6311-4BC0-8CFB-A65501639438}"/>
    <cellStyle name="Normal 25 37 5 3 6" xfId="33628" xr:uid="{DD2E7CA7-7D26-43AD-9833-69FA87E42CC2}"/>
    <cellStyle name="Normal 25 37 5 4" xfId="33629" xr:uid="{CD7AB861-CC8A-4194-BF4A-E4526D61594E}"/>
    <cellStyle name="Normal 25 37 5 4 2" xfId="33630" xr:uid="{14C52CD0-E555-4E91-B317-D0FCC4D8C087}"/>
    <cellStyle name="Normal 25 37 5 4 3" xfId="33631" xr:uid="{4773E2FA-18B4-4ACF-97FA-E357EC61594B}"/>
    <cellStyle name="Normal 25 37 5 5" xfId="33632" xr:uid="{BE497C30-FB0F-4827-B436-41E5FED17EAD}"/>
    <cellStyle name="Normal 25 37 5 6" xfId="33633" xr:uid="{74BB8BBD-0597-460F-A9B4-2E89AE93462D}"/>
    <cellStyle name="Normal 25 37 5 7" xfId="33634" xr:uid="{F9DA82D7-509D-47C8-A4CB-4844CD83DFA5}"/>
    <cellStyle name="Normal 25 37 5 8" xfId="33635" xr:uid="{68B704D9-4331-4BC4-B6A7-188AE75A75F9}"/>
    <cellStyle name="Normal 25 37 6" xfId="33636" xr:uid="{70DEDBFB-E2C5-4C5B-98A8-498D5F285AB3}"/>
    <cellStyle name="Normal 25 37 7" xfId="33637" xr:uid="{D1DA094A-D388-45DC-BAFD-C2ECCFBE2E21}"/>
    <cellStyle name="Normal 25 38" xfId="33638" xr:uid="{3DFC8508-FA72-4B55-B608-8DB4FD643F1B}"/>
    <cellStyle name="Normal 25 38 2" xfId="33639" xr:uid="{53C05484-46FD-4985-A0C3-F6BFE0629491}"/>
    <cellStyle name="Normal 25 38 2 2" xfId="33640" xr:uid="{4F096020-6214-4230-B7CE-97877ACE8EBE}"/>
    <cellStyle name="Normal 25 38 2 2 2" xfId="33641" xr:uid="{A4D028EC-70ED-4898-BD42-7C9280DA923B}"/>
    <cellStyle name="Normal 25 38 2 3" xfId="33642" xr:uid="{A2378B5E-EFD6-4C4D-89E4-38C71EE74948}"/>
    <cellStyle name="Normal 25 38 2 4" xfId="33643" xr:uid="{FF7C5586-4FD8-4C93-95A5-48AD3927FAE0}"/>
    <cellStyle name="Normal 25 38 3" xfId="33644" xr:uid="{DDE8525C-06E4-444C-8203-7DA00DD49C6C}"/>
    <cellStyle name="Normal 25 38 4" xfId="33645" xr:uid="{C25ACEA2-D20A-4561-AB80-705821569FF3}"/>
    <cellStyle name="Normal 25 38 4 2" xfId="33646" xr:uid="{6FF303BD-4863-4DEA-804F-D4A3CAD7E984}"/>
    <cellStyle name="Normal 25 38 4 2 2" xfId="33647" xr:uid="{C74E1368-E591-4448-BFAE-A78F9671DFA1}"/>
    <cellStyle name="Normal 25 38 4 2 2 2" xfId="33648" xr:uid="{6AB28F18-3562-4171-9B86-59E5FE824BF0}"/>
    <cellStyle name="Normal 25 38 4 2 2 3" xfId="33649" xr:uid="{D226D861-4A2D-46A3-B6E7-FD10CC1B21AD}"/>
    <cellStyle name="Normal 25 38 4 2 2 4" xfId="33650" xr:uid="{4450C2FF-636F-4A89-ADCA-73BF729F2B8E}"/>
    <cellStyle name="Normal 25 38 4 2 2 5" xfId="33651" xr:uid="{8397334C-30FF-4BD3-8334-9F4576A7371A}"/>
    <cellStyle name="Normal 25 38 4 2 3" xfId="33652" xr:uid="{F15D74BB-D3B6-4AAF-90AF-0FFE7FBAC530}"/>
    <cellStyle name="Normal 25 38 4 2 4" xfId="33653" xr:uid="{45A10C02-A8E8-45C2-839F-9656569E3CF4}"/>
    <cellStyle name="Normal 25 38 4 2 5" xfId="33654" xr:uid="{3E2A6568-E072-4760-9222-00C6D5AC4976}"/>
    <cellStyle name="Normal 25 38 4 2 6" xfId="33655" xr:uid="{0D18D0AD-0947-4806-BB92-E88A282C3413}"/>
    <cellStyle name="Normal 25 38 4 3" xfId="33656" xr:uid="{9F0ADAD3-E76A-428E-AD27-F4978409DA8F}"/>
    <cellStyle name="Normal 25 38 4 3 2" xfId="33657" xr:uid="{5B7742AB-9D6A-4294-B1AB-1D55D057285C}"/>
    <cellStyle name="Normal 25 38 4 3 2 2" xfId="33658" xr:uid="{071952C7-24CA-4710-94F1-216ACBD8A80C}"/>
    <cellStyle name="Normal 25 38 4 3 2 3" xfId="33659" xr:uid="{C3D96659-EF15-433B-B466-82966ECC20DC}"/>
    <cellStyle name="Normal 25 38 4 3 3" xfId="33660" xr:uid="{D7F2F4D7-4DD5-4629-89D2-E0468DBE0226}"/>
    <cellStyle name="Normal 25 38 4 3 4" xfId="33661" xr:uid="{2EC99662-905E-403B-83E2-8841E658EE4B}"/>
    <cellStyle name="Normal 25 38 4 3 5" xfId="33662" xr:uid="{DA98F6BE-3825-47E9-AF22-B1745F820A7A}"/>
    <cellStyle name="Normal 25 38 4 3 6" xfId="33663" xr:uid="{C76C94CE-843B-4F72-9805-F1C0C40D2A15}"/>
    <cellStyle name="Normal 25 38 4 4" xfId="33664" xr:uid="{7C16B6D1-C536-4812-83B3-B1A3ECAFF769}"/>
    <cellStyle name="Normal 25 38 4 4 2" xfId="33665" xr:uid="{BAC2B9F2-9FCC-4E28-8390-2A4A37ADBEF8}"/>
    <cellStyle name="Normal 25 38 4 4 3" xfId="33666" xr:uid="{38E57C08-ABCA-46C1-9220-21974156194D}"/>
    <cellStyle name="Normal 25 38 4 5" xfId="33667" xr:uid="{2F5B842D-D1EB-44CB-AA42-950EC933375B}"/>
    <cellStyle name="Normal 25 38 4 6" xfId="33668" xr:uid="{E3ADE5D2-2880-4CF0-A768-9554F0AD0E95}"/>
    <cellStyle name="Normal 25 38 4 7" xfId="33669" xr:uid="{4629502D-E685-4A8A-A69D-FCC6B09A1D10}"/>
    <cellStyle name="Normal 25 38 4 8" xfId="33670" xr:uid="{0F02F86D-FD78-493F-B070-CDF895BD5D31}"/>
    <cellStyle name="Normal 25 38 5" xfId="33671" xr:uid="{A0EEEB7F-450F-4162-A6CB-749CA4CA7E6A}"/>
    <cellStyle name="Normal 25 38 5 2" xfId="33672" xr:uid="{8AE96359-6AD3-4761-A8A0-9BE3FB42CBAC}"/>
    <cellStyle name="Normal 25 38 5 2 2" xfId="33673" xr:uid="{640C361E-1C8E-4612-88FA-D3CFF6D04077}"/>
    <cellStyle name="Normal 25 38 5 2 2 2" xfId="33674" xr:uid="{37980F01-D525-4C16-A2C4-48FE4A47CD11}"/>
    <cellStyle name="Normal 25 38 5 2 2 3" xfId="33675" xr:uid="{ADE1CEB2-808C-4418-BE67-7AB0315098A8}"/>
    <cellStyle name="Normal 25 38 5 2 2 4" xfId="33676" xr:uid="{F09065B9-3DB0-45E8-AD70-9284E13F9A82}"/>
    <cellStyle name="Normal 25 38 5 2 2 5" xfId="33677" xr:uid="{15E4FB17-CB1E-4D87-B1A9-4C92297B73B9}"/>
    <cellStyle name="Normal 25 38 5 2 3" xfId="33678" xr:uid="{2365619F-7181-452B-8110-B1868AC7C6FD}"/>
    <cellStyle name="Normal 25 38 5 2 4" xfId="33679" xr:uid="{EEB43CB1-E91E-47EA-BA89-1AEF4462A01B}"/>
    <cellStyle name="Normal 25 38 5 2 5" xfId="33680" xr:uid="{C369237A-F6F0-4132-AA8A-4BFB69F56602}"/>
    <cellStyle name="Normal 25 38 5 2 6" xfId="33681" xr:uid="{5523C7DE-E61A-4DDF-947B-012D262AD769}"/>
    <cellStyle name="Normal 25 38 5 3" xfId="33682" xr:uid="{0C52CCB6-C8A5-43B4-A041-E1F26FC8779D}"/>
    <cellStyle name="Normal 25 38 5 3 2" xfId="33683" xr:uid="{122FB1DC-848B-4576-ACE0-E120F70A016A}"/>
    <cellStyle name="Normal 25 38 5 3 2 2" xfId="33684" xr:uid="{0F418621-92D3-4668-91BC-08216E094F1C}"/>
    <cellStyle name="Normal 25 38 5 3 2 3" xfId="33685" xr:uid="{E420DF62-9637-4D52-880E-3CB001BC9810}"/>
    <cellStyle name="Normal 25 38 5 3 3" xfId="33686" xr:uid="{E11334F4-8781-49D1-8EC3-D3EEC64B2CC6}"/>
    <cellStyle name="Normal 25 38 5 3 4" xfId="33687" xr:uid="{6DE7E5B8-AC33-4642-B51E-75B51EAA37DA}"/>
    <cellStyle name="Normal 25 38 5 3 5" xfId="33688" xr:uid="{6107CB2C-8B6C-4ADC-86AD-AE4154942BED}"/>
    <cellStyle name="Normal 25 38 5 3 6" xfId="33689" xr:uid="{33C94CAF-19BC-42D6-B108-5025971D406E}"/>
    <cellStyle name="Normal 25 38 5 4" xfId="33690" xr:uid="{C506AE2F-099F-4E18-B5D4-01784EB13E14}"/>
    <cellStyle name="Normal 25 38 5 4 2" xfId="33691" xr:uid="{C966A8AB-910A-41C2-BEDA-A56CDEBE221B}"/>
    <cellStyle name="Normal 25 38 5 4 3" xfId="33692" xr:uid="{9BA514B3-6FEA-4E92-AECE-A83D9AE4D6CF}"/>
    <cellStyle name="Normal 25 38 5 5" xfId="33693" xr:uid="{C304B787-AF3F-4B14-93E8-128E2A024A26}"/>
    <cellStyle name="Normal 25 38 5 6" xfId="33694" xr:uid="{8A36427E-8097-48CA-8267-8363F220C396}"/>
    <cellStyle name="Normal 25 38 5 7" xfId="33695" xr:uid="{ADF26239-BC00-4535-8D63-79457BCCB18F}"/>
    <cellStyle name="Normal 25 38 5 8" xfId="33696" xr:uid="{C97DACE3-21E1-4A10-A2D2-22DAD1B12F45}"/>
    <cellStyle name="Normal 25 38 6" xfId="33697" xr:uid="{9D0C076B-DB02-4A49-96B0-DCDA6944D6EB}"/>
    <cellStyle name="Normal 25 38 7" xfId="33698" xr:uid="{0A587676-2339-4ECE-BF11-C83A3B9E5D37}"/>
    <cellStyle name="Normal 25 39" xfId="33699" xr:uid="{07993777-47C2-44F8-A17E-3292CFDEE747}"/>
    <cellStyle name="Normal 25 39 2" xfId="33700" xr:uid="{BD796246-9FDF-4C1E-81EF-BD1E1EDE99B2}"/>
    <cellStyle name="Normal 25 39 2 2" xfId="33701" xr:uid="{9F119281-4BBC-4331-9E37-FF6E59ACE1F7}"/>
    <cellStyle name="Normal 25 39 2 2 2" xfId="33702" xr:uid="{DA7283D0-079C-4259-BD4F-F8A50185857E}"/>
    <cellStyle name="Normal 25 39 2 3" xfId="33703" xr:uid="{6CDCC0B8-3AF5-4551-8589-37F112F6CAEA}"/>
    <cellStyle name="Normal 25 39 2 4" xfId="33704" xr:uid="{1C155D49-3D0F-4084-98EA-89FA33385C5B}"/>
    <cellStyle name="Normal 25 39 3" xfId="33705" xr:uid="{D329EBB1-A621-406D-8D94-11D9CE3ECAFD}"/>
    <cellStyle name="Normal 25 39 4" xfId="33706" xr:uid="{B391BC3E-59AD-4CF3-B639-806AAEE8E626}"/>
    <cellStyle name="Normal 25 39 4 2" xfId="33707" xr:uid="{F90C425F-278D-42F3-B6B8-9522AB5B81DD}"/>
    <cellStyle name="Normal 25 39 4 2 2" xfId="33708" xr:uid="{A81D1C43-0780-44C5-8D7C-EC691A3EBB6F}"/>
    <cellStyle name="Normal 25 39 4 2 2 2" xfId="33709" xr:uid="{55F418FA-8CB5-4196-91A9-1E7633C2360C}"/>
    <cellStyle name="Normal 25 39 4 2 2 3" xfId="33710" xr:uid="{47073F4F-0B54-44F0-875E-7705BA49B8BB}"/>
    <cellStyle name="Normal 25 39 4 2 2 4" xfId="33711" xr:uid="{C05B7302-DE2D-4DF8-9726-325952ACD127}"/>
    <cellStyle name="Normal 25 39 4 2 2 5" xfId="33712" xr:uid="{EB3B09A0-B86C-4B4F-B4E8-03D2E75E3D0B}"/>
    <cellStyle name="Normal 25 39 4 2 3" xfId="33713" xr:uid="{217033FB-DCEE-4CBC-93E8-3A53516A58F5}"/>
    <cellStyle name="Normal 25 39 4 2 4" xfId="33714" xr:uid="{1E9D54A1-2B03-481E-8EEA-8406FC80A139}"/>
    <cellStyle name="Normal 25 39 4 2 5" xfId="33715" xr:uid="{92061292-3284-4A29-AA16-4E47285A5A28}"/>
    <cellStyle name="Normal 25 39 4 2 6" xfId="33716" xr:uid="{128BD3F3-D058-4EF4-A4E6-E33FEAB83C69}"/>
    <cellStyle name="Normal 25 39 4 3" xfId="33717" xr:uid="{88D6227C-2E73-4FAC-96CB-3F88462B5DF2}"/>
    <cellStyle name="Normal 25 39 4 3 2" xfId="33718" xr:uid="{3F547483-351A-400B-94FE-BD8FE0C61EF3}"/>
    <cellStyle name="Normal 25 39 4 3 2 2" xfId="33719" xr:uid="{31C458D7-7E73-4EB7-8577-808A0C3C8F2E}"/>
    <cellStyle name="Normal 25 39 4 3 2 3" xfId="33720" xr:uid="{11B5B13D-143D-4E1C-9346-3407FDDB6666}"/>
    <cellStyle name="Normal 25 39 4 3 3" xfId="33721" xr:uid="{3C4DBDA8-DDA9-402D-8535-7DD1F0C69FBB}"/>
    <cellStyle name="Normal 25 39 4 3 4" xfId="33722" xr:uid="{0D2888D1-1C98-49BF-ACE2-85E47BE0739A}"/>
    <cellStyle name="Normal 25 39 4 3 5" xfId="33723" xr:uid="{E8259EEC-58FC-492F-8B34-7F05C932D80E}"/>
    <cellStyle name="Normal 25 39 4 3 6" xfId="33724" xr:uid="{75DA296C-F139-424D-868A-C74383AEC2B5}"/>
    <cellStyle name="Normal 25 39 4 4" xfId="33725" xr:uid="{9094DD26-96F9-4AE1-8EFF-7E31141104F2}"/>
    <cellStyle name="Normal 25 39 4 4 2" xfId="33726" xr:uid="{5350B65A-12DE-44A7-AA56-443F55F7F9A7}"/>
    <cellStyle name="Normal 25 39 4 4 3" xfId="33727" xr:uid="{020AEEC5-8FDF-457A-8C7F-D32B31404D8C}"/>
    <cellStyle name="Normal 25 39 4 5" xfId="33728" xr:uid="{8E18C716-EFA7-466A-8D0F-503BD4AC0613}"/>
    <cellStyle name="Normal 25 39 4 6" xfId="33729" xr:uid="{0433DC83-4470-45B6-8D33-47352815278E}"/>
    <cellStyle name="Normal 25 39 4 7" xfId="33730" xr:uid="{A8D2B5CD-8111-4DD5-8F0E-D28FCFE0874E}"/>
    <cellStyle name="Normal 25 39 4 8" xfId="33731" xr:uid="{EA501F51-18A8-4501-B171-E47AEB6824F5}"/>
    <cellStyle name="Normal 25 39 5" xfId="33732" xr:uid="{F928B5F4-CABC-43FB-B5C8-44D3574D5A72}"/>
    <cellStyle name="Normal 25 39 5 2" xfId="33733" xr:uid="{13E73245-747D-46C2-9771-994057FFC6C9}"/>
    <cellStyle name="Normal 25 39 5 2 2" xfId="33734" xr:uid="{20246BCD-5962-4B1A-95F3-81702DCF623E}"/>
    <cellStyle name="Normal 25 39 5 2 2 2" xfId="33735" xr:uid="{6F0F7153-335F-4509-A974-91D3DC56D0EB}"/>
    <cellStyle name="Normal 25 39 5 2 2 3" xfId="33736" xr:uid="{6512F721-F909-43B0-89BB-D1C3FB8B0C03}"/>
    <cellStyle name="Normal 25 39 5 2 2 4" xfId="33737" xr:uid="{F6CA8280-3284-4A67-8FA3-421320AC234B}"/>
    <cellStyle name="Normal 25 39 5 2 2 5" xfId="33738" xr:uid="{343573FD-3B24-4EE3-B69D-5744C13B90F5}"/>
    <cellStyle name="Normal 25 39 5 2 3" xfId="33739" xr:uid="{919740AC-BFF3-4582-9A55-F002A65602A1}"/>
    <cellStyle name="Normal 25 39 5 2 4" xfId="33740" xr:uid="{2AD7EBDE-BC34-406E-93EC-B0EEC121868C}"/>
    <cellStyle name="Normal 25 39 5 2 5" xfId="33741" xr:uid="{A209862D-8238-4D6E-A683-A0B832DD0715}"/>
    <cellStyle name="Normal 25 39 5 2 6" xfId="33742" xr:uid="{CA99F6F2-0F23-4270-90B5-380BE6CED731}"/>
    <cellStyle name="Normal 25 39 5 3" xfId="33743" xr:uid="{00AE08FD-4C74-409C-8E3E-B3CE009E7575}"/>
    <cellStyle name="Normal 25 39 5 3 2" xfId="33744" xr:uid="{68990AB6-637E-49E9-BDE1-9007F0247732}"/>
    <cellStyle name="Normal 25 39 5 3 2 2" xfId="33745" xr:uid="{E74FE43C-F0F0-4F31-9B29-AA9C392CEEAA}"/>
    <cellStyle name="Normal 25 39 5 3 2 3" xfId="33746" xr:uid="{350B65CF-CC66-4482-BF4C-642F1F8A4298}"/>
    <cellStyle name="Normal 25 39 5 3 3" xfId="33747" xr:uid="{E71F4558-9E0A-4E9F-9111-93E5E4F90574}"/>
    <cellStyle name="Normal 25 39 5 3 4" xfId="33748" xr:uid="{85CC993F-8301-4FD0-8E37-4B1E9CAD97FA}"/>
    <cellStyle name="Normal 25 39 5 3 5" xfId="33749" xr:uid="{9F9430F1-E2A3-451E-9CE9-9843F3BE0AB4}"/>
    <cellStyle name="Normal 25 39 5 3 6" xfId="33750" xr:uid="{18AE939D-5CDF-41FB-B10E-8F73AA9B74B1}"/>
    <cellStyle name="Normal 25 39 5 4" xfId="33751" xr:uid="{251FE2DB-A8BE-4203-B7E2-AFE0848C5141}"/>
    <cellStyle name="Normal 25 39 5 4 2" xfId="33752" xr:uid="{DE427923-239E-4518-94F3-41A18B0CB08E}"/>
    <cellStyle name="Normal 25 39 5 4 3" xfId="33753" xr:uid="{C5CF9934-0C77-4A69-9ED6-A78BFA2E375B}"/>
    <cellStyle name="Normal 25 39 5 5" xfId="33754" xr:uid="{DD4CA693-287D-4116-9534-C61E340288BC}"/>
    <cellStyle name="Normal 25 39 5 6" xfId="33755" xr:uid="{1C29F6F5-A59E-47D2-B640-75B8DA911AED}"/>
    <cellStyle name="Normal 25 39 5 7" xfId="33756" xr:uid="{18E95F7C-71A4-4C27-83D2-E8B02D962FDE}"/>
    <cellStyle name="Normal 25 39 5 8" xfId="33757" xr:uid="{03EEB44C-16F1-4B94-9B7E-D872C7D68E95}"/>
    <cellStyle name="Normal 25 39 6" xfId="33758" xr:uid="{043D7C16-2B2F-4CA5-B2F0-E4B91F9D23D7}"/>
    <cellStyle name="Normal 25 39 7" xfId="33759" xr:uid="{EBB56CAC-FEB0-458E-B770-E417C1D2D407}"/>
    <cellStyle name="Normal 25 4" xfId="33760" xr:uid="{3874D266-94CD-4C37-B319-18C68C64AF85}"/>
    <cellStyle name="Normal 25 4 10" xfId="33761" xr:uid="{E8251B79-384E-4928-9BF9-57ECD33D9427}"/>
    <cellStyle name="Normal 25 4 10 2" xfId="33762" xr:uid="{2C9F3B87-BD16-4365-9B35-3C5BFD5776D7}"/>
    <cellStyle name="Normal 25 4 10 2 2" xfId="33763" xr:uid="{27269DFB-2ABB-42D2-AB1D-11678F293DF8}"/>
    <cellStyle name="Normal 25 4 10 2 2 2" xfId="33764" xr:uid="{7261A6CB-BAE3-452A-883A-DD8099258862}"/>
    <cellStyle name="Normal 25 4 10 2 3" xfId="33765" xr:uid="{4DB5D2A4-1DC4-47B8-892E-D4E45A3B5D8B}"/>
    <cellStyle name="Normal 25 4 10 2 4" xfId="33766" xr:uid="{1D12253C-BC0D-44EF-A73A-724B08238BFC}"/>
    <cellStyle name="Normal 25 4 10 3" xfId="33767" xr:uid="{293D4D10-8CD2-45F9-9AB5-9D535424242B}"/>
    <cellStyle name="Normal 25 4 10 4" xfId="33768" xr:uid="{0397D63C-FEBA-440D-AE62-13E0E1EEEA6C}"/>
    <cellStyle name="Normal 25 4 10 4 2" xfId="33769" xr:uid="{4A00FD98-B5ED-4DB0-B9FD-3128FBB73927}"/>
    <cellStyle name="Normal 25 4 10 4 2 2" xfId="33770" xr:uid="{A22A3764-5E84-4A6B-AE14-4647A76A8232}"/>
    <cellStyle name="Normal 25 4 10 4 2 2 2" xfId="33771" xr:uid="{36CEE1E1-752A-4194-B299-0898F9BA6787}"/>
    <cellStyle name="Normal 25 4 10 4 2 2 3" xfId="33772" xr:uid="{C3CCD119-E097-485B-8388-3653A07065A0}"/>
    <cellStyle name="Normal 25 4 10 4 2 2 4" xfId="33773" xr:uid="{4DAB4381-871C-4757-BD27-B628F8D63140}"/>
    <cellStyle name="Normal 25 4 10 4 2 2 5" xfId="33774" xr:uid="{D761BE26-FE10-4FB5-ACAC-761F5B1BDE1E}"/>
    <cellStyle name="Normal 25 4 10 4 2 3" xfId="33775" xr:uid="{52C5C10B-5CED-40FE-9ECD-DF8BD1169D92}"/>
    <cellStyle name="Normal 25 4 10 4 2 4" xfId="33776" xr:uid="{D4F02FD2-ED3E-4A13-AE0F-02497C3D3339}"/>
    <cellStyle name="Normal 25 4 10 4 2 5" xfId="33777" xr:uid="{93A95233-1483-4FF8-8F64-F31FB3EF5FDF}"/>
    <cellStyle name="Normal 25 4 10 4 2 6" xfId="33778" xr:uid="{8220738C-9A96-45A8-AE8F-32A561531491}"/>
    <cellStyle name="Normal 25 4 10 4 3" xfId="33779" xr:uid="{07CA5AE7-21C5-4D06-B5FE-7012CEC2A3FB}"/>
    <cellStyle name="Normal 25 4 10 4 3 2" xfId="33780" xr:uid="{B94654B9-49C8-42FF-AF95-C6B3C383C84D}"/>
    <cellStyle name="Normal 25 4 10 4 3 2 2" xfId="33781" xr:uid="{E087ED19-F322-4869-A67A-B9722F47CF15}"/>
    <cellStyle name="Normal 25 4 10 4 3 2 3" xfId="33782" xr:uid="{ADDBF1D4-0D88-4453-9D45-DE7DB2CE3E7B}"/>
    <cellStyle name="Normal 25 4 10 4 3 3" xfId="33783" xr:uid="{C852448B-73B2-4CF7-A897-ABAF6F4733D8}"/>
    <cellStyle name="Normal 25 4 10 4 3 4" xfId="33784" xr:uid="{6219B443-3BAA-4ED6-9B45-3723388BCED7}"/>
    <cellStyle name="Normal 25 4 10 4 3 5" xfId="33785" xr:uid="{115764A7-3CF8-4CB3-A064-E1DC4BBB22B0}"/>
    <cellStyle name="Normal 25 4 10 4 3 6" xfId="33786" xr:uid="{09D8375C-10B5-48B3-947F-668C1B005962}"/>
    <cellStyle name="Normal 25 4 10 4 4" xfId="33787" xr:uid="{6CD0C6D4-DE4A-467F-AC40-842A7C811956}"/>
    <cellStyle name="Normal 25 4 10 4 4 2" xfId="33788" xr:uid="{18376F75-A75A-428C-A5A2-49B5BDE7F174}"/>
    <cellStyle name="Normal 25 4 10 4 4 3" xfId="33789" xr:uid="{9BE5FFB7-8AD8-4C33-BFCF-6C2B16377B45}"/>
    <cellStyle name="Normal 25 4 10 4 5" xfId="33790" xr:uid="{4BBBE2EA-004A-49EA-B59C-F40C9ECAFD29}"/>
    <cellStyle name="Normal 25 4 10 4 6" xfId="33791" xr:uid="{CB517458-67DC-48BD-BEC9-C2B2FCA31904}"/>
    <cellStyle name="Normal 25 4 10 4 7" xfId="33792" xr:uid="{815C48EC-247D-4F97-90CC-686A3C3EB41F}"/>
    <cellStyle name="Normal 25 4 10 4 8" xfId="33793" xr:uid="{6810CFAD-E193-4E5F-9165-108396E37FDB}"/>
    <cellStyle name="Normal 25 4 10 5" xfId="33794" xr:uid="{69185A90-D74A-4222-86FF-032DEC12CD79}"/>
    <cellStyle name="Normal 25 4 10 5 2" xfId="33795" xr:uid="{A25E8569-3834-4055-9327-86CB3923902E}"/>
    <cellStyle name="Normal 25 4 10 5 2 2" xfId="33796" xr:uid="{AFF47FDA-2CD7-4307-8187-DE1E18FDFB78}"/>
    <cellStyle name="Normal 25 4 10 5 2 2 2" xfId="33797" xr:uid="{98BD50DB-87C4-4776-B29F-C1A5D5348869}"/>
    <cellStyle name="Normal 25 4 10 5 2 2 3" xfId="33798" xr:uid="{4B353321-AF61-4557-AC3D-A72DD8AD98F2}"/>
    <cellStyle name="Normal 25 4 10 5 2 2 4" xfId="33799" xr:uid="{521C9483-C092-4C90-AE41-BD650E3C1264}"/>
    <cellStyle name="Normal 25 4 10 5 2 2 5" xfId="33800" xr:uid="{92871122-AAB5-462D-BA21-006F2C1405A6}"/>
    <cellStyle name="Normal 25 4 10 5 2 3" xfId="33801" xr:uid="{15CAF6D9-BD2F-4377-A5B7-DBB800C279E9}"/>
    <cellStyle name="Normal 25 4 10 5 2 4" xfId="33802" xr:uid="{889E72FE-8531-4EB9-977D-B0873C193AFF}"/>
    <cellStyle name="Normal 25 4 10 5 2 5" xfId="33803" xr:uid="{D60555B2-ADDF-4B2A-84D2-7E49431D5ED0}"/>
    <cellStyle name="Normal 25 4 10 5 2 6" xfId="33804" xr:uid="{EC2CFCA3-8C32-4151-BECE-7C99D7D9330D}"/>
    <cellStyle name="Normal 25 4 10 5 3" xfId="33805" xr:uid="{650FF2A6-F852-4144-9BC9-5CCB58EF974D}"/>
    <cellStyle name="Normal 25 4 10 5 3 2" xfId="33806" xr:uid="{8B8A0681-AACE-4704-8FEB-D1C6EED065D9}"/>
    <cellStyle name="Normal 25 4 10 5 3 2 2" xfId="33807" xr:uid="{070A3720-AD0A-4CF5-BF44-42A31B8366D2}"/>
    <cellStyle name="Normal 25 4 10 5 3 2 3" xfId="33808" xr:uid="{CA68F783-F9D7-4638-8F7B-FB5C47A2A43E}"/>
    <cellStyle name="Normal 25 4 10 5 3 3" xfId="33809" xr:uid="{96023B98-8E8E-4D38-9F71-2EEE7CAD8813}"/>
    <cellStyle name="Normal 25 4 10 5 3 4" xfId="33810" xr:uid="{6BBB35AB-3C9D-4039-A724-BCD3932C1D62}"/>
    <cellStyle name="Normal 25 4 10 5 3 5" xfId="33811" xr:uid="{48FB94BD-5F30-46FD-A1A5-C0DC98895B5F}"/>
    <cellStyle name="Normal 25 4 10 5 3 6" xfId="33812" xr:uid="{AADEF7F6-D5FC-49A2-8780-5EE044CE6408}"/>
    <cellStyle name="Normal 25 4 10 5 4" xfId="33813" xr:uid="{4236E067-EC26-4969-A952-9B5AA4E60AA2}"/>
    <cellStyle name="Normal 25 4 10 5 4 2" xfId="33814" xr:uid="{5C208CB0-CBED-4556-B13D-835BC702A40D}"/>
    <cellStyle name="Normal 25 4 10 5 4 3" xfId="33815" xr:uid="{59BCBEA7-ECC8-418D-9FE8-8C569F1569E9}"/>
    <cellStyle name="Normal 25 4 10 5 5" xfId="33816" xr:uid="{C4AD1728-0F33-4B5E-874A-95EF1564F5D5}"/>
    <cellStyle name="Normal 25 4 10 5 6" xfId="33817" xr:uid="{B7030EC8-6A02-4B23-AAF1-85F8216AEE9F}"/>
    <cellStyle name="Normal 25 4 10 5 7" xfId="33818" xr:uid="{31777151-788A-4AAF-8AEA-65DE36BAB7EC}"/>
    <cellStyle name="Normal 25 4 10 5 8" xfId="33819" xr:uid="{10824A5F-4AC4-4698-99CD-D0045C6D1DB4}"/>
    <cellStyle name="Normal 25 4 10 6" xfId="33820" xr:uid="{0B11FB33-F591-4BB1-973B-9F76D43A6054}"/>
    <cellStyle name="Normal 25 4 10 7" xfId="33821" xr:uid="{7B97BAEA-D364-4074-869E-51CCCD1DDA7F}"/>
    <cellStyle name="Normal 25 4 11" xfId="33822" xr:uid="{4AC8919F-B388-453F-8936-03A786A67C1E}"/>
    <cellStyle name="Normal 25 4 11 2" xfId="33823" xr:uid="{71CAE010-3D73-44CD-B5FF-17150AFD187A}"/>
    <cellStyle name="Normal 25 4 11 2 2" xfId="33824" xr:uid="{210510F4-9B75-41A0-A607-B850A90E762A}"/>
    <cellStyle name="Normal 25 4 11 2 2 2" xfId="33825" xr:uid="{FEC347DE-3D37-4EAD-944D-CBD86F9C208B}"/>
    <cellStyle name="Normal 25 4 11 2 3" xfId="33826" xr:uid="{47B63377-0419-4117-BF83-930ED4B4121C}"/>
    <cellStyle name="Normal 25 4 11 2 4" xfId="33827" xr:uid="{C2D742C3-AED4-49B8-B212-2CFCE2B3709D}"/>
    <cellStyle name="Normal 25 4 11 3" xfId="33828" xr:uid="{678A91AB-2F71-46AC-A3CA-687721EC6689}"/>
    <cellStyle name="Normal 25 4 11 4" xfId="33829" xr:uid="{63DC2F1A-3A81-4D37-8977-A40F17E45A2F}"/>
    <cellStyle name="Normal 25 4 11 4 2" xfId="33830" xr:uid="{16DEEDCC-2383-44D9-8475-A275606BA5AA}"/>
    <cellStyle name="Normal 25 4 11 4 2 2" xfId="33831" xr:uid="{4E0BE446-5EDE-4A61-B4F4-DD75D20624F1}"/>
    <cellStyle name="Normal 25 4 11 4 2 2 2" xfId="33832" xr:uid="{B7A10651-8B9D-499E-9ACF-7FB52769E449}"/>
    <cellStyle name="Normal 25 4 11 4 2 2 3" xfId="33833" xr:uid="{4D28756F-A0C8-4386-AFD5-C9157C4DA8E2}"/>
    <cellStyle name="Normal 25 4 11 4 2 2 4" xfId="33834" xr:uid="{0EDDE15E-A9DC-47F5-815C-F8C9794E2077}"/>
    <cellStyle name="Normal 25 4 11 4 2 2 5" xfId="33835" xr:uid="{47BEEE4C-B7B9-466E-B806-2DF6AB615E8D}"/>
    <cellStyle name="Normal 25 4 11 4 2 3" xfId="33836" xr:uid="{6CF7DABF-4537-4649-A6E0-21C51707DE18}"/>
    <cellStyle name="Normal 25 4 11 4 2 4" xfId="33837" xr:uid="{3B3EE215-24DD-42E0-B1EF-8961DE7E725E}"/>
    <cellStyle name="Normal 25 4 11 4 2 5" xfId="33838" xr:uid="{82C23773-5E1F-4582-A8F7-21B76C83117D}"/>
    <cellStyle name="Normal 25 4 11 4 2 6" xfId="33839" xr:uid="{C976A2C2-078C-46E2-8922-8103D98EC250}"/>
    <cellStyle name="Normal 25 4 11 4 3" xfId="33840" xr:uid="{C5B82EF0-0A9B-42E6-B9B6-C4CB619DD044}"/>
    <cellStyle name="Normal 25 4 11 4 3 2" xfId="33841" xr:uid="{AC51FA36-DD67-4340-BB26-23AEA7922ABE}"/>
    <cellStyle name="Normal 25 4 11 4 3 2 2" xfId="33842" xr:uid="{ACC3B5E6-A4F2-4E5A-B114-93483D841159}"/>
    <cellStyle name="Normal 25 4 11 4 3 2 3" xfId="33843" xr:uid="{536261CD-1275-4409-AEAF-8C185729B572}"/>
    <cellStyle name="Normal 25 4 11 4 3 3" xfId="33844" xr:uid="{4DBF52BC-C1FC-4825-A40F-0CB09C0F9EF2}"/>
    <cellStyle name="Normal 25 4 11 4 3 4" xfId="33845" xr:uid="{B5EDFC62-F1D5-455A-90A9-EFD43F701011}"/>
    <cellStyle name="Normal 25 4 11 4 3 5" xfId="33846" xr:uid="{8CB2972E-A857-4567-9B86-DB4CBD091D44}"/>
    <cellStyle name="Normal 25 4 11 4 3 6" xfId="33847" xr:uid="{D7A23AC7-8DA2-40A8-8C43-FA6443606E87}"/>
    <cellStyle name="Normal 25 4 11 4 4" xfId="33848" xr:uid="{190A51DA-21E7-43E5-A7F4-6C43B4378F9F}"/>
    <cellStyle name="Normal 25 4 11 4 4 2" xfId="33849" xr:uid="{23E9BF44-4A5B-400D-9F7C-5A56A06C1DA4}"/>
    <cellStyle name="Normal 25 4 11 4 4 3" xfId="33850" xr:uid="{AA8D8F02-D31D-4BC6-AB66-99B75E648071}"/>
    <cellStyle name="Normal 25 4 11 4 5" xfId="33851" xr:uid="{6D7ABE2F-D770-4466-A091-BAE92FDB53C3}"/>
    <cellStyle name="Normal 25 4 11 4 6" xfId="33852" xr:uid="{9C07AFBA-9053-4A95-B731-6AD993F977E2}"/>
    <cellStyle name="Normal 25 4 11 4 7" xfId="33853" xr:uid="{11A14A36-BC81-4319-84A5-4B3BC8C10343}"/>
    <cellStyle name="Normal 25 4 11 4 8" xfId="33854" xr:uid="{B9078FA5-DC96-474F-B83B-E69C69A4FF61}"/>
    <cellStyle name="Normal 25 4 11 5" xfId="33855" xr:uid="{8F6188DA-6E9B-4FA9-847A-B0F8DED3A972}"/>
    <cellStyle name="Normal 25 4 11 5 2" xfId="33856" xr:uid="{76C068AE-4A72-4559-85A2-53A8BD4855F6}"/>
    <cellStyle name="Normal 25 4 11 5 2 2" xfId="33857" xr:uid="{04D08203-F802-49D4-8F7D-78A26594D1E6}"/>
    <cellStyle name="Normal 25 4 11 5 2 2 2" xfId="33858" xr:uid="{0FCE490E-C21E-43AE-A7CA-DE22494C2732}"/>
    <cellStyle name="Normal 25 4 11 5 2 2 3" xfId="33859" xr:uid="{C7EC5B2B-E7F8-43DD-9573-0D4860BFF16D}"/>
    <cellStyle name="Normal 25 4 11 5 2 2 4" xfId="33860" xr:uid="{46E93E36-2A64-4B43-8E6E-00A8627019A6}"/>
    <cellStyle name="Normal 25 4 11 5 2 2 5" xfId="33861" xr:uid="{D367CB44-A953-4250-A573-CB5280E3BF72}"/>
    <cellStyle name="Normal 25 4 11 5 2 3" xfId="33862" xr:uid="{63BF4C4A-4431-4507-A14D-3C02EEC98DCF}"/>
    <cellStyle name="Normal 25 4 11 5 2 4" xfId="33863" xr:uid="{49D1EE69-1C84-408F-B25F-608F42EA15C3}"/>
    <cellStyle name="Normal 25 4 11 5 2 5" xfId="33864" xr:uid="{34F1B4E5-9198-46D4-B3B8-3A886743FFC1}"/>
    <cellStyle name="Normal 25 4 11 5 2 6" xfId="33865" xr:uid="{D04E9550-0E04-45CF-84D6-A86C17C85049}"/>
    <cellStyle name="Normal 25 4 11 5 3" xfId="33866" xr:uid="{CCF7EA3A-D52B-4492-84EF-B519E7E0E896}"/>
    <cellStyle name="Normal 25 4 11 5 3 2" xfId="33867" xr:uid="{C235BB84-944B-47AE-8089-F4AE8919AFD4}"/>
    <cellStyle name="Normal 25 4 11 5 3 2 2" xfId="33868" xr:uid="{F82BFC0B-9F52-428F-B2EC-55B9D57FEEA5}"/>
    <cellStyle name="Normal 25 4 11 5 3 2 3" xfId="33869" xr:uid="{501CFEF2-A77E-4941-BE87-D018B3B3196F}"/>
    <cellStyle name="Normal 25 4 11 5 3 3" xfId="33870" xr:uid="{98DE81C1-B54E-423F-90EF-E574DC2B57A0}"/>
    <cellStyle name="Normal 25 4 11 5 3 4" xfId="33871" xr:uid="{204AB7D5-9BDD-445F-99E8-0740E7F96E33}"/>
    <cellStyle name="Normal 25 4 11 5 3 5" xfId="33872" xr:uid="{9D888775-0781-4197-A758-E5974CEB5F23}"/>
    <cellStyle name="Normal 25 4 11 5 3 6" xfId="33873" xr:uid="{0497DF6F-11A2-4BCF-98B7-8333B9D62FBA}"/>
    <cellStyle name="Normal 25 4 11 5 4" xfId="33874" xr:uid="{8AC504BD-8B09-48BE-8C07-47900C1F9A5A}"/>
    <cellStyle name="Normal 25 4 11 5 4 2" xfId="33875" xr:uid="{AA23E229-BBF0-4299-9303-8D87FE36B5CA}"/>
    <cellStyle name="Normal 25 4 11 5 4 3" xfId="33876" xr:uid="{E5D184E6-1C1B-4FE2-A4E4-2E7C6AA2D5E8}"/>
    <cellStyle name="Normal 25 4 11 5 5" xfId="33877" xr:uid="{A91CE87D-A3BE-409B-9620-0299EA51B741}"/>
    <cellStyle name="Normal 25 4 11 5 6" xfId="33878" xr:uid="{8365D034-9DE2-4BDA-BC90-9FA1D84244A8}"/>
    <cellStyle name="Normal 25 4 11 5 7" xfId="33879" xr:uid="{DBAB54B3-BFCA-40CE-BF5E-14927C93845B}"/>
    <cellStyle name="Normal 25 4 11 5 8" xfId="33880" xr:uid="{7E4C515D-7A54-4CE3-942F-BC881AE89107}"/>
    <cellStyle name="Normal 25 4 11 6" xfId="33881" xr:uid="{99DD8094-1EF0-416C-9061-3F884FE716AA}"/>
    <cellStyle name="Normal 25 4 11 7" xfId="33882" xr:uid="{2B407091-8E96-4D7F-B100-4BA0FBA1D582}"/>
    <cellStyle name="Normal 25 4 12" xfId="33883" xr:uid="{85B17BFD-D6A4-4EB7-AC8D-7DA7C9A88D01}"/>
    <cellStyle name="Normal 25 4 12 2" xfId="33884" xr:uid="{7FB3EBD8-7D6B-4418-91E4-819EE05125BB}"/>
    <cellStyle name="Normal 25 4 12 2 2" xfId="33885" xr:uid="{1B8BA0C8-DEED-488B-AE06-61627B2B1AB0}"/>
    <cellStyle name="Normal 25 4 12 2 2 2" xfId="33886" xr:uid="{DBB0FB65-E609-41A2-8C50-5BD75E21C10E}"/>
    <cellStyle name="Normal 25 4 12 2 3" xfId="33887" xr:uid="{CDE31ED3-E147-4D6E-8CC9-381E469A834E}"/>
    <cellStyle name="Normal 25 4 12 2 4" xfId="33888" xr:uid="{6389CCBA-3E8E-4CE0-93EF-5094E68CC100}"/>
    <cellStyle name="Normal 25 4 12 3" xfId="33889" xr:uid="{52676BE1-D162-4F8D-9FCA-332D8B00A24A}"/>
    <cellStyle name="Normal 25 4 12 4" xfId="33890" xr:uid="{1C038E3C-D3B1-430D-8796-0212535A4245}"/>
    <cellStyle name="Normal 25 4 12 4 2" xfId="33891" xr:uid="{2D177D38-CAFB-4BC5-8839-875A116A67D3}"/>
    <cellStyle name="Normal 25 4 12 4 2 2" xfId="33892" xr:uid="{F4977BB1-0BCC-4B29-8074-1D514400EDD1}"/>
    <cellStyle name="Normal 25 4 12 4 2 2 2" xfId="33893" xr:uid="{9D89EDD8-88A1-4B21-8447-3B12057B6568}"/>
    <cellStyle name="Normal 25 4 12 4 2 2 3" xfId="33894" xr:uid="{8D67A9EC-FB57-40C9-8A92-9C5524CC5A5D}"/>
    <cellStyle name="Normal 25 4 12 4 2 2 4" xfId="33895" xr:uid="{91602A9B-3FF4-4C58-9D6F-1EA3C6251136}"/>
    <cellStyle name="Normal 25 4 12 4 2 2 5" xfId="33896" xr:uid="{A5FEBDF2-8340-4DAA-851D-F7C71B52B4DF}"/>
    <cellStyle name="Normal 25 4 12 4 2 3" xfId="33897" xr:uid="{88D38CFC-033E-44CE-AB43-7FEB39158EC9}"/>
    <cellStyle name="Normal 25 4 12 4 2 4" xfId="33898" xr:uid="{ED30FC34-2BC8-49E6-BE0A-8141C3AFF057}"/>
    <cellStyle name="Normal 25 4 12 4 2 5" xfId="33899" xr:uid="{B870E592-F897-492F-9F79-65C9E179B116}"/>
    <cellStyle name="Normal 25 4 12 4 2 6" xfId="33900" xr:uid="{6AA3ABF5-7DFC-47BB-B163-F3F28CF04F98}"/>
    <cellStyle name="Normal 25 4 12 4 3" xfId="33901" xr:uid="{03DF0044-A825-47C2-A795-22A9FE59C6CA}"/>
    <cellStyle name="Normal 25 4 12 4 3 2" xfId="33902" xr:uid="{65724C59-03E2-4E56-897A-01698CCB2797}"/>
    <cellStyle name="Normal 25 4 12 4 3 2 2" xfId="33903" xr:uid="{457801A4-573B-43FA-8D86-1AE227D44078}"/>
    <cellStyle name="Normal 25 4 12 4 3 2 3" xfId="33904" xr:uid="{08222A61-D484-46F3-B1B5-A5D9CD84CA61}"/>
    <cellStyle name="Normal 25 4 12 4 3 3" xfId="33905" xr:uid="{BC2B4411-A81A-468B-A951-9A74DBBEE4D9}"/>
    <cellStyle name="Normal 25 4 12 4 3 4" xfId="33906" xr:uid="{3D982093-0075-4D5D-B3D1-567DA01BDDCA}"/>
    <cellStyle name="Normal 25 4 12 4 3 5" xfId="33907" xr:uid="{9B6B2D63-77B7-4AE2-B4B5-D656259AEF69}"/>
    <cellStyle name="Normal 25 4 12 4 3 6" xfId="33908" xr:uid="{86E3F97C-6553-4CD1-841B-CE0FC83E90D9}"/>
    <cellStyle name="Normal 25 4 12 4 4" xfId="33909" xr:uid="{BD6C03E0-500C-4F43-A0F4-1AD2A152033D}"/>
    <cellStyle name="Normal 25 4 12 4 4 2" xfId="33910" xr:uid="{19FC9012-C476-49F9-B214-518B7617FE47}"/>
    <cellStyle name="Normal 25 4 12 4 4 3" xfId="33911" xr:uid="{EDD76ABD-4B79-4870-A2DB-650E66C6E984}"/>
    <cellStyle name="Normal 25 4 12 4 5" xfId="33912" xr:uid="{3A0217A2-50F0-444D-A280-47E661707EA9}"/>
    <cellStyle name="Normal 25 4 12 4 6" xfId="33913" xr:uid="{B58DAF20-9996-4C4B-AACF-48A3761FE167}"/>
    <cellStyle name="Normal 25 4 12 4 7" xfId="33914" xr:uid="{FA4D97C2-19A5-4E15-9C79-AFBEC7114563}"/>
    <cellStyle name="Normal 25 4 12 4 8" xfId="33915" xr:uid="{4908307E-628A-4D80-99CE-127E93963B8E}"/>
    <cellStyle name="Normal 25 4 12 5" xfId="33916" xr:uid="{60A1FC2A-9EBD-4A5E-BFD9-6FCCDB8670A9}"/>
    <cellStyle name="Normal 25 4 12 5 2" xfId="33917" xr:uid="{FE8ACE17-776C-4BC3-A7C4-6E4E742B004A}"/>
    <cellStyle name="Normal 25 4 12 5 2 2" xfId="33918" xr:uid="{F28E943C-5C35-4A83-A2C6-C2C2EDCC7DFC}"/>
    <cellStyle name="Normal 25 4 12 5 2 2 2" xfId="33919" xr:uid="{7BADB3A1-1AA2-4985-8730-7A7960308713}"/>
    <cellStyle name="Normal 25 4 12 5 2 2 3" xfId="33920" xr:uid="{F25B57AA-B3BD-493F-A1F5-D4BCA3A71CD2}"/>
    <cellStyle name="Normal 25 4 12 5 2 2 4" xfId="33921" xr:uid="{1CA842CB-008E-4C87-9C3A-557FCE24DF49}"/>
    <cellStyle name="Normal 25 4 12 5 2 2 5" xfId="33922" xr:uid="{BCB90BF9-583D-49FD-BF5F-E4693C7F139F}"/>
    <cellStyle name="Normal 25 4 12 5 2 3" xfId="33923" xr:uid="{5C16F459-9074-4131-915E-72B9B4E1DB23}"/>
    <cellStyle name="Normal 25 4 12 5 2 4" xfId="33924" xr:uid="{6136D6B8-3DA5-4AB1-B53F-AFDD08551456}"/>
    <cellStyle name="Normal 25 4 12 5 2 5" xfId="33925" xr:uid="{004AA491-1B55-4313-802E-071E6311B205}"/>
    <cellStyle name="Normal 25 4 12 5 2 6" xfId="33926" xr:uid="{7FF56129-ECD1-4F6E-9746-FFB7AAFD63DF}"/>
    <cellStyle name="Normal 25 4 12 5 3" xfId="33927" xr:uid="{25BAAAD9-3448-478F-9930-1A694E42E946}"/>
    <cellStyle name="Normal 25 4 12 5 3 2" xfId="33928" xr:uid="{68777473-9187-4CD4-A791-A2846CF2309C}"/>
    <cellStyle name="Normal 25 4 12 5 3 2 2" xfId="33929" xr:uid="{B22C2D89-6016-45E8-8ABC-B8CD91DEE3FF}"/>
    <cellStyle name="Normal 25 4 12 5 3 2 3" xfId="33930" xr:uid="{9FB06D05-5E2D-481E-9DB7-7BD4FC09EEBB}"/>
    <cellStyle name="Normal 25 4 12 5 3 3" xfId="33931" xr:uid="{05F09C25-2E5F-4F2F-B53A-9599620F8920}"/>
    <cellStyle name="Normal 25 4 12 5 3 4" xfId="33932" xr:uid="{202EDBA7-28D1-4590-90FA-4AD5E5D70359}"/>
    <cellStyle name="Normal 25 4 12 5 3 5" xfId="33933" xr:uid="{EB9A8E31-4323-4D82-B479-645FDF299ED7}"/>
    <cellStyle name="Normal 25 4 12 5 3 6" xfId="33934" xr:uid="{1D53FF63-D70F-4B4C-9DDF-A49DBEAA03B8}"/>
    <cellStyle name="Normal 25 4 12 5 4" xfId="33935" xr:uid="{F0F96070-8100-4FFD-8EC4-B77E270F6043}"/>
    <cellStyle name="Normal 25 4 12 5 4 2" xfId="33936" xr:uid="{D980C2AB-0EC9-4C1A-838C-38E004F59D5E}"/>
    <cellStyle name="Normal 25 4 12 5 4 3" xfId="33937" xr:uid="{893E4C72-71C7-4A60-B1FF-57E89CFE84AA}"/>
    <cellStyle name="Normal 25 4 12 5 5" xfId="33938" xr:uid="{35796023-4560-4740-806C-F1A67572FF90}"/>
    <cellStyle name="Normal 25 4 12 5 6" xfId="33939" xr:uid="{B6699B12-1DB6-4C35-8C7E-E1B2AFAA1BB5}"/>
    <cellStyle name="Normal 25 4 12 5 7" xfId="33940" xr:uid="{76ADAE2E-91BD-4922-AD6A-D8E1C799A42F}"/>
    <cellStyle name="Normal 25 4 12 5 8" xfId="33941" xr:uid="{9F877221-FD38-474E-8119-287443F9C490}"/>
    <cellStyle name="Normal 25 4 12 6" xfId="33942" xr:uid="{B9F6A11F-41A7-4A21-A90A-18A22CA460D0}"/>
    <cellStyle name="Normal 25 4 12 7" xfId="33943" xr:uid="{33C476F1-3728-443F-BF1C-EB458DEF8FA9}"/>
    <cellStyle name="Normal 25 4 13" xfId="33944" xr:uid="{338F1799-542F-4360-8AB4-ADB626344A0D}"/>
    <cellStyle name="Normal 25 4 13 2" xfId="33945" xr:uid="{5F82C63A-5F9A-418E-BE71-7FDF47A9B08F}"/>
    <cellStyle name="Normal 25 4 13 2 2" xfId="33946" xr:uid="{4A037E31-D170-402A-B30A-D66B58D94BF6}"/>
    <cellStyle name="Normal 25 4 13 2 2 2" xfId="33947" xr:uid="{183EF44E-02D5-43B9-8A55-C5A633A88750}"/>
    <cellStyle name="Normal 25 4 13 2 3" xfId="33948" xr:uid="{ABFF7451-776E-4250-8220-E58D6FC3C062}"/>
    <cellStyle name="Normal 25 4 13 2 4" xfId="33949" xr:uid="{9A8E1E86-FCD3-4BA1-A783-6779023961CB}"/>
    <cellStyle name="Normal 25 4 13 3" xfId="33950" xr:uid="{7BFC10A0-99EA-4DFC-8FF2-CEDFD1DD46AC}"/>
    <cellStyle name="Normal 25 4 13 4" xfId="33951" xr:uid="{602186C8-BB27-45A6-9622-BC6B80978EEA}"/>
    <cellStyle name="Normal 25 4 13 4 2" xfId="33952" xr:uid="{F0826568-C1BA-489B-B8A9-4B1C2708B998}"/>
    <cellStyle name="Normal 25 4 13 4 2 2" xfId="33953" xr:uid="{18FE212F-9E3E-47CF-A874-4A5C6EFFF21E}"/>
    <cellStyle name="Normal 25 4 13 4 2 2 2" xfId="33954" xr:uid="{C1F1E5E4-3164-4AA0-91EF-DBF4FC0C478B}"/>
    <cellStyle name="Normal 25 4 13 4 2 2 3" xfId="33955" xr:uid="{E03655F3-FD32-4F0E-959A-96E238D2C646}"/>
    <cellStyle name="Normal 25 4 13 4 2 2 4" xfId="33956" xr:uid="{4D5EAA48-953E-4821-8BAA-A61D878B2966}"/>
    <cellStyle name="Normal 25 4 13 4 2 2 5" xfId="33957" xr:uid="{D0376C60-62F4-4707-AA6D-51D49A3010C8}"/>
    <cellStyle name="Normal 25 4 13 4 2 3" xfId="33958" xr:uid="{34001DBE-AEA9-4164-811B-3E6E0C18461C}"/>
    <cellStyle name="Normal 25 4 13 4 2 4" xfId="33959" xr:uid="{438E5957-B621-4374-981E-F843DC283428}"/>
    <cellStyle name="Normal 25 4 13 4 2 5" xfId="33960" xr:uid="{146DF91F-93A8-4D2C-9E92-4E2FD31FD16D}"/>
    <cellStyle name="Normal 25 4 13 4 2 6" xfId="33961" xr:uid="{987E958C-7078-4A62-A0A8-46791F82E483}"/>
    <cellStyle name="Normal 25 4 13 4 3" xfId="33962" xr:uid="{86A7E256-2A59-4FD5-BD6D-860A3BB9D799}"/>
    <cellStyle name="Normal 25 4 13 4 3 2" xfId="33963" xr:uid="{D7788731-1392-45B4-A8E1-DAF4544275C2}"/>
    <cellStyle name="Normal 25 4 13 4 3 2 2" xfId="33964" xr:uid="{27FD7330-01C4-464D-9800-D00821DA392F}"/>
    <cellStyle name="Normal 25 4 13 4 3 2 3" xfId="33965" xr:uid="{BC28CFA9-C864-4E2D-B48F-A1A033C233D2}"/>
    <cellStyle name="Normal 25 4 13 4 3 3" xfId="33966" xr:uid="{4A3D6BC6-16E6-432B-83C3-6BBD77F806F9}"/>
    <cellStyle name="Normal 25 4 13 4 3 4" xfId="33967" xr:uid="{40DCC312-97FC-4399-B228-716502A0C5BB}"/>
    <cellStyle name="Normal 25 4 13 4 3 5" xfId="33968" xr:uid="{4D75E815-0BAE-452D-B059-080EF0BE43A1}"/>
    <cellStyle name="Normal 25 4 13 4 3 6" xfId="33969" xr:uid="{DAE92DE0-4928-40F5-9F39-7254585D4FE7}"/>
    <cellStyle name="Normal 25 4 13 4 4" xfId="33970" xr:uid="{C23BC720-3B5D-4968-B503-0CC51BAAF743}"/>
    <cellStyle name="Normal 25 4 13 4 4 2" xfId="33971" xr:uid="{DF489FEA-5F04-4FF3-98FB-FB81C9A771F9}"/>
    <cellStyle name="Normal 25 4 13 4 4 3" xfId="33972" xr:uid="{3357F756-030F-43C8-94F7-1175891E5E24}"/>
    <cellStyle name="Normal 25 4 13 4 5" xfId="33973" xr:uid="{CEEBE45C-4816-43AD-9268-EA5B4DD38DEF}"/>
    <cellStyle name="Normal 25 4 13 4 6" xfId="33974" xr:uid="{73513B04-DD55-482D-ADC3-B0553B67AA7F}"/>
    <cellStyle name="Normal 25 4 13 4 7" xfId="33975" xr:uid="{FDF538F8-4ED6-44B9-B69F-0451E38AAA60}"/>
    <cellStyle name="Normal 25 4 13 4 8" xfId="33976" xr:uid="{98B8485E-68F1-4B26-AA7A-02128F4CB042}"/>
    <cellStyle name="Normal 25 4 13 5" xfId="33977" xr:uid="{6CDA9E43-A602-4E5E-BE64-EEFFE7AF1640}"/>
    <cellStyle name="Normal 25 4 13 5 2" xfId="33978" xr:uid="{0EB31E6E-BB4F-4B32-A1CE-59453C113CB7}"/>
    <cellStyle name="Normal 25 4 13 5 2 2" xfId="33979" xr:uid="{8C3A141A-8B8D-4DCC-80A1-645591738D0B}"/>
    <cellStyle name="Normal 25 4 13 5 2 2 2" xfId="33980" xr:uid="{65C665BF-5C83-4C33-9E98-56D34C1799FE}"/>
    <cellStyle name="Normal 25 4 13 5 2 2 3" xfId="33981" xr:uid="{7C8CF58F-A3D0-43A7-9F5F-F36093BB35E1}"/>
    <cellStyle name="Normal 25 4 13 5 2 2 4" xfId="33982" xr:uid="{553C03FC-CB3E-4A07-BD4C-793D5A1BFA4E}"/>
    <cellStyle name="Normal 25 4 13 5 2 2 5" xfId="33983" xr:uid="{76941C19-504F-4CB3-954C-A26BE08F2616}"/>
    <cellStyle name="Normal 25 4 13 5 2 3" xfId="33984" xr:uid="{EF5364B0-2B28-4D73-86EA-68308AC2E8B5}"/>
    <cellStyle name="Normal 25 4 13 5 2 4" xfId="33985" xr:uid="{454157CD-118D-4D39-A651-18FDCEE6CC84}"/>
    <cellStyle name="Normal 25 4 13 5 2 5" xfId="33986" xr:uid="{7DB1AE56-377D-4343-A5B5-A98F0C90D726}"/>
    <cellStyle name="Normal 25 4 13 5 2 6" xfId="33987" xr:uid="{EDA666EC-AE3F-4AAA-9B91-C8DD9DD3BDCB}"/>
    <cellStyle name="Normal 25 4 13 5 3" xfId="33988" xr:uid="{1043A1C9-5AD1-4A89-BFA9-3950EED67963}"/>
    <cellStyle name="Normal 25 4 13 5 3 2" xfId="33989" xr:uid="{8E5BA985-82B9-42FB-B904-FB346C5FFFCD}"/>
    <cellStyle name="Normal 25 4 13 5 3 2 2" xfId="33990" xr:uid="{95B6A96F-8C04-493C-8EC1-7CCFD284FA4C}"/>
    <cellStyle name="Normal 25 4 13 5 3 2 3" xfId="33991" xr:uid="{70E7FAEC-AE3F-4B27-BD2C-E58622F74683}"/>
    <cellStyle name="Normal 25 4 13 5 3 3" xfId="33992" xr:uid="{3E657B15-01E2-473F-9E07-F7BFE94FBCA3}"/>
    <cellStyle name="Normal 25 4 13 5 3 4" xfId="33993" xr:uid="{7F759F11-0997-478E-8C57-C0154FF38CF4}"/>
    <cellStyle name="Normal 25 4 13 5 3 5" xfId="33994" xr:uid="{04502729-9276-41E1-85A9-CC2429527F77}"/>
    <cellStyle name="Normal 25 4 13 5 3 6" xfId="33995" xr:uid="{3C4441AE-CD33-4BD6-AD73-BD05CDB86FAF}"/>
    <cellStyle name="Normal 25 4 13 5 4" xfId="33996" xr:uid="{1DFDE3D8-A0CE-40A2-AA6B-1184FEA8FE8A}"/>
    <cellStyle name="Normal 25 4 13 5 4 2" xfId="33997" xr:uid="{D17B1050-5777-437B-8B98-E0B9892C18F7}"/>
    <cellStyle name="Normal 25 4 13 5 4 3" xfId="33998" xr:uid="{859C48EB-F788-47E3-A91E-22C1DD1EECFE}"/>
    <cellStyle name="Normal 25 4 13 5 5" xfId="33999" xr:uid="{F5A0A630-EEC8-4E7F-A3F1-FDF95EB317AD}"/>
    <cellStyle name="Normal 25 4 13 5 6" xfId="34000" xr:uid="{8A8D2BB8-3F36-4A2B-8BAA-DD88C8A7A333}"/>
    <cellStyle name="Normal 25 4 13 5 7" xfId="34001" xr:uid="{BBC36126-1EF3-4B97-80B4-8D6790096D0D}"/>
    <cellStyle name="Normal 25 4 13 5 8" xfId="34002" xr:uid="{09B41B11-FB3A-469B-AA4D-02B51B5E27DE}"/>
    <cellStyle name="Normal 25 4 13 6" xfId="34003" xr:uid="{F7FF939A-6BDB-46BD-8FB6-EB82F41A4DE6}"/>
    <cellStyle name="Normal 25 4 13 7" xfId="34004" xr:uid="{C5DBC765-813D-401D-980C-ED6D6553192C}"/>
    <cellStyle name="Normal 25 4 14" xfId="34005" xr:uid="{783B3F48-9EE0-410D-AEC1-7A47D762EF61}"/>
    <cellStyle name="Normal 25 4 14 2" xfId="34006" xr:uid="{B64BB2F4-6898-469F-B80E-D26245AC0561}"/>
    <cellStyle name="Normal 25 4 14 2 2" xfId="34007" xr:uid="{537FF3A6-001D-493C-B466-6D822F6812AE}"/>
    <cellStyle name="Normal 25 4 14 2 2 2" xfId="34008" xr:uid="{80FA6054-1B18-487F-9ED8-2DAD9C1B5CA5}"/>
    <cellStyle name="Normal 25 4 14 2 3" xfId="34009" xr:uid="{168D94B8-A184-4AF3-92EF-D27163283605}"/>
    <cellStyle name="Normal 25 4 14 2 4" xfId="34010" xr:uid="{3397901E-D311-4D71-A111-156C7AF3D5AB}"/>
    <cellStyle name="Normal 25 4 14 3" xfId="34011" xr:uid="{37293576-818B-4C1F-8EDC-3CBBE6427300}"/>
    <cellStyle name="Normal 25 4 14 4" xfId="34012" xr:uid="{3DC3E600-9EE3-4800-BBE4-56BBBE5A577D}"/>
    <cellStyle name="Normal 25 4 14 4 2" xfId="34013" xr:uid="{3B42CA7B-4CDC-4ACE-9A83-EEFFC47383E4}"/>
    <cellStyle name="Normal 25 4 14 4 2 2" xfId="34014" xr:uid="{0F9218F2-42F3-4B22-8694-61897B16D8B4}"/>
    <cellStyle name="Normal 25 4 14 4 2 2 2" xfId="34015" xr:uid="{6382A6C1-50F1-4E60-BAF4-E023CB60C966}"/>
    <cellStyle name="Normal 25 4 14 4 2 2 3" xfId="34016" xr:uid="{67376C19-9215-47D5-BADE-9204FCF66416}"/>
    <cellStyle name="Normal 25 4 14 4 2 2 4" xfId="34017" xr:uid="{784803B5-1DDA-4DB5-9056-9912DFC6730C}"/>
    <cellStyle name="Normal 25 4 14 4 2 2 5" xfId="34018" xr:uid="{F194293F-511E-4052-8F48-80F213BDF04F}"/>
    <cellStyle name="Normal 25 4 14 4 2 3" xfId="34019" xr:uid="{4F1318FC-6996-4365-B05E-9DB3CFD3DADC}"/>
    <cellStyle name="Normal 25 4 14 4 2 4" xfId="34020" xr:uid="{464899F9-1090-4D40-A24E-80DAA086CA4B}"/>
    <cellStyle name="Normal 25 4 14 4 2 5" xfId="34021" xr:uid="{BD5D3791-44BB-4134-ABCB-42B2E97A7537}"/>
    <cellStyle name="Normal 25 4 14 4 2 6" xfId="34022" xr:uid="{7F94318A-F390-4ADE-935B-CE54AA2277F9}"/>
    <cellStyle name="Normal 25 4 14 4 3" xfId="34023" xr:uid="{409C5AF3-1865-4F68-BFCA-DD869916DD0C}"/>
    <cellStyle name="Normal 25 4 14 4 3 2" xfId="34024" xr:uid="{B5B01F51-7F10-465B-BA66-F2A327244F85}"/>
    <cellStyle name="Normal 25 4 14 4 3 2 2" xfId="34025" xr:uid="{17F4639C-4B6F-45EF-90B2-297E174A1B27}"/>
    <cellStyle name="Normal 25 4 14 4 3 2 3" xfId="34026" xr:uid="{F128C345-D98F-4981-8B3D-6E1A0C39CBB1}"/>
    <cellStyle name="Normal 25 4 14 4 3 3" xfId="34027" xr:uid="{EDA8993E-12DB-43BD-86CB-EC3018067351}"/>
    <cellStyle name="Normal 25 4 14 4 3 4" xfId="34028" xr:uid="{72C32214-3D61-4CC0-9555-6853BF240ADD}"/>
    <cellStyle name="Normal 25 4 14 4 3 5" xfId="34029" xr:uid="{37C9E2BA-1AFD-4C78-9721-92DBC6A5B172}"/>
    <cellStyle name="Normal 25 4 14 4 3 6" xfId="34030" xr:uid="{ADDA53EF-CFFF-47FF-91F3-959C0A8F8092}"/>
    <cellStyle name="Normal 25 4 14 4 4" xfId="34031" xr:uid="{2807A291-5477-48E8-830C-B6AE2170F4F8}"/>
    <cellStyle name="Normal 25 4 14 4 4 2" xfId="34032" xr:uid="{3DA4F8EC-535C-49B0-8C21-A44EDDA91CDD}"/>
    <cellStyle name="Normal 25 4 14 4 4 3" xfId="34033" xr:uid="{8D24C874-34DE-4D98-9177-B03D21728CF2}"/>
    <cellStyle name="Normal 25 4 14 4 5" xfId="34034" xr:uid="{F25CF251-BFED-496D-9B49-ABF02CBCE015}"/>
    <cellStyle name="Normal 25 4 14 4 6" xfId="34035" xr:uid="{068D2BC4-8316-4EA7-9999-6BC8B098EF74}"/>
    <cellStyle name="Normal 25 4 14 4 7" xfId="34036" xr:uid="{AB1C27EA-11A3-49B5-A497-CB97BE8D6829}"/>
    <cellStyle name="Normal 25 4 14 4 8" xfId="34037" xr:uid="{EB1E350B-6AE2-4022-AB1C-CC584CCB2184}"/>
    <cellStyle name="Normal 25 4 14 5" xfId="34038" xr:uid="{C48886D4-8B33-4EA8-A771-5B1E5841F3C7}"/>
    <cellStyle name="Normal 25 4 14 5 2" xfId="34039" xr:uid="{18E74004-2EFE-4D39-8709-08BFC4940CDF}"/>
    <cellStyle name="Normal 25 4 14 5 2 2" xfId="34040" xr:uid="{067D31BB-3292-40BC-96C5-5EE78A9338F8}"/>
    <cellStyle name="Normal 25 4 14 5 2 2 2" xfId="34041" xr:uid="{91623982-83BF-4FCE-A72D-E9F15489C5AB}"/>
    <cellStyle name="Normal 25 4 14 5 2 2 3" xfId="34042" xr:uid="{A6F201F4-5884-4B01-A833-5CF9303776E9}"/>
    <cellStyle name="Normal 25 4 14 5 2 2 4" xfId="34043" xr:uid="{23D99714-DDFE-4ECC-A201-707D17EBC35D}"/>
    <cellStyle name="Normal 25 4 14 5 2 2 5" xfId="34044" xr:uid="{BD94F5D5-632E-47BA-9A89-70AC8B10EA77}"/>
    <cellStyle name="Normal 25 4 14 5 2 3" xfId="34045" xr:uid="{9C6B158D-3490-481D-99F8-F778CBFD24EA}"/>
    <cellStyle name="Normal 25 4 14 5 2 4" xfId="34046" xr:uid="{510D706E-5076-476B-9F0F-90CA8E61395E}"/>
    <cellStyle name="Normal 25 4 14 5 2 5" xfId="34047" xr:uid="{66186338-8524-427C-A8EA-D317EA917EB8}"/>
    <cellStyle name="Normal 25 4 14 5 2 6" xfId="34048" xr:uid="{1F40A841-1ECA-40F6-8CD3-B5C59AE7F9E7}"/>
    <cellStyle name="Normal 25 4 14 5 3" xfId="34049" xr:uid="{415772C1-A2B1-4E05-887F-F9D99473F1B7}"/>
    <cellStyle name="Normal 25 4 14 5 3 2" xfId="34050" xr:uid="{80EF2C72-BBE3-4938-8FCB-11DA6EA2E9BA}"/>
    <cellStyle name="Normal 25 4 14 5 3 2 2" xfId="34051" xr:uid="{98C42D48-EDFC-4C86-95BD-D759291F6CD9}"/>
    <cellStyle name="Normal 25 4 14 5 3 2 3" xfId="34052" xr:uid="{D7B9155F-4410-405A-B6ED-EC02A04ABA41}"/>
    <cellStyle name="Normal 25 4 14 5 3 3" xfId="34053" xr:uid="{58DE2546-1431-4A5F-9303-DF681027632C}"/>
    <cellStyle name="Normal 25 4 14 5 3 4" xfId="34054" xr:uid="{75604D7A-9CF3-4795-83CA-01089E00AFD2}"/>
    <cellStyle name="Normal 25 4 14 5 3 5" xfId="34055" xr:uid="{9B0A7AFB-3D50-4210-AD33-6A77C117DB33}"/>
    <cellStyle name="Normal 25 4 14 5 3 6" xfId="34056" xr:uid="{00F03C83-6E87-4854-8F0F-9FF12404BB3C}"/>
    <cellStyle name="Normal 25 4 14 5 4" xfId="34057" xr:uid="{DEBC4EC6-017D-45DF-911A-E992980CDE70}"/>
    <cellStyle name="Normal 25 4 14 5 4 2" xfId="34058" xr:uid="{9DB7A11D-8F81-427A-AE13-582AA1C46C19}"/>
    <cellStyle name="Normal 25 4 14 5 4 3" xfId="34059" xr:uid="{95642D29-E96E-4D32-A9E0-EE2F439CE152}"/>
    <cellStyle name="Normal 25 4 14 5 5" xfId="34060" xr:uid="{326AA6BF-E93A-4379-816E-A1CDBE0F7B05}"/>
    <cellStyle name="Normal 25 4 14 5 6" xfId="34061" xr:uid="{3F3B2BB6-1EC0-4C89-A695-88A34B05B2C1}"/>
    <cellStyle name="Normal 25 4 14 5 7" xfId="34062" xr:uid="{047BE0F1-2491-462F-829B-E5E729F4D2D9}"/>
    <cellStyle name="Normal 25 4 14 5 8" xfId="34063" xr:uid="{502743A1-DCBD-4CFE-AB34-82970A93C7BF}"/>
    <cellStyle name="Normal 25 4 14 6" xfId="34064" xr:uid="{B89B321C-BFA4-4873-9E21-167A8B1E23D9}"/>
    <cellStyle name="Normal 25 4 14 7" xfId="34065" xr:uid="{B1BE3A72-FC48-4CBD-A20D-EFCAB68AD944}"/>
    <cellStyle name="Normal 25 4 15" xfId="34066" xr:uid="{45B04ACD-EE3F-48BD-B255-C8411C080D74}"/>
    <cellStyle name="Normal 25 4 15 2" xfId="34067" xr:uid="{FF137118-B725-430F-8387-81FB9FAABFBC}"/>
    <cellStyle name="Normal 25 4 15 2 2" xfId="34068" xr:uid="{6F970D17-27D5-43ED-8298-BB32D17BAFD8}"/>
    <cellStyle name="Normal 25 4 15 2 2 2" xfId="34069" xr:uid="{89DCB550-D5C2-44FD-9561-04B6D72E775E}"/>
    <cellStyle name="Normal 25 4 15 2 3" xfId="34070" xr:uid="{55CFB8A2-2734-45AA-BBF8-6DC3064B7CD6}"/>
    <cellStyle name="Normal 25 4 15 2 4" xfId="34071" xr:uid="{659CCCB7-9E16-4826-9C45-F635D63FB403}"/>
    <cellStyle name="Normal 25 4 15 3" xfId="34072" xr:uid="{97A878C2-34DD-4D83-8F33-06EAAA665B6B}"/>
    <cellStyle name="Normal 25 4 15 4" xfId="34073" xr:uid="{ECA7D009-FD06-40BB-A4AE-8E60E316E226}"/>
    <cellStyle name="Normal 25 4 15 4 2" xfId="34074" xr:uid="{F21035CE-A7DA-45BC-83C7-0DF38937777B}"/>
    <cellStyle name="Normal 25 4 15 4 2 2" xfId="34075" xr:uid="{92C8F93A-3079-4D00-866B-F8862127843C}"/>
    <cellStyle name="Normal 25 4 15 4 2 2 2" xfId="34076" xr:uid="{9E703889-2515-4897-B6C9-4E8F49C70A42}"/>
    <cellStyle name="Normal 25 4 15 4 2 2 3" xfId="34077" xr:uid="{38020CAE-77DC-4753-881E-2249352F5793}"/>
    <cellStyle name="Normal 25 4 15 4 2 2 4" xfId="34078" xr:uid="{24E03445-B16A-4DE7-BF60-4758B05F8323}"/>
    <cellStyle name="Normal 25 4 15 4 2 2 5" xfId="34079" xr:uid="{8168FEC0-BE4D-4844-AF3F-D7253F240052}"/>
    <cellStyle name="Normal 25 4 15 4 2 3" xfId="34080" xr:uid="{58859F09-1A98-48E0-95AB-434AD40563B7}"/>
    <cellStyle name="Normal 25 4 15 4 2 4" xfId="34081" xr:uid="{4E9E4513-33C3-45DB-8884-BA6B39916AE2}"/>
    <cellStyle name="Normal 25 4 15 4 2 5" xfId="34082" xr:uid="{CFCF6160-7D49-41A0-BB9F-76B624B3C1A9}"/>
    <cellStyle name="Normal 25 4 15 4 2 6" xfId="34083" xr:uid="{B45780F2-020F-41AA-9F4A-29CC77B3803B}"/>
    <cellStyle name="Normal 25 4 15 4 3" xfId="34084" xr:uid="{FBA662D3-DF7C-49E8-9191-F1FB77484D2B}"/>
    <cellStyle name="Normal 25 4 15 4 3 2" xfId="34085" xr:uid="{33C37648-792B-4CC3-884E-B10A5E029C12}"/>
    <cellStyle name="Normal 25 4 15 4 3 2 2" xfId="34086" xr:uid="{6822B11D-92B2-4E88-B652-8620B7B66C19}"/>
    <cellStyle name="Normal 25 4 15 4 3 2 3" xfId="34087" xr:uid="{672DBF9A-A559-449C-8C41-F32061A7D4EC}"/>
    <cellStyle name="Normal 25 4 15 4 3 3" xfId="34088" xr:uid="{E8892142-79B9-4BE5-96D7-E63026A19765}"/>
    <cellStyle name="Normal 25 4 15 4 3 4" xfId="34089" xr:uid="{465D9013-E886-4D08-B335-5563F7F19E2D}"/>
    <cellStyle name="Normal 25 4 15 4 3 5" xfId="34090" xr:uid="{701E49CE-8740-4CE6-B561-2FE235481B8E}"/>
    <cellStyle name="Normal 25 4 15 4 3 6" xfId="34091" xr:uid="{5BBF1BAA-E377-49E6-A2B7-F26E10D6D6C2}"/>
    <cellStyle name="Normal 25 4 15 4 4" xfId="34092" xr:uid="{30574964-31E3-4EB3-9100-6352D36F8676}"/>
    <cellStyle name="Normal 25 4 15 4 4 2" xfId="34093" xr:uid="{6181E8B5-1B10-4FED-9658-7BDF12EF4A06}"/>
    <cellStyle name="Normal 25 4 15 4 4 3" xfId="34094" xr:uid="{EAD09F79-3D82-46C7-98A8-639BCBACEEEE}"/>
    <cellStyle name="Normal 25 4 15 4 5" xfId="34095" xr:uid="{7EC48C6B-19DD-4A33-B17D-7A942DBBE39D}"/>
    <cellStyle name="Normal 25 4 15 4 6" xfId="34096" xr:uid="{673791B8-BBDF-4557-B4BB-C4533FEF7C36}"/>
    <cellStyle name="Normal 25 4 15 4 7" xfId="34097" xr:uid="{1427DD78-A201-4880-8641-D1E0D1211BF3}"/>
    <cellStyle name="Normal 25 4 15 4 8" xfId="34098" xr:uid="{DB5ADD66-7922-4486-8ADA-F900792FD72D}"/>
    <cellStyle name="Normal 25 4 15 5" xfId="34099" xr:uid="{7B0E64F7-3C71-4BB8-A7F6-E2F65C0C1FE0}"/>
    <cellStyle name="Normal 25 4 15 5 2" xfId="34100" xr:uid="{970E3EE8-7069-45FA-933F-64BEA9100AE6}"/>
    <cellStyle name="Normal 25 4 15 5 2 2" xfId="34101" xr:uid="{B84816FC-733B-4AD1-A83C-BF642252F405}"/>
    <cellStyle name="Normal 25 4 15 5 2 2 2" xfId="34102" xr:uid="{6923F30D-5CC0-4A01-B22F-77F2EB5707B3}"/>
    <cellStyle name="Normal 25 4 15 5 2 2 3" xfId="34103" xr:uid="{89FDE586-2216-45C3-9A38-2CCF35FD7CE3}"/>
    <cellStyle name="Normal 25 4 15 5 2 2 4" xfId="34104" xr:uid="{0907D010-9663-4ADE-9627-15D9F3028EA3}"/>
    <cellStyle name="Normal 25 4 15 5 2 2 5" xfId="34105" xr:uid="{349914AB-BA4A-479F-A804-C7A95D869D50}"/>
    <cellStyle name="Normal 25 4 15 5 2 3" xfId="34106" xr:uid="{FA3442F9-2E53-4C27-B163-F58F65A97595}"/>
    <cellStyle name="Normal 25 4 15 5 2 4" xfId="34107" xr:uid="{7784510E-21E1-4423-82B9-84B50E5B990E}"/>
    <cellStyle name="Normal 25 4 15 5 2 5" xfId="34108" xr:uid="{74E3F048-1CB5-4BB5-B7C5-CA7F4E95A67F}"/>
    <cellStyle name="Normal 25 4 15 5 2 6" xfId="34109" xr:uid="{86FABF7F-8F4F-4486-9DF1-629E35BC2E4C}"/>
    <cellStyle name="Normal 25 4 15 5 3" xfId="34110" xr:uid="{3B5AD972-DC23-4A6E-8489-14674BDDCDE8}"/>
    <cellStyle name="Normal 25 4 15 5 3 2" xfId="34111" xr:uid="{E62CFB7F-744F-43EA-A875-AF66DD55399E}"/>
    <cellStyle name="Normal 25 4 15 5 3 2 2" xfId="34112" xr:uid="{0491BFB0-5E9A-44EC-8D9D-6EBE242FEB3A}"/>
    <cellStyle name="Normal 25 4 15 5 3 2 3" xfId="34113" xr:uid="{8AEBB718-19E9-40F9-BA8D-B5B205623DFC}"/>
    <cellStyle name="Normal 25 4 15 5 3 3" xfId="34114" xr:uid="{5A60B00B-9A26-4970-B8EE-687625FE7BFB}"/>
    <cellStyle name="Normal 25 4 15 5 3 4" xfId="34115" xr:uid="{8690D0D0-739D-407E-97D0-BCE545132AB9}"/>
    <cellStyle name="Normal 25 4 15 5 3 5" xfId="34116" xr:uid="{60EA8A77-5C52-4CE3-9E43-EED82F409233}"/>
    <cellStyle name="Normal 25 4 15 5 3 6" xfId="34117" xr:uid="{7F1765B5-36B8-498D-8F29-1C896116AF43}"/>
    <cellStyle name="Normal 25 4 15 5 4" xfId="34118" xr:uid="{60E844A9-D5FE-4ACE-92F9-FC2B5F45F462}"/>
    <cellStyle name="Normal 25 4 15 5 4 2" xfId="34119" xr:uid="{0F71D558-7997-40AD-B137-4AF9CFB50C5B}"/>
    <cellStyle name="Normal 25 4 15 5 4 3" xfId="34120" xr:uid="{2C6814F1-8010-46DC-B6B2-A8C1D2F6D0D4}"/>
    <cellStyle name="Normal 25 4 15 5 5" xfId="34121" xr:uid="{C369E308-AD0F-436C-A1BC-FC07FF2C2C46}"/>
    <cellStyle name="Normal 25 4 15 5 6" xfId="34122" xr:uid="{354584BA-C72A-4C3D-9A4A-16C14BDF53A2}"/>
    <cellStyle name="Normal 25 4 15 5 7" xfId="34123" xr:uid="{FCAADE8A-A718-4631-BA9B-636B0402CA96}"/>
    <cellStyle name="Normal 25 4 15 5 8" xfId="34124" xr:uid="{1FC61C5F-CAD4-4973-A700-761CBB9D2A2B}"/>
    <cellStyle name="Normal 25 4 15 6" xfId="34125" xr:uid="{FC59A316-CB70-4919-B740-B484D44918C7}"/>
    <cellStyle name="Normal 25 4 15 7" xfId="34126" xr:uid="{7E918FBC-2864-4D41-99C6-D50FD7FB9F5A}"/>
    <cellStyle name="Normal 25 4 16" xfId="34127" xr:uid="{9D5600F9-A981-4234-A6F1-C07DF550B2E7}"/>
    <cellStyle name="Normal 25 4 16 2" xfId="34128" xr:uid="{F46835CA-A068-4F97-819A-B9CB05ADE850}"/>
    <cellStyle name="Normal 25 4 16 2 2" xfId="34129" xr:uid="{9EF58316-4BC3-471F-B582-CB406CDB1E38}"/>
    <cellStyle name="Normal 25 4 16 2 2 2" xfId="34130" xr:uid="{C11E4945-6352-4012-92EF-D918CEF97A3F}"/>
    <cellStyle name="Normal 25 4 16 2 3" xfId="34131" xr:uid="{BB71C119-0701-4A11-A163-262EDDBC8036}"/>
    <cellStyle name="Normal 25 4 16 2 4" xfId="34132" xr:uid="{3932E2EA-5682-4150-B54A-6BA0AA6F2BDF}"/>
    <cellStyle name="Normal 25 4 16 3" xfId="34133" xr:uid="{CE185972-3E21-412B-A187-F76EB680670B}"/>
    <cellStyle name="Normal 25 4 16 4" xfId="34134" xr:uid="{E42BDE20-0544-44D8-A30A-3E1C6CA3DAE1}"/>
    <cellStyle name="Normal 25 4 16 4 2" xfId="34135" xr:uid="{3BADD5FA-8663-4973-9D04-76DB1D3CF212}"/>
    <cellStyle name="Normal 25 4 16 4 2 2" xfId="34136" xr:uid="{403263E5-B309-421B-8848-61A643C5B59D}"/>
    <cellStyle name="Normal 25 4 16 4 2 2 2" xfId="34137" xr:uid="{63100F14-65D8-4B52-9598-47AB6B9D83D0}"/>
    <cellStyle name="Normal 25 4 16 4 2 2 3" xfId="34138" xr:uid="{52B80EF1-C542-43CD-BF39-C4EE4E80460A}"/>
    <cellStyle name="Normal 25 4 16 4 2 2 4" xfId="34139" xr:uid="{8081C93B-337E-42D1-B594-0FD9745047A1}"/>
    <cellStyle name="Normal 25 4 16 4 2 2 5" xfId="34140" xr:uid="{34BCF783-1FF0-4235-AF39-6772FC678A4E}"/>
    <cellStyle name="Normal 25 4 16 4 2 3" xfId="34141" xr:uid="{03CEA64D-E371-4116-AAB7-6507CE2DD434}"/>
    <cellStyle name="Normal 25 4 16 4 2 4" xfId="34142" xr:uid="{A4F75C93-526C-4FBC-B7DC-529C7FCBA83D}"/>
    <cellStyle name="Normal 25 4 16 4 2 5" xfId="34143" xr:uid="{966FD667-BFAC-44B6-8054-4B9BB34E7528}"/>
    <cellStyle name="Normal 25 4 16 4 2 6" xfId="34144" xr:uid="{9D23D412-14F9-48F6-9EC1-CEA607CBDA6E}"/>
    <cellStyle name="Normal 25 4 16 4 3" xfId="34145" xr:uid="{EC248F5E-BCB0-4593-8A65-DD0B23ACB611}"/>
    <cellStyle name="Normal 25 4 16 4 3 2" xfId="34146" xr:uid="{586B6914-4429-49B8-B6D8-9430FA967933}"/>
    <cellStyle name="Normal 25 4 16 4 3 2 2" xfId="34147" xr:uid="{7D29D417-418B-4AC7-949B-0B16B59944C5}"/>
    <cellStyle name="Normal 25 4 16 4 3 2 3" xfId="34148" xr:uid="{0027168E-1C59-491F-B92D-FE42F07E9D50}"/>
    <cellStyle name="Normal 25 4 16 4 3 3" xfId="34149" xr:uid="{A426B641-A30C-4DD0-A0FB-4E46EB0F5BFF}"/>
    <cellStyle name="Normal 25 4 16 4 3 4" xfId="34150" xr:uid="{46D07416-E7C4-4CAC-B9E4-8A78CB6144ED}"/>
    <cellStyle name="Normal 25 4 16 4 3 5" xfId="34151" xr:uid="{37CB492F-F520-479A-A431-741492990217}"/>
    <cellStyle name="Normal 25 4 16 4 3 6" xfId="34152" xr:uid="{62E30734-26B2-469D-BDC3-3327C8854636}"/>
    <cellStyle name="Normal 25 4 16 4 4" xfId="34153" xr:uid="{72411449-A8A9-400F-836C-521EA4F3F295}"/>
    <cellStyle name="Normal 25 4 16 4 4 2" xfId="34154" xr:uid="{96D14784-563E-460B-A101-C874A583D8A7}"/>
    <cellStyle name="Normal 25 4 16 4 4 3" xfId="34155" xr:uid="{C4BE8C78-0ECA-4EE8-AA2A-012EF839C1A4}"/>
    <cellStyle name="Normal 25 4 16 4 5" xfId="34156" xr:uid="{78451B6A-A56B-4A38-A95E-AAA3183EA29F}"/>
    <cellStyle name="Normal 25 4 16 4 6" xfId="34157" xr:uid="{5AB582F5-8672-4FFF-A743-8747C81A8EFF}"/>
    <cellStyle name="Normal 25 4 16 4 7" xfId="34158" xr:uid="{350B64DE-9490-42EE-A09A-D9EAFEA9951A}"/>
    <cellStyle name="Normal 25 4 16 4 8" xfId="34159" xr:uid="{5D6A1544-55D4-4B5C-B736-6E32AC187887}"/>
    <cellStyle name="Normal 25 4 16 5" xfId="34160" xr:uid="{AFBB28CE-2E52-4450-A1FD-1581D88EA048}"/>
    <cellStyle name="Normal 25 4 16 5 2" xfId="34161" xr:uid="{34CF8484-12D3-4EF4-A511-BE2352A18217}"/>
    <cellStyle name="Normal 25 4 16 5 2 2" xfId="34162" xr:uid="{BE3E12B8-6BEE-4DC7-8CF7-A3710434DA66}"/>
    <cellStyle name="Normal 25 4 16 5 2 2 2" xfId="34163" xr:uid="{CE60701C-99B8-4D9F-B713-C23D25B1E733}"/>
    <cellStyle name="Normal 25 4 16 5 2 2 3" xfId="34164" xr:uid="{07ECEDE9-5F56-4244-ABCA-C1C82703A77C}"/>
    <cellStyle name="Normal 25 4 16 5 2 2 4" xfId="34165" xr:uid="{9636C483-2E5B-4D7C-A9CB-588412D21A5D}"/>
    <cellStyle name="Normal 25 4 16 5 2 2 5" xfId="34166" xr:uid="{5BE7090E-5FF7-4D89-8B45-CF69F2A0E2B4}"/>
    <cellStyle name="Normal 25 4 16 5 2 3" xfId="34167" xr:uid="{47051EF9-FD2E-429C-8455-CFCEDBBD16D6}"/>
    <cellStyle name="Normal 25 4 16 5 2 4" xfId="34168" xr:uid="{F8F64403-742B-4B49-BC02-DE1DAB73BE30}"/>
    <cellStyle name="Normal 25 4 16 5 2 5" xfId="34169" xr:uid="{0C1AB7E7-609B-4EE1-B0CC-746713DFE07B}"/>
    <cellStyle name="Normal 25 4 16 5 2 6" xfId="34170" xr:uid="{AF1619A5-598F-495B-9BBB-ACD6F1FA0D8D}"/>
    <cellStyle name="Normal 25 4 16 5 3" xfId="34171" xr:uid="{FCDE9354-0409-481C-A90A-1BC43F8C43C3}"/>
    <cellStyle name="Normal 25 4 16 5 3 2" xfId="34172" xr:uid="{A0597DDA-CE52-4AE8-B999-B1F97C9B52CC}"/>
    <cellStyle name="Normal 25 4 16 5 3 2 2" xfId="34173" xr:uid="{5AAF6DDD-3093-435F-895E-FB90A164C4CB}"/>
    <cellStyle name="Normal 25 4 16 5 3 2 3" xfId="34174" xr:uid="{54D34671-3599-4D9D-982D-6F8F7560586B}"/>
    <cellStyle name="Normal 25 4 16 5 3 3" xfId="34175" xr:uid="{CA56BFBF-B9EF-4D36-BEA5-80327AA35606}"/>
    <cellStyle name="Normal 25 4 16 5 3 4" xfId="34176" xr:uid="{6FB9A2F7-B9E4-4085-9442-1256DC815ABD}"/>
    <cellStyle name="Normal 25 4 16 5 3 5" xfId="34177" xr:uid="{3BD9AE21-7E9F-4276-A269-A26D2A0A4F80}"/>
    <cellStyle name="Normal 25 4 16 5 3 6" xfId="34178" xr:uid="{448DEDA2-613A-4229-B461-A2C9B08706B3}"/>
    <cellStyle name="Normal 25 4 16 5 4" xfId="34179" xr:uid="{3584CC3C-BB6A-46D5-AAB6-599430861C0B}"/>
    <cellStyle name="Normal 25 4 16 5 4 2" xfId="34180" xr:uid="{D6460C9E-CF86-4D58-8351-A0A88D3E5F7A}"/>
    <cellStyle name="Normal 25 4 16 5 4 3" xfId="34181" xr:uid="{ED5FEFCF-F266-4264-B237-304D5F3A17FA}"/>
    <cellStyle name="Normal 25 4 16 5 5" xfId="34182" xr:uid="{B5ACAFA6-9E2E-413B-86B1-3AFF6FAD4BC2}"/>
    <cellStyle name="Normal 25 4 16 5 6" xfId="34183" xr:uid="{1CC7F6BF-92B5-444D-9CCC-C78BAF0BB750}"/>
    <cellStyle name="Normal 25 4 16 5 7" xfId="34184" xr:uid="{022691C5-9B2A-40AF-B2EC-4E9C0106F5A9}"/>
    <cellStyle name="Normal 25 4 16 5 8" xfId="34185" xr:uid="{35305636-4A62-4A7E-941C-B047509A7CE3}"/>
    <cellStyle name="Normal 25 4 16 6" xfId="34186" xr:uid="{D5E8617D-1ADE-4616-9E82-3AA45741C8C5}"/>
    <cellStyle name="Normal 25 4 16 7" xfId="34187" xr:uid="{C8F994DF-98A7-4687-921B-92CC739101D5}"/>
    <cellStyle name="Normal 25 4 17" xfId="34188" xr:uid="{C659D0BA-D9A7-424C-ACE1-3A9B62E12999}"/>
    <cellStyle name="Normal 25 4 17 2" xfId="34189" xr:uid="{BB47291C-242D-4198-81A2-4BE133C6DCB8}"/>
    <cellStyle name="Normal 25 4 17 2 2" xfId="34190" xr:uid="{B90D00E1-58B3-433B-8AE5-A0BD1784D758}"/>
    <cellStyle name="Normal 25 4 17 2 2 2" xfId="34191" xr:uid="{7C841F8E-774D-4BB1-B19F-FEF615A25720}"/>
    <cellStyle name="Normal 25 4 17 2 3" xfId="34192" xr:uid="{F96E2CB6-C5AB-46C9-9E46-46075067D060}"/>
    <cellStyle name="Normal 25 4 17 2 4" xfId="34193" xr:uid="{538685F3-AE9F-4506-A207-8B527A898097}"/>
    <cellStyle name="Normal 25 4 17 3" xfId="34194" xr:uid="{041F3137-1FEC-471F-B096-28C21A89EF62}"/>
    <cellStyle name="Normal 25 4 17 4" xfId="34195" xr:uid="{D0EEF530-DD2D-432A-9663-85D34343A363}"/>
    <cellStyle name="Normal 25 4 17 4 2" xfId="34196" xr:uid="{E300CD5B-4121-42DD-86D3-6E82B31AD477}"/>
    <cellStyle name="Normal 25 4 17 4 2 2" xfId="34197" xr:uid="{7EF557BA-B2A2-4BFD-A5FB-16D5C9D0C0D8}"/>
    <cellStyle name="Normal 25 4 17 4 2 2 2" xfId="34198" xr:uid="{D5F2F4F4-FEC6-4930-BBFC-9E254DAAAB35}"/>
    <cellStyle name="Normal 25 4 17 4 2 2 3" xfId="34199" xr:uid="{5A027643-44BB-4F85-BB87-6242D9FD20B7}"/>
    <cellStyle name="Normal 25 4 17 4 2 2 4" xfId="34200" xr:uid="{20A2FEDB-EA75-43FB-8AA4-1A65467DA52F}"/>
    <cellStyle name="Normal 25 4 17 4 2 2 5" xfId="34201" xr:uid="{62CC3F45-D878-44BE-B216-254A3178A35E}"/>
    <cellStyle name="Normal 25 4 17 4 2 3" xfId="34202" xr:uid="{32B87E47-9FA4-4B3E-806B-6D48F7DF1D36}"/>
    <cellStyle name="Normal 25 4 17 4 2 4" xfId="34203" xr:uid="{A84AFA86-79CC-4246-9F47-64FD8EEC8F70}"/>
    <cellStyle name="Normal 25 4 17 4 2 5" xfId="34204" xr:uid="{BDCC64BB-CFC7-4C12-8AA8-EE0B69D46396}"/>
    <cellStyle name="Normal 25 4 17 4 2 6" xfId="34205" xr:uid="{7E63ECC3-DF60-4874-8E5E-2FE3DB341178}"/>
    <cellStyle name="Normal 25 4 17 4 3" xfId="34206" xr:uid="{074480BC-1A3D-4B8C-B374-703ACB9A6643}"/>
    <cellStyle name="Normal 25 4 17 4 3 2" xfId="34207" xr:uid="{80A17FB6-BBE0-441C-9AC7-93B5C967DF5B}"/>
    <cellStyle name="Normal 25 4 17 4 3 2 2" xfId="34208" xr:uid="{CEABF075-0344-417C-8F0C-228FC3D25859}"/>
    <cellStyle name="Normal 25 4 17 4 3 2 3" xfId="34209" xr:uid="{6BA30AE9-576C-48AB-B430-9BA5E0F1E561}"/>
    <cellStyle name="Normal 25 4 17 4 3 3" xfId="34210" xr:uid="{BECE7E63-F0EC-4E39-9F6A-C3930F0AF91B}"/>
    <cellStyle name="Normal 25 4 17 4 3 4" xfId="34211" xr:uid="{5A468B0B-F214-40D0-9B86-E608CF0E2C0D}"/>
    <cellStyle name="Normal 25 4 17 4 3 5" xfId="34212" xr:uid="{5ADD8857-B2D6-4C87-B0C4-E9D1537BF3AC}"/>
    <cellStyle name="Normal 25 4 17 4 3 6" xfId="34213" xr:uid="{F2E01559-A046-4B75-80C8-416D91AB7308}"/>
    <cellStyle name="Normal 25 4 17 4 4" xfId="34214" xr:uid="{CE37B97C-F6D2-49C5-A6E9-84540FFFCD8C}"/>
    <cellStyle name="Normal 25 4 17 4 4 2" xfId="34215" xr:uid="{A54E66CC-6F1C-48DC-827E-39F45EBF16C3}"/>
    <cellStyle name="Normal 25 4 17 4 4 3" xfId="34216" xr:uid="{B5266126-403F-464D-8CB7-AE5D5E3DEAD7}"/>
    <cellStyle name="Normal 25 4 17 4 5" xfId="34217" xr:uid="{DA78A92F-61DA-41BF-9575-14714739D3D7}"/>
    <cellStyle name="Normal 25 4 17 4 6" xfId="34218" xr:uid="{7E9B57A9-D141-4D7B-9F68-7C8A7ACE8114}"/>
    <cellStyle name="Normal 25 4 17 4 7" xfId="34219" xr:uid="{42EF9BC8-9F96-43BC-BC6D-69F10BC0F6AA}"/>
    <cellStyle name="Normal 25 4 17 4 8" xfId="34220" xr:uid="{2F8802B8-BB0E-4FF8-8880-C549913F117A}"/>
    <cellStyle name="Normal 25 4 17 5" xfId="34221" xr:uid="{53C62E88-3CB3-4DC9-BDB4-11CA5BB1F83F}"/>
    <cellStyle name="Normal 25 4 17 5 2" xfId="34222" xr:uid="{101088C6-0E63-4D00-9E7B-A3D09F7A9F2D}"/>
    <cellStyle name="Normal 25 4 17 5 2 2" xfId="34223" xr:uid="{81A10ED2-E79C-4618-B9E6-AE41CFFC1870}"/>
    <cellStyle name="Normal 25 4 17 5 2 2 2" xfId="34224" xr:uid="{F4D375DF-09F4-4BEF-B68F-B4CDD7C02D28}"/>
    <cellStyle name="Normal 25 4 17 5 2 2 3" xfId="34225" xr:uid="{F4164181-4411-428F-A5DB-85D54E9D8621}"/>
    <cellStyle name="Normal 25 4 17 5 2 2 4" xfId="34226" xr:uid="{0815AC22-9C2C-4B2F-A1AD-B8F1A3E14D6A}"/>
    <cellStyle name="Normal 25 4 17 5 2 2 5" xfId="34227" xr:uid="{2E918A27-88CB-4D66-995C-D86B8D5BDE99}"/>
    <cellStyle name="Normal 25 4 17 5 2 3" xfId="34228" xr:uid="{1E275510-3770-4C83-9F34-8DB7AC34D77F}"/>
    <cellStyle name="Normal 25 4 17 5 2 4" xfId="34229" xr:uid="{93D94B95-AAF4-4691-BEAB-1A3B9276FB48}"/>
    <cellStyle name="Normal 25 4 17 5 2 5" xfId="34230" xr:uid="{AD70F935-C481-4EB1-A893-A2D82EDC3849}"/>
    <cellStyle name="Normal 25 4 17 5 2 6" xfId="34231" xr:uid="{087A4BEE-000D-4805-8C6F-C0071E2C70D3}"/>
    <cellStyle name="Normal 25 4 17 5 3" xfId="34232" xr:uid="{611A8873-1677-4467-8EF5-8966A0BBE97E}"/>
    <cellStyle name="Normal 25 4 17 5 3 2" xfId="34233" xr:uid="{BA0FDFF4-728C-4403-AC89-840E8794951A}"/>
    <cellStyle name="Normal 25 4 17 5 3 2 2" xfId="34234" xr:uid="{67948D3C-DC1F-48F2-B070-9A00693FA29F}"/>
    <cellStyle name="Normal 25 4 17 5 3 2 3" xfId="34235" xr:uid="{05CB3159-FDE0-4287-8118-2168858DD57F}"/>
    <cellStyle name="Normal 25 4 17 5 3 3" xfId="34236" xr:uid="{2C277F47-2C5E-4526-A5AF-92D494AFD0EF}"/>
    <cellStyle name="Normal 25 4 17 5 3 4" xfId="34237" xr:uid="{83628505-123F-413C-824F-B26EF82B4BD5}"/>
    <cellStyle name="Normal 25 4 17 5 3 5" xfId="34238" xr:uid="{36A94860-CB7D-4B37-9118-8BBFF89D5A34}"/>
    <cellStyle name="Normal 25 4 17 5 3 6" xfId="34239" xr:uid="{EA3E5BD7-E99D-466F-9A2F-FE21CA2D9730}"/>
    <cellStyle name="Normal 25 4 17 5 4" xfId="34240" xr:uid="{99DCE697-09EB-4605-896B-8E1578267116}"/>
    <cellStyle name="Normal 25 4 17 5 4 2" xfId="34241" xr:uid="{183C3343-496B-45F6-8E1F-F396B88E6495}"/>
    <cellStyle name="Normal 25 4 17 5 4 3" xfId="34242" xr:uid="{1AF952ED-02DE-4DF8-9CDD-CA0C12876601}"/>
    <cellStyle name="Normal 25 4 17 5 5" xfId="34243" xr:uid="{7C1A70E1-0D1D-4282-8C99-22C7ECF18947}"/>
    <cellStyle name="Normal 25 4 17 5 6" xfId="34244" xr:uid="{9DE1F5F2-9ECD-4FC5-8264-933A8C101432}"/>
    <cellStyle name="Normal 25 4 17 5 7" xfId="34245" xr:uid="{294C1970-2EA8-4634-B6D2-80C4A5CA5946}"/>
    <cellStyle name="Normal 25 4 17 5 8" xfId="34246" xr:uid="{0B55D134-2B16-44EC-842E-6BE2EAF416DF}"/>
    <cellStyle name="Normal 25 4 17 6" xfId="34247" xr:uid="{7ACAAC52-81FA-4610-9290-996079CBDEC5}"/>
    <cellStyle name="Normal 25 4 17 7" xfId="34248" xr:uid="{85430724-3A52-4E35-BAE1-B0891AC9B05B}"/>
    <cellStyle name="Normal 25 4 2" xfId="34249" xr:uid="{C67D658F-F7BB-4B9B-93E2-EEE61DA7F2BB}"/>
    <cellStyle name="Normal 25 4 2 2" xfId="34250" xr:uid="{4E14AF7F-0753-4515-9CA5-F5D9A9C6225B}"/>
    <cellStyle name="Normal 25 4 2 2 2" xfId="34251" xr:uid="{D6CD9421-BE73-4B40-B203-862D58D74CD1}"/>
    <cellStyle name="Normal 25 4 2 2 2 2" xfId="34252" xr:uid="{A55EF971-B20F-41DB-8D75-651239120D19}"/>
    <cellStyle name="Normal 25 4 2 2 3" xfId="34253" xr:uid="{DAB2CADB-D040-4F5A-B3F9-A75A0DE35DAC}"/>
    <cellStyle name="Normal 25 4 2 2 4" xfId="34254" xr:uid="{6EEA7F81-2F49-4552-89E8-F0E5F3E5F190}"/>
    <cellStyle name="Normal 25 4 2 3" xfId="34255" xr:uid="{057BAA5D-F320-441F-93E3-8C41C9367DB3}"/>
    <cellStyle name="Normal 25 4 2 4" xfId="34256" xr:uid="{CD80F756-487B-43C8-A8E6-E0772F3D1078}"/>
    <cellStyle name="Normal 25 4 2 4 2" xfId="34257" xr:uid="{B3CC74CD-4421-49A4-8E7E-CA613DC8C526}"/>
    <cellStyle name="Normal 25 4 2 4 2 2" xfId="34258" xr:uid="{912F5A1F-04E3-4A65-AD52-FBA92E3EC373}"/>
    <cellStyle name="Normal 25 4 2 4 2 2 2" xfId="34259" xr:uid="{B8356C05-D81F-413E-A7D5-60BE7E87CBB8}"/>
    <cellStyle name="Normal 25 4 2 4 2 2 3" xfId="34260" xr:uid="{12DC7DB9-4DB2-418C-8FC8-57633F1B19D0}"/>
    <cellStyle name="Normal 25 4 2 4 2 2 4" xfId="34261" xr:uid="{F2FDE53F-053D-4B2B-9271-585472CC4EA5}"/>
    <cellStyle name="Normal 25 4 2 4 2 2 5" xfId="34262" xr:uid="{FEA6F5A8-A0A7-4911-AEE6-2E5A9668561E}"/>
    <cellStyle name="Normal 25 4 2 4 2 3" xfId="34263" xr:uid="{55BECEF4-26B1-419B-AA98-276717D70742}"/>
    <cellStyle name="Normal 25 4 2 4 2 4" xfId="34264" xr:uid="{A4F2DAEB-ED8B-42C2-8474-FD6D41BE40FC}"/>
    <cellStyle name="Normal 25 4 2 4 2 5" xfId="34265" xr:uid="{441237F7-1A93-4902-A083-9D40163B1D8F}"/>
    <cellStyle name="Normal 25 4 2 4 2 6" xfId="34266" xr:uid="{1F3BEA44-8C5D-4ABA-9C86-6BA454109B68}"/>
    <cellStyle name="Normal 25 4 2 4 3" xfId="34267" xr:uid="{54275CBE-98AF-4C9A-9BBC-AE1E922EA329}"/>
    <cellStyle name="Normal 25 4 2 4 3 2" xfId="34268" xr:uid="{D29E8A61-1E5D-4BBE-92C4-44BF88A386B9}"/>
    <cellStyle name="Normal 25 4 2 4 3 2 2" xfId="34269" xr:uid="{3C2323FF-0FC8-46A0-AF76-00CDDCF56F9E}"/>
    <cellStyle name="Normal 25 4 2 4 3 2 3" xfId="34270" xr:uid="{08E7F73E-CC08-4BC4-AA2A-3B1805E5CDCB}"/>
    <cellStyle name="Normal 25 4 2 4 3 3" xfId="34271" xr:uid="{8056A773-24C1-4055-AC8B-848DF93EED41}"/>
    <cellStyle name="Normal 25 4 2 4 3 4" xfId="34272" xr:uid="{E53AFB55-235B-4288-A1E5-86F44459B28E}"/>
    <cellStyle name="Normal 25 4 2 4 3 5" xfId="34273" xr:uid="{5AD1E23C-205D-4CEA-81EC-E3EEE8FE7C86}"/>
    <cellStyle name="Normal 25 4 2 4 3 6" xfId="34274" xr:uid="{70843F98-8C7E-49D5-A175-B9FD1C19C0E5}"/>
    <cellStyle name="Normal 25 4 2 4 4" xfId="34275" xr:uid="{CEB4D63E-73DE-4120-A3DB-D1DC29D12A87}"/>
    <cellStyle name="Normal 25 4 2 4 4 2" xfId="34276" xr:uid="{1B0CA845-786D-462B-B9EA-D7277EC5451D}"/>
    <cellStyle name="Normal 25 4 2 4 4 3" xfId="34277" xr:uid="{C56DB440-45BA-432C-9EB0-3BC60CE0721D}"/>
    <cellStyle name="Normal 25 4 2 4 5" xfId="34278" xr:uid="{4EB9A204-2ACF-4D77-873C-0CC1FA248593}"/>
    <cellStyle name="Normal 25 4 2 4 6" xfId="34279" xr:uid="{8AE8D8F6-34D8-46D8-9D2B-BDDB78C5B48E}"/>
    <cellStyle name="Normal 25 4 2 4 7" xfId="34280" xr:uid="{E3AA736C-56B9-4902-B6A9-8E52C3BE24F7}"/>
    <cellStyle name="Normal 25 4 2 4 8" xfId="34281" xr:uid="{B312F683-BF92-4CAF-A910-E0F657B372C3}"/>
    <cellStyle name="Normal 25 4 2 5" xfId="34282" xr:uid="{AAA3CB42-244E-4A14-A30D-61646234B2F1}"/>
    <cellStyle name="Normal 25 4 2 5 2" xfId="34283" xr:uid="{98339528-5174-449B-87EB-572B89334031}"/>
    <cellStyle name="Normal 25 4 2 5 2 2" xfId="34284" xr:uid="{07A74AFA-5058-4B0D-BA80-79DEEB67EF40}"/>
    <cellStyle name="Normal 25 4 2 5 2 2 2" xfId="34285" xr:uid="{2C75F5A0-94FD-4BB6-AF79-A8E8B15F735F}"/>
    <cellStyle name="Normal 25 4 2 5 2 2 3" xfId="34286" xr:uid="{13EF3FE7-3240-44E3-B17D-3514069A3C99}"/>
    <cellStyle name="Normal 25 4 2 5 2 2 4" xfId="34287" xr:uid="{5B350AB7-C018-44B7-869C-8277397550E9}"/>
    <cellStyle name="Normal 25 4 2 5 2 2 5" xfId="34288" xr:uid="{E20B7B57-11C9-4F69-99AA-38E114815639}"/>
    <cellStyle name="Normal 25 4 2 5 2 3" xfId="34289" xr:uid="{E9A37F64-66E4-4C61-8F60-2B9E13B662D0}"/>
    <cellStyle name="Normal 25 4 2 5 2 4" xfId="34290" xr:uid="{08BEEDBC-3974-4173-B8F3-36F2226BD59E}"/>
    <cellStyle name="Normal 25 4 2 5 2 5" xfId="34291" xr:uid="{215B58D0-DBD9-4772-8500-46B213B08249}"/>
    <cellStyle name="Normal 25 4 2 5 2 6" xfId="34292" xr:uid="{3A88ACA2-3283-4EBB-BF1E-927FB8BD7F26}"/>
    <cellStyle name="Normal 25 4 2 5 3" xfId="34293" xr:uid="{A2FA360F-94D3-4A85-9BF3-B7FC196C69FB}"/>
    <cellStyle name="Normal 25 4 2 5 3 2" xfId="34294" xr:uid="{EB8D413A-AE9E-4EB3-8092-EB42C19D2CF0}"/>
    <cellStyle name="Normal 25 4 2 5 3 2 2" xfId="34295" xr:uid="{8FAFE55E-93FF-4599-8504-76140968E6D4}"/>
    <cellStyle name="Normal 25 4 2 5 3 2 3" xfId="34296" xr:uid="{1B3D6C89-BA06-43E2-9704-10CC768EBFC8}"/>
    <cellStyle name="Normal 25 4 2 5 3 3" xfId="34297" xr:uid="{CE83F3CD-8B94-4319-B367-B37B511C3296}"/>
    <cellStyle name="Normal 25 4 2 5 3 4" xfId="34298" xr:uid="{FE1D65E3-9C79-4095-B573-69F3779BB822}"/>
    <cellStyle name="Normal 25 4 2 5 3 5" xfId="34299" xr:uid="{0CDD810D-7AAB-4315-91F2-87D5EA461C27}"/>
    <cellStyle name="Normal 25 4 2 5 3 6" xfId="34300" xr:uid="{435B157B-B72F-4B9A-A1DD-390678A2551C}"/>
    <cellStyle name="Normal 25 4 2 5 4" xfId="34301" xr:uid="{7AD5EFF9-298E-4F00-95FB-1B045D948809}"/>
    <cellStyle name="Normal 25 4 2 5 4 2" xfId="34302" xr:uid="{357CB740-9C4F-4BC7-AF73-B19A10D4EB53}"/>
    <cellStyle name="Normal 25 4 2 5 4 3" xfId="34303" xr:uid="{9640EB75-0D9D-4E7E-9367-CEF01BDF1DC3}"/>
    <cellStyle name="Normal 25 4 2 5 5" xfId="34304" xr:uid="{D9F6EE48-CAA1-4283-A553-9E926A5543F1}"/>
    <cellStyle name="Normal 25 4 2 5 6" xfId="34305" xr:uid="{204C2A81-CE72-4737-8FA2-6ECA3C0B8898}"/>
    <cellStyle name="Normal 25 4 2 5 7" xfId="34306" xr:uid="{8D25FA95-38EC-43B9-AAAF-AAB39A97A83F}"/>
    <cellStyle name="Normal 25 4 2 5 8" xfId="34307" xr:uid="{D493D86E-661E-4482-97FF-B03ADBFAA898}"/>
    <cellStyle name="Normal 25 4 2 6" xfId="34308" xr:uid="{CA5FC7D0-1392-43CF-89B2-45CCBD8CFE19}"/>
    <cellStyle name="Normal 25 4 2 7" xfId="34309" xr:uid="{F4D71B90-E537-41F6-A07F-385203236B39}"/>
    <cellStyle name="Normal 25 4 3" xfId="34310" xr:uid="{7D671C68-BCB1-4AD9-A427-EB02DB8EAFDA}"/>
    <cellStyle name="Normal 25 4 3 2" xfId="34311" xr:uid="{B8ED6545-C4A2-4872-8364-FE8FE1821813}"/>
    <cellStyle name="Normal 25 4 3 2 2" xfId="34312" xr:uid="{F78C5164-EA5D-47D1-9A93-246D944DF556}"/>
    <cellStyle name="Normal 25 4 3 2 2 2" xfId="34313" xr:uid="{C34233ED-B67B-479B-A064-C9F351E3647F}"/>
    <cellStyle name="Normal 25 4 3 2 3" xfId="34314" xr:uid="{B5A9E0CB-E4FB-40EE-95D0-30F2E885B0EF}"/>
    <cellStyle name="Normal 25 4 3 2 4" xfId="34315" xr:uid="{FD5E0FBE-C0FD-4595-9FD7-5E0F7335EEED}"/>
    <cellStyle name="Normal 25 4 3 3" xfId="34316" xr:uid="{18842B52-7362-401B-886F-1D40BA00D1EF}"/>
    <cellStyle name="Normal 25 4 3 4" xfId="34317" xr:uid="{14598B97-E79E-4C38-9877-976A6E0F3CC0}"/>
    <cellStyle name="Normal 25 4 3 4 2" xfId="34318" xr:uid="{84E9886E-ECD7-42D2-8230-985B4CB4A7DC}"/>
    <cellStyle name="Normal 25 4 3 4 2 2" xfId="34319" xr:uid="{0C09A31D-8455-4B3E-837D-9E5D3DB9E8E8}"/>
    <cellStyle name="Normal 25 4 3 4 2 2 2" xfId="34320" xr:uid="{BBED0CD1-596F-46B6-9ADC-1DD6A2E67509}"/>
    <cellStyle name="Normal 25 4 3 4 2 2 3" xfId="34321" xr:uid="{2154C8D6-2670-4919-A901-3CF5334702A6}"/>
    <cellStyle name="Normal 25 4 3 4 2 2 4" xfId="34322" xr:uid="{62A04179-F793-4519-AC2E-3006232A09F5}"/>
    <cellStyle name="Normal 25 4 3 4 2 2 5" xfId="34323" xr:uid="{20F188F1-FA23-4880-A517-3C96B1DB5B31}"/>
    <cellStyle name="Normal 25 4 3 4 2 3" xfId="34324" xr:uid="{F5C0C066-258B-4737-8FF3-AB0F63B14397}"/>
    <cellStyle name="Normal 25 4 3 4 2 4" xfId="34325" xr:uid="{FAC16EC1-875F-463F-A001-DFC2B33F52A1}"/>
    <cellStyle name="Normal 25 4 3 4 2 5" xfId="34326" xr:uid="{2AC073BA-F08D-4E48-9D6B-ED2DB9C7382E}"/>
    <cellStyle name="Normal 25 4 3 4 2 6" xfId="34327" xr:uid="{0BC7A7BC-1A59-4BBB-8287-633E8DE9A767}"/>
    <cellStyle name="Normal 25 4 3 4 3" xfId="34328" xr:uid="{63E47A0F-20DF-4281-AA24-EE2BA37B24C2}"/>
    <cellStyle name="Normal 25 4 3 4 3 2" xfId="34329" xr:uid="{295DAA90-ED0E-4677-9B91-FA8002862515}"/>
    <cellStyle name="Normal 25 4 3 4 3 2 2" xfId="34330" xr:uid="{B023D7B6-7117-483F-B667-5E9F3F46A4FC}"/>
    <cellStyle name="Normal 25 4 3 4 3 2 3" xfId="34331" xr:uid="{EF54E33E-C3AE-463F-BC39-7C1929EA40D4}"/>
    <cellStyle name="Normal 25 4 3 4 3 3" xfId="34332" xr:uid="{426E3479-5807-49E0-BC45-04D1E141D1B8}"/>
    <cellStyle name="Normal 25 4 3 4 3 4" xfId="34333" xr:uid="{B714C8BF-9172-4C46-94C4-2FF2A155F89A}"/>
    <cellStyle name="Normal 25 4 3 4 3 5" xfId="34334" xr:uid="{D5E6F797-B7D6-4C57-980D-9A54FF4F5888}"/>
    <cellStyle name="Normal 25 4 3 4 3 6" xfId="34335" xr:uid="{68F8EA7B-E7F5-41BE-A0C1-813BA1FC54E2}"/>
    <cellStyle name="Normal 25 4 3 4 4" xfId="34336" xr:uid="{D05A9822-9140-4498-A32F-F197B094D795}"/>
    <cellStyle name="Normal 25 4 3 4 4 2" xfId="34337" xr:uid="{86ECDA50-B7E3-42FB-8556-0D515FB9D21F}"/>
    <cellStyle name="Normal 25 4 3 4 4 3" xfId="34338" xr:uid="{CBC19EE3-D5F3-4A69-8AE0-FE6E122DCBB8}"/>
    <cellStyle name="Normal 25 4 3 4 5" xfId="34339" xr:uid="{DA86BE1F-02CC-4FEA-A72A-7264AA8FCEDA}"/>
    <cellStyle name="Normal 25 4 3 4 6" xfId="34340" xr:uid="{B16A067E-170F-4136-A8CD-138C740548AA}"/>
    <cellStyle name="Normal 25 4 3 4 7" xfId="34341" xr:uid="{ED0A18FF-C606-4760-AD32-7CA2CC9025E9}"/>
    <cellStyle name="Normal 25 4 3 4 8" xfId="34342" xr:uid="{2AE73E92-35AC-49DD-9049-10C1C8A352FC}"/>
    <cellStyle name="Normal 25 4 3 5" xfId="34343" xr:uid="{ECECD700-6388-4AA2-A9C2-2C0C357DBACC}"/>
    <cellStyle name="Normal 25 4 3 5 2" xfId="34344" xr:uid="{85C7A1E5-32AD-458A-9895-1BCA2CC4BFD3}"/>
    <cellStyle name="Normal 25 4 3 5 2 2" xfId="34345" xr:uid="{3F85A420-0A62-47E1-BA6A-7CA73FDC84BB}"/>
    <cellStyle name="Normal 25 4 3 5 2 2 2" xfId="34346" xr:uid="{5A1B125B-5C87-4A56-AE0B-D143235DC52A}"/>
    <cellStyle name="Normal 25 4 3 5 2 2 3" xfId="34347" xr:uid="{19192F7D-2F3F-4846-B7F7-B27A8173F1FE}"/>
    <cellStyle name="Normal 25 4 3 5 2 2 4" xfId="34348" xr:uid="{F98EDDFF-CCF3-4076-8B4D-28E3C83A0C15}"/>
    <cellStyle name="Normal 25 4 3 5 2 2 5" xfId="34349" xr:uid="{8DB0C563-8331-438E-920F-44873B43051D}"/>
    <cellStyle name="Normal 25 4 3 5 2 3" xfId="34350" xr:uid="{4C44E76F-4532-41C1-A379-CE49E407E6F8}"/>
    <cellStyle name="Normal 25 4 3 5 2 4" xfId="34351" xr:uid="{5ECAEF29-2B58-454D-AFE9-9CA275B760E7}"/>
    <cellStyle name="Normal 25 4 3 5 2 5" xfId="34352" xr:uid="{9C41A218-B92E-4355-93C6-4766C2BCBB73}"/>
    <cellStyle name="Normal 25 4 3 5 2 6" xfId="34353" xr:uid="{BADADA0A-70F5-4664-BDF3-7AE00FB32E46}"/>
    <cellStyle name="Normal 25 4 3 5 3" xfId="34354" xr:uid="{B4195FD8-9DCE-44DC-B928-BE28824A81A7}"/>
    <cellStyle name="Normal 25 4 3 5 3 2" xfId="34355" xr:uid="{E12BDEC1-CD5E-461D-82F2-1877D37FA7A9}"/>
    <cellStyle name="Normal 25 4 3 5 3 2 2" xfId="34356" xr:uid="{22511450-F931-415A-BE35-A2296523801B}"/>
    <cellStyle name="Normal 25 4 3 5 3 2 3" xfId="34357" xr:uid="{A64EB6D3-D9D4-47EE-9812-A9ED9D6D0A21}"/>
    <cellStyle name="Normal 25 4 3 5 3 3" xfId="34358" xr:uid="{3EDF133D-A2E4-4664-9F4B-6F7FF9174F3F}"/>
    <cellStyle name="Normal 25 4 3 5 3 4" xfId="34359" xr:uid="{AD4DA7A7-E200-401D-A9A9-36A23642DCFC}"/>
    <cellStyle name="Normal 25 4 3 5 3 5" xfId="34360" xr:uid="{F27E6F40-1387-471C-8E91-9F4D03D9C208}"/>
    <cellStyle name="Normal 25 4 3 5 3 6" xfId="34361" xr:uid="{C3671007-87CD-4CE5-A9CD-015AF4D1DA85}"/>
    <cellStyle name="Normal 25 4 3 5 4" xfId="34362" xr:uid="{FB67E811-1241-49D8-A168-FD9614A8FC9E}"/>
    <cellStyle name="Normal 25 4 3 5 4 2" xfId="34363" xr:uid="{4B79B7ED-833D-46C1-BFE6-08F8931AD483}"/>
    <cellStyle name="Normal 25 4 3 5 4 3" xfId="34364" xr:uid="{590FA13C-9B5D-485E-9490-A20FD5B1B56B}"/>
    <cellStyle name="Normal 25 4 3 5 5" xfId="34365" xr:uid="{B0050646-B334-4BC2-8E18-A5BAAD51EE47}"/>
    <cellStyle name="Normal 25 4 3 5 6" xfId="34366" xr:uid="{4ACB0BDC-BD7F-47DA-90F2-32628DB4B3E3}"/>
    <cellStyle name="Normal 25 4 3 5 7" xfId="34367" xr:uid="{9022F218-294E-467A-8856-2B5FF3117E82}"/>
    <cellStyle name="Normal 25 4 3 5 8" xfId="34368" xr:uid="{50FE37F4-C188-43D7-9B03-F7D015C4057E}"/>
    <cellStyle name="Normal 25 4 3 6" xfId="34369" xr:uid="{CC151FD9-8104-4F10-B74F-745C3C96C535}"/>
    <cellStyle name="Normal 25 4 3 7" xfId="34370" xr:uid="{BD3B7594-8069-4104-A2D8-BB926AD91CDC}"/>
    <cellStyle name="Normal 25 4 4" xfId="34371" xr:uid="{BA16B08F-E9C9-4D27-9769-21B734816E1C}"/>
    <cellStyle name="Normal 25 4 4 2" xfId="34372" xr:uid="{A808124E-9352-4802-8FC3-029DAE9E7976}"/>
    <cellStyle name="Normal 25 4 4 2 2" xfId="34373" xr:uid="{A411D42A-CD75-4275-9DBD-BAE0C1DF1231}"/>
    <cellStyle name="Normal 25 4 4 2 2 2" xfId="34374" xr:uid="{F5F4CB3E-278B-430B-9B30-B24ABEAC0D0D}"/>
    <cellStyle name="Normal 25 4 4 2 3" xfId="34375" xr:uid="{0330A9CD-3628-4076-B71F-AE5338A1F94F}"/>
    <cellStyle name="Normal 25 4 4 2 4" xfId="34376" xr:uid="{16FBD0B4-893E-44B5-9C5D-C3F671C835A7}"/>
    <cellStyle name="Normal 25 4 4 3" xfId="34377" xr:uid="{76474F44-BCA1-40E7-BFB6-FA3595402EBC}"/>
    <cellStyle name="Normal 25 4 4 4" xfId="34378" xr:uid="{8D872EC0-74A6-4DCA-BB42-CC73719048AD}"/>
    <cellStyle name="Normal 25 4 4 4 2" xfId="34379" xr:uid="{E5B58205-67B6-47FF-A84C-56A6D1DAA331}"/>
    <cellStyle name="Normal 25 4 4 4 2 2" xfId="34380" xr:uid="{51F1E53E-33BA-4B95-841F-A4355C2291EE}"/>
    <cellStyle name="Normal 25 4 4 4 2 2 2" xfId="34381" xr:uid="{AC22DADA-0DB6-4CE2-986C-A152EA9EE9EB}"/>
    <cellStyle name="Normal 25 4 4 4 2 2 3" xfId="34382" xr:uid="{954D788A-24AB-46B6-8FED-0CF98F0B64F3}"/>
    <cellStyle name="Normal 25 4 4 4 2 2 4" xfId="34383" xr:uid="{703733C3-F848-494D-AEDD-EA822CBBCA91}"/>
    <cellStyle name="Normal 25 4 4 4 2 2 5" xfId="34384" xr:uid="{FDAC4039-044C-4E3D-9659-9A3EDCC03512}"/>
    <cellStyle name="Normal 25 4 4 4 2 3" xfId="34385" xr:uid="{0E6045B2-3B6C-4BE1-ABB6-1B419C57A60F}"/>
    <cellStyle name="Normal 25 4 4 4 2 4" xfId="34386" xr:uid="{38511C7C-9A25-4E79-A504-5306DA2A65D6}"/>
    <cellStyle name="Normal 25 4 4 4 2 5" xfId="34387" xr:uid="{F71C5B23-B4A8-4106-96B0-8196F245D9FE}"/>
    <cellStyle name="Normal 25 4 4 4 2 6" xfId="34388" xr:uid="{D7254596-DCC8-4FBF-91C4-072CA5958BB7}"/>
    <cellStyle name="Normal 25 4 4 4 3" xfId="34389" xr:uid="{7A04B3F8-1988-4877-92B7-C42263503FF7}"/>
    <cellStyle name="Normal 25 4 4 4 3 2" xfId="34390" xr:uid="{E5EFFA1F-D31B-4755-B116-093A42BFBD3B}"/>
    <cellStyle name="Normal 25 4 4 4 3 2 2" xfId="34391" xr:uid="{7BA15894-ABED-4A6F-94D4-9A672A394F65}"/>
    <cellStyle name="Normal 25 4 4 4 3 2 3" xfId="34392" xr:uid="{6C37153B-15D6-4EF5-BF9B-2D81CA5DA9FD}"/>
    <cellStyle name="Normal 25 4 4 4 3 3" xfId="34393" xr:uid="{6DB512C2-8DB1-415A-86B1-0E432AD647FF}"/>
    <cellStyle name="Normal 25 4 4 4 3 4" xfId="34394" xr:uid="{D8081AB1-8E6F-467D-AD34-03F5D710F95C}"/>
    <cellStyle name="Normal 25 4 4 4 3 5" xfId="34395" xr:uid="{E5E74F62-BFC2-4088-9B08-7E0973D76829}"/>
    <cellStyle name="Normal 25 4 4 4 3 6" xfId="34396" xr:uid="{CA99A857-A29F-462A-AAB4-1086B6485FAF}"/>
    <cellStyle name="Normal 25 4 4 4 4" xfId="34397" xr:uid="{10E5B676-23B6-4F3F-AEE9-CFE7BF5A5B55}"/>
    <cellStyle name="Normal 25 4 4 4 4 2" xfId="34398" xr:uid="{0EE2B7BA-282D-42F1-A184-E2986841D272}"/>
    <cellStyle name="Normal 25 4 4 4 4 3" xfId="34399" xr:uid="{32224D2D-7E2F-4862-B386-9B37FAE858D1}"/>
    <cellStyle name="Normal 25 4 4 4 5" xfId="34400" xr:uid="{F282D6B4-D29B-46B1-8245-3550B3B773E0}"/>
    <cellStyle name="Normal 25 4 4 4 6" xfId="34401" xr:uid="{B0F22901-2240-4907-83CB-31EEA56E277B}"/>
    <cellStyle name="Normal 25 4 4 4 7" xfId="34402" xr:uid="{D9EE12CF-BB38-4A36-BED4-9808D5471659}"/>
    <cellStyle name="Normal 25 4 4 4 8" xfId="34403" xr:uid="{6517554C-EFAA-4BB4-924B-33B918892B3A}"/>
    <cellStyle name="Normal 25 4 4 5" xfId="34404" xr:uid="{3C62B84A-E906-4ED3-A86E-BEE85761462D}"/>
    <cellStyle name="Normal 25 4 4 5 2" xfId="34405" xr:uid="{B05D6DD1-47B3-47EA-AEA2-0CC5D391DD24}"/>
    <cellStyle name="Normal 25 4 4 5 2 2" xfId="34406" xr:uid="{524FE814-5E7C-494A-9EFD-722216245F69}"/>
    <cellStyle name="Normal 25 4 4 5 2 2 2" xfId="34407" xr:uid="{C9C29FD0-FA26-4C12-B3BB-3ABD57B6F4F8}"/>
    <cellStyle name="Normal 25 4 4 5 2 2 3" xfId="34408" xr:uid="{A3F5B236-F45D-4E5E-9E23-7E6F6CF49CEC}"/>
    <cellStyle name="Normal 25 4 4 5 2 2 4" xfId="34409" xr:uid="{79945A92-C997-4647-BC21-2DE21EAA7604}"/>
    <cellStyle name="Normal 25 4 4 5 2 2 5" xfId="34410" xr:uid="{1D1EE5F2-F533-4B67-AE76-F3EBE5449461}"/>
    <cellStyle name="Normal 25 4 4 5 2 3" xfId="34411" xr:uid="{E4BBE05A-88B2-488E-82D7-76EAAAE95086}"/>
    <cellStyle name="Normal 25 4 4 5 2 4" xfId="34412" xr:uid="{4067CEEB-2B1B-4BBE-B990-4CD52D45B8D3}"/>
    <cellStyle name="Normal 25 4 4 5 2 5" xfId="34413" xr:uid="{586923AD-FB73-45A8-9D33-D28E5E8E3D1D}"/>
    <cellStyle name="Normal 25 4 4 5 2 6" xfId="34414" xr:uid="{81A5BEF0-0BF1-4336-B789-D7785525083A}"/>
    <cellStyle name="Normal 25 4 4 5 3" xfId="34415" xr:uid="{C70D8BFF-5BC0-428A-A6DF-C9B962F3C881}"/>
    <cellStyle name="Normal 25 4 4 5 3 2" xfId="34416" xr:uid="{04BABB3E-A1FD-4565-B835-BE782EED2495}"/>
    <cellStyle name="Normal 25 4 4 5 3 2 2" xfId="34417" xr:uid="{867AEE3A-BCF7-499E-B14E-525030973BF9}"/>
    <cellStyle name="Normal 25 4 4 5 3 2 3" xfId="34418" xr:uid="{8D2990AB-28DE-438E-B229-DF389971D7AC}"/>
    <cellStyle name="Normal 25 4 4 5 3 3" xfId="34419" xr:uid="{E5A1C44C-4BE7-4C85-A582-CD3A7BFB35E4}"/>
    <cellStyle name="Normal 25 4 4 5 3 4" xfId="34420" xr:uid="{DEE16FA9-085E-4BED-9E02-A7FAC74FFB59}"/>
    <cellStyle name="Normal 25 4 4 5 3 5" xfId="34421" xr:uid="{DBA62116-F509-49D1-8565-1D0745B6AD11}"/>
    <cellStyle name="Normal 25 4 4 5 3 6" xfId="34422" xr:uid="{D3844E4F-B40C-4178-BDC6-6F9A8506D4D9}"/>
    <cellStyle name="Normal 25 4 4 5 4" xfId="34423" xr:uid="{F7BE6091-37FF-4AC5-B94D-E1A288EE868A}"/>
    <cellStyle name="Normal 25 4 4 5 4 2" xfId="34424" xr:uid="{D6545346-B40A-4A5B-A00C-218A202EADAC}"/>
    <cellStyle name="Normal 25 4 4 5 4 3" xfId="34425" xr:uid="{EC1CC684-7B52-4400-875E-DE0246CEC8D1}"/>
    <cellStyle name="Normal 25 4 4 5 5" xfId="34426" xr:uid="{6DA02C2F-A6A9-44E5-94B6-CAEC90ECEE64}"/>
    <cellStyle name="Normal 25 4 4 5 6" xfId="34427" xr:uid="{33C00B26-E357-4719-87A2-A11B7D151FB4}"/>
    <cellStyle name="Normal 25 4 4 5 7" xfId="34428" xr:uid="{A1AB8DE3-CFED-451B-AF4D-48C014DE7AA6}"/>
    <cellStyle name="Normal 25 4 4 5 8" xfId="34429" xr:uid="{338C8C92-6F5B-46F1-BDE6-38357482EE8B}"/>
    <cellStyle name="Normal 25 4 4 6" xfId="34430" xr:uid="{25E0017D-0D57-4C36-8574-48C1DDF3A6EF}"/>
    <cellStyle name="Normal 25 4 4 7" xfId="34431" xr:uid="{2D368C02-8539-4388-988A-398ADDD101EF}"/>
    <cellStyle name="Normal 25 4 5" xfId="34432" xr:uid="{A5FA14D7-AF0A-4FBB-883B-B20FBCE5E97E}"/>
    <cellStyle name="Normal 25 4 5 2" xfId="34433" xr:uid="{90F553E8-F4A3-4680-90A7-965762F0A1D0}"/>
    <cellStyle name="Normal 25 4 5 2 2" xfId="34434" xr:uid="{C1C9703B-99A7-40DF-9483-7FE17F795084}"/>
    <cellStyle name="Normal 25 4 5 2 2 2" xfId="34435" xr:uid="{28F71BC0-3011-4A6E-804B-2929120181A9}"/>
    <cellStyle name="Normal 25 4 5 2 3" xfId="34436" xr:uid="{80A9404B-981B-4D1D-A6CF-78769AE8375B}"/>
    <cellStyle name="Normal 25 4 5 2 4" xfId="34437" xr:uid="{EEEDAB3B-5811-4721-BB55-A75F73F2989D}"/>
    <cellStyle name="Normal 25 4 5 3" xfId="34438" xr:uid="{619DF83F-55E0-46A7-9A9A-0C85DF0AA418}"/>
    <cellStyle name="Normal 25 4 5 4" xfId="34439" xr:uid="{803077E5-37FA-4D0B-92AB-20B40DE1E295}"/>
    <cellStyle name="Normal 25 4 5 4 2" xfId="34440" xr:uid="{2F2D3DC4-E135-4526-94A6-A8FED4E22CA8}"/>
    <cellStyle name="Normal 25 4 5 4 2 2" xfId="34441" xr:uid="{AE556507-97BC-4B4C-A70D-9B4A318BA3BC}"/>
    <cellStyle name="Normal 25 4 5 4 2 2 2" xfId="34442" xr:uid="{ABF3FBB6-8378-4B81-95F1-4C9D04D2E39D}"/>
    <cellStyle name="Normal 25 4 5 4 2 2 3" xfId="34443" xr:uid="{862316AA-A6BD-43E6-82E9-8236C3969E17}"/>
    <cellStyle name="Normal 25 4 5 4 2 2 4" xfId="34444" xr:uid="{B82A9974-730D-449E-B6FE-D298F0554443}"/>
    <cellStyle name="Normal 25 4 5 4 2 2 5" xfId="34445" xr:uid="{7FE0DD99-1AC2-4960-8379-62694F546765}"/>
    <cellStyle name="Normal 25 4 5 4 2 3" xfId="34446" xr:uid="{9678E960-E127-4F95-A07E-3B3DC36A1BB7}"/>
    <cellStyle name="Normal 25 4 5 4 2 4" xfId="34447" xr:uid="{A3836EAA-994C-4708-BC87-3057C8CAF414}"/>
    <cellStyle name="Normal 25 4 5 4 2 5" xfId="34448" xr:uid="{EE88B896-ED46-4CEE-B954-712DBE2785C8}"/>
    <cellStyle name="Normal 25 4 5 4 2 6" xfId="34449" xr:uid="{98F3D280-E912-4FBB-BE05-2279CB7167A5}"/>
    <cellStyle name="Normal 25 4 5 4 3" xfId="34450" xr:uid="{2AE97881-AD20-4660-827E-18642F74B79C}"/>
    <cellStyle name="Normal 25 4 5 4 3 2" xfId="34451" xr:uid="{987FC22D-751A-4430-96BC-7B9002F087F3}"/>
    <cellStyle name="Normal 25 4 5 4 3 2 2" xfId="34452" xr:uid="{C16BB53B-44F2-4570-AB9A-BA77B6C9B487}"/>
    <cellStyle name="Normal 25 4 5 4 3 2 3" xfId="34453" xr:uid="{94A82550-F901-4251-8997-18DCE56B2496}"/>
    <cellStyle name="Normal 25 4 5 4 3 3" xfId="34454" xr:uid="{8FA60DB4-8F46-4CE8-B22C-A6EF5DD40A21}"/>
    <cellStyle name="Normal 25 4 5 4 3 4" xfId="34455" xr:uid="{6AD3DD25-C57D-46D1-8E49-08A5439D13B3}"/>
    <cellStyle name="Normal 25 4 5 4 3 5" xfId="34456" xr:uid="{ED528C17-7B5D-4654-A23E-1967C36B0BFD}"/>
    <cellStyle name="Normal 25 4 5 4 3 6" xfId="34457" xr:uid="{02D1E580-E10C-4DBE-852D-3BF6E48A5449}"/>
    <cellStyle name="Normal 25 4 5 4 4" xfId="34458" xr:uid="{3FEDDE8D-EC10-4859-B9EE-AFA3C760EE3B}"/>
    <cellStyle name="Normal 25 4 5 4 4 2" xfId="34459" xr:uid="{7FDF094E-3755-46FF-9FB9-6132E34DB662}"/>
    <cellStyle name="Normal 25 4 5 4 4 3" xfId="34460" xr:uid="{AC3AC8EB-5FBD-4E42-B5AF-CFE61E3514C6}"/>
    <cellStyle name="Normal 25 4 5 4 5" xfId="34461" xr:uid="{90303D36-5CA6-4749-8F80-725E6AA334A2}"/>
    <cellStyle name="Normal 25 4 5 4 6" xfId="34462" xr:uid="{B90EDD44-C479-43D7-8434-1B168F78FFD8}"/>
    <cellStyle name="Normal 25 4 5 4 7" xfId="34463" xr:uid="{C7BD0476-491B-42D2-93BF-D2C63AFE9C78}"/>
    <cellStyle name="Normal 25 4 5 4 8" xfId="34464" xr:uid="{5954666F-B2C2-432D-895A-6DD275D37D70}"/>
    <cellStyle name="Normal 25 4 5 5" xfId="34465" xr:uid="{A215112B-4EF4-4BDE-8FE5-8616BB8B77D1}"/>
    <cellStyle name="Normal 25 4 5 5 2" xfId="34466" xr:uid="{9F79F29C-E2F9-41CD-9B95-5C544CEE9BF8}"/>
    <cellStyle name="Normal 25 4 5 5 2 2" xfId="34467" xr:uid="{5C7024FD-CB80-42DD-985E-1F5A61169EC2}"/>
    <cellStyle name="Normal 25 4 5 5 2 2 2" xfId="34468" xr:uid="{2BA88415-577C-4BD8-9367-636EDF00B94F}"/>
    <cellStyle name="Normal 25 4 5 5 2 2 3" xfId="34469" xr:uid="{FB5C3D2B-D7DF-4C77-B306-799E58E7D918}"/>
    <cellStyle name="Normal 25 4 5 5 2 2 4" xfId="34470" xr:uid="{4DE589F3-E7AB-4804-A092-FDEDA9C09F2C}"/>
    <cellStyle name="Normal 25 4 5 5 2 2 5" xfId="34471" xr:uid="{CB71BF03-C067-4204-8402-B19E2C0DBBE4}"/>
    <cellStyle name="Normal 25 4 5 5 2 3" xfId="34472" xr:uid="{71A276CF-57CC-4AA5-BC59-D41498F627D9}"/>
    <cellStyle name="Normal 25 4 5 5 2 4" xfId="34473" xr:uid="{046A2F5F-BE5F-4862-821E-DB9C3CB41902}"/>
    <cellStyle name="Normal 25 4 5 5 2 5" xfId="34474" xr:uid="{07484A31-369F-4944-B31F-41C46FB6AD15}"/>
    <cellStyle name="Normal 25 4 5 5 2 6" xfId="34475" xr:uid="{936F6626-DFB8-40D7-ABD6-74A70545696B}"/>
    <cellStyle name="Normal 25 4 5 5 3" xfId="34476" xr:uid="{C99D9102-41BE-48AF-9BBF-16FA87DC8345}"/>
    <cellStyle name="Normal 25 4 5 5 3 2" xfId="34477" xr:uid="{80BEA120-D576-404A-9D7E-F283C40D92C6}"/>
    <cellStyle name="Normal 25 4 5 5 3 2 2" xfId="34478" xr:uid="{848C37B2-9350-4633-B058-48BC6513FAA7}"/>
    <cellStyle name="Normal 25 4 5 5 3 2 3" xfId="34479" xr:uid="{E1D0A861-FA1F-40DD-A7F7-5AAA037BD725}"/>
    <cellStyle name="Normal 25 4 5 5 3 3" xfId="34480" xr:uid="{B3882350-06DA-4FB9-8FF6-44AAC4CCBB7E}"/>
    <cellStyle name="Normal 25 4 5 5 3 4" xfId="34481" xr:uid="{34D5193D-05D8-492C-A535-5FE20C8BDB5C}"/>
    <cellStyle name="Normal 25 4 5 5 3 5" xfId="34482" xr:uid="{40CA1553-E2D7-4E65-A39A-AA7A88CA87B1}"/>
    <cellStyle name="Normal 25 4 5 5 3 6" xfId="34483" xr:uid="{3DA064B1-CD56-4551-9B58-0B930153A981}"/>
    <cellStyle name="Normal 25 4 5 5 4" xfId="34484" xr:uid="{39155AD1-CFAB-45FD-958E-0F0DF130F174}"/>
    <cellStyle name="Normal 25 4 5 5 4 2" xfId="34485" xr:uid="{241FBF94-3CCE-40C3-87F0-F17E0FAE297F}"/>
    <cellStyle name="Normal 25 4 5 5 4 3" xfId="34486" xr:uid="{E794A42D-3E31-40FB-998F-6A66FC6EAB95}"/>
    <cellStyle name="Normal 25 4 5 5 5" xfId="34487" xr:uid="{FA222665-B5CE-40B0-AB18-E30E521D5D75}"/>
    <cellStyle name="Normal 25 4 5 5 6" xfId="34488" xr:uid="{2C4259AF-7758-4FAE-A9C5-430990D0FFD1}"/>
    <cellStyle name="Normal 25 4 5 5 7" xfId="34489" xr:uid="{C2AA1393-202A-4B92-8BB0-672CE4425512}"/>
    <cellStyle name="Normal 25 4 5 5 8" xfId="34490" xr:uid="{56939BA4-5BB1-4B77-9538-CDACB4E5D463}"/>
    <cellStyle name="Normal 25 4 5 6" xfId="34491" xr:uid="{56FFDAC0-747B-4907-9F75-CA827B0B1494}"/>
    <cellStyle name="Normal 25 4 5 7" xfId="34492" xr:uid="{C4D63996-054F-4A4F-BDA3-4E6EB197671E}"/>
    <cellStyle name="Normal 25 4 6" xfId="34493" xr:uid="{9D1C883E-96BD-4CB6-8B01-E1BA3BC64BC1}"/>
    <cellStyle name="Normal 25 4 6 2" xfId="34494" xr:uid="{17CDEF10-F395-4E75-9E4A-46CB0EC81A4D}"/>
    <cellStyle name="Normal 25 4 6 2 2" xfId="34495" xr:uid="{4DA9E16A-8FBF-44EE-BD61-C4A8C2E45097}"/>
    <cellStyle name="Normal 25 4 6 2 2 2" xfId="34496" xr:uid="{D2417043-6913-4149-A4EA-50C00507F6EF}"/>
    <cellStyle name="Normal 25 4 6 2 3" xfId="34497" xr:uid="{4E479E4E-5DA3-4B84-835D-6D36B7697364}"/>
    <cellStyle name="Normal 25 4 6 2 4" xfId="34498" xr:uid="{66BFC05A-4512-49FC-B3F0-E916B72392BF}"/>
    <cellStyle name="Normal 25 4 6 3" xfId="34499" xr:uid="{24B1C240-72C7-465D-9821-293E739BC01C}"/>
    <cellStyle name="Normal 25 4 6 4" xfId="34500" xr:uid="{2030F76D-5CC5-4609-9935-A76329EB7011}"/>
    <cellStyle name="Normal 25 4 6 4 2" xfId="34501" xr:uid="{7F18654F-3804-4818-AF4F-2ABA6814E3E7}"/>
    <cellStyle name="Normal 25 4 6 4 2 2" xfId="34502" xr:uid="{88E6B5CD-CD8C-4769-B0D8-8B7B1C4B844D}"/>
    <cellStyle name="Normal 25 4 6 4 2 2 2" xfId="34503" xr:uid="{1B50D6EC-EE66-42D1-810E-261FEBC8F450}"/>
    <cellStyle name="Normal 25 4 6 4 2 2 3" xfId="34504" xr:uid="{D608FE20-DB64-48B1-98BB-5DDC50FA817E}"/>
    <cellStyle name="Normal 25 4 6 4 2 2 4" xfId="34505" xr:uid="{D58ABD6B-D086-4DAE-86B3-19837979F3AA}"/>
    <cellStyle name="Normal 25 4 6 4 2 2 5" xfId="34506" xr:uid="{E0921F75-01C1-46EC-8FA0-4B599A41FF5F}"/>
    <cellStyle name="Normal 25 4 6 4 2 3" xfId="34507" xr:uid="{556B7012-E94C-4177-BF65-6C74A9C997E2}"/>
    <cellStyle name="Normal 25 4 6 4 2 4" xfId="34508" xr:uid="{90DE2FD6-E80B-47F2-9B8B-63B6510C2E50}"/>
    <cellStyle name="Normal 25 4 6 4 2 5" xfId="34509" xr:uid="{B83CEFB0-270C-454D-9809-FC0B9F04D633}"/>
    <cellStyle name="Normal 25 4 6 4 2 6" xfId="34510" xr:uid="{61998C13-D9FE-43EA-89F0-1B101E884ABD}"/>
    <cellStyle name="Normal 25 4 6 4 3" xfId="34511" xr:uid="{9CBC12FF-3BBC-47EF-B05B-713804752BA8}"/>
    <cellStyle name="Normal 25 4 6 4 3 2" xfId="34512" xr:uid="{E957956E-AC61-4556-AA80-4909669AC738}"/>
    <cellStyle name="Normal 25 4 6 4 3 2 2" xfId="34513" xr:uid="{860727DD-6348-4048-BE70-0830F495DC3E}"/>
    <cellStyle name="Normal 25 4 6 4 3 2 3" xfId="34514" xr:uid="{28DA1B27-4FB9-41B3-A1A6-9C36A7CED15F}"/>
    <cellStyle name="Normal 25 4 6 4 3 3" xfId="34515" xr:uid="{A24B6AFC-D9B0-44E3-8A78-0D45D861C2CA}"/>
    <cellStyle name="Normal 25 4 6 4 3 4" xfId="34516" xr:uid="{E47E71A7-3548-4AAB-AB23-8D1A4BE27F5D}"/>
    <cellStyle name="Normal 25 4 6 4 3 5" xfId="34517" xr:uid="{152C8C94-E69B-41F1-9A4D-3F1562E27539}"/>
    <cellStyle name="Normal 25 4 6 4 3 6" xfId="34518" xr:uid="{22B4802D-622B-45F1-A79C-A85BD2078E32}"/>
    <cellStyle name="Normal 25 4 6 4 4" xfId="34519" xr:uid="{DED7D604-5ACF-4A3E-A764-A5DBF690EECB}"/>
    <cellStyle name="Normal 25 4 6 4 4 2" xfId="34520" xr:uid="{E9D16FE6-1C15-4896-884A-F2239145E4B4}"/>
    <cellStyle name="Normal 25 4 6 4 4 3" xfId="34521" xr:uid="{FE4BB0C3-B98A-4CAF-BB45-88BAE44798BE}"/>
    <cellStyle name="Normal 25 4 6 4 5" xfId="34522" xr:uid="{9104962D-FD4E-44E5-BB8B-771ECF3DB6AB}"/>
    <cellStyle name="Normal 25 4 6 4 6" xfId="34523" xr:uid="{450EC093-548F-49D0-A58D-4169C959DD48}"/>
    <cellStyle name="Normal 25 4 6 4 7" xfId="34524" xr:uid="{9E8F7DFE-7445-4296-8AC8-9A11C97ACBB0}"/>
    <cellStyle name="Normal 25 4 6 4 8" xfId="34525" xr:uid="{BD4D991A-D6D6-4596-B60B-C52FFD0AA2DF}"/>
    <cellStyle name="Normal 25 4 6 5" xfId="34526" xr:uid="{A9283AFB-8EEA-4323-AFDA-15ACB6BED7C3}"/>
    <cellStyle name="Normal 25 4 6 5 2" xfId="34527" xr:uid="{3F06570B-9106-423E-A023-9F1F32373BEA}"/>
    <cellStyle name="Normal 25 4 6 5 2 2" xfId="34528" xr:uid="{E5E8B45F-0C17-45F3-B018-85F96E3202C0}"/>
    <cellStyle name="Normal 25 4 6 5 2 2 2" xfId="34529" xr:uid="{07E24304-22AA-44F7-B74F-219A87E01F93}"/>
    <cellStyle name="Normal 25 4 6 5 2 2 3" xfId="34530" xr:uid="{18E3F999-2E48-40B3-A9E0-DA6C75E05F72}"/>
    <cellStyle name="Normal 25 4 6 5 2 2 4" xfId="34531" xr:uid="{628B6090-1EA4-483F-9D89-BB6A10F32C8E}"/>
    <cellStyle name="Normal 25 4 6 5 2 2 5" xfId="34532" xr:uid="{50F89FAE-DAA9-4AEF-B315-2B2CBD66284F}"/>
    <cellStyle name="Normal 25 4 6 5 2 3" xfId="34533" xr:uid="{AAC2E850-ADD0-42F5-B446-A6C4800DAB51}"/>
    <cellStyle name="Normal 25 4 6 5 2 4" xfId="34534" xr:uid="{064B9FB5-A523-4A72-A4E7-022A8EBC9A4A}"/>
    <cellStyle name="Normal 25 4 6 5 2 5" xfId="34535" xr:uid="{33313F82-5769-498C-9602-3909455A3530}"/>
    <cellStyle name="Normal 25 4 6 5 2 6" xfId="34536" xr:uid="{E0D85CDF-95EA-4F79-99CE-7FB42F4C1AE6}"/>
    <cellStyle name="Normal 25 4 6 5 3" xfId="34537" xr:uid="{77928FF8-0AB5-40DE-96B5-E701A41C77E2}"/>
    <cellStyle name="Normal 25 4 6 5 3 2" xfId="34538" xr:uid="{88F0E759-F3EA-4D7E-8A89-FE679544B981}"/>
    <cellStyle name="Normal 25 4 6 5 3 2 2" xfId="34539" xr:uid="{75D1E50A-5A45-4D52-B3D3-899775762353}"/>
    <cellStyle name="Normal 25 4 6 5 3 2 3" xfId="34540" xr:uid="{C24BE2BD-D65A-4047-BFF9-BC17A8E859C8}"/>
    <cellStyle name="Normal 25 4 6 5 3 3" xfId="34541" xr:uid="{037CC367-1CE2-4E5E-BDBE-AAC050356BEC}"/>
    <cellStyle name="Normal 25 4 6 5 3 4" xfId="34542" xr:uid="{0CCF24B8-5F97-419A-B6D9-0CBDF0EB208E}"/>
    <cellStyle name="Normal 25 4 6 5 3 5" xfId="34543" xr:uid="{C1E2CD23-CB58-4633-A7B0-BEF81E55CFC6}"/>
    <cellStyle name="Normal 25 4 6 5 3 6" xfId="34544" xr:uid="{92A40595-F066-472C-A085-EFCA440CB513}"/>
    <cellStyle name="Normal 25 4 6 5 4" xfId="34545" xr:uid="{240820D5-0C21-4022-A4FE-559ADFE3AFA7}"/>
    <cellStyle name="Normal 25 4 6 5 4 2" xfId="34546" xr:uid="{EEE4FB53-3338-408E-9A8F-F71779697711}"/>
    <cellStyle name="Normal 25 4 6 5 4 3" xfId="34547" xr:uid="{639F494D-6BCB-42D7-B257-B32CBC292F7E}"/>
    <cellStyle name="Normal 25 4 6 5 5" xfId="34548" xr:uid="{BE812CDE-3199-4F95-84D3-5CA65F2E03B6}"/>
    <cellStyle name="Normal 25 4 6 5 6" xfId="34549" xr:uid="{621BBB16-AF25-4E30-BC5D-5AC8D9B676CE}"/>
    <cellStyle name="Normal 25 4 6 5 7" xfId="34550" xr:uid="{7CB93CBB-3105-4594-A8A1-73F44C152111}"/>
    <cellStyle name="Normal 25 4 6 5 8" xfId="34551" xr:uid="{FACCA84D-132A-4029-9222-78B2A4AEDD07}"/>
    <cellStyle name="Normal 25 4 6 6" xfId="34552" xr:uid="{94E62F97-B86E-47C7-AFC3-A2CE0B9103DA}"/>
    <cellStyle name="Normal 25 4 6 7" xfId="34553" xr:uid="{4E64480A-9A8E-4104-9076-4D3E14245047}"/>
    <cellStyle name="Normal 25 4 7" xfId="34554" xr:uid="{007B5622-0ED6-460F-B792-D22EDC114FC5}"/>
    <cellStyle name="Normal 25 4 7 2" xfId="34555" xr:uid="{6E9A7126-D0C5-421B-8229-6A89EA6B725D}"/>
    <cellStyle name="Normal 25 4 7 2 2" xfId="34556" xr:uid="{00B7C74C-9C58-4324-AF70-D5167C2F3D53}"/>
    <cellStyle name="Normal 25 4 7 2 2 2" xfId="34557" xr:uid="{FE9A9390-D851-4D3B-BE78-8D1207D0D876}"/>
    <cellStyle name="Normal 25 4 7 2 3" xfId="34558" xr:uid="{D18026DC-F1C7-443B-93AC-3929B30B1684}"/>
    <cellStyle name="Normal 25 4 7 2 4" xfId="34559" xr:uid="{C9AFDB56-8CFB-43B1-9A33-AACE8C12FC95}"/>
    <cellStyle name="Normal 25 4 7 3" xfId="34560" xr:uid="{0DA4E36E-80A7-4DB3-B541-2D5146579DDE}"/>
    <cellStyle name="Normal 25 4 7 4" xfId="34561" xr:uid="{A1D47178-C706-47B0-AF11-0D9F457B5309}"/>
    <cellStyle name="Normal 25 4 7 4 2" xfId="34562" xr:uid="{F0859C51-8C48-479E-A4E6-80A2DF8A5CD4}"/>
    <cellStyle name="Normal 25 4 7 4 2 2" xfId="34563" xr:uid="{D32D0067-5BF4-461C-818D-504CE050B4FF}"/>
    <cellStyle name="Normal 25 4 7 4 2 2 2" xfId="34564" xr:uid="{B704167F-3E5D-409A-BF90-EB042C462773}"/>
    <cellStyle name="Normal 25 4 7 4 2 2 3" xfId="34565" xr:uid="{2CD71DF8-1112-42DC-9C9A-EBEE6D9EBEDA}"/>
    <cellStyle name="Normal 25 4 7 4 2 2 4" xfId="34566" xr:uid="{B9274FB8-7CA7-4A29-AF7D-0DEB54E60598}"/>
    <cellStyle name="Normal 25 4 7 4 2 2 5" xfId="34567" xr:uid="{70636EAE-20B0-414B-B12B-1E1DFC701EE5}"/>
    <cellStyle name="Normal 25 4 7 4 2 3" xfId="34568" xr:uid="{273E033E-BB73-4D93-BF5B-98B6BD857AAE}"/>
    <cellStyle name="Normal 25 4 7 4 2 4" xfId="34569" xr:uid="{E143AED2-737C-4734-A0DE-7437AE981FD2}"/>
    <cellStyle name="Normal 25 4 7 4 2 5" xfId="34570" xr:uid="{EB1170C8-F395-4FA6-A4BB-E855EE9D3683}"/>
    <cellStyle name="Normal 25 4 7 4 2 6" xfId="34571" xr:uid="{45A10195-83BE-4C4C-83DA-4D800237D4EC}"/>
    <cellStyle name="Normal 25 4 7 4 3" xfId="34572" xr:uid="{69905A1C-47E9-45D7-A69D-136A01D9CA9E}"/>
    <cellStyle name="Normal 25 4 7 4 3 2" xfId="34573" xr:uid="{E10FA84D-F9D8-495B-AA8F-AF7BAE49FBC7}"/>
    <cellStyle name="Normal 25 4 7 4 3 2 2" xfId="34574" xr:uid="{00AFA6BB-B66C-4280-A34B-134BA1B9FFF8}"/>
    <cellStyle name="Normal 25 4 7 4 3 2 3" xfId="34575" xr:uid="{A768C715-4D34-43E1-A227-8B8ACF159E66}"/>
    <cellStyle name="Normal 25 4 7 4 3 3" xfId="34576" xr:uid="{69822F65-A4EE-43C0-A970-1AED76B96FAB}"/>
    <cellStyle name="Normal 25 4 7 4 3 4" xfId="34577" xr:uid="{2844B876-0E1E-46DB-A738-7AC42F682B08}"/>
    <cellStyle name="Normal 25 4 7 4 3 5" xfId="34578" xr:uid="{7F790096-E98A-4A27-A915-0CB89472EAA4}"/>
    <cellStyle name="Normal 25 4 7 4 3 6" xfId="34579" xr:uid="{947E491B-76FA-4DA5-ADAF-9CDB6945C1ED}"/>
    <cellStyle name="Normal 25 4 7 4 4" xfId="34580" xr:uid="{4E21DF02-FE8F-4FF6-BCE4-16CD4AC673E6}"/>
    <cellStyle name="Normal 25 4 7 4 4 2" xfId="34581" xr:uid="{3028D7E7-296A-4BA7-8954-C0CA8C8C1CCC}"/>
    <cellStyle name="Normal 25 4 7 4 4 3" xfId="34582" xr:uid="{2C2E44CB-A60F-438E-B523-E596E01DF355}"/>
    <cellStyle name="Normal 25 4 7 4 5" xfId="34583" xr:uid="{D7C73A1F-2DAD-4F9A-805C-77341AD67735}"/>
    <cellStyle name="Normal 25 4 7 4 6" xfId="34584" xr:uid="{6375B554-D7D8-45CF-82F2-B25E633E4A1E}"/>
    <cellStyle name="Normal 25 4 7 4 7" xfId="34585" xr:uid="{DFB13FC2-0396-4613-BCE0-46325C2B44D9}"/>
    <cellStyle name="Normal 25 4 7 4 8" xfId="34586" xr:uid="{7AFB061B-CBEA-4E58-A232-F2496AC7E64F}"/>
    <cellStyle name="Normal 25 4 7 5" xfId="34587" xr:uid="{799F8071-7AD1-4B5D-AADF-853EE04BD528}"/>
    <cellStyle name="Normal 25 4 7 5 2" xfId="34588" xr:uid="{62753C28-D58E-44B1-967D-5180D3B36997}"/>
    <cellStyle name="Normal 25 4 7 5 2 2" xfId="34589" xr:uid="{21077115-34E7-46DC-9E46-D11D1224D4A2}"/>
    <cellStyle name="Normal 25 4 7 5 2 2 2" xfId="34590" xr:uid="{8B4008A3-A064-4247-AE80-3935C61F7C40}"/>
    <cellStyle name="Normal 25 4 7 5 2 2 3" xfId="34591" xr:uid="{B709789E-DCC6-446C-9A5E-5E24DDB794B0}"/>
    <cellStyle name="Normal 25 4 7 5 2 2 4" xfId="34592" xr:uid="{A7AA3CF8-5B85-40AB-8D16-32D2132A3759}"/>
    <cellStyle name="Normal 25 4 7 5 2 2 5" xfId="34593" xr:uid="{A4F75E49-9473-4381-AFB9-FE3907DFB485}"/>
    <cellStyle name="Normal 25 4 7 5 2 3" xfId="34594" xr:uid="{277A475A-B2C5-4874-9E64-1EC25B35B4AB}"/>
    <cellStyle name="Normal 25 4 7 5 2 4" xfId="34595" xr:uid="{A766ACDF-29E8-4E8D-A4D4-C030BF0B2DE8}"/>
    <cellStyle name="Normal 25 4 7 5 2 5" xfId="34596" xr:uid="{70861116-A838-4C1B-A455-58739422CC70}"/>
    <cellStyle name="Normal 25 4 7 5 2 6" xfId="34597" xr:uid="{CB449961-2767-4ACD-A9B9-7A27E2A06711}"/>
    <cellStyle name="Normal 25 4 7 5 3" xfId="34598" xr:uid="{62836444-3F07-4E9C-87BB-6603D5DA1428}"/>
    <cellStyle name="Normal 25 4 7 5 3 2" xfId="34599" xr:uid="{9B44A6F9-3722-4C7E-91E6-E503136DF435}"/>
    <cellStyle name="Normal 25 4 7 5 3 2 2" xfId="34600" xr:uid="{F8DA72E9-D1C2-4558-BB87-110C03D70B2B}"/>
    <cellStyle name="Normal 25 4 7 5 3 2 3" xfId="34601" xr:uid="{51548344-24A5-4FE7-921C-9F9A41201BB4}"/>
    <cellStyle name="Normal 25 4 7 5 3 3" xfId="34602" xr:uid="{4E8BCD62-01CD-4642-A743-116A7D8232A9}"/>
    <cellStyle name="Normal 25 4 7 5 3 4" xfId="34603" xr:uid="{10E248B6-FB2D-4B45-8F33-AA77D89888ED}"/>
    <cellStyle name="Normal 25 4 7 5 3 5" xfId="34604" xr:uid="{D58D7E44-0533-4E07-91FF-C8DC179CD5A9}"/>
    <cellStyle name="Normal 25 4 7 5 3 6" xfId="34605" xr:uid="{3CCFF5B0-47A3-4777-8F5D-E5E87118EE97}"/>
    <cellStyle name="Normal 25 4 7 5 4" xfId="34606" xr:uid="{D69FB1C5-C663-4E43-9DAA-A3859E4BBD25}"/>
    <cellStyle name="Normal 25 4 7 5 4 2" xfId="34607" xr:uid="{A5BF84A0-BFB5-4059-8B8C-3DE8E5C8EE8A}"/>
    <cellStyle name="Normal 25 4 7 5 4 3" xfId="34608" xr:uid="{B44A822A-D05B-4468-BCDD-42AAB1C8B64B}"/>
    <cellStyle name="Normal 25 4 7 5 5" xfId="34609" xr:uid="{E96BC5CE-DD5A-45A6-A3F3-56C6928AFD21}"/>
    <cellStyle name="Normal 25 4 7 5 6" xfId="34610" xr:uid="{3BAE5BCF-2AA2-4AC4-9ED2-5ACB241ECEC9}"/>
    <cellStyle name="Normal 25 4 7 5 7" xfId="34611" xr:uid="{957B0D8A-2188-4765-9050-9901502E0086}"/>
    <cellStyle name="Normal 25 4 7 5 8" xfId="34612" xr:uid="{0F134A37-2ADC-4F68-86BB-040AE58753D9}"/>
    <cellStyle name="Normal 25 4 7 6" xfId="34613" xr:uid="{A5F56ED1-A8CB-48C5-9CBD-6E2F336E0228}"/>
    <cellStyle name="Normal 25 4 7 7" xfId="34614" xr:uid="{16D21566-AE4A-416E-AF7D-0D614AF211C8}"/>
    <cellStyle name="Normal 25 4 8" xfId="34615" xr:uid="{6179B7DD-9DF4-433F-97ED-C7FDF7131622}"/>
    <cellStyle name="Normal 25 4 8 2" xfId="34616" xr:uid="{E60CEEDD-5220-456B-A564-A7918A188246}"/>
    <cellStyle name="Normal 25 4 8 2 2" xfId="34617" xr:uid="{0851079B-5B5E-4FAE-A337-A937AFBDA4F8}"/>
    <cellStyle name="Normal 25 4 8 2 2 2" xfId="34618" xr:uid="{4BCCD819-BF20-452C-ACD1-A5282607017E}"/>
    <cellStyle name="Normal 25 4 8 2 3" xfId="34619" xr:uid="{19F836D9-0AB1-4329-B343-5A3BF05712B3}"/>
    <cellStyle name="Normal 25 4 8 2 4" xfId="34620" xr:uid="{F428C8EC-FC1C-46B3-AB50-8FBB35FA13F6}"/>
    <cellStyle name="Normal 25 4 8 3" xfId="34621" xr:uid="{C3D8BEEE-223F-4359-AD2C-F82700A7F180}"/>
    <cellStyle name="Normal 25 4 8 4" xfId="34622" xr:uid="{D8DAA14A-9472-4CA8-9998-C8D8D58351A2}"/>
    <cellStyle name="Normal 25 4 8 4 2" xfId="34623" xr:uid="{1EE5BF2B-D110-47A5-9871-FE536D7BDBEE}"/>
    <cellStyle name="Normal 25 4 8 4 2 2" xfId="34624" xr:uid="{96AAB83A-D067-49F7-AA0B-75EC23B65A38}"/>
    <cellStyle name="Normal 25 4 8 4 2 2 2" xfId="34625" xr:uid="{16087A29-9C74-41A6-BAFF-D44E3A8FE6FB}"/>
    <cellStyle name="Normal 25 4 8 4 2 2 3" xfId="34626" xr:uid="{7323C733-A6B5-4A17-A911-070325E1DF2F}"/>
    <cellStyle name="Normal 25 4 8 4 2 2 4" xfId="34627" xr:uid="{C3A05C13-4393-40A8-9044-C9EF1F99F1A7}"/>
    <cellStyle name="Normal 25 4 8 4 2 2 5" xfId="34628" xr:uid="{7DF0B7B3-396F-40F8-8354-D64C3B1704E1}"/>
    <cellStyle name="Normal 25 4 8 4 2 3" xfId="34629" xr:uid="{23D9BBD8-26D6-416B-8792-98BE4D2B8A2A}"/>
    <cellStyle name="Normal 25 4 8 4 2 4" xfId="34630" xr:uid="{EE17A5CB-54DB-4B40-8635-45D60647185B}"/>
    <cellStyle name="Normal 25 4 8 4 2 5" xfId="34631" xr:uid="{F358A4AE-563B-408A-A31F-587AC9225EDA}"/>
    <cellStyle name="Normal 25 4 8 4 2 6" xfId="34632" xr:uid="{2F1FEF1C-6840-41B7-B2C5-C769983BFCCC}"/>
    <cellStyle name="Normal 25 4 8 4 3" xfId="34633" xr:uid="{7D84E539-03D9-49F1-92A5-DD5D3C4211D7}"/>
    <cellStyle name="Normal 25 4 8 4 3 2" xfId="34634" xr:uid="{E9E34330-F678-4364-ABBB-DA85B24599CA}"/>
    <cellStyle name="Normal 25 4 8 4 3 2 2" xfId="34635" xr:uid="{8FA1CCF5-4AE6-44B2-A301-8908A24C2C3C}"/>
    <cellStyle name="Normal 25 4 8 4 3 2 3" xfId="34636" xr:uid="{30A61E1E-4419-479E-912E-0A0C3AEBEA7A}"/>
    <cellStyle name="Normal 25 4 8 4 3 3" xfId="34637" xr:uid="{4209ED7D-4553-44F6-8A79-5BEF95D9AE1C}"/>
    <cellStyle name="Normal 25 4 8 4 3 4" xfId="34638" xr:uid="{4C1E3FEC-3B5F-4D78-91CF-0D34DAE909FB}"/>
    <cellStyle name="Normal 25 4 8 4 3 5" xfId="34639" xr:uid="{DAF2A294-878A-4F39-B541-A9AF9B2DA764}"/>
    <cellStyle name="Normal 25 4 8 4 3 6" xfId="34640" xr:uid="{FFBEB06C-36B0-45E4-9C8F-BA1F83064339}"/>
    <cellStyle name="Normal 25 4 8 4 4" xfId="34641" xr:uid="{7F825ABC-CE7F-460A-8B48-0649E9372D59}"/>
    <cellStyle name="Normal 25 4 8 4 4 2" xfId="34642" xr:uid="{6143364A-E333-46D2-99FF-61C82A451A7E}"/>
    <cellStyle name="Normal 25 4 8 4 4 3" xfId="34643" xr:uid="{7D1EB330-1D05-48E1-820E-A4582B8CEDE2}"/>
    <cellStyle name="Normal 25 4 8 4 5" xfId="34644" xr:uid="{D4EAAE84-9CAC-4CE5-97A6-5CAEE3C5FDA2}"/>
    <cellStyle name="Normal 25 4 8 4 6" xfId="34645" xr:uid="{18BFA617-F743-4615-9BBE-1196766D0695}"/>
    <cellStyle name="Normal 25 4 8 4 7" xfId="34646" xr:uid="{7F0C5027-BE69-414A-815A-3579F37CD4CB}"/>
    <cellStyle name="Normal 25 4 8 4 8" xfId="34647" xr:uid="{F5B789A3-3CF3-4EDB-B482-AF1ABF987A7A}"/>
    <cellStyle name="Normal 25 4 8 5" xfId="34648" xr:uid="{B1054C57-84DD-4865-AD6F-3376BE6499EF}"/>
    <cellStyle name="Normal 25 4 8 5 2" xfId="34649" xr:uid="{EE007F9D-A618-4FC8-9F39-0831B093659B}"/>
    <cellStyle name="Normal 25 4 8 5 2 2" xfId="34650" xr:uid="{576437A0-7191-416E-81F8-CF3C1E236445}"/>
    <cellStyle name="Normal 25 4 8 5 2 2 2" xfId="34651" xr:uid="{990ED07E-73CB-40B8-9E3B-12CF44687D32}"/>
    <cellStyle name="Normal 25 4 8 5 2 2 3" xfId="34652" xr:uid="{4C3093C3-E005-44C4-9F24-A7E11FB25838}"/>
    <cellStyle name="Normal 25 4 8 5 2 2 4" xfId="34653" xr:uid="{A17077EC-2C42-4E79-89AC-7312C899B71D}"/>
    <cellStyle name="Normal 25 4 8 5 2 2 5" xfId="34654" xr:uid="{A7292F8C-EEB2-4515-946F-2756B8B54799}"/>
    <cellStyle name="Normal 25 4 8 5 2 3" xfId="34655" xr:uid="{1C76F9F8-7F02-4462-A90D-9C123DB44E79}"/>
    <cellStyle name="Normal 25 4 8 5 2 4" xfId="34656" xr:uid="{3DE98FF2-E096-4F72-A8F8-7FFF601F4EFB}"/>
    <cellStyle name="Normal 25 4 8 5 2 5" xfId="34657" xr:uid="{CBD604E5-CD9E-4490-8057-688F64D3DF05}"/>
    <cellStyle name="Normal 25 4 8 5 2 6" xfId="34658" xr:uid="{9420B60C-75C3-4B6E-A3B9-701FC807EC1B}"/>
    <cellStyle name="Normal 25 4 8 5 3" xfId="34659" xr:uid="{15226318-CCA4-4EA1-87D9-233027A7A858}"/>
    <cellStyle name="Normal 25 4 8 5 3 2" xfId="34660" xr:uid="{92154791-4BF3-4AD9-8F29-AD1FFEBA12DE}"/>
    <cellStyle name="Normal 25 4 8 5 3 2 2" xfId="34661" xr:uid="{75008F66-D5AE-465E-A8CD-CD122F293A0E}"/>
    <cellStyle name="Normal 25 4 8 5 3 2 3" xfId="34662" xr:uid="{9012D7C0-F60B-44DC-BA1D-39BB0F47C823}"/>
    <cellStyle name="Normal 25 4 8 5 3 3" xfId="34663" xr:uid="{EE84A5B1-9BE8-45F4-8718-021FC7081A0F}"/>
    <cellStyle name="Normal 25 4 8 5 3 4" xfId="34664" xr:uid="{3F1E3C63-E3F8-4D7B-9843-1D744BE6B7AD}"/>
    <cellStyle name="Normal 25 4 8 5 3 5" xfId="34665" xr:uid="{788A5E9E-0746-41EA-81B8-1640C580FB6D}"/>
    <cellStyle name="Normal 25 4 8 5 3 6" xfId="34666" xr:uid="{3194B2B4-C7A2-48F1-9F38-BA07B61089E3}"/>
    <cellStyle name="Normal 25 4 8 5 4" xfId="34667" xr:uid="{A5A40ECC-AABE-46E5-80B6-2A6252A27F92}"/>
    <cellStyle name="Normal 25 4 8 5 4 2" xfId="34668" xr:uid="{8A20E274-BB23-4B14-A0B0-BAD272DD7FEB}"/>
    <cellStyle name="Normal 25 4 8 5 4 3" xfId="34669" xr:uid="{E8DD6C69-8406-46B9-96F6-C0F99DEBC2B8}"/>
    <cellStyle name="Normal 25 4 8 5 5" xfId="34670" xr:uid="{9EFD3828-210F-403E-A2DA-DF28F344587C}"/>
    <cellStyle name="Normal 25 4 8 5 6" xfId="34671" xr:uid="{DE89A3F2-0A8F-49BD-AF87-D686078EC143}"/>
    <cellStyle name="Normal 25 4 8 5 7" xfId="34672" xr:uid="{ED4F8BA1-D647-43C2-A80D-7C896AAC01CA}"/>
    <cellStyle name="Normal 25 4 8 5 8" xfId="34673" xr:uid="{9E822CA1-7800-4A8E-B322-170A6D1E5801}"/>
    <cellStyle name="Normal 25 4 8 6" xfId="34674" xr:uid="{44F03573-0104-4E43-8F0A-0DC618141899}"/>
    <cellStyle name="Normal 25 4 8 7" xfId="34675" xr:uid="{9779A672-440A-4110-8750-15DE62C1B586}"/>
    <cellStyle name="Normal 25 4 9" xfId="34676" xr:uid="{6680E777-5E36-40F6-9FC5-C48B6AD24235}"/>
    <cellStyle name="Normal 25 4 9 2" xfId="34677" xr:uid="{6BF06E0D-B36D-459F-BAE8-52752661963A}"/>
    <cellStyle name="Normal 25 4 9 2 2" xfId="34678" xr:uid="{9B6A5530-0A6B-4BCF-AE89-8A8033560ED9}"/>
    <cellStyle name="Normal 25 4 9 2 2 2" xfId="34679" xr:uid="{05ABC558-5A6F-438A-B138-68698A1B6DFA}"/>
    <cellStyle name="Normal 25 4 9 2 3" xfId="34680" xr:uid="{DEDA138A-BA0F-4918-9515-E11D69832EC1}"/>
    <cellStyle name="Normal 25 4 9 2 4" xfId="34681" xr:uid="{C79ACB84-4A59-4061-A17F-A3AE0CA3B628}"/>
    <cellStyle name="Normal 25 4 9 3" xfId="34682" xr:uid="{C374D8CC-E56F-44E9-811F-F53B32919528}"/>
    <cellStyle name="Normal 25 4 9 4" xfId="34683" xr:uid="{7213D833-9E8F-49D5-9507-426C507FB52A}"/>
    <cellStyle name="Normal 25 4 9 4 2" xfId="34684" xr:uid="{E5BE4059-A069-4E07-9641-8A76C272D59D}"/>
    <cellStyle name="Normal 25 4 9 4 2 2" xfId="34685" xr:uid="{93A3249B-C5FB-4ACE-83F0-80FC65E0D72C}"/>
    <cellStyle name="Normal 25 4 9 4 2 2 2" xfId="34686" xr:uid="{A7B0D585-BEBB-487E-8550-E996CFB13D37}"/>
    <cellStyle name="Normal 25 4 9 4 2 2 3" xfId="34687" xr:uid="{9C7F05B5-84BB-4E71-B62E-6A54D08833B1}"/>
    <cellStyle name="Normal 25 4 9 4 2 2 4" xfId="34688" xr:uid="{61909F03-5DBC-4925-8EE4-FD8C68296764}"/>
    <cellStyle name="Normal 25 4 9 4 2 2 5" xfId="34689" xr:uid="{ECDDF834-049B-433A-9828-68292A8E5378}"/>
    <cellStyle name="Normal 25 4 9 4 2 3" xfId="34690" xr:uid="{BCA38201-2C5F-42D0-9BE9-62AB2B0C0E8C}"/>
    <cellStyle name="Normal 25 4 9 4 2 4" xfId="34691" xr:uid="{9B59A8F6-0F8D-40B5-A932-902F170E914B}"/>
    <cellStyle name="Normal 25 4 9 4 2 5" xfId="34692" xr:uid="{D44EF0D7-37FB-4AF8-84D9-5C9DDA5666D4}"/>
    <cellStyle name="Normal 25 4 9 4 2 6" xfId="34693" xr:uid="{AEC23A49-A7C0-45BE-B589-3B2EB63994D4}"/>
    <cellStyle name="Normal 25 4 9 4 3" xfId="34694" xr:uid="{63BBA8EB-6783-43FD-B2AA-A43911308895}"/>
    <cellStyle name="Normal 25 4 9 4 3 2" xfId="34695" xr:uid="{B5CD83BB-DE38-46CD-B2A7-5523BD5E562F}"/>
    <cellStyle name="Normal 25 4 9 4 3 2 2" xfId="34696" xr:uid="{DC19BF5B-CB82-425B-B6CA-7FD447E64C56}"/>
    <cellStyle name="Normal 25 4 9 4 3 2 3" xfId="34697" xr:uid="{AC1E9425-0CFB-479C-9172-A8A33C6F177E}"/>
    <cellStyle name="Normal 25 4 9 4 3 3" xfId="34698" xr:uid="{B8DA01B5-E082-409E-9974-CC0F31159442}"/>
    <cellStyle name="Normal 25 4 9 4 3 4" xfId="34699" xr:uid="{B3BC640D-ED31-4F32-9C31-B3C0CE589973}"/>
    <cellStyle name="Normal 25 4 9 4 3 5" xfId="34700" xr:uid="{98A7D093-15D8-4C74-A72B-9116150D4E7E}"/>
    <cellStyle name="Normal 25 4 9 4 3 6" xfId="34701" xr:uid="{70D74AC7-A736-458B-8849-3478BEED8F45}"/>
    <cellStyle name="Normal 25 4 9 4 4" xfId="34702" xr:uid="{43B30079-A8F5-48D5-86C0-81E65BE10DB6}"/>
    <cellStyle name="Normal 25 4 9 4 4 2" xfId="34703" xr:uid="{CB994D79-95F5-41CD-88EC-05EF7FDA0CC3}"/>
    <cellStyle name="Normal 25 4 9 4 4 3" xfId="34704" xr:uid="{331940DF-C056-4F77-8307-527C9B1861D6}"/>
    <cellStyle name="Normal 25 4 9 4 5" xfId="34705" xr:uid="{21E9090A-384E-482C-868A-834C5DFDE599}"/>
    <cellStyle name="Normal 25 4 9 4 6" xfId="34706" xr:uid="{1DEC50E9-924C-4A9A-A761-0642641994DC}"/>
    <cellStyle name="Normal 25 4 9 4 7" xfId="34707" xr:uid="{51AE527A-88A0-4DA9-90B9-FA50282B51C2}"/>
    <cellStyle name="Normal 25 4 9 4 8" xfId="34708" xr:uid="{9308E5A2-6F22-491E-81A8-2D14A1591F85}"/>
    <cellStyle name="Normal 25 4 9 5" xfId="34709" xr:uid="{1740F27A-C607-4752-A5CB-3F92937B4550}"/>
    <cellStyle name="Normal 25 4 9 5 2" xfId="34710" xr:uid="{EA28C572-CC4C-4AB8-9828-F7C39B934EEA}"/>
    <cellStyle name="Normal 25 4 9 5 2 2" xfId="34711" xr:uid="{64097341-FD12-48FD-9A23-C6B62734686C}"/>
    <cellStyle name="Normal 25 4 9 5 2 2 2" xfId="34712" xr:uid="{4507292C-D2C5-418C-B68F-4FF2CF9B5634}"/>
    <cellStyle name="Normal 25 4 9 5 2 2 3" xfId="34713" xr:uid="{59842783-1943-45B6-B19F-8B181F1B229E}"/>
    <cellStyle name="Normal 25 4 9 5 2 2 4" xfId="34714" xr:uid="{D52C515E-0D1D-4496-A8DC-FCE1F8E41B27}"/>
    <cellStyle name="Normal 25 4 9 5 2 2 5" xfId="34715" xr:uid="{8AA08558-D64A-4337-A2F4-F51AF1B54859}"/>
    <cellStyle name="Normal 25 4 9 5 2 3" xfId="34716" xr:uid="{8EDA7B1F-FD83-48C1-B3E3-91A862893F2C}"/>
    <cellStyle name="Normal 25 4 9 5 2 4" xfId="34717" xr:uid="{A6A78763-B0A4-4CA0-9224-7350AB24A159}"/>
    <cellStyle name="Normal 25 4 9 5 2 5" xfId="34718" xr:uid="{E7070535-2CAA-4CB1-AE35-DDA92300683A}"/>
    <cellStyle name="Normal 25 4 9 5 2 6" xfId="34719" xr:uid="{8F480255-4106-4BC0-B9B3-5932B2015A29}"/>
    <cellStyle name="Normal 25 4 9 5 3" xfId="34720" xr:uid="{5D844531-C5A2-4878-8429-3C4A628DBC99}"/>
    <cellStyle name="Normal 25 4 9 5 3 2" xfId="34721" xr:uid="{9AB052A8-41E3-4E17-9715-31435790DAE3}"/>
    <cellStyle name="Normal 25 4 9 5 3 2 2" xfId="34722" xr:uid="{61F7241A-E10F-48CD-92FC-CA23BDC28A23}"/>
    <cellStyle name="Normal 25 4 9 5 3 2 3" xfId="34723" xr:uid="{109CCDEC-6157-4FF3-9EE1-12B6E7261CDF}"/>
    <cellStyle name="Normal 25 4 9 5 3 3" xfId="34724" xr:uid="{8D3DEA1A-EDFD-4E44-A930-0054141430D7}"/>
    <cellStyle name="Normal 25 4 9 5 3 4" xfId="34725" xr:uid="{4373B8DF-C0FE-43C4-94B0-BC3811BFC513}"/>
    <cellStyle name="Normal 25 4 9 5 3 5" xfId="34726" xr:uid="{655B7ADD-BC26-4058-A7B8-D593DF2A83FF}"/>
    <cellStyle name="Normal 25 4 9 5 3 6" xfId="34727" xr:uid="{E3339D58-501F-44C5-9226-1CED9215DDAA}"/>
    <cellStyle name="Normal 25 4 9 5 4" xfId="34728" xr:uid="{F95AA267-7063-4E2F-A774-F8E6CF19AA1B}"/>
    <cellStyle name="Normal 25 4 9 5 4 2" xfId="34729" xr:uid="{3E1FAF67-7FDD-4C11-BAB5-3E55FC51AB45}"/>
    <cellStyle name="Normal 25 4 9 5 4 3" xfId="34730" xr:uid="{2A725480-57DC-4A4F-9D61-A20B7228A9DF}"/>
    <cellStyle name="Normal 25 4 9 5 5" xfId="34731" xr:uid="{C61835BB-91A7-4CE3-8AEE-91D3938C123E}"/>
    <cellStyle name="Normal 25 4 9 5 6" xfId="34732" xr:uid="{093787A0-A2D5-40F6-B065-B19C001F3C7A}"/>
    <cellStyle name="Normal 25 4 9 5 7" xfId="34733" xr:uid="{ED2D3F36-75E4-48F4-ADF2-DCBCDF08F04D}"/>
    <cellStyle name="Normal 25 4 9 5 8" xfId="34734" xr:uid="{A40AE17E-2EA4-428E-AC81-926F8BB2F277}"/>
    <cellStyle name="Normal 25 4 9 6" xfId="34735" xr:uid="{204CDE89-8E70-4292-A758-9A6734354358}"/>
    <cellStyle name="Normal 25 4 9 7" xfId="34736" xr:uid="{6DD72BA4-9F2F-47E7-B59B-64826424BD67}"/>
    <cellStyle name="Normal 25 40" xfId="34737" xr:uid="{CDEFE550-B44F-4799-8116-2F4EA7DCC5CB}"/>
    <cellStyle name="Normal 25 41" xfId="44081" xr:uid="{7C7380E4-D4C7-4795-AD69-C66E430B8597}"/>
    <cellStyle name="Normal 25 42" xfId="28563" xr:uid="{E9B1607D-DAE9-4643-B7B9-47178A699670}"/>
    <cellStyle name="Normal 25 5" xfId="34738" xr:uid="{6702B94A-1DF1-4B97-947F-F399DCF67930}"/>
    <cellStyle name="Normal 25 6" xfId="34739" xr:uid="{91FD7995-9294-4706-9A39-1CEC70CFC2D9}"/>
    <cellStyle name="Normal 25 7" xfId="34740" xr:uid="{85080B02-24D7-4FED-A4A5-CE2D42EF9013}"/>
    <cellStyle name="Normal 25 8" xfId="34741" xr:uid="{B85E7675-01D8-433B-AAA2-AB0C2EBA0EC3}"/>
    <cellStyle name="Normal 25 9" xfId="34742" xr:uid="{D017562D-7FCB-4128-AF81-2132289F59B6}"/>
    <cellStyle name="Normal 26" xfId="1196" xr:uid="{00000000-0005-0000-0000-00008F0E0000}"/>
    <cellStyle name="Normal 26 2" xfId="4242" xr:uid="{00000000-0005-0000-0000-0000900E0000}"/>
    <cellStyle name="Normal 26 2 2" xfId="34744" xr:uid="{873DEBCB-A0AB-46DD-AC74-F5B1E2401FD5}"/>
    <cellStyle name="Normal 26 3" xfId="34745" xr:uid="{25945F64-74C9-4B0E-9ACA-8C6EEA7172CB}"/>
    <cellStyle name="Normal 26 4" xfId="44082" xr:uid="{F8437AB5-8343-460C-BD25-9831CA32105F}"/>
    <cellStyle name="Normal 26 5" xfId="34743" xr:uid="{1ECF0596-D688-4423-AED6-D2DBB6ECDC25}"/>
    <cellStyle name="Normal 27" xfId="1197" xr:uid="{00000000-0005-0000-0000-0000910E0000}"/>
    <cellStyle name="Normal 27 2" xfId="1198" xr:uid="{00000000-0005-0000-0000-0000920E0000}"/>
    <cellStyle name="Normal 27 2 2" xfId="4243" xr:uid="{00000000-0005-0000-0000-0000930E0000}"/>
    <cellStyle name="Normal 27 2 2 2" xfId="44084" xr:uid="{BCD10E64-C256-4E7F-9DFD-513758238900}"/>
    <cellStyle name="Normal 27 2 3" xfId="34747" xr:uid="{028F3B8B-3B5E-4F42-B618-E72C8852AEE1}"/>
    <cellStyle name="Normal 27 3" xfId="34748" xr:uid="{DFEDF3D6-E7D1-4FD3-A56E-219BB1673794}"/>
    <cellStyle name="Normal 27 4" xfId="44083" xr:uid="{42AD9108-AA6E-4CE6-9012-B9358EB0E021}"/>
    <cellStyle name="Normal 27 5" xfId="34746" xr:uid="{6E33065A-C6B5-4B97-9168-2D80F5724C66}"/>
    <cellStyle name="Normal 27_3_k" xfId="4244" xr:uid="{00000000-0005-0000-0000-0000940E0000}"/>
    <cellStyle name="Normal 28" xfId="1199" xr:uid="{00000000-0005-0000-0000-0000950E0000}"/>
    <cellStyle name="Normal 28 2" xfId="1200" xr:uid="{00000000-0005-0000-0000-0000960E0000}"/>
    <cellStyle name="Normal 28 2 2" xfId="4245" xr:uid="{00000000-0005-0000-0000-0000970E0000}"/>
    <cellStyle name="Normal 28 2 2 2" xfId="44085" xr:uid="{F7F9BDD0-30E3-4D3B-AE34-F95E2092502E}"/>
    <cellStyle name="Normal 28 2 3" xfId="34750" xr:uid="{5D70EC05-08B8-4757-903B-593090C513F5}"/>
    <cellStyle name="Normal 28 3" xfId="4246" xr:uid="{00000000-0005-0000-0000-0000980E0000}"/>
    <cellStyle name="Normal 28 3 2" xfId="34751" xr:uid="{D9F81964-9A58-457A-81B1-F46284E4EC62}"/>
    <cellStyle name="Normal 28 4" xfId="4247" xr:uid="{00000000-0005-0000-0000-0000990E0000}"/>
    <cellStyle name="Normal 28 4 2" xfId="43379" xr:uid="{43463989-46FA-4DFE-B591-8175886BA512}"/>
    <cellStyle name="Normal 28 5" xfId="4248" xr:uid="{00000000-0005-0000-0000-00009A0E0000}"/>
    <cellStyle name="Normal 28 6" xfId="34749" xr:uid="{DC19E1CE-2796-44C9-95BD-35BF034A91CD}"/>
    <cellStyle name="Normal 28_3_k" xfId="4249" xr:uid="{00000000-0005-0000-0000-00009B0E0000}"/>
    <cellStyle name="Normal 29" xfId="1201" xr:uid="{00000000-0005-0000-0000-00009C0E0000}"/>
    <cellStyle name="Normal 29 2" xfId="4250" xr:uid="{00000000-0005-0000-0000-00009D0E0000}"/>
    <cellStyle name="Normal 29 2 2" xfId="34753" xr:uid="{6B6A82E7-F4CD-4200-961C-9D41E4D524C4}"/>
    <cellStyle name="Normal 29 3" xfId="34754" xr:uid="{A567BE06-6577-4E72-BD65-9BF2624E847A}"/>
    <cellStyle name="Normal 29 4" xfId="44086" xr:uid="{CFF7B419-C379-4191-B937-95F0DE184E8D}"/>
    <cellStyle name="Normal 29 5" xfId="34752" xr:uid="{257AD9D6-72BE-4C0C-AFAC-5191A503C6E7}"/>
    <cellStyle name="Normal 3" xfId="1202" xr:uid="{00000000-0005-0000-0000-00009E0E0000}"/>
    <cellStyle name="Normal 3 10" xfId="4251" xr:uid="{00000000-0005-0000-0000-00009F0E0000}"/>
    <cellStyle name="Normal 3 10 2 2" xfId="1709" xr:uid="{00000000-0005-0000-0000-0000A00E0000}"/>
    <cellStyle name="Normal 3 11" xfId="4252" xr:uid="{00000000-0005-0000-0000-0000A10E0000}"/>
    <cellStyle name="Normal 3 12" xfId="4253" xr:uid="{00000000-0005-0000-0000-0000A20E0000}"/>
    <cellStyle name="Normal 3 13" xfId="4254" xr:uid="{00000000-0005-0000-0000-0000A30E0000}"/>
    <cellStyle name="Normal 3 14" xfId="4255" xr:uid="{00000000-0005-0000-0000-0000A40E0000}"/>
    <cellStyle name="Normal 3 15" xfId="4256" xr:uid="{00000000-0005-0000-0000-0000A50E0000}"/>
    <cellStyle name="Normal 3 16" xfId="4257" xr:uid="{00000000-0005-0000-0000-0000A60E0000}"/>
    <cellStyle name="Normal 3 17" xfId="4258" xr:uid="{00000000-0005-0000-0000-0000A70E0000}"/>
    <cellStyle name="Normal 3 18" xfId="4259" xr:uid="{00000000-0005-0000-0000-0000A80E0000}"/>
    <cellStyle name="Normal 3 19" xfId="4260" xr:uid="{00000000-0005-0000-0000-0000A90E0000}"/>
    <cellStyle name="Normal 3 2" xfId="1203" xr:uid="{00000000-0005-0000-0000-0000AA0E0000}"/>
    <cellStyle name="Normal 3 2 10" xfId="34757" xr:uid="{C17C9D43-1635-46B9-8CB5-7906D2D08E98}"/>
    <cellStyle name="Normal 3 2 10 2" xfId="34758" xr:uid="{81685865-ACDA-40BC-B065-2ECF81F31BD6}"/>
    <cellStyle name="Normal 3 2 10 2 2" xfId="34759" xr:uid="{CD3C22C3-1DF0-4AEE-B9B6-817D962B362C}"/>
    <cellStyle name="Normal 3 2 10 2 2 2" xfId="34760" xr:uid="{B882CC50-6987-40E6-88A9-B20F2DA5EAB8}"/>
    <cellStyle name="Normal 3 2 10 2 3" xfId="34761" xr:uid="{3EF4EC09-5AFE-4F66-A8BA-353622DC0BF0}"/>
    <cellStyle name="Normal 3 2 10 2 4" xfId="34762" xr:uid="{8138F2DB-17DD-4094-85F9-8E485000A0FC}"/>
    <cellStyle name="Normal 3 2 10 3" xfId="34763" xr:uid="{15DB0A8B-BE7B-4ADA-AA7D-8D139FBF3F15}"/>
    <cellStyle name="Normal 3 2 10 4" xfId="34764" xr:uid="{E3B09B82-D0F3-4740-8479-D6D68D5D5755}"/>
    <cellStyle name="Normal 3 2 10 4 2" xfId="34765" xr:uid="{F966A608-44A7-48F9-824D-306805D31F9B}"/>
    <cellStyle name="Normal 3 2 10 4 2 2" xfId="34766" xr:uid="{7753DA50-B5D7-4B84-8CCC-F9C26ED90EE0}"/>
    <cellStyle name="Normal 3 2 10 4 2 2 2" xfId="34767" xr:uid="{159108B9-5C07-4B66-8DD2-8DC5A7459BF2}"/>
    <cellStyle name="Normal 3 2 10 4 2 2 3" xfId="34768" xr:uid="{ABA82F14-6E76-4F89-BE2F-B31A2725BCC0}"/>
    <cellStyle name="Normal 3 2 10 4 2 2 4" xfId="34769" xr:uid="{6FD5544A-9989-4902-83A6-1D615317F143}"/>
    <cellStyle name="Normal 3 2 10 4 2 2 5" xfId="34770" xr:uid="{A49055CE-FFBB-4218-99B0-48FC83050D6F}"/>
    <cellStyle name="Normal 3 2 10 4 2 3" xfId="34771" xr:uid="{62BC47A9-A293-4E71-87DF-EDA4D0C8F50C}"/>
    <cellStyle name="Normal 3 2 10 4 2 4" xfId="34772" xr:uid="{4EFC6567-43A7-4C4D-AE79-49D2616E9E55}"/>
    <cellStyle name="Normal 3 2 10 4 2 5" xfId="34773" xr:uid="{370D92E7-54B8-4001-8D91-7687A324F121}"/>
    <cellStyle name="Normal 3 2 10 4 2 6" xfId="34774" xr:uid="{E59789C4-5A30-4541-9C86-509A201F4312}"/>
    <cellStyle name="Normal 3 2 10 4 3" xfId="34775" xr:uid="{BBEE5F73-25D3-4543-BE6B-C181C8D9D4FC}"/>
    <cellStyle name="Normal 3 2 10 4 3 2" xfId="34776" xr:uid="{AFF8A9FA-82E6-4318-8D3D-D070873066E5}"/>
    <cellStyle name="Normal 3 2 10 4 3 2 2" xfId="34777" xr:uid="{9B727107-320E-4E7F-9602-255AD70E8EA1}"/>
    <cellStyle name="Normal 3 2 10 4 3 2 3" xfId="34778" xr:uid="{8A059FA8-1F31-486F-830C-0F92636F8EEB}"/>
    <cellStyle name="Normal 3 2 10 4 3 3" xfId="34779" xr:uid="{1A8BB894-6696-4054-B5E2-32F7A6F480CD}"/>
    <cellStyle name="Normal 3 2 10 4 3 4" xfId="34780" xr:uid="{D179BDDE-658F-4C20-B6F3-B740FFEC7741}"/>
    <cellStyle name="Normal 3 2 10 4 3 5" xfId="34781" xr:uid="{87179685-609F-4B64-86F8-BF38ADF7C21F}"/>
    <cellStyle name="Normal 3 2 10 4 3 6" xfId="34782" xr:uid="{63030D6D-3AC6-4894-B5B0-E8270B2BAAC1}"/>
    <cellStyle name="Normal 3 2 10 4 4" xfId="34783" xr:uid="{B77920D2-847C-4244-939D-A7BFE62142C2}"/>
    <cellStyle name="Normal 3 2 10 4 4 2" xfId="34784" xr:uid="{343D7E3A-0C6E-4F7C-AC2F-D48C09ADC9DB}"/>
    <cellStyle name="Normal 3 2 10 4 4 3" xfId="34785" xr:uid="{52DF434A-76D0-4B1A-AA98-76EBAF4BA630}"/>
    <cellStyle name="Normal 3 2 10 4 5" xfId="34786" xr:uid="{4DFD0A5F-470A-4EFD-9607-9F0B02FCED4E}"/>
    <cellStyle name="Normal 3 2 10 4 6" xfId="34787" xr:uid="{C0837205-FCCB-4670-B513-EA1612D0B175}"/>
    <cellStyle name="Normal 3 2 10 4 7" xfId="34788" xr:uid="{DFDEEA49-902B-4ED4-83C2-D9F7378FFF8C}"/>
    <cellStyle name="Normal 3 2 10 4 8" xfId="34789" xr:uid="{2BD2D938-6699-4AB1-87CF-A159EA0BD0C3}"/>
    <cellStyle name="Normal 3 2 10 5" xfId="34790" xr:uid="{7F3E481E-39CA-4595-9392-7252409ECD75}"/>
    <cellStyle name="Normal 3 2 10 5 2" xfId="34791" xr:uid="{77B10198-2C3A-4F5D-B714-A412ED9D8574}"/>
    <cellStyle name="Normal 3 2 10 5 2 2" xfId="34792" xr:uid="{F4A00701-4C7A-4FB1-A9ED-1705C6DCB72C}"/>
    <cellStyle name="Normal 3 2 10 5 2 2 2" xfId="34793" xr:uid="{EF412D1F-E5D0-49EA-B8C2-D0777C1A8365}"/>
    <cellStyle name="Normal 3 2 10 5 2 2 3" xfId="34794" xr:uid="{5D60552D-74E5-4ADF-9675-0A8595E62C9F}"/>
    <cellStyle name="Normal 3 2 10 5 2 2 4" xfId="34795" xr:uid="{01EEFCF6-4C1C-48DF-835C-A8BCB62E36D1}"/>
    <cellStyle name="Normal 3 2 10 5 2 2 5" xfId="34796" xr:uid="{7C7F3FB9-2ECE-4493-BD14-64074ADC1B36}"/>
    <cellStyle name="Normal 3 2 10 5 2 3" xfId="34797" xr:uid="{A435779A-6C9F-4B1B-9FD4-1DADC71570DB}"/>
    <cellStyle name="Normal 3 2 10 5 2 4" xfId="34798" xr:uid="{BAABA788-B379-4CC7-A987-A3B6C3767C60}"/>
    <cellStyle name="Normal 3 2 10 5 2 5" xfId="34799" xr:uid="{923835DB-149A-4DC9-9317-D2A8CC8ED5AE}"/>
    <cellStyle name="Normal 3 2 10 5 2 6" xfId="34800" xr:uid="{AEADA29F-4C73-477D-86FB-3838E93418BA}"/>
    <cellStyle name="Normal 3 2 10 5 3" xfId="34801" xr:uid="{D184E1CB-FF46-4C6E-8F04-F88F96028C5C}"/>
    <cellStyle name="Normal 3 2 10 5 3 2" xfId="34802" xr:uid="{F6DB1B4D-6D12-4164-BA61-E3A900E4BD69}"/>
    <cellStyle name="Normal 3 2 10 5 3 2 2" xfId="34803" xr:uid="{736AD0DF-F0A7-4BEC-B2A8-66CC1ABA8A0D}"/>
    <cellStyle name="Normal 3 2 10 5 3 2 3" xfId="34804" xr:uid="{C7746B9F-C66E-4E48-AC7A-05643C002CEC}"/>
    <cellStyle name="Normal 3 2 10 5 3 3" xfId="34805" xr:uid="{EFAE4BF2-0E64-42B0-A474-AD89E98F0FD1}"/>
    <cellStyle name="Normal 3 2 10 5 3 4" xfId="34806" xr:uid="{033E5120-AC81-480E-B125-38CD4997F2F7}"/>
    <cellStyle name="Normal 3 2 10 5 3 5" xfId="34807" xr:uid="{0A4068E2-1D32-4C56-80D2-62EE8B4654FE}"/>
    <cellStyle name="Normal 3 2 10 5 3 6" xfId="34808" xr:uid="{8EA3F8B3-7CA1-46C7-A897-B783781F2E8C}"/>
    <cellStyle name="Normal 3 2 10 5 4" xfId="34809" xr:uid="{37877030-4EDE-4B37-A0C2-65B600295BDA}"/>
    <cellStyle name="Normal 3 2 10 5 4 2" xfId="34810" xr:uid="{1F82415E-3A15-4038-AEE1-3E4FA797F673}"/>
    <cellStyle name="Normal 3 2 10 5 4 3" xfId="34811" xr:uid="{37523E1B-9C0F-41E2-8EFD-206BC2A15129}"/>
    <cellStyle name="Normal 3 2 10 5 5" xfId="34812" xr:uid="{679849E7-7701-43CD-8825-12AB8F7E6E06}"/>
    <cellStyle name="Normal 3 2 10 5 6" xfId="34813" xr:uid="{3E45C1A8-1852-4796-81F3-34D36471A408}"/>
    <cellStyle name="Normal 3 2 10 5 7" xfId="34814" xr:uid="{6A35239C-8554-4555-B3E5-EE70951B8CC6}"/>
    <cellStyle name="Normal 3 2 10 5 8" xfId="34815" xr:uid="{815C9660-50CC-45E3-B071-3192CBCD8CD4}"/>
    <cellStyle name="Normal 3 2 10 6" xfId="34816" xr:uid="{9986A1F6-8A8B-48A2-9EF9-0938B2F596C4}"/>
    <cellStyle name="Normal 3 2 10 7" xfId="34817" xr:uid="{17874D49-5578-4A41-81DD-960CFECB0042}"/>
    <cellStyle name="Normal 3 2 11" xfId="34818" xr:uid="{819B77B1-8F7B-4510-9285-8F201445122E}"/>
    <cellStyle name="Normal 3 2 11 2" xfId="34819" xr:uid="{789223A7-3F47-4B10-AED1-6E1EFC1453BE}"/>
    <cellStyle name="Normal 3 2 11 2 2" xfId="34820" xr:uid="{2D7C3D84-BF49-4C77-A8CE-3701C32655D5}"/>
    <cellStyle name="Normal 3 2 11 2 2 2" xfId="34821" xr:uid="{F21D624D-BB52-48B2-A617-4EA9EE1A2529}"/>
    <cellStyle name="Normal 3 2 11 2 3" xfId="34822" xr:uid="{9697CA2E-2944-4A51-9696-060EA9CEEA26}"/>
    <cellStyle name="Normal 3 2 11 2 4" xfId="34823" xr:uid="{2E5F62AD-E20F-457B-AAB9-EF7CE3C37DDD}"/>
    <cellStyle name="Normal 3 2 11 3" xfId="34824" xr:uid="{9195D5CC-57EF-40E6-A599-873248FEBE02}"/>
    <cellStyle name="Normal 3 2 11 4" xfId="34825" xr:uid="{715A1CB9-3EDE-4C05-B73D-B8E94F9E9FF0}"/>
    <cellStyle name="Normal 3 2 11 4 2" xfId="34826" xr:uid="{61153164-47B5-449F-836B-582E6765857D}"/>
    <cellStyle name="Normal 3 2 11 4 2 2" xfId="34827" xr:uid="{E46FA48B-104C-4BC8-8CDA-2CD5BAD36EDC}"/>
    <cellStyle name="Normal 3 2 11 4 2 2 2" xfId="34828" xr:uid="{0E677D67-C1EA-4C8F-A3A2-EA811A7EF16B}"/>
    <cellStyle name="Normal 3 2 11 4 2 2 3" xfId="34829" xr:uid="{F83981C6-CD72-4CC9-AA9F-3E57798431E9}"/>
    <cellStyle name="Normal 3 2 11 4 2 2 4" xfId="34830" xr:uid="{6EDF916E-8ED5-454C-9580-2F8B50E79F76}"/>
    <cellStyle name="Normal 3 2 11 4 2 2 5" xfId="34831" xr:uid="{A5C76225-DA1B-4E26-9638-88D1BA85C6A4}"/>
    <cellStyle name="Normal 3 2 11 4 2 3" xfId="34832" xr:uid="{32AE207B-1A49-4234-936C-BB36112B4CF9}"/>
    <cellStyle name="Normal 3 2 11 4 2 4" xfId="34833" xr:uid="{57687024-3ADF-4D4D-BE6B-2C68D1E4FE22}"/>
    <cellStyle name="Normal 3 2 11 4 2 5" xfId="34834" xr:uid="{23BBE1F2-06A4-48E9-9222-D7F15F9ACF20}"/>
    <cellStyle name="Normal 3 2 11 4 2 6" xfId="34835" xr:uid="{0BCCE969-8700-4AF0-9AE3-E144257C0A9D}"/>
    <cellStyle name="Normal 3 2 11 4 3" xfId="34836" xr:uid="{DCF9E9AC-027E-4573-896F-EFD8C157DF97}"/>
    <cellStyle name="Normal 3 2 11 4 3 2" xfId="34837" xr:uid="{B5672459-E3EE-4D96-8849-5B651BB8608A}"/>
    <cellStyle name="Normal 3 2 11 4 3 2 2" xfId="34838" xr:uid="{B07713F3-A125-421C-9514-58BB98F58800}"/>
    <cellStyle name="Normal 3 2 11 4 3 2 3" xfId="34839" xr:uid="{75B171B9-3B2E-4459-9649-2E28213DD760}"/>
    <cellStyle name="Normal 3 2 11 4 3 3" xfId="34840" xr:uid="{53787373-15D6-4470-B6A8-52DDF704D2F4}"/>
    <cellStyle name="Normal 3 2 11 4 3 4" xfId="34841" xr:uid="{C57E18B8-D89F-47AE-BC9E-60077346FBDD}"/>
    <cellStyle name="Normal 3 2 11 4 3 5" xfId="34842" xr:uid="{DB178CE5-D6BE-40D0-819D-D57940838532}"/>
    <cellStyle name="Normal 3 2 11 4 3 6" xfId="34843" xr:uid="{0AC3B8AC-3E27-49FF-BF71-ABA4DB1339E2}"/>
    <cellStyle name="Normal 3 2 11 4 4" xfId="34844" xr:uid="{A210BBF3-5874-4441-899C-12A0F0994BFE}"/>
    <cellStyle name="Normal 3 2 11 4 4 2" xfId="34845" xr:uid="{40E51A85-B47A-4B8C-8690-1705FEE24733}"/>
    <cellStyle name="Normal 3 2 11 4 4 3" xfId="34846" xr:uid="{CD68BBAB-8EA2-4593-AA3E-70E5BA90E36C}"/>
    <cellStyle name="Normal 3 2 11 4 5" xfId="34847" xr:uid="{783350B1-D01B-46AD-A74C-9AD07FDE3F2E}"/>
    <cellStyle name="Normal 3 2 11 4 6" xfId="34848" xr:uid="{5DACC953-FF99-4E0E-97F9-91DA3DE318FD}"/>
    <cellStyle name="Normal 3 2 11 4 7" xfId="34849" xr:uid="{3B6FC4C0-FAF1-4983-97A2-C7BEDFF3687A}"/>
    <cellStyle name="Normal 3 2 11 4 8" xfId="34850" xr:uid="{00C82290-44DF-483C-9935-C0AC02C8E4D5}"/>
    <cellStyle name="Normal 3 2 11 5" xfId="34851" xr:uid="{C10B5143-3864-45E1-BCB9-4B3A2D18B288}"/>
    <cellStyle name="Normal 3 2 11 5 2" xfId="34852" xr:uid="{5852A415-B9A7-4E9C-9010-E1BAF5558317}"/>
    <cellStyle name="Normal 3 2 11 5 2 2" xfId="34853" xr:uid="{DC7763B5-5DB4-46DA-8DE2-E27AAB3C4025}"/>
    <cellStyle name="Normal 3 2 11 5 2 2 2" xfId="34854" xr:uid="{631142E7-2D5E-485D-BE3B-C8B6A0866B0E}"/>
    <cellStyle name="Normal 3 2 11 5 2 2 3" xfId="34855" xr:uid="{479D25CC-F9DF-4FEC-B9B1-83702B12D0F2}"/>
    <cellStyle name="Normal 3 2 11 5 2 2 4" xfId="34856" xr:uid="{DED752A2-DD17-4DA5-8646-2FBA01378997}"/>
    <cellStyle name="Normal 3 2 11 5 2 2 5" xfId="34857" xr:uid="{F0681C6D-B676-4AFF-87D8-D90902880683}"/>
    <cellStyle name="Normal 3 2 11 5 2 3" xfId="34858" xr:uid="{4DB33C23-CBAF-4AD4-8E4F-30EDBE12EFCF}"/>
    <cellStyle name="Normal 3 2 11 5 2 4" xfId="34859" xr:uid="{79E0BDFF-4AE6-4C82-A8D4-E658760FDE7E}"/>
    <cellStyle name="Normal 3 2 11 5 2 5" xfId="34860" xr:uid="{7595A53A-CB9F-460D-AE37-018A8311A151}"/>
    <cellStyle name="Normal 3 2 11 5 2 6" xfId="34861" xr:uid="{6102008D-3762-4A89-8D5B-4D79F59141B6}"/>
    <cellStyle name="Normal 3 2 11 5 3" xfId="34862" xr:uid="{868DC76A-C850-4926-94F6-A6F97B16DB45}"/>
    <cellStyle name="Normal 3 2 11 5 3 2" xfId="34863" xr:uid="{274FCA55-EE06-4DAA-BA55-230294BC243A}"/>
    <cellStyle name="Normal 3 2 11 5 3 2 2" xfId="34864" xr:uid="{CE17C800-616F-4EF7-BB71-E9B593B5C9AA}"/>
    <cellStyle name="Normal 3 2 11 5 3 2 3" xfId="34865" xr:uid="{BF5E2BD3-9F30-4763-A004-DE56C44CE4D0}"/>
    <cellStyle name="Normal 3 2 11 5 3 3" xfId="34866" xr:uid="{40AEB8B5-6BFE-4DD8-B6A6-4544517AAEED}"/>
    <cellStyle name="Normal 3 2 11 5 3 4" xfId="34867" xr:uid="{76DB9A94-87D8-4C04-BC2F-A808596B697E}"/>
    <cellStyle name="Normal 3 2 11 5 3 5" xfId="34868" xr:uid="{948EF540-BF48-43B8-81F6-D50E96C25627}"/>
    <cellStyle name="Normal 3 2 11 5 3 6" xfId="34869" xr:uid="{25187814-F8C6-4B3D-B768-7CC681207C72}"/>
    <cellStyle name="Normal 3 2 11 5 4" xfId="34870" xr:uid="{D5A54257-B689-4CC8-9232-8103EA1D07A6}"/>
    <cellStyle name="Normal 3 2 11 5 4 2" xfId="34871" xr:uid="{2456D88A-0E22-4CB3-87CA-EC0FC1C074A2}"/>
    <cellStyle name="Normal 3 2 11 5 4 3" xfId="34872" xr:uid="{A638A262-31FE-4708-9C79-BF99123C26E7}"/>
    <cellStyle name="Normal 3 2 11 5 5" xfId="34873" xr:uid="{BE8A1796-7E6F-4AA2-BBC4-32BF8C305920}"/>
    <cellStyle name="Normal 3 2 11 5 6" xfId="34874" xr:uid="{F9C1EA92-908B-4E99-9913-D56AE42062CA}"/>
    <cellStyle name="Normal 3 2 11 5 7" xfId="34875" xr:uid="{3694886F-D356-49AD-BBA9-4E43350C2774}"/>
    <cellStyle name="Normal 3 2 11 5 8" xfId="34876" xr:uid="{0B57F703-15B8-4E01-B89F-B02C1DE3A19D}"/>
    <cellStyle name="Normal 3 2 11 6" xfId="34877" xr:uid="{0420BAC0-20B4-4E86-963A-90D5E3F4ED41}"/>
    <cellStyle name="Normal 3 2 11 7" xfId="34878" xr:uid="{E25805B1-FDE2-4EB6-BF53-7944DC0FF997}"/>
    <cellStyle name="Normal 3 2 12" xfId="34879" xr:uid="{C37B8DE7-227A-4F27-8904-DD2DADA92644}"/>
    <cellStyle name="Normal 3 2 12 2" xfId="34880" xr:uid="{6D808DF1-85FF-4A73-A39D-0A355DE50E96}"/>
    <cellStyle name="Normal 3 2 12 2 2" xfId="34881" xr:uid="{57D0778F-E5C0-4227-A8CB-EEB21409DDF1}"/>
    <cellStyle name="Normal 3 2 12 2 2 2" xfId="34882" xr:uid="{BB31B085-916C-4320-868F-605EE4D2FA90}"/>
    <cellStyle name="Normal 3 2 12 2 3" xfId="34883" xr:uid="{29EEBDB7-41CB-4717-A7B7-31922925BD24}"/>
    <cellStyle name="Normal 3 2 12 2 4" xfId="34884" xr:uid="{B3FD4F3B-00E2-4575-910B-9E8BC871969B}"/>
    <cellStyle name="Normal 3 2 12 3" xfId="34885" xr:uid="{4CFC0D34-3F9F-40E4-89C5-085D1C5813C6}"/>
    <cellStyle name="Normal 3 2 12 4" xfId="34886" xr:uid="{C4846F06-2F08-4424-B2EF-9FBDA4CA5DA9}"/>
    <cellStyle name="Normal 3 2 12 4 2" xfId="34887" xr:uid="{FAC52EAC-2979-4F75-AB10-4FF14FC19584}"/>
    <cellStyle name="Normal 3 2 12 4 2 2" xfId="34888" xr:uid="{52E9E63F-21F8-4BBD-8B45-0DCA8CD257B4}"/>
    <cellStyle name="Normal 3 2 12 4 2 2 2" xfId="34889" xr:uid="{AECFDAEC-E565-4851-8203-3B5C061E22B6}"/>
    <cellStyle name="Normal 3 2 12 4 2 2 3" xfId="34890" xr:uid="{32B10B83-FAD9-4934-9715-8DE69103EF59}"/>
    <cellStyle name="Normal 3 2 12 4 2 2 4" xfId="34891" xr:uid="{046299D6-C290-4685-ADAB-5405F828C56F}"/>
    <cellStyle name="Normal 3 2 12 4 2 2 5" xfId="34892" xr:uid="{BF398035-38EF-4E6E-900B-5F75F18D9FD7}"/>
    <cellStyle name="Normal 3 2 12 4 2 3" xfId="34893" xr:uid="{637F3BFA-7371-4B6A-8E5D-209201C98638}"/>
    <cellStyle name="Normal 3 2 12 4 2 4" xfId="34894" xr:uid="{EF745161-E00E-4BDC-9C85-54F09C40295E}"/>
    <cellStyle name="Normal 3 2 12 4 2 5" xfId="34895" xr:uid="{BB013987-861E-4B62-8A20-0D9C9D6A4872}"/>
    <cellStyle name="Normal 3 2 12 4 2 6" xfId="34896" xr:uid="{5AD027B1-8513-49CA-89C7-5F4E7164FAFE}"/>
    <cellStyle name="Normal 3 2 12 4 3" xfId="34897" xr:uid="{93E3C7AC-104F-47E6-A0A0-CE460EDD8F47}"/>
    <cellStyle name="Normal 3 2 12 4 3 2" xfId="34898" xr:uid="{307094DA-7793-4BCA-BD1B-74487D18DCC5}"/>
    <cellStyle name="Normal 3 2 12 4 3 2 2" xfId="34899" xr:uid="{82347F58-8BCE-4486-875E-6D6816FF8CB2}"/>
    <cellStyle name="Normal 3 2 12 4 3 2 3" xfId="34900" xr:uid="{F18E73DC-2616-4EB1-ADBB-B66BDFF8E726}"/>
    <cellStyle name="Normal 3 2 12 4 3 3" xfId="34901" xr:uid="{DACE9234-F5FC-40B7-A159-FB450B1DE9C3}"/>
    <cellStyle name="Normal 3 2 12 4 3 4" xfId="34902" xr:uid="{227D20DB-F550-4078-947B-A75C303ACFD7}"/>
    <cellStyle name="Normal 3 2 12 4 3 5" xfId="34903" xr:uid="{9B0B44DE-F706-433E-B785-8B40B58AC629}"/>
    <cellStyle name="Normal 3 2 12 4 3 6" xfId="34904" xr:uid="{D8F75ABB-9ABE-4248-A71A-B9027E1862A7}"/>
    <cellStyle name="Normal 3 2 12 4 4" xfId="34905" xr:uid="{0CB9A68F-611A-4AF2-9216-2C8ECA864E6E}"/>
    <cellStyle name="Normal 3 2 12 4 4 2" xfId="34906" xr:uid="{6BF319C8-7588-4897-9A2B-2593553D7C0C}"/>
    <cellStyle name="Normal 3 2 12 4 4 3" xfId="34907" xr:uid="{BE112207-473B-4B6C-BF71-E33AD12E63E0}"/>
    <cellStyle name="Normal 3 2 12 4 5" xfId="34908" xr:uid="{CF35EEB6-FA16-4496-983A-8143A53DB8EE}"/>
    <cellStyle name="Normal 3 2 12 4 6" xfId="34909" xr:uid="{231B653A-3DC1-478C-85E6-EAE1861C5AB6}"/>
    <cellStyle name="Normal 3 2 12 4 7" xfId="34910" xr:uid="{B40FD1DE-7099-4E97-8C2E-7BD69C0069FB}"/>
    <cellStyle name="Normal 3 2 12 4 8" xfId="34911" xr:uid="{B6465EE0-AFDD-45F4-998E-CE0175052AAE}"/>
    <cellStyle name="Normal 3 2 12 5" xfId="34912" xr:uid="{39D6D19F-A252-4A1D-95D3-A9166C089E5F}"/>
    <cellStyle name="Normal 3 2 12 5 2" xfId="34913" xr:uid="{4A933CAB-7795-4C0C-878A-BC76DF29527B}"/>
    <cellStyle name="Normal 3 2 12 5 2 2" xfId="34914" xr:uid="{2C887D1B-038D-43C8-9FE6-269D96AB099B}"/>
    <cellStyle name="Normal 3 2 12 5 2 2 2" xfId="34915" xr:uid="{B0650F14-BC18-4CF1-A257-6C6C690FD36B}"/>
    <cellStyle name="Normal 3 2 12 5 2 2 3" xfId="34916" xr:uid="{D11AE247-F7C6-4E26-A93C-691A57158CCE}"/>
    <cellStyle name="Normal 3 2 12 5 2 2 4" xfId="34917" xr:uid="{B3D1B22C-DA21-420E-85E4-62529B17E156}"/>
    <cellStyle name="Normal 3 2 12 5 2 2 5" xfId="34918" xr:uid="{F4C69871-0277-45B9-81BC-FF826A70A23A}"/>
    <cellStyle name="Normal 3 2 12 5 2 3" xfId="34919" xr:uid="{A3C7E220-30B6-442B-ACAF-4446C8E874A6}"/>
    <cellStyle name="Normal 3 2 12 5 2 4" xfId="34920" xr:uid="{9DC7D4F8-7342-4846-AFEE-0F23C7C00D9B}"/>
    <cellStyle name="Normal 3 2 12 5 2 5" xfId="34921" xr:uid="{DDACDE52-2A7C-4532-B39F-7A0004D25EEC}"/>
    <cellStyle name="Normal 3 2 12 5 2 6" xfId="34922" xr:uid="{B9165A32-6027-4804-85F8-27909C887BE9}"/>
    <cellStyle name="Normal 3 2 12 5 3" xfId="34923" xr:uid="{9CC2A195-86B3-4B97-9A94-419D41D06B1A}"/>
    <cellStyle name="Normal 3 2 12 5 3 2" xfId="34924" xr:uid="{7B42E47D-F02A-45ED-9B47-6DC5B860CB22}"/>
    <cellStyle name="Normal 3 2 12 5 3 2 2" xfId="34925" xr:uid="{3BE02839-A080-49B9-81BD-0F7A597DF447}"/>
    <cellStyle name="Normal 3 2 12 5 3 2 3" xfId="34926" xr:uid="{8F72F908-8042-4F8F-A6A6-1774F4E122CE}"/>
    <cellStyle name="Normal 3 2 12 5 3 3" xfId="34927" xr:uid="{5D7B6FEC-50EA-4874-824F-1FAB8DA82B26}"/>
    <cellStyle name="Normal 3 2 12 5 3 4" xfId="34928" xr:uid="{0309831E-35B8-4536-A140-7367027CF031}"/>
    <cellStyle name="Normal 3 2 12 5 3 5" xfId="34929" xr:uid="{838C72D5-6668-4901-B33A-516C34E28613}"/>
    <cellStyle name="Normal 3 2 12 5 3 6" xfId="34930" xr:uid="{306E3DED-59CD-4EC1-9076-01D756F9A51D}"/>
    <cellStyle name="Normal 3 2 12 5 4" xfId="34931" xr:uid="{3C61AAA3-21E1-4909-8E44-169580024B61}"/>
    <cellStyle name="Normal 3 2 12 5 4 2" xfId="34932" xr:uid="{48B8B2E2-2084-4C60-A1F4-FEE343420853}"/>
    <cellStyle name="Normal 3 2 12 5 4 3" xfId="34933" xr:uid="{72670C7E-80E3-43EB-8D4E-9F517689E492}"/>
    <cellStyle name="Normal 3 2 12 5 5" xfId="34934" xr:uid="{E8472750-6793-4452-B021-2480086A90E1}"/>
    <cellStyle name="Normal 3 2 12 5 6" xfId="34935" xr:uid="{1D4F852A-2A91-4386-AE6D-E9EC656FD97D}"/>
    <cellStyle name="Normal 3 2 12 5 7" xfId="34936" xr:uid="{CF36384C-4F2D-4887-8322-14E30BF08B82}"/>
    <cellStyle name="Normal 3 2 12 5 8" xfId="34937" xr:uid="{7C84B8B0-114D-4DF4-9BDB-5854E8C189B6}"/>
    <cellStyle name="Normal 3 2 12 6" xfId="34938" xr:uid="{69ECE3AF-D873-43EB-A067-6EEEA5E5C004}"/>
    <cellStyle name="Normal 3 2 12 7" xfId="34939" xr:uid="{8B69F811-6BE3-4464-8027-0C77FAD094D2}"/>
    <cellStyle name="Normal 3 2 13" xfId="34940" xr:uid="{8B8CFA94-3609-4BAA-8572-AE6486717B72}"/>
    <cellStyle name="Normal 3 2 13 2" xfId="34941" xr:uid="{D2D13E72-34C8-4418-9FB3-A937B58A35E2}"/>
    <cellStyle name="Normal 3 2 13 2 2" xfId="34942" xr:uid="{319822EF-AD0D-448A-9E48-4D4CC823B277}"/>
    <cellStyle name="Normal 3 2 13 2 2 2" xfId="34943" xr:uid="{55188510-AEAF-462C-807E-42274E5B9333}"/>
    <cellStyle name="Normal 3 2 13 2 3" xfId="34944" xr:uid="{E74C4BD3-3FEB-418E-AE92-18F2F3DCD7D8}"/>
    <cellStyle name="Normal 3 2 13 2 4" xfId="34945" xr:uid="{28F0A334-D805-405C-88A6-55B27C0C6116}"/>
    <cellStyle name="Normal 3 2 13 3" xfId="34946" xr:uid="{BC8EEB38-7FED-4BA2-AFC1-C0B0461C7FA0}"/>
    <cellStyle name="Normal 3 2 13 4" xfId="34947" xr:uid="{753D996E-3575-4FBE-8400-7A234BE357EE}"/>
    <cellStyle name="Normal 3 2 13 4 2" xfId="34948" xr:uid="{38CA0160-2191-49BA-B204-4C462AEB31B1}"/>
    <cellStyle name="Normal 3 2 13 4 2 2" xfId="34949" xr:uid="{E6D6DD8A-0846-4426-BE65-C0096612F16C}"/>
    <cellStyle name="Normal 3 2 13 4 2 2 2" xfId="34950" xr:uid="{25070F3A-99DE-4B47-9803-6550A7FA8F1E}"/>
    <cellStyle name="Normal 3 2 13 4 2 2 3" xfId="34951" xr:uid="{A0C9E8DE-F739-4011-B2C3-38B8813E3946}"/>
    <cellStyle name="Normal 3 2 13 4 2 2 4" xfId="34952" xr:uid="{05C8341D-ED07-46D6-BC5F-B64BF0FA49CE}"/>
    <cellStyle name="Normal 3 2 13 4 2 2 5" xfId="34953" xr:uid="{44E77A17-B094-46F5-808E-BA42ED4AAB2F}"/>
    <cellStyle name="Normal 3 2 13 4 2 3" xfId="34954" xr:uid="{CFF2157F-AEF3-469C-BB72-8F9DD2B8A5FE}"/>
    <cellStyle name="Normal 3 2 13 4 2 4" xfId="34955" xr:uid="{31202792-91AA-487C-9D10-75CA4C2A91D5}"/>
    <cellStyle name="Normal 3 2 13 4 2 5" xfId="34956" xr:uid="{414F76CF-3C89-48F2-87D2-BCB9DE69D3A8}"/>
    <cellStyle name="Normal 3 2 13 4 2 6" xfId="34957" xr:uid="{AE4F9BC5-4F40-4AEA-B161-AF6D93AC8FD8}"/>
    <cellStyle name="Normal 3 2 13 4 3" xfId="34958" xr:uid="{0E611DF1-4EA9-44B3-897C-1B77BE52C1CB}"/>
    <cellStyle name="Normal 3 2 13 4 3 2" xfId="34959" xr:uid="{59A5DB22-982E-42B0-9E60-4A808938DD00}"/>
    <cellStyle name="Normal 3 2 13 4 3 2 2" xfId="34960" xr:uid="{7B102B3E-83EC-4E24-BAD8-53144515924B}"/>
    <cellStyle name="Normal 3 2 13 4 3 2 3" xfId="34961" xr:uid="{E5AEE93C-351D-45BD-B723-4362EADE2F30}"/>
    <cellStyle name="Normal 3 2 13 4 3 3" xfId="34962" xr:uid="{E7D07472-EA55-4E45-A945-F4D78387CFF1}"/>
    <cellStyle name="Normal 3 2 13 4 3 4" xfId="34963" xr:uid="{AE46E398-1683-4CFE-9D96-B0C4855C03B8}"/>
    <cellStyle name="Normal 3 2 13 4 3 5" xfId="34964" xr:uid="{A0C7D06C-D7F7-46B8-B664-3B719F83F9C6}"/>
    <cellStyle name="Normal 3 2 13 4 3 6" xfId="34965" xr:uid="{15CC101E-5F3D-4D30-865C-FDCC113ACC9F}"/>
    <cellStyle name="Normal 3 2 13 4 4" xfId="34966" xr:uid="{889B3417-A809-4DE6-A2BA-27C17D2D12FC}"/>
    <cellStyle name="Normal 3 2 13 4 4 2" xfId="34967" xr:uid="{04AE5672-86EF-4B3D-B84D-AB3CA7BDA937}"/>
    <cellStyle name="Normal 3 2 13 4 4 3" xfId="34968" xr:uid="{88DEF95E-53DC-409F-B1E6-BBF66D3EF384}"/>
    <cellStyle name="Normal 3 2 13 4 5" xfId="34969" xr:uid="{F59330D7-74FC-46D6-B575-80760CD713EB}"/>
    <cellStyle name="Normal 3 2 13 4 6" xfId="34970" xr:uid="{03829CF8-A98C-4571-B548-1BA2914259B8}"/>
    <cellStyle name="Normal 3 2 13 4 7" xfId="34971" xr:uid="{FA2A0121-6BF5-46BE-885D-87357EE68653}"/>
    <cellStyle name="Normal 3 2 13 4 8" xfId="34972" xr:uid="{FC243030-1BBE-4125-840E-336256DD5405}"/>
    <cellStyle name="Normal 3 2 13 5" xfId="34973" xr:uid="{0C562A8B-4635-49DF-BC29-DD08F481D87A}"/>
    <cellStyle name="Normal 3 2 13 5 2" xfId="34974" xr:uid="{A382FDCF-FB6F-47A8-BB9B-40F7B4805005}"/>
    <cellStyle name="Normal 3 2 13 5 2 2" xfId="34975" xr:uid="{634719D4-471F-4057-A594-1F7F730D901B}"/>
    <cellStyle name="Normal 3 2 13 5 2 2 2" xfId="34976" xr:uid="{269F2458-EFAE-46C1-AA03-6A79539C39A4}"/>
    <cellStyle name="Normal 3 2 13 5 2 2 3" xfId="34977" xr:uid="{0DF4602F-6DEE-4CF1-827B-180AB236A5CF}"/>
    <cellStyle name="Normal 3 2 13 5 2 2 4" xfId="34978" xr:uid="{12C1EB8D-68AD-4190-90B9-05D6058D47C4}"/>
    <cellStyle name="Normal 3 2 13 5 2 2 5" xfId="34979" xr:uid="{CFE6B1F1-8A54-435B-A8B3-5FD3414B9DFC}"/>
    <cellStyle name="Normal 3 2 13 5 2 3" xfId="34980" xr:uid="{38A176FC-FFBB-4189-9894-49223C67C823}"/>
    <cellStyle name="Normal 3 2 13 5 2 4" xfId="34981" xr:uid="{896163CB-D963-4D0F-8873-6E815DB70902}"/>
    <cellStyle name="Normal 3 2 13 5 2 5" xfId="34982" xr:uid="{D41997B9-6E7E-4D8F-8F13-FAD141E9B189}"/>
    <cellStyle name="Normal 3 2 13 5 2 6" xfId="34983" xr:uid="{E691E52A-D8DC-4A8F-8EB1-84707B558369}"/>
    <cellStyle name="Normal 3 2 13 5 3" xfId="34984" xr:uid="{F8CA1958-40E1-4940-8C6D-FFEA316A353B}"/>
    <cellStyle name="Normal 3 2 13 5 3 2" xfId="34985" xr:uid="{DF274C36-ED83-4E8C-A0C2-78ED961DC933}"/>
    <cellStyle name="Normal 3 2 13 5 3 2 2" xfId="34986" xr:uid="{BB46C5FD-E8C1-4025-8F34-91FB0055D2B5}"/>
    <cellStyle name="Normal 3 2 13 5 3 2 3" xfId="34987" xr:uid="{19B63EA9-3D5F-4344-8B26-48236985919A}"/>
    <cellStyle name="Normal 3 2 13 5 3 3" xfId="34988" xr:uid="{2337DE93-E5FD-4AC7-B98D-07B0DB687C3D}"/>
    <cellStyle name="Normal 3 2 13 5 3 4" xfId="34989" xr:uid="{1D1BEC9D-79FB-4D87-BE21-BB50881594FF}"/>
    <cellStyle name="Normal 3 2 13 5 3 5" xfId="34990" xr:uid="{60FA31B6-C2AC-4B8E-AD94-28F1721C413D}"/>
    <cellStyle name="Normal 3 2 13 5 3 6" xfId="34991" xr:uid="{E330F654-8521-415C-BF9B-FB0A7FCB70FB}"/>
    <cellStyle name="Normal 3 2 13 5 4" xfId="34992" xr:uid="{5CB8A008-B572-4FBB-9C68-CEAA5D2096CF}"/>
    <cellStyle name="Normal 3 2 13 5 4 2" xfId="34993" xr:uid="{7809F59A-9A36-4F2D-9C4F-1D8B4E2E0DAD}"/>
    <cellStyle name="Normal 3 2 13 5 4 3" xfId="34994" xr:uid="{9820EDD7-CE04-4B7D-91C9-61D45C9FCCC2}"/>
    <cellStyle name="Normal 3 2 13 5 5" xfId="34995" xr:uid="{AB4BEB86-E8B8-45D0-BED9-E4C6CAC5733F}"/>
    <cellStyle name="Normal 3 2 13 5 6" xfId="34996" xr:uid="{0A910A15-E18D-4FD5-A4BC-0C8A8F4333AA}"/>
    <cellStyle name="Normal 3 2 13 5 7" xfId="34997" xr:uid="{0B6596D4-0DF0-4DFB-B685-A1DFE8EB0F63}"/>
    <cellStyle name="Normal 3 2 13 5 8" xfId="34998" xr:uid="{B03E25F1-0B30-49BD-A9C0-D96F840FD06E}"/>
    <cellStyle name="Normal 3 2 13 6" xfId="34999" xr:uid="{0811E761-086E-41C2-B0ED-14D8231468F3}"/>
    <cellStyle name="Normal 3 2 13 7" xfId="35000" xr:uid="{3B8C5C0F-3D56-4284-A54F-9405C5D4601C}"/>
    <cellStyle name="Normal 3 2 14" xfId="35001" xr:uid="{C49012F8-87FB-446D-998A-3DA1194D48E6}"/>
    <cellStyle name="Normal 3 2 14 2" xfId="35002" xr:uid="{9F6672B3-BAA2-4102-8455-04EE69E82EA7}"/>
    <cellStyle name="Normal 3 2 14 2 2" xfId="35003" xr:uid="{259649BE-F579-47E9-BF80-73806934A8DD}"/>
    <cellStyle name="Normal 3 2 14 2 2 2" xfId="35004" xr:uid="{EA028FE9-A4B3-490C-A072-EF37991D98D4}"/>
    <cellStyle name="Normal 3 2 14 2 3" xfId="35005" xr:uid="{0BCD9774-128C-4164-A3CF-4F3AD8FE13A7}"/>
    <cellStyle name="Normal 3 2 14 2 4" xfId="35006" xr:uid="{C9DABF5D-DFF4-41B8-B39D-28026C7A796F}"/>
    <cellStyle name="Normal 3 2 14 3" xfId="35007" xr:uid="{5A86281D-0730-4774-9DDD-8F1ABD9A9B0A}"/>
    <cellStyle name="Normal 3 2 14 4" xfId="35008" xr:uid="{80C2CB0C-7CC8-400B-B36A-CE6D261E4E90}"/>
    <cellStyle name="Normal 3 2 14 4 2" xfId="35009" xr:uid="{83A9C08F-B9BF-4A4A-96B0-D0B407F8759C}"/>
    <cellStyle name="Normal 3 2 14 4 2 2" xfId="35010" xr:uid="{C7FFD592-4FD7-467E-9D0E-F5E7E2CD86D5}"/>
    <cellStyle name="Normal 3 2 14 4 2 2 2" xfId="35011" xr:uid="{7E392E0A-1BF6-4F0D-8266-F136BDF5FB83}"/>
    <cellStyle name="Normal 3 2 14 4 2 2 3" xfId="35012" xr:uid="{57319F9F-580D-421C-BE8F-B1A694EB4DDA}"/>
    <cellStyle name="Normal 3 2 14 4 2 2 4" xfId="35013" xr:uid="{A9522FBE-D91F-4B1C-AECC-4553D9B39237}"/>
    <cellStyle name="Normal 3 2 14 4 2 2 5" xfId="35014" xr:uid="{EC1B280E-EA9E-4889-B5B8-877C491A8047}"/>
    <cellStyle name="Normal 3 2 14 4 2 3" xfId="35015" xr:uid="{B41DF8BC-85C8-4B6D-BFF3-75697B07AB19}"/>
    <cellStyle name="Normal 3 2 14 4 2 4" xfId="35016" xr:uid="{5DC20C8D-59D2-413C-9392-DFE16D8FDA24}"/>
    <cellStyle name="Normal 3 2 14 4 2 5" xfId="35017" xr:uid="{D2775E25-E5B9-47ED-A091-662310D714EB}"/>
    <cellStyle name="Normal 3 2 14 4 2 6" xfId="35018" xr:uid="{7926BDF8-FADB-4953-A725-06FC6070A8BE}"/>
    <cellStyle name="Normal 3 2 14 4 3" xfId="35019" xr:uid="{87BFA689-E35F-464C-B0C8-6D27B4627087}"/>
    <cellStyle name="Normal 3 2 14 4 3 2" xfId="35020" xr:uid="{3E253A39-9667-4CCC-925A-CD4EABE33549}"/>
    <cellStyle name="Normal 3 2 14 4 3 2 2" xfId="35021" xr:uid="{1186D8E4-3CA8-4F3E-B8B3-D5CA3EF04F37}"/>
    <cellStyle name="Normal 3 2 14 4 3 2 3" xfId="35022" xr:uid="{A0527DB5-DAA6-4A3A-BBF3-0E2920298E82}"/>
    <cellStyle name="Normal 3 2 14 4 3 3" xfId="35023" xr:uid="{681A3B39-CD7B-4E05-B073-C07D153D6D56}"/>
    <cellStyle name="Normal 3 2 14 4 3 4" xfId="35024" xr:uid="{8BF5E2E6-4E5E-4F63-8B9E-12456388913A}"/>
    <cellStyle name="Normal 3 2 14 4 3 5" xfId="35025" xr:uid="{8D713F77-684F-402A-87AF-3F728D8FB11A}"/>
    <cellStyle name="Normal 3 2 14 4 3 6" xfId="35026" xr:uid="{1EC00E2F-F1FE-4A07-A22C-77FA9ED0D10A}"/>
    <cellStyle name="Normal 3 2 14 4 4" xfId="35027" xr:uid="{CCF962FC-415C-475C-988F-6771E22CC280}"/>
    <cellStyle name="Normal 3 2 14 4 4 2" xfId="35028" xr:uid="{CEADD686-DEDF-4FD7-983F-9050611A0FF3}"/>
    <cellStyle name="Normal 3 2 14 4 4 3" xfId="35029" xr:uid="{7AEC4C4F-2A37-4405-8575-476C5D43C499}"/>
    <cellStyle name="Normal 3 2 14 4 5" xfId="35030" xr:uid="{8BD77236-66CA-40CC-BD74-1BC86CF2D61C}"/>
    <cellStyle name="Normal 3 2 14 4 6" xfId="35031" xr:uid="{D7A4D9C0-B74F-4F26-BAB9-1F7743F5E4D8}"/>
    <cellStyle name="Normal 3 2 14 4 7" xfId="35032" xr:uid="{558C532C-13F4-4CDE-8427-C05FF3C615A4}"/>
    <cellStyle name="Normal 3 2 14 4 8" xfId="35033" xr:uid="{2D65D84E-82C8-47B7-BA98-9E75D3B5C49D}"/>
    <cellStyle name="Normal 3 2 14 5" xfId="35034" xr:uid="{DD108077-F4AF-48C1-AF67-5251592EF801}"/>
    <cellStyle name="Normal 3 2 14 5 2" xfId="35035" xr:uid="{1D50328C-1C77-4515-87D2-676B41642D20}"/>
    <cellStyle name="Normal 3 2 14 5 2 2" xfId="35036" xr:uid="{F02E855A-D72C-4689-B7F5-29A30FF7A791}"/>
    <cellStyle name="Normal 3 2 14 5 2 2 2" xfId="35037" xr:uid="{1B136294-DDA8-44C8-8A83-43C92F5F7FBB}"/>
    <cellStyle name="Normal 3 2 14 5 2 2 3" xfId="35038" xr:uid="{7608828B-4F21-4BD4-890E-BE4A17C1475B}"/>
    <cellStyle name="Normal 3 2 14 5 2 2 4" xfId="35039" xr:uid="{58D57FC3-E63F-4C8F-BC7F-0003600D195C}"/>
    <cellStyle name="Normal 3 2 14 5 2 2 5" xfId="35040" xr:uid="{9DBC722B-6664-46A8-A43E-7CC7804D9D60}"/>
    <cellStyle name="Normal 3 2 14 5 2 3" xfId="35041" xr:uid="{33D96D9E-88BF-408B-8706-8A87F3417409}"/>
    <cellStyle name="Normal 3 2 14 5 2 4" xfId="35042" xr:uid="{9A974F21-8539-4E6B-8D9D-2407B1D01957}"/>
    <cellStyle name="Normal 3 2 14 5 2 5" xfId="35043" xr:uid="{79262FF1-54F6-462B-AFAB-A18737B5DF18}"/>
    <cellStyle name="Normal 3 2 14 5 2 6" xfId="35044" xr:uid="{D1308B0B-9B89-4D99-A042-8D51373F5FF6}"/>
    <cellStyle name="Normal 3 2 14 5 3" xfId="35045" xr:uid="{E1484270-4629-455C-9FC3-350AAA8FFD5F}"/>
    <cellStyle name="Normal 3 2 14 5 3 2" xfId="35046" xr:uid="{6251A9BC-56F7-4063-B040-86E3F7F06F72}"/>
    <cellStyle name="Normal 3 2 14 5 3 2 2" xfId="35047" xr:uid="{C44668CE-5AB7-4BBF-A221-95DDC9F3B6F7}"/>
    <cellStyle name="Normal 3 2 14 5 3 2 3" xfId="35048" xr:uid="{900E870E-7BB8-45DB-B2C8-622FD0DBA0CE}"/>
    <cellStyle name="Normal 3 2 14 5 3 3" xfId="35049" xr:uid="{BD93B4E1-4B2B-47B5-8FDF-E9F207CE6AC0}"/>
    <cellStyle name="Normal 3 2 14 5 3 4" xfId="35050" xr:uid="{EAB64741-2656-45E1-9021-E09B24B1E15B}"/>
    <cellStyle name="Normal 3 2 14 5 3 5" xfId="35051" xr:uid="{D484B6A5-BA3E-45C2-AF15-FFEB8AE84DCB}"/>
    <cellStyle name="Normal 3 2 14 5 3 6" xfId="35052" xr:uid="{EA260BB8-239A-4B1B-825F-D8C8826E26F0}"/>
    <cellStyle name="Normal 3 2 14 5 4" xfId="35053" xr:uid="{B72CDEE3-579F-411C-9E0C-57217E2FAA65}"/>
    <cellStyle name="Normal 3 2 14 5 4 2" xfId="35054" xr:uid="{1064E764-8ED8-4FB1-806C-DA53783553DD}"/>
    <cellStyle name="Normal 3 2 14 5 4 3" xfId="35055" xr:uid="{A3D1B958-8F23-47CD-9023-459339B3A989}"/>
    <cellStyle name="Normal 3 2 14 5 5" xfId="35056" xr:uid="{F189655F-7598-4A3D-A2F1-A0FE01AB1F9E}"/>
    <cellStyle name="Normal 3 2 14 5 6" xfId="35057" xr:uid="{5BDA0D50-3460-48B9-B5BE-A0F7291082A1}"/>
    <cellStyle name="Normal 3 2 14 5 7" xfId="35058" xr:uid="{A8040FBD-8436-458D-89DF-AA17B0943A0F}"/>
    <cellStyle name="Normal 3 2 14 5 8" xfId="35059" xr:uid="{DCBFB0F2-E674-439C-81EA-D9449ADACB99}"/>
    <cellStyle name="Normal 3 2 14 6" xfId="35060" xr:uid="{4CD0A95B-1E9F-49BA-975B-C89C3E28A9EA}"/>
    <cellStyle name="Normal 3 2 14 7" xfId="35061" xr:uid="{77A7088E-C323-4540-8163-87988B462B1B}"/>
    <cellStyle name="Normal 3 2 15" xfId="35062" xr:uid="{42058AAF-090B-4269-A7C2-8DB90F7B0B67}"/>
    <cellStyle name="Normal 3 2 15 2" xfId="35063" xr:uid="{F5D94612-8135-4F79-B189-575BDB473372}"/>
    <cellStyle name="Normal 3 2 15 2 2" xfId="35064" xr:uid="{DFA0ADBD-784D-437D-86E7-C08EFBA2CD54}"/>
    <cellStyle name="Normal 3 2 15 2 2 2" xfId="35065" xr:uid="{8DF4188A-C19F-45EE-A2A9-DAB95BF57877}"/>
    <cellStyle name="Normal 3 2 15 2 3" xfId="35066" xr:uid="{DC89A1EE-4A50-4A3A-A484-4D9C82A578A0}"/>
    <cellStyle name="Normal 3 2 15 2 4" xfId="35067" xr:uid="{24009976-D71F-4E17-899A-45F3311527FA}"/>
    <cellStyle name="Normal 3 2 15 3" xfId="35068" xr:uid="{60E8A377-5E24-4E70-B71A-126A5CFB5546}"/>
    <cellStyle name="Normal 3 2 15 4" xfId="35069" xr:uid="{C9044BA7-B660-4B9A-887E-35C0446C85D2}"/>
    <cellStyle name="Normal 3 2 15 4 2" xfId="35070" xr:uid="{375CAA84-7802-4219-A866-1A72239A7BD2}"/>
    <cellStyle name="Normal 3 2 15 4 2 2" xfId="35071" xr:uid="{E27A0535-686C-48AF-941F-57A5A4DF4C30}"/>
    <cellStyle name="Normal 3 2 15 4 2 2 2" xfId="35072" xr:uid="{C3D65F65-BB57-495B-B6D8-8F517DFC8DDA}"/>
    <cellStyle name="Normal 3 2 15 4 2 2 3" xfId="35073" xr:uid="{9B2A5E52-CDF3-4BFF-9DA3-145C44A04A7A}"/>
    <cellStyle name="Normal 3 2 15 4 2 2 4" xfId="35074" xr:uid="{594BFDF7-76B0-4A1C-A6CD-383BAB9B5A12}"/>
    <cellStyle name="Normal 3 2 15 4 2 2 5" xfId="35075" xr:uid="{C80C2ABF-578E-4459-A3BA-88B52533EA49}"/>
    <cellStyle name="Normal 3 2 15 4 2 3" xfId="35076" xr:uid="{554936AA-38D1-402A-8856-A52D59C7AC6A}"/>
    <cellStyle name="Normal 3 2 15 4 2 4" xfId="35077" xr:uid="{874A81D6-6F0C-4E5E-ADF7-0ACA71F93620}"/>
    <cellStyle name="Normal 3 2 15 4 2 5" xfId="35078" xr:uid="{E97EC786-549B-4E3A-9061-1034E8EB5C38}"/>
    <cellStyle name="Normal 3 2 15 4 2 6" xfId="35079" xr:uid="{F53DAEBF-59A1-4613-A16D-9E4475F4EC22}"/>
    <cellStyle name="Normal 3 2 15 4 3" xfId="35080" xr:uid="{77F2C014-52E3-4030-BC7B-181282EF2A8F}"/>
    <cellStyle name="Normal 3 2 15 4 3 2" xfId="35081" xr:uid="{08D091A8-F7AC-4775-BF5A-5C7B2BC89034}"/>
    <cellStyle name="Normal 3 2 15 4 3 2 2" xfId="35082" xr:uid="{4D770918-FE64-4F1C-8022-0EB8F1093CB9}"/>
    <cellStyle name="Normal 3 2 15 4 3 2 3" xfId="35083" xr:uid="{A80A68A0-A2E2-438F-B851-C3DC81AAEB22}"/>
    <cellStyle name="Normal 3 2 15 4 3 3" xfId="35084" xr:uid="{C02278FB-7C5F-4972-A2D5-C4D3B7A531F5}"/>
    <cellStyle name="Normal 3 2 15 4 3 4" xfId="35085" xr:uid="{EAAF58E6-0EA2-49DF-B761-1CFF65D77C73}"/>
    <cellStyle name="Normal 3 2 15 4 3 5" xfId="35086" xr:uid="{3B1461C8-3DF3-4032-88D6-DCF3815D93DF}"/>
    <cellStyle name="Normal 3 2 15 4 3 6" xfId="35087" xr:uid="{83E5CB08-5C38-4D62-9D82-D457107734F4}"/>
    <cellStyle name="Normal 3 2 15 4 4" xfId="35088" xr:uid="{A4AFC53F-846A-4153-8877-5715483DCEA1}"/>
    <cellStyle name="Normal 3 2 15 4 4 2" xfId="35089" xr:uid="{6BE2C5BF-64D0-41DF-BAF7-9F3E959854F2}"/>
    <cellStyle name="Normal 3 2 15 4 4 3" xfId="35090" xr:uid="{EEC2B50E-0D72-465D-BCBD-55701B321CB8}"/>
    <cellStyle name="Normal 3 2 15 4 5" xfId="35091" xr:uid="{BB41B99F-9CA9-4C86-9F78-DDEC58A1B3DA}"/>
    <cellStyle name="Normal 3 2 15 4 6" xfId="35092" xr:uid="{C32571F1-2FD0-48C5-AA07-05BEEB44F3B7}"/>
    <cellStyle name="Normal 3 2 15 4 7" xfId="35093" xr:uid="{A52C5EDC-C60D-4919-AC80-D037627B0237}"/>
    <cellStyle name="Normal 3 2 15 4 8" xfId="35094" xr:uid="{0E06BE45-FE82-4831-BEA7-07A16811B96B}"/>
    <cellStyle name="Normal 3 2 15 5" xfId="35095" xr:uid="{16586705-793A-4C97-90F3-973EE0C9C097}"/>
    <cellStyle name="Normal 3 2 15 5 2" xfId="35096" xr:uid="{0755470B-E949-4F55-B954-83535F9F4352}"/>
    <cellStyle name="Normal 3 2 15 5 2 2" xfId="35097" xr:uid="{C1DA3004-7455-447E-98E0-B4726FE1FBD4}"/>
    <cellStyle name="Normal 3 2 15 5 2 2 2" xfId="35098" xr:uid="{694A7317-C10A-4E5C-8D2B-322686050429}"/>
    <cellStyle name="Normal 3 2 15 5 2 2 3" xfId="35099" xr:uid="{E7F07EEA-D32B-4691-A5DA-9F5B92302919}"/>
    <cellStyle name="Normal 3 2 15 5 2 2 4" xfId="35100" xr:uid="{382D0208-D22F-4DFB-A204-068F72E1FFCC}"/>
    <cellStyle name="Normal 3 2 15 5 2 2 5" xfId="35101" xr:uid="{547FD5D4-AB84-46E1-BB7A-83C1A6E31B39}"/>
    <cellStyle name="Normal 3 2 15 5 2 3" xfId="35102" xr:uid="{088C0295-D0B9-4B65-85FB-2296FCE4E44C}"/>
    <cellStyle name="Normal 3 2 15 5 2 4" xfId="35103" xr:uid="{8A91BEF8-D6B8-4EBB-B4D6-382A0ABDE0EF}"/>
    <cellStyle name="Normal 3 2 15 5 2 5" xfId="35104" xr:uid="{5BF689F7-BE84-44FB-BB09-C1B9C935F9FA}"/>
    <cellStyle name="Normal 3 2 15 5 2 6" xfId="35105" xr:uid="{FAB4D1C9-EACD-4EEC-A37A-C6C97567C3F3}"/>
    <cellStyle name="Normal 3 2 15 5 3" xfId="35106" xr:uid="{697BDAD3-4B81-4B17-9CAC-59730E75C57D}"/>
    <cellStyle name="Normal 3 2 15 5 3 2" xfId="35107" xr:uid="{314612F0-04A0-4BC7-88D5-49DB961B9610}"/>
    <cellStyle name="Normal 3 2 15 5 3 2 2" xfId="35108" xr:uid="{8951D5A2-D2DE-4BAF-9A9C-F712D0E9754B}"/>
    <cellStyle name="Normal 3 2 15 5 3 2 3" xfId="35109" xr:uid="{404CDCDD-65B4-479F-B3DE-E90C6B882C9B}"/>
    <cellStyle name="Normal 3 2 15 5 3 3" xfId="35110" xr:uid="{E8D17C4B-480F-4960-95B0-29C85778E794}"/>
    <cellStyle name="Normal 3 2 15 5 3 4" xfId="35111" xr:uid="{E954866A-ADA6-4E58-8E8C-EDE4975714F0}"/>
    <cellStyle name="Normal 3 2 15 5 3 5" xfId="35112" xr:uid="{68FB522C-BADA-472B-8D1A-16732FC11D03}"/>
    <cellStyle name="Normal 3 2 15 5 3 6" xfId="35113" xr:uid="{F8454DF2-6212-46B1-84C1-9A9701BD3790}"/>
    <cellStyle name="Normal 3 2 15 5 4" xfId="35114" xr:uid="{44783B70-A3BC-4391-A90A-F1464D98964D}"/>
    <cellStyle name="Normal 3 2 15 5 4 2" xfId="35115" xr:uid="{1C4C27EC-530B-4D7E-A81F-DA9515719B9C}"/>
    <cellStyle name="Normal 3 2 15 5 4 3" xfId="35116" xr:uid="{3B2F0AD6-BDB5-41A2-87E6-85B97A510843}"/>
    <cellStyle name="Normal 3 2 15 5 5" xfId="35117" xr:uid="{2C42EDA6-0063-4550-BFBE-1ED25205ED7F}"/>
    <cellStyle name="Normal 3 2 15 5 6" xfId="35118" xr:uid="{6C601C39-52B4-4AF4-B03C-E52D7C782E24}"/>
    <cellStyle name="Normal 3 2 15 5 7" xfId="35119" xr:uid="{9C62C6C2-60DB-4838-A44E-73E38AF9283D}"/>
    <cellStyle name="Normal 3 2 15 5 8" xfId="35120" xr:uid="{59D760A8-CA21-45C7-8E55-FC1B58889D9F}"/>
    <cellStyle name="Normal 3 2 15 6" xfId="35121" xr:uid="{0FF177AA-D66A-4A5E-81E4-B8F64A6A6613}"/>
    <cellStyle name="Normal 3 2 15 7" xfId="35122" xr:uid="{89CB95FB-456A-40E7-8AC0-8F35FE7E6051}"/>
    <cellStyle name="Normal 3 2 16" xfId="35123" xr:uid="{D12352E8-A86C-477D-AC6C-5526DCF417A9}"/>
    <cellStyle name="Normal 3 2 16 2" xfId="35124" xr:uid="{3C1DF6B3-ACDB-4F16-8310-991CEBC2B7C5}"/>
    <cellStyle name="Normal 3 2 16 2 2" xfId="35125" xr:uid="{BF50D319-D592-4B66-B1C1-D1A9FAA94165}"/>
    <cellStyle name="Normal 3 2 16 2 2 2" xfId="35126" xr:uid="{A9962C7C-FF84-4FDD-B1E9-157CD1137600}"/>
    <cellStyle name="Normal 3 2 16 2 3" xfId="35127" xr:uid="{41D48F97-77D5-4CD9-9818-1C57EBE0E738}"/>
    <cellStyle name="Normal 3 2 16 2 4" xfId="35128" xr:uid="{9D5F70D4-9B23-4FF0-A52B-C7E11AE9071B}"/>
    <cellStyle name="Normal 3 2 16 3" xfId="35129" xr:uid="{DA21E3CB-B06A-4BAA-ACCB-EEB1B1D129A8}"/>
    <cellStyle name="Normal 3 2 16 4" xfId="35130" xr:uid="{7574A067-4BA5-4A6E-A9EA-88B4EC0DF991}"/>
    <cellStyle name="Normal 3 2 16 4 2" xfId="35131" xr:uid="{1BCA5A94-BBD5-42C5-8C17-35DB4211A422}"/>
    <cellStyle name="Normal 3 2 16 4 2 2" xfId="35132" xr:uid="{34FDB1D7-1651-4422-A795-53C5C35FE4DC}"/>
    <cellStyle name="Normal 3 2 16 4 2 2 2" xfId="35133" xr:uid="{99E3A8BE-3E8A-44BA-9FAA-51DAC08838B5}"/>
    <cellStyle name="Normal 3 2 16 4 2 2 3" xfId="35134" xr:uid="{68BBB0B0-5142-40C8-98DC-AB89AB919DCC}"/>
    <cellStyle name="Normal 3 2 16 4 2 2 4" xfId="35135" xr:uid="{26588463-AC4C-448F-B7EF-F71F3CB95EC9}"/>
    <cellStyle name="Normal 3 2 16 4 2 2 5" xfId="35136" xr:uid="{6D4BFE21-FD1C-48C4-BA3D-9E7DC5A60AD3}"/>
    <cellStyle name="Normal 3 2 16 4 2 3" xfId="35137" xr:uid="{5CAD5D32-43E0-42F6-B07B-78D6F70C600E}"/>
    <cellStyle name="Normal 3 2 16 4 2 4" xfId="35138" xr:uid="{9DAEBC8B-2FDC-478E-BBBA-96A670823248}"/>
    <cellStyle name="Normal 3 2 16 4 2 5" xfId="35139" xr:uid="{FD6A5FE8-882C-4E7D-8776-E97A0FF38F8D}"/>
    <cellStyle name="Normal 3 2 16 4 2 6" xfId="35140" xr:uid="{712D8C98-FB0D-41C1-9F5E-875EB00D7E11}"/>
    <cellStyle name="Normal 3 2 16 4 3" xfId="35141" xr:uid="{FB30A853-C102-49CB-8907-B327AD984EC5}"/>
    <cellStyle name="Normal 3 2 16 4 3 2" xfId="35142" xr:uid="{AC85EEE9-5F50-4247-B5B1-87EEE12FE1B4}"/>
    <cellStyle name="Normal 3 2 16 4 3 2 2" xfId="35143" xr:uid="{3F392659-F7BB-477F-8A8D-C0D3018546C1}"/>
    <cellStyle name="Normal 3 2 16 4 3 2 3" xfId="35144" xr:uid="{CC6D59AF-2F3F-496E-B134-E2CF8C4868D1}"/>
    <cellStyle name="Normal 3 2 16 4 3 3" xfId="35145" xr:uid="{EF18A5AB-0645-4185-AF27-935618D1E141}"/>
    <cellStyle name="Normal 3 2 16 4 3 4" xfId="35146" xr:uid="{332C6B48-2247-4C0E-B5F2-E80123E7B74E}"/>
    <cellStyle name="Normal 3 2 16 4 3 5" xfId="35147" xr:uid="{41722E71-CCD0-4FF6-A9C7-282925837B72}"/>
    <cellStyle name="Normal 3 2 16 4 3 6" xfId="35148" xr:uid="{13BCA5FD-4B62-4701-A587-C08015D73743}"/>
    <cellStyle name="Normal 3 2 16 4 4" xfId="35149" xr:uid="{7028AE02-ECD7-4BD5-9959-34FF907BDE34}"/>
    <cellStyle name="Normal 3 2 16 4 4 2" xfId="35150" xr:uid="{5DB6ADAF-1CE6-4298-846C-F1F3A1F089B9}"/>
    <cellStyle name="Normal 3 2 16 4 4 3" xfId="35151" xr:uid="{FC76B042-5060-49D5-8463-803915119CEB}"/>
    <cellStyle name="Normal 3 2 16 4 5" xfId="35152" xr:uid="{39339FB2-61B6-4DAB-8FAB-5891441E28FD}"/>
    <cellStyle name="Normal 3 2 16 4 6" xfId="35153" xr:uid="{2339F9B5-60DD-42FE-97B5-86D606DECFAE}"/>
    <cellStyle name="Normal 3 2 16 4 7" xfId="35154" xr:uid="{E192149D-6DB6-4AA5-9CA8-220649FE88CE}"/>
    <cellStyle name="Normal 3 2 16 4 8" xfId="35155" xr:uid="{D4FC2D40-006A-4E0D-9BF8-F730F56EC7FC}"/>
    <cellStyle name="Normal 3 2 16 5" xfId="35156" xr:uid="{6FD462FE-11A6-418E-B34B-8DCBF2B62ED3}"/>
    <cellStyle name="Normal 3 2 16 5 2" xfId="35157" xr:uid="{16908919-2987-41DB-AF7C-0661AE497FA3}"/>
    <cellStyle name="Normal 3 2 16 5 2 2" xfId="35158" xr:uid="{7D76881B-D18B-4806-A57A-AC624010AFF6}"/>
    <cellStyle name="Normal 3 2 16 5 2 2 2" xfId="35159" xr:uid="{C5B555C5-04B7-45DB-BA85-F99EB34798A1}"/>
    <cellStyle name="Normal 3 2 16 5 2 2 3" xfId="35160" xr:uid="{ACDCD124-3B8A-4DF2-AFD3-9297E7922DDA}"/>
    <cellStyle name="Normal 3 2 16 5 2 2 4" xfId="35161" xr:uid="{341B5CCE-FB38-4801-BC81-1C2B1E49FA4A}"/>
    <cellStyle name="Normal 3 2 16 5 2 2 5" xfId="35162" xr:uid="{02D3188F-6A64-404F-BCE9-F56A7765F538}"/>
    <cellStyle name="Normal 3 2 16 5 2 3" xfId="35163" xr:uid="{6FEFCCF5-EE6B-465B-949D-21D1864F7435}"/>
    <cellStyle name="Normal 3 2 16 5 2 4" xfId="35164" xr:uid="{77E42619-2236-4A8D-8F38-C5E8DA76D5C2}"/>
    <cellStyle name="Normal 3 2 16 5 2 5" xfId="35165" xr:uid="{33973F87-9E86-450F-8C14-000F4DB66541}"/>
    <cellStyle name="Normal 3 2 16 5 2 6" xfId="35166" xr:uid="{B1663E76-7CCC-4231-AAFE-7F427DBE99D1}"/>
    <cellStyle name="Normal 3 2 16 5 3" xfId="35167" xr:uid="{A145EAE8-0DD0-4D5C-80B4-2398377EB94E}"/>
    <cellStyle name="Normal 3 2 16 5 3 2" xfId="35168" xr:uid="{9D5E00F1-FFCE-47EB-B14E-61B73A382BE6}"/>
    <cellStyle name="Normal 3 2 16 5 3 2 2" xfId="35169" xr:uid="{5A5D5EC9-F797-4E87-9FEB-90218767D14B}"/>
    <cellStyle name="Normal 3 2 16 5 3 2 3" xfId="35170" xr:uid="{53451C43-2A32-403B-9EC8-4B29E89A8C12}"/>
    <cellStyle name="Normal 3 2 16 5 3 3" xfId="35171" xr:uid="{1EBB7967-022B-4183-A023-19DBC332B851}"/>
    <cellStyle name="Normal 3 2 16 5 3 4" xfId="35172" xr:uid="{C5F17FC9-D668-448A-B4FA-2245E5C93022}"/>
    <cellStyle name="Normal 3 2 16 5 3 5" xfId="35173" xr:uid="{0151C796-5FDD-4056-8704-7CD808237E7A}"/>
    <cellStyle name="Normal 3 2 16 5 3 6" xfId="35174" xr:uid="{B4A92798-E89C-4BAE-B196-C86E0E2BD4AA}"/>
    <cellStyle name="Normal 3 2 16 5 4" xfId="35175" xr:uid="{5EA775A0-9E7E-4D05-B55F-54FFC17AC3E5}"/>
    <cellStyle name="Normal 3 2 16 5 4 2" xfId="35176" xr:uid="{3C118569-4F1B-44DE-B16D-B37DB27899B7}"/>
    <cellStyle name="Normal 3 2 16 5 4 3" xfId="35177" xr:uid="{FFDA31AA-814F-40F7-8263-980C30C636AA}"/>
    <cellStyle name="Normal 3 2 16 5 5" xfId="35178" xr:uid="{AA8D612A-B99C-49BC-800F-ED378F03645D}"/>
    <cellStyle name="Normal 3 2 16 5 6" xfId="35179" xr:uid="{0CA0E4AC-466B-4FA8-9F16-C52F5DE54E13}"/>
    <cellStyle name="Normal 3 2 16 5 7" xfId="35180" xr:uid="{1BE8BC8C-D1D4-40EE-BA69-D31A0AF1AD1D}"/>
    <cellStyle name="Normal 3 2 16 5 8" xfId="35181" xr:uid="{70B700E0-E713-4E22-BD55-9C576B35BF47}"/>
    <cellStyle name="Normal 3 2 16 6" xfId="35182" xr:uid="{6C6FB2DD-3733-43CC-B606-41C5BC255BD3}"/>
    <cellStyle name="Normal 3 2 16 7" xfId="35183" xr:uid="{02375836-20EB-429C-9B2F-27B270E4BE4B}"/>
    <cellStyle name="Normal 3 2 17" xfId="35184" xr:uid="{4EDADC20-899D-40BC-B111-D17CDDF238E6}"/>
    <cellStyle name="Normal 3 2 17 2" xfId="35185" xr:uid="{16D2BB88-9DD8-437D-943E-464F74FDAB0F}"/>
    <cellStyle name="Normal 3 2 17 2 2" xfId="35186" xr:uid="{FBCD14F8-614C-4A30-9EFD-4C67DA751570}"/>
    <cellStyle name="Normal 3 2 17 2 2 2" xfId="35187" xr:uid="{C0313823-81AF-40BA-943A-80302B667AA7}"/>
    <cellStyle name="Normal 3 2 17 2 3" xfId="35188" xr:uid="{08BAAA81-1F41-459B-8870-91658A662B93}"/>
    <cellStyle name="Normal 3 2 17 2 4" xfId="35189" xr:uid="{62AEF0A9-E0A4-440E-A48A-55A7CFA30091}"/>
    <cellStyle name="Normal 3 2 17 3" xfId="35190" xr:uid="{87357713-2B99-4B73-95C9-826922A46C19}"/>
    <cellStyle name="Normal 3 2 17 4" xfId="35191" xr:uid="{CF76F03C-8B12-4287-AC5D-5757C3C978B6}"/>
    <cellStyle name="Normal 3 2 17 4 2" xfId="35192" xr:uid="{09E555E7-1B1D-4505-9D94-AFAC6511E919}"/>
    <cellStyle name="Normal 3 2 17 4 2 2" xfId="35193" xr:uid="{EE8584F8-3D3C-4CDA-8A15-69D316584AE8}"/>
    <cellStyle name="Normal 3 2 17 4 2 2 2" xfId="35194" xr:uid="{DCEE0479-C2DA-4BD5-AE03-33F6E26CE9B7}"/>
    <cellStyle name="Normal 3 2 17 4 2 2 3" xfId="35195" xr:uid="{0DE20208-EC03-4228-9935-72DA912F45CE}"/>
    <cellStyle name="Normal 3 2 17 4 2 2 4" xfId="35196" xr:uid="{4D64159F-2CE2-469B-B8B9-697659FC79EC}"/>
    <cellStyle name="Normal 3 2 17 4 2 2 5" xfId="35197" xr:uid="{120C0519-60F8-4EB3-BE37-6D96C6EE9F3B}"/>
    <cellStyle name="Normal 3 2 17 4 2 3" xfId="35198" xr:uid="{23B377E3-D27C-4A44-940F-48916C70DD7B}"/>
    <cellStyle name="Normal 3 2 17 4 2 4" xfId="35199" xr:uid="{69822B7C-48A8-44E6-BE6A-D55A3780E586}"/>
    <cellStyle name="Normal 3 2 17 4 2 5" xfId="35200" xr:uid="{AF0A5C49-A01A-4488-9F08-96CBF6D47BB5}"/>
    <cellStyle name="Normal 3 2 17 4 2 6" xfId="35201" xr:uid="{BDE62355-FF21-4C7C-ACE5-DD7B6BAB2376}"/>
    <cellStyle name="Normal 3 2 17 4 3" xfId="35202" xr:uid="{66B1A8C6-CFF4-4127-86A2-CFAB564A94CD}"/>
    <cellStyle name="Normal 3 2 17 4 3 2" xfId="35203" xr:uid="{1D7DFE1C-BCF7-4D4F-8C45-3FAFF3A06B83}"/>
    <cellStyle name="Normal 3 2 17 4 3 2 2" xfId="35204" xr:uid="{E3977AA9-3803-430F-96A5-17C7CF69E25D}"/>
    <cellStyle name="Normal 3 2 17 4 3 2 3" xfId="35205" xr:uid="{3B3FDD3B-6E90-4CA4-A3BE-ED461C296D4A}"/>
    <cellStyle name="Normal 3 2 17 4 3 3" xfId="35206" xr:uid="{10E66EA6-685C-4322-BA59-7474B30053EB}"/>
    <cellStyle name="Normal 3 2 17 4 3 4" xfId="35207" xr:uid="{A2EC27D7-AFEB-497E-B281-199D9F5600B7}"/>
    <cellStyle name="Normal 3 2 17 4 3 5" xfId="35208" xr:uid="{6F67815C-972E-47FB-B015-AF2A2F880DF9}"/>
    <cellStyle name="Normal 3 2 17 4 3 6" xfId="35209" xr:uid="{AD5E3E38-9DEA-4EC1-89AB-FB7832F408BE}"/>
    <cellStyle name="Normal 3 2 17 4 4" xfId="35210" xr:uid="{533943BA-F022-42E5-A494-0C3CECC7D3D1}"/>
    <cellStyle name="Normal 3 2 17 4 4 2" xfId="35211" xr:uid="{EA2E68B5-893F-421C-9582-4F3AD37F3981}"/>
    <cellStyle name="Normal 3 2 17 4 4 3" xfId="35212" xr:uid="{7D887E4C-AA8C-422B-BA35-9E99D600E1A9}"/>
    <cellStyle name="Normal 3 2 17 4 5" xfId="35213" xr:uid="{DA49049C-8C71-4C4A-9390-12FA13FCA818}"/>
    <cellStyle name="Normal 3 2 17 4 6" xfId="35214" xr:uid="{366BED6D-A23E-475F-B23C-1D092549CE07}"/>
    <cellStyle name="Normal 3 2 17 4 7" xfId="35215" xr:uid="{C44FE244-4DA2-44E0-A466-8AE68CD9CE97}"/>
    <cellStyle name="Normal 3 2 17 4 8" xfId="35216" xr:uid="{4910110D-1E4A-4AD5-B5B5-BEB9D6502163}"/>
    <cellStyle name="Normal 3 2 17 5" xfId="35217" xr:uid="{5E1E2577-1119-45F1-AAF8-8978BA2D5781}"/>
    <cellStyle name="Normal 3 2 17 5 2" xfId="35218" xr:uid="{820652D8-FDA9-449A-A7FA-FB2965ECF9E4}"/>
    <cellStyle name="Normal 3 2 17 5 2 2" xfId="35219" xr:uid="{AE3589D1-820C-4162-A003-0C184C07FB01}"/>
    <cellStyle name="Normal 3 2 17 5 2 2 2" xfId="35220" xr:uid="{3EE91C02-C198-422F-B699-860086B66744}"/>
    <cellStyle name="Normal 3 2 17 5 2 2 3" xfId="35221" xr:uid="{6155C3CF-1BB3-480D-BE9E-D826C5636507}"/>
    <cellStyle name="Normal 3 2 17 5 2 2 4" xfId="35222" xr:uid="{2F4C7683-2440-4406-8C06-117144C8DEDA}"/>
    <cellStyle name="Normal 3 2 17 5 2 2 5" xfId="35223" xr:uid="{647C6A8F-F3F7-4524-AAF0-E8785B3CBEDE}"/>
    <cellStyle name="Normal 3 2 17 5 2 3" xfId="35224" xr:uid="{DE028298-7B55-4F89-B1B5-85EC8A07C531}"/>
    <cellStyle name="Normal 3 2 17 5 2 4" xfId="35225" xr:uid="{E2B83CD4-E500-424C-BDA7-3F49E3B3008F}"/>
    <cellStyle name="Normal 3 2 17 5 2 5" xfId="35226" xr:uid="{B19EBE4D-8673-4E16-A277-5EAA45C8A520}"/>
    <cellStyle name="Normal 3 2 17 5 2 6" xfId="35227" xr:uid="{A6652F59-8B6D-4B5A-A354-21B2D06AC530}"/>
    <cellStyle name="Normal 3 2 17 5 3" xfId="35228" xr:uid="{DFD64D35-5E0B-4F4C-B0F1-3DAA2A9A6D50}"/>
    <cellStyle name="Normal 3 2 17 5 3 2" xfId="35229" xr:uid="{C7BB34CC-153B-491A-BCA4-A75ECDD3C933}"/>
    <cellStyle name="Normal 3 2 17 5 3 2 2" xfId="35230" xr:uid="{418F34F2-BEAC-4625-98B8-C8C4DB2FBC5C}"/>
    <cellStyle name="Normal 3 2 17 5 3 2 3" xfId="35231" xr:uid="{41AF2162-85CC-44D5-AAB7-9F3B417D0AF0}"/>
    <cellStyle name="Normal 3 2 17 5 3 3" xfId="35232" xr:uid="{A550B01A-B7A6-4AC7-9B58-FCE150421584}"/>
    <cellStyle name="Normal 3 2 17 5 3 4" xfId="35233" xr:uid="{56451E0C-025C-4CEB-9425-49566D15F5F4}"/>
    <cellStyle name="Normal 3 2 17 5 3 5" xfId="35234" xr:uid="{7D5F1A1A-2936-477B-8352-C21B7EE28EAB}"/>
    <cellStyle name="Normal 3 2 17 5 3 6" xfId="35235" xr:uid="{F221A0E1-89E8-4B17-803D-7454ADDEA966}"/>
    <cellStyle name="Normal 3 2 17 5 4" xfId="35236" xr:uid="{A68A76A4-8E4F-44C3-901A-F0CD147AAE23}"/>
    <cellStyle name="Normal 3 2 17 5 4 2" xfId="35237" xr:uid="{B565857C-38EC-4370-940B-8D98773BF9C8}"/>
    <cellStyle name="Normal 3 2 17 5 4 3" xfId="35238" xr:uid="{59BF2B6C-A4A9-44DC-8660-137C0AF8F7D3}"/>
    <cellStyle name="Normal 3 2 17 5 5" xfId="35239" xr:uid="{656B1CB9-E39F-4364-9E12-4194DEE50751}"/>
    <cellStyle name="Normal 3 2 17 5 6" xfId="35240" xr:uid="{BDF10521-EE9B-41C9-BD3E-F5AD04053189}"/>
    <cellStyle name="Normal 3 2 17 5 7" xfId="35241" xr:uid="{26BE0092-04B5-4791-87DF-F1F61FA3FB84}"/>
    <cellStyle name="Normal 3 2 17 5 8" xfId="35242" xr:uid="{E9499BA7-EEA3-48E1-99E4-3ECFBE6BF4AC}"/>
    <cellStyle name="Normal 3 2 17 6" xfId="35243" xr:uid="{89622A33-D59D-453D-9113-B46AF491259C}"/>
    <cellStyle name="Normal 3 2 17 7" xfId="35244" xr:uid="{B9FBDEE4-6272-490B-A990-E51491C99605}"/>
    <cellStyle name="Normal 3 2 18" xfId="43381" xr:uid="{573EC1AC-C005-4B55-8976-408626A4059C}"/>
    <cellStyle name="Normal 3 2 19" xfId="34756" xr:uid="{ADE50B5A-9567-4789-BA86-C9EC1DBCBADD}"/>
    <cellStyle name="Normal 3 2 2" xfId="1204" xr:uid="{00000000-0005-0000-0000-0000AB0E0000}"/>
    <cellStyle name="Normal 3 2 2 2" xfId="1710" xr:uid="{00000000-0005-0000-0000-0000AC0E0000}"/>
    <cellStyle name="Normal 3 2 2 2 2" xfId="35247" xr:uid="{BA5E048D-E8B7-4BDD-B40E-09813A174720}"/>
    <cellStyle name="Normal 3 2 2 2 2 2" xfId="35248" xr:uid="{058DD776-BEED-4F47-94B7-C0412F2E16A9}"/>
    <cellStyle name="Normal 3 2 2 2 3" xfId="35249" xr:uid="{234C9D91-4E43-44DB-AC71-12E88953A205}"/>
    <cellStyle name="Normal 3 2 2 2 4" xfId="35250" xr:uid="{B729FCBF-C345-4ADF-9361-0BF1CAA7617C}"/>
    <cellStyle name="Normal 3 2 2 2 5" xfId="35246" xr:uid="{B18EC8BC-2592-478D-AEAB-EDA301F1A653}"/>
    <cellStyle name="Normal 3 2 2 3" xfId="4261" xr:uid="{00000000-0005-0000-0000-0000AD0E0000}"/>
    <cellStyle name="Normal 3 2 2 3 2" xfId="35251" xr:uid="{F6844C8D-586C-4CB8-BFF0-0A2CEEF784C3}"/>
    <cellStyle name="Normal 3 2 2 4" xfId="35252" xr:uid="{B4E41449-3EEC-48E2-A865-333D93E23BF3}"/>
    <cellStyle name="Normal 3 2 2 4 2" xfId="35253" xr:uid="{E9775AA5-9D70-4DD0-B797-B60C9D2E698D}"/>
    <cellStyle name="Normal 3 2 2 4 2 2" xfId="35254" xr:uid="{D3580FDF-5218-42D5-9406-1C520B801FD8}"/>
    <cellStyle name="Normal 3 2 2 4 2 2 2" xfId="35255" xr:uid="{011E5F72-0E99-4C10-8086-262B691AAD53}"/>
    <cellStyle name="Normal 3 2 2 4 2 2 3" xfId="35256" xr:uid="{003C0740-6E06-4D37-8EAF-7F4DDFB90D65}"/>
    <cellStyle name="Normal 3 2 2 4 2 2 4" xfId="35257" xr:uid="{B2DF4061-79C3-46CC-B7FC-CF5B0FB009B1}"/>
    <cellStyle name="Normal 3 2 2 4 2 2 5" xfId="35258" xr:uid="{465B52B5-B91B-482A-8DB3-C8D92F2B2892}"/>
    <cellStyle name="Normal 3 2 2 4 2 3" xfId="35259" xr:uid="{0315A74C-8311-4FE4-AC91-7A7B91F597CE}"/>
    <cellStyle name="Normal 3 2 2 4 2 4" xfId="35260" xr:uid="{9E70AA8F-DEAC-4918-971A-D9D1835AB1F0}"/>
    <cellStyle name="Normal 3 2 2 4 2 5" xfId="35261" xr:uid="{B3D99E52-5EB0-44BE-91B4-A1966C25BBFB}"/>
    <cellStyle name="Normal 3 2 2 4 2 6" xfId="35262" xr:uid="{7AAD3266-D463-4503-9830-CF3562CE6105}"/>
    <cellStyle name="Normal 3 2 2 4 3" xfId="35263" xr:uid="{35D30410-0354-42D7-BB35-6DBCCF7BAAA7}"/>
    <cellStyle name="Normal 3 2 2 4 3 2" xfId="35264" xr:uid="{C9D03E78-2E42-42C5-B1CF-9CFE79A522D6}"/>
    <cellStyle name="Normal 3 2 2 4 3 2 2" xfId="35265" xr:uid="{C9CED40A-BA7D-46B9-8F5B-EA73A876CA56}"/>
    <cellStyle name="Normal 3 2 2 4 3 2 3" xfId="35266" xr:uid="{8B80059C-D641-4E68-81FB-547B0F47BE33}"/>
    <cellStyle name="Normal 3 2 2 4 3 3" xfId="35267" xr:uid="{8D557145-8D56-4D67-9DA0-C8792C214910}"/>
    <cellStyle name="Normal 3 2 2 4 3 4" xfId="35268" xr:uid="{DDEBD614-A0B4-4397-9D72-EBCB1E6322B1}"/>
    <cellStyle name="Normal 3 2 2 4 3 5" xfId="35269" xr:uid="{92E60730-9599-4E77-8485-30591E76CB59}"/>
    <cellStyle name="Normal 3 2 2 4 3 6" xfId="35270" xr:uid="{6ABDCA31-4CE2-4F80-AC21-20F161080660}"/>
    <cellStyle name="Normal 3 2 2 4 4" xfId="35271" xr:uid="{067857D2-1A1A-4DBA-965E-048C479BB269}"/>
    <cellStyle name="Normal 3 2 2 4 4 2" xfId="35272" xr:uid="{013DA062-D0DC-45DF-80FE-7FBC0E1A6260}"/>
    <cellStyle name="Normal 3 2 2 4 4 3" xfId="35273" xr:uid="{853EBCA1-D673-4D85-BCA7-4910DBF4A9DA}"/>
    <cellStyle name="Normal 3 2 2 4 5" xfId="35274" xr:uid="{91EBBBF3-AD4D-45F2-9FF0-913252AF6E07}"/>
    <cellStyle name="Normal 3 2 2 4 6" xfId="35275" xr:uid="{82E80576-080E-4E26-99B4-25FBB660CB9C}"/>
    <cellStyle name="Normal 3 2 2 4 7" xfId="35276" xr:uid="{D316BA21-68E6-449E-BCA3-EE60B414B0B9}"/>
    <cellStyle name="Normal 3 2 2 4 8" xfId="35277" xr:uid="{6EE45F4B-1E00-4277-A9F4-1CBF69736DF7}"/>
    <cellStyle name="Normal 3 2 2 5" xfId="35278" xr:uid="{73EB9F6D-5456-440D-90DB-4D58FEE4B823}"/>
    <cellStyle name="Normal 3 2 2 5 2" xfId="35279" xr:uid="{3D2C31BE-6ED9-4CEB-81B7-CBED1B405668}"/>
    <cellStyle name="Normal 3 2 2 5 2 2" xfId="35280" xr:uid="{065F053F-FA7D-447C-852B-A824979E976A}"/>
    <cellStyle name="Normal 3 2 2 5 2 2 2" xfId="35281" xr:uid="{919ED149-8CCD-435D-92AC-7847D9A452C0}"/>
    <cellStyle name="Normal 3 2 2 5 2 2 3" xfId="35282" xr:uid="{A23C5150-EF60-40D6-8B3F-D9391D49ADDD}"/>
    <cellStyle name="Normal 3 2 2 5 2 2 4" xfId="35283" xr:uid="{E90A2697-C5B6-44B5-83E7-D786FEE71FF1}"/>
    <cellStyle name="Normal 3 2 2 5 2 2 5" xfId="35284" xr:uid="{D3FA51E5-3AE4-4E69-BE01-79C54A3F1135}"/>
    <cellStyle name="Normal 3 2 2 5 2 3" xfId="35285" xr:uid="{143D5625-8F48-4083-BD3E-8CD8DE9A023B}"/>
    <cellStyle name="Normal 3 2 2 5 2 4" xfId="35286" xr:uid="{6EE70728-036B-4B02-8D83-C02AE535931D}"/>
    <cellStyle name="Normal 3 2 2 5 2 5" xfId="35287" xr:uid="{D9815868-28B8-472A-BAEF-89C317F111D2}"/>
    <cellStyle name="Normal 3 2 2 5 2 6" xfId="35288" xr:uid="{24F64CC8-C3C6-4DA8-BF00-F51D4B39693B}"/>
    <cellStyle name="Normal 3 2 2 5 3" xfId="35289" xr:uid="{5D326AD0-5044-4058-B72F-94E97ED28DA9}"/>
    <cellStyle name="Normal 3 2 2 5 3 2" xfId="35290" xr:uid="{0A9413AE-F2A1-45C0-A6E0-4217A171E448}"/>
    <cellStyle name="Normal 3 2 2 5 3 2 2" xfId="35291" xr:uid="{AE216ACC-FFA7-4A86-BE51-8F200E4D69CB}"/>
    <cellStyle name="Normal 3 2 2 5 3 2 3" xfId="35292" xr:uid="{ACFEAA3B-E85E-4AA5-87C1-D8C98C157CEB}"/>
    <cellStyle name="Normal 3 2 2 5 3 3" xfId="35293" xr:uid="{D7C64AF1-6ABB-4EE5-BC3E-5EA400FCCF63}"/>
    <cellStyle name="Normal 3 2 2 5 3 4" xfId="35294" xr:uid="{A43CFC37-8990-4D35-ADAF-80D98B35DB7F}"/>
    <cellStyle name="Normal 3 2 2 5 3 5" xfId="35295" xr:uid="{3CA61ABF-4B5A-49A2-8112-D9761A9FBEFE}"/>
    <cellStyle name="Normal 3 2 2 5 3 6" xfId="35296" xr:uid="{9AC2BDF0-15DE-4E09-BCC4-3FDD98379AFE}"/>
    <cellStyle name="Normal 3 2 2 5 4" xfId="35297" xr:uid="{53296E49-A44F-410E-859D-C51654AF8EF0}"/>
    <cellStyle name="Normal 3 2 2 5 4 2" xfId="35298" xr:uid="{6980181B-2D50-4811-ACE9-13ADAF56BB57}"/>
    <cellStyle name="Normal 3 2 2 5 4 3" xfId="35299" xr:uid="{6303AC52-C924-4204-988C-4789F14DFCD9}"/>
    <cellStyle name="Normal 3 2 2 5 5" xfId="35300" xr:uid="{7BE51E95-D30F-4485-A430-62EC262C571A}"/>
    <cellStyle name="Normal 3 2 2 5 6" xfId="35301" xr:uid="{B5C16CDB-FA60-47CF-8CC3-D59782391CB1}"/>
    <cellStyle name="Normal 3 2 2 5 7" xfId="35302" xr:uid="{7211C6C7-4F2B-4EB2-AFDD-A62CC554D3FB}"/>
    <cellStyle name="Normal 3 2 2 5 8" xfId="35303" xr:uid="{B9636B66-EC55-4F67-B2E1-37DB76711964}"/>
    <cellStyle name="Normal 3 2 2 6" xfId="35304" xr:uid="{91E6A615-59DE-482C-A7E0-3465FA6D7BF3}"/>
    <cellStyle name="Normal 3 2 2 7" xfId="35305" xr:uid="{5F461894-B7D4-492A-AA3D-05FE5B46B0E5}"/>
    <cellStyle name="Normal 3 2 2 8" xfId="44087" xr:uid="{76A2D634-5BE7-455B-9F72-959FBF5BC2FB}"/>
    <cellStyle name="Normal 3 2 2 9" xfId="35245" xr:uid="{F1303BE5-6AE4-4B05-9D29-6BCB4AB13C3E}"/>
    <cellStyle name="Normal 3 2 3" xfId="1205" xr:uid="{00000000-0005-0000-0000-0000AE0E0000}"/>
    <cellStyle name="Normal 3 2 3 2" xfId="35307" xr:uid="{EC6EDE95-3161-4579-88C5-DD62380952EA}"/>
    <cellStyle name="Normal 3 2 3 2 2" xfId="35308" xr:uid="{14651830-2D13-49AC-9452-EA7DA561E43E}"/>
    <cellStyle name="Normal 3 2 3 2 2 2" xfId="35309" xr:uid="{6523C737-E73A-49C4-8F62-6F2D52A49715}"/>
    <cellStyle name="Normal 3 2 3 2 3" xfId="35310" xr:uid="{F19533C3-FB25-4DA3-9E74-6D35EFB5CBEE}"/>
    <cellStyle name="Normal 3 2 3 2 4" xfId="35311" xr:uid="{062112A8-17F6-4982-94F1-2A447FB485B5}"/>
    <cellStyle name="Normal 3 2 3 3" xfId="35312" xr:uid="{FC5F632F-CDD0-4AF1-B813-9CC97A5E44A0}"/>
    <cellStyle name="Normal 3 2 3 4" xfId="35313" xr:uid="{F9FA7FD9-F7FA-4212-8257-6D8474007260}"/>
    <cellStyle name="Normal 3 2 3 4 2" xfId="35314" xr:uid="{9A8D5C8D-C2E7-4FD5-9375-5482EBB16BFC}"/>
    <cellStyle name="Normal 3 2 3 4 2 2" xfId="35315" xr:uid="{356CA50B-2481-4932-915C-76276B90A2B1}"/>
    <cellStyle name="Normal 3 2 3 4 2 2 2" xfId="35316" xr:uid="{AFD863A5-ADEA-453C-BE5A-3D6D3B50CAE2}"/>
    <cellStyle name="Normal 3 2 3 4 2 2 3" xfId="35317" xr:uid="{15750D9C-EEF8-40F4-BD73-D0F0941AA121}"/>
    <cellStyle name="Normal 3 2 3 4 2 2 4" xfId="35318" xr:uid="{2FBC5E90-6A3B-4EEA-AC19-9F9873281B25}"/>
    <cellStyle name="Normal 3 2 3 4 2 2 5" xfId="35319" xr:uid="{42D82B5A-532C-4792-80E4-AD7EF3B1F012}"/>
    <cellStyle name="Normal 3 2 3 4 2 3" xfId="35320" xr:uid="{D0528B4C-11D9-4D45-8708-CA95632F83A1}"/>
    <cellStyle name="Normal 3 2 3 4 2 4" xfId="35321" xr:uid="{55C2D435-30C4-4FD5-B070-5E29C176A20D}"/>
    <cellStyle name="Normal 3 2 3 4 2 5" xfId="35322" xr:uid="{78B10405-20C9-45EF-8124-C230518F911F}"/>
    <cellStyle name="Normal 3 2 3 4 2 6" xfId="35323" xr:uid="{A5F2A2ED-E96A-4369-B704-E5074E88EE64}"/>
    <cellStyle name="Normal 3 2 3 4 3" xfId="35324" xr:uid="{55BF9015-ED73-4F19-844C-6C0EF000CE2F}"/>
    <cellStyle name="Normal 3 2 3 4 3 2" xfId="35325" xr:uid="{A4F57BF4-73CB-48C1-8D5E-DADCA0A844F8}"/>
    <cellStyle name="Normal 3 2 3 4 3 2 2" xfId="35326" xr:uid="{46A70F51-FBF7-4A09-82D1-14A266A27A1A}"/>
    <cellStyle name="Normal 3 2 3 4 3 2 3" xfId="35327" xr:uid="{7CEB4F86-812F-4002-8377-F9AFA239A546}"/>
    <cellStyle name="Normal 3 2 3 4 3 3" xfId="35328" xr:uid="{E7E1DE12-4D07-4328-9A16-1124F018463B}"/>
    <cellStyle name="Normal 3 2 3 4 3 4" xfId="35329" xr:uid="{DB6BC9AC-2CE6-467E-AA1D-E1B4AA4EFFD8}"/>
    <cellStyle name="Normal 3 2 3 4 3 5" xfId="35330" xr:uid="{1981D16F-BC97-48D2-89C3-11E04E3FC85C}"/>
    <cellStyle name="Normal 3 2 3 4 3 6" xfId="35331" xr:uid="{7737A92A-B785-4F59-B634-14A55DD34B9A}"/>
    <cellStyle name="Normal 3 2 3 4 4" xfId="35332" xr:uid="{C23F20AB-FED6-4185-84F5-A0EFEE2CEB40}"/>
    <cellStyle name="Normal 3 2 3 4 4 2" xfId="35333" xr:uid="{A42C3D8E-4445-44A5-8D8D-34A610A55163}"/>
    <cellStyle name="Normal 3 2 3 4 4 3" xfId="35334" xr:uid="{E6749A61-9789-4760-B99B-D749CA90ECDD}"/>
    <cellStyle name="Normal 3 2 3 4 5" xfId="35335" xr:uid="{2529984B-A093-4F59-8C52-86C03CEB161C}"/>
    <cellStyle name="Normal 3 2 3 4 6" xfId="35336" xr:uid="{07259648-1507-4577-8122-A75DE2378C52}"/>
    <cellStyle name="Normal 3 2 3 4 7" xfId="35337" xr:uid="{CEE55821-FF2D-4CD4-B012-03A0AAD226EF}"/>
    <cellStyle name="Normal 3 2 3 4 8" xfId="35338" xr:uid="{1A5EBB81-490B-4ABA-BA5E-9429535F5D6C}"/>
    <cellStyle name="Normal 3 2 3 5" xfId="35339" xr:uid="{E68076F1-8977-49FC-8EB5-D6AAA7F2E28A}"/>
    <cellStyle name="Normal 3 2 3 5 2" xfId="35340" xr:uid="{8C855BCE-5E83-45CE-9B3D-BD758D777444}"/>
    <cellStyle name="Normal 3 2 3 5 2 2" xfId="35341" xr:uid="{269C193D-A736-472D-94E6-96000F290EDB}"/>
    <cellStyle name="Normal 3 2 3 5 2 2 2" xfId="35342" xr:uid="{70BE2E88-7D6D-4D68-9192-1FF09456C86F}"/>
    <cellStyle name="Normal 3 2 3 5 2 2 3" xfId="35343" xr:uid="{A672BDC3-A2A8-40D3-A263-3B745660E84E}"/>
    <cellStyle name="Normal 3 2 3 5 2 2 4" xfId="35344" xr:uid="{F692A6E6-7AA1-4BAF-ACB3-1F3E9E9F5031}"/>
    <cellStyle name="Normal 3 2 3 5 2 2 5" xfId="35345" xr:uid="{7E69D502-9618-4FBB-9B6E-A751AFA0FD5A}"/>
    <cellStyle name="Normal 3 2 3 5 2 3" xfId="35346" xr:uid="{F73D284D-8A0F-47D0-A55E-35164A04F3EC}"/>
    <cellStyle name="Normal 3 2 3 5 2 4" xfId="35347" xr:uid="{0391ECBC-B7AA-4AEA-9038-5E364D584738}"/>
    <cellStyle name="Normal 3 2 3 5 2 5" xfId="35348" xr:uid="{1466160B-477C-4596-BC0A-502DBF110C6F}"/>
    <cellStyle name="Normal 3 2 3 5 2 6" xfId="35349" xr:uid="{3E805FFD-9146-4305-9D95-CB4EE31A2F01}"/>
    <cellStyle name="Normal 3 2 3 5 3" xfId="35350" xr:uid="{C262406A-5DD9-40CD-A252-8CB16DD88797}"/>
    <cellStyle name="Normal 3 2 3 5 3 2" xfId="35351" xr:uid="{27A76B53-8DF1-43EA-ACC8-9370529B2A4D}"/>
    <cellStyle name="Normal 3 2 3 5 3 2 2" xfId="35352" xr:uid="{FDB58C58-FE5E-4062-A573-9C20525BB0F9}"/>
    <cellStyle name="Normal 3 2 3 5 3 2 3" xfId="35353" xr:uid="{36927391-46A4-4613-B764-7385D048E055}"/>
    <cellStyle name="Normal 3 2 3 5 3 3" xfId="35354" xr:uid="{93AB5FF3-E268-4C7A-86B8-0E51C63B7C3C}"/>
    <cellStyle name="Normal 3 2 3 5 3 4" xfId="35355" xr:uid="{FE35A5E9-1CFC-4924-8C8E-8603756F2AE4}"/>
    <cellStyle name="Normal 3 2 3 5 3 5" xfId="35356" xr:uid="{249D2CBA-243C-463E-984E-06F8A8B1C1DC}"/>
    <cellStyle name="Normal 3 2 3 5 3 6" xfId="35357" xr:uid="{D8B5EA4D-E561-4E46-814D-7230440F2B79}"/>
    <cellStyle name="Normal 3 2 3 5 4" xfId="35358" xr:uid="{3EFBB078-7159-480D-B448-840C85C17CF8}"/>
    <cellStyle name="Normal 3 2 3 5 4 2" xfId="35359" xr:uid="{60589A1D-9228-4B46-814D-E635166228F1}"/>
    <cellStyle name="Normal 3 2 3 5 4 3" xfId="35360" xr:uid="{C6197578-204D-4FAF-8B30-13A3ECEE8993}"/>
    <cellStyle name="Normal 3 2 3 5 5" xfId="35361" xr:uid="{E578CAEF-B493-49C9-9302-9DBCA432DAD4}"/>
    <cellStyle name="Normal 3 2 3 5 6" xfId="35362" xr:uid="{1F1F4726-CC6B-48A1-929C-3BFE4C2F125F}"/>
    <cellStyle name="Normal 3 2 3 5 7" xfId="35363" xr:uid="{E0740161-80FB-44EA-AC42-41F899B9EF1A}"/>
    <cellStyle name="Normal 3 2 3 5 8" xfId="35364" xr:uid="{36CBE792-891E-4E5B-880A-3F6D57D775E1}"/>
    <cellStyle name="Normal 3 2 3 6" xfId="35365" xr:uid="{9B27C930-0351-42CB-BB59-3EF0648D0421}"/>
    <cellStyle name="Normal 3 2 3 7" xfId="35366" xr:uid="{9955302C-D7C3-4548-8179-1DCB88057C87}"/>
    <cellStyle name="Normal 3 2 3 8" xfId="44088" xr:uid="{9063CDB0-4692-4369-88CB-303222F72501}"/>
    <cellStyle name="Normal 3 2 3 9" xfId="35306" xr:uid="{DA649985-1647-4D80-B754-838BBA8A4CD4}"/>
    <cellStyle name="Normal 3 2 4" xfId="1206" xr:uid="{00000000-0005-0000-0000-0000AF0E0000}"/>
    <cellStyle name="Normal 3 2 4 2" xfId="35368" xr:uid="{38AD2447-74C4-44F5-9B36-C2E47ECE9267}"/>
    <cellStyle name="Normal 3 2 4 2 2" xfId="35369" xr:uid="{5AE7B6DF-591F-4B92-BB5C-851D3C8102CD}"/>
    <cellStyle name="Normal 3 2 4 2 2 2" xfId="35370" xr:uid="{82476EB7-2207-4C9C-973A-7C38B9B72268}"/>
    <cellStyle name="Normal 3 2 4 2 3" xfId="35371" xr:uid="{4363A37C-35E1-446E-A60A-BEEC287CEE44}"/>
    <cellStyle name="Normal 3 2 4 2 4" xfId="35372" xr:uid="{3E4F43F8-1C94-49A9-9F51-EE07172F5F9E}"/>
    <cellStyle name="Normal 3 2 4 3" xfId="35373" xr:uid="{4B5BB514-94B1-44B8-AAC0-77C87E67C9FA}"/>
    <cellStyle name="Normal 3 2 4 4" xfId="35374" xr:uid="{BA38FD0B-C066-42AA-BB64-0E3404AA2298}"/>
    <cellStyle name="Normal 3 2 4 4 2" xfId="35375" xr:uid="{E5547923-7641-41F1-AFD7-1AD5C2B87804}"/>
    <cellStyle name="Normal 3 2 4 4 2 2" xfId="35376" xr:uid="{FEC8C4D8-1B19-49A4-AD74-860A3DC7974C}"/>
    <cellStyle name="Normal 3 2 4 4 2 2 2" xfId="35377" xr:uid="{83A484F9-FAF2-46D4-A065-2EEDD0826857}"/>
    <cellStyle name="Normal 3 2 4 4 2 2 3" xfId="35378" xr:uid="{3622283A-58B4-4996-990C-E59BFCB1F1A0}"/>
    <cellStyle name="Normal 3 2 4 4 2 2 4" xfId="35379" xr:uid="{6FBFE8BF-E172-4371-9BE8-A2019C061DF8}"/>
    <cellStyle name="Normal 3 2 4 4 2 2 5" xfId="35380" xr:uid="{290D5623-2F86-48B2-80E5-99D6B893A6F6}"/>
    <cellStyle name="Normal 3 2 4 4 2 3" xfId="35381" xr:uid="{6E9A1DA8-6839-4E37-AF70-CC8C88338ABB}"/>
    <cellStyle name="Normal 3 2 4 4 2 4" xfId="35382" xr:uid="{78A9CFA3-9FD2-4EF7-8C51-CC6309B9D638}"/>
    <cellStyle name="Normal 3 2 4 4 2 5" xfId="35383" xr:uid="{49F587A1-8730-4ADA-9340-3F68594D500F}"/>
    <cellStyle name="Normal 3 2 4 4 2 6" xfId="35384" xr:uid="{3285E2E9-601A-4868-ACF0-6ED3542F9C43}"/>
    <cellStyle name="Normal 3 2 4 4 3" xfId="35385" xr:uid="{EA0E9FBA-799E-4C60-8893-40537778535E}"/>
    <cellStyle name="Normal 3 2 4 4 3 2" xfId="35386" xr:uid="{ED8A35BC-257E-4560-9247-9319910F51AD}"/>
    <cellStyle name="Normal 3 2 4 4 3 2 2" xfId="35387" xr:uid="{DB88FCCA-1788-4AF7-9F59-BBAE9D58179D}"/>
    <cellStyle name="Normal 3 2 4 4 3 2 3" xfId="35388" xr:uid="{0EB44986-81DA-4138-BE32-D8F4DA0B36D9}"/>
    <cellStyle name="Normal 3 2 4 4 3 3" xfId="35389" xr:uid="{16FE63BA-53BD-42A8-ACD7-95DC4AC26D14}"/>
    <cellStyle name="Normal 3 2 4 4 3 4" xfId="35390" xr:uid="{874CD8E7-B1FE-4736-9697-B96DE23C973F}"/>
    <cellStyle name="Normal 3 2 4 4 3 5" xfId="35391" xr:uid="{A3A124BD-2E55-453C-9EF7-479C79222165}"/>
    <cellStyle name="Normal 3 2 4 4 3 6" xfId="35392" xr:uid="{A2041F99-D2F0-4635-A4E6-91415153B649}"/>
    <cellStyle name="Normal 3 2 4 4 4" xfId="35393" xr:uid="{8F742B35-CCE7-4F54-83E8-DCAFF6014F96}"/>
    <cellStyle name="Normal 3 2 4 4 4 2" xfId="35394" xr:uid="{89A50604-3938-4386-B2D9-4771B7AB405B}"/>
    <cellStyle name="Normal 3 2 4 4 4 3" xfId="35395" xr:uid="{352D34CD-A01F-4BB1-B793-27A0C3F03A4D}"/>
    <cellStyle name="Normal 3 2 4 4 5" xfId="35396" xr:uid="{91B88FDE-81E1-4B45-B145-C1145C9402A0}"/>
    <cellStyle name="Normal 3 2 4 4 6" xfId="35397" xr:uid="{78859D83-64FE-459D-9489-662A89F543AE}"/>
    <cellStyle name="Normal 3 2 4 4 7" xfId="35398" xr:uid="{327B868A-7531-4F7F-B8B8-820846306E9A}"/>
    <cellStyle name="Normal 3 2 4 4 8" xfId="35399" xr:uid="{FBDF578C-BD04-42FA-ACEC-C7FF9A37C7BC}"/>
    <cellStyle name="Normal 3 2 4 5" xfId="35400" xr:uid="{6213F24B-BE89-4EF7-BCF0-896B33B16556}"/>
    <cellStyle name="Normal 3 2 4 5 2" xfId="35401" xr:uid="{A5E4EE59-A6D0-4414-AC0A-969E8A407DAB}"/>
    <cellStyle name="Normal 3 2 4 5 2 2" xfId="35402" xr:uid="{9AE8BBE2-6187-419A-80AC-CC3765E0517E}"/>
    <cellStyle name="Normal 3 2 4 5 2 2 2" xfId="35403" xr:uid="{F324FBAE-768D-4BA2-94A9-D16C70A149C8}"/>
    <cellStyle name="Normal 3 2 4 5 2 2 3" xfId="35404" xr:uid="{0A1C7716-6A8F-4A3C-81E1-0CD272482855}"/>
    <cellStyle name="Normal 3 2 4 5 2 2 4" xfId="35405" xr:uid="{F68CF58D-DBB0-4868-B05C-A8B550494464}"/>
    <cellStyle name="Normal 3 2 4 5 2 2 5" xfId="35406" xr:uid="{6EC299EA-215F-45A1-A843-DDB94ACB85F0}"/>
    <cellStyle name="Normal 3 2 4 5 2 3" xfId="35407" xr:uid="{8C89FCFC-A8AF-4E80-BB5A-9DBCC9711C54}"/>
    <cellStyle name="Normal 3 2 4 5 2 4" xfId="35408" xr:uid="{03DC3EF7-9AAE-442A-9481-2446660F0147}"/>
    <cellStyle name="Normal 3 2 4 5 2 5" xfId="35409" xr:uid="{0BEF6D6C-B6B4-4E5D-B313-7E0BA5839A91}"/>
    <cellStyle name="Normal 3 2 4 5 2 6" xfId="35410" xr:uid="{4B5AFA94-093F-4123-9716-8F26950C0FD6}"/>
    <cellStyle name="Normal 3 2 4 5 3" xfId="35411" xr:uid="{105E2D9D-51B1-4423-B3FE-FDD0EFDC1EAB}"/>
    <cellStyle name="Normal 3 2 4 5 3 2" xfId="35412" xr:uid="{C3C93396-D9FB-4914-8E7E-01FCD183BB67}"/>
    <cellStyle name="Normal 3 2 4 5 3 2 2" xfId="35413" xr:uid="{3AE8ADF5-751C-447F-AF65-BBF1D87B7871}"/>
    <cellStyle name="Normal 3 2 4 5 3 2 3" xfId="35414" xr:uid="{38D3C5D4-CA0C-4F91-9AC1-A7A44D6E5A00}"/>
    <cellStyle name="Normal 3 2 4 5 3 3" xfId="35415" xr:uid="{30738F6E-C535-481C-8077-7F5AE781C382}"/>
    <cellStyle name="Normal 3 2 4 5 3 4" xfId="35416" xr:uid="{734B21DE-ADAB-4DB2-B3B0-342196D748C8}"/>
    <cellStyle name="Normal 3 2 4 5 3 5" xfId="35417" xr:uid="{B3C1FF66-D313-46FD-8EF2-7A2CA584C625}"/>
    <cellStyle name="Normal 3 2 4 5 3 6" xfId="35418" xr:uid="{F3A681DF-54C4-472D-A1F8-9CC6E05771FF}"/>
    <cellStyle name="Normal 3 2 4 5 4" xfId="35419" xr:uid="{55C220DB-F20C-4164-8165-D818B04AE613}"/>
    <cellStyle name="Normal 3 2 4 5 4 2" xfId="35420" xr:uid="{FDFCACFA-DD78-4049-A4FC-2B98220C6BC9}"/>
    <cellStyle name="Normal 3 2 4 5 4 3" xfId="35421" xr:uid="{C4BB06FB-5D39-4E61-85EA-BD01F79E2FED}"/>
    <cellStyle name="Normal 3 2 4 5 5" xfId="35422" xr:uid="{3A1347EE-F5F1-42A4-824E-458F205D249C}"/>
    <cellStyle name="Normal 3 2 4 5 6" xfId="35423" xr:uid="{1F78B1F9-EAB0-4E59-BDB7-D705FC24EC39}"/>
    <cellStyle name="Normal 3 2 4 5 7" xfId="35424" xr:uid="{030EE887-7CE2-401A-8F60-373DABD6EEEC}"/>
    <cellStyle name="Normal 3 2 4 5 8" xfId="35425" xr:uid="{3A8EA1A8-0636-4E31-9808-D4EE7FF3BEFF}"/>
    <cellStyle name="Normal 3 2 4 6" xfId="35426" xr:uid="{D8A4E7CB-A3A7-47F7-8DE4-A89FB8C373E8}"/>
    <cellStyle name="Normal 3 2 4 7" xfId="35427" xr:uid="{F84318C4-F17E-443C-AC63-E96398A91B6D}"/>
    <cellStyle name="Normal 3 2 4 8" xfId="44089" xr:uid="{2D857B89-5ACC-4AC9-B758-35E86B9A75A2}"/>
    <cellStyle name="Normal 3 2 4 9" xfId="35367" xr:uid="{86802FDE-D5D7-41E1-B596-D0214D89E55E}"/>
    <cellStyle name="Normal 3 2 5" xfId="1207" xr:uid="{00000000-0005-0000-0000-0000B00E0000}"/>
    <cellStyle name="Normal 3 2 5 2" xfId="35429" xr:uid="{21D8C131-21CA-48EF-89AE-F462C8A4FA11}"/>
    <cellStyle name="Normal 3 2 5 2 2" xfId="35430" xr:uid="{222B8971-2415-4E04-B8CC-41296361F007}"/>
    <cellStyle name="Normal 3 2 5 2 2 2" xfId="35431" xr:uid="{CCD8DDD9-D1FF-472A-8159-601DDEADA50B}"/>
    <cellStyle name="Normal 3 2 5 2 3" xfId="35432" xr:uid="{9EEA1170-8769-4456-87D0-7D0B3E394E8E}"/>
    <cellStyle name="Normal 3 2 5 2 4" xfId="35433" xr:uid="{6FD357A0-1913-4549-9748-B8565657A61E}"/>
    <cellStyle name="Normal 3 2 5 3" xfId="35434" xr:uid="{C94C5B47-35A6-4DF6-BCA8-5F47A499BC0F}"/>
    <cellStyle name="Normal 3 2 5 4" xfId="35435" xr:uid="{EC7F409B-1FB7-43E5-BE0D-734FE4DFE725}"/>
    <cellStyle name="Normal 3 2 5 4 2" xfId="35436" xr:uid="{661F7A7E-1653-4A30-8E00-3CC6D09888B4}"/>
    <cellStyle name="Normal 3 2 5 4 2 2" xfId="35437" xr:uid="{AEC13D02-143C-4522-B204-8FF2F2454BB4}"/>
    <cellStyle name="Normal 3 2 5 4 2 2 2" xfId="35438" xr:uid="{73280432-1749-4C22-8ECC-899ADFFB822C}"/>
    <cellStyle name="Normal 3 2 5 4 2 2 3" xfId="35439" xr:uid="{5972B5D4-C903-4C78-8C0D-41233E353AC5}"/>
    <cellStyle name="Normal 3 2 5 4 2 2 4" xfId="35440" xr:uid="{D6431D0C-9658-4E41-884D-E6B8D97F8A8F}"/>
    <cellStyle name="Normal 3 2 5 4 2 2 5" xfId="35441" xr:uid="{D6CFD9FD-BA69-4EFF-A959-A22DD464A815}"/>
    <cellStyle name="Normal 3 2 5 4 2 3" xfId="35442" xr:uid="{33F3F9AC-ED68-4B83-BCE2-3469092317C3}"/>
    <cellStyle name="Normal 3 2 5 4 2 4" xfId="35443" xr:uid="{54EF941F-0919-4726-93A3-B2AC470A0161}"/>
    <cellStyle name="Normal 3 2 5 4 2 5" xfId="35444" xr:uid="{8289D611-823A-42E1-BB6C-4A9BCF4095F9}"/>
    <cellStyle name="Normal 3 2 5 4 2 6" xfId="35445" xr:uid="{3B503102-3C8E-401E-8198-71A8F7131954}"/>
    <cellStyle name="Normal 3 2 5 4 3" xfId="35446" xr:uid="{E210474B-F530-43E7-9C1F-D6162D193A82}"/>
    <cellStyle name="Normal 3 2 5 4 3 2" xfId="35447" xr:uid="{A0C52E71-1520-4396-82A1-DAB31A34B6C4}"/>
    <cellStyle name="Normal 3 2 5 4 3 2 2" xfId="35448" xr:uid="{363251A2-CAA2-4AC2-A410-80E6E9CB9F68}"/>
    <cellStyle name="Normal 3 2 5 4 3 2 3" xfId="35449" xr:uid="{9051C2B9-C8DC-4713-8594-0DA419A7BEA0}"/>
    <cellStyle name="Normal 3 2 5 4 3 3" xfId="35450" xr:uid="{2D1F8F15-191D-424E-9623-824CCB0A7B56}"/>
    <cellStyle name="Normal 3 2 5 4 3 4" xfId="35451" xr:uid="{C2C243D6-F4E2-4A02-9297-C8476C2880E1}"/>
    <cellStyle name="Normal 3 2 5 4 3 5" xfId="35452" xr:uid="{491EEDE2-DE3F-47C0-B69C-F92A37D69F02}"/>
    <cellStyle name="Normal 3 2 5 4 3 6" xfId="35453" xr:uid="{CA15ED78-3223-422F-BFFB-523FB50AF444}"/>
    <cellStyle name="Normal 3 2 5 4 4" xfId="35454" xr:uid="{9BCDB782-59A8-46DD-92DE-EA175FACF205}"/>
    <cellStyle name="Normal 3 2 5 4 4 2" xfId="35455" xr:uid="{ECB0B25C-9455-48DE-B3E2-3AC465068B3A}"/>
    <cellStyle name="Normal 3 2 5 4 4 3" xfId="35456" xr:uid="{41FBF39A-19AB-4266-B9DE-E66E06E5088E}"/>
    <cellStyle name="Normal 3 2 5 4 5" xfId="35457" xr:uid="{104F1780-80B1-4FEE-9524-2782551DD718}"/>
    <cellStyle name="Normal 3 2 5 4 6" xfId="35458" xr:uid="{40104F14-46AB-4259-92DB-A3E35BDF7E06}"/>
    <cellStyle name="Normal 3 2 5 4 7" xfId="35459" xr:uid="{570F33A3-BF9B-48D5-8DAD-1101BEA9A25D}"/>
    <cellStyle name="Normal 3 2 5 4 8" xfId="35460" xr:uid="{3E1CF334-192F-4C36-9E45-DBFC235A7687}"/>
    <cellStyle name="Normal 3 2 5 5" xfId="35461" xr:uid="{E4B814E1-F419-4AF5-B144-DD60D3B1BF20}"/>
    <cellStyle name="Normal 3 2 5 5 2" xfId="35462" xr:uid="{31D93737-6E91-4D12-9454-C3B84BAEE574}"/>
    <cellStyle name="Normal 3 2 5 5 2 2" xfId="35463" xr:uid="{0319608F-7530-474B-8DF4-FF72754E3CBA}"/>
    <cellStyle name="Normal 3 2 5 5 2 2 2" xfId="35464" xr:uid="{2C75BE04-9AC1-40A8-8639-47A5C3A8516F}"/>
    <cellStyle name="Normal 3 2 5 5 2 2 3" xfId="35465" xr:uid="{A7C5A05A-F951-4459-B305-0A7E332B6808}"/>
    <cellStyle name="Normal 3 2 5 5 2 2 4" xfId="35466" xr:uid="{9D4C7318-330F-457E-8519-DA361C78274A}"/>
    <cellStyle name="Normal 3 2 5 5 2 2 5" xfId="35467" xr:uid="{8F635EDB-170E-4A40-B0C3-A7A0BE635B0F}"/>
    <cellStyle name="Normal 3 2 5 5 2 3" xfId="35468" xr:uid="{B621CFB6-968D-4D1A-999D-6F83CFB9A28D}"/>
    <cellStyle name="Normal 3 2 5 5 2 4" xfId="35469" xr:uid="{D5EC2E3D-92AB-485E-98F6-9D96B63238BE}"/>
    <cellStyle name="Normal 3 2 5 5 2 5" xfId="35470" xr:uid="{041CBF2B-AD02-4815-B139-8F3AF114C03F}"/>
    <cellStyle name="Normal 3 2 5 5 2 6" xfId="35471" xr:uid="{4BDF28D7-E136-439E-8AC0-08EECFB425E0}"/>
    <cellStyle name="Normal 3 2 5 5 3" xfId="35472" xr:uid="{0B7CA6DF-A1DD-4F09-ABD5-A07752A1908D}"/>
    <cellStyle name="Normal 3 2 5 5 3 2" xfId="35473" xr:uid="{9A9AFCFC-B35E-44F9-AC7A-C3DAC9D6C54D}"/>
    <cellStyle name="Normal 3 2 5 5 3 2 2" xfId="35474" xr:uid="{259EE6F4-52E8-4817-943A-35C6FE239163}"/>
    <cellStyle name="Normal 3 2 5 5 3 2 3" xfId="35475" xr:uid="{000378B6-CA31-4408-880C-2B1A8C4165A5}"/>
    <cellStyle name="Normal 3 2 5 5 3 3" xfId="35476" xr:uid="{EAF49EB2-553D-4A32-851C-661039FB8F2B}"/>
    <cellStyle name="Normal 3 2 5 5 3 4" xfId="35477" xr:uid="{0633B71C-D4E1-454B-994C-9C650D4A548C}"/>
    <cellStyle name="Normal 3 2 5 5 3 5" xfId="35478" xr:uid="{C6B74F04-A295-4366-BB48-C564FE9E8AE8}"/>
    <cellStyle name="Normal 3 2 5 5 3 6" xfId="35479" xr:uid="{9AAA5B63-A96D-4920-B150-160B91492C2C}"/>
    <cellStyle name="Normal 3 2 5 5 4" xfId="35480" xr:uid="{2428C56D-D566-43AF-9A9D-B662B05D2329}"/>
    <cellStyle name="Normal 3 2 5 5 4 2" xfId="35481" xr:uid="{CB4C59DE-C2F8-4676-964C-1C680BC3CACC}"/>
    <cellStyle name="Normal 3 2 5 5 4 3" xfId="35482" xr:uid="{AB677D68-EBB0-41EF-B6E3-377E7FAD21D0}"/>
    <cellStyle name="Normal 3 2 5 5 5" xfId="35483" xr:uid="{AFAE7BAE-4FB5-4AC8-9144-E9D8098A441F}"/>
    <cellStyle name="Normal 3 2 5 5 6" xfId="35484" xr:uid="{677D9A3E-4F40-48F3-BCBA-2919F4405D74}"/>
    <cellStyle name="Normal 3 2 5 5 7" xfId="35485" xr:uid="{865D6164-8229-4969-9E01-EAEB636B4912}"/>
    <cellStyle name="Normal 3 2 5 5 8" xfId="35486" xr:uid="{65675748-1624-4AB5-9ACE-E6448CBD5BF2}"/>
    <cellStyle name="Normal 3 2 5 6" xfId="35487" xr:uid="{84F35421-5E32-4B21-A662-8A9BFFE180B3}"/>
    <cellStyle name="Normal 3 2 5 7" xfId="35488" xr:uid="{D3FB0CE4-08F2-4D98-9B83-5CC1325468D3}"/>
    <cellStyle name="Normal 3 2 5 8" xfId="44090" xr:uid="{AB471136-01B9-4C1D-AD64-D47F03201D43}"/>
    <cellStyle name="Normal 3 2 5 9" xfId="35428" xr:uid="{1564411B-4A55-4B6C-BDB0-DC3FEA409FB4}"/>
    <cellStyle name="Normal 3 2 6" xfId="1208" xr:uid="{00000000-0005-0000-0000-0000B10E0000}"/>
    <cellStyle name="Normal 3 2 6 2" xfId="35490" xr:uid="{2C9A4517-B43C-4306-81AC-89E4156CB886}"/>
    <cellStyle name="Normal 3 2 6 2 2" xfId="35491" xr:uid="{F8267354-87FD-47D3-ABCF-5F7939CB10BC}"/>
    <cellStyle name="Normal 3 2 6 2 2 2" xfId="35492" xr:uid="{A98A8155-A40D-402A-A94C-3EC9F83B4E6D}"/>
    <cellStyle name="Normal 3 2 6 2 3" xfId="35493" xr:uid="{10351445-79D2-4134-9739-FAF32C50F0C1}"/>
    <cellStyle name="Normal 3 2 6 2 4" xfId="35494" xr:uid="{AAF35165-645B-4ED8-B4D0-6E01D6BA89C3}"/>
    <cellStyle name="Normal 3 2 6 3" xfId="35495" xr:uid="{0D1BDAD6-C839-4420-90A3-65573F36775F}"/>
    <cellStyle name="Normal 3 2 6 4" xfId="35496" xr:uid="{9C77D67B-067B-4A42-90A1-1C19573ED7A9}"/>
    <cellStyle name="Normal 3 2 6 4 2" xfId="35497" xr:uid="{0BBC7617-ABFB-403B-9D60-7515771B394F}"/>
    <cellStyle name="Normal 3 2 6 4 2 2" xfId="35498" xr:uid="{D81E5C07-3EB8-41EC-939C-6033DB6DE1F8}"/>
    <cellStyle name="Normal 3 2 6 4 2 2 2" xfId="35499" xr:uid="{FB1CD56F-7A0A-4439-86E9-496C1FC2DEDB}"/>
    <cellStyle name="Normal 3 2 6 4 2 2 3" xfId="35500" xr:uid="{BE3C2F76-100A-41DF-990C-4B9B5CA818D5}"/>
    <cellStyle name="Normal 3 2 6 4 2 2 4" xfId="35501" xr:uid="{04E8535C-AC1F-4CE9-AF3E-3D67D9FF42BB}"/>
    <cellStyle name="Normal 3 2 6 4 2 2 5" xfId="35502" xr:uid="{A0C2EBFF-6064-4B0A-8337-61A93DB41DB1}"/>
    <cellStyle name="Normal 3 2 6 4 2 3" xfId="35503" xr:uid="{C3495175-15D7-4895-ADFB-FD2640826982}"/>
    <cellStyle name="Normal 3 2 6 4 2 4" xfId="35504" xr:uid="{2B6B7256-C303-4470-82F6-A4268350B4FE}"/>
    <cellStyle name="Normal 3 2 6 4 2 5" xfId="35505" xr:uid="{06193E12-9463-4B00-AF73-5631FC64A7CA}"/>
    <cellStyle name="Normal 3 2 6 4 2 6" xfId="35506" xr:uid="{24568D65-9DFA-4BA6-899E-67C62605038C}"/>
    <cellStyle name="Normal 3 2 6 4 3" xfId="35507" xr:uid="{34D7A24B-06A0-46C4-BE81-5459EF98061C}"/>
    <cellStyle name="Normal 3 2 6 4 3 2" xfId="35508" xr:uid="{3000A5F7-1E9C-41C1-9DE6-ED251250D4E9}"/>
    <cellStyle name="Normal 3 2 6 4 3 2 2" xfId="35509" xr:uid="{71677FE6-541E-439A-A708-4310D8C44AC4}"/>
    <cellStyle name="Normal 3 2 6 4 3 2 3" xfId="35510" xr:uid="{85A0AAA7-18DD-4371-86A6-FDAA8166DA0F}"/>
    <cellStyle name="Normal 3 2 6 4 3 3" xfId="35511" xr:uid="{DBE7C359-1AEB-400A-9510-E6D851BBEEF6}"/>
    <cellStyle name="Normal 3 2 6 4 3 4" xfId="35512" xr:uid="{6DD45D82-A9D4-4CA2-BC71-B9DA6D9112D0}"/>
    <cellStyle name="Normal 3 2 6 4 3 5" xfId="35513" xr:uid="{03CEF8B2-12B7-4B0C-8B00-9479EDD6C2FD}"/>
    <cellStyle name="Normal 3 2 6 4 3 6" xfId="35514" xr:uid="{406B0EAC-CC98-4C43-BDC4-8D59139E59E7}"/>
    <cellStyle name="Normal 3 2 6 4 4" xfId="35515" xr:uid="{25F632BE-586A-4B47-BD70-C4C6E76D7F4C}"/>
    <cellStyle name="Normal 3 2 6 4 4 2" xfId="35516" xr:uid="{8EF63180-C987-4627-BAF4-7FFA9B9BEEEF}"/>
    <cellStyle name="Normal 3 2 6 4 4 3" xfId="35517" xr:uid="{F0271450-29B2-4C2C-B852-2CDBAEA817EB}"/>
    <cellStyle name="Normal 3 2 6 4 5" xfId="35518" xr:uid="{2E91176F-3168-4F0C-8A6A-EF1E633E9674}"/>
    <cellStyle name="Normal 3 2 6 4 6" xfId="35519" xr:uid="{3FAE1DAE-3DAD-49D2-8285-2DD04500DF2A}"/>
    <cellStyle name="Normal 3 2 6 4 7" xfId="35520" xr:uid="{E7E167D5-78CF-47BC-8B02-9E40F092FEED}"/>
    <cellStyle name="Normal 3 2 6 4 8" xfId="35521" xr:uid="{C141E4FD-3182-4C03-A57E-DF2CDBD83EB4}"/>
    <cellStyle name="Normal 3 2 6 5" xfId="35522" xr:uid="{927AEC83-C1A8-43EC-B944-370D5A130FBB}"/>
    <cellStyle name="Normal 3 2 6 5 2" xfId="35523" xr:uid="{8E33454E-008C-41C5-919C-FDF5A5791F14}"/>
    <cellStyle name="Normal 3 2 6 5 2 2" xfId="35524" xr:uid="{98E7A59E-01AE-4560-9275-E51D1AE01F08}"/>
    <cellStyle name="Normal 3 2 6 5 2 2 2" xfId="35525" xr:uid="{AFC08557-B78F-496E-A5E6-A8AD017BF45B}"/>
    <cellStyle name="Normal 3 2 6 5 2 2 3" xfId="35526" xr:uid="{96B8C2F6-8480-414D-A354-960A34AE4316}"/>
    <cellStyle name="Normal 3 2 6 5 2 2 4" xfId="35527" xr:uid="{CF8464A8-5980-4AD6-9474-A255BD6DC853}"/>
    <cellStyle name="Normal 3 2 6 5 2 2 5" xfId="35528" xr:uid="{2BF95CF0-47D9-43B2-A31B-B10F44D9E631}"/>
    <cellStyle name="Normal 3 2 6 5 2 3" xfId="35529" xr:uid="{7DA9CEB8-0402-4ADB-A8A3-68D6587C2E49}"/>
    <cellStyle name="Normal 3 2 6 5 2 4" xfId="35530" xr:uid="{C6D7DD4D-ECB2-4284-A6B3-43226F5011E9}"/>
    <cellStyle name="Normal 3 2 6 5 2 5" xfId="35531" xr:uid="{F131CA59-88E2-4E5B-BBA2-6456756E31BB}"/>
    <cellStyle name="Normal 3 2 6 5 2 6" xfId="35532" xr:uid="{95F4ECA2-3FBC-4559-9562-652B2B40B1D5}"/>
    <cellStyle name="Normal 3 2 6 5 3" xfId="35533" xr:uid="{90387863-1FCD-48F0-A065-1C5E10EC7040}"/>
    <cellStyle name="Normal 3 2 6 5 3 2" xfId="35534" xr:uid="{8DFCDC5E-9E57-4CCD-8E2F-EAB8A1BAAC86}"/>
    <cellStyle name="Normal 3 2 6 5 3 2 2" xfId="35535" xr:uid="{BB742520-3379-4008-BB06-1A693F39B198}"/>
    <cellStyle name="Normal 3 2 6 5 3 2 3" xfId="35536" xr:uid="{7095C31B-4A4D-4FA8-9FB7-440DD6B87C13}"/>
    <cellStyle name="Normal 3 2 6 5 3 3" xfId="35537" xr:uid="{3259DA04-F604-4AB8-9F69-FF2F58120E4F}"/>
    <cellStyle name="Normal 3 2 6 5 3 4" xfId="35538" xr:uid="{56FE988D-D721-42CB-92CD-FA0D575BB2C9}"/>
    <cellStyle name="Normal 3 2 6 5 3 5" xfId="35539" xr:uid="{BC7670B2-E342-4D6E-B5C6-0DC156097C2A}"/>
    <cellStyle name="Normal 3 2 6 5 3 6" xfId="35540" xr:uid="{F74BBC3B-271A-4A29-9CB4-A016A922BCBA}"/>
    <cellStyle name="Normal 3 2 6 5 4" xfId="35541" xr:uid="{A6C25490-764D-4F15-9C0E-BAD7C914A07A}"/>
    <cellStyle name="Normal 3 2 6 5 4 2" xfId="35542" xr:uid="{D832F7F6-1424-4B3C-9152-BF14124E0421}"/>
    <cellStyle name="Normal 3 2 6 5 4 3" xfId="35543" xr:uid="{11E1E328-9738-4A6E-A940-D60ED9028B4D}"/>
    <cellStyle name="Normal 3 2 6 5 5" xfId="35544" xr:uid="{DE5E88C5-1E55-41A8-8CE5-F844A600CEC9}"/>
    <cellStyle name="Normal 3 2 6 5 6" xfId="35545" xr:uid="{17A41AD2-37E2-4E35-A554-102B913587A4}"/>
    <cellStyle name="Normal 3 2 6 5 7" xfId="35546" xr:uid="{B810F648-3C1A-4386-8D2C-649D34D035BF}"/>
    <cellStyle name="Normal 3 2 6 5 8" xfId="35547" xr:uid="{0BB4518A-E46B-4C09-AAF7-A1E88A3A3FFA}"/>
    <cellStyle name="Normal 3 2 6 6" xfId="35548" xr:uid="{0A655452-F195-484C-A009-04A039498BA5}"/>
    <cellStyle name="Normal 3 2 6 7" xfId="35549" xr:uid="{A8788010-7549-4C36-913C-24047780F7F8}"/>
    <cellStyle name="Normal 3 2 6 8" xfId="44091" xr:uid="{C7EE95A4-8A2C-4072-ACA8-04D81C9D7FB3}"/>
    <cellStyle name="Normal 3 2 6 9" xfId="35489" xr:uid="{72057160-7CED-42E0-8990-9B83575577D0}"/>
    <cellStyle name="Normal 3 2 7" xfId="1209" xr:uid="{00000000-0005-0000-0000-0000B20E0000}"/>
    <cellStyle name="Normal 3 2 7 2" xfId="35551" xr:uid="{3913DE6E-9AD5-4EA9-9FC7-A3F8C278E48C}"/>
    <cellStyle name="Normal 3 2 7 2 2" xfId="35552" xr:uid="{C18EB368-A18C-4774-9221-0A5983C37D77}"/>
    <cellStyle name="Normal 3 2 7 2 2 2" xfId="35553" xr:uid="{8B3773C2-79AB-4292-A1FC-CD7BA79B3634}"/>
    <cellStyle name="Normal 3 2 7 2 3" xfId="35554" xr:uid="{D8D581AE-FBB4-4FE6-B981-8C12215B05CA}"/>
    <cellStyle name="Normal 3 2 7 2 4" xfId="35555" xr:uid="{5B5504F8-0348-4191-BFDE-005952D86519}"/>
    <cellStyle name="Normal 3 2 7 3" xfId="35556" xr:uid="{40A93A3A-E13C-4147-BD41-84B2ADD74898}"/>
    <cellStyle name="Normal 3 2 7 4" xfId="35557" xr:uid="{C418F901-0A0A-4FBA-9CBC-FF2EC16C1A5B}"/>
    <cellStyle name="Normal 3 2 7 4 2" xfId="35558" xr:uid="{C23BE9EF-EF43-447E-AD1C-B8EA2D4D1198}"/>
    <cellStyle name="Normal 3 2 7 4 2 2" xfId="35559" xr:uid="{18CD3B7B-DF9D-4262-A35F-FD1142C9353E}"/>
    <cellStyle name="Normal 3 2 7 4 2 2 2" xfId="35560" xr:uid="{E008A516-66EA-41C2-BFE0-6A1D26820D67}"/>
    <cellStyle name="Normal 3 2 7 4 2 2 3" xfId="35561" xr:uid="{9E1928A4-F85B-4B5A-8A62-3C6FC350A152}"/>
    <cellStyle name="Normal 3 2 7 4 2 2 4" xfId="35562" xr:uid="{12F1AB4E-EFEC-4DE0-A641-E32F6A3AB3F7}"/>
    <cellStyle name="Normal 3 2 7 4 2 2 5" xfId="35563" xr:uid="{85A8A03C-B0FD-4CBF-88EE-224007625EF6}"/>
    <cellStyle name="Normal 3 2 7 4 2 3" xfId="35564" xr:uid="{66A66142-B6D9-47A6-9BDB-C14989A5DB0A}"/>
    <cellStyle name="Normal 3 2 7 4 2 4" xfId="35565" xr:uid="{A96BBAF6-1941-4248-AA8D-BC82A5B3CD7D}"/>
    <cellStyle name="Normal 3 2 7 4 2 5" xfId="35566" xr:uid="{A7FEDD2E-24F6-4F74-8665-57E1DD135316}"/>
    <cellStyle name="Normal 3 2 7 4 2 6" xfId="35567" xr:uid="{04DFAE61-7F19-4B25-AE88-D1AC2204CCD9}"/>
    <cellStyle name="Normal 3 2 7 4 3" xfId="35568" xr:uid="{46A09107-AE3D-4A2F-B2B0-20BABE584475}"/>
    <cellStyle name="Normal 3 2 7 4 3 2" xfId="35569" xr:uid="{EC47B5D4-E3A7-4E03-9CF7-36E8426A6559}"/>
    <cellStyle name="Normal 3 2 7 4 3 2 2" xfId="35570" xr:uid="{D16C6AB0-4A39-444F-96F0-D4EF2C0DF32B}"/>
    <cellStyle name="Normal 3 2 7 4 3 2 3" xfId="35571" xr:uid="{408EFF6A-1022-47ED-8EAC-3BACCC44BC91}"/>
    <cellStyle name="Normal 3 2 7 4 3 3" xfId="35572" xr:uid="{2AADF280-1D12-41F7-A752-A77AAE06D770}"/>
    <cellStyle name="Normal 3 2 7 4 3 4" xfId="35573" xr:uid="{1D6D7FB8-59DC-4F74-953A-E15DD07BC214}"/>
    <cellStyle name="Normal 3 2 7 4 3 5" xfId="35574" xr:uid="{71BFDEAE-A371-4530-8F8B-38856CFC1262}"/>
    <cellStyle name="Normal 3 2 7 4 3 6" xfId="35575" xr:uid="{DCC6B468-18CF-42D3-B474-C0C770CA4000}"/>
    <cellStyle name="Normal 3 2 7 4 4" xfId="35576" xr:uid="{E8B61391-7288-4931-9573-8EBD0619B78F}"/>
    <cellStyle name="Normal 3 2 7 4 4 2" xfId="35577" xr:uid="{832B9167-31FE-419E-BB32-36FD22A418E9}"/>
    <cellStyle name="Normal 3 2 7 4 4 3" xfId="35578" xr:uid="{932AC768-EA78-4EA2-B7FF-F576AE012878}"/>
    <cellStyle name="Normal 3 2 7 4 5" xfId="35579" xr:uid="{CC6811DC-0D5C-4153-B065-49CC8AB20A94}"/>
    <cellStyle name="Normal 3 2 7 4 6" xfId="35580" xr:uid="{03350823-ED7C-4420-8135-AD632D840092}"/>
    <cellStyle name="Normal 3 2 7 4 7" xfId="35581" xr:uid="{C7563B10-277C-49A0-A030-0A1A84FFFEF2}"/>
    <cellStyle name="Normal 3 2 7 4 8" xfId="35582" xr:uid="{DE23477A-F344-4DDA-8969-84A48E92137E}"/>
    <cellStyle name="Normal 3 2 7 5" xfId="35583" xr:uid="{88C04814-CA55-4162-B01B-FFAE76D674ED}"/>
    <cellStyle name="Normal 3 2 7 5 2" xfId="35584" xr:uid="{4790DDC5-E010-4246-8850-163B70C3CF18}"/>
    <cellStyle name="Normal 3 2 7 5 2 2" xfId="35585" xr:uid="{535CD125-4D2F-4EAD-AEF3-B531BFD98770}"/>
    <cellStyle name="Normal 3 2 7 5 2 2 2" xfId="35586" xr:uid="{397CA809-A83E-44DE-9FA8-ECE2BF8BCEA1}"/>
    <cellStyle name="Normal 3 2 7 5 2 2 3" xfId="35587" xr:uid="{32C93B4E-E037-4DB9-ADB2-9FD8035D3C10}"/>
    <cellStyle name="Normal 3 2 7 5 2 2 4" xfId="35588" xr:uid="{6A5ABD11-92AD-4EB1-AA84-4EAECE870620}"/>
    <cellStyle name="Normal 3 2 7 5 2 2 5" xfId="35589" xr:uid="{366C8A76-5465-4F28-BD2B-9F093B51B2D5}"/>
    <cellStyle name="Normal 3 2 7 5 2 3" xfId="35590" xr:uid="{382F1968-5E9A-4A38-A5C7-5B8D68DB4E5E}"/>
    <cellStyle name="Normal 3 2 7 5 2 4" xfId="35591" xr:uid="{94206A12-C4EC-45E7-8B72-BE02EFF564CB}"/>
    <cellStyle name="Normal 3 2 7 5 2 5" xfId="35592" xr:uid="{82BCE322-F10C-43D7-AA0D-661216302FEC}"/>
    <cellStyle name="Normal 3 2 7 5 2 6" xfId="35593" xr:uid="{B744AC36-D236-4D8A-B474-81C3C6C1DCA2}"/>
    <cellStyle name="Normal 3 2 7 5 3" xfId="35594" xr:uid="{8BF1AB91-2671-489A-8D15-5D09E3CC6C1E}"/>
    <cellStyle name="Normal 3 2 7 5 3 2" xfId="35595" xr:uid="{17112F71-A6B8-4BE1-8714-8FB433BDE607}"/>
    <cellStyle name="Normal 3 2 7 5 3 2 2" xfId="35596" xr:uid="{D1965AA3-6463-4F36-803D-BD260741425C}"/>
    <cellStyle name="Normal 3 2 7 5 3 2 3" xfId="35597" xr:uid="{FDA63544-F4CC-47D2-B8AB-8B6BD723BCAB}"/>
    <cellStyle name="Normal 3 2 7 5 3 3" xfId="35598" xr:uid="{D7B74BE1-032E-463D-B95C-A65DCB0F8F0A}"/>
    <cellStyle name="Normal 3 2 7 5 3 4" xfId="35599" xr:uid="{69131832-ECF7-45EA-A594-A84588042302}"/>
    <cellStyle name="Normal 3 2 7 5 3 5" xfId="35600" xr:uid="{9E5E557B-DFF3-4A31-B675-CEF9793D5CEC}"/>
    <cellStyle name="Normal 3 2 7 5 3 6" xfId="35601" xr:uid="{2D1D876A-4CE2-445F-B51C-770B7EE978C6}"/>
    <cellStyle name="Normal 3 2 7 5 4" xfId="35602" xr:uid="{B1CE4369-E157-480A-93E4-7624BE7756EC}"/>
    <cellStyle name="Normal 3 2 7 5 4 2" xfId="35603" xr:uid="{4756DB38-FA38-4798-A24F-DB488AE6EDC3}"/>
    <cellStyle name="Normal 3 2 7 5 4 3" xfId="35604" xr:uid="{43694C9E-792C-411E-A1AA-2D84338FE1D1}"/>
    <cellStyle name="Normal 3 2 7 5 5" xfId="35605" xr:uid="{84439A1E-ED21-432A-A216-B1418C624905}"/>
    <cellStyle name="Normal 3 2 7 5 6" xfId="35606" xr:uid="{C8192E47-DF10-4157-94C7-20D783B79FFD}"/>
    <cellStyle name="Normal 3 2 7 5 7" xfId="35607" xr:uid="{33A9DC69-6167-415A-A0EB-23BF57381286}"/>
    <cellStyle name="Normal 3 2 7 5 8" xfId="35608" xr:uid="{70E03577-6457-4318-9222-E39A4B1D25A7}"/>
    <cellStyle name="Normal 3 2 7 6" xfId="35609" xr:uid="{6F4BA5C5-F4DB-40DD-8A6B-8D2245A08279}"/>
    <cellStyle name="Normal 3 2 7 7" xfId="35610" xr:uid="{1B447A1F-DC7D-4025-9BD5-8CE2A865957C}"/>
    <cellStyle name="Normal 3 2 7 8" xfId="35550" xr:uid="{1FB2F708-A178-4DCE-A261-DD2FFEC5FEED}"/>
    <cellStyle name="Normal 3 2 8" xfId="35611" xr:uid="{C89BB9BF-9166-4951-9636-4E93839B09B9}"/>
    <cellStyle name="Normal 3 2 8 2" xfId="35612" xr:uid="{83C35415-514F-4C28-9B2D-E184DFA268B3}"/>
    <cellStyle name="Normal 3 2 8 2 2" xfId="35613" xr:uid="{4645A204-D3AD-4919-A9F0-9D53CF1DF1C5}"/>
    <cellStyle name="Normal 3 2 8 2 2 2" xfId="35614" xr:uid="{1BB1784B-0492-49E8-BB7A-82BD7E1CF825}"/>
    <cellStyle name="Normal 3 2 8 2 3" xfId="35615" xr:uid="{8881D45B-810C-4121-B89F-53EE8D0B65E6}"/>
    <cellStyle name="Normal 3 2 8 2 4" xfId="35616" xr:uid="{AC1AFC56-CC3E-4400-91DD-E12DDF9357E7}"/>
    <cellStyle name="Normal 3 2 8 3" xfId="35617" xr:uid="{B48A9993-EF66-47A7-9ECC-96F5B913017C}"/>
    <cellStyle name="Normal 3 2 8 4" xfId="35618" xr:uid="{D053D2DA-8E75-43DE-AF72-149669EB3AA9}"/>
    <cellStyle name="Normal 3 2 8 4 2" xfId="35619" xr:uid="{9AB38D30-6115-422E-9594-904967E2DE65}"/>
    <cellStyle name="Normal 3 2 8 4 2 2" xfId="35620" xr:uid="{FCDF34D2-7C8A-4433-8341-30B0FB0EEEB8}"/>
    <cellStyle name="Normal 3 2 8 4 2 2 2" xfId="35621" xr:uid="{88654426-9261-45B1-892A-3275CA96B64B}"/>
    <cellStyle name="Normal 3 2 8 4 2 2 3" xfId="35622" xr:uid="{08924BE0-94A1-4033-A19D-69E3612A9191}"/>
    <cellStyle name="Normal 3 2 8 4 2 2 4" xfId="35623" xr:uid="{E2334E01-7448-49D6-8FAC-AEB832E7437F}"/>
    <cellStyle name="Normal 3 2 8 4 2 2 5" xfId="35624" xr:uid="{CCB3CC01-6222-4531-AD4A-2ED96BDCA334}"/>
    <cellStyle name="Normal 3 2 8 4 2 3" xfId="35625" xr:uid="{A83C2029-CC4C-4DCD-9296-4374BA89005B}"/>
    <cellStyle name="Normal 3 2 8 4 2 4" xfId="35626" xr:uid="{645D08A6-2635-4190-9C05-858E59C5AABF}"/>
    <cellStyle name="Normal 3 2 8 4 2 5" xfId="35627" xr:uid="{27149409-5FCE-48C8-A69F-580125B82320}"/>
    <cellStyle name="Normal 3 2 8 4 2 6" xfId="35628" xr:uid="{DAA85077-2481-4822-A284-85C32B78CDA3}"/>
    <cellStyle name="Normal 3 2 8 4 3" xfId="35629" xr:uid="{6220A758-D936-480F-BEE7-882E005E5635}"/>
    <cellStyle name="Normal 3 2 8 4 3 2" xfId="35630" xr:uid="{04EF8CB4-AE38-44C7-B684-2CE661E39225}"/>
    <cellStyle name="Normal 3 2 8 4 3 2 2" xfId="35631" xr:uid="{9F7B6008-6179-4FF5-A95B-093C1F227B46}"/>
    <cellStyle name="Normal 3 2 8 4 3 2 3" xfId="35632" xr:uid="{131E5584-92F9-4A8B-9687-C55FD2B92327}"/>
    <cellStyle name="Normal 3 2 8 4 3 3" xfId="35633" xr:uid="{A5BD8907-B725-4C40-9231-1DD70E03D57E}"/>
    <cellStyle name="Normal 3 2 8 4 3 4" xfId="35634" xr:uid="{A76F5AD2-AE2A-4553-82B7-509170B565DB}"/>
    <cellStyle name="Normal 3 2 8 4 3 5" xfId="35635" xr:uid="{DCFE9099-8663-4DA8-9BAA-C13D475DD701}"/>
    <cellStyle name="Normal 3 2 8 4 3 6" xfId="35636" xr:uid="{541B8E33-BA84-4F32-924E-D05DDA305BF6}"/>
    <cellStyle name="Normal 3 2 8 4 4" xfId="35637" xr:uid="{48E3394A-FD25-44A6-9E66-204CDE4C237B}"/>
    <cellStyle name="Normal 3 2 8 4 4 2" xfId="35638" xr:uid="{A69F9C1C-3FA5-4432-9B51-80E82C6F909A}"/>
    <cellStyle name="Normal 3 2 8 4 4 3" xfId="35639" xr:uid="{6551F733-2F66-4A64-90F9-A4CAFF0F8A06}"/>
    <cellStyle name="Normal 3 2 8 4 5" xfId="35640" xr:uid="{2AF33298-ED78-4CC4-A77A-E393A2D5F88C}"/>
    <cellStyle name="Normal 3 2 8 4 6" xfId="35641" xr:uid="{50A77C2F-E974-4474-A699-94E5D3380B12}"/>
    <cellStyle name="Normal 3 2 8 4 7" xfId="35642" xr:uid="{9F22530A-2042-4539-BDAA-28E592E015B0}"/>
    <cellStyle name="Normal 3 2 8 4 8" xfId="35643" xr:uid="{F628C0A6-EAAD-474A-A1F9-6BBFE33D95F1}"/>
    <cellStyle name="Normal 3 2 8 5" xfId="35644" xr:uid="{778D51FC-0878-4E0F-ABB9-604355BB6A5F}"/>
    <cellStyle name="Normal 3 2 8 5 2" xfId="35645" xr:uid="{CA43CA8F-A1BC-4A12-8B97-A71B1F637007}"/>
    <cellStyle name="Normal 3 2 8 5 2 2" xfId="35646" xr:uid="{EC12E491-90DB-4ED2-9EEE-68206AEADE79}"/>
    <cellStyle name="Normal 3 2 8 5 2 2 2" xfId="35647" xr:uid="{F83FAFE8-A016-4C85-9EB5-C9704970C911}"/>
    <cellStyle name="Normal 3 2 8 5 2 2 3" xfId="35648" xr:uid="{DDFB34D0-C31C-43F1-AC19-BE28C79E9CBC}"/>
    <cellStyle name="Normal 3 2 8 5 2 2 4" xfId="35649" xr:uid="{A58908D6-7144-4473-9A7B-70200229ED62}"/>
    <cellStyle name="Normal 3 2 8 5 2 2 5" xfId="35650" xr:uid="{F8281CA7-6ACE-432A-B5BB-9FC9CB56826D}"/>
    <cellStyle name="Normal 3 2 8 5 2 3" xfId="35651" xr:uid="{F741DFCF-C5C3-4D7C-ADAF-4F57F5FD1830}"/>
    <cellStyle name="Normal 3 2 8 5 2 4" xfId="35652" xr:uid="{AB78754B-0863-44D3-92DB-15D20503D48D}"/>
    <cellStyle name="Normal 3 2 8 5 2 5" xfId="35653" xr:uid="{D74E9337-8210-4D81-9901-45E319061D76}"/>
    <cellStyle name="Normal 3 2 8 5 2 6" xfId="35654" xr:uid="{011D098D-7223-4002-BCEC-F8B1FAB77421}"/>
    <cellStyle name="Normal 3 2 8 5 3" xfId="35655" xr:uid="{D801658A-99A5-473A-B3C2-1FF21FCB8B36}"/>
    <cellStyle name="Normal 3 2 8 5 3 2" xfId="35656" xr:uid="{7073CDC8-857A-4A77-80D9-EBB3443AAD06}"/>
    <cellStyle name="Normal 3 2 8 5 3 2 2" xfId="35657" xr:uid="{2A8E1663-2836-4562-B286-FAD62971C733}"/>
    <cellStyle name="Normal 3 2 8 5 3 2 3" xfId="35658" xr:uid="{27764CCC-4ADC-499C-8D99-EF7F0F8BF82A}"/>
    <cellStyle name="Normal 3 2 8 5 3 3" xfId="35659" xr:uid="{13971CD0-BA70-460E-AD77-2CE79AB4489E}"/>
    <cellStyle name="Normal 3 2 8 5 3 4" xfId="35660" xr:uid="{D5A99049-6B0B-42AE-8460-7F56C574B748}"/>
    <cellStyle name="Normal 3 2 8 5 3 5" xfId="35661" xr:uid="{BF34F248-F008-4862-9CCC-19697556C633}"/>
    <cellStyle name="Normal 3 2 8 5 3 6" xfId="35662" xr:uid="{D6CB0E90-607C-47CB-931F-B94CD63596B8}"/>
    <cellStyle name="Normal 3 2 8 5 4" xfId="35663" xr:uid="{FBC7D750-C538-4CD2-9367-0EF0AEF4B35B}"/>
    <cellStyle name="Normal 3 2 8 5 4 2" xfId="35664" xr:uid="{4C973F28-597E-46B2-AB98-B0B40EFEEC3B}"/>
    <cellStyle name="Normal 3 2 8 5 4 3" xfId="35665" xr:uid="{04CEA61E-82A5-45B5-B6C3-D8A6A8315B2B}"/>
    <cellStyle name="Normal 3 2 8 5 5" xfId="35666" xr:uid="{E3729F79-E53F-46DF-8ABB-F0B1C1B91468}"/>
    <cellStyle name="Normal 3 2 8 5 6" xfId="35667" xr:uid="{764C1638-3500-4FB1-BB4A-1DC310B1B5E7}"/>
    <cellStyle name="Normal 3 2 8 5 7" xfId="35668" xr:uid="{E701180E-EA1F-4A3A-9FC7-BD2824B1DDBD}"/>
    <cellStyle name="Normal 3 2 8 5 8" xfId="35669" xr:uid="{AD5FE4EF-EB47-4380-BA10-4E5EA3D4FF29}"/>
    <cellStyle name="Normal 3 2 8 6" xfId="35670" xr:uid="{E990C186-808A-417F-961C-F9432EBA8BA1}"/>
    <cellStyle name="Normal 3 2 8 7" xfId="35671" xr:uid="{2234BA7B-0BD4-4C3B-B9BD-C733E8CE7B9B}"/>
    <cellStyle name="Normal 3 2 9" xfId="35672" xr:uid="{1759DECB-131F-441E-A10D-366D2DD62937}"/>
    <cellStyle name="Normal 3 2 9 2" xfId="35673" xr:uid="{BF8E56E7-2433-4507-8A34-F762F2D279A5}"/>
    <cellStyle name="Normal 3 2 9 2 2" xfId="35674" xr:uid="{AE1F7E2A-A49F-4CE5-995A-3933BBDC4758}"/>
    <cellStyle name="Normal 3 2 9 2 2 2" xfId="35675" xr:uid="{45D30C76-ABCC-4798-8B23-9ADE129FD0D8}"/>
    <cellStyle name="Normal 3 2 9 2 3" xfId="35676" xr:uid="{4A8ED0D9-D28E-410D-889E-DC1E5C52F000}"/>
    <cellStyle name="Normal 3 2 9 2 4" xfId="35677" xr:uid="{DDB353F2-AB39-4A2F-81E7-83586D322D16}"/>
    <cellStyle name="Normal 3 2 9 3" xfId="35678" xr:uid="{17A31BBA-45B1-4C44-B46C-B7DAF17D064C}"/>
    <cellStyle name="Normal 3 2 9 4" xfId="35679" xr:uid="{AAFFBB29-2973-4597-9D37-D5134B3D22AC}"/>
    <cellStyle name="Normal 3 2 9 4 2" xfId="35680" xr:uid="{34177892-54E2-46A3-A859-AF52DC6AF11F}"/>
    <cellStyle name="Normal 3 2 9 4 2 2" xfId="35681" xr:uid="{4E469650-9E58-45DC-B70D-76A4789CC279}"/>
    <cellStyle name="Normal 3 2 9 4 2 2 2" xfId="35682" xr:uid="{3B375AC8-6B5D-4F3A-8FA9-8865F410DD35}"/>
    <cellStyle name="Normal 3 2 9 4 2 2 3" xfId="35683" xr:uid="{A6330438-425A-40BC-A6FD-D88D4D776AFD}"/>
    <cellStyle name="Normal 3 2 9 4 2 2 4" xfId="35684" xr:uid="{59109F01-785B-4BFC-A592-94CB58FD98DB}"/>
    <cellStyle name="Normal 3 2 9 4 2 2 5" xfId="35685" xr:uid="{5E275A14-7749-49AF-ABCC-CDAEC6FC6729}"/>
    <cellStyle name="Normal 3 2 9 4 2 3" xfId="35686" xr:uid="{281C8D59-8C87-478E-B22C-5CE625C52D75}"/>
    <cellStyle name="Normal 3 2 9 4 2 4" xfId="35687" xr:uid="{4D1BAA25-7227-43D1-B75B-6F28C1444C37}"/>
    <cellStyle name="Normal 3 2 9 4 2 5" xfId="35688" xr:uid="{BAD72F7C-2146-4176-A2E7-E31C30311168}"/>
    <cellStyle name="Normal 3 2 9 4 2 6" xfId="35689" xr:uid="{1B1F206C-383B-4D64-88FE-51E8B6564216}"/>
    <cellStyle name="Normal 3 2 9 4 3" xfId="35690" xr:uid="{A784629D-C462-4251-A6A1-3E5126A6A29D}"/>
    <cellStyle name="Normal 3 2 9 4 3 2" xfId="35691" xr:uid="{D23FD432-2BF8-46A6-94E9-94E90CC3354C}"/>
    <cellStyle name="Normal 3 2 9 4 3 2 2" xfId="35692" xr:uid="{B416E64E-E33F-4FDE-8018-45CA4FBF36AE}"/>
    <cellStyle name="Normal 3 2 9 4 3 2 3" xfId="35693" xr:uid="{1A56DFFE-7A2C-4C59-9EC4-06363E29BA7C}"/>
    <cellStyle name="Normal 3 2 9 4 3 3" xfId="35694" xr:uid="{9FE2373D-F906-496F-8589-5EB0EBA03022}"/>
    <cellStyle name="Normal 3 2 9 4 3 4" xfId="35695" xr:uid="{7EC93A71-151A-47B5-B18B-51F31D83EA7B}"/>
    <cellStyle name="Normal 3 2 9 4 3 5" xfId="35696" xr:uid="{D5CAED68-5865-4F90-9FD1-5AC46A39A645}"/>
    <cellStyle name="Normal 3 2 9 4 3 6" xfId="35697" xr:uid="{A9B8084B-B253-4AA8-AE49-307642BC42DD}"/>
    <cellStyle name="Normal 3 2 9 4 4" xfId="35698" xr:uid="{4CFE549A-FBBE-4224-99F3-1932C6E96088}"/>
    <cellStyle name="Normal 3 2 9 4 4 2" xfId="35699" xr:uid="{2AFB2EE6-249E-4B81-AFBC-2A90175F5328}"/>
    <cellStyle name="Normal 3 2 9 4 4 3" xfId="35700" xr:uid="{AB1620B5-13D1-4BE6-9A93-57967A142B51}"/>
    <cellStyle name="Normal 3 2 9 4 5" xfId="35701" xr:uid="{2BB81B2D-7713-42A9-9A1D-EA2238BB95D0}"/>
    <cellStyle name="Normal 3 2 9 4 6" xfId="35702" xr:uid="{88C41E92-EB07-4841-BCCD-5E7DD67ADBD1}"/>
    <cellStyle name="Normal 3 2 9 4 7" xfId="35703" xr:uid="{5D071696-980D-4144-B632-C402F0F6954C}"/>
    <cellStyle name="Normal 3 2 9 4 8" xfId="35704" xr:uid="{905679A6-619F-415C-8F72-B2F95E9F1B57}"/>
    <cellStyle name="Normal 3 2 9 5" xfId="35705" xr:uid="{66CF69D6-9070-4B0E-828E-E726B26794C6}"/>
    <cellStyle name="Normal 3 2 9 5 2" xfId="35706" xr:uid="{7C548375-80AD-4876-9BC4-43CE93657554}"/>
    <cellStyle name="Normal 3 2 9 5 2 2" xfId="35707" xr:uid="{9CE6791A-5663-4FB7-B464-6A3CE7E79CB8}"/>
    <cellStyle name="Normal 3 2 9 5 2 2 2" xfId="35708" xr:uid="{91B4607D-E283-46F6-BE86-86C03076E8DC}"/>
    <cellStyle name="Normal 3 2 9 5 2 2 3" xfId="35709" xr:uid="{553AA2C0-3DC9-42C2-9194-F2BE40385EC7}"/>
    <cellStyle name="Normal 3 2 9 5 2 2 4" xfId="35710" xr:uid="{7D7451FE-8578-4BE0-94D8-490949F56684}"/>
    <cellStyle name="Normal 3 2 9 5 2 2 5" xfId="35711" xr:uid="{1FACF693-668D-4BBF-9CFB-F26965DE76E4}"/>
    <cellStyle name="Normal 3 2 9 5 2 3" xfId="35712" xr:uid="{B7AA85E0-148C-4E00-9E71-64786BE62B11}"/>
    <cellStyle name="Normal 3 2 9 5 2 4" xfId="35713" xr:uid="{D042768F-5507-4452-8D95-BAE472497234}"/>
    <cellStyle name="Normal 3 2 9 5 2 5" xfId="35714" xr:uid="{7C20B60C-FB90-4FDD-B81B-17663661BF40}"/>
    <cellStyle name="Normal 3 2 9 5 2 6" xfId="35715" xr:uid="{E092EF13-F1C5-4DEC-AA01-10EECCA0B7C8}"/>
    <cellStyle name="Normal 3 2 9 5 3" xfId="35716" xr:uid="{0E5ECB79-D917-4C16-857C-6FF3F1F31B32}"/>
    <cellStyle name="Normal 3 2 9 5 3 2" xfId="35717" xr:uid="{FA2E5BD8-F069-44ED-B323-1850F2553DE2}"/>
    <cellStyle name="Normal 3 2 9 5 3 2 2" xfId="35718" xr:uid="{51F26B13-54FC-4FC0-904D-ADC5BD817BC9}"/>
    <cellStyle name="Normal 3 2 9 5 3 2 3" xfId="35719" xr:uid="{A7A5B93F-C694-4E41-B194-0DB05295A3F6}"/>
    <cellStyle name="Normal 3 2 9 5 3 3" xfId="35720" xr:uid="{3A105180-EE55-4239-94BD-4E55E1AE1ADB}"/>
    <cellStyle name="Normal 3 2 9 5 3 4" xfId="35721" xr:uid="{C48091B4-D32C-46DC-9D65-4F78847BAA8B}"/>
    <cellStyle name="Normal 3 2 9 5 3 5" xfId="35722" xr:uid="{5B7FA30F-6A26-4A1D-A3E8-2BFDB471AD23}"/>
    <cellStyle name="Normal 3 2 9 5 3 6" xfId="35723" xr:uid="{3BF119A0-F38F-47B1-A7AB-23582E4B2897}"/>
    <cellStyle name="Normal 3 2 9 5 4" xfId="35724" xr:uid="{D08AB21E-AF4E-45B1-AE53-6A6C270219DA}"/>
    <cellStyle name="Normal 3 2 9 5 4 2" xfId="35725" xr:uid="{3B5CE279-090B-4F5B-8872-E3A5A22A0079}"/>
    <cellStyle name="Normal 3 2 9 5 4 3" xfId="35726" xr:uid="{253A537E-C072-4F77-9507-277E423D49AD}"/>
    <cellStyle name="Normal 3 2 9 5 5" xfId="35727" xr:uid="{5AD9B06D-4CBE-4EA3-BF7E-06596334A2A0}"/>
    <cellStyle name="Normal 3 2 9 5 6" xfId="35728" xr:uid="{BCED050F-10BC-4049-9184-00E2DD1D16B4}"/>
    <cellStyle name="Normal 3 2 9 5 7" xfId="35729" xr:uid="{99F2D444-0DCE-4CCE-BF23-26686C6CF790}"/>
    <cellStyle name="Normal 3 2 9 5 8" xfId="35730" xr:uid="{832EEFFF-01A4-43FE-B277-1188E5B2AE32}"/>
    <cellStyle name="Normal 3 2 9 6" xfId="35731" xr:uid="{C2C0C649-5BDA-4B71-AC7E-0BFA3661EC2F}"/>
    <cellStyle name="Normal 3 2 9 7" xfId="35732" xr:uid="{5E8166E9-3ED8-42CD-A296-E0050BE4975D}"/>
    <cellStyle name="Normal 3 2_1.1. " xfId="4262" xr:uid="{00000000-0005-0000-0000-0000B30E0000}"/>
    <cellStyle name="Normal 3 20" xfId="4263" xr:uid="{00000000-0005-0000-0000-0000B40E0000}"/>
    <cellStyle name="Normal 3 21" xfId="4264" xr:uid="{00000000-0005-0000-0000-0000B50E0000}"/>
    <cellStyle name="Normal 3 22" xfId="4265" xr:uid="{00000000-0005-0000-0000-0000B60E0000}"/>
    <cellStyle name="Normal 3 23" xfId="4266" xr:uid="{00000000-0005-0000-0000-0000B70E0000}"/>
    <cellStyle name="Normal 3 24" xfId="4267" xr:uid="{00000000-0005-0000-0000-0000B80E0000}"/>
    <cellStyle name="Normal 3 25" xfId="4268" xr:uid="{00000000-0005-0000-0000-0000B90E0000}"/>
    <cellStyle name="Normal 3 26" xfId="4269" xr:uid="{00000000-0005-0000-0000-0000BA0E0000}"/>
    <cellStyle name="Normal 3 27" xfId="4270" xr:uid="{00000000-0005-0000-0000-0000BB0E0000}"/>
    <cellStyle name="Normal 3 28" xfId="4271" xr:uid="{00000000-0005-0000-0000-0000BC0E0000}"/>
    <cellStyle name="Normal 3 29" xfId="1210" xr:uid="{00000000-0005-0000-0000-0000BD0E0000}"/>
    <cellStyle name="Normal 3 3" xfId="1211" xr:uid="{00000000-0005-0000-0000-0000BE0E0000}"/>
    <cellStyle name="Normal 3 3 2" xfId="1212" xr:uid="{00000000-0005-0000-0000-0000BF0E0000}"/>
    <cellStyle name="Normal 3 3 2 2" xfId="1213" xr:uid="{00000000-0005-0000-0000-0000C00E0000}"/>
    <cellStyle name="Normal 3 3 3" xfId="1214" xr:uid="{00000000-0005-0000-0000-0000C10E0000}"/>
    <cellStyle name="Normal 3 3 4" xfId="1215" xr:uid="{00000000-0005-0000-0000-0000C20E0000}"/>
    <cellStyle name="Normal 3 3 5" xfId="1216" xr:uid="{00000000-0005-0000-0000-0000C30E0000}"/>
    <cellStyle name="Normal 3 3 6" xfId="35733" xr:uid="{CE5823F7-06AE-4F6D-BAED-36EA3769F63A}"/>
    <cellStyle name="Normal 3 30" xfId="34755" xr:uid="{1BAE417B-9A1D-4264-A901-54D92252F74D}"/>
    <cellStyle name="Normal 3 4" xfId="1217" xr:uid="{00000000-0005-0000-0000-0000C40E0000}"/>
    <cellStyle name="Normal 3 4 2" xfId="1218" xr:uid="{00000000-0005-0000-0000-0000C50E0000}"/>
    <cellStyle name="Normal 3 4 3" xfId="1219" xr:uid="{00000000-0005-0000-0000-0000C60E0000}"/>
    <cellStyle name="Normal 3 4 4" xfId="1220" xr:uid="{00000000-0005-0000-0000-0000C70E0000}"/>
    <cellStyle name="Normal 3 4 5" xfId="4272" xr:uid="{00000000-0005-0000-0000-0000C80E0000}"/>
    <cellStyle name="Normal 3 4 6" xfId="35734" xr:uid="{55993AC5-5A58-4E13-AC09-9BA563D3328D}"/>
    <cellStyle name="Normal 3 5" xfId="1221" xr:uid="{00000000-0005-0000-0000-0000C90E0000}"/>
    <cellStyle name="Normal 3 5 2" xfId="4273" xr:uid="{00000000-0005-0000-0000-0000CA0E0000}"/>
    <cellStyle name="Normal 3 5 2 2" xfId="44092" xr:uid="{5ED4B35D-BDB8-44EE-B684-F2FE09EA3662}"/>
    <cellStyle name="Normal 3 5 3" xfId="5943" xr:uid="{4D6F6A65-CB81-4F8A-99BE-023BB609D1FE}"/>
    <cellStyle name="Normal 3 5 4" xfId="35735" xr:uid="{A8034751-12C2-48A5-97C2-99C4CACD1938}"/>
    <cellStyle name="Normal 3 6" xfId="1222" xr:uid="{00000000-0005-0000-0000-0000CB0E0000}"/>
    <cellStyle name="Normal 3 6 2" xfId="4274" xr:uid="{00000000-0005-0000-0000-0000CC0E0000}"/>
    <cellStyle name="Normal 3 6 2 2" xfId="44093" xr:uid="{B62B1A67-33B0-4362-9BA1-87BE06F2ED09}"/>
    <cellStyle name="Normal 3 6 3" xfId="43380" xr:uid="{C3837220-5076-4501-843F-E9A8E52EBAE3}"/>
    <cellStyle name="Normal 3 7" xfId="1223" xr:uid="{00000000-0005-0000-0000-0000CD0E0000}"/>
    <cellStyle name="Normal 3 7 2" xfId="4275" xr:uid="{00000000-0005-0000-0000-0000CE0E0000}"/>
    <cellStyle name="Normal 3 71" xfId="4276" xr:uid="{00000000-0005-0000-0000-0000CF0E0000}"/>
    <cellStyle name="Normal 3 71 2" xfId="5944" xr:uid="{2EDE967F-4F66-4310-BDFF-4644ECC0A1D3}"/>
    <cellStyle name="Normal 3 8" xfId="1224" xr:uid="{00000000-0005-0000-0000-0000D00E0000}"/>
    <cellStyle name="Normal 3 8 2" xfId="4277" xr:uid="{00000000-0005-0000-0000-0000D10E0000}"/>
    <cellStyle name="Normal 3 9" xfId="1225" xr:uid="{00000000-0005-0000-0000-0000D20E0000}"/>
    <cellStyle name="Normal 3 9 2" xfId="4278" xr:uid="{00000000-0005-0000-0000-0000D30E0000}"/>
    <cellStyle name="Normal 3_1.1. " xfId="4279" xr:uid="{00000000-0005-0000-0000-0000D40E0000}"/>
    <cellStyle name="Normal 30" xfId="1226" xr:uid="{00000000-0005-0000-0000-0000D50E0000}"/>
    <cellStyle name="Normal 30 2" xfId="4280" xr:uid="{00000000-0005-0000-0000-0000D60E0000}"/>
    <cellStyle name="Normal 30 2 2" xfId="35737" xr:uid="{81B85CF6-2473-4350-8661-C93FC94CAC13}"/>
    <cellStyle name="Normal 30 3" xfId="35738" xr:uid="{4930D25D-3E4D-4818-A946-DA0C08E1DDDD}"/>
    <cellStyle name="Normal 30 4" xfId="44094" xr:uid="{411CA09D-6171-4C97-8095-C2E718A0070C}"/>
    <cellStyle name="Normal 30 5" xfId="35736" xr:uid="{A9AED918-FB1F-4AB0-806E-0DACB0A7037A}"/>
    <cellStyle name="Normal 31" xfId="1227" xr:uid="{00000000-0005-0000-0000-0000D70E0000}"/>
    <cellStyle name="Normal 31 2" xfId="4281" xr:uid="{00000000-0005-0000-0000-0000D80E0000}"/>
    <cellStyle name="Normal 31 2 2" xfId="35740" xr:uid="{AF8052BE-7B02-4047-BC30-287B78484443}"/>
    <cellStyle name="Normal 31 3" xfId="35741" xr:uid="{53087C2D-78D7-4CBD-83EC-8A1487D33402}"/>
    <cellStyle name="Normal 31 4" xfId="44095" xr:uid="{BC993FD4-C3CA-48AD-8D77-B6527415CDA5}"/>
    <cellStyle name="Normal 31 5" xfId="35739" xr:uid="{19407D24-A983-4D9B-87DB-D71862F0864E}"/>
    <cellStyle name="Normal 32" xfId="1228" xr:uid="{00000000-0005-0000-0000-0000D90E0000}"/>
    <cellStyle name="Normal 32 2" xfId="4282" xr:uid="{00000000-0005-0000-0000-0000DA0E0000}"/>
    <cellStyle name="Normal 32 2 2" xfId="35743" xr:uid="{45B07098-9507-4F16-9919-54510087BEE4}"/>
    <cellStyle name="Normal 32 3" xfId="35744" xr:uid="{DF8B1FA0-121B-431F-8630-F4C153E648D8}"/>
    <cellStyle name="Normal 32 4" xfId="44096" xr:uid="{425FE239-33B4-4EE3-8F1C-D350ED729209}"/>
    <cellStyle name="Normal 32 5" xfId="35742" xr:uid="{72657ACF-2BE3-4C10-BE59-11A5B4C6FAE7}"/>
    <cellStyle name="Normal 33" xfId="1229" xr:uid="{00000000-0005-0000-0000-0000DB0E0000}"/>
    <cellStyle name="Normal 33 2" xfId="4283" xr:uid="{00000000-0005-0000-0000-0000DC0E0000}"/>
    <cellStyle name="Normal 33 2 2" xfId="35746" xr:uid="{732CB394-6292-487A-B3D3-532001C275B1}"/>
    <cellStyle name="Normal 33 3" xfId="35747" xr:uid="{F1566C28-73B1-4433-A43D-7A70A23B2FC7}"/>
    <cellStyle name="Normal 33 4" xfId="44097" xr:uid="{E94F3C37-60BA-4C2A-B972-52AC18CA5847}"/>
    <cellStyle name="Normal 33 5" xfId="35745" xr:uid="{7A674ECF-955D-4BFA-B2DA-4C0DE5F7739C}"/>
    <cellStyle name="Normal 34" xfId="1230" xr:uid="{00000000-0005-0000-0000-0000DD0E0000}"/>
    <cellStyle name="Normal 34 2" xfId="35749" xr:uid="{5E8F412D-255C-4C47-94D6-EDB11DD55BA8}"/>
    <cellStyle name="Normal 34 3" xfId="35750" xr:uid="{9B561A6D-703C-4876-88C3-D003B1FD5297}"/>
    <cellStyle name="Normal 34 4" xfId="35751" xr:uid="{F10A6392-54E7-46AF-8308-4D87F23772A6}"/>
    <cellStyle name="Normal 34 5" xfId="35752" xr:uid="{5505C413-D8CC-42DB-8AA1-44F599F5ED17}"/>
    <cellStyle name="Normal 34 6" xfId="43328" xr:uid="{91B1B542-4570-4065-BD88-934AB1DE80B5}"/>
    <cellStyle name="Normal 34 7" xfId="35748" xr:uid="{8D32ED59-7D0D-45FB-8EF4-FF27C5B6E756}"/>
    <cellStyle name="Normal 35" xfId="1231" xr:uid="{00000000-0005-0000-0000-0000DE0E0000}"/>
    <cellStyle name="Normal 35 2" xfId="35754" xr:uid="{9254693B-E2AF-4C7B-992B-348288A1628E}"/>
    <cellStyle name="Normal 35 3" xfId="35755" xr:uid="{187FC73E-0FE6-49BE-AE38-C729C5800621}"/>
    <cellStyle name="Normal 35 4" xfId="35756" xr:uid="{90642435-F898-4729-A49F-569F9768B237}"/>
    <cellStyle name="Normal 35 5" xfId="35757" xr:uid="{626C3ADD-8163-42C9-93A3-88A86C504961}"/>
    <cellStyle name="Normal 35 6" xfId="43329" xr:uid="{E89FE9E9-7E77-4637-BA84-14214CFFBEE8}"/>
    <cellStyle name="Normal 35 7" xfId="35753" xr:uid="{2D8AABE6-130D-412A-80F7-E897626DC3FC}"/>
    <cellStyle name="Normal 36" xfId="1232" xr:uid="{00000000-0005-0000-0000-0000DF0E0000}"/>
    <cellStyle name="Normal 36 2" xfId="1233" xr:uid="{00000000-0005-0000-0000-0000E00E0000}"/>
    <cellStyle name="Normal 36 2 2" xfId="4284" xr:uid="{00000000-0005-0000-0000-0000E10E0000}"/>
    <cellStyle name="Normal 36 2 2 2" xfId="44098" xr:uid="{ED3EA14E-C2AE-4D87-A5B0-3183823DCFAA}"/>
    <cellStyle name="Normal 36 2 3" xfId="35759" xr:uid="{56E6315A-D505-4689-B8CC-414173CD6F0F}"/>
    <cellStyle name="Normal 36 3" xfId="1234" xr:uid="{00000000-0005-0000-0000-0000E20E0000}"/>
    <cellStyle name="Normal 36 3 2" xfId="44099" xr:uid="{CA18E76D-70C4-45DD-B110-6281B5FC46E1}"/>
    <cellStyle name="Normal 36 3 3" xfId="35760" xr:uid="{D4599209-29D5-46A5-96B8-7AF2B1417BEC}"/>
    <cellStyle name="Normal 36 4" xfId="1235" xr:uid="{00000000-0005-0000-0000-0000E30E0000}"/>
    <cellStyle name="Normal 36 4 2" xfId="6038" xr:uid="{292CD82B-3547-4E39-AD34-48CAC62B2C20}"/>
    <cellStyle name="Normal 36 5" xfId="6037" xr:uid="{F20D5BA6-9A7B-438E-94EE-18EC0E4B259D}"/>
    <cellStyle name="Normal 36 6" xfId="35758" xr:uid="{8A292F90-AD15-4309-B9BA-22347239FB57}"/>
    <cellStyle name="Normal 36_3_k" xfId="4285" xr:uid="{00000000-0005-0000-0000-0000E40E0000}"/>
    <cellStyle name="Normal 37" xfId="1236" xr:uid="{00000000-0005-0000-0000-0000E50E0000}"/>
    <cellStyle name="Normal 37 2" xfId="35762" xr:uid="{2FF8C55D-0973-4945-8F8A-A8945E355170}"/>
    <cellStyle name="Normal 37 3" xfId="35763" xr:uid="{2F2A81A5-7BC0-4E2D-B413-1D6A41804FC0}"/>
    <cellStyle name="Normal 37 4" xfId="43382" xr:uid="{723CE2D6-85E7-4C80-A09A-2F3D67D4748A}"/>
    <cellStyle name="Normal 37 5" xfId="35761" xr:uid="{0358819A-4D56-4864-AB05-FE336A74785B}"/>
    <cellStyle name="Normal 38" xfId="1237" xr:uid="{00000000-0005-0000-0000-0000E60E0000}"/>
    <cellStyle name="Normal 38 2" xfId="1238" xr:uid="{00000000-0005-0000-0000-0000E70E0000}"/>
    <cellStyle name="Normal 38 2 2" xfId="1239" xr:uid="{00000000-0005-0000-0000-0000E80E0000}"/>
    <cellStyle name="Normal 38 2 3" xfId="44101" xr:uid="{759B1686-0FD5-4735-8652-BD21159C52BD}"/>
    <cellStyle name="Normal 38 2 4" xfId="35765" xr:uid="{FFB15F84-2699-44D5-A77E-56B9DF661964}"/>
    <cellStyle name="Normal 38 3" xfId="4286" xr:uid="{00000000-0005-0000-0000-0000E90E0000}"/>
    <cellStyle name="Normal 38 3 2" xfId="6259" xr:uid="{3DC6DD82-6E74-4BF9-99EE-2267A7B5558A}"/>
    <cellStyle name="Normal 38 3 3" xfId="35766" xr:uid="{B98D508C-23C2-42C2-A31D-C7BD03BDD7B1}"/>
    <cellStyle name="Normal 38 4" xfId="44100" xr:uid="{AC3F4DB6-BD8D-4E50-BF7A-AB3FEFBACE3E}"/>
    <cellStyle name="Normal 38 5" xfId="35764" xr:uid="{C3DAD17E-DEAC-41EF-BFD0-E42C4874C300}"/>
    <cellStyle name="Normal 39" xfId="1240" xr:uid="{00000000-0005-0000-0000-0000EA0E0000}"/>
    <cellStyle name="Normal 39 2" xfId="4287" xr:uid="{00000000-0005-0000-0000-0000EB0E0000}"/>
    <cellStyle name="Normal 39 2 2" xfId="6260" xr:uid="{955CDADA-422B-4A8F-90A4-B1DCC10904D0}"/>
    <cellStyle name="Normal 39 2 3" xfId="35768" xr:uid="{CD8BE104-DAFA-4436-9AA7-0B7F8AACBFA8}"/>
    <cellStyle name="Normal 39 3" xfId="35769" xr:uid="{403C9D12-0006-4EDE-8420-A7D644CCA06F}"/>
    <cellStyle name="Normal 39 4" xfId="44102" xr:uid="{C787AA98-4074-4625-8FDC-2EC89050C5E7}"/>
    <cellStyle name="Normal 39 5" xfId="35767" xr:uid="{8FE2B754-6315-4D0A-8F51-39FEC06130C4}"/>
    <cellStyle name="Normal 4" xfId="1241" xr:uid="{00000000-0005-0000-0000-0000EC0E0000}"/>
    <cellStyle name="Normal 4 10" xfId="4288" xr:uid="{00000000-0005-0000-0000-0000ED0E0000}"/>
    <cellStyle name="Normal 4 11" xfId="4289" xr:uid="{00000000-0005-0000-0000-0000EE0E0000}"/>
    <cellStyle name="Normal 4 12" xfId="4290" xr:uid="{00000000-0005-0000-0000-0000EF0E0000}"/>
    <cellStyle name="Normal 4 13" xfId="4291" xr:uid="{00000000-0005-0000-0000-0000F00E0000}"/>
    <cellStyle name="Normal 4 14" xfId="4292" xr:uid="{00000000-0005-0000-0000-0000F10E0000}"/>
    <cellStyle name="Normal 4 15" xfId="4293" xr:uid="{00000000-0005-0000-0000-0000F20E0000}"/>
    <cellStyle name="Normal 4 16" xfId="4294" xr:uid="{00000000-0005-0000-0000-0000F30E0000}"/>
    <cellStyle name="Normal 4 17" xfId="4295" xr:uid="{00000000-0005-0000-0000-0000F40E0000}"/>
    <cellStyle name="Normal 4 18" xfId="4296" xr:uid="{00000000-0005-0000-0000-0000F50E0000}"/>
    <cellStyle name="Normal 4 19" xfId="4297" xr:uid="{00000000-0005-0000-0000-0000F60E0000}"/>
    <cellStyle name="Normal 4 2" xfId="1242" xr:uid="{00000000-0005-0000-0000-0000F70E0000}"/>
    <cellStyle name="Normal 4 2 2" xfId="1243" xr:uid="{00000000-0005-0000-0000-0000F80E0000}"/>
    <cellStyle name="Normal 4 2 2 2" xfId="4298" xr:uid="{00000000-0005-0000-0000-0000F90E0000}"/>
    <cellStyle name="Normal 4 2 3" xfId="1244" xr:uid="{00000000-0005-0000-0000-0000FA0E0000}"/>
    <cellStyle name="Normal 4 2 4" xfId="1245" xr:uid="{00000000-0005-0000-0000-0000FB0E0000}"/>
    <cellStyle name="Normal 4 2 5" xfId="35771" xr:uid="{73E6E4A7-6F7B-4B98-92E3-C2175AA1990D}"/>
    <cellStyle name="Normal 4 2_2-2" xfId="4299" xr:uid="{00000000-0005-0000-0000-0000FC0E0000}"/>
    <cellStyle name="Normal 4 20" xfId="4300" xr:uid="{00000000-0005-0000-0000-0000FD0E0000}"/>
    <cellStyle name="Normal 4 21" xfId="4301" xr:uid="{00000000-0005-0000-0000-0000FE0E0000}"/>
    <cellStyle name="Normal 4 22" xfId="4302" xr:uid="{00000000-0005-0000-0000-0000FF0E0000}"/>
    <cellStyle name="Normal 4 23" xfId="4303" xr:uid="{00000000-0005-0000-0000-0000000F0000}"/>
    <cellStyle name="Normal 4 24" xfId="4304" xr:uid="{00000000-0005-0000-0000-0000010F0000}"/>
    <cellStyle name="Normal 4 25" xfId="4305" xr:uid="{00000000-0005-0000-0000-0000020F0000}"/>
    <cellStyle name="Normal 4 26" xfId="4306" xr:uid="{00000000-0005-0000-0000-0000030F0000}"/>
    <cellStyle name="Normal 4 27" xfId="4307" xr:uid="{00000000-0005-0000-0000-0000040F0000}"/>
    <cellStyle name="Normal 4 28" xfId="4308" xr:uid="{00000000-0005-0000-0000-0000050F0000}"/>
    <cellStyle name="Normal 4 29" xfId="4309" xr:uid="{00000000-0005-0000-0000-0000060F0000}"/>
    <cellStyle name="Normal 4 3" xfId="1246" xr:uid="{00000000-0005-0000-0000-0000070F0000}"/>
    <cellStyle name="Normal 4 3 2" xfId="1711" xr:uid="{00000000-0005-0000-0000-0000080F0000}"/>
    <cellStyle name="Normal 4 3 2 2" xfId="44103" xr:uid="{AB6B5BFF-A56D-403B-B414-8B39F3ED09AF}"/>
    <cellStyle name="Normal 4 3 3" xfId="4310" xr:uid="{00000000-0005-0000-0000-0000090F0000}"/>
    <cellStyle name="Normal 4 3 3 2" xfId="6261" xr:uid="{B4830AA4-7E38-4680-AE11-646EE31E7DE5}"/>
    <cellStyle name="Normal 4 3 4" xfId="5945" xr:uid="{D2A98BBC-1147-4B9A-82B3-F71CDCDF5BCE}"/>
    <cellStyle name="Normal 4 3 4 2" xfId="44876" xr:uid="{E5CF2A00-E947-4E82-A243-4AD63575CE66}"/>
    <cellStyle name="Normal 4 3 4 3" xfId="7678" xr:uid="{71AFFBC9-89DC-4D89-8DCC-0DC88AB7C8D6}"/>
    <cellStyle name="Normal 4 3 5" xfId="35772" xr:uid="{88F35532-1652-4311-8582-3953CF7C8483}"/>
    <cellStyle name="Normal 4 30" xfId="4311" xr:uid="{00000000-0005-0000-0000-00000A0F0000}"/>
    <cellStyle name="Normal 4 31" xfId="4312" xr:uid="{00000000-0005-0000-0000-00000B0F0000}"/>
    <cellStyle name="Normal 4 32" xfId="4313" xr:uid="{00000000-0005-0000-0000-00000C0F0000}"/>
    <cellStyle name="Normal 4 33" xfId="4314" xr:uid="{00000000-0005-0000-0000-00000D0F0000}"/>
    <cellStyle name="Normal 4 34" xfId="4315" xr:uid="{00000000-0005-0000-0000-00000E0F0000}"/>
    <cellStyle name="Normal 4 35" xfId="4316" xr:uid="{00000000-0005-0000-0000-00000F0F0000}"/>
    <cellStyle name="Normal 4 36" xfId="4317" xr:uid="{00000000-0005-0000-0000-0000100F0000}"/>
    <cellStyle name="Normal 4 37" xfId="4318" xr:uid="{00000000-0005-0000-0000-0000110F0000}"/>
    <cellStyle name="Normal 4 38" xfId="4319" xr:uid="{00000000-0005-0000-0000-0000120F0000}"/>
    <cellStyle name="Normal 4 39" xfId="35770" xr:uid="{5D958DE9-71C8-42CB-AA9A-C50CDD098454}"/>
    <cellStyle name="Normal 4 4" xfId="1247" xr:uid="{00000000-0005-0000-0000-0000130F0000}"/>
    <cellStyle name="Normal 4 4 2" xfId="1248" xr:uid="{00000000-0005-0000-0000-0000140F0000}"/>
    <cellStyle name="Normal 4 4 2 2" xfId="6040" xr:uid="{F4AEC57A-3A6C-481B-9644-14AAB6E2BAEB}"/>
    <cellStyle name="Normal 4 4 3" xfId="4320" xr:uid="{00000000-0005-0000-0000-0000150F0000}"/>
    <cellStyle name="Normal 4 4 3 2" xfId="44104" xr:uid="{836734F2-EF8B-4997-B85A-F88C9A0AE064}"/>
    <cellStyle name="Normal 4 4 4" xfId="6039" xr:uid="{F4D1F3B0-22F8-44A5-92BF-3A38E2DF867D}"/>
    <cellStyle name="Normal 4 4 5" xfId="43383" xr:uid="{C27E0CB0-F0DD-4275-9721-E41C20E36836}"/>
    <cellStyle name="Normal 4 5" xfId="1249" xr:uid="{00000000-0005-0000-0000-0000160F0000}"/>
    <cellStyle name="Normal 4 6" xfId="1250" xr:uid="{00000000-0005-0000-0000-0000170F0000}"/>
    <cellStyle name="Normal 4 6 2" xfId="4321" xr:uid="{00000000-0005-0000-0000-0000180F0000}"/>
    <cellStyle name="Normal 4 7" xfId="1251" xr:uid="{00000000-0005-0000-0000-0000190F0000}"/>
    <cellStyle name="Normal 4 7 2" xfId="4322" xr:uid="{00000000-0005-0000-0000-00001A0F0000}"/>
    <cellStyle name="Normal 4 8" xfId="1252" xr:uid="{00000000-0005-0000-0000-00001B0F0000}"/>
    <cellStyle name="Normal 4 8 2" xfId="4323" xr:uid="{00000000-0005-0000-0000-00001C0F0000}"/>
    <cellStyle name="Normal 4 9" xfId="1253" xr:uid="{00000000-0005-0000-0000-00001D0F0000}"/>
    <cellStyle name="Normal 4 9 10" xfId="44379" xr:uid="{5301ED42-0EC8-4A8A-AA85-A380D9794DEF}"/>
    <cellStyle name="Normal 4 9 11" xfId="7181" xr:uid="{26ED9789-2B4A-4824-A7EC-15571DF8256E}"/>
    <cellStyle name="Normal 4 9 2" xfId="4325" xr:uid="{00000000-0005-0000-0000-00001E0F0000}"/>
    <cellStyle name="Normal 4 9 3" xfId="4324" xr:uid="{00000000-0005-0000-0000-00001F0F0000}"/>
    <cellStyle name="Normal 4 9 3 2" xfId="6262" xr:uid="{F684315E-AD12-47A2-A2A3-42CBE7FF112F}"/>
    <cellStyle name="Normal 4 9 3 2 2" xfId="45153" xr:uid="{50057B13-29AD-4703-9B44-D627EFD58FB7}"/>
    <cellStyle name="Normal 4 9 3 2 3" xfId="7955" xr:uid="{2C6183B4-EB3A-42D0-80AB-CA7C835D3E89}"/>
    <cellStyle name="Normal 4 9 3 3" xfId="6824" xr:uid="{561B0668-1213-411C-AB4A-FA28108CF188}"/>
    <cellStyle name="Normal 4 9 3 3 2" xfId="45711" xr:uid="{F2FF4BA0-C94A-406B-91DF-A57A41505341}"/>
    <cellStyle name="Normal 4 9 3 3 3" xfId="8513" xr:uid="{A1F8661B-48D6-4A46-BC32-10B12E45A4BC}"/>
    <cellStyle name="Normal 4 9 3 4" xfId="44580" xr:uid="{CB6B55EA-BA26-49B8-8331-F0F99D829A3D}"/>
    <cellStyle name="Normal 4 9 3 5" xfId="7382" xr:uid="{9A711A43-97D0-4284-9AAC-7B00BC0C0304}"/>
    <cellStyle name="Normal 4 9 4" xfId="5718" xr:uid="{00000000-0005-0000-0000-0000200F0000}"/>
    <cellStyle name="Normal 4 9 4 2" xfId="6339" xr:uid="{1FD5D81F-70C1-498B-AA13-E7CD12BBE6EF}"/>
    <cellStyle name="Normal 4 9 4 2 2" xfId="45227" xr:uid="{71CB1EE7-E213-4FC2-846C-473DDB4E6649}"/>
    <cellStyle name="Normal 4 9 4 2 3" xfId="8029" xr:uid="{5C59B0DD-5BA8-47E8-8726-540A1CF9EEC4}"/>
    <cellStyle name="Normal 4 9 4 3" xfId="6898" xr:uid="{F8B4F15B-E636-4858-9CA2-54877E86128C}"/>
    <cellStyle name="Normal 4 9 4 3 2" xfId="45785" xr:uid="{8228C70A-C01C-430F-A0DF-E8F99EE96366}"/>
    <cellStyle name="Normal 4 9 4 3 3" xfId="8587" xr:uid="{5C2F0B63-1AFE-4C15-8214-63339C330193}"/>
    <cellStyle name="Normal 4 9 4 4" xfId="44653" xr:uid="{67B36DEE-6E56-4DFA-8D93-9555F3BA4C10}"/>
    <cellStyle name="Normal 4 9 4 5" xfId="7455" xr:uid="{4143E6F5-FDA1-4FF1-B987-B5621B57CB5A}"/>
    <cellStyle name="Normal 4 9 5" xfId="5791" xr:uid="{00000000-0005-0000-0000-0000210F0000}"/>
    <cellStyle name="Normal 4 9 5 2" xfId="6412" xr:uid="{5D2153FC-8981-4199-890B-EF6440E4D09D}"/>
    <cellStyle name="Normal 4 9 5 2 2" xfId="45300" xr:uid="{4A06D53D-DF2A-4F5E-9E37-22528BD6088D}"/>
    <cellStyle name="Normal 4 9 5 2 3" xfId="8102" xr:uid="{992B1678-1302-47D4-84F3-7C8B56BBB7CF}"/>
    <cellStyle name="Normal 4 9 5 3" xfId="6971" xr:uid="{3C30EF07-58B2-44FD-BCD2-780CC9A05084}"/>
    <cellStyle name="Normal 4 9 5 3 2" xfId="45858" xr:uid="{0805686B-2ECB-4AAE-8071-FDA5117CDDC6}"/>
    <cellStyle name="Normal 4 9 5 3 3" xfId="8660" xr:uid="{39CCA01C-71C7-4B42-9B03-252FBE9B55DC}"/>
    <cellStyle name="Normal 4 9 5 4" xfId="44726" xr:uid="{10EC4E14-F7F0-4BD5-B66C-ADEDEC3F47CB}"/>
    <cellStyle name="Normal 4 9 5 5" xfId="7528" xr:uid="{90DCE1EC-290F-4844-A30D-0829CA675B02}"/>
    <cellStyle name="Normal 4 9 6" xfId="5864" xr:uid="{00000000-0005-0000-0000-0000220F0000}"/>
    <cellStyle name="Normal 4 9 6 2" xfId="6485" xr:uid="{C047E4FB-1A32-448F-9F76-881CDFB5D5B8}"/>
    <cellStyle name="Normal 4 9 6 2 2" xfId="45373" xr:uid="{F8CBF5E5-917C-449C-85B2-AD4D40D9A407}"/>
    <cellStyle name="Normal 4 9 6 2 3" xfId="8175" xr:uid="{260EF2D5-BD87-41B5-9E4D-014574DB7321}"/>
    <cellStyle name="Normal 4 9 6 3" xfId="7044" xr:uid="{2E2D1EA9-ABD8-495C-B9BC-6F4EBF64F0F7}"/>
    <cellStyle name="Normal 4 9 6 3 2" xfId="45931" xr:uid="{96042128-48D3-43A2-806E-B51488BEE4CA}"/>
    <cellStyle name="Normal 4 9 6 3 3" xfId="8733" xr:uid="{27364525-49CE-49FA-BABF-89889D75C4ED}"/>
    <cellStyle name="Normal 4 9 6 4" xfId="44799" xr:uid="{D02D62A6-2FE0-4C08-AA35-CA4FE02A4A61}"/>
    <cellStyle name="Normal 4 9 6 5" xfId="7601" xr:uid="{1DB5C8AE-16AB-4E29-A6D6-357363641B7A}"/>
    <cellStyle name="Normal 4 9 7" xfId="6041" xr:uid="{7196C807-1280-49D8-94EE-6717CF4470EA}"/>
    <cellStyle name="Normal 4 9 7 2" xfId="44949" xr:uid="{93577E9F-95C1-4ECA-91BF-546E61409C4B}"/>
    <cellStyle name="Normal 4 9 7 3" xfId="7751" xr:uid="{B5142731-9E9C-41B1-8FEF-7C542F6EEAC8}"/>
    <cellStyle name="Normal 4 9 8" xfId="6622" xr:uid="{AE67DB5B-2A36-45F1-8477-10A6995C8AAD}"/>
    <cellStyle name="Normal 4 9 8 2" xfId="45510" xr:uid="{45AEE945-76B0-4894-B008-6735D5A91158}"/>
    <cellStyle name="Normal 4 9 8 3" xfId="8312" xr:uid="{E1B186FA-F85A-41F1-813C-FF245209D1E7}"/>
    <cellStyle name="Normal 4 9 9" xfId="44105" xr:uid="{BFE29076-D954-4A68-B47F-68D6EA216D19}"/>
    <cellStyle name="Normal 4_1.1. " xfId="4326" xr:uid="{00000000-0005-0000-0000-0000230F0000}"/>
    <cellStyle name="Normal 40" xfId="1254" xr:uid="{00000000-0005-0000-0000-0000240F0000}"/>
    <cellStyle name="Normal 40 2" xfId="1255" xr:uid="{00000000-0005-0000-0000-0000250F0000}"/>
    <cellStyle name="Normal 40 2 2" xfId="44107" xr:uid="{BD54B1D6-0EF0-4B1D-B56E-6B8934CA480D}"/>
    <cellStyle name="Normal 40 2 3" xfId="35774" xr:uid="{AB48094D-3A24-410B-8A70-7904293131DC}"/>
    <cellStyle name="Normal 40 3" xfId="4327" xr:uid="{00000000-0005-0000-0000-0000260F0000}"/>
    <cellStyle name="Normal 40 3 2" xfId="35775" xr:uid="{C0EDE9B4-9EFF-4D5F-867C-3683FB0F0FA3}"/>
    <cellStyle name="Normal 40 4" xfId="44106" xr:uid="{6E6C433A-7BBD-42D0-A77A-2ACC2B1245FC}"/>
    <cellStyle name="Normal 40 5" xfId="35773" xr:uid="{6E3C6969-8569-4AF6-96FD-EED002F199C6}"/>
    <cellStyle name="Normal 41" xfId="1256" xr:uid="{00000000-0005-0000-0000-0000270F0000}"/>
    <cellStyle name="Normal 41 2" xfId="4328" xr:uid="{00000000-0005-0000-0000-0000280F0000}"/>
    <cellStyle name="Normal 41 2 2" xfId="6263" xr:uid="{DF9D0E72-1FB5-4198-BE42-274707908BB2}"/>
    <cellStyle name="Normal 41 2 3" xfId="35777" xr:uid="{03708335-BACE-416B-9D6F-4D412849959A}"/>
    <cellStyle name="Normal 41 3" xfId="35778" xr:uid="{3A8F2749-DE24-4065-B469-E450844C423D}"/>
    <cellStyle name="Normal 41 4" xfId="44108" xr:uid="{2A0F0A02-E94E-4CFF-8950-1EC201C48402}"/>
    <cellStyle name="Normal 41 5" xfId="35776" xr:uid="{255E4F71-2B92-49EA-94D1-D08B646EC843}"/>
    <cellStyle name="Normal 42" xfId="1257" xr:uid="{00000000-0005-0000-0000-0000290F0000}"/>
    <cellStyle name="Normal 42 10" xfId="5719" xr:uid="{00000000-0005-0000-0000-00002A0F0000}"/>
    <cellStyle name="Normal 42 10 2" xfId="6340" xr:uid="{2078D28D-3C0E-404C-A8FA-7C127CA7F6E5}"/>
    <cellStyle name="Normal 42 10 2 2" xfId="45228" xr:uid="{A79DEAA1-6C41-4014-AD71-B4A0C79E41B5}"/>
    <cellStyle name="Normal 42 10 2 3" xfId="8030" xr:uid="{760D84BC-749B-478A-B10B-2A8BCE1F2C6F}"/>
    <cellStyle name="Normal 42 10 3" xfId="6899" xr:uid="{6F4DF8C9-E7FC-4908-818F-5BAE9205762E}"/>
    <cellStyle name="Normal 42 10 3 2" xfId="45786" xr:uid="{237A303F-0EA7-40D4-8C44-916DCA612762}"/>
    <cellStyle name="Normal 42 10 3 3" xfId="8588" xr:uid="{8145DBEE-86AD-412C-8728-D07BC2AD478B}"/>
    <cellStyle name="Normal 42 10 4" xfId="44654" xr:uid="{909EA735-646A-4C5A-9535-1E82FD91124C}"/>
    <cellStyle name="Normal 42 10 5" xfId="7456" xr:uid="{6CC8F928-DF40-4801-8DBB-886A9CBA12D2}"/>
    <cellStyle name="Normal 42 11" xfId="5792" xr:uid="{00000000-0005-0000-0000-00002B0F0000}"/>
    <cellStyle name="Normal 42 11 2" xfId="6413" xr:uid="{877A4590-A917-4AC7-9172-A4DBF35E12D8}"/>
    <cellStyle name="Normal 42 11 2 2" xfId="45301" xr:uid="{BC19B933-C166-4209-9063-419DD7A5681F}"/>
    <cellStyle name="Normal 42 11 2 3" xfId="8103" xr:uid="{93855545-B0BB-4F62-9E7F-CE37D6F371BE}"/>
    <cellStyle name="Normal 42 11 3" xfId="6972" xr:uid="{BA2B67A1-D76C-4728-A85A-F91B88074415}"/>
    <cellStyle name="Normal 42 11 3 2" xfId="45859" xr:uid="{D8A70A47-D5AA-4577-BEE6-93545ACFF1E8}"/>
    <cellStyle name="Normal 42 11 3 3" xfId="8661" xr:uid="{19D3F66E-81DB-4290-A558-189ACC547006}"/>
    <cellStyle name="Normal 42 11 4" xfId="44727" xr:uid="{A3A973D6-3BC7-4DF7-9946-2D12BA016FFB}"/>
    <cellStyle name="Normal 42 11 5" xfId="7529" xr:uid="{22B36118-C50C-4415-B5D9-3D6C653B2C54}"/>
    <cellStyle name="Normal 42 12" xfId="5865" xr:uid="{00000000-0005-0000-0000-00002C0F0000}"/>
    <cellStyle name="Normal 42 12 2" xfId="6486" xr:uid="{31DBBC6D-D7D1-4DE9-A39B-B74FE67419BF}"/>
    <cellStyle name="Normal 42 12 2 2" xfId="45374" xr:uid="{E76CC230-8657-4FA5-B630-F4500ADE8C11}"/>
    <cellStyle name="Normal 42 12 2 3" xfId="8176" xr:uid="{F58B44AD-9B83-45AA-AF9A-7043EAD020E1}"/>
    <cellStyle name="Normal 42 12 3" xfId="7045" xr:uid="{F01241EC-377C-42C0-9877-D8F5199D3784}"/>
    <cellStyle name="Normal 42 12 3 2" xfId="45932" xr:uid="{074260F7-D126-4F86-B9E3-B0A5864E825D}"/>
    <cellStyle name="Normal 42 12 3 3" xfId="8734" xr:uid="{30C77936-18E0-4E4A-8E80-EDCBDE4D4BF6}"/>
    <cellStyle name="Normal 42 12 4" xfId="44800" xr:uid="{E7DD3E66-A8C9-4311-80F2-437F580288D3}"/>
    <cellStyle name="Normal 42 12 5" xfId="7602" xr:uid="{817F684E-7D16-4618-A00D-06D4D108B8DF}"/>
    <cellStyle name="Normal 42 13" xfId="6042" xr:uid="{08EC96F8-D5F7-467B-9DA8-E742099BE010}"/>
    <cellStyle name="Normal 42 13 2" xfId="44950" xr:uid="{67B60E04-DBC3-4D57-BEB9-72AE2486FAAF}"/>
    <cellStyle name="Normal 42 13 3" xfId="7752" xr:uid="{EAAD8C42-97FC-4CB3-9603-A69D79F69216}"/>
    <cellStyle name="Normal 42 14" xfId="6623" xr:uid="{DAE9C515-83FB-4A28-92D4-A2D1AE678601}"/>
    <cellStyle name="Normal 42 14 2" xfId="45511" xr:uid="{FF2DECDB-7EF8-4CBA-A0EC-830019171789}"/>
    <cellStyle name="Normal 42 14 3" xfId="8313" xr:uid="{56700CFF-FA2C-4279-9388-270C05115701}"/>
    <cellStyle name="Normal 42 15" xfId="35779" xr:uid="{0B4831A1-DB10-444D-94AE-3D1BC39816E5}"/>
    <cellStyle name="Normal 42 16" xfId="44380" xr:uid="{5C2BD44C-7766-4599-A6EC-E2D53DEC48B3}"/>
    <cellStyle name="Normal 42 17" xfId="7182" xr:uid="{1FC35D38-4B7D-4072-AAE6-772D81799A41}"/>
    <cellStyle name="Normal 42 2" xfId="1258" xr:uid="{00000000-0005-0000-0000-00002D0F0000}"/>
    <cellStyle name="Normal 42 2 10" xfId="5866" xr:uid="{00000000-0005-0000-0000-00002E0F0000}"/>
    <cellStyle name="Normal 42 2 10 2" xfId="6487" xr:uid="{6EBE3AB1-D601-4C03-AB73-2F1C3562289A}"/>
    <cellStyle name="Normal 42 2 10 2 2" xfId="45375" xr:uid="{B888560B-954E-48D8-94FD-E6E314ED2C71}"/>
    <cellStyle name="Normal 42 2 10 2 3" xfId="8177" xr:uid="{F58F4A0C-C9FD-4F76-8D54-7A49B565B7BD}"/>
    <cellStyle name="Normal 42 2 10 3" xfId="7046" xr:uid="{4D692393-3FF0-41F9-A772-B0C1CC356213}"/>
    <cellStyle name="Normal 42 2 10 3 2" xfId="45933" xr:uid="{D0DD3535-5521-4141-8492-061B10516302}"/>
    <cellStyle name="Normal 42 2 10 3 3" xfId="8735" xr:uid="{E4F56C2B-5C06-4F76-A659-35493DB44FD2}"/>
    <cellStyle name="Normal 42 2 10 4" xfId="44801" xr:uid="{F83401F5-DAA8-4F82-8DB0-FD19EB1B2CB3}"/>
    <cellStyle name="Normal 42 2 10 5" xfId="7603" xr:uid="{166E7903-9647-4EE5-A947-3F537E60814E}"/>
    <cellStyle name="Normal 42 2 11" xfId="6043" xr:uid="{84D9CCE7-908F-459C-A29C-A37C9D0BBA66}"/>
    <cellStyle name="Normal 42 2 11 2" xfId="44951" xr:uid="{B3FB557F-8F27-4C24-B981-E01B9FB7D6F9}"/>
    <cellStyle name="Normal 42 2 11 3" xfId="7753" xr:uid="{7B47966B-B2AB-4A88-B399-CED1BA903FF4}"/>
    <cellStyle name="Normal 42 2 12" xfId="6624" xr:uid="{D76F0757-EFE3-4725-859B-165532AA2DD7}"/>
    <cellStyle name="Normal 42 2 12 2" xfId="45512" xr:uid="{E35200E2-AB63-4E48-B2FD-F1B6179FA4CC}"/>
    <cellStyle name="Normal 42 2 12 3" xfId="8314" xr:uid="{344B9A52-C2FF-4363-B446-FFBC38DECEF0}"/>
    <cellStyle name="Normal 42 2 13" xfId="35780" xr:uid="{CEEE599B-A07E-4B07-824A-E60D6B61E9D7}"/>
    <cellStyle name="Normal 42 2 14" xfId="44381" xr:uid="{4743B29E-7F84-47D0-990A-5E2506568FD0}"/>
    <cellStyle name="Normal 42 2 15" xfId="7183" xr:uid="{4FAFBDEF-77C2-4606-A3AD-4B0F644694F3}"/>
    <cellStyle name="Normal 42 2 2" xfId="1259" xr:uid="{00000000-0005-0000-0000-00002F0F0000}"/>
    <cellStyle name="Normal 42 2 2 10" xfId="44382" xr:uid="{A33460E2-CB10-411F-AE8E-410D8477838C}"/>
    <cellStyle name="Normal 42 2 2 11" xfId="7184" xr:uid="{73DA248C-141F-4836-BCD1-6A07C769FDC9}"/>
    <cellStyle name="Normal 42 2 2 2" xfId="1260" xr:uid="{00000000-0005-0000-0000-0000300F0000}"/>
    <cellStyle name="Normal 42 2 2 2 2" xfId="4332" xr:uid="{00000000-0005-0000-0000-0000310F0000}"/>
    <cellStyle name="Normal 42 2 2 2 2 2" xfId="6267" xr:uid="{E4254C1B-56DE-4FBE-883F-376C89A096B5}"/>
    <cellStyle name="Normal 42 2 2 2 2 2 2" xfId="45157" xr:uid="{438BDBF7-326C-4A41-965C-D7606F242C2F}"/>
    <cellStyle name="Normal 42 2 2 2 2 2 3" xfId="7959" xr:uid="{4B261752-14CE-4142-845D-0840CCA98FDE}"/>
    <cellStyle name="Normal 42 2 2 2 2 3" xfId="6828" xr:uid="{D6418858-34DE-4BF7-86DB-17407FB4BE79}"/>
    <cellStyle name="Normal 42 2 2 2 2 3 2" xfId="45715" xr:uid="{E635DB9D-2F3D-4C61-B35A-8C0A04EF0396}"/>
    <cellStyle name="Normal 42 2 2 2 2 3 3" xfId="8517" xr:uid="{BCB173DD-FC33-4D64-8D61-721472E94128}"/>
    <cellStyle name="Normal 42 2 2 2 2 4" xfId="44584" xr:uid="{2800AB08-46F7-4713-8941-4A89D53AA288}"/>
    <cellStyle name="Normal 42 2 2 2 2 5" xfId="7386" xr:uid="{AD819E8C-EFB5-4C2F-8101-77CFDDF40A9D}"/>
    <cellStyle name="Normal 42 2 2 2 3" xfId="5722" xr:uid="{00000000-0005-0000-0000-0000320F0000}"/>
    <cellStyle name="Normal 42 2 2 2 3 2" xfId="6343" xr:uid="{913A10F6-9BD8-46CB-A79E-FE4996450EA0}"/>
    <cellStyle name="Normal 42 2 2 2 3 2 2" xfId="45231" xr:uid="{5DE548FE-1839-40DF-B8E4-9AFEDE7B9EC2}"/>
    <cellStyle name="Normal 42 2 2 2 3 2 3" xfId="8033" xr:uid="{EA84C668-22BB-4CC0-B4A8-A2C05549D7B5}"/>
    <cellStyle name="Normal 42 2 2 2 3 3" xfId="6902" xr:uid="{B0B43D6C-A657-4C0C-A3C8-C48DC5CDDE29}"/>
    <cellStyle name="Normal 42 2 2 2 3 3 2" xfId="45789" xr:uid="{48DCE459-D1FA-415B-A330-48BC174C220D}"/>
    <cellStyle name="Normal 42 2 2 2 3 3 3" xfId="8591" xr:uid="{A505CD06-D6D7-456E-9842-2998FCFD9383}"/>
    <cellStyle name="Normal 42 2 2 2 3 4" xfId="44657" xr:uid="{EA4CC6AF-7DC4-449D-B465-71B1D46D1220}"/>
    <cellStyle name="Normal 42 2 2 2 3 5" xfId="7459" xr:uid="{BB34EFDF-64AD-4160-B2C8-146C07AD0EAF}"/>
    <cellStyle name="Normal 42 2 2 2 4" xfId="5795" xr:uid="{00000000-0005-0000-0000-0000330F0000}"/>
    <cellStyle name="Normal 42 2 2 2 4 2" xfId="6416" xr:uid="{FAA1D9F9-9D87-4529-AFDC-9F25E3FD0E00}"/>
    <cellStyle name="Normal 42 2 2 2 4 2 2" xfId="45304" xr:uid="{36B04C31-147D-4D24-974E-CA2E6CE68C6B}"/>
    <cellStyle name="Normal 42 2 2 2 4 2 3" xfId="8106" xr:uid="{E6200E02-C9B8-4176-A46D-02352335A094}"/>
    <cellStyle name="Normal 42 2 2 2 4 3" xfId="6975" xr:uid="{461D0903-5FEE-4E45-9D64-5CEF4D1D5BA8}"/>
    <cellStyle name="Normal 42 2 2 2 4 3 2" xfId="45862" xr:uid="{A43B7129-F478-47DF-BB71-AA142818FC57}"/>
    <cellStyle name="Normal 42 2 2 2 4 3 3" xfId="8664" xr:uid="{DE50B4D5-C478-4CC2-9623-95E783CAD5C8}"/>
    <cellStyle name="Normal 42 2 2 2 4 4" xfId="44730" xr:uid="{B7318511-4C2D-4EA3-9BBD-36E227BD47D1}"/>
    <cellStyle name="Normal 42 2 2 2 4 5" xfId="7532" xr:uid="{1E593679-6956-49DB-9B45-5C6ED958A1E2}"/>
    <cellStyle name="Normal 42 2 2 2 5" xfId="5868" xr:uid="{00000000-0005-0000-0000-0000340F0000}"/>
    <cellStyle name="Normal 42 2 2 2 5 2" xfId="6489" xr:uid="{D00AB22B-0558-440A-971D-EC9821B502C0}"/>
    <cellStyle name="Normal 42 2 2 2 5 2 2" xfId="45377" xr:uid="{2D0828FA-F2E2-48B4-A0C7-CDC7136D3409}"/>
    <cellStyle name="Normal 42 2 2 2 5 2 3" xfId="8179" xr:uid="{8111578E-3573-447D-91E2-7A990D2721C1}"/>
    <cellStyle name="Normal 42 2 2 2 5 3" xfId="7048" xr:uid="{02AD1C15-294A-4687-B0D8-0D5CE20F0563}"/>
    <cellStyle name="Normal 42 2 2 2 5 3 2" xfId="45935" xr:uid="{3B95E7D7-6F43-4E76-9A6F-6C06C04D8144}"/>
    <cellStyle name="Normal 42 2 2 2 5 3 3" xfId="8737" xr:uid="{8E377396-8693-4005-A1D7-24CCF50E013D}"/>
    <cellStyle name="Normal 42 2 2 2 5 4" xfId="44803" xr:uid="{8561F2C7-DA3A-4256-A5CD-24907C2A79FA}"/>
    <cellStyle name="Normal 42 2 2 2 5 5" xfId="7605" xr:uid="{13F6CEB5-B5C1-4473-93A9-58D5FF8EA7F4}"/>
    <cellStyle name="Normal 42 2 2 2 6" xfId="6045" xr:uid="{7ADCA442-41DD-4345-84D4-5619ED250104}"/>
    <cellStyle name="Normal 42 2 2 2 6 2" xfId="44953" xr:uid="{47F4F69F-A9A3-4B96-82F5-BD7F30551298}"/>
    <cellStyle name="Normal 42 2 2 2 6 3" xfId="7755" xr:uid="{9CFFDA92-148C-44C2-8186-8808A0165F6A}"/>
    <cellStyle name="Normal 42 2 2 2 7" xfId="6626" xr:uid="{BC11473C-E404-4AD6-8262-8CD07F0DBBD0}"/>
    <cellStyle name="Normal 42 2 2 2 7 2" xfId="45514" xr:uid="{000E879D-5241-4495-8CAE-849112D7D773}"/>
    <cellStyle name="Normal 42 2 2 2 7 3" xfId="8316" xr:uid="{9451A4A2-019D-4149-9273-4A23AC7E5298}"/>
    <cellStyle name="Normal 42 2 2 2 8" xfId="44383" xr:uid="{4A704EC3-4DAE-4CB6-B1CE-F90FE2A246F6}"/>
    <cellStyle name="Normal 42 2 2 2 9" xfId="7185" xr:uid="{90E19036-FB83-4D24-B6C4-A53AE917BA7F}"/>
    <cellStyle name="Normal 42 2 2 3" xfId="4331" xr:uid="{00000000-0005-0000-0000-0000350F0000}"/>
    <cellStyle name="Normal 42 2 2 3 2" xfId="6266" xr:uid="{898CD53A-6253-48A5-8323-D32C982959F3}"/>
    <cellStyle name="Normal 42 2 2 3 2 2" xfId="45156" xr:uid="{9DBAB1A0-DE83-4767-BBCF-9788D52945AD}"/>
    <cellStyle name="Normal 42 2 2 3 2 3" xfId="7958" xr:uid="{684613B7-72E4-41C1-8918-5E7137BBB2D8}"/>
    <cellStyle name="Normal 42 2 2 3 3" xfId="6827" xr:uid="{D6464C6A-7519-40C8-A74D-E5F9A11E7DE7}"/>
    <cellStyle name="Normal 42 2 2 3 3 2" xfId="45714" xr:uid="{47B1B373-0951-478C-BB50-328E23CC85EF}"/>
    <cellStyle name="Normal 42 2 2 3 3 3" xfId="8516" xr:uid="{72FDC1C2-347C-43CF-A4E5-D6471468D340}"/>
    <cellStyle name="Normal 42 2 2 3 4" xfId="44583" xr:uid="{59D52B73-4E58-4A86-A86B-C8AAE6795AFF}"/>
    <cellStyle name="Normal 42 2 2 3 5" xfId="7385" xr:uid="{59749E3C-A5AA-474F-B656-8B01AABAE31F}"/>
    <cellStyle name="Normal 42 2 2 4" xfId="5721" xr:uid="{00000000-0005-0000-0000-0000360F0000}"/>
    <cellStyle name="Normal 42 2 2 4 2" xfId="6342" xr:uid="{B6E41D29-AA6B-49B6-B4E9-F4E7387BBA49}"/>
    <cellStyle name="Normal 42 2 2 4 2 2" xfId="45230" xr:uid="{42A3353B-9D23-4B69-A837-B65C58C81934}"/>
    <cellStyle name="Normal 42 2 2 4 2 3" xfId="8032" xr:uid="{732D2FA9-936F-4B56-B3AA-BED5BB7AA1BF}"/>
    <cellStyle name="Normal 42 2 2 4 3" xfId="6901" xr:uid="{A112EFE7-1FD7-4A2B-B504-454BF49B0A87}"/>
    <cellStyle name="Normal 42 2 2 4 3 2" xfId="45788" xr:uid="{FAADF476-740A-4DC3-8002-C31B0A43187D}"/>
    <cellStyle name="Normal 42 2 2 4 3 3" xfId="8590" xr:uid="{82BB3F4D-7BF4-42F6-8A3A-6CADA0EA3842}"/>
    <cellStyle name="Normal 42 2 2 4 4" xfId="44656" xr:uid="{05EBEED1-AE0F-448A-A7B1-37C02961E2F7}"/>
    <cellStyle name="Normal 42 2 2 4 5" xfId="7458" xr:uid="{EFB71D47-B06C-4C2E-A2C3-360DC4273644}"/>
    <cellStyle name="Normal 42 2 2 5" xfId="5794" xr:uid="{00000000-0005-0000-0000-0000370F0000}"/>
    <cellStyle name="Normal 42 2 2 5 2" xfId="6415" xr:uid="{128F7EFE-C8DE-4162-94D3-9DFAB5242A69}"/>
    <cellStyle name="Normal 42 2 2 5 2 2" xfId="45303" xr:uid="{488D96DA-6AB4-49BF-9016-4ABDF2FE031F}"/>
    <cellStyle name="Normal 42 2 2 5 2 3" xfId="8105" xr:uid="{683F4947-E522-43D1-A0BB-5F3B696F0418}"/>
    <cellStyle name="Normal 42 2 2 5 3" xfId="6974" xr:uid="{A4542FAB-D69D-4059-B9F7-A70AF46DC53E}"/>
    <cellStyle name="Normal 42 2 2 5 3 2" xfId="45861" xr:uid="{F95716DD-BE52-46B2-9CD7-2C0E02CCEAF7}"/>
    <cellStyle name="Normal 42 2 2 5 3 3" xfId="8663" xr:uid="{7524B8C2-8E34-42C4-A09C-4F8167438EE2}"/>
    <cellStyle name="Normal 42 2 2 5 4" xfId="44729" xr:uid="{3E9D0581-52BE-488C-8F5E-B289666ACC97}"/>
    <cellStyle name="Normal 42 2 2 5 5" xfId="7531" xr:uid="{6E0FBD37-9A76-49D7-A8E8-E8EA1837F59A}"/>
    <cellStyle name="Normal 42 2 2 6" xfId="5867" xr:uid="{00000000-0005-0000-0000-0000380F0000}"/>
    <cellStyle name="Normal 42 2 2 6 2" xfId="6488" xr:uid="{6A331247-ABA5-41FA-A869-9280562E60E5}"/>
    <cellStyle name="Normal 42 2 2 6 2 2" xfId="45376" xr:uid="{A5EAC0A9-6872-45DD-9A8B-E4294129F85E}"/>
    <cellStyle name="Normal 42 2 2 6 2 3" xfId="8178" xr:uid="{1002F9BB-BC62-4A18-9B15-FB41180416D9}"/>
    <cellStyle name="Normal 42 2 2 6 3" xfId="7047" xr:uid="{B8862170-4627-4E16-9426-E6817CC433CF}"/>
    <cellStyle name="Normal 42 2 2 6 3 2" xfId="45934" xr:uid="{1C13F222-920D-44E4-B09F-4C57E59FD9EA}"/>
    <cellStyle name="Normal 42 2 2 6 3 3" xfId="8736" xr:uid="{04DA2653-116D-4A5F-86C3-ED59025BDC5D}"/>
    <cellStyle name="Normal 42 2 2 6 4" xfId="44802" xr:uid="{0634818C-B2AA-4299-8330-E06F61D8CF5A}"/>
    <cellStyle name="Normal 42 2 2 6 5" xfId="7604" xr:uid="{20880659-BB9C-432F-B7C1-CB31D87523EE}"/>
    <cellStyle name="Normal 42 2 2 7" xfId="6044" xr:uid="{30DFDA08-C7D7-48AB-A89B-9C7A793B6EFD}"/>
    <cellStyle name="Normal 42 2 2 7 2" xfId="44952" xr:uid="{E9273BBB-BCC7-4B6A-85EB-7384FF717DFB}"/>
    <cellStyle name="Normal 42 2 2 7 3" xfId="7754" xr:uid="{91B8E4B9-BCC0-4067-B35B-4FD1152B9778}"/>
    <cellStyle name="Normal 42 2 2 8" xfId="6625" xr:uid="{D0C014A6-7C84-469C-AE72-6182EEDDE435}"/>
    <cellStyle name="Normal 42 2 2 8 2" xfId="45513" xr:uid="{764CB49B-EDC7-4E0C-9237-B93573441722}"/>
    <cellStyle name="Normal 42 2 2 8 3" xfId="8315" xr:uid="{B73C8A29-5B1C-42C0-9D22-8D5485C2DB83}"/>
    <cellStyle name="Normal 42 2 2 9" xfId="44111" xr:uid="{569051B8-1C3E-476D-949B-0280A6AD16F1}"/>
    <cellStyle name="Normal 42 2 3" xfId="1261" xr:uid="{00000000-0005-0000-0000-0000390F0000}"/>
    <cellStyle name="Normal 42 2 3 10" xfId="44384" xr:uid="{FB00A118-89D8-466D-BD99-DBB094DA462B}"/>
    <cellStyle name="Normal 42 2 3 11" xfId="7186" xr:uid="{C6F28369-47FE-49DA-BB5C-97570057419E}"/>
    <cellStyle name="Normal 42 2 3 2" xfId="1262" xr:uid="{00000000-0005-0000-0000-00003A0F0000}"/>
    <cellStyle name="Normal 42 2 3 2 2" xfId="4334" xr:uid="{00000000-0005-0000-0000-00003B0F0000}"/>
    <cellStyle name="Normal 42 2 3 2 2 2" xfId="6269" xr:uid="{31D9F4BE-DE7D-48DA-821C-9CB36BC364D1}"/>
    <cellStyle name="Normal 42 2 3 2 2 2 2" xfId="45159" xr:uid="{CCB8BB76-E9A0-48B0-A167-AF659A2CB12B}"/>
    <cellStyle name="Normal 42 2 3 2 2 2 3" xfId="7961" xr:uid="{9627950B-53D6-41A6-80F0-1FCCEF647CED}"/>
    <cellStyle name="Normal 42 2 3 2 2 3" xfId="6830" xr:uid="{A7CB62C7-EB9E-45FE-A1DE-6EFE0B53E6F3}"/>
    <cellStyle name="Normal 42 2 3 2 2 3 2" xfId="45717" xr:uid="{3CE0A89E-DE25-4D1F-ACF1-D58EEEA82A50}"/>
    <cellStyle name="Normal 42 2 3 2 2 3 3" xfId="8519" xr:uid="{9E091708-A2FF-4FFC-A380-7C0467C6CB51}"/>
    <cellStyle name="Normal 42 2 3 2 2 4" xfId="44586" xr:uid="{845AC1D8-03FF-4CE1-A5F9-2D0DA0E15C83}"/>
    <cellStyle name="Normal 42 2 3 2 2 5" xfId="7388" xr:uid="{73C29491-33DD-4545-B753-43C74495837C}"/>
    <cellStyle name="Normal 42 2 3 2 3" xfId="5724" xr:uid="{00000000-0005-0000-0000-00003C0F0000}"/>
    <cellStyle name="Normal 42 2 3 2 3 2" xfId="6345" xr:uid="{D4B5D34A-20ED-4B7B-A7BE-8EE6AB223580}"/>
    <cellStyle name="Normal 42 2 3 2 3 2 2" xfId="45233" xr:uid="{6FB58560-D401-4CCD-BDB4-0E0B290B3B72}"/>
    <cellStyle name="Normal 42 2 3 2 3 2 3" xfId="8035" xr:uid="{C2831B9C-D173-4E5F-AF02-52F9EA2E8568}"/>
    <cellStyle name="Normal 42 2 3 2 3 3" xfId="6904" xr:uid="{1575FD97-9579-4BD0-B08D-56E1310DE127}"/>
    <cellStyle name="Normal 42 2 3 2 3 3 2" xfId="45791" xr:uid="{27E7FA93-97C2-4AFA-A22E-8F7DB699D49E}"/>
    <cellStyle name="Normal 42 2 3 2 3 3 3" xfId="8593" xr:uid="{46C3D413-B728-4D5E-8FAD-305EDF819B51}"/>
    <cellStyle name="Normal 42 2 3 2 3 4" xfId="44659" xr:uid="{348125CE-526A-4CFE-A9F0-8EA27F0D910F}"/>
    <cellStyle name="Normal 42 2 3 2 3 5" xfId="7461" xr:uid="{40DD9BEB-2ADE-48A3-8F77-DC59027A86A4}"/>
    <cellStyle name="Normal 42 2 3 2 4" xfId="5797" xr:uid="{00000000-0005-0000-0000-00003D0F0000}"/>
    <cellStyle name="Normal 42 2 3 2 4 2" xfId="6418" xr:uid="{87B21697-6B24-4597-BAD0-39FCC1E52168}"/>
    <cellStyle name="Normal 42 2 3 2 4 2 2" xfId="45306" xr:uid="{D058D7A3-3653-4E61-AEEA-1BB5B12D69DB}"/>
    <cellStyle name="Normal 42 2 3 2 4 2 3" xfId="8108" xr:uid="{D3655504-AAAC-4D9F-BC2F-774682345DAD}"/>
    <cellStyle name="Normal 42 2 3 2 4 3" xfId="6977" xr:uid="{ABAD2165-5195-4292-B94D-858011097205}"/>
    <cellStyle name="Normal 42 2 3 2 4 3 2" xfId="45864" xr:uid="{80B6D8CB-568B-4A99-AB0F-D768136C48B2}"/>
    <cellStyle name="Normal 42 2 3 2 4 3 3" xfId="8666" xr:uid="{6FB9F51C-0832-44CB-9C83-A6729120080A}"/>
    <cellStyle name="Normal 42 2 3 2 4 4" xfId="44732" xr:uid="{3ABFBC1A-4665-44A0-BA8F-E4CE0AEEBA13}"/>
    <cellStyle name="Normal 42 2 3 2 4 5" xfId="7534" xr:uid="{748B8A40-722B-4915-B302-617B5B44B3A8}"/>
    <cellStyle name="Normal 42 2 3 2 5" xfId="5870" xr:uid="{00000000-0005-0000-0000-00003E0F0000}"/>
    <cellStyle name="Normal 42 2 3 2 5 2" xfId="6491" xr:uid="{0DADF71F-07EC-4960-A41B-E9DA4AC188D0}"/>
    <cellStyle name="Normal 42 2 3 2 5 2 2" xfId="45379" xr:uid="{4FD49550-7FFD-4A45-AA5C-60DA9A991080}"/>
    <cellStyle name="Normal 42 2 3 2 5 2 3" xfId="8181" xr:uid="{4192C4E0-B7A3-4855-8C6C-49E3ABA72717}"/>
    <cellStyle name="Normal 42 2 3 2 5 3" xfId="7050" xr:uid="{77EE2A5B-DC01-40B5-B5FD-A01709582F1F}"/>
    <cellStyle name="Normal 42 2 3 2 5 3 2" xfId="45937" xr:uid="{659D7F5C-0EE9-48B4-BCBA-A129C1B99B3A}"/>
    <cellStyle name="Normal 42 2 3 2 5 3 3" xfId="8739" xr:uid="{B3C28815-9F93-452D-BC29-46B6D506EF39}"/>
    <cellStyle name="Normal 42 2 3 2 5 4" xfId="44805" xr:uid="{D419CE31-49A8-4FC0-B7B6-0A9B16000E08}"/>
    <cellStyle name="Normal 42 2 3 2 5 5" xfId="7607" xr:uid="{E3584472-C1C1-4BDE-8D6A-E3E640335735}"/>
    <cellStyle name="Normal 42 2 3 2 6" xfId="6047" xr:uid="{6C0ED3D1-CEFB-41B7-AC29-EB4AEA5EBB3D}"/>
    <cellStyle name="Normal 42 2 3 2 6 2" xfId="44955" xr:uid="{7D2D32F2-F637-4FAE-AAB4-7EBB31D0EE2C}"/>
    <cellStyle name="Normal 42 2 3 2 6 3" xfId="7757" xr:uid="{FA7419CC-86E1-4E40-8E94-0F10CDF66E01}"/>
    <cellStyle name="Normal 42 2 3 2 7" xfId="6628" xr:uid="{7AF0FCBB-6676-48E9-B0AC-AE21238393C9}"/>
    <cellStyle name="Normal 42 2 3 2 7 2" xfId="45516" xr:uid="{3DF40ACB-07F0-4A57-8957-97B7D9B608F0}"/>
    <cellStyle name="Normal 42 2 3 2 7 3" xfId="8318" xr:uid="{5A28E4D4-A800-4CCF-A4C2-01BF543404D4}"/>
    <cellStyle name="Normal 42 2 3 2 8" xfId="44385" xr:uid="{F42F8F81-75A5-43D3-9F98-EC2DEA2DF7C8}"/>
    <cellStyle name="Normal 42 2 3 2 9" xfId="7187" xr:uid="{764FDC7B-038A-4577-BCC6-CD19952DFEB4}"/>
    <cellStyle name="Normal 42 2 3 3" xfId="4333" xr:uid="{00000000-0005-0000-0000-00003F0F0000}"/>
    <cellStyle name="Normal 42 2 3 3 2" xfId="6268" xr:uid="{CC5DFCC2-97E8-4753-98C9-27B200B86D4C}"/>
    <cellStyle name="Normal 42 2 3 3 2 2" xfId="45158" xr:uid="{C0577AE9-2062-4D1E-8450-93EB6C5A34D3}"/>
    <cellStyle name="Normal 42 2 3 3 2 3" xfId="7960" xr:uid="{BDBEBA87-BB97-4A7F-A0B5-EFC59600EE03}"/>
    <cellStyle name="Normal 42 2 3 3 3" xfId="6829" xr:uid="{7ED38BE4-386C-4172-8EA3-7FFBFDE38E89}"/>
    <cellStyle name="Normal 42 2 3 3 3 2" xfId="45716" xr:uid="{99C56D91-FBD0-4AA3-954E-4957FCE348D0}"/>
    <cellStyle name="Normal 42 2 3 3 3 3" xfId="8518" xr:uid="{89541476-1B2F-4A8A-A195-95997B296793}"/>
    <cellStyle name="Normal 42 2 3 3 4" xfId="44585" xr:uid="{3E4F0174-2789-4547-BC2E-8F653DC1F881}"/>
    <cellStyle name="Normal 42 2 3 3 5" xfId="7387" xr:uid="{D76761A5-887B-4BCC-93C8-AE826A7FCBFB}"/>
    <cellStyle name="Normal 42 2 3 4" xfId="5723" xr:uid="{00000000-0005-0000-0000-0000400F0000}"/>
    <cellStyle name="Normal 42 2 3 4 2" xfId="6344" xr:uid="{B0A219EF-3F48-407B-AFB4-5FB2EEB74166}"/>
    <cellStyle name="Normal 42 2 3 4 2 2" xfId="45232" xr:uid="{D501C54E-7A9A-425B-ADCA-CDA65B346B91}"/>
    <cellStyle name="Normal 42 2 3 4 2 3" xfId="8034" xr:uid="{C17E9990-990A-4D00-9CB5-EBE1A01F2A7E}"/>
    <cellStyle name="Normal 42 2 3 4 3" xfId="6903" xr:uid="{614BADF5-9237-418B-A116-B80F7204780E}"/>
    <cellStyle name="Normal 42 2 3 4 3 2" xfId="45790" xr:uid="{F0CFFB80-3CB2-4442-A0B5-D91AEC6DD0B2}"/>
    <cellStyle name="Normal 42 2 3 4 3 3" xfId="8592" xr:uid="{28A6D6FD-342D-41C7-873E-438E704536BC}"/>
    <cellStyle name="Normal 42 2 3 4 4" xfId="44658" xr:uid="{E5B0ADB4-562B-415A-BAB6-F560CE97D077}"/>
    <cellStyle name="Normal 42 2 3 4 5" xfId="7460" xr:uid="{5782C7CA-1D58-47F2-8094-888E500F258F}"/>
    <cellStyle name="Normal 42 2 3 5" xfId="5796" xr:uid="{00000000-0005-0000-0000-0000410F0000}"/>
    <cellStyle name="Normal 42 2 3 5 2" xfId="6417" xr:uid="{D487258C-1552-426A-B683-4EB95DED9009}"/>
    <cellStyle name="Normal 42 2 3 5 2 2" xfId="45305" xr:uid="{26380C2C-3DF4-40D6-9C34-CC4531EA5195}"/>
    <cellStyle name="Normal 42 2 3 5 2 3" xfId="8107" xr:uid="{01ED723C-8FA1-4933-8ADC-428CA9C883F6}"/>
    <cellStyle name="Normal 42 2 3 5 3" xfId="6976" xr:uid="{459EFC20-8758-48A3-A8FD-E566880AF8F6}"/>
    <cellStyle name="Normal 42 2 3 5 3 2" xfId="45863" xr:uid="{89A32F24-69B9-43B4-875E-57E341DF9799}"/>
    <cellStyle name="Normal 42 2 3 5 3 3" xfId="8665" xr:uid="{DCBFF09C-B375-46E5-8979-26EC8507089A}"/>
    <cellStyle name="Normal 42 2 3 5 4" xfId="44731" xr:uid="{B12A8F6B-0D62-4EFD-BD5B-E4D2B617F42A}"/>
    <cellStyle name="Normal 42 2 3 5 5" xfId="7533" xr:uid="{7FD38DD7-CE3C-4DC9-B888-BA64B526EB8C}"/>
    <cellStyle name="Normal 42 2 3 6" xfId="5869" xr:uid="{00000000-0005-0000-0000-0000420F0000}"/>
    <cellStyle name="Normal 42 2 3 6 2" xfId="6490" xr:uid="{E5BBD1EB-1E90-4752-9B68-BA571291CAC1}"/>
    <cellStyle name="Normal 42 2 3 6 2 2" xfId="45378" xr:uid="{322A2ADA-4F7D-4B2C-8F77-3DFD8D096EC1}"/>
    <cellStyle name="Normal 42 2 3 6 2 3" xfId="8180" xr:uid="{C44FA43A-3A5B-4B78-AC14-1F3A60E0AD0B}"/>
    <cellStyle name="Normal 42 2 3 6 3" xfId="7049" xr:uid="{598F3660-9359-4C6A-85E6-2E7DC0D16B79}"/>
    <cellStyle name="Normal 42 2 3 6 3 2" xfId="45936" xr:uid="{4EE519DA-48CE-498A-AF64-9BBDDB5170F9}"/>
    <cellStyle name="Normal 42 2 3 6 3 3" xfId="8738" xr:uid="{CC6790C8-9014-402A-82C9-DF43A44C1C5D}"/>
    <cellStyle name="Normal 42 2 3 6 4" xfId="44804" xr:uid="{501F81BD-DAE0-4B1C-A473-325448EAAE85}"/>
    <cellStyle name="Normal 42 2 3 6 5" xfId="7606" xr:uid="{B798BA71-DE0B-4D05-AF3E-033FF987D4F4}"/>
    <cellStyle name="Normal 42 2 3 7" xfId="6046" xr:uid="{88A5EA34-58C9-496E-9007-2A8D7AA37394}"/>
    <cellStyle name="Normal 42 2 3 7 2" xfId="44954" xr:uid="{63A1D2D2-2C6A-4E74-9A68-6A0E694F6535}"/>
    <cellStyle name="Normal 42 2 3 7 3" xfId="7756" xr:uid="{03D80D4B-9951-4A83-9255-8C97E4CDA42E}"/>
    <cellStyle name="Normal 42 2 3 8" xfId="6627" xr:uid="{42DF56E6-9FB9-4195-BD37-E9F6480B8D73}"/>
    <cellStyle name="Normal 42 2 3 8 2" xfId="45515" xr:uid="{68571D7C-9EB4-4450-8FCD-4B821D2BA43A}"/>
    <cellStyle name="Normal 42 2 3 8 3" xfId="8317" xr:uid="{C3AF0441-B594-4797-83E0-601935D9B70D}"/>
    <cellStyle name="Normal 42 2 3 9" xfId="44112" xr:uid="{A15876C9-20AD-4E34-93C0-880074275504}"/>
    <cellStyle name="Normal 42 2 4" xfId="1263" xr:uid="{00000000-0005-0000-0000-0000430F0000}"/>
    <cellStyle name="Normal 42 2 4 10" xfId="44386" xr:uid="{F481371F-317B-4026-A728-D2BB27A8C2A0}"/>
    <cellStyle name="Normal 42 2 4 11" xfId="7188" xr:uid="{E827E87A-5F73-4CE0-98A9-710457FA8C9F}"/>
    <cellStyle name="Normal 42 2 4 2" xfId="1264" xr:uid="{00000000-0005-0000-0000-0000440F0000}"/>
    <cellStyle name="Normal 42 2 4 2 2" xfId="4336" xr:uid="{00000000-0005-0000-0000-0000450F0000}"/>
    <cellStyle name="Normal 42 2 4 2 2 2" xfId="6271" xr:uid="{3FD513D9-F218-4824-95E5-90666070A104}"/>
    <cellStyle name="Normal 42 2 4 2 2 2 2" xfId="45161" xr:uid="{A58E38F8-2492-470D-98E6-71E48FF679B9}"/>
    <cellStyle name="Normal 42 2 4 2 2 2 3" xfId="7963" xr:uid="{FB30AC61-29B1-4970-9D14-405B1E4DCC60}"/>
    <cellStyle name="Normal 42 2 4 2 2 3" xfId="6832" xr:uid="{0791BCC4-AC39-4F47-B5BB-FB5FF97D5941}"/>
    <cellStyle name="Normal 42 2 4 2 2 3 2" xfId="45719" xr:uid="{2869DFC0-BF5F-478A-BF91-20C44AC22F84}"/>
    <cellStyle name="Normal 42 2 4 2 2 3 3" xfId="8521" xr:uid="{92511339-615B-4A6F-8172-3335A73946DF}"/>
    <cellStyle name="Normal 42 2 4 2 2 4" xfId="44588" xr:uid="{920F73C0-EF9E-40A1-A477-42853E099F3D}"/>
    <cellStyle name="Normal 42 2 4 2 2 5" xfId="7390" xr:uid="{AACCC8C1-C655-4B4D-98A0-7254F0A71BEC}"/>
    <cellStyle name="Normal 42 2 4 2 3" xfId="5726" xr:uid="{00000000-0005-0000-0000-0000460F0000}"/>
    <cellStyle name="Normal 42 2 4 2 3 2" xfId="6347" xr:uid="{1AA25379-3333-4B63-A080-A2E1228F3D2D}"/>
    <cellStyle name="Normal 42 2 4 2 3 2 2" xfId="45235" xr:uid="{DFC52A4B-479E-4710-B0F0-471F626FDAD5}"/>
    <cellStyle name="Normal 42 2 4 2 3 2 3" xfId="8037" xr:uid="{A5C9A0D2-D571-45B1-A6B2-120DB567A75C}"/>
    <cellStyle name="Normal 42 2 4 2 3 3" xfId="6906" xr:uid="{18E8B217-31CC-44B1-8BE2-1042CE828A92}"/>
    <cellStyle name="Normal 42 2 4 2 3 3 2" xfId="45793" xr:uid="{063633B0-04EA-43F6-B30D-E759B2D58453}"/>
    <cellStyle name="Normal 42 2 4 2 3 3 3" xfId="8595" xr:uid="{8D61B80E-A385-4056-88D9-0790058F8F5E}"/>
    <cellStyle name="Normal 42 2 4 2 3 4" xfId="44661" xr:uid="{96F7D622-CE27-4FFA-A488-BFCE7306031B}"/>
    <cellStyle name="Normal 42 2 4 2 3 5" xfId="7463" xr:uid="{CFB4E95F-98EF-4506-A604-84AC77ABBA65}"/>
    <cellStyle name="Normal 42 2 4 2 4" xfId="5799" xr:uid="{00000000-0005-0000-0000-0000470F0000}"/>
    <cellStyle name="Normal 42 2 4 2 4 2" xfId="6420" xr:uid="{3F5011BB-C360-409D-86D6-2A55DA25BB11}"/>
    <cellStyle name="Normal 42 2 4 2 4 2 2" xfId="45308" xr:uid="{9BB3F225-35C6-4F03-98EC-BF6486FA968A}"/>
    <cellStyle name="Normal 42 2 4 2 4 2 3" xfId="8110" xr:uid="{912A53BD-FABB-4ABB-AD48-A84D6D975BC8}"/>
    <cellStyle name="Normal 42 2 4 2 4 3" xfId="6979" xr:uid="{6135A460-9A27-4CFA-9B30-E7292AD47E16}"/>
    <cellStyle name="Normal 42 2 4 2 4 3 2" xfId="45866" xr:uid="{6EE398A6-BD70-4F81-8234-C1D2B36AD1DE}"/>
    <cellStyle name="Normal 42 2 4 2 4 3 3" xfId="8668" xr:uid="{40551E43-AEB9-44F4-B7FE-B7C3B3B1BD6E}"/>
    <cellStyle name="Normal 42 2 4 2 4 4" xfId="44734" xr:uid="{EA2FA03E-8898-482C-A9A8-EEFFD40127C2}"/>
    <cellStyle name="Normal 42 2 4 2 4 5" xfId="7536" xr:uid="{459F132F-43A1-41E8-A5D2-9D6FA9CE4FA1}"/>
    <cellStyle name="Normal 42 2 4 2 5" xfId="5872" xr:uid="{00000000-0005-0000-0000-0000480F0000}"/>
    <cellStyle name="Normal 42 2 4 2 5 2" xfId="6493" xr:uid="{9B0A1610-D1E5-442F-B49A-22AB6674EAC0}"/>
    <cellStyle name="Normal 42 2 4 2 5 2 2" xfId="45381" xr:uid="{FC66D370-5B6F-497E-8F69-3C26E2E4F198}"/>
    <cellStyle name="Normal 42 2 4 2 5 2 3" xfId="8183" xr:uid="{1A2C0BFD-C24E-4549-820A-211E294FC118}"/>
    <cellStyle name="Normal 42 2 4 2 5 3" xfId="7052" xr:uid="{803C00AE-FAF6-4E1E-8F74-3EFC4C4CD1D3}"/>
    <cellStyle name="Normal 42 2 4 2 5 3 2" xfId="45939" xr:uid="{75FB5C6C-0506-4394-958F-9EDFF048C867}"/>
    <cellStyle name="Normal 42 2 4 2 5 3 3" xfId="8741" xr:uid="{027555DC-C199-46F8-8241-866D1F4A0AA2}"/>
    <cellStyle name="Normal 42 2 4 2 5 4" xfId="44807" xr:uid="{89915508-68A2-4770-84A2-4C23EDB4B1CB}"/>
    <cellStyle name="Normal 42 2 4 2 5 5" xfId="7609" xr:uid="{2A0839E6-2864-49B4-9191-0B8D77319483}"/>
    <cellStyle name="Normal 42 2 4 2 6" xfId="6049" xr:uid="{B7BF27FE-EFD7-4510-89BE-02E47AF666FF}"/>
    <cellStyle name="Normal 42 2 4 2 6 2" xfId="44957" xr:uid="{AD083ABB-0F9F-484A-B365-57965DC3A580}"/>
    <cellStyle name="Normal 42 2 4 2 6 3" xfId="7759" xr:uid="{A7CFDFE2-B9AE-43E0-BF7A-A50F0D8F99F5}"/>
    <cellStyle name="Normal 42 2 4 2 7" xfId="6630" xr:uid="{E12E3995-60E5-4C10-BC97-9FEDB0C1AC65}"/>
    <cellStyle name="Normal 42 2 4 2 7 2" xfId="45518" xr:uid="{E88031C4-95A6-416C-ABFF-B24CB76F3274}"/>
    <cellStyle name="Normal 42 2 4 2 7 3" xfId="8320" xr:uid="{F64792AD-A28E-4858-8716-7D0C62A99BE6}"/>
    <cellStyle name="Normal 42 2 4 2 8" xfId="44387" xr:uid="{75A402CA-564C-4FD9-974E-6B9B757E705E}"/>
    <cellStyle name="Normal 42 2 4 2 9" xfId="7189" xr:uid="{3EF8B2E4-5DD2-4C07-B351-4A4B8D78C4BB}"/>
    <cellStyle name="Normal 42 2 4 3" xfId="4335" xr:uid="{00000000-0005-0000-0000-0000490F0000}"/>
    <cellStyle name="Normal 42 2 4 3 2" xfId="6270" xr:uid="{D96E7516-4808-4FC8-997A-69D8DC733E2A}"/>
    <cellStyle name="Normal 42 2 4 3 2 2" xfId="45160" xr:uid="{55CDA366-111C-42DE-B11B-2A2359F9C943}"/>
    <cellStyle name="Normal 42 2 4 3 2 3" xfId="7962" xr:uid="{1927A4A0-D29D-4312-8BF0-68AF9CBFC9A3}"/>
    <cellStyle name="Normal 42 2 4 3 3" xfId="6831" xr:uid="{5A18E640-012C-4C27-B912-E0A7AE2CC52E}"/>
    <cellStyle name="Normal 42 2 4 3 3 2" xfId="45718" xr:uid="{AC115C46-D369-4F67-8B90-F127DD038D95}"/>
    <cellStyle name="Normal 42 2 4 3 3 3" xfId="8520" xr:uid="{3B156D23-0230-4257-A730-480337EB532D}"/>
    <cellStyle name="Normal 42 2 4 3 4" xfId="44587" xr:uid="{7D2F6331-BA57-4EB8-A0D0-2092ADC186A6}"/>
    <cellStyle name="Normal 42 2 4 3 5" xfId="7389" xr:uid="{EA3D58C3-BEA5-4410-B674-C6E9CDF5B3A2}"/>
    <cellStyle name="Normal 42 2 4 4" xfId="5725" xr:uid="{00000000-0005-0000-0000-00004A0F0000}"/>
    <cellStyle name="Normal 42 2 4 4 2" xfId="6346" xr:uid="{3291EB76-4100-418E-B82E-7DEE825E1260}"/>
    <cellStyle name="Normal 42 2 4 4 2 2" xfId="45234" xr:uid="{AF6DB385-8C3F-4A5C-9102-F0FF2F3651AD}"/>
    <cellStyle name="Normal 42 2 4 4 2 3" xfId="8036" xr:uid="{71496F39-998A-4AAB-A60A-43EA57EC0903}"/>
    <cellStyle name="Normal 42 2 4 4 3" xfId="6905" xr:uid="{333FBFD2-93BA-4E42-B47D-40FCF2329431}"/>
    <cellStyle name="Normal 42 2 4 4 3 2" xfId="45792" xr:uid="{390D6276-D6B8-42AB-9B71-52FAEC2F2DA7}"/>
    <cellStyle name="Normal 42 2 4 4 3 3" xfId="8594" xr:uid="{877A4DF9-A11F-4DC4-A07E-2DFE0C07F73C}"/>
    <cellStyle name="Normal 42 2 4 4 4" xfId="44660" xr:uid="{381D7A95-9AA1-468F-8074-0D3A295DB1BD}"/>
    <cellStyle name="Normal 42 2 4 4 5" xfId="7462" xr:uid="{21151479-8986-4DF7-8D2A-0DB5869156C8}"/>
    <cellStyle name="Normal 42 2 4 5" xfId="5798" xr:uid="{00000000-0005-0000-0000-00004B0F0000}"/>
    <cellStyle name="Normal 42 2 4 5 2" xfId="6419" xr:uid="{2F63DED5-B599-4353-895B-DE7A73A0730B}"/>
    <cellStyle name="Normal 42 2 4 5 2 2" xfId="45307" xr:uid="{2766A676-1A30-4C99-9CB6-237F276E6F83}"/>
    <cellStyle name="Normal 42 2 4 5 2 3" xfId="8109" xr:uid="{0F1C45A9-E823-43AB-AD2B-ADCDBE6761C5}"/>
    <cellStyle name="Normal 42 2 4 5 3" xfId="6978" xr:uid="{6E55F7A9-462B-4F92-8515-ADE93D61B1C1}"/>
    <cellStyle name="Normal 42 2 4 5 3 2" xfId="45865" xr:uid="{8A8DE2D4-747E-47BB-B1B2-A3CB382005C3}"/>
    <cellStyle name="Normal 42 2 4 5 3 3" xfId="8667" xr:uid="{36C8A59A-B05A-4FD2-A0A1-FF923B1AC8A9}"/>
    <cellStyle name="Normal 42 2 4 5 4" xfId="44733" xr:uid="{C5E53639-549B-48B5-BE20-056156EFFC86}"/>
    <cellStyle name="Normal 42 2 4 5 5" xfId="7535" xr:uid="{07763A75-0A4F-4A3B-8020-CF743128A348}"/>
    <cellStyle name="Normal 42 2 4 6" xfId="5871" xr:uid="{00000000-0005-0000-0000-00004C0F0000}"/>
    <cellStyle name="Normal 42 2 4 6 2" xfId="6492" xr:uid="{3B17E13E-0CD9-433B-B805-C6FA1CE9A51F}"/>
    <cellStyle name="Normal 42 2 4 6 2 2" xfId="45380" xr:uid="{9A402238-CA28-44A4-BB2C-8295B6B4EB40}"/>
    <cellStyle name="Normal 42 2 4 6 2 3" xfId="8182" xr:uid="{AC3AC195-7B22-4981-9B12-AB216FFC6997}"/>
    <cellStyle name="Normal 42 2 4 6 3" xfId="7051" xr:uid="{7989AC47-1378-4EFE-B574-4F256D3CC160}"/>
    <cellStyle name="Normal 42 2 4 6 3 2" xfId="45938" xr:uid="{9A27DA3E-3194-4C26-83B0-C7E910A6F46A}"/>
    <cellStyle name="Normal 42 2 4 6 3 3" xfId="8740" xr:uid="{7D478B33-7F3C-4AA3-A031-0B37ABB6D90A}"/>
    <cellStyle name="Normal 42 2 4 6 4" xfId="44806" xr:uid="{7555AE2B-9DFE-4935-889A-AF942E695986}"/>
    <cellStyle name="Normal 42 2 4 6 5" xfId="7608" xr:uid="{8A5CA43E-42C4-4047-9C04-0AFCDA075C09}"/>
    <cellStyle name="Normal 42 2 4 7" xfId="6048" xr:uid="{0CCE79EC-7C07-456E-B755-7A15B47688FB}"/>
    <cellStyle name="Normal 42 2 4 7 2" xfId="44956" xr:uid="{250B009A-C3AF-4946-8F52-901CD3E75843}"/>
    <cellStyle name="Normal 42 2 4 7 3" xfId="7758" xr:uid="{33F5DD24-37D2-49AE-9BCC-FEEAB811A005}"/>
    <cellStyle name="Normal 42 2 4 8" xfId="6629" xr:uid="{A5C063BE-13BC-41E6-B1DD-6E7339BEBC3F}"/>
    <cellStyle name="Normal 42 2 4 8 2" xfId="45517" xr:uid="{A2DD4F84-274A-4E70-A8BC-4C0215EE0596}"/>
    <cellStyle name="Normal 42 2 4 8 3" xfId="8319" xr:uid="{978607A7-2882-4B8A-A51B-60A8478D821C}"/>
    <cellStyle name="Normal 42 2 4 9" xfId="44113" xr:uid="{80CA69FC-3585-4A44-B82C-A67DB9D4E9EE}"/>
    <cellStyle name="Normal 42 2 5" xfId="1265" xr:uid="{00000000-0005-0000-0000-00004D0F0000}"/>
    <cellStyle name="Normal 42 2 5 10" xfId="7190" xr:uid="{773EFCD9-A046-4BF0-89A5-891715E62B5F}"/>
    <cellStyle name="Normal 42 2 5 2" xfId="4337" xr:uid="{00000000-0005-0000-0000-00004E0F0000}"/>
    <cellStyle name="Normal 42 2 5 2 2" xfId="6272" xr:uid="{5D50C641-7DD8-4053-8539-61220886F85C}"/>
    <cellStyle name="Normal 42 2 5 2 2 2" xfId="45162" xr:uid="{03BF4F9C-584F-4BE3-B40D-7EA2FA69A7BE}"/>
    <cellStyle name="Normal 42 2 5 2 2 3" xfId="7964" xr:uid="{54727C52-4222-48F0-BB02-2AB4D351E6FF}"/>
    <cellStyle name="Normal 42 2 5 2 3" xfId="6833" xr:uid="{F478CC7F-7416-4324-B189-488A030CDC27}"/>
    <cellStyle name="Normal 42 2 5 2 3 2" xfId="45720" xr:uid="{990D93EE-210A-4B4C-8ADA-AC069752FC68}"/>
    <cellStyle name="Normal 42 2 5 2 3 3" xfId="8522" xr:uid="{144D8D69-EBC2-4EE6-84C6-BF8B86E74B03}"/>
    <cellStyle name="Normal 42 2 5 2 4" xfId="44589" xr:uid="{2719B4E8-2FB1-4526-A58E-0B507BD8127B}"/>
    <cellStyle name="Normal 42 2 5 2 5" xfId="7391" xr:uid="{0360E04B-49F6-407F-8431-0845EA44A213}"/>
    <cellStyle name="Normal 42 2 5 3" xfId="5727" xr:uid="{00000000-0005-0000-0000-00004F0F0000}"/>
    <cellStyle name="Normal 42 2 5 3 2" xfId="6348" xr:uid="{B1AE54E0-380A-4BA5-9FB8-15428B50E148}"/>
    <cellStyle name="Normal 42 2 5 3 2 2" xfId="45236" xr:uid="{81D02631-945D-4AEE-8F0B-137FD4D42D99}"/>
    <cellStyle name="Normal 42 2 5 3 2 3" xfId="8038" xr:uid="{09F00099-A086-45A5-A6B9-81B4E899CCC3}"/>
    <cellStyle name="Normal 42 2 5 3 3" xfId="6907" xr:uid="{CA67A1C2-EE97-401D-8F5A-49AFA86F1268}"/>
    <cellStyle name="Normal 42 2 5 3 3 2" xfId="45794" xr:uid="{97672C58-6AB8-42D8-B7C4-449E8914ABD8}"/>
    <cellStyle name="Normal 42 2 5 3 3 3" xfId="8596" xr:uid="{DC0CBD30-736A-4240-8FC8-AF1060E01AF7}"/>
    <cellStyle name="Normal 42 2 5 3 4" xfId="44662" xr:uid="{E6877356-CA27-4E27-AE24-BAEE80F8A6FB}"/>
    <cellStyle name="Normal 42 2 5 3 5" xfId="7464" xr:uid="{88931DE0-8D47-4CD4-9BFC-753EA77A0991}"/>
    <cellStyle name="Normal 42 2 5 4" xfId="5800" xr:uid="{00000000-0005-0000-0000-0000500F0000}"/>
    <cellStyle name="Normal 42 2 5 4 2" xfId="6421" xr:uid="{4658B3C0-C180-43AC-AA83-8497934B913A}"/>
    <cellStyle name="Normal 42 2 5 4 2 2" xfId="45309" xr:uid="{86DBC080-8944-4AAB-B6A4-00004738B7F9}"/>
    <cellStyle name="Normal 42 2 5 4 2 3" xfId="8111" xr:uid="{47849B11-85CC-4514-8C49-B5389637A6FC}"/>
    <cellStyle name="Normal 42 2 5 4 3" xfId="6980" xr:uid="{C604C79C-F318-4CB8-A85D-3BF126FBEE69}"/>
    <cellStyle name="Normal 42 2 5 4 3 2" xfId="45867" xr:uid="{DFD5A830-9A5A-4EB7-967F-81EB18EE801A}"/>
    <cellStyle name="Normal 42 2 5 4 3 3" xfId="8669" xr:uid="{D65CDEB3-B25B-41A1-BA4C-EF8FC83C5D16}"/>
    <cellStyle name="Normal 42 2 5 4 4" xfId="44735" xr:uid="{37BB0558-83F7-4692-8255-2A25B33A99AF}"/>
    <cellStyle name="Normal 42 2 5 4 5" xfId="7537" xr:uid="{87FE1B62-CB59-4DDA-A9A4-97A9C26426B2}"/>
    <cellStyle name="Normal 42 2 5 5" xfId="5873" xr:uid="{00000000-0005-0000-0000-0000510F0000}"/>
    <cellStyle name="Normal 42 2 5 5 2" xfId="6494" xr:uid="{168D7AEF-8654-4F64-8C34-983A94F3B808}"/>
    <cellStyle name="Normal 42 2 5 5 2 2" xfId="45382" xr:uid="{2B750E3D-FE28-4C88-91D0-6E54E35D3009}"/>
    <cellStyle name="Normal 42 2 5 5 2 3" xfId="8184" xr:uid="{E4D44AE1-4552-438C-85AF-6B60C9ECE753}"/>
    <cellStyle name="Normal 42 2 5 5 3" xfId="7053" xr:uid="{5D3366D2-DBE0-4400-A830-3C2360832476}"/>
    <cellStyle name="Normal 42 2 5 5 3 2" xfId="45940" xr:uid="{C58DB865-0D12-4BFE-8CC3-7CD1AA430981}"/>
    <cellStyle name="Normal 42 2 5 5 3 3" xfId="8742" xr:uid="{22DA7678-091F-491C-951A-EC87AA9E5599}"/>
    <cellStyle name="Normal 42 2 5 5 4" xfId="44808" xr:uid="{5069F701-E85E-4721-9B9D-0AB3AF4FAEDE}"/>
    <cellStyle name="Normal 42 2 5 5 5" xfId="7610" xr:uid="{AA4B4919-8A51-48A9-B02A-D76BFD7C2AF9}"/>
    <cellStyle name="Normal 42 2 5 6" xfId="6050" xr:uid="{3B84409C-5467-42EB-9231-09F546A6707C}"/>
    <cellStyle name="Normal 42 2 5 6 2" xfId="44958" xr:uid="{4BBD6D26-B081-4097-A233-A6E2868E18AA}"/>
    <cellStyle name="Normal 42 2 5 6 3" xfId="7760" xr:uid="{3088B560-708C-43AE-8009-940B19373259}"/>
    <cellStyle name="Normal 42 2 5 7" xfId="6631" xr:uid="{BD813F0B-FD38-44AC-A24E-8B20B8293D28}"/>
    <cellStyle name="Normal 42 2 5 7 2" xfId="45519" xr:uid="{6C89A267-F966-45D9-9EF1-60AAC9340999}"/>
    <cellStyle name="Normal 42 2 5 7 3" xfId="8321" xr:uid="{49BBEC42-9252-4006-ABAB-BE8D3C9A93BB}"/>
    <cellStyle name="Normal 42 2 5 8" xfId="44110" xr:uid="{DFA3B69D-20F5-459A-BCE3-5043CBC87814}"/>
    <cellStyle name="Normal 42 2 5 9" xfId="44388" xr:uid="{C0538B13-5F66-449B-B28C-EA7504005651}"/>
    <cellStyle name="Normal 42 2 6" xfId="1266" xr:uid="{00000000-0005-0000-0000-0000520F0000}"/>
    <cellStyle name="Normal 42 2 6 2" xfId="4338" xr:uid="{00000000-0005-0000-0000-0000530F0000}"/>
    <cellStyle name="Normal 42 2 6 2 2" xfId="6273" xr:uid="{42697EDC-0E1A-4AEA-B93C-1BCDDC4F4837}"/>
    <cellStyle name="Normal 42 2 6 2 2 2" xfId="45163" xr:uid="{B2267ED9-1370-402C-B000-F99BB01C14CE}"/>
    <cellStyle name="Normal 42 2 6 2 2 3" xfId="7965" xr:uid="{507FFBF3-73CE-4863-9AA0-6AE22305F4C9}"/>
    <cellStyle name="Normal 42 2 6 2 3" xfId="6834" xr:uid="{F86EBD01-104C-4099-8BCC-3D9A5851B18E}"/>
    <cellStyle name="Normal 42 2 6 2 3 2" xfId="45721" xr:uid="{661E515A-4F11-481E-848B-B1F501FECD1E}"/>
    <cellStyle name="Normal 42 2 6 2 3 3" xfId="8523" xr:uid="{3CF9CCB3-4E4A-44DB-8353-F99B255B2753}"/>
    <cellStyle name="Normal 42 2 6 2 4" xfId="44590" xr:uid="{70AFCD93-8992-47FD-8A3F-A43A099FA818}"/>
    <cellStyle name="Normal 42 2 6 2 5" xfId="7392" xr:uid="{0E928D86-9DCA-43F6-B2BE-FCBEEC4AF132}"/>
    <cellStyle name="Normal 42 2 6 3" xfId="5728" xr:uid="{00000000-0005-0000-0000-0000540F0000}"/>
    <cellStyle name="Normal 42 2 6 3 2" xfId="6349" xr:uid="{E1EB4E7E-0C8D-46D3-97C3-52A0AF6BC2D8}"/>
    <cellStyle name="Normal 42 2 6 3 2 2" xfId="45237" xr:uid="{B5FD56BB-989D-42D1-AA00-6ED44096FC24}"/>
    <cellStyle name="Normal 42 2 6 3 2 3" xfId="8039" xr:uid="{A988F549-2E7E-49F7-9A14-6A45E9D13518}"/>
    <cellStyle name="Normal 42 2 6 3 3" xfId="6908" xr:uid="{B319AC24-09E8-4964-B6A3-5E5419481CC9}"/>
    <cellStyle name="Normal 42 2 6 3 3 2" xfId="45795" xr:uid="{FBB7348B-A1E6-4B4A-AF5B-3054F6C0A142}"/>
    <cellStyle name="Normal 42 2 6 3 3 3" xfId="8597" xr:uid="{3A31A737-A8FF-4C38-95E3-4A4FAB819318}"/>
    <cellStyle name="Normal 42 2 6 3 4" xfId="44663" xr:uid="{B43B61E9-CBAF-4881-81E1-FBDAF71A8439}"/>
    <cellStyle name="Normal 42 2 6 3 5" xfId="7465" xr:uid="{13853A5D-529B-414E-BD84-D579BB509DA8}"/>
    <cellStyle name="Normal 42 2 6 4" xfId="5801" xr:uid="{00000000-0005-0000-0000-0000550F0000}"/>
    <cellStyle name="Normal 42 2 6 4 2" xfId="6422" xr:uid="{01921158-68DB-4B97-A912-65A8E05758E0}"/>
    <cellStyle name="Normal 42 2 6 4 2 2" xfId="45310" xr:uid="{749D7C33-ACFD-45B4-8876-D92D0B853974}"/>
    <cellStyle name="Normal 42 2 6 4 2 3" xfId="8112" xr:uid="{8D2F673F-733B-4F77-8DEE-9FC259B9BDEF}"/>
    <cellStyle name="Normal 42 2 6 4 3" xfId="6981" xr:uid="{71C32789-D2FD-4E95-9E9B-46CAB463FADE}"/>
    <cellStyle name="Normal 42 2 6 4 3 2" xfId="45868" xr:uid="{663183F4-CEBD-4B6D-BCA1-39744ACD403B}"/>
    <cellStyle name="Normal 42 2 6 4 3 3" xfId="8670" xr:uid="{DBBF17E6-74C3-44A3-9A8D-8B59767F2036}"/>
    <cellStyle name="Normal 42 2 6 4 4" xfId="44736" xr:uid="{D207764B-ABD6-441D-A385-678D99D5A976}"/>
    <cellStyle name="Normal 42 2 6 4 5" xfId="7538" xr:uid="{BAAFAC07-E9A5-4727-AC02-3285B752A55D}"/>
    <cellStyle name="Normal 42 2 6 5" xfId="5874" xr:uid="{00000000-0005-0000-0000-0000560F0000}"/>
    <cellStyle name="Normal 42 2 6 5 2" xfId="6495" xr:uid="{0E5D0CE6-3396-4EB0-9989-39FF2E77F8BB}"/>
    <cellStyle name="Normal 42 2 6 5 2 2" xfId="45383" xr:uid="{D7DDDACF-07D2-4AAA-BD45-F00D364F1ADE}"/>
    <cellStyle name="Normal 42 2 6 5 2 3" xfId="8185" xr:uid="{1C0C9ED6-8DB0-4BEE-9FE1-757C6A64ACEC}"/>
    <cellStyle name="Normal 42 2 6 5 3" xfId="7054" xr:uid="{38A5E171-44F4-4BBD-A0BC-C724F729B1C7}"/>
    <cellStyle name="Normal 42 2 6 5 3 2" xfId="45941" xr:uid="{544C4576-419D-4AA6-9475-60AD4F31D03A}"/>
    <cellStyle name="Normal 42 2 6 5 3 3" xfId="8743" xr:uid="{C89C9ED4-4256-4A44-9358-5A522AEE0538}"/>
    <cellStyle name="Normal 42 2 6 5 4" xfId="44809" xr:uid="{52C67BB8-1308-45F3-A7E0-A52005541B88}"/>
    <cellStyle name="Normal 42 2 6 5 5" xfId="7611" xr:uid="{631237BE-6276-44CD-B3DC-0C174FECB7E7}"/>
    <cellStyle name="Normal 42 2 6 6" xfId="6051" xr:uid="{A9C50206-8D43-4B0F-A57C-567D543C7F62}"/>
    <cellStyle name="Normal 42 2 6 6 2" xfId="44959" xr:uid="{3390CCFB-A49A-480F-A949-16DAEFD45E74}"/>
    <cellStyle name="Normal 42 2 6 6 3" xfId="7761" xr:uid="{5185B942-BE2B-4885-B68A-4AF8CAB009AB}"/>
    <cellStyle name="Normal 42 2 6 7" xfId="6632" xr:uid="{52FB10BE-74F3-47F4-A18D-DDB3C6DAB4D0}"/>
    <cellStyle name="Normal 42 2 6 7 2" xfId="45520" xr:uid="{249E577D-2B44-4459-B5A3-D6E19FB8C000}"/>
    <cellStyle name="Normal 42 2 6 7 3" xfId="8322" xr:uid="{B1D57001-C779-41F0-B689-D1D56B258917}"/>
    <cellStyle name="Normal 42 2 6 8" xfId="44389" xr:uid="{C9F5E850-387A-4C3B-B161-455404DD2BC2}"/>
    <cellStyle name="Normal 42 2 6 9" xfId="7191" xr:uid="{7A18428A-971D-4207-A719-24FD4ACE3E7C}"/>
    <cellStyle name="Normal 42 2 7" xfId="4330" xr:uid="{00000000-0005-0000-0000-0000570F0000}"/>
    <cellStyle name="Normal 42 2 7 2" xfId="6265" xr:uid="{10F55924-6248-4DD1-831B-D6DF26E1AADE}"/>
    <cellStyle name="Normal 42 2 7 2 2" xfId="45155" xr:uid="{C4ED0E63-BABF-4E0D-BC08-9EA62A880767}"/>
    <cellStyle name="Normal 42 2 7 2 3" xfId="7957" xr:uid="{5BDB0FE6-11B9-4356-B530-011E6AB2B4BB}"/>
    <cellStyle name="Normal 42 2 7 3" xfId="6826" xr:uid="{626A8D0B-C1D7-4F1E-B9BF-0782F6FA029C}"/>
    <cellStyle name="Normal 42 2 7 3 2" xfId="45713" xr:uid="{07938610-7B53-44E5-8BD5-A31F8E7E914F}"/>
    <cellStyle name="Normal 42 2 7 3 3" xfId="8515" xr:uid="{75F99ED0-0C49-4372-A90A-655B895891B8}"/>
    <cellStyle name="Normal 42 2 7 4" xfId="44582" xr:uid="{48BEB551-19EE-4CC4-82AF-62C6864E1050}"/>
    <cellStyle name="Normal 42 2 7 5" xfId="7384" xr:uid="{E3E9846C-A1C0-4B0F-B72D-9D036ECC7C92}"/>
    <cellStyle name="Normal 42 2 8" xfId="5720" xr:uid="{00000000-0005-0000-0000-0000580F0000}"/>
    <cellStyle name="Normal 42 2 8 2" xfId="6341" xr:uid="{BC360757-1751-418E-A6F8-5ED9393591D0}"/>
    <cellStyle name="Normal 42 2 8 2 2" xfId="45229" xr:uid="{DB8B53BA-F470-482C-816C-722B625D6DE1}"/>
    <cellStyle name="Normal 42 2 8 2 3" xfId="8031" xr:uid="{56BFC0B0-1809-4479-BE25-50CC5446073D}"/>
    <cellStyle name="Normal 42 2 8 3" xfId="6900" xr:uid="{9E056345-3119-405D-B454-5E4DEE7C885B}"/>
    <cellStyle name="Normal 42 2 8 3 2" xfId="45787" xr:uid="{55DFDA74-AF67-432A-9192-9563428BF989}"/>
    <cellStyle name="Normal 42 2 8 3 3" xfId="8589" xr:uid="{F94F5260-78AB-4AE6-83A8-486ECAE84CD9}"/>
    <cellStyle name="Normal 42 2 8 4" xfId="44655" xr:uid="{0F6791B4-3E45-42D1-9346-3DA47745FC50}"/>
    <cellStyle name="Normal 42 2 8 5" xfId="7457" xr:uid="{2EA5B0ED-5C55-424C-9CAA-4FE97F824844}"/>
    <cellStyle name="Normal 42 2 9" xfId="5793" xr:uid="{00000000-0005-0000-0000-0000590F0000}"/>
    <cellStyle name="Normal 42 2 9 2" xfId="6414" xr:uid="{A11D110A-AEE4-4C47-B955-F08656A3CC6C}"/>
    <cellStyle name="Normal 42 2 9 2 2" xfId="45302" xr:uid="{8A5FF9D0-AC97-4472-A02C-FD4A69B1AB09}"/>
    <cellStyle name="Normal 42 2 9 2 3" xfId="8104" xr:uid="{CDFBC4BB-FC52-4F11-AB9E-FC3A3A363A95}"/>
    <cellStyle name="Normal 42 2 9 3" xfId="6973" xr:uid="{67773357-AE74-49D3-9A05-9C7400319D47}"/>
    <cellStyle name="Normal 42 2 9 3 2" xfId="45860" xr:uid="{A90CF1C6-0751-4B6A-9D1E-285763B52546}"/>
    <cellStyle name="Normal 42 2 9 3 3" xfId="8662" xr:uid="{37FA3B82-DA56-4B9F-B628-C2586DAA1248}"/>
    <cellStyle name="Normal 42 2 9 4" xfId="44728" xr:uid="{37E6BBE6-58E7-4824-B80C-E4BD563231B0}"/>
    <cellStyle name="Normal 42 2 9 5" xfId="7530" xr:uid="{0C13415F-2D7A-4116-97D9-32E9545A1AB1}"/>
    <cellStyle name="Normal 42 3" xfId="1267" xr:uid="{00000000-0005-0000-0000-00005A0F0000}"/>
    <cellStyle name="Normal 42 3 10" xfId="44390" xr:uid="{08041657-FD84-4A9D-926F-6350C7B249FA}"/>
    <cellStyle name="Normal 42 3 11" xfId="7192" xr:uid="{99624F21-E7C1-4F55-A1CE-D92D9A60C94B}"/>
    <cellStyle name="Normal 42 3 2" xfId="1268" xr:uid="{00000000-0005-0000-0000-00005B0F0000}"/>
    <cellStyle name="Normal 42 3 2 10" xfId="7193" xr:uid="{01F6665A-1C4A-4651-8834-6D12278843C6}"/>
    <cellStyle name="Normal 42 3 2 2" xfId="4340" xr:uid="{00000000-0005-0000-0000-00005C0F0000}"/>
    <cellStyle name="Normal 42 3 2 2 2" xfId="6275" xr:uid="{3ECE23F4-0086-4752-B3D7-18684D8E3554}"/>
    <cellStyle name="Normal 42 3 2 2 2 2" xfId="45165" xr:uid="{307DFFC0-C998-4822-99EC-220437370F6E}"/>
    <cellStyle name="Normal 42 3 2 2 2 3" xfId="7967" xr:uid="{3FC25C92-CF49-4F0D-AA1E-62C724506F8B}"/>
    <cellStyle name="Normal 42 3 2 2 3" xfId="6836" xr:uid="{993634B2-CFE3-46BF-86DB-5EE22389562E}"/>
    <cellStyle name="Normal 42 3 2 2 3 2" xfId="45723" xr:uid="{7B2CE2B5-6ACB-49AC-9F54-55F839141FE3}"/>
    <cellStyle name="Normal 42 3 2 2 3 3" xfId="8525" xr:uid="{9B06FB0F-CFA2-4E2B-B2A7-17E9471A222E}"/>
    <cellStyle name="Normal 42 3 2 2 4" xfId="44592" xr:uid="{710C45C6-81D7-4343-9684-FCA54CB04D58}"/>
    <cellStyle name="Normal 42 3 2 2 5" xfId="7394" xr:uid="{54F5A4AE-A093-46CD-A044-49FC0DD66223}"/>
    <cellStyle name="Normal 42 3 2 3" xfId="5730" xr:uid="{00000000-0005-0000-0000-00005D0F0000}"/>
    <cellStyle name="Normal 42 3 2 3 2" xfId="6351" xr:uid="{1ABC69FE-1865-42F1-BE03-0B80FF91D1CB}"/>
    <cellStyle name="Normal 42 3 2 3 2 2" xfId="45239" xr:uid="{23CF4387-99B0-435B-8FA5-A273067279E1}"/>
    <cellStyle name="Normal 42 3 2 3 2 3" xfId="8041" xr:uid="{3F228220-B447-42D9-84EB-E34DBDFF75AA}"/>
    <cellStyle name="Normal 42 3 2 3 3" xfId="6910" xr:uid="{51F92E44-9256-4A14-BA98-352859EEC988}"/>
    <cellStyle name="Normal 42 3 2 3 3 2" xfId="45797" xr:uid="{9B1211ED-E610-4629-A4A8-9CF207CEEC18}"/>
    <cellStyle name="Normal 42 3 2 3 3 3" xfId="8599" xr:uid="{47D04D74-73B2-4501-AF2E-E9A1BBA18A54}"/>
    <cellStyle name="Normal 42 3 2 3 4" xfId="44665" xr:uid="{8DD0BB73-7448-4C3B-882C-E14E4EBBCEBE}"/>
    <cellStyle name="Normal 42 3 2 3 5" xfId="7467" xr:uid="{99C0ADAE-0555-49C6-BA7E-D0DB15A63D9D}"/>
    <cellStyle name="Normal 42 3 2 4" xfId="5803" xr:uid="{00000000-0005-0000-0000-00005E0F0000}"/>
    <cellStyle name="Normal 42 3 2 4 2" xfId="6424" xr:uid="{12CE8B5D-3ABC-4E21-B999-3029275E4EC1}"/>
    <cellStyle name="Normal 42 3 2 4 2 2" xfId="45312" xr:uid="{215090CF-91C2-4B30-9C37-2AA902E040FE}"/>
    <cellStyle name="Normal 42 3 2 4 2 3" xfId="8114" xr:uid="{E234724D-59FA-4DD6-8875-3D0452F87F15}"/>
    <cellStyle name="Normal 42 3 2 4 3" xfId="6983" xr:uid="{3FEC85A4-BBF5-4820-AB4B-5465AE10A7FF}"/>
    <cellStyle name="Normal 42 3 2 4 3 2" xfId="45870" xr:uid="{11E5D11A-0B24-4F6E-9A20-B6534ABAA657}"/>
    <cellStyle name="Normal 42 3 2 4 3 3" xfId="8672" xr:uid="{FC57B65F-73F5-4D11-A095-992FC829C63D}"/>
    <cellStyle name="Normal 42 3 2 4 4" xfId="44738" xr:uid="{99E8BD74-5995-4BDD-9225-33F75F5878AE}"/>
    <cellStyle name="Normal 42 3 2 4 5" xfId="7540" xr:uid="{D459C7FC-BD21-46DE-B453-E9EFE3A3DC78}"/>
    <cellStyle name="Normal 42 3 2 5" xfId="5876" xr:uid="{00000000-0005-0000-0000-00005F0F0000}"/>
    <cellStyle name="Normal 42 3 2 5 2" xfId="6497" xr:uid="{82562215-E7F8-41D3-A5D5-50140DC8D4BE}"/>
    <cellStyle name="Normal 42 3 2 5 2 2" xfId="45385" xr:uid="{4856010F-2A38-4BBF-83F6-F7F71DDC34A5}"/>
    <cellStyle name="Normal 42 3 2 5 2 3" xfId="8187" xr:uid="{9F58BE0A-DC52-4FCB-BADA-21131C72D06A}"/>
    <cellStyle name="Normal 42 3 2 5 3" xfId="7056" xr:uid="{9C2C831C-AF36-49A8-A999-B920F944F93B}"/>
    <cellStyle name="Normal 42 3 2 5 3 2" xfId="45943" xr:uid="{4E1A08A1-B8CB-4031-B54D-3124E3DB2C0F}"/>
    <cellStyle name="Normal 42 3 2 5 3 3" xfId="8745" xr:uid="{7CEEF95C-7732-4A68-9EC2-C664717049F3}"/>
    <cellStyle name="Normal 42 3 2 5 4" xfId="44811" xr:uid="{67C1BBE6-E736-446A-A7A2-55DF01CEA522}"/>
    <cellStyle name="Normal 42 3 2 5 5" xfId="7613" xr:uid="{B73D5BBA-BF18-41CB-8A6F-737E6CC582A2}"/>
    <cellStyle name="Normal 42 3 2 6" xfId="6053" xr:uid="{4A9B4AF7-E280-40B9-9488-0137095F5F80}"/>
    <cellStyle name="Normal 42 3 2 6 2" xfId="44961" xr:uid="{62243C57-F05E-46F8-95E1-7BA5E247A1CA}"/>
    <cellStyle name="Normal 42 3 2 6 3" xfId="7763" xr:uid="{30552C44-6F67-424E-ADAB-D1D3C79A2F9C}"/>
    <cellStyle name="Normal 42 3 2 7" xfId="6634" xr:uid="{53B2C39F-75B3-49D3-A32D-FDF8040EB5B6}"/>
    <cellStyle name="Normal 42 3 2 7 2" xfId="45522" xr:uid="{0193A27E-3A21-4D78-937D-1A129F86A4B0}"/>
    <cellStyle name="Normal 42 3 2 7 3" xfId="8324" xr:uid="{216BD1BF-D60C-403C-9072-FD6FA07A5E01}"/>
    <cellStyle name="Normal 42 3 2 8" xfId="44114" xr:uid="{89B0FF23-2159-40EB-9B0A-E486B01A7142}"/>
    <cellStyle name="Normal 42 3 2 9" xfId="44391" xr:uid="{0337287E-132C-4EB2-B6CE-5279075FE8E2}"/>
    <cellStyle name="Normal 42 3 3" xfId="4339" xr:uid="{00000000-0005-0000-0000-0000600F0000}"/>
    <cellStyle name="Normal 42 3 3 2" xfId="6274" xr:uid="{28E6B61E-C868-45B5-8E06-18D5D9E1B5BD}"/>
    <cellStyle name="Normal 42 3 3 2 2" xfId="45164" xr:uid="{53CDAE8D-2E12-4171-9816-272AC3940237}"/>
    <cellStyle name="Normal 42 3 3 2 3" xfId="7966" xr:uid="{BEF450F9-CBBF-4202-80AD-18F1E848E80D}"/>
    <cellStyle name="Normal 42 3 3 3" xfId="6835" xr:uid="{2BD41FBF-7FE1-4790-A09B-B2CCDE1A0655}"/>
    <cellStyle name="Normal 42 3 3 3 2" xfId="45722" xr:uid="{A005FDC9-F0B9-4529-B760-56F9C2D3A5E4}"/>
    <cellStyle name="Normal 42 3 3 3 3" xfId="8524" xr:uid="{B1501114-4CC5-40CB-848F-8F1BC42CE7EE}"/>
    <cellStyle name="Normal 42 3 3 4" xfId="44591" xr:uid="{E2C18F06-5ADD-42AF-89CC-2214CA69B60E}"/>
    <cellStyle name="Normal 42 3 3 5" xfId="7393" xr:uid="{13039017-D44F-4E70-A691-DBE9AB961ACC}"/>
    <cellStyle name="Normal 42 3 4" xfId="5729" xr:uid="{00000000-0005-0000-0000-0000610F0000}"/>
    <cellStyle name="Normal 42 3 4 2" xfId="6350" xr:uid="{1FC7BBC2-1588-4A7A-B557-316AD1462A77}"/>
    <cellStyle name="Normal 42 3 4 2 2" xfId="45238" xr:uid="{F1EB6888-0CD8-43F0-B12B-660962D6CC1C}"/>
    <cellStyle name="Normal 42 3 4 2 3" xfId="8040" xr:uid="{5A314102-7A4E-436E-9606-AC94713466DF}"/>
    <cellStyle name="Normal 42 3 4 3" xfId="6909" xr:uid="{CD42F2E2-AA16-4D7A-A77C-3FB3B200DBEA}"/>
    <cellStyle name="Normal 42 3 4 3 2" xfId="45796" xr:uid="{CD99E3E0-F46C-4D56-88D0-DD86FA17A797}"/>
    <cellStyle name="Normal 42 3 4 3 3" xfId="8598" xr:uid="{E70A2793-7770-424F-AAAF-4D1CC9BCA816}"/>
    <cellStyle name="Normal 42 3 4 4" xfId="44664" xr:uid="{423A7581-51BD-4923-B89E-B6D4818A7469}"/>
    <cellStyle name="Normal 42 3 4 5" xfId="7466" xr:uid="{D6B53067-789D-4A1B-98AB-DDC1D794211E}"/>
    <cellStyle name="Normal 42 3 5" xfId="5802" xr:uid="{00000000-0005-0000-0000-0000620F0000}"/>
    <cellStyle name="Normal 42 3 5 2" xfId="6423" xr:uid="{E225D565-D3FD-4C67-ABD4-5EAB25E92972}"/>
    <cellStyle name="Normal 42 3 5 2 2" xfId="45311" xr:uid="{185D0213-E93E-43BE-85AC-AAB61E0BF473}"/>
    <cellStyle name="Normal 42 3 5 2 3" xfId="8113" xr:uid="{50328546-2812-44B9-85A0-947208DEABA7}"/>
    <cellStyle name="Normal 42 3 5 3" xfId="6982" xr:uid="{C6E2B1BD-13B8-4A44-AA24-D3910B37610B}"/>
    <cellStyle name="Normal 42 3 5 3 2" xfId="45869" xr:uid="{B7BCB282-1972-4B5E-8382-ABEBFBA0E2A1}"/>
    <cellStyle name="Normal 42 3 5 3 3" xfId="8671" xr:uid="{91874968-588E-4725-AFCB-1101650E2EF4}"/>
    <cellStyle name="Normal 42 3 5 4" xfId="44737" xr:uid="{9F090916-7BDA-46D3-8EFF-FF313EFB9CCB}"/>
    <cellStyle name="Normal 42 3 5 5" xfId="7539" xr:uid="{DC5AB4ED-10FD-47F1-A4A8-323A606A6735}"/>
    <cellStyle name="Normal 42 3 6" xfId="5875" xr:uid="{00000000-0005-0000-0000-0000630F0000}"/>
    <cellStyle name="Normal 42 3 6 2" xfId="6496" xr:uid="{7A0225D3-915D-4726-8C82-7CC9610D82A4}"/>
    <cellStyle name="Normal 42 3 6 2 2" xfId="45384" xr:uid="{58FAD6DC-DE70-4AC3-A4F0-FBCE4A7C907E}"/>
    <cellStyle name="Normal 42 3 6 2 3" xfId="8186" xr:uid="{0B47FB5A-0F93-42D0-95CF-0C55A580717B}"/>
    <cellStyle name="Normal 42 3 6 3" xfId="7055" xr:uid="{AEF5D4AD-9601-4F3F-A358-45486A963AA1}"/>
    <cellStyle name="Normal 42 3 6 3 2" xfId="45942" xr:uid="{9B409A34-AB7A-4994-88FD-F6E319CE6225}"/>
    <cellStyle name="Normal 42 3 6 3 3" xfId="8744" xr:uid="{EDB1F02A-D330-40D4-8D2C-7B379D065F2D}"/>
    <cellStyle name="Normal 42 3 6 4" xfId="44810" xr:uid="{D82387C8-FDA5-4ED1-942F-2939FF261968}"/>
    <cellStyle name="Normal 42 3 6 5" xfId="7612" xr:uid="{FDDCCE0E-6794-4A29-9E77-34435C28C525}"/>
    <cellStyle name="Normal 42 3 7" xfId="6052" xr:uid="{208E78DD-45CB-4CF6-A1BE-007E7706C8C6}"/>
    <cellStyle name="Normal 42 3 7 2" xfId="44960" xr:uid="{8EAD0FDF-1B68-4FBE-8CB2-234C7E909E2F}"/>
    <cellStyle name="Normal 42 3 7 3" xfId="7762" xr:uid="{ABACCAF8-0E04-4A5F-A737-CFE4EFFF0DCF}"/>
    <cellStyle name="Normal 42 3 8" xfId="6633" xr:uid="{87B616A8-CD7A-49E8-BE9A-4C412DB3DF21}"/>
    <cellStyle name="Normal 42 3 8 2" xfId="45521" xr:uid="{BB39B72B-59C6-4F26-BB84-F0815B23D035}"/>
    <cellStyle name="Normal 42 3 8 3" xfId="8323" xr:uid="{0A90233B-3DA8-4521-B99C-D709FCCE2B4F}"/>
    <cellStyle name="Normal 42 3 9" xfId="35781" xr:uid="{7D92E79A-5E7E-4CB2-B214-91988B0F9B2C}"/>
    <cellStyle name="Normal 42 4" xfId="1269" xr:uid="{00000000-0005-0000-0000-0000640F0000}"/>
    <cellStyle name="Normal 42 4 10" xfId="44392" xr:uid="{A51FEDF6-A7E1-4E4C-B9A4-583A44AF4C4A}"/>
    <cellStyle name="Normal 42 4 11" xfId="7194" xr:uid="{CEF55DB0-5046-4A62-BF8A-7716AEB61AAC}"/>
    <cellStyle name="Normal 42 4 2" xfId="1270" xr:uid="{00000000-0005-0000-0000-0000650F0000}"/>
    <cellStyle name="Normal 42 4 2 2" xfId="4342" xr:uid="{00000000-0005-0000-0000-0000660F0000}"/>
    <cellStyle name="Normal 42 4 2 2 2" xfId="6277" xr:uid="{D6F1F266-A2ED-4D44-B693-643946C82C7B}"/>
    <cellStyle name="Normal 42 4 2 2 2 2" xfId="45167" xr:uid="{70CCE301-B033-41F8-A9B3-47ED68577996}"/>
    <cellStyle name="Normal 42 4 2 2 2 3" xfId="7969" xr:uid="{EC14D4CC-E613-495B-97CE-2275481BE251}"/>
    <cellStyle name="Normal 42 4 2 2 3" xfId="6838" xr:uid="{BF1C93D2-0299-44F6-97DE-51DF23649CAE}"/>
    <cellStyle name="Normal 42 4 2 2 3 2" xfId="45725" xr:uid="{BDC25C0C-B2AA-4825-B615-6B0B2C195029}"/>
    <cellStyle name="Normal 42 4 2 2 3 3" xfId="8527" xr:uid="{7951AAD2-D888-48A7-9056-5E5702F1DD86}"/>
    <cellStyle name="Normal 42 4 2 2 4" xfId="44594" xr:uid="{A1064301-9C9D-4397-A3EA-8D57A82476B9}"/>
    <cellStyle name="Normal 42 4 2 2 5" xfId="7396" xr:uid="{8F228598-BB91-4502-93E8-1B4594D9255C}"/>
    <cellStyle name="Normal 42 4 2 3" xfId="5732" xr:uid="{00000000-0005-0000-0000-0000670F0000}"/>
    <cellStyle name="Normal 42 4 2 3 2" xfId="6353" xr:uid="{87A1FD26-2D26-44FF-9F2E-6E48C4CE8CD0}"/>
    <cellStyle name="Normal 42 4 2 3 2 2" xfId="45241" xr:uid="{73DDD54E-1130-4803-96B7-57E1BF557EC8}"/>
    <cellStyle name="Normal 42 4 2 3 2 3" xfId="8043" xr:uid="{D835501B-B0A7-41B4-9A79-1B3576C67FB7}"/>
    <cellStyle name="Normal 42 4 2 3 3" xfId="6912" xr:uid="{E210E27D-FA1C-439F-9480-0AF6AF2A7270}"/>
    <cellStyle name="Normal 42 4 2 3 3 2" xfId="45799" xr:uid="{F86D17E8-4A1F-4626-BA72-3A571158538A}"/>
    <cellStyle name="Normal 42 4 2 3 3 3" xfId="8601" xr:uid="{791ADB6C-0F45-4DB7-B09A-C59E27E533C0}"/>
    <cellStyle name="Normal 42 4 2 3 4" xfId="44667" xr:uid="{D1980022-546C-4C06-9240-A8E47A6CADDC}"/>
    <cellStyle name="Normal 42 4 2 3 5" xfId="7469" xr:uid="{D179BB75-FB64-480E-88AE-FF7DCE2E1715}"/>
    <cellStyle name="Normal 42 4 2 4" xfId="5805" xr:uid="{00000000-0005-0000-0000-0000680F0000}"/>
    <cellStyle name="Normal 42 4 2 4 2" xfId="6426" xr:uid="{6246AF9A-7D34-47B0-A2DB-04F0C4CA22B8}"/>
    <cellStyle name="Normal 42 4 2 4 2 2" xfId="45314" xr:uid="{BBDCA693-E6BC-414F-B9B0-C778F90D45B7}"/>
    <cellStyle name="Normal 42 4 2 4 2 3" xfId="8116" xr:uid="{D47F2E87-7ACA-488A-A78D-0D73BABFD2DF}"/>
    <cellStyle name="Normal 42 4 2 4 3" xfId="6985" xr:uid="{D81382A9-52B1-4887-A2D7-C1AEDC1B0526}"/>
    <cellStyle name="Normal 42 4 2 4 3 2" xfId="45872" xr:uid="{1D13998B-8E44-4144-9AFA-8DB594673F57}"/>
    <cellStyle name="Normal 42 4 2 4 3 3" xfId="8674" xr:uid="{7767DDEC-8344-4851-8E43-B669414C1A3F}"/>
    <cellStyle name="Normal 42 4 2 4 4" xfId="44740" xr:uid="{98E0382B-2977-4905-8F2E-B74ABEBBA149}"/>
    <cellStyle name="Normal 42 4 2 4 5" xfId="7542" xr:uid="{27CC1382-9BB2-43B3-BBBB-7FF1882E733F}"/>
    <cellStyle name="Normal 42 4 2 5" xfId="5878" xr:uid="{00000000-0005-0000-0000-0000690F0000}"/>
    <cellStyle name="Normal 42 4 2 5 2" xfId="6499" xr:uid="{DC029C20-8BE4-4CAA-B561-A68B9A9EF3DF}"/>
    <cellStyle name="Normal 42 4 2 5 2 2" xfId="45387" xr:uid="{9F3FBCC8-8D90-4A12-B966-8A14CAECF14E}"/>
    <cellStyle name="Normal 42 4 2 5 2 3" xfId="8189" xr:uid="{19C1A64A-DA2C-4AC3-80D5-DD78A76348D8}"/>
    <cellStyle name="Normal 42 4 2 5 3" xfId="7058" xr:uid="{A4C153D0-7C68-4704-86B0-179A52099C4E}"/>
    <cellStyle name="Normal 42 4 2 5 3 2" xfId="45945" xr:uid="{6823B5C9-7CF8-4E61-A0B7-C798FA201EB2}"/>
    <cellStyle name="Normal 42 4 2 5 3 3" xfId="8747" xr:uid="{8C67CBAE-AD62-4A4C-AD5A-697DF019A885}"/>
    <cellStyle name="Normal 42 4 2 5 4" xfId="44813" xr:uid="{81F1BAD5-FC54-43EE-82FA-15DAADD40028}"/>
    <cellStyle name="Normal 42 4 2 5 5" xfId="7615" xr:uid="{D8FDE346-6F7E-4539-8D04-DC83D55B0D4A}"/>
    <cellStyle name="Normal 42 4 2 6" xfId="6055" xr:uid="{5876EE8F-EA46-4020-A88C-B0C75E2BB78B}"/>
    <cellStyle name="Normal 42 4 2 6 2" xfId="44963" xr:uid="{762FFCFC-3605-4F19-97EC-B9377881A56B}"/>
    <cellStyle name="Normal 42 4 2 6 3" xfId="7765" xr:uid="{ADB80B46-2893-47D4-A432-F3946B150DE3}"/>
    <cellStyle name="Normal 42 4 2 7" xfId="6636" xr:uid="{66211B22-B1C7-4593-9F18-617CFD6FE150}"/>
    <cellStyle name="Normal 42 4 2 7 2" xfId="45524" xr:uid="{46225CBB-3DAA-4C60-8D12-1C3EA55EAA3E}"/>
    <cellStyle name="Normal 42 4 2 7 3" xfId="8326" xr:uid="{E6E47A80-4A75-40C6-979A-388B2F7F7A84}"/>
    <cellStyle name="Normal 42 4 2 8" xfId="44393" xr:uid="{C8032FC4-C699-4C80-B81E-2851B582C387}"/>
    <cellStyle name="Normal 42 4 2 9" xfId="7195" xr:uid="{20DC57E2-EE84-4BAF-968B-F9B431F687D8}"/>
    <cellStyle name="Normal 42 4 3" xfId="4341" xr:uid="{00000000-0005-0000-0000-00006A0F0000}"/>
    <cellStyle name="Normal 42 4 3 2" xfId="6276" xr:uid="{E4208017-AD07-41F7-B84F-C277EA5971D8}"/>
    <cellStyle name="Normal 42 4 3 2 2" xfId="45166" xr:uid="{BD720652-47EC-4797-BB5C-A86FFC0D6A6A}"/>
    <cellStyle name="Normal 42 4 3 2 3" xfId="7968" xr:uid="{028A31EC-7D65-4CEB-B021-30FCFF91840F}"/>
    <cellStyle name="Normal 42 4 3 3" xfId="6837" xr:uid="{E0A2D73B-5CC0-4100-A1B2-80B73AA7C30B}"/>
    <cellStyle name="Normal 42 4 3 3 2" xfId="45724" xr:uid="{B4580F89-262D-44E0-AE11-05AC81C39FBF}"/>
    <cellStyle name="Normal 42 4 3 3 3" xfId="8526" xr:uid="{AE2A119C-4493-49D9-A7EF-C113FA25F652}"/>
    <cellStyle name="Normal 42 4 3 4" xfId="44593" xr:uid="{4F2DC79E-CB6E-47A1-A8D8-A6011BC50030}"/>
    <cellStyle name="Normal 42 4 3 5" xfId="7395" xr:uid="{DAF879B0-E45B-466B-BE13-9FC0E9E34921}"/>
    <cellStyle name="Normal 42 4 4" xfId="5731" xr:uid="{00000000-0005-0000-0000-00006B0F0000}"/>
    <cellStyle name="Normal 42 4 4 2" xfId="6352" xr:uid="{F50CCBFD-6A09-4425-878B-F8C95BF93888}"/>
    <cellStyle name="Normal 42 4 4 2 2" xfId="45240" xr:uid="{ABDF4C25-8318-4B85-ADD1-C08746CB7CCA}"/>
    <cellStyle name="Normal 42 4 4 2 3" xfId="8042" xr:uid="{6842B915-1A6A-499B-B426-81FBA9AA5FB8}"/>
    <cellStyle name="Normal 42 4 4 3" xfId="6911" xr:uid="{D784ADBD-B0DD-4E9F-AE5D-28A0667F10D3}"/>
    <cellStyle name="Normal 42 4 4 3 2" xfId="45798" xr:uid="{D606C632-3738-4653-BAA7-6FF4801B83FB}"/>
    <cellStyle name="Normal 42 4 4 3 3" xfId="8600" xr:uid="{804F0771-164B-4D1B-8688-D10A2C19020C}"/>
    <cellStyle name="Normal 42 4 4 4" xfId="44666" xr:uid="{D80395E9-6D10-4D8E-8859-B5541F870448}"/>
    <cellStyle name="Normal 42 4 4 5" xfId="7468" xr:uid="{50F866D1-1ACA-481C-B15A-765A0612C52C}"/>
    <cellStyle name="Normal 42 4 5" xfId="5804" xr:uid="{00000000-0005-0000-0000-00006C0F0000}"/>
    <cellStyle name="Normal 42 4 5 2" xfId="6425" xr:uid="{C4C3A196-404B-4094-AF22-FF557B0BF58F}"/>
    <cellStyle name="Normal 42 4 5 2 2" xfId="45313" xr:uid="{3B4EFC16-1D18-4A6E-821F-FC2ADAAAE35E}"/>
    <cellStyle name="Normal 42 4 5 2 3" xfId="8115" xr:uid="{B6DC2135-9854-496E-BA5E-C05E82D35186}"/>
    <cellStyle name="Normal 42 4 5 3" xfId="6984" xr:uid="{50281D52-B61B-47D6-A0C7-EE6A1E1F8725}"/>
    <cellStyle name="Normal 42 4 5 3 2" xfId="45871" xr:uid="{753AFDE5-3B1E-4725-868F-FE9C1CA05E21}"/>
    <cellStyle name="Normal 42 4 5 3 3" xfId="8673" xr:uid="{1FE14614-3BC5-4BE2-9E13-F94A08CE8483}"/>
    <cellStyle name="Normal 42 4 5 4" xfId="44739" xr:uid="{C1106B4C-5991-411F-97B8-5B883D2EDAE0}"/>
    <cellStyle name="Normal 42 4 5 5" xfId="7541" xr:uid="{115C9DF6-EA13-43AA-9BFF-BEA1AEEC974E}"/>
    <cellStyle name="Normal 42 4 6" xfId="5877" xr:uid="{00000000-0005-0000-0000-00006D0F0000}"/>
    <cellStyle name="Normal 42 4 6 2" xfId="6498" xr:uid="{F797722A-6931-47F1-AFA3-8468B9DD53FF}"/>
    <cellStyle name="Normal 42 4 6 2 2" xfId="45386" xr:uid="{A1EED6FD-6C34-4552-92D6-EAD4359290B8}"/>
    <cellStyle name="Normal 42 4 6 2 3" xfId="8188" xr:uid="{80DC8B8A-A50E-45FB-8F2C-199934DF220B}"/>
    <cellStyle name="Normal 42 4 6 3" xfId="7057" xr:uid="{C18005BA-2387-4A70-A3FB-8C2B68985A8D}"/>
    <cellStyle name="Normal 42 4 6 3 2" xfId="45944" xr:uid="{A7153D5E-8580-47C6-8CC7-7BA2029E273C}"/>
    <cellStyle name="Normal 42 4 6 3 3" xfId="8746" xr:uid="{844A550B-94D5-41A5-95E1-1314777865BE}"/>
    <cellStyle name="Normal 42 4 6 4" xfId="44812" xr:uid="{B0D6C2F5-F499-4DB1-82A1-9B07C9ED9C91}"/>
    <cellStyle name="Normal 42 4 6 5" xfId="7614" xr:uid="{99D6D07B-50E7-481D-B360-505EC42CB448}"/>
    <cellStyle name="Normal 42 4 7" xfId="6054" xr:uid="{C54231E7-FEE3-42C4-8F72-572652F06A92}"/>
    <cellStyle name="Normal 42 4 7 2" xfId="44962" xr:uid="{B507D6A7-E56E-4F10-B603-4B2F3898D251}"/>
    <cellStyle name="Normal 42 4 7 3" xfId="7764" xr:uid="{B188B247-FD33-46DD-9B85-DB26F2DD8722}"/>
    <cellStyle name="Normal 42 4 8" xfId="6635" xr:uid="{DCD0418D-3E4D-49F4-B795-E9F293A71CDB}"/>
    <cellStyle name="Normal 42 4 8 2" xfId="45523" xr:uid="{262F4618-D6A6-4BCC-A704-D9B4A4BC0958}"/>
    <cellStyle name="Normal 42 4 8 3" xfId="8325" xr:uid="{705D7977-CFA1-4BA5-860C-DFA3921F390B}"/>
    <cellStyle name="Normal 42 4 9" xfId="44115" xr:uid="{FA57A7F6-F31A-459B-82F1-98F87D5F4B8F}"/>
    <cellStyle name="Normal 42 5" xfId="1271" xr:uid="{00000000-0005-0000-0000-00006E0F0000}"/>
    <cellStyle name="Normal 42 5 10" xfId="44394" xr:uid="{602503D1-BD89-497B-8A4E-1186F42CAC09}"/>
    <cellStyle name="Normal 42 5 11" xfId="7196" xr:uid="{00356C5E-55A2-4FDE-ABF7-1D07EF89A268}"/>
    <cellStyle name="Normal 42 5 2" xfId="1272" xr:uid="{00000000-0005-0000-0000-00006F0F0000}"/>
    <cellStyle name="Normal 42 5 2 2" xfId="4344" xr:uid="{00000000-0005-0000-0000-0000700F0000}"/>
    <cellStyle name="Normal 42 5 2 2 2" xfId="6279" xr:uid="{7AD7D521-D075-4F85-9169-18A9DFE657E1}"/>
    <cellStyle name="Normal 42 5 2 2 2 2" xfId="45169" xr:uid="{CB6F2D23-2C56-4847-92AC-C719862B093D}"/>
    <cellStyle name="Normal 42 5 2 2 2 3" xfId="7971" xr:uid="{2B65D1D1-5563-4C76-835D-C438285522F3}"/>
    <cellStyle name="Normal 42 5 2 2 3" xfId="6840" xr:uid="{68FAE7DB-228A-406E-8F73-1572D5BFE284}"/>
    <cellStyle name="Normal 42 5 2 2 3 2" xfId="45727" xr:uid="{8A03691F-8BF3-45A6-991B-282B3E10DEF8}"/>
    <cellStyle name="Normal 42 5 2 2 3 3" xfId="8529" xr:uid="{668E6447-F6BA-4E58-A0D0-4FF4B74EA952}"/>
    <cellStyle name="Normal 42 5 2 2 4" xfId="44596" xr:uid="{3DE60DDD-8545-4E8B-B553-D6E09456D2B1}"/>
    <cellStyle name="Normal 42 5 2 2 5" xfId="7398" xr:uid="{B98F20F1-B5CC-442A-BA7A-D73F14CA4166}"/>
    <cellStyle name="Normal 42 5 2 3" xfId="5734" xr:uid="{00000000-0005-0000-0000-0000710F0000}"/>
    <cellStyle name="Normal 42 5 2 3 2" xfId="6355" xr:uid="{4D02D439-92CE-409E-AD40-C96E25915A8F}"/>
    <cellStyle name="Normal 42 5 2 3 2 2" xfId="45243" xr:uid="{C933D1C0-BDEE-4B29-96D8-20045C7F1FE3}"/>
    <cellStyle name="Normal 42 5 2 3 2 3" xfId="8045" xr:uid="{F458A27A-F831-4DF5-97FD-AC1E2FF55536}"/>
    <cellStyle name="Normal 42 5 2 3 3" xfId="6914" xr:uid="{3B4EE829-39ED-4EFA-A351-EA91FA88B9EC}"/>
    <cellStyle name="Normal 42 5 2 3 3 2" xfId="45801" xr:uid="{8B63AFEB-9F2A-4DBD-B710-A7BE5C1EC81D}"/>
    <cellStyle name="Normal 42 5 2 3 3 3" xfId="8603" xr:uid="{2BCC342F-9466-4519-9872-2D44B63A4096}"/>
    <cellStyle name="Normal 42 5 2 3 4" xfId="44669" xr:uid="{6077A094-6AB1-45CC-9C8A-2CA152E16A7E}"/>
    <cellStyle name="Normal 42 5 2 3 5" xfId="7471" xr:uid="{1F1628B7-17C9-41EB-8DA0-3ACED36D9977}"/>
    <cellStyle name="Normal 42 5 2 4" xfId="5807" xr:uid="{00000000-0005-0000-0000-0000720F0000}"/>
    <cellStyle name="Normal 42 5 2 4 2" xfId="6428" xr:uid="{A773E6B6-9934-4ECA-BB5A-56ECB27A6A2E}"/>
    <cellStyle name="Normal 42 5 2 4 2 2" xfId="45316" xr:uid="{DAEFF625-24D2-41DD-9B0D-AA8887EDC669}"/>
    <cellStyle name="Normal 42 5 2 4 2 3" xfId="8118" xr:uid="{46556A6F-937E-470D-80A9-B78E471A8D20}"/>
    <cellStyle name="Normal 42 5 2 4 3" xfId="6987" xr:uid="{4E490977-CDB6-45F9-9BF4-0EACADF5488D}"/>
    <cellStyle name="Normal 42 5 2 4 3 2" xfId="45874" xr:uid="{02116A95-8800-4395-A9B7-45B2C7413F30}"/>
    <cellStyle name="Normal 42 5 2 4 3 3" xfId="8676" xr:uid="{235EC95F-BF86-4DEF-8ECD-AFC28DF0F78A}"/>
    <cellStyle name="Normal 42 5 2 4 4" xfId="44742" xr:uid="{73D1D8AD-382E-4945-AAFE-DA21E1412ADD}"/>
    <cellStyle name="Normal 42 5 2 4 5" xfId="7544" xr:uid="{DB02C230-B9D5-476E-B417-F943B6F42F61}"/>
    <cellStyle name="Normal 42 5 2 5" xfId="5880" xr:uid="{00000000-0005-0000-0000-0000730F0000}"/>
    <cellStyle name="Normal 42 5 2 5 2" xfId="6501" xr:uid="{43DEC3DE-4DF6-4719-B912-9CC3C4EC2182}"/>
    <cellStyle name="Normal 42 5 2 5 2 2" xfId="45389" xr:uid="{8F16B484-ACCF-41E7-A77C-13CD0D0BE3BA}"/>
    <cellStyle name="Normal 42 5 2 5 2 3" xfId="8191" xr:uid="{0E99252C-E0D2-458C-B4E3-359F8B690A58}"/>
    <cellStyle name="Normal 42 5 2 5 3" xfId="7060" xr:uid="{0F4C9A16-5E0E-485D-ADAD-05FEA6B5D633}"/>
    <cellStyle name="Normal 42 5 2 5 3 2" xfId="45947" xr:uid="{E1B3C581-912C-4FB2-9BA6-2D155A0DACDF}"/>
    <cellStyle name="Normal 42 5 2 5 3 3" xfId="8749" xr:uid="{C125A316-5B69-4081-BEFA-33B0AEE43745}"/>
    <cellStyle name="Normal 42 5 2 5 4" xfId="44815" xr:uid="{8B12BD20-C229-4F1C-953E-3CD896B75AF3}"/>
    <cellStyle name="Normal 42 5 2 5 5" xfId="7617" xr:uid="{97726572-1BB7-41C1-A183-CEDAD314557B}"/>
    <cellStyle name="Normal 42 5 2 6" xfId="6057" xr:uid="{98BD00CC-935F-4CEF-A192-CE0987AAC469}"/>
    <cellStyle name="Normal 42 5 2 6 2" xfId="44965" xr:uid="{D0F723D3-0D35-4F88-950A-5A9727A85A40}"/>
    <cellStyle name="Normal 42 5 2 6 3" xfId="7767" xr:uid="{2E4694F1-B89D-4AA2-88E1-3A875A0A7561}"/>
    <cellStyle name="Normal 42 5 2 7" xfId="6638" xr:uid="{18FFD955-CCF8-4CB0-BC28-1881CB9D6956}"/>
    <cellStyle name="Normal 42 5 2 7 2" xfId="45526" xr:uid="{4723CA28-F462-4B4D-8938-3B24C95D184D}"/>
    <cellStyle name="Normal 42 5 2 7 3" xfId="8328" xr:uid="{C85C6040-C0F6-4BD8-BA25-6D7340268CEF}"/>
    <cellStyle name="Normal 42 5 2 8" xfId="44395" xr:uid="{DF409F4E-7872-4D11-BABB-33BC17612FAC}"/>
    <cellStyle name="Normal 42 5 2 9" xfId="7197" xr:uid="{EE8D69CC-93D2-4735-BFCB-721A8208DB5A}"/>
    <cellStyle name="Normal 42 5 3" xfId="4343" xr:uid="{00000000-0005-0000-0000-0000740F0000}"/>
    <cellStyle name="Normal 42 5 3 2" xfId="6278" xr:uid="{222194C6-BB97-4CDF-9FFF-EFC8BCB71A3D}"/>
    <cellStyle name="Normal 42 5 3 2 2" xfId="45168" xr:uid="{38FC3FD1-CA02-4690-961F-73D4C58FCF2C}"/>
    <cellStyle name="Normal 42 5 3 2 3" xfId="7970" xr:uid="{BCE40306-0CC6-4FBB-B5AC-D68AC9F6D792}"/>
    <cellStyle name="Normal 42 5 3 3" xfId="6839" xr:uid="{872BE61C-0500-49F8-8EA5-F92B65D64006}"/>
    <cellStyle name="Normal 42 5 3 3 2" xfId="45726" xr:uid="{61BFFD29-1A68-41B7-86AC-EABA847E32AA}"/>
    <cellStyle name="Normal 42 5 3 3 3" xfId="8528" xr:uid="{7A3C7B4F-3FC4-4D8A-88C6-D33BE2807B7A}"/>
    <cellStyle name="Normal 42 5 3 4" xfId="44595" xr:uid="{8530E299-8868-4E75-8D07-2B36AEEF0712}"/>
    <cellStyle name="Normal 42 5 3 5" xfId="7397" xr:uid="{C51DE360-C035-4302-BE88-9D9A53669527}"/>
    <cellStyle name="Normal 42 5 4" xfId="5733" xr:uid="{00000000-0005-0000-0000-0000750F0000}"/>
    <cellStyle name="Normal 42 5 4 2" xfId="6354" xr:uid="{75298770-D85A-4429-BA6C-DCA95B27EB7B}"/>
    <cellStyle name="Normal 42 5 4 2 2" xfId="45242" xr:uid="{D5217964-962E-4C78-B805-A580E286B9F9}"/>
    <cellStyle name="Normal 42 5 4 2 3" xfId="8044" xr:uid="{AFFEE380-B851-440E-AB68-6A0D82DA6930}"/>
    <cellStyle name="Normal 42 5 4 3" xfId="6913" xr:uid="{C1C3EE3D-E8F9-4629-9D84-1DCD397AA81E}"/>
    <cellStyle name="Normal 42 5 4 3 2" xfId="45800" xr:uid="{9F60B49A-2ECC-4899-A66C-1CC2F4F2FF08}"/>
    <cellStyle name="Normal 42 5 4 3 3" xfId="8602" xr:uid="{95A55972-106F-43AC-A704-29FBE70B8270}"/>
    <cellStyle name="Normal 42 5 4 4" xfId="44668" xr:uid="{9C7792A9-AAC5-4B58-A6D4-01147AFCEDCA}"/>
    <cellStyle name="Normal 42 5 4 5" xfId="7470" xr:uid="{9D4F5022-B3DE-431B-8A55-B39954173268}"/>
    <cellStyle name="Normal 42 5 5" xfId="5806" xr:uid="{00000000-0005-0000-0000-0000760F0000}"/>
    <cellStyle name="Normal 42 5 5 2" xfId="6427" xr:uid="{CBBF373A-C8FF-43CE-A7B5-028E963C7156}"/>
    <cellStyle name="Normal 42 5 5 2 2" xfId="45315" xr:uid="{AEC6E5E3-42B5-4A45-9D91-CEC5DEA3CAB9}"/>
    <cellStyle name="Normal 42 5 5 2 3" xfId="8117" xr:uid="{17E07F5E-5C5D-4FA0-BAF1-A3D9A9D4A4EE}"/>
    <cellStyle name="Normal 42 5 5 3" xfId="6986" xr:uid="{453A3AFD-FC2C-41E9-9527-77D900239239}"/>
    <cellStyle name="Normal 42 5 5 3 2" xfId="45873" xr:uid="{EA608CE9-D23A-4252-8486-B30D9C39A1B0}"/>
    <cellStyle name="Normal 42 5 5 3 3" xfId="8675" xr:uid="{A1D6FC48-0209-4B24-AD48-5536B2724708}"/>
    <cellStyle name="Normal 42 5 5 4" xfId="44741" xr:uid="{E3A3C9CD-BDB6-4D91-B909-BA6739C4DDE5}"/>
    <cellStyle name="Normal 42 5 5 5" xfId="7543" xr:uid="{29DCBAE7-2C7F-4782-B744-497F1954FDB3}"/>
    <cellStyle name="Normal 42 5 6" xfId="5879" xr:uid="{00000000-0005-0000-0000-0000770F0000}"/>
    <cellStyle name="Normal 42 5 6 2" xfId="6500" xr:uid="{5382454B-5B37-4A80-B60A-2FB25DD1A70D}"/>
    <cellStyle name="Normal 42 5 6 2 2" xfId="45388" xr:uid="{879D99D0-72E7-497A-B1BE-D7BD25CF5FC1}"/>
    <cellStyle name="Normal 42 5 6 2 3" xfId="8190" xr:uid="{AA2DCDB7-D16D-4185-B6E5-DE94D4FF9DE3}"/>
    <cellStyle name="Normal 42 5 6 3" xfId="7059" xr:uid="{034DA5D3-2EF7-455E-9888-EA36D82E25D9}"/>
    <cellStyle name="Normal 42 5 6 3 2" xfId="45946" xr:uid="{109E6379-C36A-4CAB-B882-227F161734F8}"/>
    <cellStyle name="Normal 42 5 6 3 3" xfId="8748" xr:uid="{CB7E69AD-F37A-4409-8EB0-963D1AD85FCB}"/>
    <cellStyle name="Normal 42 5 6 4" xfId="44814" xr:uid="{D1140329-C90D-4957-8158-B64E5013BD13}"/>
    <cellStyle name="Normal 42 5 6 5" xfId="7616" xr:uid="{9F986435-B665-4F9E-814D-A98486731D57}"/>
    <cellStyle name="Normal 42 5 7" xfId="6056" xr:uid="{DDD40853-8988-414E-8077-372D2E568EA3}"/>
    <cellStyle name="Normal 42 5 7 2" xfId="44964" xr:uid="{C89284E8-146B-4B82-A9A3-137E1B7CBEBA}"/>
    <cellStyle name="Normal 42 5 7 3" xfId="7766" xr:uid="{B606C3CF-3509-4BF7-B840-07B56ED969DE}"/>
    <cellStyle name="Normal 42 5 8" xfId="6637" xr:uid="{38C7BF91-A170-45EA-81DB-D20D398DF53A}"/>
    <cellStyle name="Normal 42 5 8 2" xfId="45525" xr:uid="{FD0D0950-2F8C-4CA1-B16B-803409A39676}"/>
    <cellStyle name="Normal 42 5 8 3" xfId="8327" xr:uid="{D40BCD1F-BD28-4987-9618-3D945F8A08B0}"/>
    <cellStyle name="Normal 42 5 9" xfId="44116" xr:uid="{1A8C0282-3950-43F3-89E6-E394D274E679}"/>
    <cellStyle name="Normal 42 6" xfId="1273" xr:uid="{00000000-0005-0000-0000-0000780F0000}"/>
    <cellStyle name="Normal 42 6 10" xfId="7198" xr:uid="{888F4D32-E7DF-4F86-A1ED-A96D351B5825}"/>
    <cellStyle name="Normal 42 6 2" xfId="4345" xr:uid="{00000000-0005-0000-0000-0000790F0000}"/>
    <cellStyle name="Normal 42 6 2 2" xfId="6280" xr:uid="{7DEA1572-B1D1-4E05-9E02-A30BE9EB170D}"/>
    <cellStyle name="Normal 42 6 2 2 2" xfId="45170" xr:uid="{CDC4A203-37C3-42C5-9B24-07F2AB21E882}"/>
    <cellStyle name="Normal 42 6 2 2 3" xfId="7972" xr:uid="{C4FFCB0F-649D-4527-8317-FAA3F67D8167}"/>
    <cellStyle name="Normal 42 6 2 3" xfId="6841" xr:uid="{899BF008-B6EE-4D20-9DA9-1FC970271794}"/>
    <cellStyle name="Normal 42 6 2 3 2" xfId="45728" xr:uid="{31443AF5-D63E-4ECB-9F3E-48B70DB07E9E}"/>
    <cellStyle name="Normal 42 6 2 3 3" xfId="8530" xr:uid="{A1418FA2-0A63-4F61-8F8B-35163DC798A5}"/>
    <cellStyle name="Normal 42 6 2 4" xfId="44597" xr:uid="{6BA246D9-FB8B-443E-9A31-856A5628533D}"/>
    <cellStyle name="Normal 42 6 2 5" xfId="7399" xr:uid="{B9CBF8E0-6AB5-4EC5-BF3D-A10F85640FE9}"/>
    <cellStyle name="Normal 42 6 3" xfId="5735" xr:uid="{00000000-0005-0000-0000-00007A0F0000}"/>
    <cellStyle name="Normal 42 6 3 2" xfId="6356" xr:uid="{5782D0CE-7C15-4B54-B787-919F64BDCDDF}"/>
    <cellStyle name="Normal 42 6 3 2 2" xfId="45244" xr:uid="{F4FD4C61-8674-45C1-B3B4-6D48FA6BEC0F}"/>
    <cellStyle name="Normal 42 6 3 2 3" xfId="8046" xr:uid="{2AD2A3F8-057C-4D4A-BD34-0B3B10AED278}"/>
    <cellStyle name="Normal 42 6 3 3" xfId="6915" xr:uid="{91613888-8572-4647-9BA7-E6E5C44BE5FF}"/>
    <cellStyle name="Normal 42 6 3 3 2" xfId="45802" xr:uid="{10B2E09F-E31E-45A4-B676-F2822F60B1E6}"/>
    <cellStyle name="Normal 42 6 3 3 3" xfId="8604" xr:uid="{844280F8-592B-4420-BBFC-21DFECF24AEF}"/>
    <cellStyle name="Normal 42 6 3 4" xfId="44670" xr:uid="{13D24ACC-0A11-415C-8145-2F3FAC21E701}"/>
    <cellStyle name="Normal 42 6 3 5" xfId="7472" xr:uid="{73563478-0BC2-4E81-AB81-C0AA4FF3001B}"/>
    <cellStyle name="Normal 42 6 4" xfId="5808" xr:uid="{00000000-0005-0000-0000-00007B0F0000}"/>
    <cellStyle name="Normal 42 6 4 2" xfId="6429" xr:uid="{29B28249-8C3F-4D4C-8E54-B2F33D7E0A42}"/>
    <cellStyle name="Normal 42 6 4 2 2" xfId="45317" xr:uid="{4B7C093B-F8A0-4F60-A230-41B70A7E0BE9}"/>
    <cellStyle name="Normal 42 6 4 2 3" xfId="8119" xr:uid="{88E3330C-79AC-409E-9C88-3342FC47DECB}"/>
    <cellStyle name="Normal 42 6 4 3" xfId="6988" xr:uid="{B7387D77-B074-4B5B-B7B8-8FB1A94C9584}"/>
    <cellStyle name="Normal 42 6 4 3 2" xfId="45875" xr:uid="{0A80EA3C-6E18-489D-AE6F-111061DB58ED}"/>
    <cellStyle name="Normal 42 6 4 3 3" xfId="8677" xr:uid="{628F88A3-66E1-429F-9EA8-78BD8967C766}"/>
    <cellStyle name="Normal 42 6 4 4" xfId="44743" xr:uid="{ED2B524C-835A-49C5-9536-2294E7F93487}"/>
    <cellStyle name="Normal 42 6 4 5" xfId="7545" xr:uid="{3CE96498-A3D4-4D3F-A7AA-5F4C95636E8F}"/>
    <cellStyle name="Normal 42 6 5" xfId="5881" xr:uid="{00000000-0005-0000-0000-00007C0F0000}"/>
    <cellStyle name="Normal 42 6 5 2" xfId="6502" xr:uid="{C1D64F57-B2CE-440E-825D-2171BF4EFF4D}"/>
    <cellStyle name="Normal 42 6 5 2 2" xfId="45390" xr:uid="{4A904D08-405F-4C1D-AA01-D8A0AD214D62}"/>
    <cellStyle name="Normal 42 6 5 2 3" xfId="8192" xr:uid="{3D2CE003-AA14-48C9-B832-4AF356B7DD00}"/>
    <cellStyle name="Normal 42 6 5 3" xfId="7061" xr:uid="{7EBC4FA1-6BEF-4317-9F41-6E30A5B8FE44}"/>
    <cellStyle name="Normal 42 6 5 3 2" xfId="45948" xr:uid="{31FFBD6F-650B-4285-ABFE-F39BA70A196A}"/>
    <cellStyle name="Normal 42 6 5 3 3" xfId="8750" xr:uid="{1F851D5C-1027-49FA-B6E5-69EBBF117CC6}"/>
    <cellStyle name="Normal 42 6 5 4" xfId="44816" xr:uid="{9D7A6D5B-ACB6-4D97-9B43-2FA85F2D00ED}"/>
    <cellStyle name="Normal 42 6 5 5" xfId="7618" xr:uid="{D17AE46F-27CE-4AFD-8380-981593FAB371}"/>
    <cellStyle name="Normal 42 6 6" xfId="6058" xr:uid="{7560233B-77A8-432C-B557-BA9EB5E8DE4F}"/>
    <cellStyle name="Normal 42 6 6 2" xfId="44966" xr:uid="{0C74332E-FF68-4DD5-A2F2-683085BB5B6F}"/>
    <cellStyle name="Normal 42 6 6 3" xfId="7768" xr:uid="{E1C701B5-5A9C-4EB1-8857-05AEDC98313C}"/>
    <cellStyle name="Normal 42 6 7" xfId="6639" xr:uid="{15E0F794-E4D8-4721-8CB2-F8036E7C8686}"/>
    <cellStyle name="Normal 42 6 7 2" xfId="45527" xr:uid="{9C2012E4-5FF0-4752-B9AE-DE92CAC45397}"/>
    <cellStyle name="Normal 42 6 7 3" xfId="8329" xr:uid="{D82227CE-99C6-49F7-A082-0A2340ECA819}"/>
    <cellStyle name="Normal 42 6 8" xfId="44109" xr:uid="{F9D7897E-9E13-4A14-8B7C-C0B454BE319E}"/>
    <cellStyle name="Normal 42 6 9" xfId="44396" xr:uid="{B7F9CBD5-8997-4DCB-BA8E-D175D4D1BB49}"/>
    <cellStyle name="Normal 42 7" xfId="1274" xr:uid="{00000000-0005-0000-0000-00007D0F0000}"/>
    <cellStyle name="Normal 42 7 2" xfId="4346" xr:uid="{00000000-0005-0000-0000-00007E0F0000}"/>
    <cellStyle name="Normal 42 7 2 2" xfId="6281" xr:uid="{F256EE86-7E91-436A-A473-DEE974B89940}"/>
    <cellStyle name="Normal 42 7 2 2 2" xfId="45171" xr:uid="{7DB06171-DD33-4D91-8CE4-47D5A52F3079}"/>
    <cellStyle name="Normal 42 7 2 2 3" xfId="7973" xr:uid="{5F1D5C38-C2B0-49BF-9A40-9A6D95B64718}"/>
    <cellStyle name="Normal 42 7 2 3" xfId="6842" xr:uid="{31FA92EA-2A32-4CBD-8F5D-E695C051FD4D}"/>
    <cellStyle name="Normal 42 7 2 3 2" xfId="45729" xr:uid="{14A204E5-79DA-4EF5-812A-A484C4204E57}"/>
    <cellStyle name="Normal 42 7 2 3 3" xfId="8531" xr:uid="{57EFC9C1-EE1D-43E8-9B3E-B39BF074621E}"/>
    <cellStyle name="Normal 42 7 2 4" xfId="44598" xr:uid="{6B85F3D8-2A7F-4689-B3BA-19277F1CD4B0}"/>
    <cellStyle name="Normal 42 7 2 5" xfId="7400" xr:uid="{5AE2C975-D898-4B11-B1BD-6B7232168120}"/>
    <cellStyle name="Normal 42 7 3" xfId="5736" xr:uid="{00000000-0005-0000-0000-00007F0F0000}"/>
    <cellStyle name="Normal 42 7 3 2" xfId="6357" xr:uid="{983E611A-DF42-4508-8E43-01149FCC95DE}"/>
    <cellStyle name="Normal 42 7 3 2 2" xfId="45245" xr:uid="{95D521C6-CF6F-4BF5-BD97-1236BCCE0425}"/>
    <cellStyle name="Normal 42 7 3 2 3" xfId="8047" xr:uid="{943FDF17-7341-4A33-806C-3A3179F64B6E}"/>
    <cellStyle name="Normal 42 7 3 3" xfId="6916" xr:uid="{8C7726DE-8847-4BEB-801A-393EA9FBE0D8}"/>
    <cellStyle name="Normal 42 7 3 3 2" xfId="45803" xr:uid="{C25B75DB-509E-4835-9535-20930B43547B}"/>
    <cellStyle name="Normal 42 7 3 3 3" xfId="8605" xr:uid="{272503E0-06E2-43CE-A381-6331CD39B783}"/>
    <cellStyle name="Normal 42 7 3 4" xfId="44671" xr:uid="{1A22CE7E-8C51-4F5C-8E74-992193619038}"/>
    <cellStyle name="Normal 42 7 3 5" xfId="7473" xr:uid="{E40544B7-23DA-4482-92A5-25D36A76410A}"/>
    <cellStyle name="Normal 42 7 4" xfId="5809" xr:uid="{00000000-0005-0000-0000-0000800F0000}"/>
    <cellStyle name="Normal 42 7 4 2" xfId="6430" xr:uid="{0C0CE5CA-5C80-4297-BD5A-B1986F1A6206}"/>
    <cellStyle name="Normal 42 7 4 2 2" xfId="45318" xr:uid="{5DCF2A2F-E4FF-4D56-8949-5101A0041012}"/>
    <cellStyle name="Normal 42 7 4 2 3" xfId="8120" xr:uid="{413FA43A-6416-4E20-9DCD-FD7A2C7B422F}"/>
    <cellStyle name="Normal 42 7 4 3" xfId="6989" xr:uid="{135D06B7-1598-492C-B256-284778E28AFF}"/>
    <cellStyle name="Normal 42 7 4 3 2" xfId="45876" xr:uid="{9558F79B-00D9-4965-BAD0-4CFF049FE53C}"/>
    <cellStyle name="Normal 42 7 4 3 3" xfId="8678" xr:uid="{851293D4-4112-4042-B60C-D20020C7A506}"/>
    <cellStyle name="Normal 42 7 4 4" xfId="44744" xr:uid="{EE0971DA-1DE9-4DE1-8835-6DF74CE1CA86}"/>
    <cellStyle name="Normal 42 7 4 5" xfId="7546" xr:uid="{85C2437E-7B64-4013-AB7C-28DCC8552988}"/>
    <cellStyle name="Normal 42 7 5" xfId="5882" xr:uid="{00000000-0005-0000-0000-0000810F0000}"/>
    <cellStyle name="Normal 42 7 5 2" xfId="6503" xr:uid="{09EADBF8-2EAA-4C3E-A124-D61F67B0D86C}"/>
    <cellStyle name="Normal 42 7 5 2 2" xfId="45391" xr:uid="{88BA085E-2DA3-433D-A7C9-0841A061E66C}"/>
    <cellStyle name="Normal 42 7 5 2 3" xfId="8193" xr:uid="{25356B21-BEF8-47A3-AB29-8C65DD772E21}"/>
    <cellStyle name="Normal 42 7 5 3" xfId="7062" xr:uid="{6AD51032-2A89-4BFA-BED6-0541F99BBD7E}"/>
    <cellStyle name="Normal 42 7 5 3 2" xfId="45949" xr:uid="{E42B605E-CFC5-4897-A03D-BE472F2DEDCC}"/>
    <cellStyle name="Normal 42 7 5 3 3" xfId="8751" xr:uid="{7F842FFD-C8DB-4181-B6FA-0DB3C0ACF61B}"/>
    <cellStyle name="Normal 42 7 5 4" xfId="44817" xr:uid="{AFF77370-F291-444A-AC22-C5A647498677}"/>
    <cellStyle name="Normal 42 7 5 5" xfId="7619" xr:uid="{94879D29-9F5A-4845-AE89-2040BDD2F281}"/>
    <cellStyle name="Normal 42 7 6" xfId="6059" xr:uid="{284F7821-B1DD-482E-A6A4-D9F7259F2EE1}"/>
    <cellStyle name="Normal 42 7 6 2" xfId="44967" xr:uid="{305941FF-757A-494D-B539-D2660492D218}"/>
    <cellStyle name="Normal 42 7 6 3" xfId="7769" xr:uid="{D9EB30F1-4353-4D4F-8413-6DCEB42BEC28}"/>
    <cellStyle name="Normal 42 7 7" xfId="6640" xr:uid="{7DB15F51-EA9A-42D7-9620-49B95426273F}"/>
    <cellStyle name="Normal 42 7 7 2" xfId="45528" xr:uid="{3550A59C-EF92-4358-B929-37DEE540BA93}"/>
    <cellStyle name="Normal 42 7 7 3" xfId="8330" xr:uid="{05C98587-3EFA-46C6-BE33-C6616AB553C9}"/>
    <cellStyle name="Normal 42 7 8" xfId="44397" xr:uid="{3178FC8B-71A9-4928-AB8B-FB4D6BADE1F1}"/>
    <cellStyle name="Normal 42 7 9" xfId="7199" xr:uid="{E6F19808-AC71-4258-8A9C-CB53E303A20B}"/>
    <cellStyle name="Normal 42 8" xfId="4347" xr:uid="{00000000-0005-0000-0000-0000820F0000}"/>
    <cellStyle name="Normal 42 8 2" xfId="6282" xr:uid="{D2C49169-3786-4F93-BF5A-89C6E0FA4431}"/>
    <cellStyle name="Normal 42 9" xfId="4329" xr:uid="{00000000-0005-0000-0000-0000830F0000}"/>
    <cellStyle name="Normal 42 9 2" xfId="6264" xr:uid="{85145E3C-F92F-44F3-949B-B2BCC393B5E7}"/>
    <cellStyle name="Normal 42 9 2 2" xfId="45154" xr:uid="{F777DD1A-FB6B-4C3D-95BF-D64CB552CE67}"/>
    <cellStyle name="Normal 42 9 2 3" xfId="7956" xr:uid="{7C4D03F1-0CC9-4A71-9AF0-7DF5E6FEA0F5}"/>
    <cellStyle name="Normal 42 9 3" xfId="6825" xr:uid="{36F805F8-EA57-4BFC-BB38-2F4166982D02}"/>
    <cellStyle name="Normal 42 9 3 2" xfId="45712" xr:uid="{05633456-3854-46AC-8316-751A37886F81}"/>
    <cellStyle name="Normal 42 9 3 3" xfId="8514" xr:uid="{02E3F140-C71A-4D11-8299-AAC93EE0E3BB}"/>
    <cellStyle name="Normal 42 9 4" xfId="44581" xr:uid="{9D70CA3B-3335-4231-826F-F8383BCAE11F}"/>
    <cellStyle name="Normal 42 9 5" xfId="7383" xr:uid="{703F9673-D3D5-4934-800C-1212198876D4}"/>
    <cellStyle name="Normal 43" xfId="1275" xr:uid="{00000000-0005-0000-0000-0000840F0000}"/>
    <cellStyle name="Normal 43 10" xfId="4348" xr:uid="{00000000-0005-0000-0000-0000850F0000}"/>
    <cellStyle name="Normal 43 10 2" xfId="6283" xr:uid="{9087EBBC-ACFD-407C-9627-413A38EFB56C}"/>
    <cellStyle name="Normal 43 10 2 2" xfId="45172" xr:uid="{DBA8E5F8-636B-4AF4-8860-7D16F30DB23B}"/>
    <cellStyle name="Normal 43 10 2 3" xfId="7974" xr:uid="{70897C06-D97D-4D0C-AC81-78779E2FD57A}"/>
    <cellStyle name="Normal 43 10 3" xfId="6843" xr:uid="{E0DDBD3F-FC9D-47AA-BFFC-740858B6D074}"/>
    <cellStyle name="Normal 43 10 3 2" xfId="45730" xr:uid="{670D6207-B4B6-4294-ABCB-580B1FA1940F}"/>
    <cellStyle name="Normal 43 10 3 3" xfId="8532" xr:uid="{975BDCA8-5E2E-4500-80FD-F1D3B5CF13E6}"/>
    <cellStyle name="Normal 43 10 4" xfId="44599" xr:uid="{F2FE3A87-C1AA-4C8F-9C2B-03C5A01033D8}"/>
    <cellStyle name="Normal 43 10 5" xfId="7401" xr:uid="{1C1E5927-B244-4A4B-9F2D-0F0B7B0FE5A6}"/>
    <cellStyle name="Normal 43 11" xfId="5737" xr:uid="{00000000-0005-0000-0000-0000860F0000}"/>
    <cellStyle name="Normal 43 11 2" xfId="6358" xr:uid="{BDE9592F-4F97-45E2-A3A1-5E9AB593F87E}"/>
    <cellStyle name="Normal 43 11 2 2" xfId="45246" xr:uid="{2800B323-628E-4EA7-B10E-7144DAE9B162}"/>
    <cellStyle name="Normal 43 11 2 3" xfId="8048" xr:uid="{82E32A6A-B6A2-4D21-A71C-64786A062E2D}"/>
    <cellStyle name="Normal 43 11 3" xfId="6917" xr:uid="{AC0C1329-1D63-4101-849D-DDC347577D8E}"/>
    <cellStyle name="Normal 43 11 3 2" xfId="45804" xr:uid="{A4A4BB9D-CF80-4AAC-BCC0-0632C1AC94F0}"/>
    <cellStyle name="Normal 43 11 3 3" xfId="8606" xr:uid="{91967380-8688-4453-BA12-720272779FE0}"/>
    <cellStyle name="Normal 43 11 4" xfId="44672" xr:uid="{E57CB4DD-BA14-489F-A6DD-E50654565868}"/>
    <cellStyle name="Normal 43 11 5" xfId="7474" xr:uid="{BD2F05FD-F570-4E7E-BBD9-6979DAA381FC}"/>
    <cellStyle name="Normal 43 12" xfId="5810" xr:uid="{00000000-0005-0000-0000-0000870F0000}"/>
    <cellStyle name="Normal 43 12 2" xfId="6431" xr:uid="{B9728BD2-6F0A-45E6-BD49-FECB1D6D3F73}"/>
    <cellStyle name="Normal 43 12 2 2" xfId="45319" xr:uid="{B5BF2F6D-9C6A-4160-9A9D-0AFB0482346E}"/>
    <cellStyle name="Normal 43 12 2 3" xfId="8121" xr:uid="{3E49C391-80E2-4DFC-983A-1F1F105BDA12}"/>
    <cellStyle name="Normal 43 12 3" xfId="6990" xr:uid="{0DFDD22A-C2AF-4F6D-8545-21541FA98588}"/>
    <cellStyle name="Normal 43 12 3 2" xfId="45877" xr:uid="{B3EFC774-F9D2-431A-9542-5EC4A78F144D}"/>
    <cellStyle name="Normal 43 12 3 3" xfId="8679" xr:uid="{46C3F25F-162F-4F16-8903-6E106473A13A}"/>
    <cellStyle name="Normal 43 12 4" xfId="44745" xr:uid="{DBE0F309-DF8E-47AF-9BB1-F83D4CFEADA6}"/>
    <cellStyle name="Normal 43 12 5" xfId="7547" xr:uid="{D24CD5A1-82B9-4597-8704-4B1D6B9F363A}"/>
    <cellStyle name="Normal 43 13" xfId="5883" xr:uid="{00000000-0005-0000-0000-0000880F0000}"/>
    <cellStyle name="Normal 43 13 2" xfId="6504" xr:uid="{6BAEDD76-AAE2-48E3-9222-DD09717EEE77}"/>
    <cellStyle name="Normal 43 13 2 2" xfId="45392" xr:uid="{5A5757BA-6F0D-439D-AAE2-7846DE6E207A}"/>
    <cellStyle name="Normal 43 13 2 3" xfId="8194" xr:uid="{BBEBE21F-9CAF-432D-BDA0-690BDAE10588}"/>
    <cellStyle name="Normal 43 13 3" xfId="7063" xr:uid="{697F481E-304F-417F-8542-145ACCC067F9}"/>
    <cellStyle name="Normal 43 13 3 2" xfId="45950" xr:uid="{A340209C-AA99-4B05-8AF3-1D8C4700F94F}"/>
    <cellStyle name="Normal 43 13 3 3" xfId="8752" xr:uid="{6892D67D-E11C-4ABC-BA93-2DA0BD9DFB75}"/>
    <cellStyle name="Normal 43 13 4" xfId="44818" xr:uid="{336FCDD8-9EA3-473D-BA07-0921BCEFD74F}"/>
    <cellStyle name="Normal 43 13 5" xfId="7620" xr:uid="{7555206E-D3CB-49BF-BB39-3A1C684A1D48}"/>
    <cellStyle name="Normal 43 14" xfId="6060" xr:uid="{63E23A6B-2972-46DC-AD74-34BCD478BC2B}"/>
    <cellStyle name="Normal 43 14 2" xfId="44968" xr:uid="{65383E7B-1F5C-411F-B1D5-100331EB2DDC}"/>
    <cellStyle name="Normal 43 14 3" xfId="7770" xr:uid="{8B5677ED-C658-4151-A961-E47928A5720A}"/>
    <cellStyle name="Normal 43 15" xfId="6641" xr:uid="{294DD976-77DD-4BD3-9C94-C6BE02DC5A65}"/>
    <cellStyle name="Normal 43 15 2" xfId="45529" xr:uid="{40FDA8F6-4FB9-45CC-9472-349FFEFC605D}"/>
    <cellStyle name="Normal 43 15 3" xfId="8331" xr:uid="{993E7077-240B-4E87-A95F-136CDF1601C2}"/>
    <cellStyle name="Normal 43 16" xfId="44398" xr:uid="{B9DC5143-595E-4F36-BBDC-E7B136AADF21}"/>
    <cellStyle name="Normal 43 17" xfId="7200" xr:uid="{AFB950A9-0162-4279-ADF0-951B076BCA0D}"/>
    <cellStyle name="Normal 43 2" xfId="1276" xr:uid="{00000000-0005-0000-0000-0000890F0000}"/>
    <cellStyle name="Normal 43 3" xfId="1277" xr:uid="{00000000-0005-0000-0000-00008A0F0000}"/>
    <cellStyle name="Normal 43 3 10" xfId="5884" xr:uid="{00000000-0005-0000-0000-00008B0F0000}"/>
    <cellStyle name="Normal 43 3 10 2" xfId="6505" xr:uid="{E9076415-7DD7-4D08-99BD-0E858DAEF72E}"/>
    <cellStyle name="Normal 43 3 10 2 2" xfId="45393" xr:uid="{3209BF50-DA79-48DC-A34B-94FD097B4D95}"/>
    <cellStyle name="Normal 43 3 10 2 3" xfId="8195" xr:uid="{C3341A38-9808-410E-85B8-85EDA9AE5830}"/>
    <cellStyle name="Normal 43 3 10 3" xfId="7064" xr:uid="{F75DE9CB-159C-499D-93EF-199C80CA8C32}"/>
    <cellStyle name="Normal 43 3 10 3 2" xfId="45951" xr:uid="{E677AB7C-3091-4F75-9CEF-D87901023B83}"/>
    <cellStyle name="Normal 43 3 10 3 3" xfId="8753" xr:uid="{869339C8-5880-4154-A7B5-F647AD2133D7}"/>
    <cellStyle name="Normal 43 3 10 4" xfId="44819" xr:uid="{8EEC12D7-62D0-4F30-A52C-3A981358368A}"/>
    <cellStyle name="Normal 43 3 10 5" xfId="7621" xr:uid="{94B79146-7479-4C8C-845B-A5D3FD4866B6}"/>
    <cellStyle name="Normal 43 3 11" xfId="6061" xr:uid="{75D6C05E-16F4-4452-A294-2F54C7C80FC4}"/>
    <cellStyle name="Normal 43 3 11 2" xfId="44969" xr:uid="{DAA507B7-7C8E-475A-9CA4-A813433A0839}"/>
    <cellStyle name="Normal 43 3 11 3" xfId="7771" xr:uid="{625922EC-0BFB-497B-A1D6-B292CB9F9913}"/>
    <cellStyle name="Normal 43 3 12" xfId="6642" xr:uid="{96435D4A-BA6E-4D5E-89DA-53A09F5013A9}"/>
    <cellStyle name="Normal 43 3 12 2" xfId="45530" xr:uid="{39128F7E-7B4B-4ED4-8AF5-D8CA575BEE9A}"/>
    <cellStyle name="Normal 43 3 12 3" xfId="8332" xr:uid="{693BFD3B-A2B5-4274-B0D6-945AB653E3AC}"/>
    <cellStyle name="Normal 43 3 13" xfId="35782" xr:uid="{C630E4C0-A4D6-4956-A77E-A7BD8758C0B6}"/>
    <cellStyle name="Normal 43 3 14" xfId="44399" xr:uid="{6F0ED4A7-EFAA-410C-8437-E8C160F05EEE}"/>
    <cellStyle name="Normal 43 3 15" xfId="7201" xr:uid="{856341B9-E90A-4319-825D-19B9CC01DE08}"/>
    <cellStyle name="Normal 43 3 2" xfId="1278" xr:uid="{00000000-0005-0000-0000-00008C0F0000}"/>
    <cellStyle name="Normal 43 3 2 10" xfId="44400" xr:uid="{16A5C633-F104-409A-91CB-3645A5055EA9}"/>
    <cellStyle name="Normal 43 3 2 11" xfId="7202" xr:uid="{21190ACE-C307-4233-AD61-2107EDB24470}"/>
    <cellStyle name="Normal 43 3 2 2" xfId="1279" xr:uid="{00000000-0005-0000-0000-00008D0F0000}"/>
    <cellStyle name="Normal 43 3 2 2 2" xfId="4351" xr:uid="{00000000-0005-0000-0000-00008E0F0000}"/>
    <cellStyle name="Normal 43 3 2 2 2 2" xfId="6286" xr:uid="{FE3E355C-B6B7-4DB7-947D-704107A232B1}"/>
    <cellStyle name="Normal 43 3 2 2 2 2 2" xfId="45175" xr:uid="{2991AE23-F21F-470F-A71E-3C359A3D6AC0}"/>
    <cellStyle name="Normal 43 3 2 2 2 2 3" xfId="7977" xr:uid="{0CDB7859-DB72-4C4B-B45C-C609BE675769}"/>
    <cellStyle name="Normal 43 3 2 2 2 3" xfId="6846" xr:uid="{1BF6D838-047E-4E2C-8A20-A943732C0BDC}"/>
    <cellStyle name="Normal 43 3 2 2 2 3 2" xfId="45733" xr:uid="{0655215A-7E1B-47F5-9EFB-D348BE85D9F7}"/>
    <cellStyle name="Normal 43 3 2 2 2 3 3" xfId="8535" xr:uid="{FCA48DFE-0632-4D9B-8D2B-6698C1FE1645}"/>
    <cellStyle name="Normal 43 3 2 2 2 4" xfId="44602" xr:uid="{6430B636-07DD-4EF2-89A8-32BBAC192867}"/>
    <cellStyle name="Normal 43 3 2 2 2 5" xfId="7404" xr:uid="{CFF0F669-84A8-42D5-AD6A-2C84C01B7965}"/>
    <cellStyle name="Normal 43 3 2 2 3" xfId="5740" xr:uid="{00000000-0005-0000-0000-00008F0F0000}"/>
    <cellStyle name="Normal 43 3 2 2 3 2" xfId="6361" xr:uid="{5E607C01-036C-47BE-9DB6-6245245EBE49}"/>
    <cellStyle name="Normal 43 3 2 2 3 2 2" xfId="45249" xr:uid="{4A7C8C3C-394B-433F-BBF0-7B28D76E5CBA}"/>
    <cellStyle name="Normal 43 3 2 2 3 2 3" xfId="8051" xr:uid="{5C4077E7-C43B-4F68-A39D-1A7CD07D6E5B}"/>
    <cellStyle name="Normal 43 3 2 2 3 3" xfId="6920" xr:uid="{BB08D758-FA05-4231-9C88-85ECF51B2238}"/>
    <cellStyle name="Normal 43 3 2 2 3 3 2" xfId="45807" xr:uid="{271AED58-E791-421E-AEDA-B006936A5242}"/>
    <cellStyle name="Normal 43 3 2 2 3 3 3" xfId="8609" xr:uid="{FCC03853-B63D-44CE-A50B-D709C1ED6722}"/>
    <cellStyle name="Normal 43 3 2 2 3 4" xfId="44675" xr:uid="{7E7378D6-BD72-45E6-9D1E-2E9824913A58}"/>
    <cellStyle name="Normal 43 3 2 2 3 5" xfId="7477" xr:uid="{8ACCD6B7-FC61-456E-B617-97F48E1DF38F}"/>
    <cellStyle name="Normal 43 3 2 2 4" xfId="5813" xr:uid="{00000000-0005-0000-0000-0000900F0000}"/>
    <cellStyle name="Normal 43 3 2 2 4 2" xfId="6434" xr:uid="{4E350EC9-9CE7-4F7F-91AD-197F917C8E13}"/>
    <cellStyle name="Normal 43 3 2 2 4 2 2" xfId="45322" xr:uid="{F31C3F11-B9A4-459C-99D1-4D7D426DFF19}"/>
    <cellStyle name="Normal 43 3 2 2 4 2 3" xfId="8124" xr:uid="{E674A0B6-3F44-4DAD-8D7E-76716DA54872}"/>
    <cellStyle name="Normal 43 3 2 2 4 3" xfId="6993" xr:uid="{AB5C5E27-9597-4E4C-A7CF-5BE2D083E2AF}"/>
    <cellStyle name="Normal 43 3 2 2 4 3 2" xfId="45880" xr:uid="{BD4FEEF0-ADE2-45FE-8464-789E3A90A4CF}"/>
    <cellStyle name="Normal 43 3 2 2 4 3 3" xfId="8682" xr:uid="{0CE9E9AB-066D-47C3-8AAD-1FBFAF596A29}"/>
    <cellStyle name="Normal 43 3 2 2 4 4" xfId="44748" xr:uid="{A08AAA2D-6C54-41CE-9319-27E4548FD5C2}"/>
    <cellStyle name="Normal 43 3 2 2 4 5" xfId="7550" xr:uid="{5AF74745-EF6B-4F6B-83EA-7871E22BB8E2}"/>
    <cellStyle name="Normal 43 3 2 2 5" xfId="5886" xr:uid="{00000000-0005-0000-0000-0000910F0000}"/>
    <cellStyle name="Normal 43 3 2 2 5 2" xfId="6507" xr:uid="{CB509B0C-2023-41EA-8411-E7E3D8EB4F4E}"/>
    <cellStyle name="Normal 43 3 2 2 5 2 2" xfId="45395" xr:uid="{D1320F18-4D06-4BA3-A5E3-C85F919DE5BC}"/>
    <cellStyle name="Normal 43 3 2 2 5 2 3" xfId="8197" xr:uid="{A5A49C37-D46A-43A5-B8BD-11115454A62A}"/>
    <cellStyle name="Normal 43 3 2 2 5 3" xfId="7066" xr:uid="{0BCA3622-C457-4CEC-9415-E7AB592A3DCC}"/>
    <cellStyle name="Normal 43 3 2 2 5 3 2" xfId="45953" xr:uid="{76C28085-E4D6-4CAE-BE7F-A3AC9A8C0D3C}"/>
    <cellStyle name="Normal 43 3 2 2 5 3 3" xfId="8755" xr:uid="{D27EAAE2-BB23-46D2-8A08-7DAE12A2B904}"/>
    <cellStyle name="Normal 43 3 2 2 5 4" xfId="44821" xr:uid="{58A35266-8C78-43F4-8735-80C3CD8271F2}"/>
    <cellStyle name="Normal 43 3 2 2 5 5" xfId="7623" xr:uid="{D99FAA9D-36B3-4826-A868-6803BF8012B1}"/>
    <cellStyle name="Normal 43 3 2 2 6" xfId="6063" xr:uid="{AA129767-8757-4384-8862-5B1A285E34F1}"/>
    <cellStyle name="Normal 43 3 2 2 6 2" xfId="44971" xr:uid="{BA07BADA-358E-4219-9816-56911B729C3E}"/>
    <cellStyle name="Normal 43 3 2 2 6 3" xfId="7773" xr:uid="{01B31633-DF30-4B9D-9BEF-59A048445E98}"/>
    <cellStyle name="Normal 43 3 2 2 7" xfId="6644" xr:uid="{8833B5DF-ED97-45D3-8D2C-1EAE51B549B7}"/>
    <cellStyle name="Normal 43 3 2 2 7 2" xfId="45532" xr:uid="{E54A080F-393A-461B-B075-DDFCF842AF72}"/>
    <cellStyle name="Normal 43 3 2 2 7 3" xfId="8334" xr:uid="{919B3B3D-3054-4479-A54C-FF72A20AC06B}"/>
    <cellStyle name="Normal 43 3 2 2 8" xfId="44401" xr:uid="{EFEF3A79-4E84-424D-ABA8-2EBF47934407}"/>
    <cellStyle name="Normal 43 3 2 2 9" xfId="7203" xr:uid="{988DB343-AA32-4E2C-9082-E074C83AB883}"/>
    <cellStyle name="Normal 43 3 2 3" xfId="4350" xr:uid="{00000000-0005-0000-0000-0000920F0000}"/>
    <cellStyle name="Normal 43 3 2 3 2" xfId="6285" xr:uid="{92B07C6E-E93B-4306-9F6C-844E51E10502}"/>
    <cellStyle name="Normal 43 3 2 3 2 2" xfId="45174" xr:uid="{9E91CACA-94C0-461A-B90B-E0A22AA9EC1B}"/>
    <cellStyle name="Normal 43 3 2 3 2 3" xfId="7976" xr:uid="{C264ECB5-E987-40FF-8DCB-40BEB2635512}"/>
    <cellStyle name="Normal 43 3 2 3 3" xfId="6845" xr:uid="{A82217F3-F182-4D90-A833-8A4AB9522E36}"/>
    <cellStyle name="Normal 43 3 2 3 3 2" xfId="45732" xr:uid="{FFFBD5F9-7BE6-40D8-9E17-F1D2828F8E1B}"/>
    <cellStyle name="Normal 43 3 2 3 3 3" xfId="8534" xr:uid="{99D5224E-C2A7-463A-92EC-F03B68BA501D}"/>
    <cellStyle name="Normal 43 3 2 3 4" xfId="44601" xr:uid="{BAB40719-8119-4DF3-BCAA-FBF7974922E2}"/>
    <cellStyle name="Normal 43 3 2 3 5" xfId="7403" xr:uid="{C4CC677C-E988-41A3-97A5-E761BDFBA4E1}"/>
    <cellStyle name="Normal 43 3 2 4" xfId="5739" xr:uid="{00000000-0005-0000-0000-0000930F0000}"/>
    <cellStyle name="Normal 43 3 2 4 2" xfId="6360" xr:uid="{83010341-DF95-4400-B09E-E10ECAFFDA1C}"/>
    <cellStyle name="Normal 43 3 2 4 2 2" xfId="45248" xr:uid="{D5BD68EA-D6DF-4174-AF52-A531BA087669}"/>
    <cellStyle name="Normal 43 3 2 4 2 3" xfId="8050" xr:uid="{0CE98B36-8D15-463E-BE29-EC1BAFECAC8F}"/>
    <cellStyle name="Normal 43 3 2 4 3" xfId="6919" xr:uid="{1178E8A2-04AB-471A-ADB1-B4A0D2F2C83E}"/>
    <cellStyle name="Normal 43 3 2 4 3 2" xfId="45806" xr:uid="{C00C7CC6-F02C-4EA5-A4FF-FB00B284BBA8}"/>
    <cellStyle name="Normal 43 3 2 4 3 3" xfId="8608" xr:uid="{40A6E146-C188-4398-B03B-DFAC20E82BDE}"/>
    <cellStyle name="Normal 43 3 2 4 4" xfId="44674" xr:uid="{C30846C2-F032-43BE-8FD7-6C4FF6CBEC2B}"/>
    <cellStyle name="Normal 43 3 2 4 5" xfId="7476" xr:uid="{1E29EFB8-39CD-4F26-A009-91A4CDA4D08E}"/>
    <cellStyle name="Normal 43 3 2 5" xfId="5812" xr:uid="{00000000-0005-0000-0000-0000940F0000}"/>
    <cellStyle name="Normal 43 3 2 5 2" xfId="6433" xr:uid="{587B2C1C-6B6E-468F-BC14-F125DA4B267C}"/>
    <cellStyle name="Normal 43 3 2 5 2 2" xfId="45321" xr:uid="{EF7540B1-6A82-4EB1-A9EF-03017531BF05}"/>
    <cellStyle name="Normal 43 3 2 5 2 3" xfId="8123" xr:uid="{00C6C2C8-6D12-4173-A226-E48AA1D5173E}"/>
    <cellStyle name="Normal 43 3 2 5 3" xfId="6992" xr:uid="{056BEE7B-159C-44C9-AEC5-4F30075DF117}"/>
    <cellStyle name="Normal 43 3 2 5 3 2" xfId="45879" xr:uid="{3DB96536-BFA5-4375-BA63-B4DAF30C4514}"/>
    <cellStyle name="Normal 43 3 2 5 3 3" xfId="8681" xr:uid="{9E334CED-DDFF-4FC7-B3B5-6C94A093712E}"/>
    <cellStyle name="Normal 43 3 2 5 4" xfId="44747" xr:uid="{EE5848BA-1A37-404E-A7E3-33695864AA12}"/>
    <cellStyle name="Normal 43 3 2 5 5" xfId="7549" xr:uid="{D230FDE5-F723-4633-9AAA-AC8A3C08AC96}"/>
    <cellStyle name="Normal 43 3 2 6" xfId="5885" xr:uid="{00000000-0005-0000-0000-0000950F0000}"/>
    <cellStyle name="Normal 43 3 2 6 2" xfId="6506" xr:uid="{AE406601-F76B-4AEC-A782-0C329BC6D5D4}"/>
    <cellStyle name="Normal 43 3 2 6 2 2" xfId="45394" xr:uid="{C5826880-6013-4BCF-BF42-308F0CECB775}"/>
    <cellStyle name="Normal 43 3 2 6 2 3" xfId="8196" xr:uid="{EBEFB878-4074-49C6-B556-4B18A07ED332}"/>
    <cellStyle name="Normal 43 3 2 6 3" xfId="7065" xr:uid="{E65FBC10-C8D1-416B-A9C3-63490E64607D}"/>
    <cellStyle name="Normal 43 3 2 6 3 2" xfId="45952" xr:uid="{F8A6A39E-0769-49CB-889D-7FA950F338DB}"/>
    <cellStyle name="Normal 43 3 2 6 3 3" xfId="8754" xr:uid="{020A3823-73D7-450D-B832-72C89C81919A}"/>
    <cellStyle name="Normal 43 3 2 6 4" xfId="44820" xr:uid="{89D08B64-7029-43C4-AF96-E21A4C8DA9B4}"/>
    <cellStyle name="Normal 43 3 2 6 5" xfId="7622" xr:uid="{94AC2DFB-8F2C-4EB6-AB88-5EAAE4C3A5B4}"/>
    <cellStyle name="Normal 43 3 2 7" xfId="6062" xr:uid="{83668C0C-5FAF-44CC-AA5B-19FC82157767}"/>
    <cellStyle name="Normal 43 3 2 7 2" xfId="44970" xr:uid="{4844A57C-6253-4E3A-9BBA-E7C84D36E266}"/>
    <cellStyle name="Normal 43 3 2 7 3" xfId="7772" xr:uid="{CF119BAF-980F-4DEA-931C-A8F9093B36AE}"/>
    <cellStyle name="Normal 43 3 2 8" xfId="6643" xr:uid="{A746E6B0-896E-4E63-BC32-FACB00BE108A}"/>
    <cellStyle name="Normal 43 3 2 8 2" xfId="45531" xr:uid="{FF85B708-EEEA-4EE2-858C-A26D1B5FC6CD}"/>
    <cellStyle name="Normal 43 3 2 8 3" xfId="8333" xr:uid="{75692E20-6FEE-4ED9-A0B6-336A71434682}"/>
    <cellStyle name="Normal 43 3 2 9" xfId="44119" xr:uid="{E3CF1C6D-D2F0-49B9-8416-9AAF96CFC4B0}"/>
    <cellStyle name="Normal 43 3 3" xfId="1280" xr:uid="{00000000-0005-0000-0000-0000960F0000}"/>
    <cellStyle name="Normal 43 3 3 10" xfId="44402" xr:uid="{AD08BB13-C083-4922-AB63-5C9D927D533C}"/>
    <cellStyle name="Normal 43 3 3 11" xfId="7204" xr:uid="{4D23FCBE-0681-49AC-B74B-D437FDD26954}"/>
    <cellStyle name="Normal 43 3 3 2" xfId="1281" xr:uid="{00000000-0005-0000-0000-0000970F0000}"/>
    <cellStyle name="Normal 43 3 3 2 2" xfId="4353" xr:uid="{00000000-0005-0000-0000-0000980F0000}"/>
    <cellStyle name="Normal 43 3 3 2 2 2" xfId="6288" xr:uid="{1C15F65D-292F-40FB-9EBF-6703CC29261A}"/>
    <cellStyle name="Normal 43 3 3 2 2 2 2" xfId="45177" xr:uid="{ACD49FBE-8BA0-4F40-8754-D7434F9188A4}"/>
    <cellStyle name="Normal 43 3 3 2 2 2 3" xfId="7979" xr:uid="{569A4143-A87E-49AB-8A77-B5D482B9B16F}"/>
    <cellStyle name="Normal 43 3 3 2 2 3" xfId="6848" xr:uid="{68ED2B79-B31C-428A-AAD8-E59544400D1C}"/>
    <cellStyle name="Normal 43 3 3 2 2 3 2" xfId="45735" xr:uid="{23B08FCE-6849-4D44-8CDE-9179EF9C204D}"/>
    <cellStyle name="Normal 43 3 3 2 2 3 3" xfId="8537" xr:uid="{A4A3CD1D-60DC-437C-B867-4082B3A3AF42}"/>
    <cellStyle name="Normal 43 3 3 2 2 4" xfId="44604" xr:uid="{EEE75222-66CB-4A80-8C5B-783FFBAA8A94}"/>
    <cellStyle name="Normal 43 3 3 2 2 5" xfId="7406" xr:uid="{32047B9D-2EBA-4B1B-ACD0-6D523E989A62}"/>
    <cellStyle name="Normal 43 3 3 2 3" xfId="5742" xr:uid="{00000000-0005-0000-0000-0000990F0000}"/>
    <cellStyle name="Normal 43 3 3 2 3 2" xfId="6363" xr:uid="{4BC2C732-921E-40A2-9513-C7A8D7B42E0E}"/>
    <cellStyle name="Normal 43 3 3 2 3 2 2" xfId="45251" xr:uid="{43B5C3D9-8D67-45BC-AD23-C0D476719787}"/>
    <cellStyle name="Normal 43 3 3 2 3 2 3" xfId="8053" xr:uid="{86A74C5F-871C-4CFE-B010-040103BFA431}"/>
    <cellStyle name="Normal 43 3 3 2 3 3" xfId="6922" xr:uid="{A843E8CF-E80E-40E1-827D-8510F3FC4CDF}"/>
    <cellStyle name="Normal 43 3 3 2 3 3 2" xfId="45809" xr:uid="{ABA93772-D8EA-4B81-B7AE-880985F19460}"/>
    <cellStyle name="Normal 43 3 3 2 3 3 3" xfId="8611" xr:uid="{8E284FBB-82A3-4FE2-A4A6-222C4A75B8C3}"/>
    <cellStyle name="Normal 43 3 3 2 3 4" xfId="44677" xr:uid="{9E8B4E40-C546-43A8-9A41-02F140C17C1F}"/>
    <cellStyle name="Normal 43 3 3 2 3 5" xfId="7479" xr:uid="{89C29286-FD60-4561-9377-14A346380655}"/>
    <cellStyle name="Normal 43 3 3 2 4" xfId="5815" xr:uid="{00000000-0005-0000-0000-00009A0F0000}"/>
    <cellStyle name="Normal 43 3 3 2 4 2" xfId="6436" xr:uid="{E89844D5-DCB5-48B0-8996-E3BDF140AD55}"/>
    <cellStyle name="Normal 43 3 3 2 4 2 2" xfId="45324" xr:uid="{214A71DF-E9C3-44F6-BEE5-1E9A3F3DA020}"/>
    <cellStyle name="Normal 43 3 3 2 4 2 3" xfId="8126" xr:uid="{DCC4E846-CB67-46C9-8E49-BEEE33A8B9E5}"/>
    <cellStyle name="Normal 43 3 3 2 4 3" xfId="6995" xr:uid="{02445719-C7EE-4A22-A4B8-56D2C1862D7A}"/>
    <cellStyle name="Normal 43 3 3 2 4 3 2" xfId="45882" xr:uid="{5ECD4951-1D49-4769-AED4-3F6C60EB139D}"/>
    <cellStyle name="Normal 43 3 3 2 4 3 3" xfId="8684" xr:uid="{7EA9DF47-D274-4DCE-B930-C7145BB89F75}"/>
    <cellStyle name="Normal 43 3 3 2 4 4" xfId="44750" xr:uid="{EF3D697C-2C0A-4778-96FF-342CB26908CB}"/>
    <cellStyle name="Normal 43 3 3 2 4 5" xfId="7552" xr:uid="{CC398DAB-6A8F-4D9E-96A7-373E3F8A9A1D}"/>
    <cellStyle name="Normal 43 3 3 2 5" xfId="5888" xr:uid="{00000000-0005-0000-0000-00009B0F0000}"/>
    <cellStyle name="Normal 43 3 3 2 5 2" xfId="6509" xr:uid="{6575F8B9-1B87-4E97-82FD-925AE563D0E7}"/>
    <cellStyle name="Normal 43 3 3 2 5 2 2" xfId="45397" xr:uid="{6F44F7DC-60B3-4B5A-A853-15006F75E022}"/>
    <cellStyle name="Normal 43 3 3 2 5 2 3" xfId="8199" xr:uid="{5867435C-B717-4FD8-96C7-6B0B31BAD598}"/>
    <cellStyle name="Normal 43 3 3 2 5 3" xfId="7068" xr:uid="{3C4B2225-CAE6-4BA2-AD3F-87FA90F8472E}"/>
    <cellStyle name="Normal 43 3 3 2 5 3 2" xfId="45955" xr:uid="{C53720EB-4094-43B5-BAD5-E2D046FF8485}"/>
    <cellStyle name="Normal 43 3 3 2 5 3 3" xfId="8757" xr:uid="{AB8411A2-7FFB-4A01-B3F7-C057A8104C91}"/>
    <cellStyle name="Normal 43 3 3 2 5 4" xfId="44823" xr:uid="{F5ED3E41-F358-4BB8-BE1E-CB0DC8FBEFE8}"/>
    <cellStyle name="Normal 43 3 3 2 5 5" xfId="7625" xr:uid="{4D80F994-0F47-44BE-B884-5696A3A7B1A6}"/>
    <cellStyle name="Normal 43 3 3 2 6" xfId="6065" xr:uid="{1E0D0E19-DB83-4EBA-8C0C-CEC5EE35D568}"/>
    <cellStyle name="Normal 43 3 3 2 6 2" xfId="44973" xr:uid="{EEAA16F5-2F88-4C70-9696-2710D3522106}"/>
    <cellStyle name="Normal 43 3 3 2 6 3" xfId="7775" xr:uid="{74AB8574-497C-4F72-AA90-4D716CAE35C7}"/>
    <cellStyle name="Normal 43 3 3 2 7" xfId="6646" xr:uid="{E23D453A-4B53-4A9B-B40B-7FDFF4F36FAE}"/>
    <cellStyle name="Normal 43 3 3 2 7 2" xfId="45534" xr:uid="{A1B7B1B5-CA51-414E-8AFF-963D34DC0B42}"/>
    <cellStyle name="Normal 43 3 3 2 7 3" xfId="8336" xr:uid="{CA0AA66E-3253-47F3-BD33-CA0CE1B85033}"/>
    <cellStyle name="Normal 43 3 3 2 8" xfId="44403" xr:uid="{8F701B61-15D7-4B2B-B30B-8DFCA5A74E88}"/>
    <cellStyle name="Normal 43 3 3 2 9" xfId="7205" xr:uid="{60887EF2-B633-4644-80E2-321EBA488214}"/>
    <cellStyle name="Normal 43 3 3 3" xfId="4352" xr:uid="{00000000-0005-0000-0000-00009C0F0000}"/>
    <cellStyle name="Normal 43 3 3 3 2" xfId="6287" xr:uid="{D581F5B9-BC02-4E4E-8F26-65F064D26ACA}"/>
    <cellStyle name="Normal 43 3 3 3 2 2" xfId="45176" xr:uid="{8FBB42D7-8C53-42D0-80E6-62BE7B372C9D}"/>
    <cellStyle name="Normal 43 3 3 3 2 3" xfId="7978" xr:uid="{9CE9BCF1-9957-450A-91A3-467FC2410E2B}"/>
    <cellStyle name="Normal 43 3 3 3 3" xfId="6847" xr:uid="{2F538DC9-C635-41C8-A147-F29FBF0E8999}"/>
    <cellStyle name="Normal 43 3 3 3 3 2" xfId="45734" xr:uid="{B5F9EDEB-4B05-4DE7-99C0-CAAAC42BB0F6}"/>
    <cellStyle name="Normal 43 3 3 3 3 3" xfId="8536" xr:uid="{5845A2EC-EF5D-4D4C-993E-1DD7DEEBA4A6}"/>
    <cellStyle name="Normal 43 3 3 3 4" xfId="44603" xr:uid="{39F9B52D-EE6B-4ABE-AE67-074D1B890144}"/>
    <cellStyle name="Normal 43 3 3 3 5" xfId="7405" xr:uid="{611564DA-6CC3-43F0-8743-067B08BA0F02}"/>
    <cellStyle name="Normal 43 3 3 4" xfId="5741" xr:uid="{00000000-0005-0000-0000-00009D0F0000}"/>
    <cellStyle name="Normal 43 3 3 4 2" xfId="6362" xr:uid="{02CA1593-A86F-45FF-8014-AC3B7840E613}"/>
    <cellStyle name="Normal 43 3 3 4 2 2" xfId="45250" xr:uid="{A4F5FE41-B4A2-4E04-AC2B-46A36BD53215}"/>
    <cellStyle name="Normal 43 3 3 4 2 3" xfId="8052" xr:uid="{0FFA2209-5780-4452-ABEC-5B3DDCC3606C}"/>
    <cellStyle name="Normal 43 3 3 4 3" xfId="6921" xr:uid="{65837053-47F2-4FB2-B09E-B32E59A21253}"/>
    <cellStyle name="Normal 43 3 3 4 3 2" xfId="45808" xr:uid="{A3E262DB-2636-41D8-8549-08E817BFFB2C}"/>
    <cellStyle name="Normal 43 3 3 4 3 3" xfId="8610" xr:uid="{AB8FEF69-7D30-4065-859E-4F23E1997A2C}"/>
    <cellStyle name="Normal 43 3 3 4 4" xfId="44676" xr:uid="{F700F649-1B29-4371-8260-6426871A96A0}"/>
    <cellStyle name="Normal 43 3 3 4 5" xfId="7478" xr:uid="{AC61DD17-AF9D-43A7-BBBE-68218BD56362}"/>
    <cellStyle name="Normal 43 3 3 5" xfId="5814" xr:uid="{00000000-0005-0000-0000-00009E0F0000}"/>
    <cellStyle name="Normal 43 3 3 5 2" xfId="6435" xr:uid="{3EB5A1B9-27D4-4EAE-A251-CC9FA22D69F5}"/>
    <cellStyle name="Normal 43 3 3 5 2 2" xfId="45323" xr:uid="{AF635EA4-D094-4966-9D82-504BE930490E}"/>
    <cellStyle name="Normal 43 3 3 5 2 3" xfId="8125" xr:uid="{8CE255D2-1258-443D-BDC5-B7D910928A45}"/>
    <cellStyle name="Normal 43 3 3 5 3" xfId="6994" xr:uid="{E53152D7-117D-4BFC-9913-5A9936B1723F}"/>
    <cellStyle name="Normal 43 3 3 5 3 2" xfId="45881" xr:uid="{D5B82206-7A72-495E-BFB8-F39DDF5849F9}"/>
    <cellStyle name="Normal 43 3 3 5 3 3" xfId="8683" xr:uid="{857AF416-7F33-4E47-9A84-D82FA1E84A84}"/>
    <cellStyle name="Normal 43 3 3 5 4" xfId="44749" xr:uid="{C625F6D4-4382-4FC3-B2AB-98A2985A3EFF}"/>
    <cellStyle name="Normal 43 3 3 5 5" xfId="7551" xr:uid="{2BBAF5CA-A04E-410D-AE67-C679AE895297}"/>
    <cellStyle name="Normal 43 3 3 6" xfId="5887" xr:uid="{00000000-0005-0000-0000-00009F0F0000}"/>
    <cellStyle name="Normal 43 3 3 6 2" xfId="6508" xr:uid="{5446EFB9-E7BF-4C6A-A213-EA74ECE9787A}"/>
    <cellStyle name="Normal 43 3 3 6 2 2" xfId="45396" xr:uid="{56D2F17F-FC25-400F-9CE0-92A527B27AA2}"/>
    <cellStyle name="Normal 43 3 3 6 2 3" xfId="8198" xr:uid="{41D7AA40-4E3B-43AD-9F1D-601396FD8838}"/>
    <cellStyle name="Normal 43 3 3 6 3" xfId="7067" xr:uid="{7296C64E-DD5F-4280-8752-8A499D76C852}"/>
    <cellStyle name="Normal 43 3 3 6 3 2" xfId="45954" xr:uid="{CAC5A632-5789-4327-8535-BEC7D01865FD}"/>
    <cellStyle name="Normal 43 3 3 6 3 3" xfId="8756" xr:uid="{7A8E5E73-98FB-4FBD-8F24-311D7789DD5A}"/>
    <cellStyle name="Normal 43 3 3 6 4" xfId="44822" xr:uid="{CD614255-636E-4387-8B25-A09693DB4849}"/>
    <cellStyle name="Normal 43 3 3 6 5" xfId="7624" xr:uid="{4BFFE874-FC5C-47A0-AB24-6CE791B4A0D6}"/>
    <cellStyle name="Normal 43 3 3 7" xfId="6064" xr:uid="{4E0869BA-F052-49EA-9363-8944F616F6C3}"/>
    <cellStyle name="Normal 43 3 3 7 2" xfId="44972" xr:uid="{6EFFD77E-501C-42CB-9870-D1EBAB1AE1D6}"/>
    <cellStyle name="Normal 43 3 3 7 3" xfId="7774" xr:uid="{00302259-797A-496E-979E-8BD60269945F}"/>
    <cellStyle name="Normal 43 3 3 8" xfId="6645" xr:uid="{BECE5B82-E06A-46F9-8721-5BDC68FD38B8}"/>
    <cellStyle name="Normal 43 3 3 8 2" xfId="45533" xr:uid="{238B0303-0811-457A-9220-0325FA31F6F3}"/>
    <cellStyle name="Normal 43 3 3 8 3" xfId="8335" xr:uid="{6F712B3E-7FC2-4A27-977D-15620EDDC9CD}"/>
    <cellStyle name="Normal 43 3 3 9" xfId="44120" xr:uid="{94B91B29-815C-442E-9C1D-3605142FD289}"/>
    <cellStyle name="Normal 43 3 4" xfId="1282" xr:uid="{00000000-0005-0000-0000-0000A00F0000}"/>
    <cellStyle name="Normal 43 3 4 10" xfId="44404" xr:uid="{DD8240C3-F036-4AFB-A8E0-88AADC90BD37}"/>
    <cellStyle name="Normal 43 3 4 11" xfId="7206" xr:uid="{0CE1438B-5AF3-4F9E-9A92-D3EC9DFB3919}"/>
    <cellStyle name="Normal 43 3 4 2" xfId="1283" xr:uid="{00000000-0005-0000-0000-0000A10F0000}"/>
    <cellStyle name="Normal 43 3 4 2 2" xfId="4355" xr:uid="{00000000-0005-0000-0000-0000A20F0000}"/>
    <cellStyle name="Normal 43 3 4 2 2 2" xfId="6290" xr:uid="{9B7ADC27-6FAA-49C1-899D-ADB9E9DCBB35}"/>
    <cellStyle name="Normal 43 3 4 2 2 2 2" xfId="45179" xr:uid="{BFC9CC42-F2F0-4515-97F7-78D980560718}"/>
    <cellStyle name="Normal 43 3 4 2 2 2 3" xfId="7981" xr:uid="{8002EE50-F96A-42F9-9656-0F0B7A7465EA}"/>
    <cellStyle name="Normal 43 3 4 2 2 3" xfId="6850" xr:uid="{4E9D2C20-3C51-4199-A4E4-09C30D20406B}"/>
    <cellStyle name="Normal 43 3 4 2 2 3 2" xfId="45737" xr:uid="{0D96AC33-5493-4740-9148-966F88D98B97}"/>
    <cellStyle name="Normal 43 3 4 2 2 3 3" xfId="8539" xr:uid="{E753731A-2045-40FB-830D-3023E514537A}"/>
    <cellStyle name="Normal 43 3 4 2 2 4" xfId="44606" xr:uid="{C44BE2E8-4585-4151-A6BF-C0858DC80EC4}"/>
    <cellStyle name="Normal 43 3 4 2 2 5" xfId="7408" xr:uid="{EF27671D-333B-4231-B422-762277D60161}"/>
    <cellStyle name="Normal 43 3 4 2 3" xfId="5744" xr:uid="{00000000-0005-0000-0000-0000A30F0000}"/>
    <cellStyle name="Normal 43 3 4 2 3 2" xfId="6365" xr:uid="{BC3497B4-20B3-4426-A2FC-63AFA8B242DA}"/>
    <cellStyle name="Normal 43 3 4 2 3 2 2" xfId="45253" xr:uid="{890C5AFC-0036-414F-8CB6-22A97D298725}"/>
    <cellStyle name="Normal 43 3 4 2 3 2 3" xfId="8055" xr:uid="{A498A1B1-93CE-4732-B8C8-E27399DFE215}"/>
    <cellStyle name="Normal 43 3 4 2 3 3" xfId="6924" xr:uid="{9FE83547-36FE-47BA-BDFE-E4A7B24C9328}"/>
    <cellStyle name="Normal 43 3 4 2 3 3 2" xfId="45811" xr:uid="{64F6A8C1-2AA7-41CC-BECD-2E334CE295CD}"/>
    <cellStyle name="Normal 43 3 4 2 3 3 3" xfId="8613" xr:uid="{9FAFECF4-4734-485F-9664-D515E809325C}"/>
    <cellStyle name="Normal 43 3 4 2 3 4" xfId="44679" xr:uid="{0A30C7F8-5587-4634-A656-A3362687A62C}"/>
    <cellStyle name="Normal 43 3 4 2 3 5" xfId="7481" xr:uid="{B0A8285A-BC3F-44D1-8EDB-A9C0F4648917}"/>
    <cellStyle name="Normal 43 3 4 2 4" xfId="5817" xr:uid="{00000000-0005-0000-0000-0000A40F0000}"/>
    <cellStyle name="Normal 43 3 4 2 4 2" xfId="6438" xr:uid="{3A385E2B-5CE6-42C8-9BE7-9EFF456B2B6A}"/>
    <cellStyle name="Normal 43 3 4 2 4 2 2" xfId="45326" xr:uid="{E7A5BC41-FEEC-46E3-B097-051E5289B0AE}"/>
    <cellStyle name="Normal 43 3 4 2 4 2 3" xfId="8128" xr:uid="{1291798D-B1B8-4444-80BE-1AD80BB8AA22}"/>
    <cellStyle name="Normal 43 3 4 2 4 3" xfId="6997" xr:uid="{B01DCB50-8401-4DC3-AEA9-CD9116C14B5C}"/>
    <cellStyle name="Normal 43 3 4 2 4 3 2" xfId="45884" xr:uid="{7634ACFC-9D36-4179-93E0-FACE9FABB807}"/>
    <cellStyle name="Normal 43 3 4 2 4 3 3" xfId="8686" xr:uid="{35FB917E-F29F-42B7-8CFF-89F367F934C3}"/>
    <cellStyle name="Normal 43 3 4 2 4 4" xfId="44752" xr:uid="{5E0FF40E-FF16-42B0-BD92-226A7FE84208}"/>
    <cellStyle name="Normal 43 3 4 2 4 5" xfId="7554" xr:uid="{9CB54ACD-CD5A-4B13-8339-6DB3450904F0}"/>
    <cellStyle name="Normal 43 3 4 2 5" xfId="5890" xr:uid="{00000000-0005-0000-0000-0000A50F0000}"/>
    <cellStyle name="Normal 43 3 4 2 5 2" xfId="6511" xr:uid="{AD9F70B0-551E-47E8-B7B5-562F4735E722}"/>
    <cellStyle name="Normal 43 3 4 2 5 2 2" xfId="45399" xr:uid="{2AA4121A-D61D-4974-996B-F67EDC63908B}"/>
    <cellStyle name="Normal 43 3 4 2 5 2 3" xfId="8201" xr:uid="{8D6DAADA-DE6D-4F2F-B4C8-5F17F69E764C}"/>
    <cellStyle name="Normal 43 3 4 2 5 3" xfId="7070" xr:uid="{78E9B2CF-BA75-430A-8EEE-F3738FD9728F}"/>
    <cellStyle name="Normal 43 3 4 2 5 3 2" xfId="45957" xr:uid="{50FA04DA-1DF5-4F13-AB66-1DBF8BC69C1A}"/>
    <cellStyle name="Normal 43 3 4 2 5 3 3" xfId="8759" xr:uid="{86F30020-17B4-4A15-BF5A-1E4088BE7480}"/>
    <cellStyle name="Normal 43 3 4 2 5 4" xfId="44825" xr:uid="{1E568141-95D2-431A-990F-F8B855834850}"/>
    <cellStyle name="Normal 43 3 4 2 5 5" xfId="7627" xr:uid="{5FDEE81A-6C4D-40E1-9D6A-C02F52F348B9}"/>
    <cellStyle name="Normal 43 3 4 2 6" xfId="6067" xr:uid="{BE52DA8C-2CE4-4399-8860-BB7CA1D1DF54}"/>
    <cellStyle name="Normal 43 3 4 2 6 2" xfId="44975" xr:uid="{5B9050E3-A26B-47F7-BB9F-CA906F72855F}"/>
    <cellStyle name="Normal 43 3 4 2 6 3" xfId="7777" xr:uid="{EBC2B864-DDDE-4453-9BFE-48771EF0E2D7}"/>
    <cellStyle name="Normal 43 3 4 2 7" xfId="6648" xr:uid="{E71DBAD3-9EAA-41A6-855A-12C2D5C1A9D1}"/>
    <cellStyle name="Normal 43 3 4 2 7 2" xfId="45536" xr:uid="{8C17F765-5016-4AE3-BD1B-286ED882C27F}"/>
    <cellStyle name="Normal 43 3 4 2 7 3" xfId="8338" xr:uid="{0B4DB5DE-57D7-4EFA-AB68-79BFF55F5671}"/>
    <cellStyle name="Normal 43 3 4 2 8" xfId="44405" xr:uid="{64596E76-1013-4516-BD85-3C603C4DEAE3}"/>
    <cellStyle name="Normal 43 3 4 2 9" xfId="7207" xr:uid="{C29EB627-BE21-4564-95C3-8E5A0824CA51}"/>
    <cellStyle name="Normal 43 3 4 3" xfId="4354" xr:uid="{00000000-0005-0000-0000-0000A60F0000}"/>
    <cellStyle name="Normal 43 3 4 3 2" xfId="6289" xr:uid="{1DD05623-3BCC-430A-BAFF-A1B9D3316490}"/>
    <cellStyle name="Normal 43 3 4 3 2 2" xfId="45178" xr:uid="{4FA9D00E-2404-4976-BD79-50A12998EEAD}"/>
    <cellStyle name="Normal 43 3 4 3 2 3" xfId="7980" xr:uid="{78FAB4EC-3734-47FF-8320-C2C4B23E4D01}"/>
    <cellStyle name="Normal 43 3 4 3 3" xfId="6849" xr:uid="{33767BDF-689F-48C0-A3E9-667595E046BE}"/>
    <cellStyle name="Normal 43 3 4 3 3 2" xfId="45736" xr:uid="{D0E1808D-D37C-47D9-B0E9-12233AD69198}"/>
    <cellStyle name="Normal 43 3 4 3 3 3" xfId="8538" xr:uid="{3BA76561-DCBE-4A75-A398-4E4C6C109D7D}"/>
    <cellStyle name="Normal 43 3 4 3 4" xfId="44605" xr:uid="{608BCF55-B0A9-43CF-A559-80F32834556C}"/>
    <cellStyle name="Normal 43 3 4 3 5" xfId="7407" xr:uid="{D8F5CA53-1E45-4CFE-8171-9079C3B07EDA}"/>
    <cellStyle name="Normal 43 3 4 4" xfId="5743" xr:uid="{00000000-0005-0000-0000-0000A70F0000}"/>
    <cellStyle name="Normal 43 3 4 4 2" xfId="6364" xr:uid="{B3459A95-4EC9-4F87-8EB6-CC44AE738CFF}"/>
    <cellStyle name="Normal 43 3 4 4 2 2" xfId="45252" xr:uid="{64CD65D4-8899-483F-8045-CF1AE3C1FD89}"/>
    <cellStyle name="Normal 43 3 4 4 2 3" xfId="8054" xr:uid="{769EB2E8-9A8C-4F2A-AF1F-616E7BDCFFFA}"/>
    <cellStyle name="Normal 43 3 4 4 3" xfId="6923" xr:uid="{C8C12BC6-579F-43AC-A626-AB19CF666C4E}"/>
    <cellStyle name="Normal 43 3 4 4 3 2" xfId="45810" xr:uid="{23112CE7-ABE4-470D-9B54-386D4F61789B}"/>
    <cellStyle name="Normal 43 3 4 4 3 3" xfId="8612" xr:uid="{E7E3061E-AC80-411F-BAF0-03451BC53C99}"/>
    <cellStyle name="Normal 43 3 4 4 4" xfId="44678" xr:uid="{B0525932-B3F3-4969-9DB0-D3AFCA17F784}"/>
    <cellStyle name="Normal 43 3 4 4 5" xfId="7480" xr:uid="{40F1B205-C696-4214-A95D-85AF5DB0771E}"/>
    <cellStyle name="Normal 43 3 4 5" xfId="5816" xr:uid="{00000000-0005-0000-0000-0000A80F0000}"/>
    <cellStyle name="Normal 43 3 4 5 2" xfId="6437" xr:uid="{596706B4-302E-4D4B-A92A-6DCE666ED7F0}"/>
    <cellStyle name="Normal 43 3 4 5 2 2" xfId="45325" xr:uid="{FDF72B87-371B-4C57-8AF6-B0466946E1B6}"/>
    <cellStyle name="Normal 43 3 4 5 2 3" xfId="8127" xr:uid="{67497A0B-A4D7-4198-8AC9-1BF4E4794C00}"/>
    <cellStyle name="Normal 43 3 4 5 3" xfId="6996" xr:uid="{F2BB6D82-E858-429C-9EA1-03F22A4D9C4D}"/>
    <cellStyle name="Normal 43 3 4 5 3 2" xfId="45883" xr:uid="{4B06655E-0F49-433C-A78D-A76B04B2F93A}"/>
    <cellStyle name="Normal 43 3 4 5 3 3" xfId="8685" xr:uid="{B295B71F-92FD-4A40-93B8-295FC065372E}"/>
    <cellStyle name="Normal 43 3 4 5 4" xfId="44751" xr:uid="{34FC6D83-BED1-44D8-AB5F-3909B975B10B}"/>
    <cellStyle name="Normal 43 3 4 5 5" xfId="7553" xr:uid="{E481354D-66FD-4B06-B2F5-C15F4DF1C37B}"/>
    <cellStyle name="Normal 43 3 4 6" xfId="5889" xr:uid="{00000000-0005-0000-0000-0000A90F0000}"/>
    <cellStyle name="Normal 43 3 4 6 2" xfId="6510" xr:uid="{0C817159-22C9-478E-943C-8B525439435F}"/>
    <cellStyle name="Normal 43 3 4 6 2 2" xfId="45398" xr:uid="{37096653-420D-4A88-A417-DEF9B50FE446}"/>
    <cellStyle name="Normal 43 3 4 6 2 3" xfId="8200" xr:uid="{DD47D0B6-B313-4D98-BF06-991657498CE7}"/>
    <cellStyle name="Normal 43 3 4 6 3" xfId="7069" xr:uid="{8CADFE05-8294-4254-97BA-8A6514E576C7}"/>
    <cellStyle name="Normal 43 3 4 6 3 2" xfId="45956" xr:uid="{3582888B-4704-43CC-97E6-794A897F3278}"/>
    <cellStyle name="Normal 43 3 4 6 3 3" xfId="8758" xr:uid="{D39601D5-3511-40D3-994C-43D3D1958817}"/>
    <cellStyle name="Normal 43 3 4 6 4" xfId="44824" xr:uid="{3E300D34-4733-4472-8BCE-C59C0F5A7DD7}"/>
    <cellStyle name="Normal 43 3 4 6 5" xfId="7626" xr:uid="{7C5F540E-DD01-4709-8AFB-BD32E22EECBE}"/>
    <cellStyle name="Normal 43 3 4 7" xfId="6066" xr:uid="{B101B9B5-9937-4C40-92D7-7AF7F0FCEE6A}"/>
    <cellStyle name="Normal 43 3 4 7 2" xfId="44974" xr:uid="{D396870C-8866-44CA-8888-7C2B3261F24B}"/>
    <cellStyle name="Normal 43 3 4 7 3" xfId="7776" xr:uid="{8557F97D-3C97-4146-B7D8-E5DD149DD080}"/>
    <cellStyle name="Normal 43 3 4 8" xfId="6647" xr:uid="{23AE659F-ACEB-4C8C-AD05-E2B1FE5FEEB7}"/>
    <cellStyle name="Normal 43 3 4 8 2" xfId="45535" xr:uid="{5DD0598E-B829-42B7-BD8D-68607B0A33DD}"/>
    <cellStyle name="Normal 43 3 4 8 3" xfId="8337" xr:uid="{B91ECEAD-38F9-498B-B8EC-1AA5B0CAB5D4}"/>
    <cellStyle name="Normal 43 3 4 9" xfId="44121" xr:uid="{B4994B6A-AD8D-447F-81A0-F7AA09C8A26B}"/>
    <cellStyle name="Normal 43 3 5" xfId="1284" xr:uid="{00000000-0005-0000-0000-0000AA0F0000}"/>
    <cellStyle name="Normal 43 3 5 10" xfId="7208" xr:uid="{C3D86F4E-3017-458F-B1B8-D1834A11EA72}"/>
    <cellStyle name="Normal 43 3 5 2" xfId="4356" xr:uid="{00000000-0005-0000-0000-0000AB0F0000}"/>
    <cellStyle name="Normal 43 3 5 2 2" xfId="6291" xr:uid="{6C3FF9AC-2BA2-460B-B4CB-9EEC58822D8D}"/>
    <cellStyle name="Normal 43 3 5 2 2 2" xfId="45180" xr:uid="{4E23418E-1746-45E2-8157-573930E7FE41}"/>
    <cellStyle name="Normal 43 3 5 2 2 3" xfId="7982" xr:uid="{B14FC7C6-AB99-4234-BDFD-F3C63598CA78}"/>
    <cellStyle name="Normal 43 3 5 2 3" xfId="6851" xr:uid="{8C93597C-D7F8-4A27-B20E-4058B3DB52F7}"/>
    <cellStyle name="Normal 43 3 5 2 3 2" xfId="45738" xr:uid="{F9B57C50-BAC0-4851-BB38-62C80E4112A3}"/>
    <cellStyle name="Normal 43 3 5 2 3 3" xfId="8540" xr:uid="{39C6A68D-F737-45AE-9D31-41EEEAAE5596}"/>
    <cellStyle name="Normal 43 3 5 2 4" xfId="44607" xr:uid="{F8199343-AD85-448D-A228-B045117408A5}"/>
    <cellStyle name="Normal 43 3 5 2 5" xfId="7409" xr:uid="{E53A35FE-4995-4457-A63A-86644B56D95F}"/>
    <cellStyle name="Normal 43 3 5 3" xfId="5745" xr:uid="{00000000-0005-0000-0000-0000AC0F0000}"/>
    <cellStyle name="Normal 43 3 5 3 2" xfId="6366" xr:uid="{53C55447-5765-41CA-8B6D-BAA4E77F2C22}"/>
    <cellStyle name="Normal 43 3 5 3 2 2" xfId="45254" xr:uid="{445ED0E5-5BEC-47BD-8B78-E8DD53273C7F}"/>
    <cellStyle name="Normal 43 3 5 3 2 3" xfId="8056" xr:uid="{30536767-4EA4-41DF-8F95-8477DF7A1596}"/>
    <cellStyle name="Normal 43 3 5 3 3" xfId="6925" xr:uid="{C8AC0A05-7DE7-4C45-8AFA-8B00671A0E40}"/>
    <cellStyle name="Normal 43 3 5 3 3 2" xfId="45812" xr:uid="{E089E24A-A38C-424F-888A-98C1723531D7}"/>
    <cellStyle name="Normal 43 3 5 3 3 3" xfId="8614" xr:uid="{24C4E026-BFFF-45CD-9AB2-FC2B2F421677}"/>
    <cellStyle name="Normal 43 3 5 3 4" xfId="44680" xr:uid="{1F10A0BC-17EC-4D18-B67C-B2D3A261F394}"/>
    <cellStyle name="Normal 43 3 5 3 5" xfId="7482" xr:uid="{1EED9541-6A3E-406B-A712-6DA56A2B82D4}"/>
    <cellStyle name="Normal 43 3 5 4" xfId="5818" xr:uid="{00000000-0005-0000-0000-0000AD0F0000}"/>
    <cellStyle name="Normal 43 3 5 4 2" xfId="6439" xr:uid="{24B4AB1D-BDCE-4550-B3EF-86349FE0A770}"/>
    <cellStyle name="Normal 43 3 5 4 2 2" xfId="45327" xr:uid="{75DC9C69-6806-493F-9084-218240A6AFAE}"/>
    <cellStyle name="Normal 43 3 5 4 2 3" xfId="8129" xr:uid="{E44528EF-16C0-45ED-9B6C-A8A2375EE618}"/>
    <cellStyle name="Normal 43 3 5 4 3" xfId="6998" xr:uid="{6DAC7472-A10F-4768-B79E-4E2711B4874E}"/>
    <cellStyle name="Normal 43 3 5 4 3 2" xfId="45885" xr:uid="{AD077EC2-18FB-40E0-99E1-FA23DAD18AD6}"/>
    <cellStyle name="Normal 43 3 5 4 3 3" xfId="8687" xr:uid="{EF25D083-151D-4665-BB97-BCFCAE404E64}"/>
    <cellStyle name="Normal 43 3 5 4 4" xfId="44753" xr:uid="{45243870-EE1B-4C63-88D0-FA3D18897DCA}"/>
    <cellStyle name="Normal 43 3 5 4 5" xfId="7555" xr:uid="{231F0D12-4B56-4A12-A6A9-3D22DAFD22B6}"/>
    <cellStyle name="Normal 43 3 5 5" xfId="5891" xr:uid="{00000000-0005-0000-0000-0000AE0F0000}"/>
    <cellStyle name="Normal 43 3 5 5 2" xfId="6512" xr:uid="{6DC99B2B-FD3B-49EC-84E3-CF11EF8DC806}"/>
    <cellStyle name="Normal 43 3 5 5 2 2" xfId="45400" xr:uid="{53B076FF-EFB6-4F0A-81D0-1231ACA84086}"/>
    <cellStyle name="Normal 43 3 5 5 2 3" xfId="8202" xr:uid="{27E002C2-DBDC-4AE0-A44F-9BA0D0E95604}"/>
    <cellStyle name="Normal 43 3 5 5 3" xfId="7071" xr:uid="{8876A4CB-1AB9-4103-906E-2EE0C4E0A211}"/>
    <cellStyle name="Normal 43 3 5 5 3 2" xfId="45958" xr:uid="{CEE005C1-AE61-4729-9900-9B67F05D18F4}"/>
    <cellStyle name="Normal 43 3 5 5 3 3" xfId="8760" xr:uid="{F2BE5F38-314B-413D-BD74-B99DE1DBF62E}"/>
    <cellStyle name="Normal 43 3 5 5 4" xfId="44826" xr:uid="{10E54998-5D4F-40D0-A73A-18FC93AC39DF}"/>
    <cellStyle name="Normal 43 3 5 5 5" xfId="7628" xr:uid="{FD2E7158-7E41-48F9-BDB1-9727D1F86608}"/>
    <cellStyle name="Normal 43 3 5 6" xfId="6068" xr:uid="{813EAD4C-3C50-4180-BC69-E19D6F60E23C}"/>
    <cellStyle name="Normal 43 3 5 6 2" xfId="44976" xr:uid="{E96C7845-4B51-4F84-8425-A3E72A27F4BE}"/>
    <cellStyle name="Normal 43 3 5 6 3" xfId="7778" xr:uid="{D9D6C537-682E-4674-8833-300EE89B11B2}"/>
    <cellStyle name="Normal 43 3 5 7" xfId="6649" xr:uid="{C01C1F74-BF47-4DBA-960D-2CA992351EEC}"/>
    <cellStyle name="Normal 43 3 5 7 2" xfId="45537" xr:uid="{AE94D194-B254-4817-939F-FDE1C7CD0631}"/>
    <cellStyle name="Normal 43 3 5 7 3" xfId="8339" xr:uid="{1231F1F5-5777-45D8-8A90-012AAB32A99E}"/>
    <cellStyle name="Normal 43 3 5 8" xfId="44118" xr:uid="{2F4ED563-31FC-412B-A43C-7F7624BCFD91}"/>
    <cellStyle name="Normal 43 3 5 9" xfId="44406" xr:uid="{5A26394C-FF7C-446E-85FE-E2C3255B8D7A}"/>
    <cellStyle name="Normal 43 3 6" xfId="1285" xr:uid="{00000000-0005-0000-0000-0000AF0F0000}"/>
    <cellStyle name="Normal 43 3 6 2" xfId="4357" xr:uid="{00000000-0005-0000-0000-0000B00F0000}"/>
    <cellStyle name="Normal 43 3 6 2 2" xfId="6292" xr:uid="{BF5CED62-4E6A-40F6-B415-36973AD896A7}"/>
    <cellStyle name="Normal 43 3 6 2 2 2" xfId="45181" xr:uid="{4B6FDDE9-A8B5-4410-8195-690A5CA7696C}"/>
    <cellStyle name="Normal 43 3 6 2 2 3" xfId="7983" xr:uid="{2388920E-338F-4A93-AA57-E9071C323FA3}"/>
    <cellStyle name="Normal 43 3 6 2 3" xfId="6852" xr:uid="{66A26366-5CAE-4F2A-B289-6BECC9687C87}"/>
    <cellStyle name="Normal 43 3 6 2 3 2" xfId="45739" xr:uid="{9D0F6746-1AEF-4070-9071-5C5CA0F99AA2}"/>
    <cellStyle name="Normal 43 3 6 2 3 3" xfId="8541" xr:uid="{596B2262-6A59-4CCD-917F-8268EE373051}"/>
    <cellStyle name="Normal 43 3 6 2 4" xfId="44608" xr:uid="{E5AC3E10-94B0-4BE8-A043-F3AAF639021F}"/>
    <cellStyle name="Normal 43 3 6 2 5" xfId="7410" xr:uid="{2E2F90AF-E717-4AF4-BA72-277B7512A188}"/>
    <cellStyle name="Normal 43 3 6 3" xfId="5746" xr:uid="{00000000-0005-0000-0000-0000B10F0000}"/>
    <cellStyle name="Normal 43 3 6 3 2" xfId="6367" xr:uid="{D0EFBACA-3D38-4F06-B146-098DB79CCCBE}"/>
    <cellStyle name="Normal 43 3 6 3 2 2" xfId="45255" xr:uid="{B6646884-CF70-44E7-8938-769276FBD0E5}"/>
    <cellStyle name="Normal 43 3 6 3 2 3" xfId="8057" xr:uid="{EC2F74D5-E39F-4D7B-AE68-1A9143433675}"/>
    <cellStyle name="Normal 43 3 6 3 3" xfId="6926" xr:uid="{870FC9C2-9A41-4012-81E7-CAFE27B9753C}"/>
    <cellStyle name="Normal 43 3 6 3 3 2" xfId="45813" xr:uid="{BB72FC3F-D054-4056-8B19-277AC624A113}"/>
    <cellStyle name="Normal 43 3 6 3 3 3" xfId="8615" xr:uid="{430B5F0A-0C1D-4CD5-BCF3-0CA5B6BE5CEC}"/>
    <cellStyle name="Normal 43 3 6 3 4" xfId="44681" xr:uid="{50E70F71-C5A0-4D4B-A901-9D27FC01C00C}"/>
    <cellStyle name="Normal 43 3 6 3 5" xfId="7483" xr:uid="{77F9A1C2-D7C9-473F-B994-7B3DCCAA54F2}"/>
    <cellStyle name="Normal 43 3 6 4" xfId="5819" xr:uid="{00000000-0005-0000-0000-0000B20F0000}"/>
    <cellStyle name="Normal 43 3 6 4 2" xfId="6440" xr:uid="{3D232006-E7CA-4637-8312-049969FA0290}"/>
    <cellStyle name="Normal 43 3 6 4 2 2" xfId="45328" xr:uid="{D099DB1E-B479-4A30-99B5-E79D531B1B5E}"/>
    <cellStyle name="Normal 43 3 6 4 2 3" xfId="8130" xr:uid="{F544A69D-FC2F-4276-992D-5767724E4B0B}"/>
    <cellStyle name="Normal 43 3 6 4 3" xfId="6999" xr:uid="{57125658-86D5-491C-BB5C-9CEB642D404D}"/>
    <cellStyle name="Normal 43 3 6 4 3 2" xfId="45886" xr:uid="{12F1509D-66C8-4823-A4B8-24B6C3AFCEE4}"/>
    <cellStyle name="Normal 43 3 6 4 3 3" xfId="8688" xr:uid="{140BD266-F453-47C9-9D9C-D4FD0319F119}"/>
    <cellStyle name="Normal 43 3 6 4 4" xfId="44754" xr:uid="{E8BDA997-E608-4F8B-BDE5-0CFD0E74DBFE}"/>
    <cellStyle name="Normal 43 3 6 4 5" xfId="7556" xr:uid="{5F94AACF-8834-4F01-836A-E53647CAF5E7}"/>
    <cellStyle name="Normal 43 3 6 5" xfId="5892" xr:uid="{00000000-0005-0000-0000-0000B30F0000}"/>
    <cellStyle name="Normal 43 3 6 5 2" xfId="6513" xr:uid="{0E80E073-8E1C-4648-A22C-170B50A850FA}"/>
    <cellStyle name="Normal 43 3 6 5 2 2" xfId="45401" xr:uid="{8AA5A255-E992-482B-8E57-711BC5F14106}"/>
    <cellStyle name="Normal 43 3 6 5 2 3" xfId="8203" xr:uid="{E5FE476F-41DD-4406-A64D-F54C38AC1AAC}"/>
    <cellStyle name="Normal 43 3 6 5 3" xfId="7072" xr:uid="{8B674F1C-0A7B-4296-A36C-C36A55E73894}"/>
    <cellStyle name="Normal 43 3 6 5 3 2" xfId="45959" xr:uid="{2B62FA8B-86B3-4D34-9E8E-B0E90D157298}"/>
    <cellStyle name="Normal 43 3 6 5 3 3" xfId="8761" xr:uid="{65F6827E-203B-40DF-924D-523913FFA771}"/>
    <cellStyle name="Normal 43 3 6 5 4" xfId="44827" xr:uid="{8A7C6609-48C5-43AD-B762-8BAF57D8634F}"/>
    <cellStyle name="Normal 43 3 6 5 5" xfId="7629" xr:uid="{9AADA363-290E-43E3-BD43-46FE01583715}"/>
    <cellStyle name="Normal 43 3 6 6" xfId="6069" xr:uid="{C13E2F0C-0495-4228-89E1-6BFE22257B39}"/>
    <cellStyle name="Normal 43 3 6 6 2" xfId="44977" xr:uid="{1B85C20D-38CC-4229-BDDA-ACE7B3DD569A}"/>
    <cellStyle name="Normal 43 3 6 6 3" xfId="7779" xr:uid="{C712475B-3AD6-4205-A3B5-B10220F79175}"/>
    <cellStyle name="Normal 43 3 6 7" xfId="6650" xr:uid="{96416B29-C658-4603-9AF5-FA19886CF027}"/>
    <cellStyle name="Normal 43 3 6 7 2" xfId="45538" xr:uid="{C36D5B28-6981-49BA-8809-5CFA7C30B104}"/>
    <cellStyle name="Normal 43 3 6 7 3" xfId="8340" xr:uid="{913DDE23-5EB2-4C2C-A0CF-CDC3F150E774}"/>
    <cellStyle name="Normal 43 3 6 8" xfId="44407" xr:uid="{BFD3B9D6-F9E0-44A9-B362-0BACD3B35E54}"/>
    <cellStyle name="Normal 43 3 6 9" xfId="7209" xr:uid="{6C4E9491-3526-49EC-B372-8F5DE2D32A40}"/>
    <cellStyle name="Normal 43 3 7" xfId="4349" xr:uid="{00000000-0005-0000-0000-0000B40F0000}"/>
    <cellStyle name="Normal 43 3 7 2" xfId="6284" xr:uid="{D08081AF-722D-44FD-A950-D86CF312CDE8}"/>
    <cellStyle name="Normal 43 3 7 2 2" xfId="45173" xr:uid="{3E94AAE4-2A7B-4735-A50B-16F61385F1F8}"/>
    <cellStyle name="Normal 43 3 7 2 3" xfId="7975" xr:uid="{86273F2E-8AE9-44BD-9750-74C746AC8CAF}"/>
    <cellStyle name="Normal 43 3 7 3" xfId="6844" xr:uid="{A825D62C-67E4-4FCE-91E9-5FBF298108B5}"/>
    <cellStyle name="Normal 43 3 7 3 2" xfId="45731" xr:uid="{6208FD08-A617-4035-82C4-2D4DF7E23073}"/>
    <cellStyle name="Normal 43 3 7 3 3" xfId="8533" xr:uid="{92E068F6-4138-4210-AA8D-18595C39D236}"/>
    <cellStyle name="Normal 43 3 7 4" xfId="44600" xr:uid="{0D4208F9-3EC8-4D28-8C0F-E8D36055CABF}"/>
    <cellStyle name="Normal 43 3 7 5" xfId="7402" xr:uid="{12F092D7-296F-442C-AC31-6CE0C627ACD8}"/>
    <cellStyle name="Normal 43 3 8" xfId="5738" xr:uid="{00000000-0005-0000-0000-0000B50F0000}"/>
    <cellStyle name="Normal 43 3 8 2" xfId="6359" xr:uid="{35C5DD1A-C56E-4A59-A374-5B75616218E3}"/>
    <cellStyle name="Normal 43 3 8 2 2" xfId="45247" xr:uid="{1E841839-1FDD-46EF-9719-827F0494D14C}"/>
    <cellStyle name="Normal 43 3 8 2 3" xfId="8049" xr:uid="{02CB5FBC-996A-4AD1-8705-BE949AE1E655}"/>
    <cellStyle name="Normal 43 3 8 3" xfId="6918" xr:uid="{052A7802-16E2-4190-8EC8-B6AE991EFDEA}"/>
    <cellStyle name="Normal 43 3 8 3 2" xfId="45805" xr:uid="{C6EEF6F8-67AE-4D9F-BC3E-37500A390BF1}"/>
    <cellStyle name="Normal 43 3 8 3 3" xfId="8607" xr:uid="{3BCFABDE-16AA-4A26-BEB9-7B292FFBE5AD}"/>
    <cellStyle name="Normal 43 3 8 4" xfId="44673" xr:uid="{3A2F76ED-5DF5-4D34-8EC3-7EF609599ACF}"/>
    <cellStyle name="Normal 43 3 8 5" xfId="7475" xr:uid="{2B471103-1C72-4DB8-9D7C-2F2DABBD5A22}"/>
    <cellStyle name="Normal 43 3 9" xfId="5811" xr:uid="{00000000-0005-0000-0000-0000B60F0000}"/>
    <cellStyle name="Normal 43 3 9 2" xfId="6432" xr:uid="{9C4C39EC-0871-425F-B992-8E3B1F883AB5}"/>
    <cellStyle name="Normal 43 3 9 2 2" xfId="45320" xr:uid="{EDBDD62A-A417-4AD2-A0DD-3F4247EB4576}"/>
    <cellStyle name="Normal 43 3 9 2 3" xfId="8122" xr:uid="{6F5DE789-00D2-46CA-A874-B6D230650859}"/>
    <cellStyle name="Normal 43 3 9 3" xfId="6991" xr:uid="{F59CC907-2156-4C06-9691-6DE7A918167D}"/>
    <cellStyle name="Normal 43 3 9 3 2" xfId="45878" xr:uid="{178A9371-D03C-4AFD-A6EC-9B991A9DD214}"/>
    <cellStyle name="Normal 43 3 9 3 3" xfId="8680" xr:uid="{DFFCBD90-B741-480A-80BD-7D584051C7C2}"/>
    <cellStyle name="Normal 43 3 9 4" xfId="44746" xr:uid="{856BB1C0-4C57-4366-A4D5-6380A065888C}"/>
    <cellStyle name="Normal 43 3 9 5" xfId="7548" xr:uid="{DACC9A7F-94E6-4BFA-B253-AB8DEB4AFAEB}"/>
    <cellStyle name="Normal 43 4" xfId="1286" xr:uid="{00000000-0005-0000-0000-0000B70F0000}"/>
    <cellStyle name="Normal 43 4 10" xfId="44408" xr:uid="{9ABD5B96-1E18-4F9E-A683-8E0F2F953E61}"/>
    <cellStyle name="Normal 43 4 11" xfId="7210" xr:uid="{82084C2E-9AA0-4BBE-BA57-5F3255C331C6}"/>
    <cellStyle name="Normal 43 4 2" xfId="1287" xr:uid="{00000000-0005-0000-0000-0000B80F0000}"/>
    <cellStyle name="Normal 43 4 2 2" xfId="4359" xr:uid="{00000000-0005-0000-0000-0000B90F0000}"/>
    <cellStyle name="Normal 43 4 2 2 2" xfId="6294" xr:uid="{A333DD9D-B374-47C4-B134-D2CB8B746AC4}"/>
    <cellStyle name="Normal 43 4 2 2 2 2" xfId="45183" xr:uid="{2F7398DD-BC18-4EBD-AD49-1A1EC38A1A22}"/>
    <cellStyle name="Normal 43 4 2 2 2 3" xfId="7985" xr:uid="{78B3423F-AA0E-4F1D-8D2A-F7FD7E655C62}"/>
    <cellStyle name="Normal 43 4 2 2 3" xfId="6854" xr:uid="{5E77A1D8-CFDD-469D-9D69-1DCB6AF4DFBD}"/>
    <cellStyle name="Normal 43 4 2 2 3 2" xfId="45741" xr:uid="{AD408F65-986B-46FC-8FB2-2EF68D95B488}"/>
    <cellStyle name="Normal 43 4 2 2 3 3" xfId="8543" xr:uid="{A36EDEFA-B841-4F37-A63E-DD6FF57BE17C}"/>
    <cellStyle name="Normal 43 4 2 2 4" xfId="44610" xr:uid="{8892C098-307E-42B6-A765-F6D7D49595A7}"/>
    <cellStyle name="Normal 43 4 2 2 5" xfId="7412" xr:uid="{78047A8C-7517-46CC-AA27-DC922BD50EDA}"/>
    <cellStyle name="Normal 43 4 2 3" xfId="5748" xr:uid="{00000000-0005-0000-0000-0000BA0F0000}"/>
    <cellStyle name="Normal 43 4 2 3 2" xfId="6369" xr:uid="{61146906-A35E-47C4-807D-574476EACB67}"/>
    <cellStyle name="Normal 43 4 2 3 2 2" xfId="45257" xr:uid="{14BB1F32-9AAE-4861-B831-FC040E73F110}"/>
    <cellStyle name="Normal 43 4 2 3 2 3" xfId="8059" xr:uid="{EA3C9B3F-30B8-4EB9-8D13-4C5C8954CED3}"/>
    <cellStyle name="Normal 43 4 2 3 3" xfId="6928" xr:uid="{E62CA64D-D1D2-4C0A-BC24-A4B46BD8D5C0}"/>
    <cellStyle name="Normal 43 4 2 3 3 2" xfId="45815" xr:uid="{2B189BF0-6CD2-4769-9EDF-F1EF660A27A8}"/>
    <cellStyle name="Normal 43 4 2 3 3 3" xfId="8617" xr:uid="{63575AA4-7108-4DCA-9C90-A9F96AB50309}"/>
    <cellStyle name="Normal 43 4 2 3 4" xfId="44683" xr:uid="{DBA439ED-34A0-4201-8502-93B6A1FC9BA2}"/>
    <cellStyle name="Normal 43 4 2 3 5" xfId="7485" xr:uid="{50C269BB-EE81-42F0-89FE-2E4E517521E6}"/>
    <cellStyle name="Normal 43 4 2 4" xfId="5821" xr:uid="{00000000-0005-0000-0000-0000BB0F0000}"/>
    <cellStyle name="Normal 43 4 2 4 2" xfId="6442" xr:uid="{E7A13E40-8544-4953-A5F1-5F6F4FB65F64}"/>
    <cellStyle name="Normal 43 4 2 4 2 2" xfId="45330" xr:uid="{3A8D7F60-5C02-43CC-93FB-681674C7684F}"/>
    <cellStyle name="Normal 43 4 2 4 2 3" xfId="8132" xr:uid="{58AB6399-65A8-4022-A5F3-B6D5E92A1C3F}"/>
    <cellStyle name="Normal 43 4 2 4 3" xfId="7001" xr:uid="{FAF24ACE-F9C3-4EF8-9A76-7F3F33E0DFED}"/>
    <cellStyle name="Normal 43 4 2 4 3 2" xfId="45888" xr:uid="{4769737C-3218-4DCC-BCF2-5A61B24BD780}"/>
    <cellStyle name="Normal 43 4 2 4 3 3" xfId="8690" xr:uid="{62217585-43AA-4AD9-8F77-1C0A6FE8B971}"/>
    <cellStyle name="Normal 43 4 2 4 4" xfId="44756" xr:uid="{300A7DA4-76D6-44C7-B840-CB8A1625CAF2}"/>
    <cellStyle name="Normal 43 4 2 4 5" xfId="7558" xr:uid="{605EEDAF-BABA-44F0-9BA5-8582FDB33DFC}"/>
    <cellStyle name="Normal 43 4 2 5" xfId="5894" xr:uid="{00000000-0005-0000-0000-0000BC0F0000}"/>
    <cellStyle name="Normal 43 4 2 5 2" xfId="6515" xr:uid="{BFB317DC-0088-4D62-9C88-5CE1683A0B91}"/>
    <cellStyle name="Normal 43 4 2 5 2 2" xfId="45403" xr:uid="{C7B38F07-96B2-4049-AB52-E97FD072E148}"/>
    <cellStyle name="Normal 43 4 2 5 2 3" xfId="8205" xr:uid="{6BCCE8E3-AD67-4CA9-9D02-AEB652B7BE95}"/>
    <cellStyle name="Normal 43 4 2 5 3" xfId="7074" xr:uid="{13D156FA-F414-408B-B803-772ED509CC7A}"/>
    <cellStyle name="Normal 43 4 2 5 3 2" xfId="45961" xr:uid="{5BD25F32-8214-4BA5-B064-BD8121D787DB}"/>
    <cellStyle name="Normal 43 4 2 5 3 3" xfId="8763" xr:uid="{A93A02B1-E6A0-4247-9947-4C483F63A819}"/>
    <cellStyle name="Normal 43 4 2 5 4" xfId="44829" xr:uid="{C7912EAC-76EB-4572-BB96-D34BA792C8C0}"/>
    <cellStyle name="Normal 43 4 2 5 5" xfId="7631" xr:uid="{EF76FE62-86C6-497A-91EB-09D5B984CA6D}"/>
    <cellStyle name="Normal 43 4 2 6" xfId="6071" xr:uid="{9A99FB63-047A-4746-8346-03E1B008FFEA}"/>
    <cellStyle name="Normal 43 4 2 6 2" xfId="44979" xr:uid="{3A54DC4B-3EF4-4029-B62A-A8C72B86C802}"/>
    <cellStyle name="Normal 43 4 2 6 3" xfId="7781" xr:uid="{53AFF3A8-D629-422E-B337-A45F6187EFB8}"/>
    <cellStyle name="Normal 43 4 2 7" xfId="6652" xr:uid="{D1741340-E8D3-4A43-9174-E19CEC432B94}"/>
    <cellStyle name="Normal 43 4 2 7 2" xfId="45540" xr:uid="{2AA11EDA-38EF-443A-AA07-37F1CE5B8B42}"/>
    <cellStyle name="Normal 43 4 2 7 3" xfId="8342" xr:uid="{2CDE3383-2CBE-477A-AA26-47022AFE1E77}"/>
    <cellStyle name="Normal 43 4 2 8" xfId="44409" xr:uid="{8E835160-F75C-4288-B397-71F4B119932B}"/>
    <cellStyle name="Normal 43 4 2 9" xfId="7211" xr:uid="{40EE164F-CDDA-4F40-8056-F32A123582F6}"/>
    <cellStyle name="Normal 43 4 3" xfId="4358" xr:uid="{00000000-0005-0000-0000-0000BD0F0000}"/>
    <cellStyle name="Normal 43 4 3 2" xfId="6293" xr:uid="{6D1D9553-D4D4-424A-A800-C79EF0C3A895}"/>
    <cellStyle name="Normal 43 4 3 2 2" xfId="45182" xr:uid="{BDC75658-075B-4E40-9634-635CFBBCF5EF}"/>
    <cellStyle name="Normal 43 4 3 2 3" xfId="7984" xr:uid="{585A0E02-DED3-48AB-BDBC-024839CEFF7C}"/>
    <cellStyle name="Normal 43 4 3 3" xfId="6853" xr:uid="{90E7640E-6377-4A0F-BAF9-72DB571B900D}"/>
    <cellStyle name="Normal 43 4 3 3 2" xfId="45740" xr:uid="{74859B68-0642-4BFA-9A22-A0277505A2AC}"/>
    <cellStyle name="Normal 43 4 3 3 3" xfId="8542" xr:uid="{343F40C5-E969-48B4-AB21-4EDD9F45405B}"/>
    <cellStyle name="Normal 43 4 3 4" xfId="44609" xr:uid="{2A4A7508-D62F-48EA-AF0A-114CC412B90F}"/>
    <cellStyle name="Normal 43 4 3 5" xfId="7411" xr:uid="{B2ACE1F4-275A-43EC-A336-5D874FD46272}"/>
    <cellStyle name="Normal 43 4 4" xfId="5747" xr:uid="{00000000-0005-0000-0000-0000BE0F0000}"/>
    <cellStyle name="Normal 43 4 4 2" xfId="6368" xr:uid="{9AF3BEB5-E6DD-4D04-B59F-71F215887598}"/>
    <cellStyle name="Normal 43 4 4 2 2" xfId="45256" xr:uid="{89D44CF2-3883-4E6F-B9B4-5F8933BEAC84}"/>
    <cellStyle name="Normal 43 4 4 2 3" xfId="8058" xr:uid="{3DB9CE65-2477-45D4-B5D4-E6B26E0C8D54}"/>
    <cellStyle name="Normal 43 4 4 3" xfId="6927" xr:uid="{02963351-3C07-41DA-9F94-879ABF20A227}"/>
    <cellStyle name="Normal 43 4 4 3 2" xfId="45814" xr:uid="{F512E12A-62D2-4577-9B40-8D70140349D0}"/>
    <cellStyle name="Normal 43 4 4 3 3" xfId="8616" xr:uid="{0C192126-80AE-4757-883D-DEDBEAF2DE97}"/>
    <cellStyle name="Normal 43 4 4 4" xfId="44682" xr:uid="{6222E6B5-5829-410B-8083-0EBF2D2C9044}"/>
    <cellStyle name="Normal 43 4 4 5" xfId="7484" xr:uid="{FAE2C3AE-8246-4BDD-8189-D802B99F54AB}"/>
    <cellStyle name="Normal 43 4 5" xfId="5820" xr:uid="{00000000-0005-0000-0000-0000BF0F0000}"/>
    <cellStyle name="Normal 43 4 5 2" xfId="6441" xr:uid="{56B1BB06-99AC-4545-A931-4A68F9B0AC88}"/>
    <cellStyle name="Normal 43 4 5 2 2" xfId="45329" xr:uid="{5E3F73BB-B2BE-4EF3-BC09-9BEA192D1EE1}"/>
    <cellStyle name="Normal 43 4 5 2 3" xfId="8131" xr:uid="{ED08E4D5-9270-4411-BEDB-3157690EF260}"/>
    <cellStyle name="Normal 43 4 5 3" xfId="7000" xr:uid="{68F58913-AD9E-4E3A-B869-250A003337F2}"/>
    <cellStyle name="Normal 43 4 5 3 2" xfId="45887" xr:uid="{B7631420-8E76-4D6F-A739-620E1EE12A5F}"/>
    <cellStyle name="Normal 43 4 5 3 3" xfId="8689" xr:uid="{133B31BE-5FCA-4CE7-8D7F-753F721D0925}"/>
    <cellStyle name="Normal 43 4 5 4" xfId="44755" xr:uid="{5F20D804-8DEB-4B7D-8FD6-AFE94D168C43}"/>
    <cellStyle name="Normal 43 4 5 5" xfId="7557" xr:uid="{971693A4-77D7-42FA-95A4-A0DE66A79F63}"/>
    <cellStyle name="Normal 43 4 6" xfId="5893" xr:uid="{00000000-0005-0000-0000-0000C00F0000}"/>
    <cellStyle name="Normal 43 4 6 2" xfId="6514" xr:uid="{97B6C34A-F6B2-442A-A20B-2BFC43E1C913}"/>
    <cellStyle name="Normal 43 4 6 2 2" xfId="45402" xr:uid="{848FC6F4-4827-4500-899B-5001B0F5D98B}"/>
    <cellStyle name="Normal 43 4 6 2 3" xfId="8204" xr:uid="{A2B1670C-B3BE-46E6-88A1-11B812B462E0}"/>
    <cellStyle name="Normal 43 4 6 3" xfId="7073" xr:uid="{5AFE2E75-492D-419E-8537-A9D4531D5F2F}"/>
    <cellStyle name="Normal 43 4 6 3 2" xfId="45960" xr:uid="{BC609F6A-BA44-43BA-82FB-0A3B3E5033EF}"/>
    <cellStyle name="Normal 43 4 6 3 3" xfId="8762" xr:uid="{4E9B92DD-CFEC-43A6-AB78-1EE587130151}"/>
    <cellStyle name="Normal 43 4 6 4" xfId="44828" xr:uid="{F32F85F3-28A4-428F-B1DA-FC72DE753684}"/>
    <cellStyle name="Normal 43 4 6 5" xfId="7630" xr:uid="{D12271AE-54C7-4F5D-AF96-138FDAD8BAE5}"/>
    <cellStyle name="Normal 43 4 7" xfId="6070" xr:uid="{BAE34FF9-8714-4039-8C28-34C19095BBD5}"/>
    <cellStyle name="Normal 43 4 7 2" xfId="44978" xr:uid="{F56CAA63-84A5-4FF4-98AA-77EB72D3FDCC}"/>
    <cellStyle name="Normal 43 4 7 3" xfId="7780" xr:uid="{E86055E0-E300-4F3B-A64D-6FE23FFF709E}"/>
    <cellStyle name="Normal 43 4 8" xfId="6651" xr:uid="{113A5B59-A74E-4EB7-A901-5311F640889D}"/>
    <cellStyle name="Normal 43 4 8 2" xfId="45539" xr:uid="{4B0B52D3-6672-4B09-920D-B0F5540A40D2}"/>
    <cellStyle name="Normal 43 4 8 3" xfId="8341" xr:uid="{B1994DCD-45D0-40F8-9193-D682902DF331}"/>
    <cellStyle name="Normal 43 4 9" xfId="44122" xr:uid="{A59A2CBD-6F75-4EFA-96D6-3CC9D0C7E11D}"/>
    <cellStyle name="Normal 43 5" xfId="1288" xr:uid="{00000000-0005-0000-0000-0000C10F0000}"/>
    <cellStyle name="Normal 43 5 10" xfId="44410" xr:uid="{A1988EA4-21B1-416A-80F3-77EC79F83AFE}"/>
    <cellStyle name="Normal 43 5 11" xfId="7212" xr:uid="{C1EC729A-FF70-4F3A-8663-36EB9489F028}"/>
    <cellStyle name="Normal 43 5 2" xfId="1289" xr:uid="{00000000-0005-0000-0000-0000C20F0000}"/>
    <cellStyle name="Normal 43 5 2 2" xfId="4361" xr:uid="{00000000-0005-0000-0000-0000C30F0000}"/>
    <cellStyle name="Normal 43 5 2 2 2" xfId="6296" xr:uid="{5DE28527-D380-4DB2-9CE5-0EED4FF756F3}"/>
    <cellStyle name="Normal 43 5 2 2 2 2" xfId="45185" xr:uid="{0D885E2C-B15E-414A-9E1F-D43AE53BAD00}"/>
    <cellStyle name="Normal 43 5 2 2 2 3" xfId="7987" xr:uid="{CD7FD6FB-1D32-4745-9D99-68F5EB9F433A}"/>
    <cellStyle name="Normal 43 5 2 2 3" xfId="6856" xr:uid="{D62028DC-793A-497A-86CE-4734CC3FFC70}"/>
    <cellStyle name="Normal 43 5 2 2 3 2" xfId="45743" xr:uid="{D71C7BF0-510D-42E1-80ED-84E386F0ED31}"/>
    <cellStyle name="Normal 43 5 2 2 3 3" xfId="8545" xr:uid="{78F6DEE7-A114-469E-9264-89298A5D9177}"/>
    <cellStyle name="Normal 43 5 2 2 4" xfId="44612" xr:uid="{F593041D-0346-44A7-A258-CD5C1D771122}"/>
    <cellStyle name="Normal 43 5 2 2 5" xfId="7414" xr:uid="{59049F54-55FE-4FF7-90E2-A82654F970D1}"/>
    <cellStyle name="Normal 43 5 2 3" xfId="5750" xr:uid="{00000000-0005-0000-0000-0000C40F0000}"/>
    <cellStyle name="Normal 43 5 2 3 2" xfId="6371" xr:uid="{065741BF-CEB9-4EF4-8B09-DE5AEA7048A6}"/>
    <cellStyle name="Normal 43 5 2 3 2 2" xfId="45259" xr:uid="{F790801F-2008-49AC-9CF8-43217ACCD162}"/>
    <cellStyle name="Normal 43 5 2 3 2 3" xfId="8061" xr:uid="{DCC4F7DF-F0DC-4060-BCDD-F7076CEE547D}"/>
    <cellStyle name="Normal 43 5 2 3 3" xfId="6930" xr:uid="{8F16AE52-2D96-4249-A273-BFE96298C29A}"/>
    <cellStyle name="Normal 43 5 2 3 3 2" xfId="45817" xr:uid="{AFBA9DB1-038B-4F78-8E98-280F25EF3C80}"/>
    <cellStyle name="Normal 43 5 2 3 3 3" xfId="8619" xr:uid="{8B742422-6CFE-48B2-B956-80AB22551181}"/>
    <cellStyle name="Normal 43 5 2 3 4" xfId="44685" xr:uid="{E37162AD-170C-4353-96D7-221C4C862F4C}"/>
    <cellStyle name="Normal 43 5 2 3 5" xfId="7487" xr:uid="{FC13F46C-70C3-4111-A17F-DE6307E5FF87}"/>
    <cellStyle name="Normal 43 5 2 4" xfId="5823" xr:uid="{00000000-0005-0000-0000-0000C50F0000}"/>
    <cellStyle name="Normal 43 5 2 4 2" xfId="6444" xr:uid="{9B0CFBF9-3511-4641-A2AA-3B65AE21A7DE}"/>
    <cellStyle name="Normal 43 5 2 4 2 2" xfId="45332" xr:uid="{4FC4BC7C-5837-4741-9282-64EB7AA7FD98}"/>
    <cellStyle name="Normal 43 5 2 4 2 3" xfId="8134" xr:uid="{E7995718-DBC7-4AC4-B09A-D1FC89069234}"/>
    <cellStyle name="Normal 43 5 2 4 3" xfId="7003" xr:uid="{974F3187-75BE-4BB9-9C73-25705F4667A7}"/>
    <cellStyle name="Normal 43 5 2 4 3 2" xfId="45890" xr:uid="{BFC08F0C-5293-4B36-A061-3DD86281969F}"/>
    <cellStyle name="Normal 43 5 2 4 3 3" xfId="8692" xr:uid="{65393E5C-7233-4C8A-B6FB-D157B9573AB9}"/>
    <cellStyle name="Normal 43 5 2 4 4" xfId="44758" xr:uid="{5373E88D-B6F8-451C-B4C4-2ABAE1451977}"/>
    <cellStyle name="Normal 43 5 2 4 5" xfId="7560" xr:uid="{233E21E6-6B0E-423D-89FB-213A7C6B9ACD}"/>
    <cellStyle name="Normal 43 5 2 5" xfId="5896" xr:uid="{00000000-0005-0000-0000-0000C60F0000}"/>
    <cellStyle name="Normal 43 5 2 5 2" xfId="6517" xr:uid="{6FCBA76C-EB15-493B-B735-9F3A17DB8C0C}"/>
    <cellStyle name="Normal 43 5 2 5 2 2" xfId="45405" xr:uid="{20A44258-743B-4959-810A-6016BCF322EA}"/>
    <cellStyle name="Normal 43 5 2 5 2 3" xfId="8207" xr:uid="{24935543-2967-49F8-8764-85FCB31802D4}"/>
    <cellStyle name="Normal 43 5 2 5 3" xfId="7076" xr:uid="{01B0DC33-CA70-42C7-BA5A-9A10FBBF82BE}"/>
    <cellStyle name="Normal 43 5 2 5 3 2" xfId="45963" xr:uid="{89D2AA65-E8DD-46E5-95AE-B936C5CFD9B7}"/>
    <cellStyle name="Normal 43 5 2 5 3 3" xfId="8765" xr:uid="{C8892491-DAE7-4BC6-9614-31BB93B4480E}"/>
    <cellStyle name="Normal 43 5 2 5 4" xfId="44831" xr:uid="{624CAC57-5076-4802-A839-2A13A4B96893}"/>
    <cellStyle name="Normal 43 5 2 5 5" xfId="7633" xr:uid="{B9B0C58E-4991-4C08-8105-6BF534EFE2B4}"/>
    <cellStyle name="Normal 43 5 2 6" xfId="6073" xr:uid="{5B12EBE5-2A19-40E9-AF37-F28DB411AE5A}"/>
    <cellStyle name="Normal 43 5 2 6 2" xfId="44981" xr:uid="{1D9DB9FB-3975-4B05-BCD9-855BA01EFF92}"/>
    <cellStyle name="Normal 43 5 2 6 3" xfId="7783" xr:uid="{D702329E-0389-456D-93E0-DDDC0E9129A1}"/>
    <cellStyle name="Normal 43 5 2 7" xfId="6654" xr:uid="{AD1386CF-608D-46F5-9FB9-961C1C47B58A}"/>
    <cellStyle name="Normal 43 5 2 7 2" xfId="45542" xr:uid="{D95EA653-7AB5-407A-BC37-21C9C3CD05E9}"/>
    <cellStyle name="Normal 43 5 2 7 3" xfId="8344" xr:uid="{EDBF655C-4E6C-48BE-A340-2D37F10168A0}"/>
    <cellStyle name="Normal 43 5 2 8" xfId="44411" xr:uid="{647AD26D-8AC5-4222-9A98-D9AFF480CAB6}"/>
    <cellStyle name="Normal 43 5 2 9" xfId="7213" xr:uid="{87AE2FB1-9CB9-491E-8310-5BC85F873F60}"/>
    <cellStyle name="Normal 43 5 3" xfId="4360" xr:uid="{00000000-0005-0000-0000-0000C70F0000}"/>
    <cellStyle name="Normal 43 5 3 2" xfId="6295" xr:uid="{B2213ADD-572F-4374-8634-ADED46DFF74E}"/>
    <cellStyle name="Normal 43 5 3 2 2" xfId="45184" xr:uid="{7FD48F75-623B-45C3-B8DB-D5844F1E885A}"/>
    <cellStyle name="Normal 43 5 3 2 3" xfId="7986" xr:uid="{260D028A-F06E-4C69-8606-279B3F404BAE}"/>
    <cellStyle name="Normal 43 5 3 3" xfId="6855" xr:uid="{F6C3CB67-DFD8-4644-817A-C98EE6238214}"/>
    <cellStyle name="Normal 43 5 3 3 2" xfId="45742" xr:uid="{DA5E1D72-F84A-4B47-A133-FC0B7CD7F8B2}"/>
    <cellStyle name="Normal 43 5 3 3 3" xfId="8544" xr:uid="{D83062F9-C906-4707-9878-EB0C281131A6}"/>
    <cellStyle name="Normal 43 5 3 4" xfId="44611" xr:uid="{5AE09BA2-E7CF-432B-8638-5A8D31C02F03}"/>
    <cellStyle name="Normal 43 5 3 5" xfId="7413" xr:uid="{45CBD4B1-7309-4FD9-B04D-6CF2D88210AE}"/>
    <cellStyle name="Normal 43 5 4" xfId="5749" xr:uid="{00000000-0005-0000-0000-0000C80F0000}"/>
    <cellStyle name="Normal 43 5 4 2" xfId="6370" xr:uid="{6E10B725-CF2F-4660-B8F4-8590A74C9F03}"/>
    <cellStyle name="Normal 43 5 4 2 2" xfId="45258" xr:uid="{77760CAA-B607-4C8E-A775-34C0C1DDFA1D}"/>
    <cellStyle name="Normal 43 5 4 2 3" xfId="8060" xr:uid="{96C89090-5D6E-4B2B-AE06-BFB997F53B5F}"/>
    <cellStyle name="Normal 43 5 4 3" xfId="6929" xr:uid="{B19CB806-EB92-432F-BC8D-81F92BCA1536}"/>
    <cellStyle name="Normal 43 5 4 3 2" xfId="45816" xr:uid="{C9A71A76-C17E-4FB5-8E4F-571F04617022}"/>
    <cellStyle name="Normal 43 5 4 3 3" xfId="8618" xr:uid="{E4B01517-542F-4456-A08B-EBE2C2ECDE94}"/>
    <cellStyle name="Normal 43 5 4 4" xfId="44684" xr:uid="{A97CB7BE-A2E2-48A2-8FB6-9EB35118458B}"/>
    <cellStyle name="Normal 43 5 4 5" xfId="7486" xr:uid="{7F92291F-2EA3-4A30-854C-C27E464B45C7}"/>
    <cellStyle name="Normal 43 5 5" xfId="5822" xr:uid="{00000000-0005-0000-0000-0000C90F0000}"/>
    <cellStyle name="Normal 43 5 5 2" xfId="6443" xr:uid="{1E116AB5-A21F-448C-BAAB-838DD211E2ED}"/>
    <cellStyle name="Normal 43 5 5 2 2" xfId="45331" xr:uid="{8395EB45-42C6-4616-84EB-6FAECA2AB6CB}"/>
    <cellStyle name="Normal 43 5 5 2 3" xfId="8133" xr:uid="{F8E5DDE9-991A-41B7-B719-824D085F3BC3}"/>
    <cellStyle name="Normal 43 5 5 3" xfId="7002" xr:uid="{9A068FD7-9724-44CD-8522-69238C05B474}"/>
    <cellStyle name="Normal 43 5 5 3 2" xfId="45889" xr:uid="{7BD530B8-D503-4CEE-8B16-681AD0B5B615}"/>
    <cellStyle name="Normal 43 5 5 3 3" xfId="8691" xr:uid="{C7753BCB-4AAD-4D5B-9A7E-8A650BD7965A}"/>
    <cellStyle name="Normal 43 5 5 4" xfId="44757" xr:uid="{06EC8EAF-B052-4BF1-AD5E-3DCCB09E1515}"/>
    <cellStyle name="Normal 43 5 5 5" xfId="7559" xr:uid="{9DE17B46-0071-4B33-8A92-794C183D874C}"/>
    <cellStyle name="Normal 43 5 6" xfId="5895" xr:uid="{00000000-0005-0000-0000-0000CA0F0000}"/>
    <cellStyle name="Normal 43 5 6 2" xfId="6516" xr:uid="{5BF40E54-28BE-4129-BA5E-65F644CFCA67}"/>
    <cellStyle name="Normal 43 5 6 2 2" xfId="45404" xr:uid="{E0C22735-6260-4EB1-86FA-9531860FD41B}"/>
    <cellStyle name="Normal 43 5 6 2 3" xfId="8206" xr:uid="{8059D6CC-2FDB-4970-9A8E-7E9C42EF3CBE}"/>
    <cellStyle name="Normal 43 5 6 3" xfId="7075" xr:uid="{9126519C-44A2-43CD-8638-B06D0961F684}"/>
    <cellStyle name="Normal 43 5 6 3 2" xfId="45962" xr:uid="{27861213-3941-4B1B-8AEF-DA6DB1AE80BA}"/>
    <cellStyle name="Normal 43 5 6 3 3" xfId="8764" xr:uid="{329E8919-6DB3-439A-B89C-6D4689A52BDF}"/>
    <cellStyle name="Normal 43 5 6 4" xfId="44830" xr:uid="{6D9BA2BB-B3F0-4B03-8F62-37578DE7EBA3}"/>
    <cellStyle name="Normal 43 5 6 5" xfId="7632" xr:uid="{B1AE6053-F9BB-43C1-ACCA-BBE2AEF3D69F}"/>
    <cellStyle name="Normal 43 5 7" xfId="6072" xr:uid="{024BE6EC-B4A4-424B-80D7-E74993FE61F8}"/>
    <cellStyle name="Normal 43 5 7 2" xfId="44980" xr:uid="{21138A32-0C57-4109-9023-C24498D18FE2}"/>
    <cellStyle name="Normal 43 5 7 3" xfId="7782" xr:uid="{ACBAB620-6A05-42AB-BBD3-65FAE1E7DD3E}"/>
    <cellStyle name="Normal 43 5 8" xfId="6653" xr:uid="{2A1C4F55-22E0-4A71-A317-6BB583768E0B}"/>
    <cellStyle name="Normal 43 5 8 2" xfId="45541" xr:uid="{89D208FB-EC72-47BD-85EF-E67455154AF9}"/>
    <cellStyle name="Normal 43 5 8 3" xfId="8343" xr:uid="{2618D9E0-D57A-469B-9E64-918471A6170D}"/>
    <cellStyle name="Normal 43 5 9" xfId="44123" xr:uid="{39D7DE51-FC6C-48EB-B5C1-66001E5137AD}"/>
    <cellStyle name="Normal 43 6" xfId="1290" xr:uid="{00000000-0005-0000-0000-0000CB0F0000}"/>
    <cellStyle name="Normal 43 6 10" xfId="44412" xr:uid="{72665733-196A-4CE9-A21C-2B095754FF43}"/>
    <cellStyle name="Normal 43 6 11" xfId="7214" xr:uid="{FE356952-942D-4CBA-AA7F-B90CA3D21BB1}"/>
    <cellStyle name="Normal 43 6 2" xfId="1291" xr:uid="{00000000-0005-0000-0000-0000CC0F0000}"/>
    <cellStyle name="Normal 43 6 2 2" xfId="4363" xr:uid="{00000000-0005-0000-0000-0000CD0F0000}"/>
    <cellStyle name="Normal 43 6 2 2 2" xfId="6298" xr:uid="{B187E9A5-8F21-4FDE-92F5-E562125E2506}"/>
    <cellStyle name="Normal 43 6 2 2 2 2" xfId="45187" xr:uid="{6BD9CC00-7F12-4721-9914-3A2272588856}"/>
    <cellStyle name="Normal 43 6 2 2 2 3" xfId="7989" xr:uid="{A42B8578-795D-45D4-8DB9-3721DD7C90F0}"/>
    <cellStyle name="Normal 43 6 2 2 3" xfId="6858" xr:uid="{BE4C7E11-CA88-4154-A6CB-9D03F783D6B9}"/>
    <cellStyle name="Normal 43 6 2 2 3 2" xfId="45745" xr:uid="{99FE5D89-05EA-4109-9E2C-B02FEE3018E7}"/>
    <cellStyle name="Normal 43 6 2 2 3 3" xfId="8547" xr:uid="{E9607210-947C-43FB-B29D-4BEC5BB300BB}"/>
    <cellStyle name="Normal 43 6 2 2 4" xfId="44614" xr:uid="{D84E0E9E-C0F3-43BE-AC58-A8D211EF3760}"/>
    <cellStyle name="Normal 43 6 2 2 5" xfId="7416" xr:uid="{9D00BEEB-1C3F-44C4-85CB-EED5C08D233E}"/>
    <cellStyle name="Normal 43 6 2 3" xfId="5752" xr:uid="{00000000-0005-0000-0000-0000CE0F0000}"/>
    <cellStyle name="Normal 43 6 2 3 2" xfId="6373" xr:uid="{69A1504F-46DA-4681-98E1-0C4E0D3B739B}"/>
    <cellStyle name="Normal 43 6 2 3 2 2" xfId="45261" xr:uid="{2EFB1B3F-2B14-4174-9628-2217AD28C333}"/>
    <cellStyle name="Normal 43 6 2 3 2 3" xfId="8063" xr:uid="{F910C94A-B2D2-4F32-9FA7-32BC95973DC1}"/>
    <cellStyle name="Normal 43 6 2 3 3" xfId="6932" xr:uid="{EAAFAF6B-0053-4EB9-A431-DBEFF5581574}"/>
    <cellStyle name="Normal 43 6 2 3 3 2" xfId="45819" xr:uid="{6B276FC1-1772-4939-B535-C1433D9D5B48}"/>
    <cellStyle name="Normal 43 6 2 3 3 3" xfId="8621" xr:uid="{8AD69F82-CAE5-49E5-82D3-22FCB1DF4F22}"/>
    <cellStyle name="Normal 43 6 2 3 4" xfId="44687" xr:uid="{47931643-D121-406A-AFB0-5502DEC1C4B8}"/>
    <cellStyle name="Normal 43 6 2 3 5" xfId="7489" xr:uid="{ED299561-2117-43FE-A6C9-D026CD53EA11}"/>
    <cellStyle name="Normal 43 6 2 4" xfId="5825" xr:uid="{00000000-0005-0000-0000-0000CF0F0000}"/>
    <cellStyle name="Normal 43 6 2 4 2" xfId="6446" xr:uid="{FB74981D-EE34-4A8A-99DF-07A85EBEA6D5}"/>
    <cellStyle name="Normal 43 6 2 4 2 2" xfId="45334" xr:uid="{71146CBF-5A8F-4402-8526-68186AD4E582}"/>
    <cellStyle name="Normal 43 6 2 4 2 3" xfId="8136" xr:uid="{D603BF8B-133E-49C4-B98E-821C5E5B03FE}"/>
    <cellStyle name="Normal 43 6 2 4 3" xfId="7005" xr:uid="{55FFB3FA-327E-4359-AB50-782D46810823}"/>
    <cellStyle name="Normal 43 6 2 4 3 2" xfId="45892" xr:uid="{BE271890-D8E9-4A80-82CF-7B764803EC86}"/>
    <cellStyle name="Normal 43 6 2 4 3 3" xfId="8694" xr:uid="{EB792A1C-9503-477D-86E0-85B3DA43CDE3}"/>
    <cellStyle name="Normal 43 6 2 4 4" xfId="44760" xr:uid="{5A9CA674-E759-402A-A1ED-CE7829ECF6DA}"/>
    <cellStyle name="Normal 43 6 2 4 5" xfId="7562" xr:uid="{E785EE5D-C3BF-47B1-B317-E8822FCFB46B}"/>
    <cellStyle name="Normal 43 6 2 5" xfId="5898" xr:uid="{00000000-0005-0000-0000-0000D00F0000}"/>
    <cellStyle name="Normal 43 6 2 5 2" xfId="6519" xr:uid="{3D28122E-7B81-4366-A0ED-4539E403A095}"/>
    <cellStyle name="Normal 43 6 2 5 2 2" xfId="45407" xr:uid="{23C44202-8774-4D10-A635-B6F487D3A2C0}"/>
    <cellStyle name="Normal 43 6 2 5 2 3" xfId="8209" xr:uid="{81BEC667-2DA3-4191-BC46-A5B0B89385F6}"/>
    <cellStyle name="Normal 43 6 2 5 3" xfId="7078" xr:uid="{557A4119-B817-4CEB-8E81-00191A8FCA2F}"/>
    <cellStyle name="Normal 43 6 2 5 3 2" xfId="45965" xr:uid="{B869A782-00E8-4F7A-A787-3535D336B366}"/>
    <cellStyle name="Normal 43 6 2 5 3 3" xfId="8767" xr:uid="{BBC83A19-0DB0-4851-9815-275D369056CC}"/>
    <cellStyle name="Normal 43 6 2 5 4" xfId="44833" xr:uid="{6A56AA78-72FB-4B36-B91B-7F0528FC3DD2}"/>
    <cellStyle name="Normal 43 6 2 5 5" xfId="7635" xr:uid="{79F5FDD4-1CC2-4541-8095-9DEF8DCF7C7A}"/>
    <cellStyle name="Normal 43 6 2 6" xfId="6075" xr:uid="{5ECE1716-D7AC-4E8D-82B0-7699872F7F89}"/>
    <cellStyle name="Normal 43 6 2 6 2" xfId="44983" xr:uid="{18A52BDD-00E4-4972-AD54-7B226270C227}"/>
    <cellStyle name="Normal 43 6 2 6 3" xfId="7785" xr:uid="{59AF5775-2B35-41EB-8386-21A206F3622C}"/>
    <cellStyle name="Normal 43 6 2 7" xfId="6656" xr:uid="{CAA06ACF-9E13-4B05-91B7-B165DB85A829}"/>
    <cellStyle name="Normal 43 6 2 7 2" xfId="45544" xr:uid="{467541A0-1C97-4E2E-897D-6D663C22690B}"/>
    <cellStyle name="Normal 43 6 2 7 3" xfId="8346" xr:uid="{4D2AB66E-DE2C-4E2C-8921-41CFB8848EDA}"/>
    <cellStyle name="Normal 43 6 2 8" xfId="44413" xr:uid="{870EB447-BE76-4CD5-9DDA-3EBC72663051}"/>
    <cellStyle name="Normal 43 6 2 9" xfId="7215" xr:uid="{CFBDC77C-8F7C-4C9B-84F9-E994343F4237}"/>
    <cellStyle name="Normal 43 6 3" xfId="4362" xr:uid="{00000000-0005-0000-0000-0000D10F0000}"/>
    <cellStyle name="Normal 43 6 3 2" xfId="6297" xr:uid="{6B69F124-42BB-4498-AD35-1880582A7335}"/>
    <cellStyle name="Normal 43 6 3 2 2" xfId="45186" xr:uid="{0BF16CBB-9BB6-4DCB-97B0-F2714DA5C59F}"/>
    <cellStyle name="Normal 43 6 3 2 3" xfId="7988" xr:uid="{E1B15A4A-0C43-4C22-B4B7-27371506DCC2}"/>
    <cellStyle name="Normal 43 6 3 3" xfId="6857" xr:uid="{2FFC92DC-9650-4BFA-BD91-8EEA60445E2A}"/>
    <cellStyle name="Normal 43 6 3 3 2" xfId="45744" xr:uid="{F6705F91-B5EE-4342-8D48-A3BE6FA180B0}"/>
    <cellStyle name="Normal 43 6 3 3 3" xfId="8546" xr:uid="{54171A14-7B20-4A5E-B495-F4D1E5BA39EB}"/>
    <cellStyle name="Normal 43 6 3 4" xfId="44613" xr:uid="{387FF2A7-B1DA-4E28-BB1C-FD3BDC8C3DD5}"/>
    <cellStyle name="Normal 43 6 3 5" xfId="7415" xr:uid="{3C11AAFD-BFFA-42CD-A54D-6C4B8F841A28}"/>
    <cellStyle name="Normal 43 6 4" xfId="5751" xr:uid="{00000000-0005-0000-0000-0000D20F0000}"/>
    <cellStyle name="Normal 43 6 4 2" xfId="6372" xr:uid="{1EF1567D-D305-418B-A845-33A9A5B303C9}"/>
    <cellStyle name="Normal 43 6 4 2 2" xfId="45260" xr:uid="{EE152DBA-F870-4A32-A5A5-19AF9D793CCB}"/>
    <cellStyle name="Normal 43 6 4 2 3" xfId="8062" xr:uid="{4244FD77-629F-4CC9-9A77-DFEF73E2C648}"/>
    <cellStyle name="Normal 43 6 4 3" xfId="6931" xr:uid="{4967DA98-081E-4CF0-A129-9CBA93AD9A51}"/>
    <cellStyle name="Normal 43 6 4 3 2" xfId="45818" xr:uid="{CB2DAF44-616B-4BC0-B90D-41B7ECF6D82F}"/>
    <cellStyle name="Normal 43 6 4 3 3" xfId="8620" xr:uid="{1C9138DF-2949-4E4F-A0B0-846679FE6135}"/>
    <cellStyle name="Normal 43 6 4 4" xfId="44686" xr:uid="{86764F81-E638-47C9-9CED-49F0A9FFE76E}"/>
    <cellStyle name="Normal 43 6 4 5" xfId="7488" xr:uid="{C3D1051E-3783-459F-9811-21FC206F69C3}"/>
    <cellStyle name="Normal 43 6 5" xfId="5824" xr:uid="{00000000-0005-0000-0000-0000D30F0000}"/>
    <cellStyle name="Normal 43 6 5 2" xfId="6445" xr:uid="{6BE2F10F-8DA5-43EF-9F62-83B5942AC4A0}"/>
    <cellStyle name="Normal 43 6 5 2 2" xfId="45333" xr:uid="{B92EE88C-B225-41EA-AEF8-6554600AF272}"/>
    <cellStyle name="Normal 43 6 5 2 3" xfId="8135" xr:uid="{32863D1C-4C3C-4944-9B2E-4E49CE8DCD0F}"/>
    <cellStyle name="Normal 43 6 5 3" xfId="7004" xr:uid="{8AD9AF1F-FC6D-425A-B8F4-98114643A571}"/>
    <cellStyle name="Normal 43 6 5 3 2" xfId="45891" xr:uid="{75635CD7-DE50-41F4-BB04-C2583A8888FA}"/>
    <cellStyle name="Normal 43 6 5 3 3" xfId="8693" xr:uid="{65950609-267B-49AF-9169-FDA61220C672}"/>
    <cellStyle name="Normal 43 6 5 4" xfId="44759" xr:uid="{90BB54D8-46E6-4008-9967-4A1018B219D6}"/>
    <cellStyle name="Normal 43 6 5 5" xfId="7561" xr:uid="{1183D8F9-C175-42B5-97BE-36B82A4B7507}"/>
    <cellStyle name="Normal 43 6 6" xfId="5897" xr:uid="{00000000-0005-0000-0000-0000D40F0000}"/>
    <cellStyle name="Normal 43 6 6 2" xfId="6518" xr:uid="{B76EC8E0-AC0E-4FD6-B27B-C14B0BC538D0}"/>
    <cellStyle name="Normal 43 6 6 2 2" xfId="45406" xr:uid="{040039D0-B0C7-44F5-8325-29D5CEA409DE}"/>
    <cellStyle name="Normal 43 6 6 2 3" xfId="8208" xr:uid="{9FC65A50-16F9-4315-88C3-BCDCD4B6A75E}"/>
    <cellStyle name="Normal 43 6 6 3" xfId="7077" xr:uid="{7A6D3207-844A-40C5-B9F3-8A03FE374C72}"/>
    <cellStyle name="Normal 43 6 6 3 2" xfId="45964" xr:uid="{12D8EC33-DE48-4471-B1EC-364316C0DD9D}"/>
    <cellStyle name="Normal 43 6 6 3 3" xfId="8766" xr:uid="{953E6F62-858D-4D5A-ADDE-7E04BE4FF20B}"/>
    <cellStyle name="Normal 43 6 6 4" xfId="44832" xr:uid="{19733BF0-899A-4CD5-9B8D-397B9FBB7B8D}"/>
    <cellStyle name="Normal 43 6 6 5" xfId="7634" xr:uid="{2DF34889-A585-4356-8851-9D5DABFADA52}"/>
    <cellStyle name="Normal 43 6 7" xfId="6074" xr:uid="{56D2C303-223E-4B22-BA08-0DE7E6C5ABB9}"/>
    <cellStyle name="Normal 43 6 7 2" xfId="44982" xr:uid="{5D20CFDC-2F27-4EED-B1A5-ABC1FC59D744}"/>
    <cellStyle name="Normal 43 6 7 3" xfId="7784" xr:uid="{F3B2B9FD-9E1E-4AA4-9681-4D6A2D9620C5}"/>
    <cellStyle name="Normal 43 6 8" xfId="6655" xr:uid="{C4EB2B9E-56E1-4A56-AEA2-801BF860DB6D}"/>
    <cellStyle name="Normal 43 6 8 2" xfId="45543" xr:uid="{C6DED964-C6D8-4F8A-8C9F-BFCC6F58F615}"/>
    <cellStyle name="Normal 43 6 8 3" xfId="8345" xr:uid="{F568ADBE-4B34-438C-935B-6232E65C9AA2}"/>
    <cellStyle name="Normal 43 6 9" xfId="44124" xr:uid="{163B9184-AD40-4628-B9A0-2A4D4FE742CE}"/>
    <cellStyle name="Normal 43 7" xfId="1292" xr:uid="{00000000-0005-0000-0000-0000D50F0000}"/>
    <cellStyle name="Normal 43 7 10" xfId="7216" xr:uid="{A823F101-B65B-43DB-B465-5C5AE2955DA2}"/>
    <cellStyle name="Normal 43 7 2" xfId="4364" xr:uid="{00000000-0005-0000-0000-0000D60F0000}"/>
    <cellStyle name="Normal 43 7 2 2" xfId="6299" xr:uid="{53794C9D-8ED8-460F-9ED5-6635352A603E}"/>
    <cellStyle name="Normal 43 7 2 2 2" xfId="45188" xr:uid="{D662C28A-9F95-4DBC-A028-04807C6A3D7B}"/>
    <cellStyle name="Normal 43 7 2 2 3" xfId="7990" xr:uid="{85F0B969-BE7C-43CF-BA13-A558C3D65723}"/>
    <cellStyle name="Normal 43 7 2 3" xfId="6859" xr:uid="{1C1F9B55-4EDE-4D40-850C-30F753C65EEB}"/>
    <cellStyle name="Normal 43 7 2 3 2" xfId="45746" xr:uid="{51B10B65-370F-48F4-B8CB-4415F0BD6428}"/>
    <cellStyle name="Normal 43 7 2 3 3" xfId="8548" xr:uid="{44178A8E-2B75-446D-B1C8-2BF536BA52A5}"/>
    <cellStyle name="Normal 43 7 2 4" xfId="44615" xr:uid="{900CF39D-8BF5-4720-8730-B18DF2615704}"/>
    <cellStyle name="Normal 43 7 2 5" xfId="7417" xr:uid="{03516949-3648-4698-B5E0-7F63212813FE}"/>
    <cellStyle name="Normal 43 7 3" xfId="5753" xr:uid="{00000000-0005-0000-0000-0000D70F0000}"/>
    <cellStyle name="Normal 43 7 3 2" xfId="6374" xr:uid="{DAB18A00-3DE6-4C58-9B87-7D631E225894}"/>
    <cellStyle name="Normal 43 7 3 2 2" xfId="45262" xr:uid="{F69D1E63-D87D-4771-B9F3-83D93B927B17}"/>
    <cellStyle name="Normal 43 7 3 2 3" xfId="8064" xr:uid="{207612F7-BF36-4149-80E8-504A0DBBA8CE}"/>
    <cellStyle name="Normal 43 7 3 3" xfId="6933" xr:uid="{05777DB3-EB36-4E33-A7AE-F932F14005A6}"/>
    <cellStyle name="Normal 43 7 3 3 2" xfId="45820" xr:uid="{42DA6A3B-3BFC-4BE7-87F7-BED89444CAAE}"/>
    <cellStyle name="Normal 43 7 3 3 3" xfId="8622" xr:uid="{E49B7412-55DD-430E-9754-68C141E7ABA1}"/>
    <cellStyle name="Normal 43 7 3 4" xfId="44688" xr:uid="{FC16769F-17AA-4C89-8769-A95F08C80595}"/>
    <cellStyle name="Normal 43 7 3 5" xfId="7490" xr:uid="{A72004FD-CF5E-40DD-97A1-CE54D56C33DE}"/>
    <cellStyle name="Normal 43 7 4" xfId="5826" xr:uid="{00000000-0005-0000-0000-0000D80F0000}"/>
    <cellStyle name="Normal 43 7 4 2" xfId="6447" xr:uid="{E0181AD4-B166-4DD5-9F0A-38CDE47248F7}"/>
    <cellStyle name="Normal 43 7 4 2 2" xfId="45335" xr:uid="{47B033D7-9C48-4BD9-88B4-BDDC8F645BD3}"/>
    <cellStyle name="Normal 43 7 4 2 3" xfId="8137" xr:uid="{C4DF7BAF-3B53-4261-9932-54F3EE8696AD}"/>
    <cellStyle name="Normal 43 7 4 3" xfId="7006" xr:uid="{296E1BF1-40A3-487F-8FAB-AE4419918ACF}"/>
    <cellStyle name="Normal 43 7 4 3 2" xfId="45893" xr:uid="{708531E5-222C-4164-8835-D19FB8AC6F26}"/>
    <cellStyle name="Normal 43 7 4 3 3" xfId="8695" xr:uid="{3FDA9ECE-35D8-4D30-98EC-B5CE57B0B372}"/>
    <cellStyle name="Normal 43 7 4 4" xfId="44761" xr:uid="{49EA44B8-5276-4106-BCC2-2CC5DD2EB429}"/>
    <cellStyle name="Normal 43 7 4 5" xfId="7563" xr:uid="{776C2E36-C7E9-4B67-B9BC-4D7999C49EC1}"/>
    <cellStyle name="Normal 43 7 5" xfId="5899" xr:uid="{00000000-0005-0000-0000-0000D90F0000}"/>
    <cellStyle name="Normal 43 7 5 2" xfId="6520" xr:uid="{A51FC1BF-DB98-4BD1-9A93-C92688AA2D73}"/>
    <cellStyle name="Normal 43 7 5 2 2" xfId="45408" xr:uid="{44F3356D-DB03-4583-9A55-2993ABC2DBA0}"/>
    <cellStyle name="Normal 43 7 5 2 3" xfId="8210" xr:uid="{9585E34F-FCB6-4C3F-9E32-641FA8644A7D}"/>
    <cellStyle name="Normal 43 7 5 3" xfId="7079" xr:uid="{B863DBA7-7180-44F1-A4BB-1A091FA94025}"/>
    <cellStyle name="Normal 43 7 5 3 2" xfId="45966" xr:uid="{D0F9A2F1-A918-4B8F-A53D-B69F7F6432DC}"/>
    <cellStyle name="Normal 43 7 5 3 3" xfId="8768" xr:uid="{4F0B8A2D-EB18-49C9-AC1E-332F84B65A72}"/>
    <cellStyle name="Normal 43 7 5 4" xfId="44834" xr:uid="{468FCCF1-2C18-48EB-9A8A-C20F9CAB9A67}"/>
    <cellStyle name="Normal 43 7 5 5" xfId="7636" xr:uid="{7E0D1E31-0D64-4263-8758-D4BEBC8AE84B}"/>
    <cellStyle name="Normal 43 7 6" xfId="6076" xr:uid="{11ADAF85-78F9-447E-B94B-9BC1BB056357}"/>
    <cellStyle name="Normal 43 7 6 2" xfId="44984" xr:uid="{F2814ABE-B7A8-43D2-B17D-7A68886C7267}"/>
    <cellStyle name="Normal 43 7 6 3" xfId="7786" xr:uid="{0EF4053B-164B-495A-A8C0-0CE042DDD046}"/>
    <cellStyle name="Normal 43 7 7" xfId="6657" xr:uid="{E642E669-60EB-49DD-9C8F-F1292AE878B0}"/>
    <cellStyle name="Normal 43 7 7 2" xfId="45545" xr:uid="{FA93D3E1-326C-40ED-A31C-3948B4971C49}"/>
    <cellStyle name="Normal 43 7 7 3" xfId="8347" xr:uid="{6334B655-EBD3-40E9-BD95-F814D182AEF4}"/>
    <cellStyle name="Normal 43 7 8" xfId="44117" xr:uid="{B7311FE4-44D6-4D8A-BFCF-AA4A78608FD3}"/>
    <cellStyle name="Normal 43 7 9" xfId="44414" xr:uid="{CF2EA9AB-73AF-4C84-8A62-F1B2151BD294}"/>
    <cellStyle name="Normal 43 8" xfId="1293" xr:uid="{00000000-0005-0000-0000-0000DA0F0000}"/>
    <cellStyle name="Normal 43 8 2" xfId="4365" xr:uid="{00000000-0005-0000-0000-0000DB0F0000}"/>
    <cellStyle name="Normal 43 8 2 2" xfId="6300" xr:uid="{30D73A5F-99A2-4374-ABB2-21526B7E3850}"/>
    <cellStyle name="Normal 43 8 2 2 2" xfId="45189" xr:uid="{DEA81E72-3391-4856-8886-BF6C3C13D786}"/>
    <cellStyle name="Normal 43 8 2 2 3" xfId="7991" xr:uid="{DA960747-43BF-479D-A4B6-C233453C2022}"/>
    <cellStyle name="Normal 43 8 2 3" xfId="6860" xr:uid="{825054DB-CB9E-43E1-9AD5-1DDD669FF70A}"/>
    <cellStyle name="Normal 43 8 2 3 2" xfId="45747" xr:uid="{48AA4DBB-D85B-4FBF-A492-2922D7422A79}"/>
    <cellStyle name="Normal 43 8 2 3 3" xfId="8549" xr:uid="{97053E16-D0AB-40BA-B26A-8858F90D5AD0}"/>
    <cellStyle name="Normal 43 8 2 4" xfId="44616" xr:uid="{8C88FDB0-64DC-469A-8665-26A709D27875}"/>
    <cellStyle name="Normal 43 8 2 5" xfId="7418" xr:uid="{67F08072-1D9C-4117-8589-BEF50823E9B8}"/>
    <cellStyle name="Normal 43 8 3" xfId="5754" xr:uid="{00000000-0005-0000-0000-0000DC0F0000}"/>
    <cellStyle name="Normal 43 8 3 2" xfId="6375" xr:uid="{264C483F-C51A-4D86-98F1-FF0702115A5C}"/>
    <cellStyle name="Normal 43 8 3 2 2" xfId="45263" xr:uid="{04AF86BA-1E61-4081-B3AB-C51C25E5CBF8}"/>
    <cellStyle name="Normal 43 8 3 2 3" xfId="8065" xr:uid="{1F79D3A5-6F15-4791-8C5F-283C6878A844}"/>
    <cellStyle name="Normal 43 8 3 3" xfId="6934" xr:uid="{0E39E54A-E725-4187-AEA1-93E0E3E4FCD9}"/>
    <cellStyle name="Normal 43 8 3 3 2" xfId="45821" xr:uid="{8F8969D8-267A-41A7-B853-000879B1C50B}"/>
    <cellStyle name="Normal 43 8 3 3 3" xfId="8623" xr:uid="{2F6F81E2-4ED8-494C-A4F6-2381C9E87AA8}"/>
    <cellStyle name="Normal 43 8 3 4" xfId="44689" xr:uid="{F131C9AE-9792-44FF-9CD8-DCAB18D75726}"/>
    <cellStyle name="Normal 43 8 3 5" xfId="7491" xr:uid="{AB8A63DF-EE76-4F32-92EE-9D6485D085D3}"/>
    <cellStyle name="Normal 43 8 4" xfId="5827" xr:uid="{00000000-0005-0000-0000-0000DD0F0000}"/>
    <cellStyle name="Normal 43 8 4 2" xfId="6448" xr:uid="{0DAE1B20-6242-4A78-B9E2-2841BECB9C59}"/>
    <cellStyle name="Normal 43 8 4 2 2" xfId="45336" xr:uid="{943AEE99-AFC3-4BAE-9D4A-AD0A631C8176}"/>
    <cellStyle name="Normal 43 8 4 2 3" xfId="8138" xr:uid="{EE6BF158-FB78-49A5-8129-BEEF28D716FD}"/>
    <cellStyle name="Normal 43 8 4 3" xfId="7007" xr:uid="{D2447A73-ACE0-4933-B9E2-3BC39C7D7F84}"/>
    <cellStyle name="Normal 43 8 4 3 2" xfId="45894" xr:uid="{C15FD5B1-72DE-4AF0-B665-DBCDF8EB1989}"/>
    <cellStyle name="Normal 43 8 4 3 3" xfId="8696" xr:uid="{A2CB6500-9CA9-4CC5-ABC0-43EE04A1585F}"/>
    <cellStyle name="Normal 43 8 4 4" xfId="44762" xr:uid="{CE1A997D-0203-413B-B50D-E2D61DE72CB6}"/>
    <cellStyle name="Normal 43 8 4 5" xfId="7564" xr:uid="{17146DC9-D522-42E1-829C-7CE3F80BD255}"/>
    <cellStyle name="Normal 43 8 5" xfId="5900" xr:uid="{00000000-0005-0000-0000-0000DE0F0000}"/>
    <cellStyle name="Normal 43 8 5 2" xfId="6521" xr:uid="{6ED25419-80C9-47AD-967B-28876153CABB}"/>
    <cellStyle name="Normal 43 8 5 2 2" xfId="45409" xr:uid="{C75885BA-9361-450E-BB47-7D94DF39D235}"/>
    <cellStyle name="Normal 43 8 5 2 3" xfId="8211" xr:uid="{5F86842C-59CC-4AB8-BD17-AF245400D3A7}"/>
    <cellStyle name="Normal 43 8 5 3" xfId="7080" xr:uid="{4A5D6D40-2097-4D60-816B-C773181896A5}"/>
    <cellStyle name="Normal 43 8 5 3 2" xfId="45967" xr:uid="{DFA2E131-20C0-46E1-A972-EA3D37E54FAE}"/>
    <cellStyle name="Normal 43 8 5 3 3" xfId="8769" xr:uid="{BCAE36A3-40A6-4566-880F-2B1223BADD8D}"/>
    <cellStyle name="Normal 43 8 5 4" xfId="44835" xr:uid="{62EB1B37-2816-47FF-976D-FA65DCDF0D46}"/>
    <cellStyle name="Normal 43 8 5 5" xfId="7637" xr:uid="{82B44B7B-CBFD-4193-B2D9-ABE5C717F0B2}"/>
    <cellStyle name="Normal 43 8 6" xfId="6077" xr:uid="{394FC367-86B0-483A-AB1C-98546314E293}"/>
    <cellStyle name="Normal 43 8 6 2" xfId="44985" xr:uid="{DF8C4FC3-BB4E-4A66-8216-F2C069A43A31}"/>
    <cellStyle name="Normal 43 8 6 3" xfId="7787" xr:uid="{78DA8F66-2952-4F7A-BDF6-660773D5D8D0}"/>
    <cellStyle name="Normal 43 8 7" xfId="6658" xr:uid="{661C7101-8293-43FB-863C-F843AA174563}"/>
    <cellStyle name="Normal 43 8 7 2" xfId="45546" xr:uid="{1351FC4F-A147-41B2-A685-3251644942FA}"/>
    <cellStyle name="Normal 43 8 7 3" xfId="8348" xr:uid="{683A72A2-EB55-45B9-8EF6-236400A30E00}"/>
    <cellStyle name="Normal 43 8 8" xfId="44415" xr:uid="{A45737B1-C7CA-4BDE-850C-51850DD7D66A}"/>
    <cellStyle name="Normal 43 8 9" xfId="7217" xr:uid="{2F295900-4A70-41F2-A078-29F71F63FA54}"/>
    <cellStyle name="Normal 43 9" xfId="4366" xr:uid="{00000000-0005-0000-0000-0000DF0F0000}"/>
    <cellStyle name="Normal 44" xfId="1294" xr:uid="{00000000-0005-0000-0000-0000E00F0000}"/>
    <cellStyle name="Normal 44 10" xfId="4368" xr:uid="{00000000-0005-0000-0000-0000E10F0000}"/>
    <cellStyle name="Normal 44 10 2" xfId="35784" xr:uid="{107F96F5-D7EC-4B93-AB1F-EF08FC8C3243}"/>
    <cellStyle name="Normal 44 11" xfId="4367" xr:uid="{00000000-0005-0000-0000-0000E20F0000}"/>
    <cellStyle name="Normal 44 11 2" xfId="6301" xr:uid="{E0CD0753-560F-4D0B-92A9-A3A1EF0A25C8}"/>
    <cellStyle name="Normal 44 11 2 2" xfId="45190" xr:uid="{FB691461-FF58-4533-95A3-9CECC96BCA05}"/>
    <cellStyle name="Normal 44 11 2 3" xfId="7992" xr:uid="{C4E73CD6-FB2C-448A-AAF2-075F2EE9E405}"/>
    <cellStyle name="Normal 44 11 3" xfId="6861" xr:uid="{18DFEDC3-8FDE-4A05-AABA-F5234F10F292}"/>
    <cellStyle name="Normal 44 11 3 2" xfId="45748" xr:uid="{1114847D-9087-41F2-9893-8166ECB57D51}"/>
    <cellStyle name="Normal 44 11 3 3" xfId="8550" xr:uid="{D3716BD9-6455-430D-91CB-2A4CC524FDBE}"/>
    <cellStyle name="Normal 44 11 4" xfId="35785" xr:uid="{E648B631-FC86-4A9A-8D7B-DBB4202DAD31}"/>
    <cellStyle name="Normal 44 11 5" xfId="44617" xr:uid="{B6827AD4-3C7A-48A3-96DE-1C20FBE2A116}"/>
    <cellStyle name="Normal 44 11 6" xfId="7419" xr:uid="{52943A6A-A18F-4632-8F4C-016A224E91A6}"/>
    <cellStyle name="Normal 44 12" xfId="5755" xr:uid="{00000000-0005-0000-0000-0000E30F0000}"/>
    <cellStyle name="Normal 44 12 2" xfId="6376" xr:uid="{7333ACE9-818B-4A2D-B942-581BFD0283B9}"/>
    <cellStyle name="Normal 44 12 2 2" xfId="45264" xr:uid="{D29D907B-8362-4356-8EC8-D662193359E1}"/>
    <cellStyle name="Normal 44 12 2 3" xfId="8066" xr:uid="{5633D302-C51F-44F8-9A13-3285FDCBACC7}"/>
    <cellStyle name="Normal 44 12 3" xfId="6935" xr:uid="{BF951A8A-6399-436F-A742-788B463BC9CA}"/>
    <cellStyle name="Normal 44 12 3 2" xfId="45822" xr:uid="{6DF88187-9812-4E78-845A-C1D68231CE73}"/>
    <cellStyle name="Normal 44 12 3 3" xfId="8624" xr:uid="{659545DE-D56B-452B-9A65-977495C54611}"/>
    <cellStyle name="Normal 44 12 4" xfId="35786" xr:uid="{3307AE8D-83DF-4A4F-A5EB-1256FBA863E1}"/>
    <cellStyle name="Normal 44 12 5" xfId="44690" xr:uid="{C93455AE-EED0-489F-8836-C190A4C7E870}"/>
    <cellStyle name="Normal 44 12 6" xfId="7492" xr:uid="{B79C247F-A918-4C7A-B795-2E0433488E33}"/>
    <cellStyle name="Normal 44 13" xfId="5828" xr:uid="{00000000-0005-0000-0000-0000E40F0000}"/>
    <cellStyle name="Normal 44 13 2" xfId="6449" xr:uid="{DBFB73D1-D1B0-4D99-9AB3-A4F3299993DC}"/>
    <cellStyle name="Normal 44 13 2 2" xfId="45337" xr:uid="{660CA389-D4C8-4B43-BF3B-FC6D2774EA62}"/>
    <cellStyle name="Normal 44 13 2 3" xfId="8139" xr:uid="{44B4EF78-3A76-4322-A185-F234613CC416}"/>
    <cellStyle name="Normal 44 13 3" xfId="7008" xr:uid="{A4B273C2-044D-4E11-B521-7C72C3959FD0}"/>
    <cellStyle name="Normal 44 13 3 2" xfId="45895" xr:uid="{0E0B10CA-5663-41C4-9048-B2ADBED4D0A7}"/>
    <cellStyle name="Normal 44 13 3 3" xfId="8697" xr:uid="{4600B22D-9272-4382-A9E8-546BFEE72832}"/>
    <cellStyle name="Normal 44 13 4" xfId="35787" xr:uid="{CAFAB88C-BE91-483A-BD57-3667F2947949}"/>
    <cellStyle name="Normal 44 13 5" xfId="44763" xr:uid="{3273B53B-AEAE-447B-86B6-DA17A682ECF3}"/>
    <cellStyle name="Normal 44 13 6" xfId="7565" xr:uid="{DB725B47-7CF4-40E0-AAA6-5E30B4D1515F}"/>
    <cellStyle name="Normal 44 14" xfId="5901" xr:uid="{00000000-0005-0000-0000-0000E50F0000}"/>
    <cellStyle name="Normal 44 14 2" xfId="6522" xr:uid="{F5A0BA44-43E8-4D5F-BA1B-5400CED445AF}"/>
    <cellStyle name="Normal 44 14 2 2" xfId="45410" xr:uid="{B6E26EA5-6B79-46B5-8C8B-C876AA909F4C}"/>
    <cellStyle name="Normal 44 14 2 3" xfId="8212" xr:uid="{E578557B-4379-4A74-ADCB-81DCC0E49715}"/>
    <cellStyle name="Normal 44 14 3" xfId="7081" xr:uid="{F43B31A3-221E-4084-A7DC-90F5BF5646D1}"/>
    <cellStyle name="Normal 44 14 3 2" xfId="45968" xr:uid="{E9EEF9C1-BF2E-4FCC-8B4A-1F627CAF5105}"/>
    <cellStyle name="Normal 44 14 3 3" xfId="8770" xr:uid="{5FF90A63-D965-4408-B048-A8A3C837634E}"/>
    <cellStyle name="Normal 44 14 4" xfId="44125" xr:uid="{C1026674-6D97-41D7-86BA-804B8DA60ADD}"/>
    <cellStyle name="Normal 44 14 5" xfId="44836" xr:uid="{F3087275-7999-4F50-9068-897DE1DE6280}"/>
    <cellStyle name="Normal 44 14 6" xfId="7638" xr:uid="{4FD36AD4-6F09-4FD7-AC89-2BDB12A0C6A3}"/>
    <cellStyle name="Normal 44 15" xfId="6078" xr:uid="{9EA1A3CC-66DF-48A6-B919-F80A72C50304}"/>
    <cellStyle name="Normal 44 15 2" xfId="44986" xr:uid="{BACC1813-E082-46D2-873C-5A09033076D8}"/>
    <cellStyle name="Normal 44 15 3" xfId="7788" xr:uid="{43A47DF5-61ED-4B8A-9890-B251A02FF15D}"/>
    <cellStyle name="Normal 44 16" xfId="6659" xr:uid="{6AA17370-D436-43B0-85FF-B04BBB8B299E}"/>
    <cellStyle name="Normal 44 16 2" xfId="45547" xr:uid="{9F468A00-72DD-43B9-B8E1-B08DE0BBE224}"/>
    <cellStyle name="Normal 44 16 3" xfId="8349" xr:uid="{7E974AD9-DFF4-4257-8271-FAD0C5FD63F3}"/>
    <cellStyle name="Normal 44 17" xfId="35783" xr:uid="{7C86595C-4DC4-46C6-A32B-739D35BB1E7A}"/>
    <cellStyle name="Normal 44 18" xfId="44416" xr:uid="{6E9CE6AE-5DC4-4D6A-BA6E-6932FE63376C}"/>
    <cellStyle name="Normal 44 19" xfId="7218" xr:uid="{6AA9E852-7F5A-42AB-8DB3-5BC20C7E6CD4}"/>
    <cellStyle name="Normal 44 2" xfId="1295" xr:uid="{00000000-0005-0000-0000-0000E60F0000}"/>
    <cellStyle name="Normal 44 2 10" xfId="35789" xr:uid="{A24A8397-06A2-4C81-9E78-73FC076260C1}"/>
    <cellStyle name="Normal 44 2 11" xfId="44126" xr:uid="{BC933A40-40C4-4424-84C8-D3C41EFD530C}"/>
    <cellStyle name="Normal 44 2 12" xfId="35788" xr:uid="{19756370-58C4-4230-A82B-69C5DD946691}"/>
    <cellStyle name="Normal 44 2 2" xfId="4369" xr:uid="{00000000-0005-0000-0000-0000E70F0000}"/>
    <cellStyle name="Normal 44 2 2 2" xfId="35790" xr:uid="{C0B3FEC3-7CF9-4663-829D-0B3E108AF987}"/>
    <cellStyle name="Normal 44 2 3" xfId="35791" xr:uid="{9560634C-7F71-4633-88B3-26A5EF99BD0C}"/>
    <cellStyle name="Normal 44 2 3 2" xfId="35792" xr:uid="{C44C6A84-78CB-4A40-8E99-A851D541C2E0}"/>
    <cellStyle name="Normal 44 2 3 2 2" xfId="35793" xr:uid="{C8D3FBDB-446A-41F0-980C-F662C6E67758}"/>
    <cellStyle name="Normal 44 2 3 2 2 2" xfId="35794" xr:uid="{A9298592-6D76-4CEF-8CC1-5D8F8419C36D}"/>
    <cellStyle name="Normal 44 2 3 2 2 3" xfId="35795" xr:uid="{FD4657D3-19BE-4527-96A2-9E08D8D97D89}"/>
    <cellStyle name="Normal 44 2 3 2 3" xfId="35796" xr:uid="{6988834E-862E-4B2D-95CE-5409423CB537}"/>
    <cellStyle name="Normal 44 2 3 2 4" xfId="35797" xr:uid="{04CA9C72-6B48-4BBE-A682-FA32914B06DB}"/>
    <cellStyle name="Normal 44 2 3 2 5" xfId="35798" xr:uid="{E25BC354-B479-429D-A0EE-2E414E4A9141}"/>
    <cellStyle name="Normal 44 2 3 2 6" xfId="35799" xr:uid="{298E6FF3-878E-4494-94B6-16292C6FFFEB}"/>
    <cellStyle name="Normal 44 2 3 3" xfId="35800" xr:uid="{72CF9508-3B10-4543-96D4-DB84E93FFCDE}"/>
    <cellStyle name="Normal 44 2 3 3 2" xfId="35801" xr:uid="{9B026557-8371-4DDA-8985-6DE45F4AF21A}"/>
    <cellStyle name="Normal 44 2 3 3 2 2" xfId="35802" xr:uid="{DCA21FEF-DC9A-4A98-B82B-978C7A9CEFED}"/>
    <cellStyle name="Normal 44 2 3 3 2 3" xfId="35803" xr:uid="{4939E06B-A6C6-4A28-9C85-85FCC329CDF7}"/>
    <cellStyle name="Normal 44 2 3 3 3" xfId="35804" xr:uid="{A46D5F95-C2B0-4615-AFA4-F7C56FF529FD}"/>
    <cellStyle name="Normal 44 2 3 3 4" xfId="35805" xr:uid="{00A6F46A-B7A0-42AD-AE7D-47DCF25850E7}"/>
    <cellStyle name="Normal 44 2 3 4" xfId="35806" xr:uid="{DB23AFB2-5F4F-45E1-86E4-0EBDE2007E71}"/>
    <cellStyle name="Normal 44 2 3 4 2" xfId="35807" xr:uid="{EF511621-9B46-4CEA-92B9-537E300E9227}"/>
    <cellStyle name="Normal 44 2 3 4 3" xfId="35808" xr:uid="{A94C1846-52E6-4E7B-BC5D-44FC817E876E}"/>
    <cellStyle name="Normal 44 2 3 5" xfId="35809" xr:uid="{C258C7A6-8484-415F-BE89-B849E43BE6CB}"/>
    <cellStyle name="Normal 44 2 3 6" xfId="35810" xr:uid="{73BA58CF-40BD-47B1-AED9-9F1ACA3AEE94}"/>
    <cellStyle name="Normal 44 2 3 7" xfId="35811" xr:uid="{93C93979-CB5F-4A93-84AB-23E7F9738FA2}"/>
    <cellStyle name="Normal 44 2 3 8" xfId="35812" xr:uid="{6A18CAB0-8AAF-40F7-9C56-A0F173540303}"/>
    <cellStyle name="Normal 44 2 4" xfId="35813" xr:uid="{5DE8C8B9-69A2-4F50-812D-70AD3A5AA00B}"/>
    <cellStyle name="Normal 44 2 4 2" xfId="35814" xr:uid="{36731736-3A84-41C5-869A-E54F894A5169}"/>
    <cellStyle name="Normal 44 2 4 2 2" xfId="35815" xr:uid="{588C9F80-6A1D-4596-AAB1-97B6DB0BB56A}"/>
    <cellStyle name="Normal 44 2 4 2 2 2" xfId="35816" xr:uid="{347A59AC-88EE-448F-AE1C-FB4278E02A1E}"/>
    <cellStyle name="Normal 44 2 4 2 2 3" xfId="35817" xr:uid="{0882BA32-AE7B-4171-AC3B-4B6DCCDFAB7A}"/>
    <cellStyle name="Normal 44 2 4 2 3" xfId="35818" xr:uid="{6E4932EA-84D7-4306-BE67-AB10B9E6CF9F}"/>
    <cellStyle name="Normal 44 2 4 2 4" xfId="35819" xr:uid="{4EC80E01-050F-4FFE-BBF6-9FA06F8C4FF4}"/>
    <cellStyle name="Normal 44 2 4 3" xfId="35820" xr:uid="{B2E15947-8854-4AC2-92B1-59296DC6691E}"/>
    <cellStyle name="Normal 44 2 4 3 2" xfId="35821" xr:uid="{CC529E80-9AED-466B-970C-44FE83F87C73}"/>
    <cellStyle name="Normal 44 2 4 3 3" xfId="35822" xr:uid="{EEC9BA7E-ACE9-4BC7-944F-8CF6D82CE6EB}"/>
    <cellStyle name="Normal 44 2 4 4" xfId="35823" xr:uid="{62AFFFC8-C996-4201-9B98-9370D8B85A6B}"/>
    <cellStyle name="Normal 44 2 4 5" xfId="35824" xr:uid="{336E74B1-12EA-4F0B-98D9-299AFE78C57B}"/>
    <cellStyle name="Normal 44 2 4 6" xfId="35825" xr:uid="{2AC25195-930D-4CA3-A924-07F1549C646A}"/>
    <cellStyle name="Normal 44 2 4 7" xfId="35826" xr:uid="{FBD86098-B8E1-416E-8EC5-983A01F0BAC7}"/>
    <cellStyle name="Normal 44 2 5" xfId="35827" xr:uid="{ACAF0953-52DF-4029-9291-323CB8C02DCF}"/>
    <cellStyle name="Normal 44 2 5 2" xfId="35828" xr:uid="{DC0B87BE-8397-4783-AF00-766EEAC134D2}"/>
    <cellStyle name="Normal 44 2 6" xfId="35829" xr:uid="{F65C5F7A-1325-4803-B73F-401808F052DA}"/>
    <cellStyle name="Normal 44 2 6 2" xfId="35830" xr:uid="{8B626941-C517-4D93-B386-123EC3DD3B5A}"/>
    <cellStyle name="Normal 44 2 6 2 2" xfId="35831" xr:uid="{FD169B4E-5AEC-4ED3-967D-FA0891E77706}"/>
    <cellStyle name="Normal 44 2 6 2 3" xfId="35832" xr:uid="{F8CE0EDD-6277-43D6-8554-57F11BA2009D}"/>
    <cellStyle name="Normal 44 2 6 3" xfId="35833" xr:uid="{A2D4C174-3C8E-4EAC-804A-A03B455297D5}"/>
    <cellStyle name="Normal 44 2 6 4" xfId="35834" xr:uid="{123B4208-1037-4E14-81D8-5EB1F2D26EA9}"/>
    <cellStyle name="Normal 44 2 7" xfId="35835" xr:uid="{E2613ED8-B766-4263-A0D2-3EF211E3972F}"/>
    <cellStyle name="Normal 44 2 8" xfId="35836" xr:uid="{4795CAF4-1375-4DFD-81D5-AF7B67A09C72}"/>
    <cellStyle name="Normal 44 2 9" xfId="35837" xr:uid="{60C03B6B-823F-40DF-812C-9466BEE6DE0A}"/>
    <cellStyle name="Normal 44 3" xfId="1296" xr:uid="{00000000-0005-0000-0000-0000E80F0000}"/>
    <cellStyle name="Normal 44 3 2" xfId="4370" xr:uid="{00000000-0005-0000-0000-0000E90F0000}"/>
    <cellStyle name="Normal 44 3 2 2" xfId="35840" xr:uid="{4289BE61-3842-4BF6-99BF-54F5FCF3867D}"/>
    <cellStyle name="Normal 44 3 2 2 2" xfId="35841" xr:uid="{BF3A2856-187C-44D2-AD81-23C2BC2E3612}"/>
    <cellStyle name="Normal 44 3 2 2 2 2" xfId="35842" xr:uid="{F8D9A20C-A06D-454B-A2C8-CEDC45D22839}"/>
    <cellStyle name="Normal 44 3 2 2 2 3" xfId="35843" xr:uid="{BB69E10A-B94F-49F2-8EAF-78B9A9777C4B}"/>
    <cellStyle name="Normal 44 3 2 2 3" xfId="35844" xr:uid="{AF05AF5D-EFF7-43EA-A660-4F30B32E88D9}"/>
    <cellStyle name="Normal 44 3 2 2 4" xfId="35845" xr:uid="{56436E88-84CF-4925-8E36-6E7BA3CC65ED}"/>
    <cellStyle name="Normal 44 3 2 3" xfId="35846" xr:uid="{F058D54D-9BD3-468E-AB33-BA99501A43FC}"/>
    <cellStyle name="Normal 44 3 2 3 2" xfId="35847" xr:uid="{E37F7BF4-8EFC-4A8F-9B77-1033A94434F7}"/>
    <cellStyle name="Normal 44 3 2 3 3" xfId="35848" xr:uid="{C4A51919-3449-47E2-A28D-661C89438C31}"/>
    <cellStyle name="Normal 44 3 2 4" xfId="35849" xr:uid="{B44E8286-E020-4ECE-B0B1-B33B5E9E683F}"/>
    <cellStyle name="Normal 44 3 2 5" xfId="35850" xr:uid="{7569D536-3526-47F2-B0E1-F1713C988C2D}"/>
    <cellStyle name="Normal 44 3 2 6" xfId="35851" xr:uid="{308FAB33-0B85-4D2D-AF61-CCF89AF52A82}"/>
    <cellStyle name="Normal 44 3 2 7" xfId="35839" xr:uid="{B4A7DA3B-BCEF-43DA-932E-516D40413F01}"/>
    <cellStyle name="Normal 44 3 3" xfId="35852" xr:uid="{22F31190-3325-4B3E-80EE-28069E536355}"/>
    <cellStyle name="Normal 44 3 4" xfId="35853" xr:uid="{203A883B-2D32-40A6-BBE5-5765FF5E5C3F}"/>
    <cellStyle name="Normal 44 3 4 2" xfId="35854" xr:uid="{A1992381-76D3-4DF2-BF67-137B6B0E4A31}"/>
    <cellStyle name="Normal 44 3 4 2 2" xfId="35855" xr:uid="{C62BFA43-C3D7-44C3-AEDD-3A668A9E3827}"/>
    <cellStyle name="Normal 44 3 4 2 3" xfId="35856" xr:uid="{EA0BAABB-F39E-4136-A35C-389C04FCA92B}"/>
    <cellStyle name="Normal 44 3 4 3" xfId="35857" xr:uid="{79C6625D-7E52-4120-A509-622EE569C456}"/>
    <cellStyle name="Normal 44 3 4 4" xfId="35858" xr:uid="{D0BA831E-0813-43F4-A917-B39CCED0FC98}"/>
    <cellStyle name="Normal 44 3 5" xfId="44127" xr:uid="{02C786B0-CD37-42F3-82B5-99D6EF2639B2}"/>
    <cellStyle name="Normal 44 3 6" xfId="35838" xr:uid="{2E315874-C351-4CCB-A20B-CB85A1AB85E5}"/>
    <cellStyle name="Normal 44 4" xfId="1297" xr:uid="{00000000-0005-0000-0000-0000EA0F0000}"/>
    <cellStyle name="Normal 44 4 10" xfId="5829" xr:uid="{00000000-0005-0000-0000-0000EB0F0000}"/>
    <cellStyle name="Normal 44 4 10 2" xfId="6450" xr:uid="{2F63286B-F508-47E2-8643-BE7C53EB8FDC}"/>
    <cellStyle name="Normal 44 4 10 2 2" xfId="45338" xr:uid="{8E55B710-2377-4235-888D-B52402CF056D}"/>
    <cellStyle name="Normal 44 4 10 2 3" xfId="8140" xr:uid="{9912D244-2E35-43F7-9B8C-DC75A0BFC29E}"/>
    <cellStyle name="Normal 44 4 10 3" xfId="7009" xr:uid="{017F6D1D-97D1-46CB-8294-3D6C470969E6}"/>
    <cellStyle name="Normal 44 4 10 3 2" xfId="45896" xr:uid="{8778B1A9-C305-427B-A2C5-FBA2D8099211}"/>
    <cellStyle name="Normal 44 4 10 3 3" xfId="8698" xr:uid="{6BA7C930-F590-47DB-9FA5-F6803C5A8FFD}"/>
    <cellStyle name="Normal 44 4 10 4" xfId="44764" xr:uid="{B572A5E0-3993-48DC-960A-035783E9CA9E}"/>
    <cellStyle name="Normal 44 4 10 5" xfId="7566" xr:uid="{140FDE2B-DBC8-4AC0-A7A8-589FCCA03E8D}"/>
    <cellStyle name="Normal 44 4 11" xfId="5902" xr:uid="{00000000-0005-0000-0000-0000EC0F0000}"/>
    <cellStyle name="Normal 44 4 11 2" xfId="6523" xr:uid="{92FA87A8-C6AD-4561-8611-C50AD73EFAC1}"/>
    <cellStyle name="Normal 44 4 11 2 2" xfId="45411" xr:uid="{7FD183EF-3ECB-4ED2-AD79-7BB93067CD32}"/>
    <cellStyle name="Normal 44 4 11 2 3" xfId="8213" xr:uid="{30215D20-2EF7-421B-A800-B66814CA5758}"/>
    <cellStyle name="Normal 44 4 11 3" xfId="7082" xr:uid="{15A2B9AD-131B-40F1-846A-247A58C5E3BF}"/>
    <cellStyle name="Normal 44 4 11 3 2" xfId="45969" xr:uid="{265A34CD-3499-42AA-B0DB-24EBDED830A1}"/>
    <cellStyle name="Normal 44 4 11 3 3" xfId="8771" xr:uid="{1909E4BD-5EEA-4352-B2AE-2C4D9AE30223}"/>
    <cellStyle name="Normal 44 4 11 4" xfId="44837" xr:uid="{F827A024-C95F-40E0-ABB1-D4A10075C8D6}"/>
    <cellStyle name="Normal 44 4 11 5" xfId="7639" xr:uid="{29CE4FF3-3A8B-464E-8E8E-9EC8F9B88384}"/>
    <cellStyle name="Normal 44 4 12" xfId="6079" xr:uid="{79B05D35-5245-4D2E-8A2B-E2176F87AE11}"/>
    <cellStyle name="Normal 44 4 12 2" xfId="44987" xr:uid="{216F6F40-AB69-4851-BAB6-144AB6EB6593}"/>
    <cellStyle name="Normal 44 4 12 3" xfId="7789" xr:uid="{00D21633-F53F-48E6-A771-07CF08F37CF7}"/>
    <cellStyle name="Normal 44 4 13" xfId="6660" xr:uid="{566F0026-7285-4E1C-8E63-4BC8083977E1}"/>
    <cellStyle name="Normal 44 4 13 2" xfId="45548" xr:uid="{D1BCDF74-466E-491E-91F4-63411CEAA80B}"/>
    <cellStyle name="Normal 44 4 13 3" xfId="8350" xr:uid="{288050FD-640D-4984-9C14-1D6D661A35E1}"/>
    <cellStyle name="Normal 44 4 14" xfId="35859" xr:uid="{D254541F-6E19-481F-AF63-93662C76BEE6}"/>
    <cellStyle name="Normal 44 4 15" xfId="44417" xr:uid="{8D399CFD-8BCA-4C68-A433-E48C5CE5BFF0}"/>
    <cellStyle name="Normal 44 4 16" xfId="7219" xr:uid="{E1D26993-B5C1-44DA-A659-C1FDA4F469FF}"/>
    <cellStyle name="Normal 44 4 2" xfId="1298" xr:uid="{00000000-0005-0000-0000-0000ED0F0000}"/>
    <cellStyle name="Normal 44 4 2 10" xfId="44418" xr:uid="{A4CBCA20-37EB-4488-970B-BA6ED95A28DC}"/>
    <cellStyle name="Normal 44 4 2 11" xfId="7220" xr:uid="{D67827FE-9125-4450-A0D8-52EBB0FDF288}"/>
    <cellStyle name="Normal 44 4 2 2" xfId="1299" xr:uid="{00000000-0005-0000-0000-0000EE0F0000}"/>
    <cellStyle name="Normal 44 4 2 2 10" xfId="7221" xr:uid="{B07B7D67-E84B-4611-83F9-29484DEFEA3E}"/>
    <cellStyle name="Normal 44 4 2 2 2" xfId="4373" xr:uid="{00000000-0005-0000-0000-0000EF0F0000}"/>
    <cellStyle name="Normal 44 4 2 2 2 2" xfId="6304" xr:uid="{4AB277BA-C886-4D2D-90D3-FBC487E4896E}"/>
    <cellStyle name="Normal 44 4 2 2 2 2 2" xfId="45193" xr:uid="{6174A5CF-1726-44C8-9343-435D6C558131}"/>
    <cellStyle name="Normal 44 4 2 2 2 2 3" xfId="7995" xr:uid="{A8F231A3-80E6-465F-8B22-58EE38DB0623}"/>
    <cellStyle name="Normal 44 4 2 2 2 3" xfId="6864" xr:uid="{825F8CD8-711E-4689-BC22-FF7BE9637CC4}"/>
    <cellStyle name="Normal 44 4 2 2 2 3 2" xfId="45751" xr:uid="{0034A2A8-404A-404D-A9CA-506688F2C401}"/>
    <cellStyle name="Normal 44 4 2 2 2 3 3" xfId="8553" xr:uid="{2F8405EB-AACD-4AF5-B29F-A49DD7DBADEC}"/>
    <cellStyle name="Normal 44 4 2 2 2 4" xfId="35862" xr:uid="{3E21E25C-89A8-4D6E-BA00-87FE43B5B62E}"/>
    <cellStyle name="Normal 44 4 2 2 2 5" xfId="44620" xr:uid="{B863C21C-CA9F-4912-BCE4-101D1C42F574}"/>
    <cellStyle name="Normal 44 4 2 2 2 6" xfId="7422" xr:uid="{57A241F9-3EDB-43BF-B462-17CEFCF9F45C}"/>
    <cellStyle name="Normal 44 4 2 2 3" xfId="5758" xr:uid="{00000000-0005-0000-0000-0000F00F0000}"/>
    <cellStyle name="Normal 44 4 2 2 3 2" xfId="6379" xr:uid="{8DC3ADB1-DCF7-4115-BCE6-E301898B0BFC}"/>
    <cellStyle name="Normal 44 4 2 2 3 2 2" xfId="45267" xr:uid="{EB7F342F-C8D3-4C53-835C-8EA34D4B3684}"/>
    <cellStyle name="Normal 44 4 2 2 3 2 3" xfId="8069" xr:uid="{3F21814D-E064-430F-8D5D-1EFDE1019C2E}"/>
    <cellStyle name="Normal 44 4 2 2 3 3" xfId="6938" xr:uid="{E50105BA-0B15-4938-A94A-A92413F42A90}"/>
    <cellStyle name="Normal 44 4 2 2 3 3 2" xfId="45825" xr:uid="{0A5E3D51-DF25-4CB4-BA87-AED24257D66C}"/>
    <cellStyle name="Normal 44 4 2 2 3 3 3" xfId="8627" xr:uid="{80CC9BCD-FD52-47BE-9380-A0ECF6BA4D60}"/>
    <cellStyle name="Normal 44 4 2 2 3 4" xfId="35863" xr:uid="{B316EE43-1C6F-41F6-BFA0-C8807FFD21AC}"/>
    <cellStyle name="Normal 44 4 2 2 3 5" xfId="44693" xr:uid="{DF08FC7F-06FA-448B-ACAE-B305EB81F28D}"/>
    <cellStyle name="Normal 44 4 2 2 3 6" xfId="7495" xr:uid="{E6BA0D02-70E8-4C45-8B36-5EF5835D6262}"/>
    <cellStyle name="Normal 44 4 2 2 4" xfId="5831" xr:uid="{00000000-0005-0000-0000-0000F10F0000}"/>
    <cellStyle name="Normal 44 4 2 2 4 2" xfId="6452" xr:uid="{87C75FAF-ABCD-4838-BEAF-DD73E6E2DE6D}"/>
    <cellStyle name="Normal 44 4 2 2 4 2 2" xfId="45340" xr:uid="{529EAB0D-AC1F-4140-8CB6-B52944ADF025}"/>
    <cellStyle name="Normal 44 4 2 2 4 2 3" xfId="8142" xr:uid="{C81EDB12-95EB-432E-AA27-24C066460FE3}"/>
    <cellStyle name="Normal 44 4 2 2 4 3" xfId="7011" xr:uid="{57CD40D6-D6E3-457C-A74D-38FF6DDAD50B}"/>
    <cellStyle name="Normal 44 4 2 2 4 3 2" xfId="45898" xr:uid="{923B2E5A-C8F5-4B20-BECF-FF88536C4439}"/>
    <cellStyle name="Normal 44 4 2 2 4 3 3" xfId="8700" xr:uid="{5BB5E909-EC94-467C-9CCE-662DA3EC8E70}"/>
    <cellStyle name="Normal 44 4 2 2 4 4" xfId="44766" xr:uid="{8D497A7B-3D43-4760-B1E7-9E99E2ED7DE1}"/>
    <cellStyle name="Normal 44 4 2 2 4 5" xfId="7568" xr:uid="{A537B0FD-D19A-476D-8980-62A426D94E5E}"/>
    <cellStyle name="Normal 44 4 2 2 5" xfId="5904" xr:uid="{00000000-0005-0000-0000-0000F20F0000}"/>
    <cellStyle name="Normal 44 4 2 2 5 2" xfId="6525" xr:uid="{A4E52C1C-70B3-4D59-BA02-B9BF2F4745D1}"/>
    <cellStyle name="Normal 44 4 2 2 5 2 2" xfId="45413" xr:uid="{FBF19D39-5685-46BB-ACD3-9BCE921805B4}"/>
    <cellStyle name="Normal 44 4 2 2 5 2 3" xfId="8215" xr:uid="{63FB7DB5-9467-418F-B21A-1AC37A260643}"/>
    <cellStyle name="Normal 44 4 2 2 5 3" xfId="7084" xr:uid="{820E20DA-CDBB-4D33-AF2A-EF2CDDCB6F47}"/>
    <cellStyle name="Normal 44 4 2 2 5 3 2" xfId="45971" xr:uid="{76223FB9-7475-45F2-BCC0-0B5318680E86}"/>
    <cellStyle name="Normal 44 4 2 2 5 3 3" xfId="8773" xr:uid="{CAA27415-2F39-40A1-8EB9-6C1B129AD48C}"/>
    <cellStyle name="Normal 44 4 2 2 5 4" xfId="44839" xr:uid="{0B8E897F-8636-45DE-BD2A-5EFE720BF3DF}"/>
    <cellStyle name="Normal 44 4 2 2 5 5" xfId="7641" xr:uid="{EA695B80-E5F9-4095-AC81-E0F6249B5E3A}"/>
    <cellStyle name="Normal 44 4 2 2 6" xfId="6081" xr:uid="{987B9154-8491-408C-B6C2-8461BB170697}"/>
    <cellStyle name="Normal 44 4 2 2 6 2" xfId="44989" xr:uid="{F41BDE8D-D459-4332-89F7-A285DC27A8F1}"/>
    <cellStyle name="Normal 44 4 2 2 6 3" xfId="7791" xr:uid="{91FC304B-A446-4E5B-A95F-F0569158A8E0}"/>
    <cellStyle name="Normal 44 4 2 2 7" xfId="6662" xr:uid="{6F5255AC-34E3-4BD4-A28A-80580882F183}"/>
    <cellStyle name="Normal 44 4 2 2 7 2" xfId="45550" xr:uid="{D46D02E1-F6A2-4069-A585-38DA0803957F}"/>
    <cellStyle name="Normal 44 4 2 2 7 3" xfId="8352" xr:uid="{4D083479-B675-40D9-8427-53BE4F55BD30}"/>
    <cellStyle name="Normal 44 4 2 2 8" xfId="35861" xr:uid="{059E3E4D-4870-4C97-915B-5063CD862911}"/>
    <cellStyle name="Normal 44 4 2 2 9" xfId="44419" xr:uid="{D29F8CB7-B3ED-4885-AEDA-A13A08F92F7D}"/>
    <cellStyle name="Normal 44 4 2 3" xfId="4372" xr:uid="{00000000-0005-0000-0000-0000F30F0000}"/>
    <cellStyle name="Normal 44 4 2 3 2" xfId="6303" xr:uid="{FF8BCDFC-1082-4075-B2F2-56E2DDCD36E2}"/>
    <cellStyle name="Normal 44 4 2 3 2 2" xfId="45192" xr:uid="{D4EA433B-0D25-4AEB-86C6-4A5321F89250}"/>
    <cellStyle name="Normal 44 4 2 3 2 3" xfId="7994" xr:uid="{E3BCC767-62D8-4B49-8F1B-F5DF057C11B1}"/>
    <cellStyle name="Normal 44 4 2 3 3" xfId="6863" xr:uid="{DCADCD2F-F48F-4E64-8041-DA6D21EB420E}"/>
    <cellStyle name="Normal 44 4 2 3 3 2" xfId="45750" xr:uid="{061D5E1F-6454-4A1A-A81A-2D9DF0F57DA4}"/>
    <cellStyle name="Normal 44 4 2 3 3 3" xfId="8552" xr:uid="{41F52FB3-8132-424C-B441-15C8D143C0A8}"/>
    <cellStyle name="Normal 44 4 2 3 4" xfId="35864" xr:uid="{9568E7CA-1ECF-4D8A-9365-5D409E447A87}"/>
    <cellStyle name="Normal 44 4 2 3 5" xfId="44619" xr:uid="{89EA6F80-9B54-45A3-9886-9C18BC6E37D6}"/>
    <cellStyle name="Normal 44 4 2 3 6" xfId="7421" xr:uid="{75D6A8DE-129B-4470-8D18-12E180426673}"/>
    <cellStyle name="Normal 44 4 2 4" xfId="5757" xr:uid="{00000000-0005-0000-0000-0000F40F0000}"/>
    <cellStyle name="Normal 44 4 2 4 2" xfId="6378" xr:uid="{ED633C87-5F80-4375-B594-7F4E27D66478}"/>
    <cellStyle name="Normal 44 4 2 4 2 2" xfId="45266" xr:uid="{92958DB7-3F91-4606-AF38-B9D2C43F197B}"/>
    <cellStyle name="Normal 44 4 2 4 2 3" xfId="8068" xr:uid="{9A21FD7C-E696-4048-A6F0-795A5B7D08F5}"/>
    <cellStyle name="Normal 44 4 2 4 3" xfId="6937" xr:uid="{3D773548-717D-425F-8023-671E7CD21C09}"/>
    <cellStyle name="Normal 44 4 2 4 3 2" xfId="45824" xr:uid="{A84383A8-DD19-4B6C-A9AF-D6A43239E609}"/>
    <cellStyle name="Normal 44 4 2 4 3 3" xfId="8626" xr:uid="{CEF4491D-786A-40C9-8E0F-12BFD002D940}"/>
    <cellStyle name="Normal 44 4 2 4 4" xfId="35865" xr:uid="{2B559762-0D66-4BF5-A399-2F0F9D698ACD}"/>
    <cellStyle name="Normal 44 4 2 4 5" xfId="44692" xr:uid="{98780E1C-F6FA-4643-9EBF-5379DDACF395}"/>
    <cellStyle name="Normal 44 4 2 4 6" xfId="7494" xr:uid="{9CBD0D79-88DD-42D3-93BA-0993368EFBBC}"/>
    <cellStyle name="Normal 44 4 2 5" xfId="5830" xr:uid="{00000000-0005-0000-0000-0000F50F0000}"/>
    <cellStyle name="Normal 44 4 2 5 2" xfId="6451" xr:uid="{76B88224-555B-44AD-B30B-B9F2DEFFABDC}"/>
    <cellStyle name="Normal 44 4 2 5 2 2" xfId="45339" xr:uid="{392DA75D-6378-44FB-860B-D8503919A49C}"/>
    <cellStyle name="Normal 44 4 2 5 2 3" xfId="8141" xr:uid="{5DB26B56-2BA9-4655-8765-0C214BED45E7}"/>
    <cellStyle name="Normal 44 4 2 5 3" xfId="7010" xr:uid="{12E4CE80-7F9A-41A4-A381-E703B41A5814}"/>
    <cellStyle name="Normal 44 4 2 5 3 2" xfId="45897" xr:uid="{6F7C608B-DC20-444D-98CB-FC561EF96568}"/>
    <cellStyle name="Normal 44 4 2 5 3 3" xfId="8699" xr:uid="{C3A0B7F0-9E7E-4E43-AAE5-895BB9FCFAD0}"/>
    <cellStyle name="Normal 44 4 2 5 4" xfId="35866" xr:uid="{006FC95F-877D-409F-8B96-A93C41F7CD10}"/>
    <cellStyle name="Normal 44 4 2 5 5" xfId="44765" xr:uid="{AED92FAA-E0AF-49CD-9D82-0C05714B745D}"/>
    <cellStyle name="Normal 44 4 2 5 6" xfId="7567" xr:uid="{D307FE01-E945-4890-BF02-D55E1A83B98C}"/>
    <cellStyle name="Normal 44 4 2 6" xfId="5903" xr:uid="{00000000-0005-0000-0000-0000F60F0000}"/>
    <cellStyle name="Normal 44 4 2 6 2" xfId="6524" xr:uid="{45078333-A0A9-418F-A594-7B83F6242047}"/>
    <cellStyle name="Normal 44 4 2 6 2 2" xfId="45412" xr:uid="{14A61668-791E-4A9A-83D3-CBD5B3FE6364}"/>
    <cellStyle name="Normal 44 4 2 6 2 3" xfId="8214" xr:uid="{C0F465B9-A959-4136-8590-F2D133F786B5}"/>
    <cellStyle name="Normal 44 4 2 6 3" xfId="7083" xr:uid="{A8F4BC9E-FD1D-4999-AC64-F81EC4C6E183}"/>
    <cellStyle name="Normal 44 4 2 6 3 2" xfId="45970" xr:uid="{1F0E2455-3155-4565-A7E4-01C5EFB7B167}"/>
    <cellStyle name="Normal 44 4 2 6 3 3" xfId="8772" xr:uid="{5B15B93E-477D-4C21-B00F-EFF8B0541A12}"/>
    <cellStyle name="Normal 44 4 2 6 4" xfId="35867" xr:uid="{7F37AFBC-1D47-48DF-A08F-7B63C517976B}"/>
    <cellStyle name="Normal 44 4 2 6 5" xfId="44838" xr:uid="{7B063EE8-5865-4972-99DF-F3426F2A1C86}"/>
    <cellStyle name="Normal 44 4 2 6 6" xfId="7640" xr:uid="{FDEFA03D-0A9E-481B-A235-0F45244DDC30}"/>
    <cellStyle name="Normal 44 4 2 7" xfId="6080" xr:uid="{BB806783-4702-47E4-A307-E3E6B6990D7E}"/>
    <cellStyle name="Normal 44 4 2 7 2" xfId="44129" xr:uid="{650A4093-5638-4525-99D4-1A0435C125E7}"/>
    <cellStyle name="Normal 44 4 2 7 3" xfId="44988" xr:uid="{EF50CEFC-2236-41C6-9E0D-1892B3DDCA88}"/>
    <cellStyle name="Normal 44 4 2 7 4" xfId="7790" xr:uid="{AEDA253D-C95E-4471-B9D6-9931D2A613FB}"/>
    <cellStyle name="Normal 44 4 2 8" xfId="6661" xr:uid="{5080D8D7-369F-448C-A070-9AB2D48B5844}"/>
    <cellStyle name="Normal 44 4 2 8 2" xfId="45549" xr:uid="{CE603FDE-594A-4C52-B92A-316A112F2123}"/>
    <cellStyle name="Normal 44 4 2 8 3" xfId="8351" xr:uid="{5085B522-AF93-4D5E-82EC-086CD8E3A2F6}"/>
    <cellStyle name="Normal 44 4 2 9" xfId="35860" xr:uid="{927EF601-8CF6-43D7-8ED2-D5A2464E0C0F}"/>
    <cellStyle name="Normal 44 4 3" xfId="1300" xr:uid="{00000000-0005-0000-0000-0000F70F0000}"/>
    <cellStyle name="Normal 44 4 3 10" xfId="44420" xr:uid="{AAA44EDE-D36D-4B84-A6A9-3D81FDEB693F}"/>
    <cellStyle name="Normal 44 4 3 11" xfId="7222" xr:uid="{4B9753A3-B2F3-4726-B38C-A3C51EA9F2F7}"/>
    <cellStyle name="Normal 44 4 3 2" xfId="1301" xr:uid="{00000000-0005-0000-0000-0000F80F0000}"/>
    <cellStyle name="Normal 44 4 3 2 10" xfId="7223" xr:uid="{15E527AF-FFC6-41CC-905B-1D59EA6C117D}"/>
    <cellStyle name="Normal 44 4 3 2 2" xfId="4375" xr:uid="{00000000-0005-0000-0000-0000F90F0000}"/>
    <cellStyle name="Normal 44 4 3 2 2 2" xfId="6306" xr:uid="{3F9D01FE-48F1-4941-9766-C82BAB05A362}"/>
    <cellStyle name="Normal 44 4 3 2 2 2 2" xfId="45195" xr:uid="{859EE5CC-8D0E-43BC-89A7-162281B91B8D}"/>
    <cellStyle name="Normal 44 4 3 2 2 2 3" xfId="7997" xr:uid="{C688946A-956F-4139-81E0-E1AE5453B5FD}"/>
    <cellStyle name="Normal 44 4 3 2 2 3" xfId="6866" xr:uid="{54D01E70-6A41-414F-B2E5-16F8D7AC2456}"/>
    <cellStyle name="Normal 44 4 3 2 2 3 2" xfId="45753" xr:uid="{D145A366-1366-4D28-B1B0-1C040767105B}"/>
    <cellStyle name="Normal 44 4 3 2 2 3 3" xfId="8555" xr:uid="{4A8FE81B-8299-4110-BDCE-7CA85261AF43}"/>
    <cellStyle name="Normal 44 4 3 2 2 4" xfId="35870" xr:uid="{DAB6D5B6-7B66-489A-BC6B-42409104CE9B}"/>
    <cellStyle name="Normal 44 4 3 2 2 5" xfId="44622" xr:uid="{8CB73E55-FF0C-4887-821A-F7398208994A}"/>
    <cellStyle name="Normal 44 4 3 2 2 6" xfId="7424" xr:uid="{2DB426F7-926F-4ED0-BB4D-D0747EDB1B7D}"/>
    <cellStyle name="Normal 44 4 3 2 3" xfId="5760" xr:uid="{00000000-0005-0000-0000-0000FA0F0000}"/>
    <cellStyle name="Normal 44 4 3 2 3 2" xfId="6381" xr:uid="{6F24C0A3-6426-4AD7-88CB-4AE0F2EEDA4A}"/>
    <cellStyle name="Normal 44 4 3 2 3 2 2" xfId="45269" xr:uid="{E39E45FE-6F4F-47F5-8A02-12B16A174F61}"/>
    <cellStyle name="Normal 44 4 3 2 3 2 3" xfId="8071" xr:uid="{726B6912-3431-42F6-B741-D39DBA1F7F4B}"/>
    <cellStyle name="Normal 44 4 3 2 3 3" xfId="6940" xr:uid="{96823C53-455D-48CE-8045-80311D54C40C}"/>
    <cellStyle name="Normal 44 4 3 2 3 3 2" xfId="45827" xr:uid="{8F3AD00D-5FFC-477F-A6C9-574BF1F16533}"/>
    <cellStyle name="Normal 44 4 3 2 3 3 3" xfId="8629" xr:uid="{5687760B-DAB0-4FEF-A547-189E353F739C}"/>
    <cellStyle name="Normal 44 4 3 2 3 4" xfId="35871" xr:uid="{FBA93AD3-417F-4227-844B-F0888A00C6D3}"/>
    <cellStyle name="Normal 44 4 3 2 3 5" xfId="44695" xr:uid="{CF609DCE-BDB5-4E64-823E-622729B6D5EF}"/>
    <cellStyle name="Normal 44 4 3 2 3 6" xfId="7497" xr:uid="{97C2A65E-4286-47EB-B6BC-3232C2297E4B}"/>
    <cellStyle name="Normal 44 4 3 2 4" xfId="5833" xr:uid="{00000000-0005-0000-0000-0000FB0F0000}"/>
    <cellStyle name="Normal 44 4 3 2 4 2" xfId="6454" xr:uid="{44DBD7BA-D524-404A-B0BD-47B1CEBD453E}"/>
    <cellStyle name="Normal 44 4 3 2 4 2 2" xfId="45342" xr:uid="{59921825-C343-45A9-925E-0DEEBF5C2591}"/>
    <cellStyle name="Normal 44 4 3 2 4 2 3" xfId="8144" xr:uid="{FF43A259-C62B-48FC-9034-CD22CF5C04CF}"/>
    <cellStyle name="Normal 44 4 3 2 4 3" xfId="7013" xr:uid="{E55FAB8D-4096-4EE9-8E89-2F7DF75D8B30}"/>
    <cellStyle name="Normal 44 4 3 2 4 3 2" xfId="45900" xr:uid="{0C2BC0AF-BED5-4FFC-812F-D7C29516ECE2}"/>
    <cellStyle name="Normal 44 4 3 2 4 3 3" xfId="8702" xr:uid="{BC031A44-26A2-4339-BE22-3E19742B9056}"/>
    <cellStyle name="Normal 44 4 3 2 4 4" xfId="44768" xr:uid="{8F935AF1-BA91-4FE4-A75A-6FFE3E0CA6D8}"/>
    <cellStyle name="Normal 44 4 3 2 4 5" xfId="7570" xr:uid="{8029EBF4-D4D5-42DC-A46A-6B9FE7F9AB92}"/>
    <cellStyle name="Normal 44 4 3 2 5" xfId="5906" xr:uid="{00000000-0005-0000-0000-0000FC0F0000}"/>
    <cellStyle name="Normal 44 4 3 2 5 2" xfId="6527" xr:uid="{9E9D4723-D221-4A4D-8815-3AEF9D065B8A}"/>
    <cellStyle name="Normal 44 4 3 2 5 2 2" xfId="45415" xr:uid="{49CEBA71-6514-4F4D-938B-42EE1FE5702D}"/>
    <cellStyle name="Normal 44 4 3 2 5 2 3" xfId="8217" xr:uid="{85ADE96B-45E8-4622-9D4B-33C9E5D2D3CF}"/>
    <cellStyle name="Normal 44 4 3 2 5 3" xfId="7086" xr:uid="{607B5662-292B-4B26-AC79-07352D1136BC}"/>
    <cellStyle name="Normal 44 4 3 2 5 3 2" xfId="45973" xr:uid="{331D3F3F-7CA1-4911-B805-CDC7FF36BFF5}"/>
    <cellStyle name="Normal 44 4 3 2 5 3 3" xfId="8775" xr:uid="{C6D897B1-D3CA-4792-997F-EFDF338AF481}"/>
    <cellStyle name="Normal 44 4 3 2 5 4" xfId="44841" xr:uid="{A85897DF-4748-493D-9782-E1985E54B5F1}"/>
    <cellStyle name="Normal 44 4 3 2 5 5" xfId="7643" xr:uid="{FDD77944-5D05-4889-9C53-23B14C1831CE}"/>
    <cellStyle name="Normal 44 4 3 2 6" xfId="6083" xr:uid="{18F3EAEE-570E-4A2B-AF7C-D49EF64B440E}"/>
    <cellStyle name="Normal 44 4 3 2 6 2" xfId="44991" xr:uid="{3B208A55-317C-4A07-B629-40A095B71D29}"/>
    <cellStyle name="Normal 44 4 3 2 6 3" xfId="7793" xr:uid="{0CBE502C-A51E-4A72-8C99-79238E277819}"/>
    <cellStyle name="Normal 44 4 3 2 7" xfId="6664" xr:uid="{691A05B4-BEA5-4B25-9563-1B513BDB81CF}"/>
    <cellStyle name="Normal 44 4 3 2 7 2" xfId="45552" xr:uid="{B92C2516-8E88-4C1E-BE52-62BE72286790}"/>
    <cellStyle name="Normal 44 4 3 2 7 3" xfId="8354" xr:uid="{F15F8279-6486-4413-BE9E-7795AE0E04FA}"/>
    <cellStyle name="Normal 44 4 3 2 8" xfId="35869" xr:uid="{2792E7CE-EF2D-4F33-895A-B1EC7ABDC94F}"/>
    <cellStyle name="Normal 44 4 3 2 9" xfId="44421" xr:uid="{98CA3220-1866-43F5-AE7E-40E543CD675D}"/>
    <cellStyle name="Normal 44 4 3 3" xfId="4374" xr:uid="{00000000-0005-0000-0000-0000FD0F0000}"/>
    <cellStyle name="Normal 44 4 3 3 2" xfId="6305" xr:uid="{0BFF5281-63B6-4664-AB78-5CD907C06941}"/>
    <cellStyle name="Normal 44 4 3 3 2 2" xfId="45194" xr:uid="{BAFCFD90-D2C3-461A-846A-7AAD3A7CFFFA}"/>
    <cellStyle name="Normal 44 4 3 3 2 3" xfId="7996" xr:uid="{E6B165FA-4266-4E47-90DD-624979D62DF0}"/>
    <cellStyle name="Normal 44 4 3 3 3" xfId="6865" xr:uid="{F0648FDE-FBB7-47C1-BF51-69B468AF5C60}"/>
    <cellStyle name="Normal 44 4 3 3 3 2" xfId="45752" xr:uid="{E6046BAC-D755-4E89-B182-49C418ED8624}"/>
    <cellStyle name="Normal 44 4 3 3 3 3" xfId="8554" xr:uid="{5AF9133A-3A65-4821-9B18-360D2B8C7185}"/>
    <cellStyle name="Normal 44 4 3 3 4" xfId="35872" xr:uid="{D917A875-E175-41C2-A733-6AE881AC07FD}"/>
    <cellStyle name="Normal 44 4 3 3 5" xfId="44621" xr:uid="{A1B5D825-AB2D-462B-A950-445F44F9ABB2}"/>
    <cellStyle name="Normal 44 4 3 3 6" xfId="7423" xr:uid="{1937B774-F919-4F54-9B18-2AC1F450CEF0}"/>
    <cellStyle name="Normal 44 4 3 4" xfId="5759" xr:uid="{00000000-0005-0000-0000-0000FE0F0000}"/>
    <cellStyle name="Normal 44 4 3 4 2" xfId="6380" xr:uid="{BAC09408-B8E1-4A1C-8A4C-E582C68A3E77}"/>
    <cellStyle name="Normal 44 4 3 4 2 2" xfId="45268" xr:uid="{B886E14B-E818-4CF0-B96A-81E51927AA47}"/>
    <cellStyle name="Normal 44 4 3 4 2 3" xfId="8070" xr:uid="{6B85CC30-8C4C-4F79-B6D8-4D6D5E231F66}"/>
    <cellStyle name="Normal 44 4 3 4 3" xfId="6939" xr:uid="{8D14ACF5-AAC4-4AF9-99FE-21A76916AB25}"/>
    <cellStyle name="Normal 44 4 3 4 3 2" xfId="45826" xr:uid="{7F53EA05-623D-4CC7-A302-8EC83738B641}"/>
    <cellStyle name="Normal 44 4 3 4 3 3" xfId="8628" xr:uid="{B304B7A2-C326-493B-8D8F-79396C60B9D5}"/>
    <cellStyle name="Normal 44 4 3 4 4" xfId="35873" xr:uid="{78F5505C-D330-43F5-8BC9-AF1E20EDD8B0}"/>
    <cellStyle name="Normal 44 4 3 4 5" xfId="44694" xr:uid="{59F40D91-017B-4158-A779-B5ACEDB15892}"/>
    <cellStyle name="Normal 44 4 3 4 6" xfId="7496" xr:uid="{9FFA5D23-C642-43A4-B39C-8179DC7FE702}"/>
    <cellStyle name="Normal 44 4 3 5" xfId="5832" xr:uid="{00000000-0005-0000-0000-0000FF0F0000}"/>
    <cellStyle name="Normal 44 4 3 5 2" xfId="6453" xr:uid="{97AB4CA9-ECE4-41E6-8E1B-2A2020F82708}"/>
    <cellStyle name="Normal 44 4 3 5 2 2" xfId="45341" xr:uid="{E705233D-AA8D-4DD9-B508-859131DA7087}"/>
    <cellStyle name="Normal 44 4 3 5 2 3" xfId="8143" xr:uid="{2987EF5A-8D45-4B2A-912B-C5BCC2B95303}"/>
    <cellStyle name="Normal 44 4 3 5 3" xfId="7012" xr:uid="{ADDE7729-E765-4820-9B48-1ABC9C06888A}"/>
    <cellStyle name="Normal 44 4 3 5 3 2" xfId="45899" xr:uid="{82FD97C1-01CE-4F30-9786-855AEC510C74}"/>
    <cellStyle name="Normal 44 4 3 5 3 3" xfId="8701" xr:uid="{B7E7488B-75ED-478D-83AC-7739C9C88673}"/>
    <cellStyle name="Normal 44 4 3 5 4" xfId="44130" xr:uid="{2EF7C5F7-2633-4D61-8CA9-77C528A8B5DA}"/>
    <cellStyle name="Normal 44 4 3 5 5" xfId="44767" xr:uid="{49D5B80D-647A-43F4-9BE7-A0DE64B9AD75}"/>
    <cellStyle name="Normal 44 4 3 5 6" xfId="7569" xr:uid="{6698250C-EF35-45AF-AA33-FC6714AFAC0C}"/>
    <cellStyle name="Normal 44 4 3 6" xfId="5905" xr:uid="{00000000-0005-0000-0000-000000100000}"/>
    <cellStyle name="Normal 44 4 3 6 2" xfId="6526" xr:uid="{EDD56BB4-B357-4D97-8BBA-64E29198791F}"/>
    <cellStyle name="Normal 44 4 3 6 2 2" xfId="45414" xr:uid="{70162D3E-96B8-4A4C-B064-29E8EC595706}"/>
    <cellStyle name="Normal 44 4 3 6 2 3" xfId="8216" xr:uid="{EF73F34F-663D-4B20-AAE3-043B102F6CC3}"/>
    <cellStyle name="Normal 44 4 3 6 3" xfId="7085" xr:uid="{DEFA82DE-9885-40B1-B78F-8DA379C235DB}"/>
    <cellStyle name="Normal 44 4 3 6 3 2" xfId="45972" xr:uid="{678D74BD-934D-474A-9E02-561DFEA506D5}"/>
    <cellStyle name="Normal 44 4 3 6 3 3" xfId="8774" xr:uid="{06304F14-9849-413E-8010-63455110B68E}"/>
    <cellStyle name="Normal 44 4 3 6 4" xfId="44840" xr:uid="{CE6A5038-D542-4624-A155-8BB7814EE0B8}"/>
    <cellStyle name="Normal 44 4 3 6 5" xfId="7642" xr:uid="{07CBE13C-D7F0-407D-9AB2-56E3C505A8D7}"/>
    <cellStyle name="Normal 44 4 3 7" xfId="6082" xr:uid="{275BE8F1-80CE-4C86-B6A4-509044C0CED3}"/>
    <cellStyle name="Normal 44 4 3 7 2" xfId="44990" xr:uid="{594765B6-E16A-46ED-A190-A7F039EE7E58}"/>
    <cellStyle name="Normal 44 4 3 7 3" xfId="7792" xr:uid="{2B2325B6-3075-4C0B-94EF-C44E6A510C83}"/>
    <cellStyle name="Normal 44 4 3 8" xfId="6663" xr:uid="{E785FD2B-EA43-46C2-8A48-0E0F4DB30DCD}"/>
    <cellStyle name="Normal 44 4 3 8 2" xfId="45551" xr:uid="{14C1465D-3F74-4C30-ABE9-28A6730F3AFD}"/>
    <cellStyle name="Normal 44 4 3 8 3" xfId="8353" xr:uid="{C3B80B15-CC74-49AB-ABBD-DD7E1475D376}"/>
    <cellStyle name="Normal 44 4 3 9" xfId="35868" xr:uid="{A4DA92D2-2706-4AE8-9192-13C6B59831C2}"/>
    <cellStyle name="Normal 44 4 4" xfId="1302" xr:uid="{00000000-0005-0000-0000-000001100000}"/>
    <cellStyle name="Normal 44 4 4 10" xfId="44422" xr:uid="{06FCCFEA-D6ED-4892-9605-3C877F83DE69}"/>
    <cellStyle name="Normal 44 4 4 11" xfId="7224" xr:uid="{03A51EA2-2C2A-4AA9-A367-2A257D46F742}"/>
    <cellStyle name="Normal 44 4 4 2" xfId="1303" xr:uid="{00000000-0005-0000-0000-000002100000}"/>
    <cellStyle name="Normal 44 4 4 2 10" xfId="7225" xr:uid="{0DA25F6B-F489-4591-B2D0-5BB9CD830D37}"/>
    <cellStyle name="Normal 44 4 4 2 2" xfId="4377" xr:uid="{00000000-0005-0000-0000-000003100000}"/>
    <cellStyle name="Normal 44 4 4 2 2 2" xfId="6308" xr:uid="{5D1EC517-6D20-468E-A8DA-6100D74EE451}"/>
    <cellStyle name="Normal 44 4 4 2 2 2 2" xfId="45197" xr:uid="{820AA57F-0689-461C-A7C8-25A22D626A74}"/>
    <cellStyle name="Normal 44 4 4 2 2 2 3" xfId="7999" xr:uid="{D287DB8A-F0F4-476E-A57D-9E8C67FBD828}"/>
    <cellStyle name="Normal 44 4 4 2 2 3" xfId="6868" xr:uid="{B65823E6-3C56-4136-B549-10D90AF1DA7E}"/>
    <cellStyle name="Normal 44 4 4 2 2 3 2" xfId="45755" xr:uid="{47626ED5-B9F4-4012-9581-B801E9E486D6}"/>
    <cellStyle name="Normal 44 4 4 2 2 3 3" xfId="8557" xr:uid="{A18027E1-2E80-4CEB-ACC0-6705C7BF2310}"/>
    <cellStyle name="Normal 44 4 4 2 2 4" xfId="44624" xr:uid="{1AC41C31-3061-416E-851F-C23AC09930D3}"/>
    <cellStyle name="Normal 44 4 4 2 2 5" xfId="7426" xr:uid="{69B8F30B-8099-4FB4-8225-9A1EC23C21B7}"/>
    <cellStyle name="Normal 44 4 4 2 3" xfId="5762" xr:uid="{00000000-0005-0000-0000-000004100000}"/>
    <cellStyle name="Normal 44 4 4 2 3 2" xfId="6383" xr:uid="{F6C5E9E4-D176-4C10-A683-394AFF349FD8}"/>
    <cellStyle name="Normal 44 4 4 2 3 2 2" xfId="45271" xr:uid="{E04C7D10-49CE-44D2-8A97-4E5CD6DAC898}"/>
    <cellStyle name="Normal 44 4 4 2 3 2 3" xfId="8073" xr:uid="{4F7A5812-DBAE-4B60-A881-4E44FFC949D8}"/>
    <cellStyle name="Normal 44 4 4 2 3 3" xfId="6942" xr:uid="{33DB4C7E-26C8-4B63-9D14-849AE88BEC8C}"/>
    <cellStyle name="Normal 44 4 4 2 3 3 2" xfId="45829" xr:uid="{BCC96036-8524-4E53-AC4A-B3D34E887F7F}"/>
    <cellStyle name="Normal 44 4 4 2 3 3 3" xfId="8631" xr:uid="{6EA410AD-CC50-4025-9165-3C38CFF091F4}"/>
    <cellStyle name="Normal 44 4 4 2 3 4" xfId="44697" xr:uid="{4FB68C3A-84AB-4AAD-B593-79888C9EE682}"/>
    <cellStyle name="Normal 44 4 4 2 3 5" xfId="7499" xr:uid="{C7113B09-8E9E-45C6-8D46-E272BE43A89A}"/>
    <cellStyle name="Normal 44 4 4 2 4" xfId="5835" xr:uid="{00000000-0005-0000-0000-000005100000}"/>
    <cellStyle name="Normal 44 4 4 2 4 2" xfId="6456" xr:uid="{91D1E625-7ACC-4566-B1CC-65CA43EFACE0}"/>
    <cellStyle name="Normal 44 4 4 2 4 2 2" xfId="45344" xr:uid="{1425EE33-E25C-459F-9D63-0189870A38F7}"/>
    <cellStyle name="Normal 44 4 4 2 4 2 3" xfId="8146" xr:uid="{97D4E5FB-B34B-49F1-B10F-476B677FB30F}"/>
    <cellStyle name="Normal 44 4 4 2 4 3" xfId="7015" xr:uid="{057551F3-9053-48DB-847A-7C68772DD059}"/>
    <cellStyle name="Normal 44 4 4 2 4 3 2" xfId="45902" xr:uid="{81BD7F08-EED5-438D-83D2-DD908390ADD4}"/>
    <cellStyle name="Normal 44 4 4 2 4 3 3" xfId="8704" xr:uid="{389E9677-FB80-4AE2-AA0B-9E6E13557FBF}"/>
    <cellStyle name="Normal 44 4 4 2 4 4" xfId="44770" xr:uid="{EE2A0197-DE2C-4CEC-B6C1-D77138F964DA}"/>
    <cellStyle name="Normal 44 4 4 2 4 5" xfId="7572" xr:uid="{EE00B219-EE67-4D18-B2CC-986E992DB80E}"/>
    <cellStyle name="Normal 44 4 4 2 5" xfId="5908" xr:uid="{00000000-0005-0000-0000-000006100000}"/>
    <cellStyle name="Normal 44 4 4 2 5 2" xfId="6529" xr:uid="{3DB3411D-934C-4FC5-B963-6625CF754F6C}"/>
    <cellStyle name="Normal 44 4 4 2 5 2 2" xfId="45417" xr:uid="{A04B1941-4EBE-4D9C-AD84-0429CBADD77E}"/>
    <cellStyle name="Normal 44 4 4 2 5 2 3" xfId="8219" xr:uid="{6D192BD2-115D-427D-B404-12E57E52B048}"/>
    <cellStyle name="Normal 44 4 4 2 5 3" xfId="7088" xr:uid="{AE41E1EB-00CD-48C1-8CEF-B1329C3FD948}"/>
    <cellStyle name="Normal 44 4 4 2 5 3 2" xfId="45975" xr:uid="{B99DDE77-9957-4EAD-97C5-BA381955A322}"/>
    <cellStyle name="Normal 44 4 4 2 5 3 3" xfId="8777" xr:uid="{CE034F5E-50D0-4798-AC47-C993CD808290}"/>
    <cellStyle name="Normal 44 4 4 2 5 4" xfId="44843" xr:uid="{FD4FBAA5-F850-4EE5-B256-583B0A3E6447}"/>
    <cellStyle name="Normal 44 4 4 2 5 5" xfId="7645" xr:uid="{EC51B3AE-0377-45B5-90DD-62E2B027971C}"/>
    <cellStyle name="Normal 44 4 4 2 6" xfId="6085" xr:uid="{60220283-4D9C-400F-8836-B98219EACA1C}"/>
    <cellStyle name="Normal 44 4 4 2 6 2" xfId="44993" xr:uid="{DE9B8239-FA42-432E-92C7-5878EA6515D8}"/>
    <cellStyle name="Normal 44 4 4 2 6 3" xfId="7795" xr:uid="{2FBF5FAD-6A14-4D7C-B2BA-89EAFD7923B9}"/>
    <cellStyle name="Normal 44 4 4 2 7" xfId="6666" xr:uid="{B3959040-A17C-402A-B9C2-DF73F6DD8D91}"/>
    <cellStyle name="Normal 44 4 4 2 7 2" xfId="45554" xr:uid="{D8FDB622-1F7E-4EE9-A285-E9F1C99ED5F1}"/>
    <cellStyle name="Normal 44 4 4 2 7 3" xfId="8356" xr:uid="{79A12068-5CC9-4B38-BE56-EEFACF526967}"/>
    <cellStyle name="Normal 44 4 4 2 8" xfId="35875" xr:uid="{84C9720C-1EC2-453E-A854-CAA414027630}"/>
    <cellStyle name="Normal 44 4 4 2 9" xfId="44423" xr:uid="{71FEE787-E02C-44D5-99F3-CD56EDEBE7F8}"/>
    <cellStyle name="Normal 44 4 4 3" xfId="4376" xr:uid="{00000000-0005-0000-0000-000007100000}"/>
    <cellStyle name="Normal 44 4 4 3 2" xfId="6307" xr:uid="{42A68961-261D-4707-8BCD-E8B97B77FFE6}"/>
    <cellStyle name="Normal 44 4 4 3 2 2" xfId="45196" xr:uid="{002E2348-962F-419E-BFC2-1FD25DA05866}"/>
    <cellStyle name="Normal 44 4 4 3 2 3" xfId="7998" xr:uid="{6F6EECA7-DA4F-43C4-A175-4B86B52F50CF}"/>
    <cellStyle name="Normal 44 4 4 3 3" xfId="6867" xr:uid="{6126A02D-422C-4D3B-9628-9FDC80C8ED3E}"/>
    <cellStyle name="Normal 44 4 4 3 3 2" xfId="45754" xr:uid="{A8984790-6B8F-48EE-B9CD-D5D371520D37}"/>
    <cellStyle name="Normal 44 4 4 3 3 3" xfId="8556" xr:uid="{5D9034AF-9CB4-4FD0-8158-E83ECDA43EBF}"/>
    <cellStyle name="Normal 44 4 4 3 4" xfId="35876" xr:uid="{3F73997C-370B-4F9B-9B23-44E7C3FD97FC}"/>
    <cellStyle name="Normal 44 4 4 3 5" xfId="44623" xr:uid="{2031C83E-957D-4406-84ED-C411ADF181A8}"/>
    <cellStyle name="Normal 44 4 4 3 6" xfId="7425" xr:uid="{D79DDDAE-C063-4598-8063-1342D8A8889F}"/>
    <cellStyle name="Normal 44 4 4 4" xfId="5761" xr:uid="{00000000-0005-0000-0000-000008100000}"/>
    <cellStyle name="Normal 44 4 4 4 2" xfId="6382" xr:uid="{BBBD9216-0CDD-47AD-A875-AA379B3BBE85}"/>
    <cellStyle name="Normal 44 4 4 4 2 2" xfId="45270" xr:uid="{402745E6-40DD-4095-9442-7F5B902F08A0}"/>
    <cellStyle name="Normal 44 4 4 4 2 3" xfId="8072" xr:uid="{62A354F0-E7C0-4A66-AE24-95C64F5BBF95}"/>
    <cellStyle name="Normal 44 4 4 4 3" xfId="6941" xr:uid="{8E8E72DB-669E-4C08-9461-F19E354267B4}"/>
    <cellStyle name="Normal 44 4 4 4 3 2" xfId="45828" xr:uid="{56F28E24-084D-4354-B66F-9DF0CDF51510}"/>
    <cellStyle name="Normal 44 4 4 4 3 3" xfId="8630" xr:uid="{B8FD4EA0-2A24-4540-B393-E784AD31508C}"/>
    <cellStyle name="Normal 44 4 4 4 4" xfId="44131" xr:uid="{35EF76A3-B938-4AF0-935C-E2DB842D868F}"/>
    <cellStyle name="Normal 44 4 4 4 5" xfId="44696" xr:uid="{B4E1D560-C8EF-4D1D-8BF9-8C6E47A95406}"/>
    <cellStyle name="Normal 44 4 4 4 6" xfId="7498" xr:uid="{6A09888D-09B2-4115-88A2-D5F700040B95}"/>
    <cellStyle name="Normal 44 4 4 5" xfId="5834" xr:uid="{00000000-0005-0000-0000-000009100000}"/>
    <cellStyle name="Normal 44 4 4 5 2" xfId="6455" xr:uid="{F56ACDBB-3E37-4044-AD35-BCA72914DE30}"/>
    <cellStyle name="Normal 44 4 4 5 2 2" xfId="45343" xr:uid="{D1DE1C3E-1442-4C89-A889-1233E1E8D375}"/>
    <cellStyle name="Normal 44 4 4 5 2 3" xfId="8145" xr:uid="{F4F7B732-344C-49E5-AD68-E712AF9D45B1}"/>
    <cellStyle name="Normal 44 4 4 5 3" xfId="7014" xr:uid="{5D49AC9D-FAEE-4E23-913D-00377A3847E2}"/>
    <cellStyle name="Normal 44 4 4 5 3 2" xfId="45901" xr:uid="{6C8BB8CC-0CED-4DFA-82C4-E327A634820B}"/>
    <cellStyle name="Normal 44 4 4 5 3 3" xfId="8703" xr:uid="{82D74A6E-9C29-4430-901C-969ECC06FDD2}"/>
    <cellStyle name="Normal 44 4 4 5 4" xfId="44769" xr:uid="{0C938F40-298B-4BC0-AE3A-E744176FBF0B}"/>
    <cellStyle name="Normal 44 4 4 5 5" xfId="7571" xr:uid="{FD326895-AAB8-4156-9874-34421B1FD976}"/>
    <cellStyle name="Normal 44 4 4 6" xfId="5907" xr:uid="{00000000-0005-0000-0000-00000A100000}"/>
    <cellStyle name="Normal 44 4 4 6 2" xfId="6528" xr:uid="{B58F78A7-F460-4E48-A031-AC1D8D4F4973}"/>
    <cellStyle name="Normal 44 4 4 6 2 2" xfId="45416" xr:uid="{6D3A4B1A-6D39-4EDB-8040-C7F6BE6705B8}"/>
    <cellStyle name="Normal 44 4 4 6 2 3" xfId="8218" xr:uid="{51DF6AAB-93C2-4C4C-88F9-DDDCAC087F1B}"/>
    <cellStyle name="Normal 44 4 4 6 3" xfId="7087" xr:uid="{14A422E3-FB5E-4540-8625-73125FF54317}"/>
    <cellStyle name="Normal 44 4 4 6 3 2" xfId="45974" xr:uid="{5C68B9EA-B02D-48E2-BC13-FB5496533554}"/>
    <cellStyle name="Normal 44 4 4 6 3 3" xfId="8776" xr:uid="{2CA0190A-C8DC-4540-B5D5-92476E9F0658}"/>
    <cellStyle name="Normal 44 4 4 6 4" xfId="44842" xr:uid="{B371C720-98C4-4F7D-A707-7E81D11988CF}"/>
    <cellStyle name="Normal 44 4 4 6 5" xfId="7644" xr:uid="{9F79B4A8-4E42-46B5-A8CF-89AED7D5EAAA}"/>
    <cellStyle name="Normal 44 4 4 7" xfId="6084" xr:uid="{2C795F7D-375D-46B2-AAD7-33970529D58D}"/>
    <cellStyle name="Normal 44 4 4 7 2" xfId="44992" xr:uid="{F18FBCCC-FB47-4A2D-AD29-E4CFC0B7C460}"/>
    <cellStyle name="Normal 44 4 4 7 3" xfId="7794" xr:uid="{B40E8734-ED35-485E-9D41-C747AADE8421}"/>
    <cellStyle name="Normal 44 4 4 8" xfId="6665" xr:uid="{5925D69C-2CB4-42C8-B30F-8428F83A607B}"/>
    <cellStyle name="Normal 44 4 4 8 2" xfId="45553" xr:uid="{3EF6C748-C215-4754-86B9-F53FE87C5CF4}"/>
    <cellStyle name="Normal 44 4 4 8 3" xfId="8355" xr:uid="{10743294-32AF-4F6C-A4FF-92570B93C263}"/>
    <cellStyle name="Normal 44 4 4 9" xfId="35874" xr:uid="{1813A140-E73B-4A9C-B1B3-00FAA84ADCC1}"/>
    <cellStyle name="Normal 44 4 5" xfId="1304" xr:uid="{00000000-0005-0000-0000-00000B100000}"/>
    <cellStyle name="Normal 44 4 5 10" xfId="7226" xr:uid="{44FA17FD-8443-4CDE-8D8D-A2884669ED0E}"/>
    <cellStyle name="Normal 44 4 5 2" xfId="4378" xr:uid="{00000000-0005-0000-0000-00000C100000}"/>
    <cellStyle name="Normal 44 4 5 2 2" xfId="6309" xr:uid="{B6BBE951-FDBD-433A-BF3B-FB164BEC5907}"/>
    <cellStyle name="Normal 44 4 5 2 2 2" xfId="45198" xr:uid="{4E202252-3B8E-4E46-9174-86D21E04CBD5}"/>
    <cellStyle name="Normal 44 4 5 2 2 3" xfId="8000" xr:uid="{5F44C456-E1EA-4E74-8AF0-8764C8B40F0B}"/>
    <cellStyle name="Normal 44 4 5 2 3" xfId="6869" xr:uid="{9319F43C-18A7-48B4-8694-4FDE20AEA77C}"/>
    <cellStyle name="Normal 44 4 5 2 3 2" xfId="45756" xr:uid="{D139A164-3EAB-4559-95FC-7FEF9764AEA6}"/>
    <cellStyle name="Normal 44 4 5 2 3 3" xfId="8558" xr:uid="{2F3E9CB3-36AC-448E-8B7E-6FF49F138AEB}"/>
    <cellStyle name="Normal 44 4 5 2 4" xfId="44625" xr:uid="{68FE24EC-F0AC-4420-B209-71393B2B150E}"/>
    <cellStyle name="Normal 44 4 5 2 5" xfId="7427" xr:uid="{0D434C5E-4BED-4E65-8356-97990A3A469A}"/>
    <cellStyle name="Normal 44 4 5 3" xfId="5763" xr:uid="{00000000-0005-0000-0000-00000D100000}"/>
    <cellStyle name="Normal 44 4 5 3 2" xfId="6384" xr:uid="{5968DE1A-6493-4091-8B5D-86672578BC36}"/>
    <cellStyle name="Normal 44 4 5 3 2 2" xfId="45272" xr:uid="{22BCFAF5-7B8F-4AC9-8054-156CDE671EAE}"/>
    <cellStyle name="Normal 44 4 5 3 2 3" xfId="8074" xr:uid="{12F2606D-4DCF-4DE1-9523-094B38E9336E}"/>
    <cellStyle name="Normal 44 4 5 3 3" xfId="6943" xr:uid="{CB861549-EA1C-4940-9D2C-CD3EE8427F6A}"/>
    <cellStyle name="Normal 44 4 5 3 3 2" xfId="45830" xr:uid="{82C32569-4355-4F1E-BBC1-A0B00E097B74}"/>
    <cellStyle name="Normal 44 4 5 3 3 3" xfId="8632" xr:uid="{27A277A3-2298-467E-8609-318BD9BE71DB}"/>
    <cellStyle name="Normal 44 4 5 3 4" xfId="44698" xr:uid="{AC0F441B-216B-40A2-9373-5BE105710C99}"/>
    <cellStyle name="Normal 44 4 5 3 5" xfId="7500" xr:uid="{C34E6C84-387E-4D69-B147-0A68D8AF8187}"/>
    <cellStyle name="Normal 44 4 5 4" xfId="5836" xr:uid="{00000000-0005-0000-0000-00000E100000}"/>
    <cellStyle name="Normal 44 4 5 4 2" xfId="6457" xr:uid="{CED8A39C-07EB-4821-B3B7-8E67BC246A22}"/>
    <cellStyle name="Normal 44 4 5 4 2 2" xfId="45345" xr:uid="{1FD13759-30A1-4D17-AB8C-AE233DBE5302}"/>
    <cellStyle name="Normal 44 4 5 4 2 3" xfId="8147" xr:uid="{ACDB6473-676B-47EB-A6D9-DBCF88901EF5}"/>
    <cellStyle name="Normal 44 4 5 4 3" xfId="7016" xr:uid="{957A2C8B-42C8-44E7-AA23-74928CA47A46}"/>
    <cellStyle name="Normal 44 4 5 4 3 2" xfId="45903" xr:uid="{9D134E43-9A00-4E57-A9F8-77A31E156FD4}"/>
    <cellStyle name="Normal 44 4 5 4 3 3" xfId="8705" xr:uid="{53598186-7A54-4709-B791-6937F23A3F73}"/>
    <cellStyle name="Normal 44 4 5 4 4" xfId="44771" xr:uid="{A2005490-A987-410B-88CE-4DECE9825C52}"/>
    <cellStyle name="Normal 44 4 5 4 5" xfId="7573" xr:uid="{692086EB-9304-49AC-B9CC-121FAA10E8C4}"/>
    <cellStyle name="Normal 44 4 5 5" xfId="5909" xr:uid="{00000000-0005-0000-0000-00000F100000}"/>
    <cellStyle name="Normal 44 4 5 5 2" xfId="6530" xr:uid="{EEC71CB7-EB79-4EDD-B509-92278D5D1B08}"/>
    <cellStyle name="Normal 44 4 5 5 2 2" xfId="45418" xr:uid="{5CACAE91-E779-4244-AFD8-2F38AA2D85D3}"/>
    <cellStyle name="Normal 44 4 5 5 2 3" xfId="8220" xr:uid="{D28726BA-0163-47DB-997D-F9A76711E6E8}"/>
    <cellStyle name="Normal 44 4 5 5 3" xfId="7089" xr:uid="{F2AD4BCD-9708-4777-BD05-E053AC21FAD5}"/>
    <cellStyle name="Normal 44 4 5 5 3 2" xfId="45976" xr:uid="{3022B049-1FDB-47B9-814A-F0EFD034BEFF}"/>
    <cellStyle name="Normal 44 4 5 5 3 3" xfId="8778" xr:uid="{8D21061F-3F71-453C-B437-AAD5511B22CA}"/>
    <cellStyle name="Normal 44 4 5 5 4" xfId="44844" xr:uid="{7B9ADB04-08E3-4B56-87BF-C69E18C1C79A}"/>
    <cellStyle name="Normal 44 4 5 5 5" xfId="7646" xr:uid="{8A70B0BC-E830-4795-A562-C0177CDD980B}"/>
    <cellStyle name="Normal 44 4 5 6" xfId="6086" xr:uid="{4E273FDE-3A81-46FC-BDA8-514D9972E747}"/>
    <cellStyle name="Normal 44 4 5 6 2" xfId="44994" xr:uid="{B76FED57-A111-445E-B6DA-55E12ACCE7AA}"/>
    <cellStyle name="Normal 44 4 5 6 3" xfId="7796" xr:uid="{BC909306-8158-40C8-941F-73103BCF631C}"/>
    <cellStyle name="Normal 44 4 5 7" xfId="6667" xr:uid="{9B147E5E-8DE0-4FF8-BE40-8281AEBFB64F}"/>
    <cellStyle name="Normal 44 4 5 7 2" xfId="45555" xr:uid="{BD46C73C-755C-42D5-973E-FE53DA789BBA}"/>
    <cellStyle name="Normal 44 4 5 7 3" xfId="8357" xr:uid="{DDDC6C4D-39D0-47D3-8F75-E92DBCDDE96F}"/>
    <cellStyle name="Normal 44 4 5 8" xfId="35877" xr:uid="{7C1CCB57-5A99-4246-900E-68A234D6854B}"/>
    <cellStyle name="Normal 44 4 5 9" xfId="44424" xr:uid="{5A741BCB-1DCC-4E7F-8E17-ABF275E76B75}"/>
    <cellStyle name="Normal 44 4 6" xfId="1305" xr:uid="{00000000-0005-0000-0000-000010100000}"/>
    <cellStyle name="Normal 44 4 6 10" xfId="7227" xr:uid="{8DC37725-FDAB-4BD3-98F8-28DCE6541F72}"/>
    <cellStyle name="Normal 44 4 6 2" xfId="4379" xr:uid="{00000000-0005-0000-0000-000011100000}"/>
    <cellStyle name="Normal 44 4 6 2 2" xfId="6310" xr:uid="{B74AF327-BEC6-4883-A057-332E0B2749AF}"/>
    <cellStyle name="Normal 44 4 6 2 2 2" xfId="45199" xr:uid="{BF110433-02D3-402B-AE3F-E2ECDD58DCCA}"/>
    <cellStyle name="Normal 44 4 6 2 2 3" xfId="8001" xr:uid="{3C991DDD-63FC-475E-A05F-EBF268BF1CA3}"/>
    <cellStyle name="Normal 44 4 6 2 3" xfId="6870" xr:uid="{57FA63F1-8792-4C59-B6C4-5D9885566446}"/>
    <cellStyle name="Normal 44 4 6 2 3 2" xfId="45757" xr:uid="{0CB73B69-74CD-4D98-A068-63FCE32351CE}"/>
    <cellStyle name="Normal 44 4 6 2 3 3" xfId="8559" xr:uid="{9512F091-F76D-4B1B-A9A2-AB22C5EE29D7}"/>
    <cellStyle name="Normal 44 4 6 2 4" xfId="44626" xr:uid="{B1D50E0C-A2FD-481C-9797-07577C9BC469}"/>
    <cellStyle name="Normal 44 4 6 2 5" xfId="7428" xr:uid="{DF977324-A520-42CA-9009-9AA56946E0F1}"/>
    <cellStyle name="Normal 44 4 6 3" xfId="5764" xr:uid="{00000000-0005-0000-0000-000012100000}"/>
    <cellStyle name="Normal 44 4 6 3 2" xfId="6385" xr:uid="{25DED83E-A770-4821-AAE6-44E84C5E6A66}"/>
    <cellStyle name="Normal 44 4 6 3 2 2" xfId="45273" xr:uid="{666F0DDD-3C2A-4BD6-9291-64848110AEEA}"/>
    <cellStyle name="Normal 44 4 6 3 2 3" xfId="8075" xr:uid="{3B40644A-0738-473B-8097-F77D0FA804A6}"/>
    <cellStyle name="Normal 44 4 6 3 3" xfId="6944" xr:uid="{7AD83A48-9D2C-4FFE-B423-E612DB4D7885}"/>
    <cellStyle name="Normal 44 4 6 3 3 2" xfId="45831" xr:uid="{B46B110A-6E89-4FCC-9D88-75060A3F2374}"/>
    <cellStyle name="Normal 44 4 6 3 3 3" xfId="8633" xr:uid="{369F2F4B-9E31-4D7E-A924-1B82F7F37D06}"/>
    <cellStyle name="Normal 44 4 6 3 4" xfId="44699" xr:uid="{3AC98DA8-35B5-401C-AA34-673995AFD8D1}"/>
    <cellStyle name="Normal 44 4 6 3 5" xfId="7501" xr:uid="{D5C52DC6-A03D-4A1B-9746-E10D7A2D7DCC}"/>
    <cellStyle name="Normal 44 4 6 4" xfId="5837" xr:uid="{00000000-0005-0000-0000-000013100000}"/>
    <cellStyle name="Normal 44 4 6 4 2" xfId="6458" xr:uid="{8D315D86-C77F-4154-A148-915176A73A44}"/>
    <cellStyle name="Normal 44 4 6 4 2 2" xfId="45346" xr:uid="{F6BD665C-DCD3-4F5B-A455-85581C7A4C83}"/>
    <cellStyle name="Normal 44 4 6 4 2 3" xfId="8148" xr:uid="{EFCCACFB-41FD-49DC-9063-068606F25D6B}"/>
    <cellStyle name="Normal 44 4 6 4 3" xfId="7017" xr:uid="{EE5245C2-5A1B-4EA4-8927-D588F0A1FF1E}"/>
    <cellStyle name="Normal 44 4 6 4 3 2" xfId="45904" xr:uid="{939548F8-4B01-450F-8AAE-1C26B7EE1EBD}"/>
    <cellStyle name="Normal 44 4 6 4 3 3" xfId="8706" xr:uid="{7AE1168A-68CB-4FE8-8277-46DC42D3D141}"/>
    <cellStyle name="Normal 44 4 6 4 4" xfId="44772" xr:uid="{662871B3-168F-42B9-B20B-B75BE585D798}"/>
    <cellStyle name="Normal 44 4 6 4 5" xfId="7574" xr:uid="{D82A672B-D8E8-4FE7-8539-447DA4C4138B}"/>
    <cellStyle name="Normal 44 4 6 5" xfId="5910" xr:uid="{00000000-0005-0000-0000-000014100000}"/>
    <cellStyle name="Normal 44 4 6 5 2" xfId="6531" xr:uid="{37EC8B05-1E1A-414D-A91D-C6F9C793F87C}"/>
    <cellStyle name="Normal 44 4 6 5 2 2" xfId="45419" xr:uid="{4BF01E6A-0213-499B-A613-6863898471AA}"/>
    <cellStyle name="Normal 44 4 6 5 2 3" xfId="8221" xr:uid="{0A242CF7-D626-4EAA-9484-C31A90816D6F}"/>
    <cellStyle name="Normal 44 4 6 5 3" xfId="7090" xr:uid="{37167361-CCE3-432C-9E78-3D241C292D33}"/>
    <cellStyle name="Normal 44 4 6 5 3 2" xfId="45977" xr:uid="{5801B55E-81A6-4DBE-9D2A-D6DE4C692FF9}"/>
    <cellStyle name="Normal 44 4 6 5 3 3" xfId="8779" xr:uid="{C792E7DF-A5C1-4253-BCFB-DB96CD13DBFC}"/>
    <cellStyle name="Normal 44 4 6 5 4" xfId="44845" xr:uid="{6F6A6735-73BF-42B4-9375-267E3D279D70}"/>
    <cellStyle name="Normal 44 4 6 5 5" xfId="7647" xr:uid="{049C216B-0DC6-414E-A4E3-B52A416A40D0}"/>
    <cellStyle name="Normal 44 4 6 6" xfId="6087" xr:uid="{69FDF801-B1AB-4150-87B3-76CA82246C5F}"/>
    <cellStyle name="Normal 44 4 6 6 2" xfId="44995" xr:uid="{E3251169-BF04-4E90-A3E5-91A3035868B6}"/>
    <cellStyle name="Normal 44 4 6 6 3" xfId="7797" xr:uid="{E79B4126-65E8-4436-AD71-B8F3D90752EC}"/>
    <cellStyle name="Normal 44 4 6 7" xfId="6668" xr:uid="{959EAF37-8D02-449D-B35B-0B330C835230}"/>
    <cellStyle name="Normal 44 4 6 7 2" xfId="45556" xr:uid="{4F849068-5999-4BA7-AB1D-CD3DED62285D}"/>
    <cellStyle name="Normal 44 4 6 7 3" xfId="8358" xr:uid="{34CA6714-2D64-48F0-88D3-1F64A5221672}"/>
    <cellStyle name="Normal 44 4 6 8" xfId="35878" xr:uid="{6F225E86-403E-474D-8912-681F440D346C}"/>
    <cellStyle name="Normal 44 4 6 9" xfId="44425" xr:uid="{B3E0852A-9249-4F63-8123-B682C43CA562}"/>
    <cellStyle name="Normal 44 4 7" xfId="4380" xr:uid="{00000000-0005-0000-0000-000015100000}"/>
    <cellStyle name="Normal 44 4 7 2" xfId="35879" xr:uid="{309F6315-A146-480E-A372-DA133FF4B3BC}"/>
    <cellStyle name="Normal 44 4 8" xfId="4371" xr:uid="{00000000-0005-0000-0000-000016100000}"/>
    <cellStyle name="Normal 44 4 8 2" xfId="6302" xr:uid="{6EF21171-835E-4096-A8AF-C2BA5EF0643E}"/>
    <cellStyle name="Normal 44 4 8 2 2" xfId="45191" xr:uid="{17C0E86C-DA5F-4073-9A19-3EC6887409FC}"/>
    <cellStyle name="Normal 44 4 8 2 3" xfId="7993" xr:uid="{81930409-A5D1-43BB-B738-DBE3B9B1CF27}"/>
    <cellStyle name="Normal 44 4 8 3" xfId="6862" xr:uid="{1F075993-C49B-40F1-9F56-EBCB97C090D6}"/>
    <cellStyle name="Normal 44 4 8 3 2" xfId="45749" xr:uid="{FD59B508-8C6F-4887-B488-537A56A256EB}"/>
    <cellStyle name="Normal 44 4 8 3 3" xfId="8551" xr:uid="{A63C3199-9635-42E4-BC3A-9F753C4372EA}"/>
    <cellStyle name="Normal 44 4 8 4" xfId="35880" xr:uid="{B41D6A5A-747B-4DFA-9F0B-569A2A47BC3A}"/>
    <cellStyle name="Normal 44 4 8 5" xfId="44618" xr:uid="{50F5DDCB-3113-403C-BC6C-8949753E6949}"/>
    <cellStyle name="Normal 44 4 8 6" xfId="7420" xr:uid="{2F82E7D7-B017-4361-95BE-3490726E69A7}"/>
    <cellStyle name="Normal 44 4 9" xfId="5756" xr:uid="{00000000-0005-0000-0000-000017100000}"/>
    <cellStyle name="Normal 44 4 9 2" xfId="6377" xr:uid="{8A34BFBB-B027-4E5B-AAB9-CC4C1BB61193}"/>
    <cellStyle name="Normal 44 4 9 2 2" xfId="45265" xr:uid="{A221BB1B-9574-4217-A46C-6153E5F296F8}"/>
    <cellStyle name="Normal 44 4 9 2 3" xfId="8067" xr:uid="{171946D6-12C4-4B2D-88B0-65AC5C54C2C3}"/>
    <cellStyle name="Normal 44 4 9 3" xfId="6936" xr:uid="{127CF4A9-92FB-4ED9-B077-878BF24F071A}"/>
    <cellStyle name="Normal 44 4 9 3 2" xfId="45823" xr:uid="{D9C5B2AA-037A-433F-9BE4-71707721C79C}"/>
    <cellStyle name="Normal 44 4 9 3 3" xfId="8625" xr:uid="{A2DDF1A0-823D-4031-BC02-A04F33C818CA}"/>
    <cellStyle name="Normal 44 4 9 4" xfId="44128" xr:uid="{C7CC8780-2FFD-4F01-8A85-9CA8A1DADF99}"/>
    <cellStyle name="Normal 44 4 9 5" xfId="44691" xr:uid="{3E7D6D7E-53AD-4F55-8900-5064FBAA4287}"/>
    <cellStyle name="Normal 44 4 9 6" xfId="7493" xr:uid="{70FF56CC-F5FD-45F2-B046-B927F5A9A7B0}"/>
    <cellStyle name="Normal 44 5" xfId="1306" xr:uid="{00000000-0005-0000-0000-000018100000}"/>
    <cellStyle name="Normal 44 5 10" xfId="35881" xr:uid="{B33FA6F5-D519-4091-A95F-D754D2675DFD}"/>
    <cellStyle name="Normal 44 5 11" xfId="44426" xr:uid="{B808B669-D101-4B57-B377-79BB8F93BFED}"/>
    <cellStyle name="Normal 44 5 12" xfId="7228" xr:uid="{2187C53A-4A0B-430B-8475-1FD661B6AC06}"/>
    <cellStyle name="Normal 44 5 2" xfId="1307" xr:uid="{00000000-0005-0000-0000-000019100000}"/>
    <cellStyle name="Normal 44 5 2 10" xfId="7229" xr:uid="{B8390C10-7BF9-46DE-A73E-4F328E5E6DBE}"/>
    <cellStyle name="Normal 44 5 2 2" xfId="4382" xr:uid="{00000000-0005-0000-0000-00001A100000}"/>
    <cellStyle name="Normal 44 5 2 2 2" xfId="6312" xr:uid="{E91CED63-DF21-4D4B-A1B3-ADB58A114D37}"/>
    <cellStyle name="Normal 44 5 2 2 2 2" xfId="35884" xr:uid="{FC0E5950-8A64-4593-BB61-F6BEE5179F07}"/>
    <cellStyle name="Normal 44 5 2 2 2 3" xfId="45201" xr:uid="{2F31681B-0D21-4B71-8C17-80DC88299D8A}"/>
    <cellStyle name="Normal 44 5 2 2 2 4" xfId="8003" xr:uid="{A629C0C0-E58F-4D6D-A9BD-A53EFEAF2346}"/>
    <cellStyle name="Normal 44 5 2 2 3" xfId="6872" xr:uid="{B439185A-656B-4E00-A91D-F336F10EA3E6}"/>
    <cellStyle name="Normal 44 5 2 2 3 2" xfId="35885" xr:uid="{8C25A3A6-09BF-4F4A-839F-9C8749354E5C}"/>
    <cellStyle name="Normal 44 5 2 2 3 3" xfId="45759" xr:uid="{680E46A7-99D0-4893-8867-37447FFBBD54}"/>
    <cellStyle name="Normal 44 5 2 2 3 4" xfId="8561" xr:uid="{638579E3-0FAC-44D7-92DC-1FD55120CC05}"/>
    <cellStyle name="Normal 44 5 2 2 4" xfId="35883" xr:uid="{524F967B-8D12-4ED4-A8B6-2661AD0C2C85}"/>
    <cellStyle name="Normal 44 5 2 2 5" xfId="44628" xr:uid="{2CEBB208-CFE7-4D84-A57D-BFD548310851}"/>
    <cellStyle name="Normal 44 5 2 2 6" xfId="7430" xr:uid="{07C7F1BD-B43B-4785-A992-03DA55FE12DB}"/>
    <cellStyle name="Normal 44 5 2 3" xfId="5766" xr:uid="{00000000-0005-0000-0000-00001B100000}"/>
    <cellStyle name="Normal 44 5 2 3 2" xfId="6387" xr:uid="{CF5F97A8-652A-4F5B-90BA-2341157F6159}"/>
    <cellStyle name="Normal 44 5 2 3 2 2" xfId="45275" xr:uid="{5ED750E1-0F6F-4810-AB21-782C37630AD9}"/>
    <cellStyle name="Normal 44 5 2 3 2 3" xfId="8077" xr:uid="{73462FB6-F462-4C82-BA84-4D08E6F5BAFB}"/>
    <cellStyle name="Normal 44 5 2 3 3" xfId="6946" xr:uid="{CF99FEC4-AA16-483E-844E-617AED135ACD}"/>
    <cellStyle name="Normal 44 5 2 3 3 2" xfId="45833" xr:uid="{7C1C1A9D-7ACA-444F-A6CB-AE2EA2CF8BE0}"/>
    <cellStyle name="Normal 44 5 2 3 3 3" xfId="8635" xr:uid="{7AF2E913-98CB-4DA6-ABC1-DE9E056CEEFE}"/>
    <cellStyle name="Normal 44 5 2 3 4" xfId="35886" xr:uid="{02CC648C-6284-4D16-A6E3-D6778B65BE3A}"/>
    <cellStyle name="Normal 44 5 2 3 5" xfId="44701" xr:uid="{8FFBCF55-F72B-417E-9933-E90AFA794C80}"/>
    <cellStyle name="Normal 44 5 2 3 6" xfId="7503" xr:uid="{A287295D-ADC4-4BE4-8593-7DF49BD1DED8}"/>
    <cellStyle name="Normal 44 5 2 4" xfId="5839" xr:uid="{00000000-0005-0000-0000-00001C100000}"/>
    <cellStyle name="Normal 44 5 2 4 2" xfId="6460" xr:uid="{6A8A59D3-2F4D-4FBA-90FA-3A80AF22190C}"/>
    <cellStyle name="Normal 44 5 2 4 2 2" xfId="45348" xr:uid="{63AFB9E0-D361-473A-A4CC-0511A652FED8}"/>
    <cellStyle name="Normal 44 5 2 4 2 3" xfId="8150" xr:uid="{9CFFE7FD-9D07-4D2C-B6B0-E4551D3E8B63}"/>
    <cellStyle name="Normal 44 5 2 4 3" xfId="7019" xr:uid="{D178B898-03B1-40BB-A227-888F731192BA}"/>
    <cellStyle name="Normal 44 5 2 4 3 2" xfId="45906" xr:uid="{AB4E3531-FF47-4862-843E-8D98BDA1C60C}"/>
    <cellStyle name="Normal 44 5 2 4 3 3" xfId="8708" xr:uid="{58638E9E-A27A-46D9-867E-4C775877C88F}"/>
    <cellStyle name="Normal 44 5 2 4 4" xfId="35887" xr:uid="{E67FEEAA-73F2-4453-93EC-751EE47DAE2F}"/>
    <cellStyle name="Normal 44 5 2 4 5" xfId="44774" xr:uid="{4C094A1D-D03C-45ED-91FA-95FD49905B5D}"/>
    <cellStyle name="Normal 44 5 2 4 6" xfId="7576" xr:uid="{77D7EFD7-2FE3-4A40-B2E6-547A9AA57340}"/>
    <cellStyle name="Normal 44 5 2 5" xfId="5912" xr:uid="{00000000-0005-0000-0000-00001D100000}"/>
    <cellStyle name="Normal 44 5 2 5 2" xfId="6533" xr:uid="{FA84FF95-C241-4FD6-8655-8F6557CFEC6F}"/>
    <cellStyle name="Normal 44 5 2 5 2 2" xfId="45421" xr:uid="{E64AC349-5B0E-4766-A9A9-9626FDCA44DD}"/>
    <cellStyle name="Normal 44 5 2 5 2 3" xfId="8223" xr:uid="{05BA45AF-32EF-408B-9723-81C05B25E3A4}"/>
    <cellStyle name="Normal 44 5 2 5 3" xfId="7092" xr:uid="{7F5C9312-7688-41F4-973F-EBA4AC1F70C5}"/>
    <cellStyle name="Normal 44 5 2 5 3 2" xfId="45979" xr:uid="{D610592C-DF76-4AA8-B783-CA68895027D5}"/>
    <cellStyle name="Normal 44 5 2 5 3 3" xfId="8781" xr:uid="{9D3BBFEB-1ED5-4FE1-B1BC-AE69592F0B6D}"/>
    <cellStyle name="Normal 44 5 2 5 4" xfId="44847" xr:uid="{C1648ED4-0A25-4F45-91D9-5EA83E586AFB}"/>
    <cellStyle name="Normal 44 5 2 5 5" xfId="7649" xr:uid="{41F923E2-0120-4C2B-89EE-A63FED367160}"/>
    <cellStyle name="Normal 44 5 2 6" xfId="6089" xr:uid="{3F5EA973-11C9-4077-8553-766C87233AA1}"/>
    <cellStyle name="Normal 44 5 2 6 2" xfId="44997" xr:uid="{93F9338E-512E-4F63-BFE2-FF5E28553F7E}"/>
    <cellStyle name="Normal 44 5 2 6 3" xfId="7799" xr:uid="{E97C3961-9BB1-486E-A5EC-75B13BFB161B}"/>
    <cellStyle name="Normal 44 5 2 7" xfId="6670" xr:uid="{9A7AFAED-04AD-4E49-A3F7-ABC46FA2C573}"/>
    <cellStyle name="Normal 44 5 2 7 2" xfId="45558" xr:uid="{B8A05B62-6F85-44EA-AB03-0D39974AA599}"/>
    <cellStyle name="Normal 44 5 2 7 3" xfId="8360" xr:uid="{C76E57AB-18A2-4DE3-8E68-8AB7008A59EF}"/>
    <cellStyle name="Normal 44 5 2 8" xfId="35882" xr:uid="{EE5F0E34-B695-46E1-AA4C-27645AF506A0}"/>
    <cellStyle name="Normal 44 5 2 9" xfId="44427" xr:uid="{95033DE9-8263-4A50-B4DE-7C712E576C93}"/>
    <cellStyle name="Normal 44 5 3" xfId="4383" xr:uid="{00000000-0005-0000-0000-00001E100000}"/>
    <cellStyle name="Normal 44 5 3 2" xfId="35889" xr:uid="{0F234AA2-D14D-4DD4-B61B-00EB7FB25507}"/>
    <cellStyle name="Normal 44 5 3 2 2" xfId="35890" xr:uid="{E8B4E2C2-0741-4395-812C-43F47053BEE6}"/>
    <cellStyle name="Normal 44 5 3 2 3" xfId="35891" xr:uid="{20362467-54EB-47D1-A11C-59A69FC2B612}"/>
    <cellStyle name="Normal 44 5 3 3" xfId="35892" xr:uid="{D09520ED-58D5-4902-A6A0-5CECAD736DF1}"/>
    <cellStyle name="Normal 44 5 3 4" xfId="35893" xr:uid="{5C29F094-DA27-4E53-9F75-99FB91DFD480}"/>
    <cellStyle name="Normal 44 5 3 5" xfId="35888" xr:uid="{9FEB1C17-16DA-41B0-8651-33EB93D338FE}"/>
    <cellStyle name="Normal 44 5 4" xfId="4381" xr:uid="{00000000-0005-0000-0000-00001F100000}"/>
    <cellStyle name="Normal 44 5 4 2" xfId="6311" xr:uid="{0435B439-1A66-41DA-A8CA-5FEAE6D05BAC}"/>
    <cellStyle name="Normal 44 5 4 2 2" xfId="35895" xr:uid="{B83A12AF-D31B-4116-9D43-8F37B0DF7003}"/>
    <cellStyle name="Normal 44 5 4 2 3" xfId="45200" xr:uid="{74955A32-EE8F-4F5F-9EEB-C6FB618EABCE}"/>
    <cellStyle name="Normal 44 5 4 2 4" xfId="8002" xr:uid="{D1166474-2105-4486-A72E-EF5D3BA57C0D}"/>
    <cellStyle name="Normal 44 5 4 3" xfId="6871" xr:uid="{320F2D58-9367-4972-BAE4-DE33CFE2DB67}"/>
    <cellStyle name="Normal 44 5 4 3 2" xfId="35896" xr:uid="{9C233359-9560-467F-B267-6BEA96927BFC}"/>
    <cellStyle name="Normal 44 5 4 3 3" xfId="45758" xr:uid="{3BEB00A6-BFFF-46FA-AE3F-B3CDE7F6BB9E}"/>
    <cellStyle name="Normal 44 5 4 3 4" xfId="8560" xr:uid="{614C29CB-1200-4BF8-ABAC-00BB843C8614}"/>
    <cellStyle name="Normal 44 5 4 4" xfId="35894" xr:uid="{817C69BB-46B7-43A0-A1FD-750D0C16CE75}"/>
    <cellStyle name="Normal 44 5 4 5" xfId="44627" xr:uid="{D51A8E3A-6498-4DE1-A525-1709181851E6}"/>
    <cellStyle name="Normal 44 5 4 6" xfId="7429" xr:uid="{0909F5BE-284D-4100-8AD1-257DD289DCC3}"/>
    <cellStyle name="Normal 44 5 5" xfId="5765" xr:uid="{00000000-0005-0000-0000-000020100000}"/>
    <cellStyle name="Normal 44 5 5 2" xfId="6386" xr:uid="{8113FDA6-85AB-4670-A967-19D9B9E2A537}"/>
    <cellStyle name="Normal 44 5 5 2 2" xfId="45274" xr:uid="{36A3F1C0-7058-4576-B044-50A5F83A1157}"/>
    <cellStyle name="Normal 44 5 5 2 3" xfId="8076" xr:uid="{3AD176E2-6C39-475D-ADBA-FB12EF9EFE0E}"/>
    <cellStyle name="Normal 44 5 5 3" xfId="6945" xr:uid="{869A5600-EBBA-4719-BC03-4B004BD442E4}"/>
    <cellStyle name="Normal 44 5 5 3 2" xfId="45832" xr:uid="{8779E94C-D4C3-44E3-B1EE-8EE3CB3E821A}"/>
    <cellStyle name="Normal 44 5 5 3 3" xfId="8634" xr:uid="{96D41ED3-E95A-4C43-B582-4FE712528A68}"/>
    <cellStyle name="Normal 44 5 5 4" xfId="35897" xr:uid="{E08BE241-CE26-40B2-BF38-3F283B3AE2D4}"/>
    <cellStyle name="Normal 44 5 5 5" xfId="44700" xr:uid="{9994D5EB-2D43-4EED-B55E-E30AEFFFCFCE}"/>
    <cellStyle name="Normal 44 5 5 6" xfId="7502" xr:uid="{0DBF91AF-A32F-4DD6-B38C-2B26F31EF99F}"/>
    <cellStyle name="Normal 44 5 6" xfId="5838" xr:uid="{00000000-0005-0000-0000-000021100000}"/>
    <cellStyle name="Normal 44 5 6 2" xfId="6459" xr:uid="{FF10AE27-2214-4837-99DE-6120F610E052}"/>
    <cellStyle name="Normal 44 5 6 2 2" xfId="45347" xr:uid="{A68DB56A-0E68-4CDF-983D-A8590F2E1626}"/>
    <cellStyle name="Normal 44 5 6 2 3" xfId="8149" xr:uid="{457F1003-795E-4473-BB02-3842F119D59D}"/>
    <cellStyle name="Normal 44 5 6 3" xfId="7018" xr:uid="{E8D045EB-56C9-4999-9648-9FA95701821D}"/>
    <cellStyle name="Normal 44 5 6 3 2" xfId="45905" xr:uid="{2A31770F-980F-4600-AC1A-00B047863C46}"/>
    <cellStyle name="Normal 44 5 6 3 3" xfId="8707" xr:uid="{27624E74-83A5-4C1C-91BC-F7FD0538E73A}"/>
    <cellStyle name="Normal 44 5 6 4" xfId="35898" xr:uid="{36932B3A-82E5-42F5-AB89-BB58BCDD6175}"/>
    <cellStyle name="Normal 44 5 6 5" xfId="44773" xr:uid="{90402060-F1AD-472A-BA75-9695CD006BF8}"/>
    <cellStyle name="Normal 44 5 6 6" xfId="7575" xr:uid="{DDC5F88E-8BCF-4890-BC62-63F8E03BC90E}"/>
    <cellStyle name="Normal 44 5 7" xfId="5911" xr:uid="{00000000-0005-0000-0000-000022100000}"/>
    <cellStyle name="Normal 44 5 7 2" xfId="6532" xr:uid="{D8BF786D-7BDA-4FEB-80DB-EE97D3C7BBBF}"/>
    <cellStyle name="Normal 44 5 7 2 2" xfId="45420" xr:uid="{15F361C7-BB77-4F24-A609-8C77CF5277CF}"/>
    <cellStyle name="Normal 44 5 7 2 3" xfId="8222" xr:uid="{37EA74D3-6264-4897-AC6B-BF8C290594CA}"/>
    <cellStyle name="Normal 44 5 7 3" xfId="7091" xr:uid="{C99E5438-5E1B-4A90-A3CE-A4A915FB5153}"/>
    <cellStyle name="Normal 44 5 7 3 2" xfId="45978" xr:uid="{420EAFB9-2212-413F-9996-FA0C78863917}"/>
    <cellStyle name="Normal 44 5 7 3 3" xfId="8780" xr:uid="{27381905-F988-49C3-9820-9DA5486A06A4}"/>
    <cellStyle name="Normal 44 5 7 4" xfId="35899" xr:uid="{AED4836A-F0E6-451D-B2BE-51C25671AC04}"/>
    <cellStyle name="Normal 44 5 7 5" xfId="44846" xr:uid="{D38CB854-9092-4C96-A0C6-6959F4FBD5A2}"/>
    <cellStyle name="Normal 44 5 7 6" xfId="7648" xr:uid="{0083253A-39D5-4ABD-8795-888D9E8C7C17}"/>
    <cellStyle name="Normal 44 5 8" xfId="6088" xr:uid="{1CADA96E-41A9-497F-BEC5-2CF83C397298}"/>
    <cellStyle name="Normal 44 5 8 2" xfId="35900" xr:uid="{2C519D67-7524-4C63-AFC7-4848888FF179}"/>
    <cellStyle name="Normal 44 5 8 3" xfId="44996" xr:uid="{67C03EE1-CEA6-4E41-B4DE-D9A188787C98}"/>
    <cellStyle name="Normal 44 5 8 4" xfId="7798" xr:uid="{5D635903-BA54-4B13-9B91-3E7DB3406CC8}"/>
    <cellStyle name="Normal 44 5 9" xfId="6669" xr:uid="{83665AFC-372E-4468-91F7-20586520615D}"/>
    <cellStyle name="Normal 44 5 9 2" xfId="44132" xr:uid="{BB364F80-8676-4F78-A4BE-4A5E30D834EF}"/>
    <cellStyle name="Normal 44 5 9 3" xfId="45557" xr:uid="{EC04EF13-FD31-4F8F-8238-21719850BC3C}"/>
    <cellStyle name="Normal 44 5 9 4" xfId="8359" xr:uid="{C842BA26-34A8-4579-9573-2DEC9C239FE7}"/>
    <cellStyle name="Normal 44 6" xfId="1308" xr:uid="{00000000-0005-0000-0000-000023100000}"/>
    <cellStyle name="Normal 44 6 10" xfId="44428" xr:uid="{CA9D2DEC-C320-4FD5-A87F-CA5F97BF36B9}"/>
    <cellStyle name="Normal 44 6 11" xfId="7230" xr:uid="{8A3D345F-EC6A-4600-A603-016F32EA0C1F}"/>
    <cellStyle name="Normal 44 6 2" xfId="1309" xr:uid="{00000000-0005-0000-0000-000024100000}"/>
    <cellStyle name="Normal 44 6 2 10" xfId="7231" xr:uid="{E2EA45F7-4C32-4439-9E1C-F540621EF8AD}"/>
    <cellStyle name="Normal 44 6 2 2" xfId="4385" xr:uid="{00000000-0005-0000-0000-000025100000}"/>
    <cellStyle name="Normal 44 6 2 2 2" xfId="6314" xr:uid="{CCA50828-9B7D-4130-949B-0C013C28257E}"/>
    <cellStyle name="Normal 44 6 2 2 2 2" xfId="45203" xr:uid="{56BDE766-BCFB-4AC2-80C2-FDFA0EF31B35}"/>
    <cellStyle name="Normal 44 6 2 2 2 3" xfId="8005" xr:uid="{4E61B870-6BE2-49EE-A0B7-F463AD8AAB80}"/>
    <cellStyle name="Normal 44 6 2 2 3" xfId="6874" xr:uid="{AA76FA47-BB34-42DE-81B6-675F2CBEBDE0}"/>
    <cellStyle name="Normal 44 6 2 2 3 2" xfId="45761" xr:uid="{ECAEBFDC-0BC5-4644-89F7-10248CE071D7}"/>
    <cellStyle name="Normal 44 6 2 2 3 3" xfId="8563" xr:uid="{9EF8E9D4-9CDF-4E8C-809B-F89985496A82}"/>
    <cellStyle name="Normal 44 6 2 2 4" xfId="44630" xr:uid="{C1949DD2-541C-4494-9E79-118890415726}"/>
    <cellStyle name="Normal 44 6 2 2 5" xfId="7432" xr:uid="{F1A28BFD-F4A1-430C-A7E2-7BAC28FFB791}"/>
    <cellStyle name="Normal 44 6 2 3" xfId="5768" xr:uid="{00000000-0005-0000-0000-000026100000}"/>
    <cellStyle name="Normal 44 6 2 3 2" xfId="6389" xr:uid="{F0A10DBF-6882-497C-A4EA-DCBF291BA325}"/>
    <cellStyle name="Normal 44 6 2 3 2 2" xfId="45277" xr:uid="{A42BC2C5-E2D5-4AC5-A90B-B296461A1224}"/>
    <cellStyle name="Normal 44 6 2 3 2 3" xfId="8079" xr:uid="{95DAA04B-6B70-4CBB-AD54-E8146998631D}"/>
    <cellStyle name="Normal 44 6 2 3 3" xfId="6948" xr:uid="{472F38FC-8153-4F3E-87B1-B98F83D7EF01}"/>
    <cellStyle name="Normal 44 6 2 3 3 2" xfId="45835" xr:uid="{A225EA75-88B3-497A-AE4D-ADBA2218BC8D}"/>
    <cellStyle name="Normal 44 6 2 3 3 3" xfId="8637" xr:uid="{133ED8E0-F371-4EEF-95C5-D6C79B423E75}"/>
    <cellStyle name="Normal 44 6 2 3 4" xfId="44703" xr:uid="{7C73E277-4A52-4AD1-9A68-A9B4F6059F1B}"/>
    <cellStyle name="Normal 44 6 2 3 5" xfId="7505" xr:uid="{232E4AE3-C920-470D-AEA0-46F2205D7184}"/>
    <cellStyle name="Normal 44 6 2 4" xfId="5841" xr:uid="{00000000-0005-0000-0000-000027100000}"/>
    <cellStyle name="Normal 44 6 2 4 2" xfId="6462" xr:uid="{F4AB859D-81F5-4A59-A1CF-6AC6D2E3E665}"/>
    <cellStyle name="Normal 44 6 2 4 2 2" xfId="45350" xr:uid="{52525DC8-7847-41A5-AC3D-2523814261A0}"/>
    <cellStyle name="Normal 44 6 2 4 2 3" xfId="8152" xr:uid="{FA0BA1C0-AE81-455A-A78E-79DC83377059}"/>
    <cellStyle name="Normal 44 6 2 4 3" xfId="7021" xr:uid="{5A226A8B-6418-443A-A7B2-726AD628E2CA}"/>
    <cellStyle name="Normal 44 6 2 4 3 2" xfId="45908" xr:uid="{57DDE721-630D-4C96-AD41-F9AD410CA668}"/>
    <cellStyle name="Normal 44 6 2 4 3 3" xfId="8710" xr:uid="{0FF31D10-A29E-4E5C-81AD-63B69FF9EC4C}"/>
    <cellStyle name="Normal 44 6 2 4 4" xfId="44776" xr:uid="{52304E6D-1344-4340-8E27-FC9CE3CF959B}"/>
    <cellStyle name="Normal 44 6 2 4 5" xfId="7578" xr:uid="{C9C6D53B-A61D-437C-B852-DD776AEC59CB}"/>
    <cellStyle name="Normal 44 6 2 5" xfId="5914" xr:uid="{00000000-0005-0000-0000-000028100000}"/>
    <cellStyle name="Normal 44 6 2 5 2" xfId="6535" xr:uid="{35EB7C34-0667-4542-9459-64F9413E5A8D}"/>
    <cellStyle name="Normal 44 6 2 5 2 2" xfId="45423" xr:uid="{305F95D3-FFFC-494A-8C64-4869D7CD017B}"/>
    <cellStyle name="Normal 44 6 2 5 2 3" xfId="8225" xr:uid="{5E75639B-E580-4B89-AC28-90C3454A3D99}"/>
    <cellStyle name="Normal 44 6 2 5 3" xfId="7094" xr:uid="{71FDE2B5-380F-43E8-9F85-A52C86AFEC47}"/>
    <cellStyle name="Normal 44 6 2 5 3 2" xfId="45981" xr:uid="{5DC1DEEF-BD0D-4364-A2B7-EBEDFBB6BE40}"/>
    <cellStyle name="Normal 44 6 2 5 3 3" xfId="8783" xr:uid="{3435135E-9176-471B-AB7E-2B2C4E587EA1}"/>
    <cellStyle name="Normal 44 6 2 5 4" xfId="44849" xr:uid="{D5D7DD2B-9AA7-436C-ACF0-DACE0FF8B9FC}"/>
    <cellStyle name="Normal 44 6 2 5 5" xfId="7651" xr:uid="{6EEAEFDE-9760-405E-B63D-9FEA7AA3CEC5}"/>
    <cellStyle name="Normal 44 6 2 6" xfId="6091" xr:uid="{598EA187-B41B-4FDA-81FE-A3FAFD6A2530}"/>
    <cellStyle name="Normal 44 6 2 6 2" xfId="44999" xr:uid="{AB8FB983-7F2A-4CD3-A818-D3BE22B8E9B5}"/>
    <cellStyle name="Normal 44 6 2 6 3" xfId="7801" xr:uid="{356577E0-E9CB-472D-A0F2-806FB5982FEE}"/>
    <cellStyle name="Normal 44 6 2 7" xfId="6672" xr:uid="{C83BCCE6-AB31-4245-B7B1-635B82A1B0AE}"/>
    <cellStyle name="Normal 44 6 2 7 2" xfId="45560" xr:uid="{0406473D-C3DC-45C2-BB6A-9ED89FA6C0DC}"/>
    <cellStyle name="Normal 44 6 2 7 3" xfId="8362" xr:uid="{26386F34-549A-4615-8D0F-5D7E2D802BDF}"/>
    <cellStyle name="Normal 44 6 2 8" xfId="35902" xr:uid="{B2C908B1-7BF6-4338-8582-CEB00AD27996}"/>
    <cellStyle name="Normal 44 6 2 9" xfId="44429" xr:uid="{B4A6B7F8-51A8-4140-9ADD-EE4425291281}"/>
    <cellStyle name="Normal 44 6 3" xfId="4384" xr:uid="{00000000-0005-0000-0000-000029100000}"/>
    <cellStyle name="Normal 44 6 3 2" xfId="6313" xr:uid="{188B5E0F-2B2E-451D-BA7C-E36DB1E76555}"/>
    <cellStyle name="Normal 44 6 3 2 2" xfId="45202" xr:uid="{BF078675-0BAF-4769-9C8C-BD153CF7EC49}"/>
    <cellStyle name="Normal 44 6 3 2 3" xfId="8004" xr:uid="{EC8634B6-534E-42BC-84D2-CD7EF630419C}"/>
    <cellStyle name="Normal 44 6 3 3" xfId="6873" xr:uid="{BB19FC69-A48E-49B7-8E66-4BB7F99392BB}"/>
    <cellStyle name="Normal 44 6 3 3 2" xfId="45760" xr:uid="{872242A4-2EDB-4CE1-A6E8-EA765B3C71D7}"/>
    <cellStyle name="Normal 44 6 3 3 3" xfId="8562" xr:uid="{91A5ED59-A265-4CE1-A314-9B0F771A6666}"/>
    <cellStyle name="Normal 44 6 3 4" xfId="44133" xr:uid="{11EAFE27-C174-4868-952F-8A52E322F141}"/>
    <cellStyle name="Normal 44 6 3 5" xfId="44629" xr:uid="{71F0F356-1065-4765-8191-E50E3666A619}"/>
    <cellStyle name="Normal 44 6 3 6" xfId="7431" xr:uid="{4F02628B-7E34-4185-BBDE-72C2AA7559C8}"/>
    <cellStyle name="Normal 44 6 4" xfId="5767" xr:uid="{00000000-0005-0000-0000-00002A100000}"/>
    <cellStyle name="Normal 44 6 4 2" xfId="6388" xr:uid="{32596D59-D96A-4663-A041-5EFFE4326EDC}"/>
    <cellStyle name="Normal 44 6 4 2 2" xfId="45276" xr:uid="{9F652A96-A829-49E5-9455-C43137E699AC}"/>
    <cellStyle name="Normal 44 6 4 2 3" xfId="8078" xr:uid="{3E2A1B5B-17EB-492F-BE22-71E50431FAC2}"/>
    <cellStyle name="Normal 44 6 4 3" xfId="6947" xr:uid="{3B7036D8-638B-43A5-8D79-F17C442BF762}"/>
    <cellStyle name="Normal 44 6 4 3 2" xfId="45834" xr:uid="{86AF282E-29A1-4139-9006-158ACD87D349}"/>
    <cellStyle name="Normal 44 6 4 3 3" xfId="8636" xr:uid="{F229EC81-9CFF-447A-A2D8-7407906E3FA6}"/>
    <cellStyle name="Normal 44 6 4 4" xfId="44702" xr:uid="{57D6849F-1B30-4B11-B8B2-C0B0596A3258}"/>
    <cellStyle name="Normal 44 6 4 5" xfId="7504" xr:uid="{C2EEF2C5-7AA9-4FFE-8F40-C08DE2F26DFF}"/>
    <cellStyle name="Normal 44 6 5" xfId="5840" xr:uid="{00000000-0005-0000-0000-00002B100000}"/>
    <cellStyle name="Normal 44 6 5 2" xfId="6461" xr:uid="{423794F7-D389-4A0D-8C83-57B8485DDDC5}"/>
    <cellStyle name="Normal 44 6 5 2 2" xfId="45349" xr:uid="{995C1FB9-E7B4-4E5A-B086-4E6730DC94E9}"/>
    <cellStyle name="Normal 44 6 5 2 3" xfId="8151" xr:uid="{C8ED02C7-5729-4673-8E62-4C8D33B4D8F4}"/>
    <cellStyle name="Normal 44 6 5 3" xfId="7020" xr:uid="{02791CAA-59A1-48C8-A73A-4F68C7238EBE}"/>
    <cellStyle name="Normal 44 6 5 3 2" xfId="45907" xr:uid="{5E480BF9-0C00-4A0A-83BB-EF564CA1E27E}"/>
    <cellStyle name="Normal 44 6 5 3 3" xfId="8709" xr:uid="{E8B93DF8-8EF9-40F5-9FE4-1C45E2C0592D}"/>
    <cellStyle name="Normal 44 6 5 4" xfId="44775" xr:uid="{2716755F-349A-489D-88CC-54EABFA232D4}"/>
    <cellStyle name="Normal 44 6 5 5" xfId="7577" xr:uid="{39D12980-4319-4D4C-93AF-79137C8F529D}"/>
    <cellStyle name="Normal 44 6 6" xfId="5913" xr:uid="{00000000-0005-0000-0000-00002C100000}"/>
    <cellStyle name="Normal 44 6 6 2" xfId="6534" xr:uid="{C06EB384-49EE-4540-9C2F-9FAC4CF08806}"/>
    <cellStyle name="Normal 44 6 6 2 2" xfId="45422" xr:uid="{62677D5E-DACA-467F-A47C-9AD565AB9B3A}"/>
    <cellStyle name="Normal 44 6 6 2 3" xfId="8224" xr:uid="{38129F8E-7D79-47BE-AF03-F6887F030C27}"/>
    <cellStyle name="Normal 44 6 6 3" xfId="7093" xr:uid="{B02837E5-C321-408A-A184-57F958CB619E}"/>
    <cellStyle name="Normal 44 6 6 3 2" xfId="45980" xr:uid="{5553BE3A-25FA-41B4-9CBE-49A320394134}"/>
    <cellStyle name="Normal 44 6 6 3 3" xfId="8782" xr:uid="{FD311222-1826-4FE6-87A6-BAF4C7005232}"/>
    <cellStyle name="Normal 44 6 6 4" xfId="44848" xr:uid="{45E7BAEA-84DA-4664-B9D2-4301CC9C771E}"/>
    <cellStyle name="Normal 44 6 6 5" xfId="7650" xr:uid="{5EC7E76B-CB7F-4EF3-BF10-2D4B786B161C}"/>
    <cellStyle name="Normal 44 6 7" xfId="6090" xr:uid="{895BB6CB-F839-4F90-818B-292085469C0F}"/>
    <cellStyle name="Normal 44 6 7 2" xfId="44998" xr:uid="{C2A9DB59-45D0-4A44-BD0F-46A6C56201DF}"/>
    <cellStyle name="Normal 44 6 7 3" xfId="7800" xr:uid="{39F53375-979B-4A72-83F9-A66CD7F7152A}"/>
    <cellStyle name="Normal 44 6 8" xfId="6671" xr:uid="{DA351DCB-1B09-4DF9-BF3C-ADED57660861}"/>
    <cellStyle name="Normal 44 6 8 2" xfId="45559" xr:uid="{4098A285-49F1-4CD2-B59E-A3FB2264CF34}"/>
    <cellStyle name="Normal 44 6 8 3" xfId="8361" xr:uid="{15B8EBED-0B0E-4934-A546-E122A224F813}"/>
    <cellStyle name="Normal 44 6 9" xfId="35901" xr:uid="{48343A4A-7B9C-49FC-AE99-5C3994270B30}"/>
    <cellStyle name="Normal 44 7" xfId="1310" xr:uid="{00000000-0005-0000-0000-00002D100000}"/>
    <cellStyle name="Normal 44 7 10" xfId="44430" xr:uid="{FD9F5340-0261-4E25-BE8F-0DFF629603E8}"/>
    <cellStyle name="Normal 44 7 11" xfId="7232" xr:uid="{D3A67738-7AFC-4019-A8D7-9AFCE6A413E0}"/>
    <cellStyle name="Normal 44 7 2" xfId="1311" xr:uid="{00000000-0005-0000-0000-00002E100000}"/>
    <cellStyle name="Normal 44 7 2 10" xfId="7233" xr:uid="{7BA4ABA7-24B0-496C-8F21-C88AAB00E0BB}"/>
    <cellStyle name="Normal 44 7 2 2" xfId="4387" xr:uid="{00000000-0005-0000-0000-00002F100000}"/>
    <cellStyle name="Normal 44 7 2 2 2" xfId="6316" xr:uid="{A6D92CAF-8850-4CDD-80CF-853107F8DCC0}"/>
    <cellStyle name="Normal 44 7 2 2 2 2" xfId="45205" xr:uid="{F4C886CD-0DD4-43D5-92E1-EB8F576B9A03}"/>
    <cellStyle name="Normal 44 7 2 2 2 3" xfId="8007" xr:uid="{FD51E275-A15A-4EE6-B03B-B7469F120CFC}"/>
    <cellStyle name="Normal 44 7 2 2 3" xfId="6876" xr:uid="{3C653E08-52AF-4E4D-BA1A-3AC772FACE84}"/>
    <cellStyle name="Normal 44 7 2 2 3 2" xfId="45763" xr:uid="{8668B9CC-3293-49B0-93AE-471DAD20AD13}"/>
    <cellStyle name="Normal 44 7 2 2 3 3" xfId="8565" xr:uid="{6ABF329F-0C42-4F48-BA50-AAEFA0E0982C}"/>
    <cellStyle name="Normal 44 7 2 2 4" xfId="44632" xr:uid="{03EF9A77-0401-42D3-82A1-20928A65FDDD}"/>
    <cellStyle name="Normal 44 7 2 2 5" xfId="7434" xr:uid="{1B17C975-4FFA-429B-8FA7-2945D4869B4B}"/>
    <cellStyle name="Normal 44 7 2 3" xfId="5770" xr:uid="{00000000-0005-0000-0000-000030100000}"/>
    <cellStyle name="Normal 44 7 2 3 2" xfId="6391" xr:uid="{9127A928-4E96-4099-BD02-8C6AAE9DEB15}"/>
    <cellStyle name="Normal 44 7 2 3 2 2" xfId="45279" xr:uid="{5E26F09F-1872-492F-8739-D86B7D15B26E}"/>
    <cellStyle name="Normal 44 7 2 3 2 3" xfId="8081" xr:uid="{4A979668-5D6C-4ACE-9394-01F3094F96B0}"/>
    <cellStyle name="Normal 44 7 2 3 3" xfId="6950" xr:uid="{B3416A43-02C1-462D-A392-AD1D836110D3}"/>
    <cellStyle name="Normal 44 7 2 3 3 2" xfId="45837" xr:uid="{B9BD6E9F-9044-49EE-B5D9-282B28A3F097}"/>
    <cellStyle name="Normal 44 7 2 3 3 3" xfId="8639" xr:uid="{323A56B5-7701-4226-B9CE-4B4C997C03D6}"/>
    <cellStyle name="Normal 44 7 2 3 4" xfId="44705" xr:uid="{E2C9D7CC-3CA8-4DEE-8F8C-E0D820A6CF25}"/>
    <cellStyle name="Normal 44 7 2 3 5" xfId="7507" xr:uid="{7F2C71BC-4FA2-47FB-8832-F22B1BAF39EC}"/>
    <cellStyle name="Normal 44 7 2 4" xfId="5843" xr:uid="{00000000-0005-0000-0000-000031100000}"/>
    <cellStyle name="Normal 44 7 2 4 2" xfId="6464" xr:uid="{916FCBA0-D9D2-4AB3-992C-28A35DBD7F4A}"/>
    <cellStyle name="Normal 44 7 2 4 2 2" xfId="45352" xr:uid="{E6B169B2-C5A5-4D9D-A6B8-65625FF892CF}"/>
    <cellStyle name="Normal 44 7 2 4 2 3" xfId="8154" xr:uid="{A5A4959B-968A-40CB-B20F-5E191BFDD293}"/>
    <cellStyle name="Normal 44 7 2 4 3" xfId="7023" xr:uid="{CB106E23-E8A7-49E9-8629-3E743E82C8B5}"/>
    <cellStyle name="Normal 44 7 2 4 3 2" xfId="45910" xr:uid="{362B2508-9E37-48B1-86D8-B53B1E660F4B}"/>
    <cellStyle name="Normal 44 7 2 4 3 3" xfId="8712" xr:uid="{E7457541-319E-49D0-8B8B-029C6627CBC9}"/>
    <cellStyle name="Normal 44 7 2 4 4" xfId="44778" xr:uid="{F32AEC8C-C7B4-47D1-BC88-68E7AE7D3C4F}"/>
    <cellStyle name="Normal 44 7 2 4 5" xfId="7580" xr:uid="{324B67A1-E221-4FB0-A0DF-C4DD201B97DF}"/>
    <cellStyle name="Normal 44 7 2 5" xfId="5916" xr:uid="{00000000-0005-0000-0000-000032100000}"/>
    <cellStyle name="Normal 44 7 2 5 2" xfId="6537" xr:uid="{E2A6823C-02D2-44A3-ABFD-FD3D12B8D206}"/>
    <cellStyle name="Normal 44 7 2 5 2 2" xfId="45425" xr:uid="{CAFEA63F-4617-4022-AA3B-66C32F65BFB7}"/>
    <cellStyle name="Normal 44 7 2 5 2 3" xfId="8227" xr:uid="{DC99AE79-45E7-45A5-A2FB-CB5576F8C11A}"/>
    <cellStyle name="Normal 44 7 2 5 3" xfId="7096" xr:uid="{4BA06B59-FDF7-4913-A6CE-8D4A075DCC25}"/>
    <cellStyle name="Normal 44 7 2 5 3 2" xfId="45983" xr:uid="{6CD121DE-D86C-439E-A478-9B6F26718FF8}"/>
    <cellStyle name="Normal 44 7 2 5 3 3" xfId="8785" xr:uid="{5A811DA6-CBD5-4ACF-9BC5-A92CD6F53CC7}"/>
    <cellStyle name="Normal 44 7 2 5 4" xfId="44851" xr:uid="{22A929BF-7738-4BEB-9D4C-551ECF5AC75E}"/>
    <cellStyle name="Normal 44 7 2 5 5" xfId="7653" xr:uid="{F6681542-C70C-4E67-BEF5-54EC4A1B0E02}"/>
    <cellStyle name="Normal 44 7 2 6" xfId="6093" xr:uid="{3632A22C-09D5-49CD-8601-635C0FC5E5EB}"/>
    <cellStyle name="Normal 44 7 2 6 2" xfId="45001" xr:uid="{BFDA1F03-2994-4A2D-84C8-EE226C998C38}"/>
    <cellStyle name="Normal 44 7 2 6 3" xfId="7803" xr:uid="{EC77D266-C31D-4CA4-AF17-9A0396E898B2}"/>
    <cellStyle name="Normal 44 7 2 7" xfId="6674" xr:uid="{2FBE3E46-92C5-482B-A835-7B8BEA24591F}"/>
    <cellStyle name="Normal 44 7 2 7 2" xfId="45562" xr:uid="{04F01199-2FAD-48CE-9654-6066FA2955F1}"/>
    <cellStyle name="Normal 44 7 2 7 3" xfId="8364" xr:uid="{ED9DE626-6D1C-469C-94E5-DB044E59C914}"/>
    <cellStyle name="Normal 44 7 2 8" xfId="44134" xr:uid="{87062A42-2A2B-4B7E-8138-43099732B28B}"/>
    <cellStyle name="Normal 44 7 2 9" xfId="44431" xr:uid="{64AEC23C-67B4-4D47-8A57-A8BBC6E85CC8}"/>
    <cellStyle name="Normal 44 7 3" xfId="4386" xr:uid="{00000000-0005-0000-0000-000033100000}"/>
    <cellStyle name="Normal 44 7 3 2" xfId="6315" xr:uid="{BCD1A93C-F400-4858-B812-28145D49F5F4}"/>
    <cellStyle name="Normal 44 7 3 2 2" xfId="45204" xr:uid="{E27B5489-EC68-48E3-85E7-B7B3B7868187}"/>
    <cellStyle name="Normal 44 7 3 2 3" xfId="8006" xr:uid="{B3954DBE-117A-4409-A465-045F1D975225}"/>
    <cellStyle name="Normal 44 7 3 3" xfId="6875" xr:uid="{9E4AB9A6-7B07-410F-B8DA-4026A2675A37}"/>
    <cellStyle name="Normal 44 7 3 3 2" xfId="45762" xr:uid="{799ED431-F44A-4881-871A-31C36B86F1D5}"/>
    <cellStyle name="Normal 44 7 3 3 3" xfId="8564" xr:uid="{DDC39E83-AE2B-49EA-8E65-A278DB3C5B3C}"/>
    <cellStyle name="Normal 44 7 3 4" xfId="44631" xr:uid="{5C48F216-1E4F-46F3-9F27-EC7EFF82AB9D}"/>
    <cellStyle name="Normal 44 7 3 5" xfId="7433" xr:uid="{E17C82C4-45F4-48F3-B3F8-248CB7965E79}"/>
    <cellStyle name="Normal 44 7 4" xfId="5769" xr:uid="{00000000-0005-0000-0000-000034100000}"/>
    <cellStyle name="Normal 44 7 4 2" xfId="6390" xr:uid="{17E95266-81F1-4697-80B3-BF8394685492}"/>
    <cellStyle name="Normal 44 7 4 2 2" xfId="45278" xr:uid="{5245BB2A-76AB-45FD-A597-A64D17BAEA8F}"/>
    <cellStyle name="Normal 44 7 4 2 3" xfId="8080" xr:uid="{88742A31-492E-42AB-ACA5-A1F8B865E573}"/>
    <cellStyle name="Normal 44 7 4 3" xfId="6949" xr:uid="{E2EC5A14-960C-4DEB-8C83-6256EC8D1085}"/>
    <cellStyle name="Normal 44 7 4 3 2" xfId="45836" xr:uid="{2B47FABD-6612-455A-992D-E685350EB02C}"/>
    <cellStyle name="Normal 44 7 4 3 3" xfId="8638" xr:uid="{85E47013-6024-4878-9178-A878CFA32533}"/>
    <cellStyle name="Normal 44 7 4 4" xfId="44704" xr:uid="{F2066D2E-C538-4978-BD87-1A2EAA9F83B5}"/>
    <cellStyle name="Normal 44 7 4 5" xfId="7506" xr:uid="{121F3D1D-7253-47F1-A68B-82DFD4268ADC}"/>
    <cellStyle name="Normal 44 7 5" xfId="5842" xr:uid="{00000000-0005-0000-0000-000035100000}"/>
    <cellStyle name="Normal 44 7 5 2" xfId="6463" xr:uid="{2A6EEF99-3644-4A54-824A-3BB936A07C82}"/>
    <cellStyle name="Normal 44 7 5 2 2" xfId="45351" xr:uid="{754D20DE-C7E4-4B50-A81F-AFB22F7FF0AC}"/>
    <cellStyle name="Normal 44 7 5 2 3" xfId="8153" xr:uid="{7EDA8918-5E0F-4C5A-BBB2-49A9B0D43F1D}"/>
    <cellStyle name="Normal 44 7 5 3" xfId="7022" xr:uid="{1F76D9B0-D9A9-4D07-9E17-D2CB0E1B02AB}"/>
    <cellStyle name="Normal 44 7 5 3 2" xfId="45909" xr:uid="{C583878D-F4A3-4322-AE6D-B5BEB890A677}"/>
    <cellStyle name="Normal 44 7 5 3 3" xfId="8711" xr:uid="{2CADF95B-BD02-4CE3-BC39-02AFA74A519A}"/>
    <cellStyle name="Normal 44 7 5 4" xfId="44777" xr:uid="{33CC737A-9FEB-4B83-8695-80419A2F114C}"/>
    <cellStyle name="Normal 44 7 5 5" xfId="7579" xr:uid="{F82BCC50-5995-4CE2-A44F-BA86135656D5}"/>
    <cellStyle name="Normal 44 7 6" xfId="5915" xr:uid="{00000000-0005-0000-0000-000036100000}"/>
    <cellStyle name="Normal 44 7 6 2" xfId="6536" xr:uid="{05A7B30F-9B15-4FCA-8E27-4F7E6FE70063}"/>
    <cellStyle name="Normal 44 7 6 2 2" xfId="45424" xr:uid="{3C67C0D9-573F-453D-BF7B-E935ACA53492}"/>
    <cellStyle name="Normal 44 7 6 2 3" xfId="8226" xr:uid="{59F8BCAF-B5BE-440A-B352-C52BD8EEA416}"/>
    <cellStyle name="Normal 44 7 6 3" xfId="7095" xr:uid="{9EF8FC2C-848E-49CB-80AB-29D400108F46}"/>
    <cellStyle name="Normal 44 7 6 3 2" xfId="45982" xr:uid="{04D1AAAC-8C94-4D9E-AB8E-CC18E6E90274}"/>
    <cellStyle name="Normal 44 7 6 3 3" xfId="8784" xr:uid="{A545C6F9-EE87-40BE-88C8-B1524535D15D}"/>
    <cellStyle name="Normal 44 7 6 4" xfId="44850" xr:uid="{B324369B-D550-47DA-A74A-EA22A8B6ADDC}"/>
    <cellStyle name="Normal 44 7 6 5" xfId="7652" xr:uid="{527017F0-731D-47EE-A7E6-C8F837B07AE9}"/>
    <cellStyle name="Normal 44 7 7" xfId="6092" xr:uid="{92BC96B5-0EC0-4BCE-B093-84681B7266C9}"/>
    <cellStyle name="Normal 44 7 7 2" xfId="45000" xr:uid="{808EFA76-539A-4322-BDBB-51A662F12EEB}"/>
    <cellStyle name="Normal 44 7 7 3" xfId="7802" xr:uid="{A16ED01D-FFC6-4E5C-861D-F899A54BAAE9}"/>
    <cellStyle name="Normal 44 7 8" xfId="6673" xr:uid="{917071A1-C9BC-49DF-A7BE-86B4628AB529}"/>
    <cellStyle name="Normal 44 7 8 2" xfId="45561" xr:uid="{87BF6AE2-F2E4-4AB8-9C33-85F1D1A2C4B5}"/>
    <cellStyle name="Normal 44 7 8 3" xfId="8363" xr:uid="{B6E8505A-E8CB-41FF-B00B-012E75E2FEC4}"/>
    <cellStyle name="Normal 44 7 9" xfId="35903" xr:uid="{A7E2F815-73ED-4011-BFB8-2FC4B8422DCF}"/>
    <cellStyle name="Normal 44 8" xfId="1312" xr:uid="{00000000-0005-0000-0000-000037100000}"/>
    <cellStyle name="Normal 44 8 10" xfId="7234" xr:uid="{19C21DD7-4B1F-404D-B62B-D37B401D9AFE}"/>
    <cellStyle name="Normal 44 8 2" xfId="4388" xr:uid="{00000000-0005-0000-0000-000038100000}"/>
    <cellStyle name="Normal 44 8 2 2" xfId="6317" xr:uid="{B62B1B73-D101-429D-8539-C59E4EEB6988}"/>
    <cellStyle name="Normal 44 8 2 2 2" xfId="35906" xr:uid="{26AFA2FA-031D-434F-A008-DCBBEFB604F5}"/>
    <cellStyle name="Normal 44 8 2 2 3" xfId="45206" xr:uid="{1E27A7C3-088F-4D9C-B083-0DCE7FE6DD8B}"/>
    <cellStyle name="Normal 44 8 2 2 4" xfId="8008" xr:uid="{B857DF4C-A680-40A0-A6B6-2D4A5ADDBBF5}"/>
    <cellStyle name="Normal 44 8 2 3" xfId="6877" xr:uid="{0EB8A310-7612-4A14-B0FD-571CE71D7D03}"/>
    <cellStyle name="Normal 44 8 2 3 2" xfId="35907" xr:uid="{0F6E18A5-EBFC-4A82-B0B7-3FC5F27E3CE1}"/>
    <cellStyle name="Normal 44 8 2 3 3" xfId="45764" xr:uid="{97C13F03-F16C-4929-A1AB-17B82D7A1FCB}"/>
    <cellStyle name="Normal 44 8 2 3 4" xfId="8566" xr:uid="{C76D0414-AA22-4024-AA36-4DD689591E71}"/>
    <cellStyle name="Normal 44 8 2 4" xfId="35905" xr:uid="{3A24B2D4-DDBA-406E-819C-A092883B513B}"/>
    <cellStyle name="Normal 44 8 2 5" xfId="44633" xr:uid="{C42BDF17-01B4-41F7-9CC9-8017DEBD85F9}"/>
    <cellStyle name="Normal 44 8 2 6" xfId="7435" xr:uid="{B07ECEF8-A631-4470-8B9E-8681A262FE09}"/>
    <cellStyle name="Normal 44 8 3" xfId="5771" xr:uid="{00000000-0005-0000-0000-000039100000}"/>
    <cellStyle name="Normal 44 8 3 2" xfId="6392" xr:uid="{EB6C066F-2FEC-4E96-95B3-3448A4D21ED4}"/>
    <cellStyle name="Normal 44 8 3 2 2" xfId="45280" xr:uid="{AFBA2221-65D1-4BA2-8A52-AB36926CE7FA}"/>
    <cellStyle name="Normal 44 8 3 2 3" xfId="8082" xr:uid="{80C2E272-D0A5-4F5E-8218-E4583AA3C57B}"/>
    <cellStyle name="Normal 44 8 3 3" xfId="6951" xr:uid="{91B3BBE2-4ADD-4C65-BBDD-A94E1ACD422D}"/>
    <cellStyle name="Normal 44 8 3 3 2" xfId="45838" xr:uid="{3E0CE55E-1A2C-4413-B47A-77F926BF5D8C}"/>
    <cellStyle name="Normal 44 8 3 3 3" xfId="8640" xr:uid="{78AF902C-9863-4489-AD8F-123162FF546D}"/>
    <cellStyle name="Normal 44 8 3 4" xfId="35908" xr:uid="{FD185ABB-4F4D-40A7-894C-673232EFB796}"/>
    <cellStyle name="Normal 44 8 3 5" xfId="44706" xr:uid="{120545EF-A479-4DD3-9C06-D344AA29F324}"/>
    <cellStyle name="Normal 44 8 3 6" xfId="7508" xr:uid="{AF97E402-5B8B-487D-8A41-1D4223BFC87A}"/>
    <cellStyle name="Normal 44 8 4" xfId="5844" xr:uid="{00000000-0005-0000-0000-00003A100000}"/>
    <cellStyle name="Normal 44 8 4 2" xfId="6465" xr:uid="{FD83A527-F7ED-43FB-94AA-418879D7D3A4}"/>
    <cellStyle name="Normal 44 8 4 2 2" xfId="45353" xr:uid="{BFCC9239-A97A-410C-89D3-600CA041F4D7}"/>
    <cellStyle name="Normal 44 8 4 2 3" xfId="8155" xr:uid="{94B507BB-2FA4-47B3-9AA5-EB80F4CB8446}"/>
    <cellStyle name="Normal 44 8 4 3" xfId="7024" xr:uid="{19D958F1-98AD-4A48-BAD2-53FAD2247B10}"/>
    <cellStyle name="Normal 44 8 4 3 2" xfId="45911" xr:uid="{18A6280C-8043-4E48-B787-B63AD87470B1}"/>
    <cellStyle name="Normal 44 8 4 3 3" xfId="8713" xr:uid="{880F8E8F-8EB7-4F88-92D6-CACE1C265200}"/>
    <cellStyle name="Normal 44 8 4 4" xfId="35909" xr:uid="{F0C96927-6E50-496A-8288-6379B2C88472}"/>
    <cellStyle name="Normal 44 8 4 5" xfId="44779" xr:uid="{6056DF67-3D00-41E5-91B1-6549A7CF0DBE}"/>
    <cellStyle name="Normal 44 8 4 6" xfId="7581" xr:uid="{50FA2559-DE04-46DD-A750-27D4C9322A28}"/>
    <cellStyle name="Normal 44 8 5" xfId="5917" xr:uid="{00000000-0005-0000-0000-00003B100000}"/>
    <cellStyle name="Normal 44 8 5 2" xfId="6538" xr:uid="{453EDDFD-7D24-4345-BC93-DEEACEECB9C7}"/>
    <cellStyle name="Normal 44 8 5 2 2" xfId="45426" xr:uid="{F9C48A83-32B6-4E2C-815E-C5B927548BAC}"/>
    <cellStyle name="Normal 44 8 5 2 3" xfId="8228" xr:uid="{3E92C365-F9FF-4DA7-BE82-399AE0A09427}"/>
    <cellStyle name="Normal 44 8 5 3" xfId="7097" xr:uid="{9F6C586E-6930-4FED-A551-7EE90CB06889}"/>
    <cellStyle name="Normal 44 8 5 3 2" xfId="45984" xr:uid="{B15A1FDC-2D6E-4BD6-B935-F518792361B9}"/>
    <cellStyle name="Normal 44 8 5 3 3" xfId="8786" xr:uid="{16F74815-E8CA-4ABF-B1CB-00AD709CAF23}"/>
    <cellStyle name="Normal 44 8 5 4" xfId="44852" xr:uid="{6203C65B-6885-4812-A982-6C20D5DB297A}"/>
    <cellStyle name="Normal 44 8 5 5" xfId="7654" xr:uid="{8F8E657A-3528-4BCD-A524-3ECBC77D9B6F}"/>
    <cellStyle name="Normal 44 8 6" xfId="6094" xr:uid="{CDBF2C5F-FF3C-4A3B-90D6-BF35B98BD624}"/>
    <cellStyle name="Normal 44 8 6 2" xfId="45002" xr:uid="{81FB97C6-5BCB-4098-939B-FCDAF1812837}"/>
    <cellStyle name="Normal 44 8 6 3" xfId="7804" xr:uid="{9F9B9925-88BC-404A-838C-668811EF0430}"/>
    <cellStyle name="Normal 44 8 7" xfId="6675" xr:uid="{49CF32AB-B00F-4451-AC52-F40DBEAADC3E}"/>
    <cellStyle name="Normal 44 8 7 2" xfId="45563" xr:uid="{A8F3475C-64F5-4DE9-8191-172A9E50A14F}"/>
    <cellStyle name="Normal 44 8 7 3" xfId="8365" xr:uid="{3FA5920C-8286-4608-A811-E04C6ECB3804}"/>
    <cellStyle name="Normal 44 8 8" xfId="35904" xr:uid="{4477F864-F9B6-41F1-B41A-5F98F8384B6E}"/>
    <cellStyle name="Normal 44 8 9" xfId="44432" xr:uid="{27C3A458-C2DD-48E3-B78F-EE4DD3E71703}"/>
    <cellStyle name="Normal 44 9" xfId="1313" xr:uid="{00000000-0005-0000-0000-00003C100000}"/>
    <cellStyle name="Normal 44 9 10" xfId="7235" xr:uid="{6F9EFB1E-60AA-4456-87C1-A95ADCD48259}"/>
    <cellStyle name="Normal 44 9 2" xfId="4389" xr:uid="{00000000-0005-0000-0000-00003D100000}"/>
    <cellStyle name="Normal 44 9 2 2" xfId="6318" xr:uid="{B7D1A07A-3376-4425-93B7-948112A5A095}"/>
    <cellStyle name="Normal 44 9 2 2 2" xfId="45207" xr:uid="{2C39F9F3-6A1E-4847-94F3-50BA3A32B5DD}"/>
    <cellStyle name="Normal 44 9 2 2 3" xfId="8009" xr:uid="{DF0E136E-3D3C-48EC-8CD6-0C5FCC973511}"/>
    <cellStyle name="Normal 44 9 2 3" xfId="6878" xr:uid="{E518661C-BD26-4D83-9388-EC9DB2B450E7}"/>
    <cellStyle name="Normal 44 9 2 3 2" xfId="45765" xr:uid="{F79C9275-3E89-4A16-9987-1AB95502BEA9}"/>
    <cellStyle name="Normal 44 9 2 3 3" xfId="8567" xr:uid="{54D92DD9-B124-476F-AFB7-6B9982D37236}"/>
    <cellStyle name="Normal 44 9 2 4" xfId="35911" xr:uid="{B8E151EF-B853-4041-A72A-03941ADF4323}"/>
    <cellStyle name="Normal 44 9 2 5" xfId="44634" xr:uid="{24759511-12E3-4806-A935-2B297C53B3E0}"/>
    <cellStyle name="Normal 44 9 2 6" xfId="7436" xr:uid="{7589A2A8-975B-4BA3-A803-82CFF9BA830E}"/>
    <cellStyle name="Normal 44 9 3" xfId="5772" xr:uid="{00000000-0005-0000-0000-00003E100000}"/>
    <cellStyle name="Normal 44 9 3 2" xfId="6393" xr:uid="{EB094C67-0CBB-4E2D-A02D-870B9B74C244}"/>
    <cellStyle name="Normal 44 9 3 2 2" xfId="45281" xr:uid="{C32E2BB9-CF3A-4029-984F-E6A583060D86}"/>
    <cellStyle name="Normal 44 9 3 2 3" xfId="8083" xr:uid="{5B952570-00A9-4B44-BBF3-2E9D77737244}"/>
    <cellStyle name="Normal 44 9 3 3" xfId="6952" xr:uid="{D09EA74F-40C0-48DD-8CB3-AC0CE2BE1E59}"/>
    <cellStyle name="Normal 44 9 3 3 2" xfId="45839" xr:uid="{C66E1089-F26A-4767-A16E-F86E53A0BDDA}"/>
    <cellStyle name="Normal 44 9 3 3 3" xfId="8641" xr:uid="{2930DD93-E7DF-4C78-8D82-B35FE3186F6D}"/>
    <cellStyle name="Normal 44 9 3 4" xfId="35912" xr:uid="{149290DD-E378-4873-938F-D13E7CB710DF}"/>
    <cellStyle name="Normal 44 9 3 5" xfId="44707" xr:uid="{7EE4B51E-5E60-4462-B444-3F63084AE67B}"/>
    <cellStyle name="Normal 44 9 3 6" xfId="7509" xr:uid="{06FB4A70-FCC6-4B21-8E63-A5EE44114E00}"/>
    <cellStyle name="Normal 44 9 4" xfId="5845" xr:uid="{00000000-0005-0000-0000-00003F100000}"/>
    <cellStyle name="Normal 44 9 4 2" xfId="6466" xr:uid="{AE7FB94C-1F01-4FD3-9AF8-6DD4F9DB51A0}"/>
    <cellStyle name="Normal 44 9 4 2 2" xfId="45354" xr:uid="{C963523A-4792-4387-9DA9-814FE86120BB}"/>
    <cellStyle name="Normal 44 9 4 2 3" xfId="8156" xr:uid="{C726296C-25CE-4BC3-ACD2-5D73F34AF3FE}"/>
    <cellStyle name="Normal 44 9 4 3" xfId="7025" xr:uid="{9373C148-E176-438C-B1D9-501FC336BDFF}"/>
    <cellStyle name="Normal 44 9 4 3 2" xfId="45912" xr:uid="{B9571A50-D7A9-4262-BECB-BAB969A076AF}"/>
    <cellStyle name="Normal 44 9 4 3 3" xfId="8714" xr:uid="{97E7D3BE-C126-4D90-BB13-A10527E776A2}"/>
    <cellStyle name="Normal 44 9 4 4" xfId="44780" xr:uid="{7DA3DF44-9D32-4326-B94C-C33432DBDCB1}"/>
    <cellStyle name="Normal 44 9 4 5" xfId="7582" xr:uid="{C31ACFDA-98EF-4DD1-941C-54177D27B14A}"/>
    <cellStyle name="Normal 44 9 5" xfId="5918" xr:uid="{00000000-0005-0000-0000-000040100000}"/>
    <cellStyle name="Normal 44 9 5 2" xfId="6539" xr:uid="{3FC0FAD6-21FB-47C1-BB8C-611E66E4C341}"/>
    <cellStyle name="Normal 44 9 5 2 2" xfId="45427" xr:uid="{17727C30-D0FC-445F-B919-42082A02D219}"/>
    <cellStyle name="Normal 44 9 5 2 3" xfId="8229" xr:uid="{4B963404-35BD-4ADB-8D49-F40F7A807FE1}"/>
    <cellStyle name="Normal 44 9 5 3" xfId="7098" xr:uid="{2B7059EB-FAFE-45F5-8A7F-B3C8C957156A}"/>
    <cellStyle name="Normal 44 9 5 3 2" xfId="45985" xr:uid="{6F47406F-786B-4F39-995C-964C51EBC7B0}"/>
    <cellStyle name="Normal 44 9 5 3 3" xfId="8787" xr:uid="{5ECC2F6F-E6FB-4A92-8518-955595ECA6B3}"/>
    <cellStyle name="Normal 44 9 5 4" xfId="44853" xr:uid="{ABFCCD27-C1C8-4518-862C-9DA32BD6EA5B}"/>
    <cellStyle name="Normal 44 9 5 5" xfId="7655" xr:uid="{B819536D-A713-4DE8-BAB5-B0A0FC629C3F}"/>
    <cellStyle name="Normal 44 9 6" xfId="6095" xr:uid="{F6C44446-8FAB-4888-882C-322D21EE48AF}"/>
    <cellStyle name="Normal 44 9 6 2" xfId="45003" xr:uid="{92B91F8D-1814-4F82-8579-359BFC899AF9}"/>
    <cellStyle name="Normal 44 9 6 3" xfId="7805" xr:uid="{EBEA5ED3-CC0A-402E-8D94-26998C571923}"/>
    <cellStyle name="Normal 44 9 7" xfId="6676" xr:uid="{FFFFA7E2-BE42-4D9B-9B6E-93B38D7A40BE}"/>
    <cellStyle name="Normal 44 9 7 2" xfId="45564" xr:uid="{2AD2C11C-D96D-48FD-9434-BDB6E1423319}"/>
    <cellStyle name="Normal 44 9 7 3" xfId="8366" xr:uid="{5FD67072-734A-40EB-8886-0E464815BF00}"/>
    <cellStyle name="Normal 44 9 8" xfId="35910" xr:uid="{B9F29ADD-75E5-4609-81EE-18DAF4D90AB8}"/>
    <cellStyle name="Normal 44 9 9" xfId="44433" xr:uid="{284EBBC4-697D-4DD4-8C71-ABFDF4D7D403}"/>
    <cellStyle name="Normal 44_PRN-Daudzumi" xfId="35913" xr:uid="{8CF21A26-3B71-4647-9C40-450A90DFDF28}"/>
    <cellStyle name="Normal 45" xfId="1314" xr:uid="{00000000-0005-0000-0000-000041100000}"/>
    <cellStyle name="Normal 45 10" xfId="4390" xr:uid="{00000000-0005-0000-0000-000042100000}"/>
    <cellStyle name="Normal 45 10 2" xfId="6319" xr:uid="{5723E8C6-3A9A-445B-BDF1-5BF5CD3F933B}"/>
    <cellStyle name="Normal 45 10 2 2" xfId="45208" xr:uid="{EC7B5BA0-FE05-4AA5-9958-C3252D25CCBA}"/>
    <cellStyle name="Normal 45 10 2 3" xfId="8010" xr:uid="{5E6F9B10-8789-4FCE-8368-17B84400182E}"/>
    <cellStyle name="Normal 45 10 3" xfId="6879" xr:uid="{F1CFE16B-3F4E-47E0-BB8D-FD363835B0C6}"/>
    <cellStyle name="Normal 45 10 3 2" xfId="45766" xr:uid="{CA9234DA-B2EA-401E-B222-7642F44AA007}"/>
    <cellStyle name="Normal 45 10 3 3" xfId="8568" xr:uid="{37F5D523-6625-4A6F-B06E-47459691D85A}"/>
    <cellStyle name="Normal 45 10 4" xfId="44135" xr:uid="{BA991FBE-DC9C-4612-ABF9-6414F97FD8A8}"/>
    <cellStyle name="Normal 45 10 5" xfId="44635" xr:uid="{8A2B5BA1-8FA7-40CB-957C-296AFDD97FDB}"/>
    <cellStyle name="Normal 45 10 6" xfId="7437" xr:uid="{62DBFBEE-1DAD-43E6-98F7-BA38468AEE8E}"/>
    <cellStyle name="Normal 45 11" xfId="5773" xr:uid="{00000000-0005-0000-0000-000043100000}"/>
    <cellStyle name="Normal 45 11 2" xfId="6394" xr:uid="{9BC2E4C0-8CD8-4CC4-972F-07E020B28FBB}"/>
    <cellStyle name="Normal 45 11 2 2" xfId="45282" xr:uid="{3323C4CD-21E6-4C4C-B0A3-78BAF7AF07A1}"/>
    <cellStyle name="Normal 45 11 2 3" xfId="8084" xr:uid="{8D6A7702-8F8A-452F-ABB7-26D6EF521CE8}"/>
    <cellStyle name="Normal 45 11 3" xfId="6953" xr:uid="{0D3A84C9-1452-4CF9-BF4B-29C2C74B09FF}"/>
    <cellStyle name="Normal 45 11 3 2" xfId="45840" xr:uid="{2E0E7C93-88A8-4351-9D48-B0A363740D5B}"/>
    <cellStyle name="Normal 45 11 3 3" xfId="8642" xr:uid="{2A940B94-6B3D-4FD4-911A-84DE53C678C6}"/>
    <cellStyle name="Normal 45 11 4" xfId="44708" xr:uid="{BF7359C4-C6E7-4CA4-96F3-10756638124B}"/>
    <cellStyle name="Normal 45 11 5" xfId="7510" xr:uid="{51A1F8E1-4F84-4D23-8635-84A7A9665F19}"/>
    <cellStyle name="Normal 45 12" xfId="5846" xr:uid="{00000000-0005-0000-0000-000044100000}"/>
    <cellStyle name="Normal 45 12 2" xfId="6467" xr:uid="{9EDB406A-45D7-40FA-B486-09531026E61F}"/>
    <cellStyle name="Normal 45 12 2 2" xfId="45355" xr:uid="{7FF48231-22FE-4C90-BFF2-1EDB685EDF03}"/>
    <cellStyle name="Normal 45 12 2 3" xfId="8157" xr:uid="{42AC5667-4AA2-4888-A16A-37ECADC50908}"/>
    <cellStyle name="Normal 45 12 3" xfId="7026" xr:uid="{548D10E4-243F-45D6-A9E2-9DD0F22F9E23}"/>
    <cellStyle name="Normal 45 12 3 2" xfId="45913" xr:uid="{7F3A3252-B3D7-4778-9604-8ACC594F7459}"/>
    <cellStyle name="Normal 45 12 3 3" xfId="8715" xr:uid="{182D3CA7-5A49-40A1-8EC3-E6CAA6C2CF2D}"/>
    <cellStyle name="Normal 45 12 4" xfId="44781" xr:uid="{4DFA3BE5-5237-44CA-B30C-49B349218B44}"/>
    <cellStyle name="Normal 45 12 5" xfId="7583" xr:uid="{952E4C9C-05A0-400C-92AE-88F8B4A36356}"/>
    <cellStyle name="Normal 45 13" xfId="5919" xr:uid="{00000000-0005-0000-0000-000045100000}"/>
    <cellStyle name="Normal 45 13 2" xfId="6540" xr:uid="{6E511176-0898-45A6-9467-DAD7DF5A87C2}"/>
    <cellStyle name="Normal 45 13 2 2" xfId="45428" xr:uid="{5838FB88-0505-4342-ADB6-ED2B044412F8}"/>
    <cellStyle name="Normal 45 13 2 3" xfId="8230" xr:uid="{7CD0F03A-E0BD-46E5-9A77-9C28F79C0963}"/>
    <cellStyle name="Normal 45 13 3" xfId="7099" xr:uid="{E9C40190-644D-4748-97C5-AF5F90EAD3F7}"/>
    <cellStyle name="Normal 45 13 3 2" xfId="45986" xr:uid="{5C369DC6-11C6-41C9-B747-ED04EF87AAFB}"/>
    <cellStyle name="Normal 45 13 3 3" xfId="8788" xr:uid="{26E772C6-FFD9-42F6-827B-0E6A04DE0594}"/>
    <cellStyle name="Normal 45 13 4" xfId="44854" xr:uid="{01A3180B-94AF-4E72-A19F-873D75695FBE}"/>
    <cellStyle name="Normal 45 13 5" xfId="7656" xr:uid="{2FFC7E02-38DF-43B4-8B9F-8656EDF44627}"/>
    <cellStyle name="Normal 45 14" xfId="6096" xr:uid="{976D31DD-AAE5-4B97-A1D5-7997B4FB0F91}"/>
    <cellStyle name="Normal 45 14 2" xfId="45004" xr:uid="{55E0F0A1-A882-4ECB-B975-B85956B04E5F}"/>
    <cellStyle name="Normal 45 14 3" xfId="7806" xr:uid="{2E0F6799-AFC0-40AE-8154-B8B6837B41E5}"/>
    <cellStyle name="Normal 45 15" xfId="6677" xr:uid="{82BBE4E7-B34A-4FEE-BE1B-4F63746BFA6C}"/>
    <cellStyle name="Normal 45 15 2" xfId="45565" xr:uid="{BB280F2B-1414-419A-BC79-274B8785E880}"/>
    <cellStyle name="Normal 45 15 3" xfId="8367" xr:uid="{913ED9C9-A4D0-493D-8E7E-97F9FD444594}"/>
    <cellStyle name="Normal 45 16" xfId="35914" xr:uid="{64AABD00-8EEB-4437-8BF9-8CC2FE27F5FF}"/>
    <cellStyle name="Normal 45 17" xfId="44434" xr:uid="{DC606942-782E-4CC8-B738-AB71105CEE6E}"/>
    <cellStyle name="Normal 45 18" xfId="7236" xr:uid="{A75C6718-F53A-440A-8405-DC14A68A372A}"/>
    <cellStyle name="Normal 45 2" xfId="1315" xr:uid="{00000000-0005-0000-0000-000046100000}"/>
    <cellStyle name="Normal 45 2 2" xfId="1316" xr:uid="{00000000-0005-0000-0000-000047100000}"/>
    <cellStyle name="Normal 45 2 2 2" xfId="44137" xr:uid="{44276A17-3963-4D00-AFEE-DDF4A086AF8A}"/>
    <cellStyle name="Normal 45 2 2 3" xfId="35916" xr:uid="{9F9830C7-1F66-490C-9AEB-9585FD77AB90}"/>
    <cellStyle name="Normal 45 2 3" xfId="1317" xr:uid="{00000000-0005-0000-0000-000048100000}"/>
    <cellStyle name="Normal 45 2 3 2" xfId="44138" xr:uid="{19DCA7A4-F90D-4258-825E-3388475EA711}"/>
    <cellStyle name="Normal 45 2 3 3" xfId="35917" xr:uid="{A19B58AC-AAB5-4C03-B36C-0915B7BB20ED}"/>
    <cellStyle name="Normal 45 2 4" xfId="1318" xr:uid="{00000000-0005-0000-0000-000049100000}"/>
    <cellStyle name="Normal 45 2 4 2" xfId="35918" xr:uid="{202F5CB5-7EA1-4A95-8474-0785A745793B}"/>
    <cellStyle name="Normal 45 2 5" xfId="35919" xr:uid="{AD9BFD08-1935-4FBB-936D-02D4B0F1DFAB}"/>
    <cellStyle name="Normal 45 2 6" xfId="44136" xr:uid="{0A20F466-3B20-407B-8E19-55127DFD1869}"/>
    <cellStyle name="Normal 45 2 7" xfId="35915" xr:uid="{2B87CB29-0B33-451D-98CD-58389CBAA928}"/>
    <cellStyle name="Normal 45 3" xfId="1319" xr:uid="{00000000-0005-0000-0000-00004A100000}"/>
    <cellStyle name="Normal 45 3 2" xfId="4391" xr:uid="{00000000-0005-0000-0000-00004B100000}"/>
    <cellStyle name="Normal 45 3 2 2" xfId="35921" xr:uid="{B776B658-280D-4EDA-8951-8B3D71F2B6BF}"/>
    <cellStyle name="Normal 45 3 3" xfId="44139" xr:uid="{4CB9A492-D726-44A3-9F9D-B4E1406962D3}"/>
    <cellStyle name="Normal 45 3 4" xfId="35920" xr:uid="{6E4DD3B6-590E-48EC-900D-EBD71C18B0C1}"/>
    <cellStyle name="Normal 45 4" xfId="1320" xr:uid="{00000000-0005-0000-0000-00004C100000}"/>
    <cellStyle name="Normal 45 4 10" xfId="5847" xr:uid="{00000000-0005-0000-0000-00004D100000}"/>
    <cellStyle name="Normal 45 4 10 2" xfId="6468" xr:uid="{452B988C-700C-424F-BAF6-A76CA4538B55}"/>
    <cellStyle name="Normal 45 4 10 2 2" xfId="45356" xr:uid="{2730254F-3BE9-4AD4-A783-575B5F74207E}"/>
    <cellStyle name="Normal 45 4 10 2 3" xfId="8158" xr:uid="{2EE653B8-3599-45F0-8BE2-012DEC6A89FF}"/>
    <cellStyle name="Normal 45 4 10 3" xfId="7027" xr:uid="{99BCFCCB-A610-431D-BB4D-D5B6A859225E}"/>
    <cellStyle name="Normal 45 4 10 3 2" xfId="45914" xr:uid="{8E934C1E-FDBE-42AA-9D29-81342F36BD7B}"/>
    <cellStyle name="Normal 45 4 10 3 3" xfId="8716" xr:uid="{005BD66C-3DA3-4750-B13F-105593A305F9}"/>
    <cellStyle name="Normal 45 4 10 4" xfId="44782" xr:uid="{D7C7478A-AC23-4B50-ADEE-C9E7B76015D8}"/>
    <cellStyle name="Normal 45 4 10 5" xfId="7584" xr:uid="{3B610C3A-63D1-4690-9ACA-7EEC8B701A7C}"/>
    <cellStyle name="Normal 45 4 11" xfId="5920" xr:uid="{00000000-0005-0000-0000-00004E100000}"/>
    <cellStyle name="Normal 45 4 11 2" xfId="6541" xr:uid="{4F4B3533-21F4-4674-9F72-B1F4BB633A70}"/>
    <cellStyle name="Normal 45 4 11 2 2" xfId="45429" xr:uid="{5B14E788-26C4-4A34-A29C-78B5A8CB1FD7}"/>
    <cellStyle name="Normal 45 4 11 2 3" xfId="8231" xr:uid="{C2F7CA76-6D9A-40EB-9145-A3FD9896CDAA}"/>
    <cellStyle name="Normal 45 4 11 3" xfId="7100" xr:uid="{2CA107EA-74A0-4A57-8321-D1401BE03506}"/>
    <cellStyle name="Normal 45 4 11 3 2" xfId="45987" xr:uid="{6EBC70FD-AB00-450C-975E-09317067A81B}"/>
    <cellStyle name="Normal 45 4 11 3 3" xfId="8789" xr:uid="{31920649-847F-41D9-8038-4C4210E2572F}"/>
    <cellStyle name="Normal 45 4 11 4" xfId="44855" xr:uid="{34CB9EBD-6BB0-4B84-B00D-471B330F7D2C}"/>
    <cellStyle name="Normal 45 4 11 5" xfId="7657" xr:uid="{7441A788-8BD2-433A-9F44-E24A9E71E73D}"/>
    <cellStyle name="Normal 45 4 12" xfId="6097" xr:uid="{EEF88883-02F1-4D41-A2C3-7BCC8EF6BC12}"/>
    <cellStyle name="Normal 45 4 12 2" xfId="45005" xr:uid="{8DDD2587-4AE2-44E8-9A00-C61088494E60}"/>
    <cellStyle name="Normal 45 4 12 3" xfId="7807" xr:uid="{CAFFC078-6144-4F53-AC34-49CE689C161C}"/>
    <cellStyle name="Normal 45 4 13" xfId="6678" xr:uid="{33A8599C-E4D4-473D-8468-01224A3A3BCB}"/>
    <cellStyle name="Normal 45 4 13 2" xfId="45566" xr:uid="{BD9AF86A-C97C-4FB8-9B50-317ABAFCD11B}"/>
    <cellStyle name="Normal 45 4 13 3" xfId="8368" xr:uid="{040B0C73-55D7-4DE4-A33B-CE5DE9164BF1}"/>
    <cellStyle name="Normal 45 4 14" xfId="35922" xr:uid="{A50D0F2D-B42C-4934-9F72-4AE3B71E84DF}"/>
    <cellStyle name="Normal 45 4 15" xfId="44435" xr:uid="{42206090-B020-4157-9C3D-B62552B40676}"/>
    <cellStyle name="Normal 45 4 16" xfId="7237" xr:uid="{EB0B55DA-AD53-4B70-9057-5C2A8061FCDC}"/>
    <cellStyle name="Normal 45 4 2" xfId="1321" xr:uid="{00000000-0005-0000-0000-00004F100000}"/>
    <cellStyle name="Normal 45 4 2 10" xfId="44436" xr:uid="{A58A36AC-FEB1-40B6-98C8-D815DA601DAD}"/>
    <cellStyle name="Normal 45 4 2 11" xfId="7238" xr:uid="{84F2A7AD-622E-4C51-BDB0-84D3FDCD0127}"/>
    <cellStyle name="Normal 45 4 2 2" xfId="1322" xr:uid="{00000000-0005-0000-0000-000050100000}"/>
    <cellStyle name="Normal 45 4 2 2 10" xfId="7239" xr:uid="{5FDBF7CB-E553-4947-A1BC-C948072AAD52}"/>
    <cellStyle name="Normal 45 4 2 2 2" xfId="4394" xr:uid="{00000000-0005-0000-0000-000051100000}"/>
    <cellStyle name="Normal 45 4 2 2 2 2" xfId="6322" xr:uid="{098DD2EA-5DD0-4DEA-9C1C-781B1A25C456}"/>
    <cellStyle name="Normal 45 4 2 2 2 2 2" xfId="45211" xr:uid="{1E070B7A-0D9B-4C51-A32B-C6C7A2996B79}"/>
    <cellStyle name="Normal 45 4 2 2 2 2 3" xfId="8013" xr:uid="{B7A2D754-102C-4E95-965D-C4E9D1C40DA8}"/>
    <cellStyle name="Normal 45 4 2 2 2 3" xfId="6882" xr:uid="{46F94802-C8CC-494E-9EC0-0B7D4187A0AE}"/>
    <cellStyle name="Normal 45 4 2 2 2 3 2" xfId="45769" xr:uid="{F5568D91-25F8-4B5C-ADEE-F08DC951F4FC}"/>
    <cellStyle name="Normal 45 4 2 2 2 3 3" xfId="8571" xr:uid="{67DCA423-D91C-413B-95AE-AA641BF6BC7F}"/>
    <cellStyle name="Normal 45 4 2 2 2 4" xfId="35925" xr:uid="{CDB87223-B627-4AEF-804C-007E5E647E42}"/>
    <cellStyle name="Normal 45 4 2 2 2 5" xfId="44638" xr:uid="{C7AA373A-67FF-41C7-B5AA-11FB54B01ACC}"/>
    <cellStyle name="Normal 45 4 2 2 2 6" xfId="7440" xr:uid="{21E19014-C732-4F13-8003-829F3E0F3EA9}"/>
    <cellStyle name="Normal 45 4 2 2 3" xfId="5776" xr:uid="{00000000-0005-0000-0000-000052100000}"/>
    <cellStyle name="Normal 45 4 2 2 3 2" xfId="6397" xr:uid="{F82D6661-8215-4C92-B655-D14E8A654133}"/>
    <cellStyle name="Normal 45 4 2 2 3 2 2" xfId="45285" xr:uid="{FD0EB6D9-8AE2-4C71-9731-8A211D4DCB47}"/>
    <cellStyle name="Normal 45 4 2 2 3 2 3" xfId="8087" xr:uid="{2196F51E-00FC-4E60-A982-0AD7BCAEEB82}"/>
    <cellStyle name="Normal 45 4 2 2 3 3" xfId="6956" xr:uid="{82D48706-1713-40EB-9337-A331C5466165}"/>
    <cellStyle name="Normal 45 4 2 2 3 3 2" xfId="45843" xr:uid="{71158A03-60F1-415D-9DFB-D4E3F290F5B4}"/>
    <cellStyle name="Normal 45 4 2 2 3 3 3" xfId="8645" xr:uid="{814CA1C1-4E40-493E-8069-2D10983FC4AA}"/>
    <cellStyle name="Normal 45 4 2 2 3 4" xfId="35926" xr:uid="{8C98EA1F-B202-41DC-9BD5-9B01B9CAAD55}"/>
    <cellStyle name="Normal 45 4 2 2 3 5" xfId="44711" xr:uid="{0E2455AD-6E2F-48D4-9EFF-D8A0B288A77B}"/>
    <cellStyle name="Normal 45 4 2 2 3 6" xfId="7513" xr:uid="{62ED42F5-E136-484C-A45F-EBAC373F9556}"/>
    <cellStyle name="Normal 45 4 2 2 4" xfId="5849" xr:uid="{00000000-0005-0000-0000-000053100000}"/>
    <cellStyle name="Normal 45 4 2 2 4 2" xfId="6470" xr:uid="{30079242-8D88-42AB-B019-52866CC96AB1}"/>
    <cellStyle name="Normal 45 4 2 2 4 2 2" xfId="45358" xr:uid="{BDCCF27C-887C-45CC-A807-1986CAE3D2CD}"/>
    <cellStyle name="Normal 45 4 2 2 4 2 3" xfId="8160" xr:uid="{975E99CD-5E5C-45A2-A361-D2FE44DD9ED9}"/>
    <cellStyle name="Normal 45 4 2 2 4 3" xfId="7029" xr:uid="{9F98B8A0-4270-4393-85CF-B0FADD4E1A8B}"/>
    <cellStyle name="Normal 45 4 2 2 4 3 2" xfId="45916" xr:uid="{0AB51CB8-6E03-4692-80CF-680A8253EC31}"/>
    <cellStyle name="Normal 45 4 2 2 4 3 3" xfId="8718" xr:uid="{C709CCC2-6012-4A0F-B7ED-CCBA0CFF4B2C}"/>
    <cellStyle name="Normal 45 4 2 2 4 4" xfId="44784" xr:uid="{EF2A1B9F-8326-455D-ACFB-972AEF094345}"/>
    <cellStyle name="Normal 45 4 2 2 4 5" xfId="7586" xr:uid="{5C16028F-59EE-45F7-84F0-79BDA15FFA54}"/>
    <cellStyle name="Normal 45 4 2 2 5" xfId="5922" xr:uid="{00000000-0005-0000-0000-000054100000}"/>
    <cellStyle name="Normal 45 4 2 2 5 2" xfId="6543" xr:uid="{0C0C420B-DECC-481B-9A06-1E0DFB70F1F9}"/>
    <cellStyle name="Normal 45 4 2 2 5 2 2" xfId="45431" xr:uid="{54D49270-059E-4CCD-AAF9-EA5FE3D13A83}"/>
    <cellStyle name="Normal 45 4 2 2 5 2 3" xfId="8233" xr:uid="{CC83A0E4-A121-45E5-815A-A0B6CAD02A43}"/>
    <cellStyle name="Normal 45 4 2 2 5 3" xfId="7102" xr:uid="{9EFB6D81-F626-491B-87ED-A7E8E88B0380}"/>
    <cellStyle name="Normal 45 4 2 2 5 3 2" xfId="45989" xr:uid="{D34BD22F-35CB-4DD4-BF77-75FD1AE90930}"/>
    <cellStyle name="Normal 45 4 2 2 5 3 3" xfId="8791" xr:uid="{87ACC8D1-ED7E-44C0-A9BF-5A6FEF15EA5A}"/>
    <cellStyle name="Normal 45 4 2 2 5 4" xfId="44857" xr:uid="{14A91305-604A-4501-9D49-CEE76029BB29}"/>
    <cellStyle name="Normal 45 4 2 2 5 5" xfId="7659" xr:uid="{3C7EBF15-ED58-435D-9D32-325A730E0EEC}"/>
    <cellStyle name="Normal 45 4 2 2 6" xfId="6099" xr:uid="{A6482D02-89E1-46E8-8B3B-9CE435A00206}"/>
    <cellStyle name="Normal 45 4 2 2 6 2" xfId="45007" xr:uid="{D0FB3F3A-D1CD-4E50-B96B-7DC21A2DD7AE}"/>
    <cellStyle name="Normal 45 4 2 2 6 3" xfId="7809" xr:uid="{921515C5-04CF-41A2-B4DD-449BFD062E70}"/>
    <cellStyle name="Normal 45 4 2 2 7" xfId="6680" xr:uid="{1E9DA18E-F213-426C-B38B-AD55A0A1D8E9}"/>
    <cellStyle name="Normal 45 4 2 2 7 2" xfId="45568" xr:uid="{55A2B28C-AAF4-462F-BD06-E68593ADCB3A}"/>
    <cellStyle name="Normal 45 4 2 2 7 3" xfId="8370" xr:uid="{66F27190-680F-4858-95F4-F5C31DF238FB}"/>
    <cellStyle name="Normal 45 4 2 2 8" xfId="35924" xr:uid="{8FDC2DBB-B69D-4338-82D0-4EDCBB0D6256}"/>
    <cellStyle name="Normal 45 4 2 2 9" xfId="44437" xr:uid="{2B4BAD39-FF86-4B4D-85E5-1B55C4985D0A}"/>
    <cellStyle name="Normal 45 4 2 3" xfId="4393" xr:uid="{00000000-0005-0000-0000-000055100000}"/>
    <cellStyle name="Normal 45 4 2 3 2" xfId="6321" xr:uid="{79BF0E28-AFF6-46FE-A130-9DA77DA10903}"/>
    <cellStyle name="Normal 45 4 2 3 2 2" xfId="45210" xr:uid="{099016B4-7EFB-4486-9229-8F595449617B}"/>
    <cellStyle name="Normal 45 4 2 3 2 3" xfId="8012" xr:uid="{19AD03C6-9E2B-46CF-ABBD-635D8B9C5535}"/>
    <cellStyle name="Normal 45 4 2 3 3" xfId="6881" xr:uid="{54858559-24A7-41FB-BD03-5CF8BCD39A63}"/>
    <cellStyle name="Normal 45 4 2 3 3 2" xfId="45768" xr:uid="{8AD8EFC1-1B57-451E-80D2-A8EFF8C9E54D}"/>
    <cellStyle name="Normal 45 4 2 3 3 3" xfId="8570" xr:uid="{45E329EB-8BBC-4628-A33A-349142F90A1C}"/>
    <cellStyle name="Normal 45 4 2 3 4" xfId="35927" xr:uid="{33150714-2774-481E-B0BA-42B18CF07465}"/>
    <cellStyle name="Normal 45 4 2 3 5" xfId="44637" xr:uid="{73ADB5CE-8A6C-47AE-9CBC-E1CCCACE14DE}"/>
    <cellStyle name="Normal 45 4 2 3 6" xfId="7439" xr:uid="{CFA483C0-CEFB-42A6-B302-B0F904AE7987}"/>
    <cellStyle name="Normal 45 4 2 4" xfId="5775" xr:uid="{00000000-0005-0000-0000-000056100000}"/>
    <cellStyle name="Normal 45 4 2 4 2" xfId="6396" xr:uid="{D19BA56B-D5D1-4714-BE77-4954567FCB4E}"/>
    <cellStyle name="Normal 45 4 2 4 2 2" xfId="45284" xr:uid="{4460DBF5-33BD-489D-A58E-A8DA93CD032B}"/>
    <cellStyle name="Normal 45 4 2 4 2 3" xfId="8086" xr:uid="{8A02CAA0-8845-478D-B44F-771880DE2223}"/>
    <cellStyle name="Normal 45 4 2 4 3" xfId="6955" xr:uid="{0D127842-E664-4D73-B7FA-937D2CED063F}"/>
    <cellStyle name="Normal 45 4 2 4 3 2" xfId="45842" xr:uid="{8C1718FA-0EC4-42D2-B85D-D5DBD9D7894F}"/>
    <cellStyle name="Normal 45 4 2 4 3 3" xfId="8644" xr:uid="{B2673AFE-A4B2-4D2C-BFB1-5AD47826EBA2}"/>
    <cellStyle name="Normal 45 4 2 4 4" xfId="35928" xr:uid="{A987BA53-D084-49BD-9E2F-6B718139F736}"/>
    <cellStyle name="Normal 45 4 2 4 5" xfId="44710" xr:uid="{F5897DC1-2F40-429B-AAF4-F735D777224C}"/>
    <cellStyle name="Normal 45 4 2 4 6" xfId="7512" xr:uid="{3FEEF01E-3F9E-4185-B313-C7C2A8A6956D}"/>
    <cellStyle name="Normal 45 4 2 5" xfId="5848" xr:uid="{00000000-0005-0000-0000-000057100000}"/>
    <cellStyle name="Normal 45 4 2 5 2" xfId="6469" xr:uid="{3A774297-DF51-49B2-AF9B-40A159062821}"/>
    <cellStyle name="Normal 45 4 2 5 2 2" xfId="45357" xr:uid="{D9BA9172-7606-4A65-9B26-1B1B1219F75A}"/>
    <cellStyle name="Normal 45 4 2 5 2 3" xfId="8159" xr:uid="{75C7AEB9-C463-4832-8B20-67D7AB7B6BD6}"/>
    <cellStyle name="Normal 45 4 2 5 3" xfId="7028" xr:uid="{06694D02-808D-4120-9065-7AB19DDDB556}"/>
    <cellStyle name="Normal 45 4 2 5 3 2" xfId="45915" xr:uid="{4960327D-9964-4EEE-8FA0-7FB209CF7A6A}"/>
    <cellStyle name="Normal 45 4 2 5 3 3" xfId="8717" xr:uid="{BF413DE1-E45B-4574-8C33-17028A93D5EB}"/>
    <cellStyle name="Normal 45 4 2 5 4" xfId="35929" xr:uid="{37F1ECF9-341C-4422-B843-54E29B5254B2}"/>
    <cellStyle name="Normal 45 4 2 5 5" xfId="44783" xr:uid="{F35D3695-7010-4E6A-B3FD-4B073513DB60}"/>
    <cellStyle name="Normal 45 4 2 5 6" xfId="7585" xr:uid="{C347FAF0-5808-4BC3-B2D2-A1A0DC4F7752}"/>
    <cellStyle name="Normal 45 4 2 6" xfId="5921" xr:uid="{00000000-0005-0000-0000-000058100000}"/>
    <cellStyle name="Normal 45 4 2 6 2" xfId="6542" xr:uid="{33109756-5B11-4FF6-B5DC-4C939B3EF8D7}"/>
    <cellStyle name="Normal 45 4 2 6 2 2" xfId="45430" xr:uid="{0E112EC8-1F5D-43DD-A0CE-28CED07D2B9E}"/>
    <cellStyle name="Normal 45 4 2 6 2 3" xfId="8232" xr:uid="{0296264C-53E1-417A-B9B0-DB0D2C9E446B}"/>
    <cellStyle name="Normal 45 4 2 6 3" xfId="7101" xr:uid="{D6D656F5-7F34-4CF8-960E-96E53A2C3C70}"/>
    <cellStyle name="Normal 45 4 2 6 3 2" xfId="45988" xr:uid="{1F4D75A5-9D42-4CF0-9FA2-B02A229E9A8B}"/>
    <cellStyle name="Normal 45 4 2 6 3 3" xfId="8790" xr:uid="{082BDBD5-257C-4122-B129-012AC4DDCE20}"/>
    <cellStyle name="Normal 45 4 2 6 4" xfId="35930" xr:uid="{89B6ACF9-6AC8-467D-AAE8-794524FBE14E}"/>
    <cellStyle name="Normal 45 4 2 6 5" xfId="44856" xr:uid="{BFF669F2-D398-4877-B680-0393DFFDF485}"/>
    <cellStyle name="Normal 45 4 2 6 6" xfId="7658" xr:uid="{DA86670B-4E92-4811-9EA8-AFEEFC111956}"/>
    <cellStyle name="Normal 45 4 2 7" xfId="6098" xr:uid="{42ED4729-D0B4-4495-84DE-BAA543C03A05}"/>
    <cellStyle name="Normal 45 4 2 7 2" xfId="44141" xr:uid="{1F672BDE-806E-4D8C-B29D-47150988F517}"/>
    <cellStyle name="Normal 45 4 2 7 3" xfId="45006" xr:uid="{C4DB7EF1-DDAD-4ACB-B4D1-D24EC8A99B6D}"/>
    <cellStyle name="Normal 45 4 2 7 4" xfId="7808" xr:uid="{52AA943F-4616-407D-9D1E-BD3105FA8588}"/>
    <cellStyle name="Normal 45 4 2 8" xfId="6679" xr:uid="{21C2F3F2-6A07-48C9-8890-0B1070A10B7D}"/>
    <cellStyle name="Normal 45 4 2 8 2" xfId="45567" xr:uid="{94C18DD0-F449-409A-9521-BCB8981597AD}"/>
    <cellStyle name="Normal 45 4 2 8 3" xfId="8369" xr:uid="{DDDD40D5-3F02-4D3F-A934-510C120CF37E}"/>
    <cellStyle name="Normal 45 4 2 9" xfId="35923" xr:uid="{17CA0802-9CEC-488F-A32E-04BD0B19ED22}"/>
    <cellStyle name="Normal 45 4 3" xfId="1323" xr:uid="{00000000-0005-0000-0000-000059100000}"/>
    <cellStyle name="Normal 45 4 3 10" xfId="44438" xr:uid="{B39DE470-0A63-4D84-BEDC-CBD904C605B1}"/>
    <cellStyle name="Normal 45 4 3 11" xfId="7240" xr:uid="{19F653F6-1326-42C8-A225-384EBF5C0455}"/>
    <cellStyle name="Normal 45 4 3 2" xfId="1324" xr:uid="{00000000-0005-0000-0000-00005A100000}"/>
    <cellStyle name="Normal 45 4 3 2 10" xfId="7241" xr:uid="{53F4E9C1-C1AE-4BA4-8F18-8951DDF96732}"/>
    <cellStyle name="Normal 45 4 3 2 2" xfId="4396" xr:uid="{00000000-0005-0000-0000-00005B100000}"/>
    <cellStyle name="Normal 45 4 3 2 2 2" xfId="6324" xr:uid="{CB5D8B66-698F-467A-B82D-A21090A216AD}"/>
    <cellStyle name="Normal 45 4 3 2 2 2 2" xfId="45213" xr:uid="{8FA6CA3F-143E-455A-9E96-A04AD081D4D8}"/>
    <cellStyle name="Normal 45 4 3 2 2 2 3" xfId="8015" xr:uid="{B40DE189-9302-48EC-A8E8-4096A50849D2}"/>
    <cellStyle name="Normal 45 4 3 2 2 3" xfId="6884" xr:uid="{C13EC3AA-FB63-4401-B1E1-F1C1303F4354}"/>
    <cellStyle name="Normal 45 4 3 2 2 3 2" xfId="45771" xr:uid="{840623B6-7549-49CB-BBF7-62A7AF69A01A}"/>
    <cellStyle name="Normal 45 4 3 2 2 3 3" xfId="8573" xr:uid="{7B022679-42A1-45C8-8D91-1159897852DF}"/>
    <cellStyle name="Normal 45 4 3 2 2 4" xfId="35933" xr:uid="{CC86C563-FA59-4532-ADE8-B28D07A8424C}"/>
    <cellStyle name="Normal 45 4 3 2 2 5" xfId="44640" xr:uid="{4832A71B-90F5-4978-8748-3B806DFF2FA6}"/>
    <cellStyle name="Normal 45 4 3 2 2 6" xfId="7442" xr:uid="{F0BF79D8-9984-436D-A454-37631C96D303}"/>
    <cellStyle name="Normal 45 4 3 2 3" xfId="5778" xr:uid="{00000000-0005-0000-0000-00005C100000}"/>
    <cellStyle name="Normal 45 4 3 2 3 2" xfId="6399" xr:uid="{51E02AA8-3226-4DE7-A9F0-589F16D8A7AB}"/>
    <cellStyle name="Normal 45 4 3 2 3 2 2" xfId="45287" xr:uid="{E7A93C14-D9DC-4CD0-8F5B-6D963026EDB5}"/>
    <cellStyle name="Normal 45 4 3 2 3 2 3" xfId="8089" xr:uid="{8B2CBDDF-58F0-4FA1-B391-5F398022209A}"/>
    <cellStyle name="Normal 45 4 3 2 3 3" xfId="6958" xr:uid="{799F686E-A1A1-4BBF-B65C-A455FADE2A15}"/>
    <cellStyle name="Normal 45 4 3 2 3 3 2" xfId="45845" xr:uid="{84FC1DAB-5311-4448-A46E-01209BA7951C}"/>
    <cellStyle name="Normal 45 4 3 2 3 3 3" xfId="8647" xr:uid="{1D879A92-5182-4DDC-99C2-5055B8B72601}"/>
    <cellStyle name="Normal 45 4 3 2 3 4" xfId="35934" xr:uid="{FF56668F-01DE-43D5-9540-09CEE2212522}"/>
    <cellStyle name="Normal 45 4 3 2 3 5" xfId="44713" xr:uid="{30B76287-6082-4B50-B19B-676E64A1F54F}"/>
    <cellStyle name="Normal 45 4 3 2 3 6" xfId="7515" xr:uid="{2A814D8C-3FD5-4670-AA33-B1DDACC4AD32}"/>
    <cellStyle name="Normal 45 4 3 2 4" xfId="5851" xr:uid="{00000000-0005-0000-0000-00005D100000}"/>
    <cellStyle name="Normal 45 4 3 2 4 2" xfId="6472" xr:uid="{CCC03134-A1DA-4091-B749-9768BF007185}"/>
    <cellStyle name="Normal 45 4 3 2 4 2 2" xfId="45360" xr:uid="{9ED46358-9271-4A97-8B5F-669E964B2956}"/>
    <cellStyle name="Normal 45 4 3 2 4 2 3" xfId="8162" xr:uid="{A01A25EF-546D-49FC-9937-124F2FF0E08B}"/>
    <cellStyle name="Normal 45 4 3 2 4 3" xfId="7031" xr:uid="{AF29A4DD-E1F0-4738-A79E-01FD617AF2BD}"/>
    <cellStyle name="Normal 45 4 3 2 4 3 2" xfId="45918" xr:uid="{0E10F080-7CE4-4498-B0DB-AFE66078E51C}"/>
    <cellStyle name="Normal 45 4 3 2 4 3 3" xfId="8720" xr:uid="{758CD0C9-FC03-4472-B01A-2D18B3847634}"/>
    <cellStyle name="Normal 45 4 3 2 4 4" xfId="44786" xr:uid="{6526700B-AF84-49A2-BC41-F07AE13DBD67}"/>
    <cellStyle name="Normal 45 4 3 2 4 5" xfId="7588" xr:uid="{EA13A53F-4AD7-4A5A-B229-E1440D563990}"/>
    <cellStyle name="Normal 45 4 3 2 5" xfId="5924" xr:uid="{00000000-0005-0000-0000-00005E100000}"/>
    <cellStyle name="Normal 45 4 3 2 5 2" xfId="6545" xr:uid="{D63B4416-0E46-4D91-A693-207EB380B798}"/>
    <cellStyle name="Normal 45 4 3 2 5 2 2" xfId="45433" xr:uid="{0B34527D-82A9-4E41-AC01-7D3BBB90222C}"/>
    <cellStyle name="Normal 45 4 3 2 5 2 3" xfId="8235" xr:uid="{6043996F-8AFD-4CFE-AC14-A8D01BC4BAE6}"/>
    <cellStyle name="Normal 45 4 3 2 5 3" xfId="7104" xr:uid="{28B0AF8E-C39A-466A-A49B-94F4B11C793C}"/>
    <cellStyle name="Normal 45 4 3 2 5 3 2" xfId="45991" xr:uid="{BC253C46-4C66-4096-9FE4-58FA4FBE20C4}"/>
    <cellStyle name="Normal 45 4 3 2 5 3 3" xfId="8793" xr:uid="{C80E9A04-5398-433B-8E4B-DA9B9D31E621}"/>
    <cellStyle name="Normal 45 4 3 2 5 4" xfId="44859" xr:uid="{AAB35688-865A-4B79-9704-FE5F8883A01E}"/>
    <cellStyle name="Normal 45 4 3 2 5 5" xfId="7661" xr:uid="{DCFAAA20-7934-402B-ABE3-3257FD61DF0A}"/>
    <cellStyle name="Normal 45 4 3 2 6" xfId="6101" xr:uid="{C5AF8AEC-CBD8-4A91-9803-3619CD2B6B72}"/>
    <cellStyle name="Normal 45 4 3 2 6 2" xfId="45009" xr:uid="{AF4A9B98-967C-46A7-8E87-DDBEE3D0386F}"/>
    <cellStyle name="Normal 45 4 3 2 6 3" xfId="7811" xr:uid="{3D769685-66C3-42C3-B3F7-EF7CEDD04C13}"/>
    <cellStyle name="Normal 45 4 3 2 7" xfId="6682" xr:uid="{F5786055-F8F5-4099-B7E9-9CB707665D90}"/>
    <cellStyle name="Normal 45 4 3 2 7 2" xfId="45570" xr:uid="{8F211739-7692-4AE3-9B81-9A0BFB8BF7D3}"/>
    <cellStyle name="Normal 45 4 3 2 7 3" xfId="8372" xr:uid="{A4B543F9-8526-43F1-A82B-42FD9EC51FCE}"/>
    <cellStyle name="Normal 45 4 3 2 8" xfId="35932" xr:uid="{4BF7940F-5870-485A-96ED-A674BD82D536}"/>
    <cellStyle name="Normal 45 4 3 2 9" xfId="44439" xr:uid="{E0B5F14F-4AFC-473E-9F8A-91AC3B4F6546}"/>
    <cellStyle name="Normal 45 4 3 3" xfId="4395" xr:uid="{00000000-0005-0000-0000-00005F100000}"/>
    <cellStyle name="Normal 45 4 3 3 2" xfId="6323" xr:uid="{0B6D6D83-665A-4A39-84EC-C65402597E13}"/>
    <cellStyle name="Normal 45 4 3 3 2 2" xfId="45212" xr:uid="{8067AA60-0E8E-4282-8116-AC1430376422}"/>
    <cellStyle name="Normal 45 4 3 3 2 3" xfId="8014" xr:uid="{56012FE7-668F-436D-B3CC-E2AF7AFC32F9}"/>
    <cellStyle name="Normal 45 4 3 3 3" xfId="6883" xr:uid="{8D066D33-5CEE-466E-8AD9-CFA314EFF054}"/>
    <cellStyle name="Normal 45 4 3 3 3 2" xfId="45770" xr:uid="{858269CA-9D25-4791-92AC-888FC6328FF8}"/>
    <cellStyle name="Normal 45 4 3 3 3 3" xfId="8572" xr:uid="{DBE52D39-46EB-4C8F-AA4D-2A2D5D34E95B}"/>
    <cellStyle name="Normal 45 4 3 3 4" xfId="35935" xr:uid="{A9FA727C-9807-45AA-A60A-DD2A97CA15C8}"/>
    <cellStyle name="Normal 45 4 3 3 5" xfId="44639" xr:uid="{28370529-D7BB-4E52-983F-43B0CE0930B9}"/>
    <cellStyle name="Normal 45 4 3 3 6" xfId="7441" xr:uid="{60FCA9B7-C6E4-4FBA-983B-784A78829AD2}"/>
    <cellStyle name="Normal 45 4 3 4" xfId="5777" xr:uid="{00000000-0005-0000-0000-000060100000}"/>
    <cellStyle name="Normal 45 4 3 4 2" xfId="6398" xr:uid="{88CB6F4A-174F-44F3-B8E4-E49F72A77D53}"/>
    <cellStyle name="Normal 45 4 3 4 2 2" xfId="45286" xr:uid="{D76B15C9-D8FD-4379-8942-C25F0B226917}"/>
    <cellStyle name="Normal 45 4 3 4 2 3" xfId="8088" xr:uid="{7727600C-4E64-46F8-A3E3-D298666EE77F}"/>
    <cellStyle name="Normal 45 4 3 4 3" xfId="6957" xr:uid="{F8B3F6DF-F5C8-43B3-9DBD-8F65A1D8F306}"/>
    <cellStyle name="Normal 45 4 3 4 3 2" xfId="45844" xr:uid="{164B6F6C-D566-4EA1-AE36-E1ADD3904043}"/>
    <cellStyle name="Normal 45 4 3 4 3 3" xfId="8646" xr:uid="{2304F4CA-9ACC-42DF-B2BD-161E13AD7655}"/>
    <cellStyle name="Normal 45 4 3 4 4" xfId="35936" xr:uid="{21D6A40E-CAC7-4D90-9DD0-B7DAB8DA4013}"/>
    <cellStyle name="Normal 45 4 3 4 5" xfId="44712" xr:uid="{98F59E2C-AE85-4E54-8F48-FB715D690E10}"/>
    <cellStyle name="Normal 45 4 3 4 6" xfId="7514" xr:uid="{EEF90613-9DF4-4DC3-83F6-E9256AE33EA2}"/>
    <cellStyle name="Normal 45 4 3 5" xfId="5850" xr:uid="{00000000-0005-0000-0000-000061100000}"/>
    <cellStyle name="Normal 45 4 3 5 2" xfId="6471" xr:uid="{B79DA2DA-A5B2-4065-9686-31752A0938CB}"/>
    <cellStyle name="Normal 45 4 3 5 2 2" xfId="45359" xr:uid="{B6590286-E4BE-4016-B4C8-E54E3D12AB47}"/>
    <cellStyle name="Normal 45 4 3 5 2 3" xfId="8161" xr:uid="{D01090E2-F619-4589-8CBF-8FB2AF02DE51}"/>
    <cellStyle name="Normal 45 4 3 5 3" xfId="7030" xr:uid="{EF2967D3-9F5F-4F11-8EEB-87B371A8958D}"/>
    <cellStyle name="Normal 45 4 3 5 3 2" xfId="45917" xr:uid="{FECE5161-8091-4C15-9B8C-2C8AA3AA4EA8}"/>
    <cellStyle name="Normal 45 4 3 5 3 3" xfId="8719" xr:uid="{B075F18C-D0F1-4435-8E15-EF1B0403B4C9}"/>
    <cellStyle name="Normal 45 4 3 5 4" xfId="44142" xr:uid="{3E9FA1C4-A910-4572-A102-BF32CFB39394}"/>
    <cellStyle name="Normal 45 4 3 5 5" xfId="44785" xr:uid="{23A8CED7-6AB0-4A2E-8F25-A38C3BBAC36C}"/>
    <cellStyle name="Normal 45 4 3 5 6" xfId="7587" xr:uid="{3AF15969-C75A-4BE1-8C82-2640E4395512}"/>
    <cellStyle name="Normal 45 4 3 6" xfId="5923" xr:uid="{00000000-0005-0000-0000-000062100000}"/>
    <cellStyle name="Normal 45 4 3 6 2" xfId="6544" xr:uid="{CEA3ECE4-5DD7-403B-8F18-FB2382A126E2}"/>
    <cellStyle name="Normal 45 4 3 6 2 2" xfId="45432" xr:uid="{1DBE1B60-61A6-4F32-A2DC-FD5710D0A41A}"/>
    <cellStyle name="Normal 45 4 3 6 2 3" xfId="8234" xr:uid="{489707DC-F277-439D-A1EF-183C9E6DABA0}"/>
    <cellStyle name="Normal 45 4 3 6 3" xfId="7103" xr:uid="{BCCBBE98-3481-452E-BA7D-5FE8738BB52A}"/>
    <cellStyle name="Normal 45 4 3 6 3 2" xfId="45990" xr:uid="{EFAC721B-39A8-4466-AA35-97690B588BAA}"/>
    <cellStyle name="Normal 45 4 3 6 3 3" xfId="8792" xr:uid="{332DB763-1602-4C9B-AEA1-E1DFEE577BF3}"/>
    <cellStyle name="Normal 45 4 3 6 4" xfId="44858" xr:uid="{11A12042-F04F-4B49-84D1-F2B659EB762D}"/>
    <cellStyle name="Normal 45 4 3 6 5" xfId="7660" xr:uid="{E8D8EE66-F28B-4615-ACDD-6B693EEA0AA9}"/>
    <cellStyle name="Normal 45 4 3 7" xfId="6100" xr:uid="{A0C609E5-B2C6-4405-91A8-518279D65D16}"/>
    <cellStyle name="Normal 45 4 3 7 2" xfId="45008" xr:uid="{F488ACF8-84E0-4240-9FF7-36CFE627C73C}"/>
    <cellStyle name="Normal 45 4 3 7 3" xfId="7810" xr:uid="{A72E4BFF-A538-4311-8003-11284A24268B}"/>
    <cellStyle name="Normal 45 4 3 8" xfId="6681" xr:uid="{7FF7FBFA-0503-4778-B109-E4C14C14A1D7}"/>
    <cellStyle name="Normal 45 4 3 8 2" xfId="45569" xr:uid="{1152B12E-15EC-447F-8D69-962C2463075A}"/>
    <cellStyle name="Normal 45 4 3 8 3" xfId="8371" xr:uid="{C314EDD1-FC71-466B-9E62-E8C299125A7D}"/>
    <cellStyle name="Normal 45 4 3 9" xfId="35931" xr:uid="{C1309B58-2341-4C5E-8C11-127F85F9418D}"/>
    <cellStyle name="Normal 45 4 4" xfId="1325" xr:uid="{00000000-0005-0000-0000-000063100000}"/>
    <cellStyle name="Normal 45 4 4 10" xfId="44440" xr:uid="{526C5585-D8C5-4C0B-9420-DCD10BB2E822}"/>
    <cellStyle name="Normal 45 4 4 11" xfId="7242" xr:uid="{224F3DB8-B294-4204-8DF2-55768320EF80}"/>
    <cellStyle name="Normal 45 4 4 2" xfId="1326" xr:uid="{00000000-0005-0000-0000-000064100000}"/>
    <cellStyle name="Normal 45 4 4 2 10" xfId="7243" xr:uid="{DD0D335E-BE0A-4B4C-ABF3-9F3A08E97E34}"/>
    <cellStyle name="Normal 45 4 4 2 2" xfId="4398" xr:uid="{00000000-0005-0000-0000-000065100000}"/>
    <cellStyle name="Normal 45 4 4 2 2 2" xfId="6326" xr:uid="{A2067484-FB95-4FA2-8702-767E746584DF}"/>
    <cellStyle name="Normal 45 4 4 2 2 2 2" xfId="45215" xr:uid="{3249D0F2-86A4-484F-9C8F-435332EEE23C}"/>
    <cellStyle name="Normal 45 4 4 2 2 2 3" xfId="8017" xr:uid="{05C80FE8-F030-457A-B7CC-A81AC835EA19}"/>
    <cellStyle name="Normal 45 4 4 2 2 3" xfId="6886" xr:uid="{736A3252-D13F-432A-BEE0-EF559E4F89CD}"/>
    <cellStyle name="Normal 45 4 4 2 2 3 2" xfId="45773" xr:uid="{4D9EBC07-40BF-4DA3-A9A2-4E250F9D55F0}"/>
    <cellStyle name="Normal 45 4 4 2 2 3 3" xfId="8575" xr:uid="{5B9C4C5D-4C4A-45A3-94DC-07A6A177D82D}"/>
    <cellStyle name="Normal 45 4 4 2 2 4" xfId="44642" xr:uid="{6D9210C6-1CC3-4F9C-8F14-6AAF5C63625C}"/>
    <cellStyle name="Normal 45 4 4 2 2 5" xfId="7444" xr:uid="{12797D98-A9D3-4A36-BAC6-76A03B75BF03}"/>
    <cellStyle name="Normal 45 4 4 2 3" xfId="5780" xr:uid="{00000000-0005-0000-0000-000066100000}"/>
    <cellStyle name="Normal 45 4 4 2 3 2" xfId="6401" xr:uid="{5EEB42F2-DF06-4931-B374-507F7D7B96A1}"/>
    <cellStyle name="Normal 45 4 4 2 3 2 2" xfId="45289" xr:uid="{BE46E819-5ED5-432D-BF90-B724426AEDD2}"/>
    <cellStyle name="Normal 45 4 4 2 3 2 3" xfId="8091" xr:uid="{2234F858-C2A7-4242-BCA2-3DB935D6EC47}"/>
    <cellStyle name="Normal 45 4 4 2 3 3" xfId="6960" xr:uid="{80D8257A-44D8-43DD-8C5F-39667D58741C}"/>
    <cellStyle name="Normal 45 4 4 2 3 3 2" xfId="45847" xr:uid="{98D3EFFE-594F-4B89-A068-F634CC350937}"/>
    <cellStyle name="Normal 45 4 4 2 3 3 3" xfId="8649" xr:uid="{849068F9-36D7-4B87-9919-788EBC8661C7}"/>
    <cellStyle name="Normal 45 4 4 2 3 4" xfId="44715" xr:uid="{831BAEE9-0332-4BA0-BE3C-C6A6372F3EB1}"/>
    <cellStyle name="Normal 45 4 4 2 3 5" xfId="7517" xr:uid="{F0451A63-9640-4169-BF7E-BCEBA0DD55A8}"/>
    <cellStyle name="Normal 45 4 4 2 4" xfId="5853" xr:uid="{00000000-0005-0000-0000-000067100000}"/>
    <cellStyle name="Normal 45 4 4 2 4 2" xfId="6474" xr:uid="{17ADA855-9BF4-4C03-93D9-02E7D42DA32A}"/>
    <cellStyle name="Normal 45 4 4 2 4 2 2" xfId="45362" xr:uid="{1876A1A4-6C3D-4944-B49D-F822293153BC}"/>
    <cellStyle name="Normal 45 4 4 2 4 2 3" xfId="8164" xr:uid="{CED9FFEC-7642-4829-98C8-0B00789A1767}"/>
    <cellStyle name="Normal 45 4 4 2 4 3" xfId="7033" xr:uid="{3992E310-35A1-457C-9BE2-3F92E6378CD9}"/>
    <cellStyle name="Normal 45 4 4 2 4 3 2" xfId="45920" xr:uid="{BAFA5293-C3F9-4041-AE2D-B3E55B6E7397}"/>
    <cellStyle name="Normal 45 4 4 2 4 3 3" xfId="8722" xr:uid="{D9C7FB94-5BC1-4CCE-A358-D22D16B6CF7D}"/>
    <cellStyle name="Normal 45 4 4 2 4 4" xfId="44788" xr:uid="{2A549C83-8063-428B-9152-4FF2CB8DB079}"/>
    <cellStyle name="Normal 45 4 4 2 4 5" xfId="7590" xr:uid="{BD355957-3A42-42D9-89A1-C95DA61EBD78}"/>
    <cellStyle name="Normal 45 4 4 2 5" xfId="5926" xr:uid="{00000000-0005-0000-0000-000068100000}"/>
    <cellStyle name="Normal 45 4 4 2 5 2" xfId="6547" xr:uid="{8BC02670-A62D-45A2-BC97-8B972BA29B1F}"/>
    <cellStyle name="Normal 45 4 4 2 5 2 2" xfId="45435" xr:uid="{7F3FDC38-0C86-427D-972A-DD358D8B6CD6}"/>
    <cellStyle name="Normal 45 4 4 2 5 2 3" xfId="8237" xr:uid="{46FA94C6-FB82-4F5C-B2D5-CC8A7465372B}"/>
    <cellStyle name="Normal 45 4 4 2 5 3" xfId="7106" xr:uid="{CBDD9A8E-BBAA-4C45-9457-25AD70F591C7}"/>
    <cellStyle name="Normal 45 4 4 2 5 3 2" xfId="45993" xr:uid="{DC25DD95-54B5-4D4B-9B36-66A5B5F3A92F}"/>
    <cellStyle name="Normal 45 4 4 2 5 3 3" xfId="8795" xr:uid="{D48D552C-AB9C-4E35-8C0B-527A013EF088}"/>
    <cellStyle name="Normal 45 4 4 2 5 4" xfId="44861" xr:uid="{4A51E431-853E-4DDD-A262-89E9F4277C5A}"/>
    <cellStyle name="Normal 45 4 4 2 5 5" xfId="7663" xr:uid="{2EE51D84-7B27-40E5-8231-33CA6738EEA1}"/>
    <cellStyle name="Normal 45 4 4 2 6" xfId="6103" xr:uid="{0BE7A8D0-E75C-4702-B67A-2EA3336B895F}"/>
    <cellStyle name="Normal 45 4 4 2 6 2" xfId="45011" xr:uid="{5D2E1A01-E34B-4CDB-97A0-D00975B3FD05}"/>
    <cellStyle name="Normal 45 4 4 2 6 3" xfId="7813" xr:uid="{A6E038AA-7EC4-43A9-9347-BFB1BDEDCE67}"/>
    <cellStyle name="Normal 45 4 4 2 7" xfId="6684" xr:uid="{6559E0AE-DF99-44E8-AE65-B5590C8BC8CE}"/>
    <cellStyle name="Normal 45 4 4 2 7 2" xfId="45572" xr:uid="{A1DCDCF2-8DC7-49EB-8052-50525FB4C349}"/>
    <cellStyle name="Normal 45 4 4 2 7 3" xfId="8374" xr:uid="{240BB181-06E2-4AE1-80C3-CD8F07920460}"/>
    <cellStyle name="Normal 45 4 4 2 8" xfId="35938" xr:uid="{B34D3B89-3A7D-4E2E-B376-CEEE7CABFF69}"/>
    <cellStyle name="Normal 45 4 4 2 9" xfId="44441" xr:uid="{3FA53BE8-A875-4376-866A-2CBF3DC94363}"/>
    <cellStyle name="Normal 45 4 4 3" xfId="4397" xr:uid="{00000000-0005-0000-0000-000069100000}"/>
    <cellStyle name="Normal 45 4 4 3 2" xfId="6325" xr:uid="{E0D39B62-3608-4F76-B03C-CCF203DB0FFC}"/>
    <cellStyle name="Normal 45 4 4 3 2 2" xfId="45214" xr:uid="{66864E55-2A3B-41C4-915D-1FD9EEA6B962}"/>
    <cellStyle name="Normal 45 4 4 3 2 3" xfId="8016" xr:uid="{1BC49F77-6912-4DB8-8428-33681118F61B}"/>
    <cellStyle name="Normal 45 4 4 3 3" xfId="6885" xr:uid="{CEAE3642-28B9-441B-86D8-B3A1A4AA12FA}"/>
    <cellStyle name="Normal 45 4 4 3 3 2" xfId="45772" xr:uid="{1F5E1082-BB60-4005-A0DC-70FDC09D25DB}"/>
    <cellStyle name="Normal 45 4 4 3 3 3" xfId="8574" xr:uid="{4A3FC8E2-A31E-470C-AEF5-A1F5859EC3F9}"/>
    <cellStyle name="Normal 45 4 4 3 4" xfId="35939" xr:uid="{2D007212-9B9B-48F5-ACB3-1B6D67741C5D}"/>
    <cellStyle name="Normal 45 4 4 3 5" xfId="44641" xr:uid="{DC4F896D-E15F-442B-9160-D72F68EDB739}"/>
    <cellStyle name="Normal 45 4 4 3 6" xfId="7443" xr:uid="{9E0AD1BC-009A-44D3-B765-EE207481B17B}"/>
    <cellStyle name="Normal 45 4 4 4" xfId="5779" xr:uid="{00000000-0005-0000-0000-00006A100000}"/>
    <cellStyle name="Normal 45 4 4 4 2" xfId="6400" xr:uid="{9E53F690-6CA0-4D90-B956-CDA4092D5179}"/>
    <cellStyle name="Normal 45 4 4 4 2 2" xfId="45288" xr:uid="{CA805555-8C14-4EF3-9AF6-6E21E3FC7E26}"/>
    <cellStyle name="Normal 45 4 4 4 2 3" xfId="8090" xr:uid="{6957DF80-2FF8-459F-BDFA-8C08B9D01627}"/>
    <cellStyle name="Normal 45 4 4 4 3" xfId="6959" xr:uid="{8D68372A-3813-4FB0-B096-EF669853E481}"/>
    <cellStyle name="Normal 45 4 4 4 3 2" xfId="45846" xr:uid="{0EEE085A-0974-400F-B6C8-5CC584F1679B}"/>
    <cellStyle name="Normal 45 4 4 4 3 3" xfId="8648" xr:uid="{EBF61F2A-8462-4B0C-A43F-946D2DD1875C}"/>
    <cellStyle name="Normal 45 4 4 4 4" xfId="44143" xr:uid="{0068550A-5C21-42C8-A063-9AFA8905677A}"/>
    <cellStyle name="Normal 45 4 4 4 5" xfId="44714" xr:uid="{D7A47769-9CE9-4F02-8DCC-42D76AD39D4B}"/>
    <cellStyle name="Normal 45 4 4 4 6" xfId="7516" xr:uid="{07FA0230-2150-4CD8-B9B3-797B456E81E8}"/>
    <cellStyle name="Normal 45 4 4 5" xfId="5852" xr:uid="{00000000-0005-0000-0000-00006B100000}"/>
    <cellStyle name="Normal 45 4 4 5 2" xfId="6473" xr:uid="{CEACCFB9-9B49-4F58-A5F4-0FB36B80B303}"/>
    <cellStyle name="Normal 45 4 4 5 2 2" xfId="45361" xr:uid="{6D29D5DA-4004-4300-8E07-7F623C6AFFFC}"/>
    <cellStyle name="Normal 45 4 4 5 2 3" xfId="8163" xr:uid="{17EEAD44-27A6-4246-BED0-5EB4B8FA8DDD}"/>
    <cellStyle name="Normal 45 4 4 5 3" xfId="7032" xr:uid="{F1AA4866-3883-4362-AE45-72C5C6325CC2}"/>
    <cellStyle name="Normal 45 4 4 5 3 2" xfId="45919" xr:uid="{53D40059-6010-4A32-BEFC-5ED2D98215A7}"/>
    <cellStyle name="Normal 45 4 4 5 3 3" xfId="8721" xr:uid="{3F932B1D-7E3D-4F26-9E10-D9655D31255D}"/>
    <cellStyle name="Normal 45 4 4 5 4" xfId="44787" xr:uid="{34DFD7FF-AEBB-40E3-ADEC-CA538685AAFE}"/>
    <cellStyle name="Normal 45 4 4 5 5" xfId="7589" xr:uid="{B1FA3C24-CE92-42B2-B3EA-8C9066638B81}"/>
    <cellStyle name="Normal 45 4 4 6" xfId="5925" xr:uid="{00000000-0005-0000-0000-00006C100000}"/>
    <cellStyle name="Normal 45 4 4 6 2" xfId="6546" xr:uid="{556DFBB9-3333-4578-AB48-073E9A270152}"/>
    <cellStyle name="Normal 45 4 4 6 2 2" xfId="45434" xr:uid="{9A9FE993-C20E-43BE-AAEC-85E23F131AFA}"/>
    <cellStyle name="Normal 45 4 4 6 2 3" xfId="8236" xr:uid="{65711A41-0E12-4955-BB41-68EB3396B4EC}"/>
    <cellStyle name="Normal 45 4 4 6 3" xfId="7105" xr:uid="{30A856FF-938F-4B1A-BC01-4A903F466151}"/>
    <cellStyle name="Normal 45 4 4 6 3 2" xfId="45992" xr:uid="{E72FCD19-AAA8-42ED-8349-6D1FEC1F1C7B}"/>
    <cellStyle name="Normal 45 4 4 6 3 3" xfId="8794" xr:uid="{F44529E5-8ECC-4266-9346-5FE141FD9CEB}"/>
    <cellStyle name="Normal 45 4 4 6 4" xfId="44860" xr:uid="{F353621B-74E5-42A0-98A9-155DEEFD24A3}"/>
    <cellStyle name="Normal 45 4 4 6 5" xfId="7662" xr:uid="{DADA8D05-0F83-49E9-859F-ABB0C748905D}"/>
    <cellStyle name="Normal 45 4 4 7" xfId="6102" xr:uid="{D078AC38-BACE-4BEF-90D5-3573CEFEACBA}"/>
    <cellStyle name="Normal 45 4 4 7 2" xfId="45010" xr:uid="{1FBA5F78-8E0B-4570-B0F1-7CCD8754C616}"/>
    <cellStyle name="Normal 45 4 4 7 3" xfId="7812" xr:uid="{3CBCE2B7-CFD3-49FE-A3FE-CF3FFC52222C}"/>
    <cellStyle name="Normal 45 4 4 8" xfId="6683" xr:uid="{A12BD4B7-DCD8-4259-A65A-628372F042FA}"/>
    <cellStyle name="Normal 45 4 4 8 2" xfId="45571" xr:uid="{3D44E087-FAB5-4735-8B01-E1AD0FE2F979}"/>
    <cellStyle name="Normal 45 4 4 8 3" xfId="8373" xr:uid="{EEE2979E-0917-4466-867F-8C256E981324}"/>
    <cellStyle name="Normal 45 4 4 9" xfId="35937" xr:uid="{E5AE6B1E-FFE8-455D-877D-8E066F940164}"/>
    <cellStyle name="Normal 45 4 5" xfId="1327" xr:uid="{00000000-0005-0000-0000-00006D100000}"/>
    <cellStyle name="Normal 45 4 5 10" xfId="7244" xr:uid="{8AE08D52-643A-4634-B749-31FC25F5E530}"/>
    <cellStyle name="Normal 45 4 5 2" xfId="4399" xr:uid="{00000000-0005-0000-0000-00006E100000}"/>
    <cellStyle name="Normal 45 4 5 2 2" xfId="6327" xr:uid="{73ACAF15-AD9E-4D63-A2B3-A8293E03967B}"/>
    <cellStyle name="Normal 45 4 5 2 2 2" xfId="45216" xr:uid="{0F38C03F-6208-43C4-82A8-56FE405813D8}"/>
    <cellStyle name="Normal 45 4 5 2 2 3" xfId="8018" xr:uid="{1C15C966-5DE6-4981-8D67-69CBC929D74B}"/>
    <cellStyle name="Normal 45 4 5 2 3" xfId="6887" xr:uid="{F5706B55-DF6B-4A56-8330-98A281301404}"/>
    <cellStyle name="Normal 45 4 5 2 3 2" xfId="45774" xr:uid="{416E5024-F0BD-4889-B633-DE3E1665569E}"/>
    <cellStyle name="Normal 45 4 5 2 3 3" xfId="8576" xr:uid="{F76B718D-CEC0-49C1-9A30-EE88C63CF502}"/>
    <cellStyle name="Normal 45 4 5 2 4" xfId="44643" xr:uid="{D38703E1-3935-48D3-B9B9-EE8D0813DB6A}"/>
    <cellStyle name="Normal 45 4 5 2 5" xfId="7445" xr:uid="{63AD2B25-C7DA-4547-B14E-8966923A55BB}"/>
    <cellStyle name="Normal 45 4 5 3" xfId="5781" xr:uid="{00000000-0005-0000-0000-00006F100000}"/>
    <cellStyle name="Normal 45 4 5 3 2" xfId="6402" xr:uid="{598B4C0B-964F-45F3-859D-131BA646E70D}"/>
    <cellStyle name="Normal 45 4 5 3 2 2" xfId="45290" xr:uid="{D0735E38-EBA4-4673-A62E-098FAB882E8E}"/>
    <cellStyle name="Normal 45 4 5 3 2 3" xfId="8092" xr:uid="{F65A5FA6-F31D-4559-A1B9-77783EAE8E1A}"/>
    <cellStyle name="Normal 45 4 5 3 3" xfId="6961" xr:uid="{96AE043E-6361-4781-85AC-100C07B84B04}"/>
    <cellStyle name="Normal 45 4 5 3 3 2" xfId="45848" xr:uid="{D1AA1A47-1E0D-45A3-B1CD-632534AFEAEF}"/>
    <cellStyle name="Normal 45 4 5 3 3 3" xfId="8650" xr:uid="{8A39FD5C-22CA-46BB-A0EA-CB8564F7B633}"/>
    <cellStyle name="Normal 45 4 5 3 4" xfId="44716" xr:uid="{7373D5D4-A54B-44A1-BC98-71A2F4DC5E82}"/>
    <cellStyle name="Normal 45 4 5 3 5" xfId="7518" xr:uid="{1E8268DD-FB81-4A7D-B564-5487732D01E4}"/>
    <cellStyle name="Normal 45 4 5 4" xfId="5854" xr:uid="{00000000-0005-0000-0000-000070100000}"/>
    <cellStyle name="Normal 45 4 5 4 2" xfId="6475" xr:uid="{2A07BF06-E3ED-47AA-8205-45770640641A}"/>
    <cellStyle name="Normal 45 4 5 4 2 2" xfId="45363" xr:uid="{59AD4A6C-30F5-4DA0-B2F1-C72A75E43BD0}"/>
    <cellStyle name="Normal 45 4 5 4 2 3" xfId="8165" xr:uid="{DEAD97B1-A7E3-433C-927B-1DA8D80B7FF5}"/>
    <cellStyle name="Normal 45 4 5 4 3" xfId="7034" xr:uid="{CA7FB428-93D6-49B0-9AAF-FA6CB19A7CE5}"/>
    <cellStyle name="Normal 45 4 5 4 3 2" xfId="45921" xr:uid="{0120C895-8F48-44E4-BA70-EA568FA5F98E}"/>
    <cellStyle name="Normal 45 4 5 4 3 3" xfId="8723" xr:uid="{7C6FA874-6729-46C9-B100-E493C5FB1FD6}"/>
    <cellStyle name="Normal 45 4 5 4 4" xfId="44789" xr:uid="{08A5DE96-0432-4ED7-A63E-DCC3091AAC95}"/>
    <cellStyle name="Normal 45 4 5 4 5" xfId="7591" xr:uid="{77A11D6C-6AB9-4D0B-8A03-76AB6D03561D}"/>
    <cellStyle name="Normal 45 4 5 5" xfId="5927" xr:uid="{00000000-0005-0000-0000-000071100000}"/>
    <cellStyle name="Normal 45 4 5 5 2" xfId="6548" xr:uid="{C204E63F-DE91-42EE-A5CB-74897F3A2937}"/>
    <cellStyle name="Normal 45 4 5 5 2 2" xfId="45436" xr:uid="{2A78A0A4-EB35-465A-8A03-AAD8298C085F}"/>
    <cellStyle name="Normal 45 4 5 5 2 3" xfId="8238" xr:uid="{C26DEC8C-097B-451F-8BCD-05713C728024}"/>
    <cellStyle name="Normal 45 4 5 5 3" xfId="7107" xr:uid="{5C441F0F-93F3-4B84-9EC2-84B438515088}"/>
    <cellStyle name="Normal 45 4 5 5 3 2" xfId="45994" xr:uid="{D5BC5118-98B8-4703-BD11-B207389BE13A}"/>
    <cellStyle name="Normal 45 4 5 5 3 3" xfId="8796" xr:uid="{EFBFD2BF-6EC8-4197-B4CE-6F2D1BE340AE}"/>
    <cellStyle name="Normal 45 4 5 5 4" xfId="44862" xr:uid="{9B4AFD62-0BA3-4880-B86C-45C4B79EACAC}"/>
    <cellStyle name="Normal 45 4 5 5 5" xfId="7664" xr:uid="{5575DB31-1511-412F-8FA3-9E764116C4D7}"/>
    <cellStyle name="Normal 45 4 5 6" xfId="6104" xr:uid="{2112EFB6-C00E-49C5-8375-A41C50D9AD39}"/>
    <cellStyle name="Normal 45 4 5 6 2" xfId="45012" xr:uid="{1CC008FB-0CF8-41D3-91D8-8848F328C84B}"/>
    <cellStyle name="Normal 45 4 5 6 3" xfId="7814" xr:uid="{46737A3B-1CEA-491A-BF26-50DD0966BA80}"/>
    <cellStyle name="Normal 45 4 5 7" xfId="6685" xr:uid="{834F7101-F425-48AE-A2C4-AA5D191EA685}"/>
    <cellStyle name="Normal 45 4 5 7 2" xfId="45573" xr:uid="{FEFB73FA-D8EB-4B89-B72F-58D5569539A4}"/>
    <cellStyle name="Normal 45 4 5 7 3" xfId="8375" xr:uid="{C55F0169-9E0B-46BF-BE94-059CB03EDA52}"/>
    <cellStyle name="Normal 45 4 5 8" xfId="35940" xr:uid="{372D274C-5507-4D36-8C13-13A4B04983AF}"/>
    <cellStyle name="Normal 45 4 5 9" xfId="44442" xr:uid="{C31C7D9A-E653-4DF0-B902-E183CAA9B3B8}"/>
    <cellStyle name="Normal 45 4 6" xfId="1328" xr:uid="{00000000-0005-0000-0000-000072100000}"/>
    <cellStyle name="Normal 45 4 6 10" xfId="7245" xr:uid="{86CA4924-DFED-479B-8254-7B0E8AB0C049}"/>
    <cellStyle name="Normal 45 4 6 2" xfId="4400" xr:uid="{00000000-0005-0000-0000-000073100000}"/>
    <cellStyle name="Normal 45 4 6 2 2" xfId="6328" xr:uid="{AA34B24D-7CD1-43E4-AEBF-0A344C33B207}"/>
    <cellStyle name="Normal 45 4 6 2 2 2" xfId="45217" xr:uid="{EE376A08-0F29-43E3-9094-64F3A2626271}"/>
    <cellStyle name="Normal 45 4 6 2 2 3" xfId="8019" xr:uid="{E84D0055-3E63-41EC-B5B8-0F7A7AA94615}"/>
    <cellStyle name="Normal 45 4 6 2 3" xfId="6888" xr:uid="{6A7916BC-2EC7-4754-9FBB-581CFA889F47}"/>
    <cellStyle name="Normal 45 4 6 2 3 2" xfId="45775" xr:uid="{E99C19CF-443D-4980-9183-2D62905A2B6A}"/>
    <cellStyle name="Normal 45 4 6 2 3 3" xfId="8577" xr:uid="{70BCE0BF-430E-49BB-A0FF-6C0F33982082}"/>
    <cellStyle name="Normal 45 4 6 2 4" xfId="44644" xr:uid="{3A11A14D-B540-428B-8FDF-31F80FEF8BFE}"/>
    <cellStyle name="Normal 45 4 6 2 5" xfId="7446" xr:uid="{E397805C-DDD9-4D2A-AF56-EE6747AE48AB}"/>
    <cellStyle name="Normal 45 4 6 3" xfId="5782" xr:uid="{00000000-0005-0000-0000-000074100000}"/>
    <cellStyle name="Normal 45 4 6 3 2" xfId="6403" xr:uid="{B4B18CB1-D13A-43C4-B947-9136407B19D7}"/>
    <cellStyle name="Normal 45 4 6 3 2 2" xfId="45291" xr:uid="{7B44D0D5-678F-4EBC-B1A5-170FF629E49B}"/>
    <cellStyle name="Normal 45 4 6 3 2 3" xfId="8093" xr:uid="{28AD556B-276D-4110-BB86-0ACE4BBAAB91}"/>
    <cellStyle name="Normal 45 4 6 3 3" xfId="6962" xr:uid="{15BE901F-CBD5-4413-A3B6-CDF20406D3CE}"/>
    <cellStyle name="Normal 45 4 6 3 3 2" xfId="45849" xr:uid="{A66EEFF7-E3BC-4B66-83A8-82C864C1CB86}"/>
    <cellStyle name="Normal 45 4 6 3 3 3" xfId="8651" xr:uid="{4E6D63EF-2F00-4745-B5CF-3008E6E813F9}"/>
    <cellStyle name="Normal 45 4 6 3 4" xfId="44717" xr:uid="{BDEE6761-48DE-4A48-A82C-64120F2F57C0}"/>
    <cellStyle name="Normal 45 4 6 3 5" xfId="7519" xr:uid="{BBDC325D-2B62-490A-9B1C-61FEEA08AB27}"/>
    <cellStyle name="Normal 45 4 6 4" xfId="5855" xr:uid="{00000000-0005-0000-0000-000075100000}"/>
    <cellStyle name="Normal 45 4 6 4 2" xfId="6476" xr:uid="{BB36F721-CF74-47B3-9E8A-D58A83B64AC6}"/>
    <cellStyle name="Normal 45 4 6 4 2 2" xfId="45364" xr:uid="{F459E3F8-AC2B-4F88-A259-C579163C635F}"/>
    <cellStyle name="Normal 45 4 6 4 2 3" xfId="8166" xr:uid="{AB458649-57F9-40EF-85CE-85FC129C2BD0}"/>
    <cellStyle name="Normal 45 4 6 4 3" xfId="7035" xr:uid="{1737C882-AE53-49BD-A24C-849A018DCEA5}"/>
    <cellStyle name="Normal 45 4 6 4 3 2" xfId="45922" xr:uid="{50EFA4B0-2597-4B8D-A349-88DD108C3B65}"/>
    <cellStyle name="Normal 45 4 6 4 3 3" xfId="8724" xr:uid="{3E1B4535-20D6-4CBB-9EF9-C49AAF37771E}"/>
    <cellStyle name="Normal 45 4 6 4 4" xfId="44790" xr:uid="{2156A846-44CC-4DFC-9842-4644A27BFBB9}"/>
    <cellStyle name="Normal 45 4 6 4 5" xfId="7592" xr:uid="{8F8705BD-574D-4481-8F52-609A6DBE73F4}"/>
    <cellStyle name="Normal 45 4 6 5" xfId="5928" xr:uid="{00000000-0005-0000-0000-000076100000}"/>
    <cellStyle name="Normal 45 4 6 5 2" xfId="6549" xr:uid="{02F5A947-EB84-4B2F-BEB5-F842FB9BD17A}"/>
    <cellStyle name="Normal 45 4 6 5 2 2" xfId="45437" xr:uid="{F979D7DD-51A8-414D-B8E4-02BFBC277D87}"/>
    <cellStyle name="Normal 45 4 6 5 2 3" xfId="8239" xr:uid="{E6285DCE-B47B-4165-8EE4-732C8EBB4C2B}"/>
    <cellStyle name="Normal 45 4 6 5 3" xfId="7108" xr:uid="{639F0125-C5F9-4C39-88E7-40A2529C4803}"/>
    <cellStyle name="Normal 45 4 6 5 3 2" xfId="45995" xr:uid="{23254EA5-31F8-42B0-9000-8E0CCA100AB6}"/>
    <cellStyle name="Normal 45 4 6 5 3 3" xfId="8797" xr:uid="{53C78D94-EDA8-447D-B1F2-9B9668CCBD75}"/>
    <cellStyle name="Normal 45 4 6 5 4" xfId="44863" xr:uid="{6EB432CF-392C-4EA9-B16C-A1CC0AB10801}"/>
    <cellStyle name="Normal 45 4 6 5 5" xfId="7665" xr:uid="{715508EE-367E-48EB-9EC1-FDA4372D8ECA}"/>
    <cellStyle name="Normal 45 4 6 6" xfId="6105" xr:uid="{2DFDDE69-1DD4-4D67-A686-2CF9A919BC5F}"/>
    <cellStyle name="Normal 45 4 6 6 2" xfId="45013" xr:uid="{A16DE3C2-CACE-41B6-B572-4B3E0280AF03}"/>
    <cellStyle name="Normal 45 4 6 6 3" xfId="7815" xr:uid="{FFB9B924-D065-45BD-8056-9B5C72CDBF22}"/>
    <cellStyle name="Normal 45 4 6 7" xfId="6686" xr:uid="{8EAE8502-0B35-4AAD-87A1-BC97E34DC7CA}"/>
    <cellStyle name="Normal 45 4 6 7 2" xfId="45574" xr:uid="{238AFB03-2A46-40FD-98FA-A5E7CD90EB82}"/>
    <cellStyle name="Normal 45 4 6 7 3" xfId="8376" xr:uid="{AF611E0D-1CC9-4892-9338-194119386BF0}"/>
    <cellStyle name="Normal 45 4 6 8" xfId="35941" xr:uid="{72964EEE-48A3-4F65-B52E-499DA5F7AEC9}"/>
    <cellStyle name="Normal 45 4 6 9" xfId="44443" xr:uid="{1C82DA16-1C5A-41A7-974C-3D7B55A29C9F}"/>
    <cellStyle name="Normal 45 4 7" xfId="4401" xr:uid="{00000000-0005-0000-0000-000077100000}"/>
    <cellStyle name="Normal 45 4 7 2" xfId="35942" xr:uid="{A8A69351-DB4B-4586-82AC-FE034C99DD81}"/>
    <cellStyle name="Normal 45 4 8" xfId="4392" xr:uid="{00000000-0005-0000-0000-000078100000}"/>
    <cellStyle name="Normal 45 4 8 2" xfId="6320" xr:uid="{3E0E07EC-7A9C-4BC7-B623-5BD4F694EC4B}"/>
    <cellStyle name="Normal 45 4 8 2 2" xfId="45209" xr:uid="{08C86E69-600E-4494-A3D7-0560F999EC81}"/>
    <cellStyle name="Normal 45 4 8 2 3" xfId="8011" xr:uid="{09047EE6-10A9-495A-8DA6-1D47A7D500E0}"/>
    <cellStyle name="Normal 45 4 8 3" xfId="6880" xr:uid="{78730312-1306-4500-9E71-8C93036B0192}"/>
    <cellStyle name="Normal 45 4 8 3 2" xfId="45767" xr:uid="{7B4B96B5-ED59-45D4-80A7-F2E643110720}"/>
    <cellStyle name="Normal 45 4 8 3 3" xfId="8569" xr:uid="{C11C2157-5638-4588-AFC1-5B68F565A906}"/>
    <cellStyle name="Normal 45 4 8 4" xfId="35943" xr:uid="{2711F6E1-5FCA-48EC-A983-B203AD7130FF}"/>
    <cellStyle name="Normal 45 4 8 5" xfId="44636" xr:uid="{A4E4871E-5839-4F5C-955F-1649AC816F53}"/>
    <cellStyle name="Normal 45 4 8 6" xfId="7438" xr:uid="{A5254D8B-3675-412E-A103-112947400748}"/>
    <cellStyle name="Normal 45 4 9" xfId="5774" xr:uid="{00000000-0005-0000-0000-000079100000}"/>
    <cellStyle name="Normal 45 4 9 2" xfId="6395" xr:uid="{945B1EF6-419F-4BBA-8F61-323937B3F19D}"/>
    <cellStyle name="Normal 45 4 9 2 2" xfId="45283" xr:uid="{9EAE0F2A-6773-49CD-9213-B759B1C54907}"/>
    <cellStyle name="Normal 45 4 9 2 3" xfId="8085" xr:uid="{B5A4A7C2-1CCC-4E0B-9523-2A3AA37117A0}"/>
    <cellStyle name="Normal 45 4 9 3" xfId="6954" xr:uid="{7494AAE1-07CE-4881-A897-D71790A609C8}"/>
    <cellStyle name="Normal 45 4 9 3 2" xfId="45841" xr:uid="{B97479C9-F5A4-444F-882E-AB67F1B70F6E}"/>
    <cellStyle name="Normal 45 4 9 3 3" xfId="8643" xr:uid="{BA304603-096F-4955-8FEE-59502A330AAC}"/>
    <cellStyle name="Normal 45 4 9 4" xfId="44140" xr:uid="{20204929-74B1-4C7E-9334-85F505F0FB61}"/>
    <cellStyle name="Normal 45 4 9 5" xfId="44709" xr:uid="{415D8BC4-429B-4B6C-B315-D8CE74A0B67C}"/>
    <cellStyle name="Normal 45 4 9 6" xfId="7511" xr:uid="{506218DD-4845-4C45-B2F5-67B1F7F34D49}"/>
    <cellStyle name="Normal 45 5" xfId="1329" xr:uid="{00000000-0005-0000-0000-00007A100000}"/>
    <cellStyle name="Normal 45 5 10" xfId="35944" xr:uid="{38CC8492-C50E-4F9F-9F3F-DEADF39CF475}"/>
    <cellStyle name="Normal 45 5 11" xfId="44444" xr:uid="{3BA0C081-D1C8-4ED3-B994-F2EC137B9064}"/>
    <cellStyle name="Normal 45 5 12" xfId="7246" xr:uid="{D6A7FC39-6341-4AB6-A4FE-35C79F4E3963}"/>
    <cellStyle name="Normal 45 5 2" xfId="1330" xr:uid="{00000000-0005-0000-0000-00007B100000}"/>
    <cellStyle name="Normal 45 5 2 10" xfId="7247" xr:uid="{D66002A8-C782-4342-A890-1EE8297FFA9C}"/>
    <cellStyle name="Normal 45 5 2 2" xfId="4403" xr:uid="{00000000-0005-0000-0000-00007C100000}"/>
    <cellStyle name="Normal 45 5 2 2 2" xfId="6330" xr:uid="{87E4EB8E-C15C-4747-BC1B-027349F49453}"/>
    <cellStyle name="Normal 45 5 2 2 2 2" xfId="45219" xr:uid="{524F635A-DA18-4F2E-A65A-1A9F83B9C07A}"/>
    <cellStyle name="Normal 45 5 2 2 2 3" xfId="8021" xr:uid="{DABEA37A-E6DE-48BC-8B98-D3E61AD2D65F}"/>
    <cellStyle name="Normal 45 5 2 2 3" xfId="6890" xr:uid="{D6D5C252-3D4F-40B6-96CF-616CF0485131}"/>
    <cellStyle name="Normal 45 5 2 2 3 2" xfId="45777" xr:uid="{CF9EC1D9-959D-48F3-BDB6-31CA025595D8}"/>
    <cellStyle name="Normal 45 5 2 2 3 3" xfId="8579" xr:uid="{5730D48B-F0E8-4BD8-AEFA-ACD81E1FF46B}"/>
    <cellStyle name="Normal 45 5 2 2 4" xfId="44646" xr:uid="{7A21A453-58C7-4A82-BE44-606F2C44885B}"/>
    <cellStyle name="Normal 45 5 2 2 5" xfId="7448" xr:uid="{2954F53A-9EFE-4C05-A166-21A682895609}"/>
    <cellStyle name="Normal 45 5 2 3" xfId="5784" xr:uid="{00000000-0005-0000-0000-00007D100000}"/>
    <cellStyle name="Normal 45 5 2 3 2" xfId="6405" xr:uid="{D6D2669D-083D-49CB-BE36-BE4CAB7D5908}"/>
    <cellStyle name="Normal 45 5 2 3 2 2" xfId="45293" xr:uid="{D540DCE9-F47E-4D88-AD11-D333E1BD0BD7}"/>
    <cellStyle name="Normal 45 5 2 3 2 3" xfId="8095" xr:uid="{5F2FDBF2-E3D5-43A0-81AF-0892F8E39532}"/>
    <cellStyle name="Normal 45 5 2 3 3" xfId="6964" xr:uid="{0A631C01-F55D-4CB1-A7DE-429F9A1470C7}"/>
    <cellStyle name="Normal 45 5 2 3 3 2" xfId="45851" xr:uid="{FC07D89A-315D-473A-AE05-207E39EB4CDF}"/>
    <cellStyle name="Normal 45 5 2 3 3 3" xfId="8653" xr:uid="{3D33152C-B38E-496D-A559-9F761A1AE9D9}"/>
    <cellStyle name="Normal 45 5 2 3 4" xfId="44719" xr:uid="{83B11642-85AD-475F-B8FC-A73A732B9669}"/>
    <cellStyle name="Normal 45 5 2 3 5" xfId="7521" xr:uid="{70B814F6-4EF5-406B-97D8-E3665B02D1A1}"/>
    <cellStyle name="Normal 45 5 2 4" xfId="5857" xr:uid="{00000000-0005-0000-0000-00007E100000}"/>
    <cellStyle name="Normal 45 5 2 4 2" xfId="6478" xr:uid="{A9666F39-21D7-48BE-AED1-4653AF81A647}"/>
    <cellStyle name="Normal 45 5 2 4 2 2" xfId="45366" xr:uid="{5E35FF8E-A7B8-4535-B276-FA1CBEE87D1A}"/>
    <cellStyle name="Normal 45 5 2 4 2 3" xfId="8168" xr:uid="{FC3E38C3-7538-4053-A429-996D921BF60C}"/>
    <cellStyle name="Normal 45 5 2 4 3" xfId="7037" xr:uid="{95CD94EA-AFE6-4BE7-886E-50364C288AE7}"/>
    <cellStyle name="Normal 45 5 2 4 3 2" xfId="45924" xr:uid="{1DE75D5C-CD7D-4A3B-B0A9-55F84C89D551}"/>
    <cellStyle name="Normal 45 5 2 4 3 3" xfId="8726" xr:uid="{B7ADD300-3B39-4FB2-9912-6E2D34315B6D}"/>
    <cellStyle name="Normal 45 5 2 4 4" xfId="44792" xr:uid="{6897ED1A-9C5E-4294-80B2-797F3CE959AB}"/>
    <cellStyle name="Normal 45 5 2 4 5" xfId="7594" xr:uid="{0B1428B8-359F-4197-8EDA-2B42AB1418D8}"/>
    <cellStyle name="Normal 45 5 2 5" xfId="5930" xr:uid="{00000000-0005-0000-0000-00007F100000}"/>
    <cellStyle name="Normal 45 5 2 5 2" xfId="6551" xr:uid="{1969744E-F9D0-41DB-8F71-818A82771284}"/>
    <cellStyle name="Normal 45 5 2 5 2 2" xfId="45439" xr:uid="{60644AA0-FD3E-43AC-A84F-5B36B16A3209}"/>
    <cellStyle name="Normal 45 5 2 5 2 3" xfId="8241" xr:uid="{EFF93DA0-02A2-42A4-862B-5B8D34BEDF07}"/>
    <cellStyle name="Normal 45 5 2 5 3" xfId="7110" xr:uid="{98E8B4A0-1A82-49A8-BB7A-B639B4CAEBCA}"/>
    <cellStyle name="Normal 45 5 2 5 3 2" xfId="45997" xr:uid="{4269F5D1-F585-4244-A234-42C9FAA603D2}"/>
    <cellStyle name="Normal 45 5 2 5 3 3" xfId="8799" xr:uid="{10AC259E-9721-43A9-A3E4-22903EAE9A0C}"/>
    <cellStyle name="Normal 45 5 2 5 4" xfId="44865" xr:uid="{A69F55E5-3CCD-4C7E-80F3-D2675B843605}"/>
    <cellStyle name="Normal 45 5 2 5 5" xfId="7667" xr:uid="{C66D2028-7707-4E7B-826B-8956556E5D56}"/>
    <cellStyle name="Normal 45 5 2 6" xfId="6107" xr:uid="{F24771D0-8451-4220-A129-14F59F98A399}"/>
    <cellStyle name="Normal 45 5 2 6 2" xfId="45015" xr:uid="{323E27BA-3F3D-4B42-9965-7C24542F44D0}"/>
    <cellStyle name="Normal 45 5 2 6 3" xfId="7817" xr:uid="{69E054F5-9CE0-4EAF-A096-79DBC75327F3}"/>
    <cellStyle name="Normal 45 5 2 7" xfId="6688" xr:uid="{2A040F17-74F7-494F-BA44-124B1DB2660D}"/>
    <cellStyle name="Normal 45 5 2 7 2" xfId="45576" xr:uid="{436AA5EF-F1AE-4B3C-8582-30A9F49C0FA4}"/>
    <cellStyle name="Normal 45 5 2 7 3" xfId="8378" xr:uid="{83767EDA-BBCC-4839-AE52-075AC2777544}"/>
    <cellStyle name="Normal 45 5 2 8" xfId="35945" xr:uid="{C37C0444-E16F-465B-8AA9-ABA7FBA81495}"/>
    <cellStyle name="Normal 45 5 2 9" xfId="44445" xr:uid="{AC6B4573-F48B-43BA-BA95-3064A756EEB7}"/>
    <cellStyle name="Normal 45 5 3" xfId="4404" xr:uid="{00000000-0005-0000-0000-000080100000}"/>
    <cellStyle name="Normal 45 5 3 2" xfId="35946" xr:uid="{B674D1B5-E172-4E72-B7DF-A1B6AA25DBE0}"/>
    <cellStyle name="Normal 45 5 4" xfId="4402" xr:uid="{00000000-0005-0000-0000-000081100000}"/>
    <cellStyle name="Normal 45 5 4 2" xfId="6329" xr:uid="{9D4ACB85-D402-4AD2-A475-148C1677FDD4}"/>
    <cellStyle name="Normal 45 5 4 2 2" xfId="45218" xr:uid="{605EDB45-2937-4B3F-824C-A6F737A45850}"/>
    <cellStyle name="Normal 45 5 4 2 3" xfId="8020" xr:uid="{B1C59CAE-976D-40AA-9FB7-4C47BB2D05D8}"/>
    <cellStyle name="Normal 45 5 4 3" xfId="6889" xr:uid="{26251775-FDF1-4784-BB54-D72E122CBD69}"/>
    <cellStyle name="Normal 45 5 4 3 2" xfId="45776" xr:uid="{17A148A6-3B40-4B83-BBB1-4B471727C3D9}"/>
    <cellStyle name="Normal 45 5 4 3 3" xfId="8578" xr:uid="{1E7E099C-65B6-4BCF-A1C3-5C699EF55424}"/>
    <cellStyle name="Normal 45 5 4 4" xfId="44144" xr:uid="{77F7A555-F33A-4F99-89BC-EC40A5C3F756}"/>
    <cellStyle name="Normal 45 5 4 5" xfId="44645" xr:uid="{D3766692-FA66-4077-ACFA-54E664BC99E2}"/>
    <cellStyle name="Normal 45 5 4 6" xfId="7447" xr:uid="{4EFEAF23-CFE0-4042-A12F-6D5DBCFC0611}"/>
    <cellStyle name="Normal 45 5 5" xfId="5783" xr:uid="{00000000-0005-0000-0000-000082100000}"/>
    <cellStyle name="Normal 45 5 5 2" xfId="6404" xr:uid="{65F7439B-C017-41C0-92B0-88F879958FCD}"/>
    <cellStyle name="Normal 45 5 5 2 2" xfId="45292" xr:uid="{9A748341-2F3F-42BD-B5D9-9C0D7287D5AD}"/>
    <cellStyle name="Normal 45 5 5 2 3" xfId="8094" xr:uid="{C6334956-12DB-4996-87F1-AE62CA870CE2}"/>
    <cellStyle name="Normal 45 5 5 3" xfId="6963" xr:uid="{7A92DF89-1769-460F-AFD4-B9A22CB010D3}"/>
    <cellStyle name="Normal 45 5 5 3 2" xfId="45850" xr:uid="{C2CB4424-0FA5-47F6-82DC-5D53FD1218D0}"/>
    <cellStyle name="Normal 45 5 5 3 3" xfId="8652" xr:uid="{F24B393C-A8BB-4E52-99B3-27E4478A82BE}"/>
    <cellStyle name="Normal 45 5 5 4" xfId="44718" xr:uid="{6E748505-59DB-46D1-BDDB-E8E9D6276104}"/>
    <cellStyle name="Normal 45 5 5 5" xfId="7520" xr:uid="{BED53D2C-6A52-4DB0-B794-F3EA60F7E3B6}"/>
    <cellStyle name="Normal 45 5 6" xfId="5856" xr:uid="{00000000-0005-0000-0000-000083100000}"/>
    <cellStyle name="Normal 45 5 6 2" xfId="6477" xr:uid="{684B55A3-883F-4891-B5F9-FEB514AED3F5}"/>
    <cellStyle name="Normal 45 5 6 2 2" xfId="45365" xr:uid="{18E8103F-8676-4CD6-82F4-869897E9CAAD}"/>
    <cellStyle name="Normal 45 5 6 2 3" xfId="8167" xr:uid="{EA7364F1-BBB2-4D26-BF6F-C84D81CB62E1}"/>
    <cellStyle name="Normal 45 5 6 3" xfId="7036" xr:uid="{E60BBC14-A4BD-4774-BC2F-6C6262AAAA2E}"/>
    <cellStyle name="Normal 45 5 6 3 2" xfId="45923" xr:uid="{1AC4473A-CBD6-468A-B050-E9C996D414FB}"/>
    <cellStyle name="Normal 45 5 6 3 3" xfId="8725" xr:uid="{77CA2663-FAAF-4E00-8EAE-B046C071BF94}"/>
    <cellStyle name="Normal 45 5 6 4" xfId="44791" xr:uid="{DF775803-DC2C-4F1F-80C7-4F48F74B1EB0}"/>
    <cellStyle name="Normal 45 5 6 5" xfId="7593" xr:uid="{2B5CF260-378B-4F8B-A159-724D866FFACA}"/>
    <cellStyle name="Normal 45 5 7" xfId="5929" xr:uid="{00000000-0005-0000-0000-000084100000}"/>
    <cellStyle name="Normal 45 5 7 2" xfId="6550" xr:uid="{FB0FA181-650E-4D3D-B712-BCAB80D04E78}"/>
    <cellStyle name="Normal 45 5 7 2 2" xfId="45438" xr:uid="{52EE5E87-6CDD-48AD-858A-1F0991A0C846}"/>
    <cellStyle name="Normal 45 5 7 2 3" xfId="8240" xr:uid="{B9BE58E7-30AB-4F49-A328-C8B3A6428D40}"/>
    <cellStyle name="Normal 45 5 7 3" xfId="7109" xr:uid="{BC79B1BF-7410-4576-834C-EC01542408C3}"/>
    <cellStyle name="Normal 45 5 7 3 2" xfId="45996" xr:uid="{D674F49E-56BE-406A-A32D-B36BF61A3F7B}"/>
    <cellStyle name="Normal 45 5 7 3 3" xfId="8798" xr:uid="{B91C0988-D056-4AC0-83D8-AFE1C32CC27E}"/>
    <cellStyle name="Normal 45 5 7 4" xfId="44864" xr:uid="{2A93EBCD-CE7A-4DFE-A3BA-BC2280348275}"/>
    <cellStyle name="Normal 45 5 7 5" xfId="7666" xr:uid="{1B8840D6-A247-4A84-AF65-60A5A4D6D812}"/>
    <cellStyle name="Normal 45 5 8" xfId="6106" xr:uid="{BBA9E96B-466B-408D-85C6-FD374EB8DE2F}"/>
    <cellStyle name="Normal 45 5 8 2" xfId="45014" xr:uid="{BF0401B8-4723-4227-8CEE-42440C872F38}"/>
    <cellStyle name="Normal 45 5 8 3" xfId="7816" xr:uid="{4DA4A571-2175-4ABD-ADA7-2C3B204E8B87}"/>
    <cellStyle name="Normal 45 5 9" xfId="6687" xr:uid="{D8A651DC-4F9C-403B-A7E2-2FF9FE739E05}"/>
    <cellStyle name="Normal 45 5 9 2" xfId="45575" xr:uid="{6F9DD07F-86C9-4C46-89B4-26AA02FA94BB}"/>
    <cellStyle name="Normal 45 5 9 3" xfId="8377" xr:uid="{E6CF4288-EC6C-4797-BA04-55BA0ABF2C77}"/>
    <cellStyle name="Normal 45 6" xfId="1331" xr:uid="{00000000-0005-0000-0000-000085100000}"/>
    <cellStyle name="Normal 45 6 10" xfId="44446" xr:uid="{89E457B4-102D-4188-991A-178F7EDE9A61}"/>
    <cellStyle name="Normal 45 6 11" xfId="7248" xr:uid="{92CE0910-C5E3-46F4-9C8B-3E6AE04785A5}"/>
    <cellStyle name="Normal 45 6 2" xfId="1332" xr:uid="{00000000-0005-0000-0000-000086100000}"/>
    <cellStyle name="Normal 45 6 2 10" xfId="7249" xr:uid="{B2D4FEA4-65AF-435F-95E6-8F13972B1C92}"/>
    <cellStyle name="Normal 45 6 2 2" xfId="4406" xr:uid="{00000000-0005-0000-0000-000087100000}"/>
    <cellStyle name="Normal 45 6 2 2 2" xfId="6332" xr:uid="{C64782B8-1F66-4F8A-8EBE-2FC6CEE2030B}"/>
    <cellStyle name="Normal 45 6 2 2 2 2" xfId="45221" xr:uid="{A1D6ED75-E18E-41C8-AF4D-47E20C8957EA}"/>
    <cellStyle name="Normal 45 6 2 2 2 3" xfId="8023" xr:uid="{7C0D39C7-A589-41C5-9CB1-5E2F2FC18C87}"/>
    <cellStyle name="Normal 45 6 2 2 3" xfId="6892" xr:uid="{876C7379-45B5-4096-8EAF-C57AA4EEC29F}"/>
    <cellStyle name="Normal 45 6 2 2 3 2" xfId="45779" xr:uid="{6B46A080-C9EA-49B5-82D8-EC990B5BDEC6}"/>
    <cellStyle name="Normal 45 6 2 2 3 3" xfId="8581" xr:uid="{632849B6-4C14-477D-BECE-FCB5241B22E2}"/>
    <cellStyle name="Normal 45 6 2 2 4" xfId="44648" xr:uid="{BFED73A7-F642-4F63-98D0-274044577E55}"/>
    <cellStyle name="Normal 45 6 2 2 5" xfId="7450" xr:uid="{24CF245C-4EEA-4EFA-8D62-49D2EE884C33}"/>
    <cellStyle name="Normal 45 6 2 3" xfId="5786" xr:uid="{00000000-0005-0000-0000-000088100000}"/>
    <cellStyle name="Normal 45 6 2 3 2" xfId="6407" xr:uid="{B2CBB17E-FF84-44AD-9D3C-12FCD33C9FCB}"/>
    <cellStyle name="Normal 45 6 2 3 2 2" xfId="45295" xr:uid="{8902BB35-61D1-4AEC-BBCB-F686DBD9568B}"/>
    <cellStyle name="Normal 45 6 2 3 2 3" xfId="8097" xr:uid="{593EDD66-BC71-4FAD-934A-B81A183B8F22}"/>
    <cellStyle name="Normal 45 6 2 3 3" xfId="6966" xr:uid="{2599D3BE-EE4F-4520-9E80-7F4EB7A0EBED}"/>
    <cellStyle name="Normal 45 6 2 3 3 2" xfId="45853" xr:uid="{659AECFC-8398-41D7-A692-7CA12581452F}"/>
    <cellStyle name="Normal 45 6 2 3 3 3" xfId="8655" xr:uid="{5DEFDE12-EF22-4DDD-9668-7E408FF8C865}"/>
    <cellStyle name="Normal 45 6 2 3 4" xfId="44721" xr:uid="{AC929E2F-3724-45A5-8E15-EDDEF4F024ED}"/>
    <cellStyle name="Normal 45 6 2 3 5" xfId="7523" xr:uid="{83473E4D-EAA5-4FBB-A508-E5519E9C6B1C}"/>
    <cellStyle name="Normal 45 6 2 4" xfId="5859" xr:uid="{00000000-0005-0000-0000-000089100000}"/>
    <cellStyle name="Normal 45 6 2 4 2" xfId="6480" xr:uid="{18804974-0F64-4F8F-BE20-970E67E423F4}"/>
    <cellStyle name="Normal 45 6 2 4 2 2" xfId="45368" xr:uid="{CA9CFFBF-CB66-4305-A2C6-B34270E1BB67}"/>
    <cellStyle name="Normal 45 6 2 4 2 3" xfId="8170" xr:uid="{17CEEF6E-4BE7-4C04-9DE3-B362206BA10B}"/>
    <cellStyle name="Normal 45 6 2 4 3" xfId="7039" xr:uid="{E789B4B1-CE89-44E8-91AA-450AA6BEE904}"/>
    <cellStyle name="Normal 45 6 2 4 3 2" xfId="45926" xr:uid="{8465B4CF-95FE-42DB-93AC-DDDFEEE0C876}"/>
    <cellStyle name="Normal 45 6 2 4 3 3" xfId="8728" xr:uid="{096906A6-3BD6-4F9B-89C9-2E5B42B13756}"/>
    <cellStyle name="Normal 45 6 2 4 4" xfId="44794" xr:uid="{FCB1E05E-78BE-4E9D-B0F8-BC3239BDC570}"/>
    <cellStyle name="Normal 45 6 2 4 5" xfId="7596" xr:uid="{68825069-1747-4011-A9B6-8EFB9A4DDCEE}"/>
    <cellStyle name="Normal 45 6 2 5" xfId="5932" xr:uid="{00000000-0005-0000-0000-00008A100000}"/>
    <cellStyle name="Normal 45 6 2 5 2" xfId="6553" xr:uid="{2859A52D-3242-4B87-89F4-E546F9E18F64}"/>
    <cellStyle name="Normal 45 6 2 5 2 2" xfId="45441" xr:uid="{2A29EB22-CB03-4AA2-840A-6F569E734093}"/>
    <cellStyle name="Normal 45 6 2 5 2 3" xfId="8243" xr:uid="{534074E0-6B38-492D-8FA7-6B3BFFA44A3A}"/>
    <cellStyle name="Normal 45 6 2 5 3" xfId="7112" xr:uid="{4E98D393-4721-4A2C-AA26-0577DBE538A6}"/>
    <cellStyle name="Normal 45 6 2 5 3 2" xfId="45999" xr:uid="{31B45A0E-074D-4850-9DA0-52A8D6A53B7A}"/>
    <cellStyle name="Normal 45 6 2 5 3 3" xfId="8801" xr:uid="{2B1050DB-8A9A-4F71-A681-95BF76221BA0}"/>
    <cellStyle name="Normal 45 6 2 5 4" xfId="44867" xr:uid="{FD138137-0F4D-466A-8F47-A9BA218C0DF1}"/>
    <cellStyle name="Normal 45 6 2 5 5" xfId="7669" xr:uid="{B6FE4909-B664-490A-A0ED-DA623CF83D35}"/>
    <cellStyle name="Normal 45 6 2 6" xfId="6109" xr:uid="{C00F688B-B211-4B2B-9C39-7A52D7962B54}"/>
    <cellStyle name="Normal 45 6 2 6 2" xfId="45017" xr:uid="{2D33EB53-B84E-4C0F-8488-DF2264E7CBC6}"/>
    <cellStyle name="Normal 45 6 2 6 3" xfId="7819" xr:uid="{09583F4F-5133-4F16-AD8F-8692C6361D52}"/>
    <cellStyle name="Normal 45 6 2 7" xfId="6690" xr:uid="{1E9A9364-B5E4-4A59-9F11-B71AA23453B6}"/>
    <cellStyle name="Normal 45 6 2 7 2" xfId="45578" xr:uid="{F514195B-75F1-4CFA-BA73-8233ECAA4786}"/>
    <cellStyle name="Normal 45 6 2 7 3" xfId="8380" xr:uid="{07260BEB-3A7B-4BB2-9734-2629B7120B20}"/>
    <cellStyle name="Normal 45 6 2 8" xfId="35948" xr:uid="{DE8D0F48-0D39-429E-B3A0-A64A0DE34BBF}"/>
    <cellStyle name="Normal 45 6 2 9" xfId="44447" xr:uid="{2BA5851D-A35D-4591-A51E-23834C6348B5}"/>
    <cellStyle name="Normal 45 6 3" xfId="4405" xr:uid="{00000000-0005-0000-0000-00008B100000}"/>
    <cellStyle name="Normal 45 6 3 2" xfId="6331" xr:uid="{FE7D6FB8-1FC7-4E43-ABA0-58C7B1596284}"/>
    <cellStyle name="Normal 45 6 3 2 2" xfId="45220" xr:uid="{B28C4D63-C272-4EE1-B33D-AA5134898E15}"/>
    <cellStyle name="Normal 45 6 3 2 3" xfId="8022" xr:uid="{1474B188-0811-41DB-AA80-59EFB17133AF}"/>
    <cellStyle name="Normal 45 6 3 3" xfId="6891" xr:uid="{ED318679-E52B-451E-8168-8945A639E138}"/>
    <cellStyle name="Normal 45 6 3 3 2" xfId="45778" xr:uid="{6F8CA54D-3E87-4DD5-A027-D399EC4711E4}"/>
    <cellStyle name="Normal 45 6 3 3 3" xfId="8580" xr:uid="{661CBF1E-E7A0-4BD8-B21F-1404FD320B4A}"/>
    <cellStyle name="Normal 45 6 3 4" xfId="44145" xr:uid="{AA3479DC-4A51-4AFA-8462-7170B937C778}"/>
    <cellStyle name="Normal 45 6 3 5" xfId="44647" xr:uid="{DBC247E8-0265-49B9-BBF4-C5DDC7FFD502}"/>
    <cellStyle name="Normal 45 6 3 6" xfId="7449" xr:uid="{D26C5E5C-921B-48A3-8111-8283AF252BF2}"/>
    <cellStyle name="Normal 45 6 4" xfId="5785" xr:uid="{00000000-0005-0000-0000-00008C100000}"/>
    <cellStyle name="Normal 45 6 4 2" xfId="6406" xr:uid="{BF96E596-9238-495A-B363-1C6FA44BF08E}"/>
    <cellStyle name="Normal 45 6 4 2 2" xfId="45294" xr:uid="{ED032D83-0E4F-446D-8AAD-DEC49E36EA8E}"/>
    <cellStyle name="Normal 45 6 4 2 3" xfId="8096" xr:uid="{643DCE0B-3CFA-47A5-BA91-0E9E6CC41121}"/>
    <cellStyle name="Normal 45 6 4 3" xfId="6965" xr:uid="{970C5EC0-7894-4B04-AAF5-6D003EF641D3}"/>
    <cellStyle name="Normal 45 6 4 3 2" xfId="45852" xr:uid="{DEFBF0EB-1649-44B3-847B-2AFA0CAD2A29}"/>
    <cellStyle name="Normal 45 6 4 3 3" xfId="8654" xr:uid="{CCD9651E-C4FB-436E-A18A-2DD3C9BD9259}"/>
    <cellStyle name="Normal 45 6 4 4" xfId="44720" xr:uid="{E4A8A72C-AA71-4DC9-A340-AA153947CD8D}"/>
    <cellStyle name="Normal 45 6 4 5" xfId="7522" xr:uid="{F59DF207-40FD-4068-83A5-70F25B77CFF8}"/>
    <cellStyle name="Normal 45 6 5" xfId="5858" xr:uid="{00000000-0005-0000-0000-00008D100000}"/>
    <cellStyle name="Normal 45 6 5 2" xfId="6479" xr:uid="{D8576574-D89A-4184-83C7-8E94093F60B4}"/>
    <cellStyle name="Normal 45 6 5 2 2" xfId="45367" xr:uid="{E4F31F06-2B48-4DE8-ACF7-C62A12C0AA18}"/>
    <cellStyle name="Normal 45 6 5 2 3" xfId="8169" xr:uid="{0ED132A9-5417-41B8-8688-153F35FF3BAB}"/>
    <cellStyle name="Normal 45 6 5 3" xfId="7038" xr:uid="{E99ABB0D-E23E-4B8B-AF4F-383A811CBC6B}"/>
    <cellStyle name="Normal 45 6 5 3 2" xfId="45925" xr:uid="{8B271D2A-084C-46B1-9F32-B3339DDEB1E3}"/>
    <cellStyle name="Normal 45 6 5 3 3" xfId="8727" xr:uid="{AF3A9966-2F8C-4088-8672-9A1DC5943FAD}"/>
    <cellStyle name="Normal 45 6 5 4" xfId="44793" xr:uid="{520A614C-6D68-4D4E-9245-03C93283D64F}"/>
    <cellStyle name="Normal 45 6 5 5" xfId="7595" xr:uid="{51360BDF-CF8A-41B4-B7EB-F5BA09B14B3E}"/>
    <cellStyle name="Normal 45 6 6" xfId="5931" xr:uid="{00000000-0005-0000-0000-00008E100000}"/>
    <cellStyle name="Normal 45 6 6 2" xfId="6552" xr:uid="{B9658B02-3471-4AFE-B81A-CB245BFBF596}"/>
    <cellStyle name="Normal 45 6 6 2 2" xfId="45440" xr:uid="{47C6A73A-986D-47E9-87CF-AD249A1429CF}"/>
    <cellStyle name="Normal 45 6 6 2 3" xfId="8242" xr:uid="{78264063-C2CE-4ECB-A538-8F092CB9743E}"/>
    <cellStyle name="Normal 45 6 6 3" xfId="7111" xr:uid="{0423EB3A-5965-40B7-8E52-99D4124F1DF1}"/>
    <cellStyle name="Normal 45 6 6 3 2" xfId="45998" xr:uid="{8A420C1A-10FC-42C3-83C0-F5ABF067D83F}"/>
    <cellStyle name="Normal 45 6 6 3 3" xfId="8800" xr:uid="{4B50ED3F-DA67-41ED-83DA-DB0A2313F27D}"/>
    <cellStyle name="Normal 45 6 6 4" xfId="44866" xr:uid="{E21D64B4-C465-431D-808A-20EC5B8CF403}"/>
    <cellStyle name="Normal 45 6 6 5" xfId="7668" xr:uid="{23732C23-9C04-4364-9634-63716595869D}"/>
    <cellStyle name="Normal 45 6 7" xfId="6108" xr:uid="{8EDA7785-5390-4812-90C7-DCA233CBB2C5}"/>
    <cellStyle name="Normal 45 6 7 2" xfId="45016" xr:uid="{8BCA67B9-022F-4A50-8027-245B7746BF95}"/>
    <cellStyle name="Normal 45 6 7 3" xfId="7818" xr:uid="{0245ACA4-0893-4366-BB47-FE2B73D60E5D}"/>
    <cellStyle name="Normal 45 6 8" xfId="6689" xr:uid="{52800469-B6F2-44B9-9FB5-F85A1F00E747}"/>
    <cellStyle name="Normal 45 6 8 2" xfId="45577" xr:uid="{656D7252-CC89-4CAA-8843-64F99D91C949}"/>
    <cellStyle name="Normal 45 6 8 3" xfId="8379" xr:uid="{647F31CF-7F94-4FC5-B260-D38B049F0B20}"/>
    <cellStyle name="Normal 45 6 9" xfId="35947" xr:uid="{D5912C94-151F-4A95-9FEC-4AA00BADB155}"/>
    <cellStyle name="Normal 45 7" xfId="1333" xr:uid="{00000000-0005-0000-0000-00008F100000}"/>
    <cellStyle name="Normal 45 7 10" xfId="44448" xr:uid="{FBE18B39-E2D2-444F-ACE1-4A3F857AB0FF}"/>
    <cellStyle name="Normal 45 7 11" xfId="7250" xr:uid="{7E0C9D6F-F477-4102-8059-38B1BF979C2F}"/>
    <cellStyle name="Normal 45 7 2" xfId="1334" xr:uid="{00000000-0005-0000-0000-000090100000}"/>
    <cellStyle name="Normal 45 7 2 10" xfId="7251" xr:uid="{FEE8CD9E-B66D-4002-A569-55A8CC605A75}"/>
    <cellStyle name="Normal 45 7 2 2" xfId="4408" xr:uid="{00000000-0005-0000-0000-000091100000}"/>
    <cellStyle name="Normal 45 7 2 2 2" xfId="6334" xr:uid="{111F9FFD-764D-41DC-926C-37253DAC270E}"/>
    <cellStyle name="Normal 45 7 2 2 2 2" xfId="45223" xr:uid="{9F3D4825-CC57-408B-9815-26DEB9F74D8D}"/>
    <cellStyle name="Normal 45 7 2 2 2 3" xfId="8025" xr:uid="{775CDB0E-C0A4-455D-8D53-715A28A6E7ED}"/>
    <cellStyle name="Normal 45 7 2 2 3" xfId="6894" xr:uid="{5B22E1FD-E33A-415D-BA6D-A733F14BEB4F}"/>
    <cellStyle name="Normal 45 7 2 2 3 2" xfId="45781" xr:uid="{BE810FFF-C123-41BB-9200-D9A2EC84916B}"/>
    <cellStyle name="Normal 45 7 2 2 3 3" xfId="8583" xr:uid="{0D2AC6A7-218A-4CC7-BB7D-0C14C9D9DD7A}"/>
    <cellStyle name="Normal 45 7 2 2 4" xfId="44650" xr:uid="{33A1A429-2C84-4B3B-8C1E-25609210168A}"/>
    <cellStyle name="Normal 45 7 2 2 5" xfId="7452" xr:uid="{57C64392-8B3C-479F-8DE1-F498FA32A026}"/>
    <cellStyle name="Normal 45 7 2 3" xfId="5788" xr:uid="{00000000-0005-0000-0000-000092100000}"/>
    <cellStyle name="Normal 45 7 2 3 2" xfId="6409" xr:uid="{9244CC83-6418-4F31-86C2-D5BD164DF560}"/>
    <cellStyle name="Normal 45 7 2 3 2 2" xfId="45297" xr:uid="{559B2690-D5B9-4F03-8375-B480648576B4}"/>
    <cellStyle name="Normal 45 7 2 3 2 3" xfId="8099" xr:uid="{E278BA89-DC01-4FBD-8D67-5B8E33109CE1}"/>
    <cellStyle name="Normal 45 7 2 3 3" xfId="6968" xr:uid="{730B68E1-DF14-46B0-91BA-B0D4CB6309D4}"/>
    <cellStyle name="Normal 45 7 2 3 3 2" xfId="45855" xr:uid="{20B35F07-C4D7-47B6-B96E-8C72EFAE2476}"/>
    <cellStyle name="Normal 45 7 2 3 3 3" xfId="8657" xr:uid="{A5B7D603-AE1E-4370-AA6F-13DB39D765AF}"/>
    <cellStyle name="Normal 45 7 2 3 4" xfId="44723" xr:uid="{2DFBB6D6-C0A1-4589-AAB1-8A03AFDFD8D2}"/>
    <cellStyle name="Normal 45 7 2 3 5" xfId="7525" xr:uid="{3CFC7DF0-34AC-4ED2-A1DC-E42307C59001}"/>
    <cellStyle name="Normal 45 7 2 4" xfId="5861" xr:uid="{00000000-0005-0000-0000-000093100000}"/>
    <cellStyle name="Normal 45 7 2 4 2" xfId="6482" xr:uid="{D430520D-28C6-40AC-B0D4-F51F23B437F3}"/>
    <cellStyle name="Normal 45 7 2 4 2 2" xfId="45370" xr:uid="{8DD42F22-AD5D-405D-AEBD-BE5E99B2BE1B}"/>
    <cellStyle name="Normal 45 7 2 4 2 3" xfId="8172" xr:uid="{03CDE472-1E30-4040-9832-5C76ED543750}"/>
    <cellStyle name="Normal 45 7 2 4 3" xfId="7041" xr:uid="{47D736B2-8496-4E8E-9FA1-9C07887B0AD6}"/>
    <cellStyle name="Normal 45 7 2 4 3 2" xfId="45928" xr:uid="{2B687085-A486-45AF-9215-8DF77B4BCA7D}"/>
    <cellStyle name="Normal 45 7 2 4 3 3" xfId="8730" xr:uid="{21E1754A-569A-4B1F-83F1-842198F4E59E}"/>
    <cellStyle name="Normal 45 7 2 4 4" xfId="44796" xr:uid="{CFE66E37-8386-441A-8417-A42723FB6EA2}"/>
    <cellStyle name="Normal 45 7 2 4 5" xfId="7598" xr:uid="{71A43B8E-BD3F-493F-8775-AC0E2C1C7313}"/>
    <cellStyle name="Normal 45 7 2 5" xfId="5934" xr:uid="{00000000-0005-0000-0000-000094100000}"/>
    <cellStyle name="Normal 45 7 2 5 2" xfId="6555" xr:uid="{D0137A58-EBAE-4D21-908C-48E7D6B895AC}"/>
    <cellStyle name="Normal 45 7 2 5 2 2" xfId="45443" xr:uid="{F063658F-8097-49FE-80A1-43F325E807E4}"/>
    <cellStyle name="Normal 45 7 2 5 2 3" xfId="8245" xr:uid="{9BF3252A-DFD4-415F-8E13-B0869F86DFD1}"/>
    <cellStyle name="Normal 45 7 2 5 3" xfId="7114" xr:uid="{1D997ADA-E12E-4B46-84ED-139B90FF93D3}"/>
    <cellStyle name="Normal 45 7 2 5 3 2" xfId="46001" xr:uid="{C782ABD8-90C9-4D5A-8B51-FB1B10FCE898}"/>
    <cellStyle name="Normal 45 7 2 5 3 3" xfId="8803" xr:uid="{48543017-44FA-4BD7-8D2C-121DA145256B}"/>
    <cellStyle name="Normal 45 7 2 5 4" xfId="44869" xr:uid="{C26129EC-D9FD-4B81-B63F-E07CC8AD88BC}"/>
    <cellStyle name="Normal 45 7 2 5 5" xfId="7671" xr:uid="{4E6FBAF1-D788-499A-AF4D-5084B2413579}"/>
    <cellStyle name="Normal 45 7 2 6" xfId="6111" xr:uid="{681B7889-BE12-4C8C-822C-7ABF632729FD}"/>
    <cellStyle name="Normal 45 7 2 6 2" xfId="45019" xr:uid="{CD8588E7-02AC-4EAF-BC78-27AFE2E64453}"/>
    <cellStyle name="Normal 45 7 2 6 3" xfId="7821" xr:uid="{6253CF30-4CB2-4FC6-B416-7B43428A4F59}"/>
    <cellStyle name="Normal 45 7 2 7" xfId="6692" xr:uid="{83D32975-A353-4D86-931E-950AFBEFB848}"/>
    <cellStyle name="Normal 45 7 2 7 2" xfId="45580" xr:uid="{1C622EF0-2B0A-41C8-9D16-E63F296F3170}"/>
    <cellStyle name="Normal 45 7 2 7 3" xfId="8382" xr:uid="{09517964-B20C-4C5D-BEBA-0CB348C6D18D}"/>
    <cellStyle name="Normal 45 7 2 8" xfId="44146" xr:uid="{CB6FDAE8-B434-43F0-84B3-A898BA0EB8D4}"/>
    <cellStyle name="Normal 45 7 2 9" xfId="44449" xr:uid="{C4E00F93-7362-4E98-8D3E-FC92356C50B1}"/>
    <cellStyle name="Normal 45 7 3" xfId="4407" xr:uid="{00000000-0005-0000-0000-000095100000}"/>
    <cellStyle name="Normal 45 7 3 2" xfId="6333" xr:uid="{0EA1C13B-0550-446E-B12E-14EE68E4E09C}"/>
    <cellStyle name="Normal 45 7 3 2 2" xfId="45222" xr:uid="{64D0A1C1-6138-4FE3-AE6E-B25D59F57CBF}"/>
    <cellStyle name="Normal 45 7 3 2 3" xfId="8024" xr:uid="{95ECC13A-AE21-41C0-BDAE-91E96BEE56F2}"/>
    <cellStyle name="Normal 45 7 3 3" xfId="6893" xr:uid="{68F851F9-E659-4154-B986-A7B02F51210E}"/>
    <cellStyle name="Normal 45 7 3 3 2" xfId="45780" xr:uid="{48668176-D636-4920-B660-44C40D62A03F}"/>
    <cellStyle name="Normal 45 7 3 3 3" xfId="8582" xr:uid="{1C5926A4-6982-48AC-BBE7-34E662E4DD20}"/>
    <cellStyle name="Normal 45 7 3 4" xfId="44649" xr:uid="{DA2C0AD8-38FF-41CD-8FF0-3E099EC146B9}"/>
    <cellStyle name="Normal 45 7 3 5" xfId="7451" xr:uid="{7CAF563C-7137-49FF-AF08-BBF812569A85}"/>
    <cellStyle name="Normal 45 7 4" xfId="5787" xr:uid="{00000000-0005-0000-0000-000096100000}"/>
    <cellStyle name="Normal 45 7 4 2" xfId="6408" xr:uid="{FFBA61ED-FBE0-4F16-A726-94BCBE3ACA88}"/>
    <cellStyle name="Normal 45 7 4 2 2" xfId="45296" xr:uid="{E14E501D-F007-442C-8A26-8B03B2605A3A}"/>
    <cellStyle name="Normal 45 7 4 2 3" xfId="8098" xr:uid="{555B0ADB-75E9-4CC2-A947-CB64AF4F191B}"/>
    <cellStyle name="Normal 45 7 4 3" xfId="6967" xr:uid="{AF26FD14-004D-4F1F-BECB-E96905293B78}"/>
    <cellStyle name="Normal 45 7 4 3 2" xfId="45854" xr:uid="{EC7D3081-B95C-4111-9A0B-DD06A1D23BC5}"/>
    <cellStyle name="Normal 45 7 4 3 3" xfId="8656" xr:uid="{CBE0671C-FC78-4261-AD15-B802EDCF085A}"/>
    <cellStyle name="Normal 45 7 4 4" xfId="44722" xr:uid="{B1FD7471-2A1E-4438-8C99-5832058BADA9}"/>
    <cellStyle name="Normal 45 7 4 5" xfId="7524" xr:uid="{7F4B3B35-3C64-415C-9192-2431CD4B4BBB}"/>
    <cellStyle name="Normal 45 7 5" xfId="5860" xr:uid="{00000000-0005-0000-0000-000097100000}"/>
    <cellStyle name="Normal 45 7 5 2" xfId="6481" xr:uid="{C4105174-05B3-4550-9FED-5DFD8B9562B2}"/>
    <cellStyle name="Normal 45 7 5 2 2" xfId="45369" xr:uid="{50F3807B-40BB-49D0-9457-18038AD1F822}"/>
    <cellStyle name="Normal 45 7 5 2 3" xfId="8171" xr:uid="{20E7090F-272C-4705-98CF-1E1549C11B55}"/>
    <cellStyle name="Normal 45 7 5 3" xfId="7040" xr:uid="{95B22F06-8C45-4C3E-81FE-CD7346F697F2}"/>
    <cellStyle name="Normal 45 7 5 3 2" xfId="45927" xr:uid="{72FE1699-F759-4BEE-909A-88975D0E6BB1}"/>
    <cellStyle name="Normal 45 7 5 3 3" xfId="8729" xr:uid="{2C43DAE8-922A-4AF9-95BA-A6944CB57ACF}"/>
    <cellStyle name="Normal 45 7 5 4" xfId="44795" xr:uid="{899B1A03-3695-45C6-B812-9E193DB07AF6}"/>
    <cellStyle name="Normal 45 7 5 5" xfId="7597" xr:uid="{69B5DE31-1373-42B6-80B9-9B7BCA169807}"/>
    <cellStyle name="Normal 45 7 6" xfId="5933" xr:uid="{00000000-0005-0000-0000-000098100000}"/>
    <cellStyle name="Normal 45 7 6 2" xfId="6554" xr:uid="{D9E59668-5B87-4798-8472-27C0434965A5}"/>
    <cellStyle name="Normal 45 7 6 2 2" xfId="45442" xr:uid="{211B7963-9758-48F2-82A3-6AEE8E5AC5D9}"/>
    <cellStyle name="Normal 45 7 6 2 3" xfId="8244" xr:uid="{A07E3C7C-D832-4F8B-8849-5871200FD456}"/>
    <cellStyle name="Normal 45 7 6 3" xfId="7113" xr:uid="{ECF73496-13C6-4E23-A769-0E098D094244}"/>
    <cellStyle name="Normal 45 7 6 3 2" xfId="46000" xr:uid="{53454FF9-4919-4259-9C36-EF8A71B73AFC}"/>
    <cellStyle name="Normal 45 7 6 3 3" xfId="8802" xr:uid="{EE7ADC11-CF4C-4DC2-AB0D-F426450A5827}"/>
    <cellStyle name="Normal 45 7 6 4" xfId="44868" xr:uid="{9D48A482-2A02-453C-834A-4AA4AAA54B63}"/>
    <cellStyle name="Normal 45 7 6 5" xfId="7670" xr:uid="{1D0AA86B-2FE8-4D18-B2D5-CA88B28E76D5}"/>
    <cellStyle name="Normal 45 7 7" xfId="6110" xr:uid="{A6639620-3899-467B-8500-C3426D712354}"/>
    <cellStyle name="Normal 45 7 7 2" xfId="45018" xr:uid="{664EA448-7FCE-4F77-9DE9-D41C52FC7A85}"/>
    <cellStyle name="Normal 45 7 7 3" xfId="7820" xr:uid="{66A28A50-AA76-4388-BBEE-F5599863C2FE}"/>
    <cellStyle name="Normal 45 7 8" xfId="6691" xr:uid="{9626496C-D80B-4CE0-989E-B986C46699E3}"/>
    <cellStyle name="Normal 45 7 8 2" xfId="45579" xr:uid="{E9C70E53-BA43-4754-BE65-A298CF21C122}"/>
    <cellStyle name="Normal 45 7 8 3" xfId="8381" xr:uid="{3CADA394-076D-4887-ADB6-7D831D8770AF}"/>
    <cellStyle name="Normal 45 7 9" xfId="35949" xr:uid="{E033163F-C90F-4739-92CC-6C2CFEACD17C}"/>
    <cellStyle name="Normal 45 8" xfId="1335" xr:uid="{00000000-0005-0000-0000-000099100000}"/>
    <cellStyle name="Normal 45 8 10" xfId="7252" xr:uid="{5ABFA1E5-3C1B-40B2-8DF9-0B2FB2746B55}"/>
    <cellStyle name="Normal 45 8 2" xfId="4409" xr:uid="{00000000-0005-0000-0000-00009A100000}"/>
    <cellStyle name="Normal 45 8 2 2" xfId="6335" xr:uid="{5748D1FB-E374-4A32-AF98-2C23D1D89CEC}"/>
    <cellStyle name="Normal 45 8 2 2 2" xfId="45224" xr:uid="{82645128-36C8-4F79-AAA2-19E2E02B775F}"/>
    <cellStyle name="Normal 45 8 2 2 3" xfId="8026" xr:uid="{7C5FAA13-87E5-45A6-AD07-8560418220D3}"/>
    <cellStyle name="Normal 45 8 2 3" xfId="6895" xr:uid="{30D8E02A-72F6-4565-95A2-3EB97DFDDDE4}"/>
    <cellStyle name="Normal 45 8 2 3 2" xfId="45782" xr:uid="{D879A10E-A5DB-4616-842E-367F991B55A8}"/>
    <cellStyle name="Normal 45 8 2 3 3" xfId="8584" xr:uid="{A45A9F5F-1C58-479E-BD93-5519DB29A0F5}"/>
    <cellStyle name="Normal 45 8 2 4" xfId="44651" xr:uid="{88C179AF-41DD-4CD8-90D9-F1F3E3CFDA49}"/>
    <cellStyle name="Normal 45 8 2 5" xfId="7453" xr:uid="{2BCBBA6D-382F-4D1A-A161-36FCAEDE22E2}"/>
    <cellStyle name="Normal 45 8 3" xfId="5789" xr:uid="{00000000-0005-0000-0000-00009B100000}"/>
    <cellStyle name="Normal 45 8 3 2" xfId="6410" xr:uid="{37701118-0ED4-4BD4-9904-5728265112B2}"/>
    <cellStyle name="Normal 45 8 3 2 2" xfId="45298" xr:uid="{D2FFA2C8-A41C-4872-BA66-EEF6A5B935CF}"/>
    <cellStyle name="Normal 45 8 3 2 3" xfId="8100" xr:uid="{983E34CD-3235-47BC-B47F-9CB6D541AEC4}"/>
    <cellStyle name="Normal 45 8 3 3" xfId="6969" xr:uid="{C077BA6F-2D07-4262-8D78-16B6FEA33BD5}"/>
    <cellStyle name="Normal 45 8 3 3 2" xfId="45856" xr:uid="{C2A8E64F-1099-4FD1-96B5-239AA8D5C948}"/>
    <cellStyle name="Normal 45 8 3 3 3" xfId="8658" xr:uid="{09DCB191-E3D4-40A9-89BF-E88548B02A58}"/>
    <cellStyle name="Normal 45 8 3 4" xfId="44724" xr:uid="{DDB6E521-B0D7-4B16-8F96-1C9A32C32601}"/>
    <cellStyle name="Normal 45 8 3 5" xfId="7526" xr:uid="{152B97FE-647E-4600-8ADD-12AEB9726545}"/>
    <cellStyle name="Normal 45 8 4" xfId="5862" xr:uid="{00000000-0005-0000-0000-00009C100000}"/>
    <cellStyle name="Normal 45 8 4 2" xfId="6483" xr:uid="{BA72ABEF-FB50-4024-9AD0-319B32EBAB78}"/>
    <cellStyle name="Normal 45 8 4 2 2" xfId="45371" xr:uid="{F441CF82-458B-4556-BDFF-36D90E0A7630}"/>
    <cellStyle name="Normal 45 8 4 2 3" xfId="8173" xr:uid="{5C23E307-B65B-4CA5-AF24-612B9AFEDD50}"/>
    <cellStyle name="Normal 45 8 4 3" xfId="7042" xr:uid="{86D0A068-BBBE-4240-8948-7E918E376A38}"/>
    <cellStyle name="Normal 45 8 4 3 2" xfId="45929" xr:uid="{D792D593-D44D-4F63-B875-86E6A79A81FA}"/>
    <cellStyle name="Normal 45 8 4 3 3" xfId="8731" xr:uid="{419A475E-6892-4E7E-B846-9B97CBC67442}"/>
    <cellStyle name="Normal 45 8 4 4" xfId="44797" xr:uid="{CA354D96-E1E4-45C3-8332-EE574FA17E88}"/>
    <cellStyle name="Normal 45 8 4 5" xfId="7599" xr:uid="{4A1DA3EC-162E-48CE-8CDA-EE4C188CE664}"/>
    <cellStyle name="Normal 45 8 5" xfId="5935" xr:uid="{00000000-0005-0000-0000-00009D100000}"/>
    <cellStyle name="Normal 45 8 5 2" xfId="6556" xr:uid="{B2E8AD15-BE32-471F-B760-C19D3336E3DA}"/>
    <cellStyle name="Normal 45 8 5 2 2" xfId="45444" xr:uid="{4DD5893C-C456-4630-A0F8-040402592B44}"/>
    <cellStyle name="Normal 45 8 5 2 3" xfId="8246" xr:uid="{56C84F0D-DB3E-4AFE-B7F9-06038D4252DA}"/>
    <cellStyle name="Normal 45 8 5 3" xfId="7115" xr:uid="{FBFED167-D1D5-458B-9688-E6E602752089}"/>
    <cellStyle name="Normal 45 8 5 3 2" xfId="46002" xr:uid="{1DC7BF0D-887B-4EDB-AA64-C146807E18D1}"/>
    <cellStyle name="Normal 45 8 5 3 3" xfId="8804" xr:uid="{DB91FB51-D02E-4784-B517-9F79DB927B36}"/>
    <cellStyle name="Normal 45 8 5 4" xfId="44870" xr:uid="{27F8A6D3-1615-4D04-8605-53707842E306}"/>
    <cellStyle name="Normal 45 8 5 5" xfId="7672" xr:uid="{0B648E72-9FD6-4813-A855-8A06957357EA}"/>
    <cellStyle name="Normal 45 8 6" xfId="6112" xr:uid="{3A728FD7-B816-4951-8967-EF1A14E082E8}"/>
    <cellStyle name="Normal 45 8 6 2" xfId="45020" xr:uid="{203DB5F7-9D33-4004-B2A1-EA6BFE145C3F}"/>
    <cellStyle name="Normal 45 8 6 3" xfId="7822" xr:uid="{7425FA7D-BE4D-48D3-8EAB-8CF61E0B1736}"/>
    <cellStyle name="Normal 45 8 7" xfId="6693" xr:uid="{27D623A6-A16F-4952-9BD0-B9B385F58917}"/>
    <cellStyle name="Normal 45 8 7 2" xfId="45581" xr:uid="{273B5367-0C58-4D71-B36B-2F6C5834565A}"/>
    <cellStyle name="Normal 45 8 7 3" xfId="8383" xr:uid="{5F331D46-C5A2-402B-A0E6-86338C92042F}"/>
    <cellStyle name="Normal 45 8 8" xfId="35950" xr:uid="{075DA9F9-CF30-43B3-9EBF-5F28BA253EED}"/>
    <cellStyle name="Normal 45 8 9" xfId="44450" xr:uid="{58FD39E2-7E3D-4349-BA5A-BD36EEA9144F}"/>
    <cellStyle name="Normal 45 9" xfId="1336" xr:uid="{00000000-0005-0000-0000-00009E100000}"/>
    <cellStyle name="Normal 45 9 10" xfId="7253" xr:uid="{71BA0237-8633-42D4-BFD8-59C9AE69F2FC}"/>
    <cellStyle name="Normal 45 9 2" xfId="4410" xr:uid="{00000000-0005-0000-0000-00009F100000}"/>
    <cellStyle name="Normal 45 9 2 2" xfId="6336" xr:uid="{D08C0509-41F0-4E2F-AB7E-CD65A9C30A98}"/>
    <cellStyle name="Normal 45 9 2 2 2" xfId="45225" xr:uid="{DE366B87-3D28-44B6-B8CB-2C074D8C965B}"/>
    <cellStyle name="Normal 45 9 2 2 3" xfId="8027" xr:uid="{0C30882E-C1BC-4347-8901-205D6B8E7AB3}"/>
    <cellStyle name="Normal 45 9 2 3" xfId="6896" xr:uid="{5B475E56-3409-4EC1-B215-5CEA52DC0142}"/>
    <cellStyle name="Normal 45 9 2 3 2" xfId="45783" xr:uid="{F8A41275-2772-40CE-927D-A90DC666B3C4}"/>
    <cellStyle name="Normal 45 9 2 3 3" xfId="8585" xr:uid="{0AB107F4-D054-460D-8615-1BF1CFA4F9FD}"/>
    <cellStyle name="Normal 45 9 2 4" xfId="44652" xr:uid="{0A6BC32A-F303-4F89-9769-A2830403931E}"/>
    <cellStyle name="Normal 45 9 2 5" xfId="7454" xr:uid="{580457B5-F973-4BE5-8E76-878111926E14}"/>
    <cellStyle name="Normal 45 9 3" xfId="5790" xr:uid="{00000000-0005-0000-0000-0000A0100000}"/>
    <cellStyle name="Normal 45 9 3 2" xfId="6411" xr:uid="{0CE1A3F5-2504-467C-9AAE-002AE6B440C0}"/>
    <cellStyle name="Normal 45 9 3 2 2" xfId="45299" xr:uid="{2B4B01B7-F03B-4BAE-BB2B-0674702A371D}"/>
    <cellStyle name="Normal 45 9 3 2 3" xfId="8101" xr:uid="{B2ACFA9A-8A65-425A-887B-0AAAE8E21691}"/>
    <cellStyle name="Normal 45 9 3 3" xfId="6970" xr:uid="{286A524E-E16D-4665-BE13-0FCB6EA0AAB7}"/>
    <cellStyle name="Normal 45 9 3 3 2" xfId="45857" xr:uid="{DA1BDB33-97C1-400F-8807-672D657EECDD}"/>
    <cellStyle name="Normal 45 9 3 3 3" xfId="8659" xr:uid="{5CD47245-1E13-475E-AC5A-6EF9050E988B}"/>
    <cellStyle name="Normal 45 9 3 4" xfId="44725" xr:uid="{B448E519-8240-4048-AA2C-DEF0FD8C2B5C}"/>
    <cellStyle name="Normal 45 9 3 5" xfId="7527" xr:uid="{D3F5983D-C6D0-44AF-A644-53AF91C6E963}"/>
    <cellStyle name="Normal 45 9 4" xfId="5863" xr:uid="{00000000-0005-0000-0000-0000A1100000}"/>
    <cellStyle name="Normal 45 9 4 2" xfId="6484" xr:uid="{BF2F0A7D-17BF-4D86-BEC5-0AC9902ECFC7}"/>
    <cellStyle name="Normal 45 9 4 2 2" xfId="45372" xr:uid="{70A37AB3-AA92-4CDD-9097-CB4CCFF628A4}"/>
    <cellStyle name="Normal 45 9 4 2 3" xfId="8174" xr:uid="{50A05A42-06F5-4A60-AAF0-2889C136CE34}"/>
    <cellStyle name="Normal 45 9 4 3" xfId="7043" xr:uid="{20132E1E-325A-4E3D-8064-B8979FA7AA54}"/>
    <cellStyle name="Normal 45 9 4 3 2" xfId="45930" xr:uid="{DA705D87-7589-4504-846F-8B195068F066}"/>
    <cellStyle name="Normal 45 9 4 3 3" xfId="8732" xr:uid="{5288D153-D63C-44C5-8B61-4D6762A7214D}"/>
    <cellStyle name="Normal 45 9 4 4" xfId="44798" xr:uid="{C6BD0232-5D4A-4633-809C-340A4E47C22A}"/>
    <cellStyle name="Normal 45 9 4 5" xfId="7600" xr:uid="{8354F77F-1413-4861-B9D2-208C43F0C07C}"/>
    <cellStyle name="Normal 45 9 5" xfId="5936" xr:uid="{00000000-0005-0000-0000-0000A2100000}"/>
    <cellStyle name="Normal 45 9 5 2" xfId="6557" xr:uid="{D9C96CF0-DB8A-454A-8E0E-BB89C2163F4A}"/>
    <cellStyle name="Normal 45 9 5 2 2" xfId="45445" xr:uid="{FA372C5E-EBC5-444F-8478-FFAAABE30AE7}"/>
    <cellStyle name="Normal 45 9 5 2 3" xfId="8247" xr:uid="{42B17BCF-AD20-467B-BD2D-9B6C32D67B05}"/>
    <cellStyle name="Normal 45 9 5 3" xfId="7116" xr:uid="{62AD64EA-6EF9-41B6-9588-CD8B8A67B80B}"/>
    <cellStyle name="Normal 45 9 5 3 2" xfId="46003" xr:uid="{A9255442-B31B-4E7D-AF3F-158348D26BFB}"/>
    <cellStyle name="Normal 45 9 5 3 3" xfId="8805" xr:uid="{4072A5DF-F463-4D65-9168-1178E61CE9EA}"/>
    <cellStyle name="Normal 45 9 5 4" xfId="44871" xr:uid="{D21EFCA8-C35B-4AD5-A739-625B5591AA83}"/>
    <cellStyle name="Normal 45 9 5 5" xfId="7673" xr:uid="{2819D394-9467-4EB1-86B6-87C839176B86}"/>
    <cellStyle name="Normal 45 9 6" xfId="6113" xr:uid="{5F2ACBFB-A515-4891-8C20-FC9AF2DE1299}"/>
    <cellStyle name="Normal 45 9 6 2" xfId="45021" xr:uid="{42F1C4E7-5348-4344-AF70-0BD395459790}"/>
    <cellStyle name="Normal 45 9 6 3" xfId="7823" xr:uid="{1F265EE4-176A-4423-BC86-669928E22D43}"/>
    <cellStyle name="Normal 45 9 7" xfId="6694" xr:uid="{640AC34C-C616-4ED1-B757-48266DFE638B}"/>
    <cellStyle name="Normal 45 9 7 2" xfId="45582" xr:uid="{BA43631F-EBD1-4B35-B867-DBF89DA225D8}"/>
    <cellStyle name="Normal 45 9 7 3" xfId="8384" xr:uid="{B35E43D9-0263-42A1-BF93-B72F8F2AA2C6}"/>
    <cellStyle name="Normal 45 9 8" xfId="35951" xr:uid="{7B96BF08-8227-4D98-933A-5BCCDAA1BD33}"/>
    <cellStyle name="Normal 45 9 9" xfId="44451" xr:uid="{E96223A9-4DBE-4E4D-BA33-56A725F58BD5}"/>
    <cellStyle name="Normal 45_PRN-Daudzumi" xfId="35952" xr:uid="{D6636AF1-6BD5-4D89-828D-0C81476B02B7}"/>
    <cellStyle name="Normal 46" xfId="1337" xr:uid="{00000000-0005-0000-0000-0000A3100000}"/>
    <cellStyle name="Normal 46 10" xfId="35953" xr:uid="{4F751804-0E60-44C9-ADA5-488639B8D3A8}"/>
    <cellStyle name="Normal 46 2" xfId="1338" xr:uid="{00000000-0005-0000-0000-0000A4100000}"/>
    <cellStyle name="Normal 46 2 2" xfId="1339" xr:uid="{00000000-0005-0000-0000-0000A5100000}"/>
    <cellStyle name="Normal 46 2 2 2" xfId="44149" xr:uid="{010AB05A-6EC6-43B4-83CF-5C1CDE0E11FE}"/>
    <cellStyle name="Normal 46 2 2 3" xfId="35955" xr:uid="{0FB1E0BA-FB6D-4DC9-8AD0-4E16E53702AB}"/>
    <cellStyle name="Normal 46 2 3" xfId="1340" xr:uid="{00000000-0005-0000-0000-0000A6100000}"/>
    <cellStyle name="Normal 46 2 3 2" xfId="44150" xr:uid="{1812BF46-D3B8-4D46-AEC1-A114F92873CE}"/>
    <cellStyle name="Normal 46 2 3 3" xfId="35956" xr:uid="{61291C11-5D97-4D03-A368-64F047EF5910}"/>
    <cellStyle name="Normal 46 2 4" xfId="1341" xr:uid="{00000000-0005-0000-0000-0000A7100000}"/>
    <cellStyle name="Normal 46 2 4 2" xfId="35957" xr:uid="{5FD563C6-DC80-4E1C-A5C9-15D6149ADB8A}"/>
    <cellStyle name="Normal 46 2 5" xfId="44148" xr:uid="{905E5F7D-A0CF-4FCB-A2FA-2343E95301E9}"/>
    <cellStyle name="Normal 46 2 6" xfId="35954" xr:uid="{2577A4EF-2068-40F1-BE5A-689772CE36E4}"/>
    <cellStyle name="Normal 46 3" xfId="35958" xr:uid="{97533E2A-5A05-435B-8EA4-95DF36F21C19}"/>
    <cellStyle name="Normal 46 3 2" xfId="35959" xr:uid="{646CB6C0-A6DC-470C-BD8C-841E085418B5}"/>
    <cellStyle name="Normal 46 4" xfId="35960" xr:uid="{1859D2AF-6059-414F-9C43-68E20CAF4080}"/>
    <cellStyle name="Normal 46 4 2" xfId="35961" xr:uid="{9C63C017-523B-44F7-A75D-C1915B2C6897}"/>
    <cellStyle name="Normal 46 4 2 2" xfId="35962" xr:uid="{0A265468-13D7-4B3F-84E6-C67907877B81}"/>
    <cellStyle name="Normal 46 4 2 2 2" xfId="35963" xr:uid="{25A2F14F-A025-46FF-94CA-69FC4A94F076}"/>
    <cellStyle name="Normal 46 4 2 2 3" xfId="35964" xr:uid="{32F2BC6E-2892-42FD-BAD4-5E17905C6095}"/>
    <cellStyle name="Normal 46 4 2 3" xfId="35965" xr:uid="{07E84FF1-17F0-447B-8D4A-9616E747ABB3}"/>
    <cellStyle name="Normal 46 4 2 4" xfId="35966" xr:uid="{D14D3021-4D77-442B-BE25-ED2765737050}"/>
    <cellStyle name="Normal 46 4 2 5" xfId="35967" xr:uid="{30676FA5-079D-455F-BAC0-1B530198782D}"/>
    <cellStyle name="Normal 46 4 2 6" xfId="35968" xr:uid="{7854F72E-C862-4625-BB09-4923D0C5D25B}"/>
    <cellStyle name="Normal 46 4 3" xfId="35969" xr:uid="{E6AFA3F1-BA0D-4616-8555-C040C0635978}"/>
    <cellStyle name="Normal 46 4 3 2" xfId="35970" xr:uid="{1B843B03-7A17-4BFA-BAFE-A1878B10EA88}"/>
    <cellStyle name="Normal 46 4 3 2 2" xfId="35971" xr:uid="{F71E040F-DDB5-4FB7-A323-63B860B0B5D0}"/>
    <cellStyle name="Normal 46 4 3 2 3" xfId="35972" xr:uid="{7DA62618-B184-48E8-9863-5DE0AE01AEAF}"/>
    <cellStyle name="Normal 46 4 3 3" xfId="35973" xr:uid="{C6CBDCE6-70AA-4E53-81B7-AD8382D15CDB}"/>
    <cellStyle name="Normal 46 4 3 4" xfId="35974" xr:uid="{0BC3BF78-3ECE-487F-9310-F21C0E410073}"/>
    <cellStyle name="Normal 46 4 4" xfId="35975" xr:uid="{D443C9AC-C670-4622-8446-5F7A45A9F0DF}"/>
    <cellStyle name="Normal 46 4 4 2" xfId="35976" xr:uid="{A38C0363-C09B-4921-85B2-34F9CB23FF08}"/>
    <cellStyle name="Normal 46 4 4 3" xfId="35977" xr:uid="{BA7EE172-02EC-4C3C-8ED6-E3DA8C215B20}"/>
    <cellStyle name="Normal 46 4 5" xfId="35978" xr:uid="{2CE5305D-0C7E-4C7B-80D8-D6F420DB0130}"/>
    <cellStyle name="Normal 46 4 6" xfId="35979" xr:uid="{9DD82E6C-4113-424F-8E4E-91D2CB1208B4}"/>
    <cellStyle name="Normal 46 4 7" xfId="35980" xr:uid="{FA091348-BE55-4537-8EA9-8749E2748125}"/>
    <cellStyle name="Normal 46 4 8" xfId="35981" xr:uid="{8849406E-2135-4F8C-A8D5-0DD951595705}"/>
    <cellStyle name="Normal 46 5" xfId="35982" xr:uid="{F5B5541C-5DAD-4F33-8DFF-91F1EBF2ADBD}"/>
    <cellStyle name="Normal 46 5 2" xfId="35983" xr:uid="{CE91DDDF-AE90-465B-8BE2-BF6D40F3E8D7}"/>
    <cellStyle name="Normal 46 5 3" xfId="35984" xr:uid="{E01BBDE5-3BEE-45EA-87A9-C38E5695491F}"/>
    <cellStyle name="Normal 46 6" xfId="35985" xr:uid="{37102D62-D9B1-4ECE-A7C8-7100C4EB444C}"/>
    <cellStyle name="Normal 46 6 2" xfId="35986" xr:uid="{3A94A5F5-287A-4234-B156-004E56525B9D}"/>
    <cellStyle name="Normal 46 7" xfId="35987" xr:uid="{56439529-701C-4FC4-9634-3E24C491A681}"/>
    <cellStyle name="Normal 46 8" xfId="35988" xr:uid="{DE4DBD04-2415-4E1B-B5F6-8B650367252A}"/>
    <cellStyle name="Normal 46 9" xfId="44147" xr:uid="{3151E934-2F18-402B-B1C9-00C3EFE1993E}"/>
    <cellStyle name="Normal 46_PRN-Daudzumi" xfId="35989" xr:uid="{067AC0D3-11C8-4BF1-ACF8-3F37A3A9DED2}"/>
    <cellStyle name="Normal 47" xfId="1342" xr:uid="{00000000-0005-0000-0000-0000A8100000}"/>
    <cellStyle name="Normal 47 2" xfId="1343" xr:uid="{00000000-0005-0000-0000-0000A9100000}"/>
    <cellStyle name="Normal 47 2 2" xfId="35992" xr:uid="{ACF56520-1C55-475C-A029-D08EDA0BF025}"/>
    <cellStyle name="Normal 47 2 2 2" xfId="35993" xr:uid="{32077D6B-5A84-4291-9CBE-3362FD064C75}"/>
    <cellStyle name="Normal 47 2 3" xfId="35994" xr:uid="{CB66A28E-5934-42AE-A40E-DC67656CC7DB}"/>
    <cellStyle name="Normal 47 2 4" xfId="35995" xr:uid="{507F96FD-7234-4CDA-AA36-08387DA1FE53}"/>
    <cellStyle name="Normal 47 2 5" xfId="44152" xr:uid="{3F72CAC2-040D-4628-8A50-8C96DA9C8EA5}"/>
    <cellStyle name="Normal 47 2 6" xfId="35991" xr:uid="{0A426F13-B77C-4FD3-9E0F-827B438F3622}"/>
    <cellStyle name="Normal 47 3" xfId="4411" xr:uid="{00000000-0005-0000-0000-0000AA100000}"/>
    <cellStyle name="Normal 47 3 2" xfId="44151" xr:uid="{F310F6E0-08CC-4064-8D20-771F8A5A19F0}"/>
    <cellStyle name="Normal 47 4" xfId="35990" xr:uid="{E9C5E3B1-87E2-43F9-A9DD-ACC80BBD900B}"/>
    <cellStyle name="Normal 48" xfId="1344" xr:uid="{00000000-0005-0000-0000-0000AB100000}"/>
    <cellStyle name="Normal 48 2" xfId="1345" xr:uid="{00000000-0005-0000-0000-0000AC100000}"/>
    <cellStyle name="Normal 48 2 2" xfId="35998" xr:uid="{7549FDB9-9326-44D3-876A-5F37A21CD3C9}"/>
    <cellStyle name="Normal 48 2 2 2" xfId="35999" xr:uid="{9D15A87E-EB72-4B75-A3F9-7A5E42F76602}"/>
    <cellStyle name="Normal 48 2 3" xfId="36000" xr:uid="{8DD7B551-B3D3-421A-89E3-C436DF4B95CE}"/>
    <cellStyle name="Normal 48 2 4" xfId="36001" xr:uid="{6A3640F8-3E5E-4E06-A728-243C7379AEE3}"/>
    <cellStyle name="Normal 48 2 5" xfId="44154" xr:uid="{C91FAD24-564E-4F89-9295-7EED50098B4E}"/>
    <cellStyle name="Normal 48 2 6" xfId="35997" xr:uid="{AB1B428A-6503-4655-9B26-BAD588328D75}"/>
    <cellStyle name="Normal 48 3" xfId="4412" xr:uid="{00000000-0005-0000-0000-0000AD100000}"/>
    <cellStyle name="Normal 48 3 2" xfId="44153" xr:uid="{3804E30E-89C9-4FDE-9AE7-6C3279996E40}"/>
    <cellStyle name="Normal 48 4" xfId="35996" xr:uid="{C0C07C16-7ACC-4862-86F2-63FA2E241A0C}"/>
    <cellStyle name="Normal 49" xfId="1346" xr:uid="{00000000-0005-0000-0000-0000AE100000}"/>
    <cellStyle name="Normal 49 2" xfId="4413" xr:uid="{00000000-0005-0000-0000-0000AF100000}"/>
    <cellStyle name="Normal 49 2 2" xfId="44155" xr:uid="{E728D5B2-61C2-43AD-9B10-68DBB17945A1}"/>
    <cellStyle name="Normal 49 3" xfId="36002" xr:uid="{4543752B-085F-444E-8F1F-6A5A083A380B}"/>
    <cellStyle name="Normal 5" xfId="1347" xr:uid="{00000000-0005-0000-0000-0000B0100000}"/>
    <cellStyle name="Normal 5 10" xfId="4414" xr:uid="{00000000-0005-0000-0000-0000B1100000}"/>
    <cellStyle name="Normal 5 11" xfId="4415" xr:uid="{00000000-0005-0000-0000-0000B2100000}"/>
    <cellStyle name="Normal 5 12" xfId="4416" xr:uid="{00000000-0005-0000-0000-0000B3100000}"/>
    <cellStyle name="Normal 5 13" xfId="4417" xr:uid="{00000000-0005-0000-0000-0000B4100000}"/>
    <cellStyle name="Normal 5 14" xfId="4418" xr:uid="{00000000-0005-0000-0000-0000B5100000}"/>
    <cellStyle name="Normal 5 15" xfId="4419" xr:uid="{00000000-0005-0000-0000-0000B6100000}"/>
    <cellStyle name="Normal 5 16" xfId="4420" xr:uid="{00000000-0005-0000-0000-0000B7100000}"/>
    <cellStyle name="Normal 5 17" xfId="4421" xr:uid="{00000000-0005-0000-0000-0000B8100000}"/>
    <cellStyle name="Normal 5 18" xfId="4422" xr:uid="{00000000-0005-0000-0000-0000B9100000}"/>
    <cellStyle name="Normal 5 19" xfId="4423" xr:uid="{00000000-0005-0000-0000-0000BA100000}"/>
    <cellStyle name="Normal 5 2" xfId="1348" xr:uid="{00000000-0005-0000-0000-0000BB100000}"/>
    <cellStyle name="Normal 5 2 2" xfId="4424" xr:uid="{00000000-0005-0000-0000-0000BC100000}"/>
    <cellStyle name="Normal 5 2 2 2" xfId="36005" xr:uid="{E5B49A05-91E2-4BF2-A17D-0FC9DAC51FD3}"/>
    <cellStyle name="Normal 5 2 3" xfId="4425" xr:uid="{00000000-0005-0000-0000-0000BD100000}"/>
    <cellStyle name="Normal 5 2 3 2" xfId="36006" xr:uid="{E3C1FC65-608E-4DC0-ADB2-CB5E53687743}"/>
    <cellStyle name="Normal 5 2 4" xfId="4426" xr:uid="{00000000-0005-0000-0000-0000BE100000}"/>
    <cellStyle name="Normal 5 2 4 2" xfId="44156" xr:uid="{2B02E4BC-BF3E-4F58-8AB8-3EA5928D4B6D}"/>
    <cellStyle name="Normal 5 2 5" xfId="36004" xr:uid="{0C91B37A-2DE1-44A3-8EDA-0E3374E07A1B}"/>
    <cellStyle name="Normal 5 2_1_5" xfId="4427" xr:uid="{00000000-0005-0000-0000-0000BF100000}"/>
    <cellStyle name="Normal 5 20" xfId="4428" xr:uid="{00000000-0005-0000-0000-0000C0100000}"/>
    <cellStyle name="Normal 5 21" xfId="4429" xr:uid="{00000000-0005-0000-0000-0000C1100000}"/>
    <cellStyle name="Normal 5 22" xfId="4430" xr:uid="{00000000-0005-0000-0000-0000C2100000}"/>
    <cellStyle name="Normal 5 23" xfId="4431" xr:uid="{00000000-0005-0000-0000-0000C3100000}"/>
    <cellStyle name="Normal 5 24" xfId="4432" xr:uid="{00000000-0005-0000-0000-0000C4100000}"/>
    <cellStyle name="Normal 5 25" xfId="4433" xr:uid="{00000000-0005-0000-0000-0000C5100000}"/>
    <cellStyle name="Normal 5 26" xfId="4434" xr:uid="{00000000-0005-0000-0000-0000C6100000}"/>
    <cellStyle name="Normal 5 27" xfId="4435" xr:uid="{00000000-0005-0000-0000-0000C7100000}"/>
    <cellStyle name="Normal 5 28" xfId="4436" xr:uid="{00000000-0005-0000-0000-0000C8100000}"/>
    <cellStyle name="Normal 5 29" xfId="4437" xr:uid="{00000000-0005-0000-0000-0000C9100000}"/>
    <cellStyle name="Normal 5 3" xfId="1349" xr:uid="{00000000-0005-0000-0000-0000CA100000}"/>
    <cellStyle name="Normal 5 3 2" xfId="4438" xr:uid="{00000000-0005-0000-0000-0000CB100000}"/>
    <cellStyle name="Normal 5 3 2 2" xfId="44157" xr:uid="{E51B7334-69EC-4C13-9798-D00EC7A5CD99}"/>
    <cellStyle name="Normal 5 3 3" xfId="43384" xr:uid="{F8D62C38-EBB8-4593-B1AA-BC96F85FB14C}"/>
    <cellStyle name="Normal 5 30" xfId="4439" xr:uid="{00000000-0005-0000-0000-0000CC100000}"/>
    <cellStyle name="Normal 5 31" xfId="4440" xr:uid="{00000000-0005-0000-0000-0000CD100000}"/>
    <cellStyle name="Normal 5 32" xfId="4441" xr:uid="{00000000-0005-0000-0000-0000CE100000}"/>
    <cellStyle name="Normal 5 33" xfId="4442" xr:uid="{00000000-0005-0000-0000-0000CF100000}"/>
    <cellStyle name="Normal 5 34" xfId="4443" xr:uid="{00000000-0005-0000-0000-0000D0100000}"/>
    <cellStyle name="Normal 5 35" xfId="4444" xr:uid="{00000000-0005-0000-0000-0000D1100000}"/>
    <cellStyle name="Normal 5 36" xfId="4445" xr:uid="{00000000-0005-0000-0000-0000D2100000}"/>
    <cellStyle name="Normal 5 37" xfId="4446" xr:uid="{00000000-0005-0000-0000-0000D3100000}"/>
    <cellStyle name="Normal 5 38" xfId="4447" xr:uid="{00000000-0005-0000-0000-0000D4100000}"/>
    <cellStyle name="Normal 5 39" xfId="4448" xr:uid="{00000000-0005-0000-0000-0000D5100000}"/>
    <cellStyle name="Normal 5 4" xfId="1350" xr:uid="{00000000-0005-0000-0000-0000D6100000}"/>
    <cellStyle name="Normal 5 4 2" xfId="4449" xr:uid="{00000000-0005-0000-0000-0000D7100000}"/>
    <cellStyle name="Normal 5 40" xfId="4450" xr:uid="{00000000-0005-0000-0000-0000D8100000}"/>
    <cellStyle name="Normal 5 41" xfId="4451" xr:uid="{00000000-0005-0000-0000-0000D9100000}"/>
    <cellStyle name="Normal 5 42" xfId="4452" xr:uid="{00000000-0005-0000-0000-0000DA100000}"/>
    <cellStyle name="Normal 5 43" xfId="36003" xr:uid="{ED653754-75D9-4AD2-8B5C-0E21E2F520D0}"/>
    <cellStyle name="Normal 5 5" xfId="1351" xr:uid="{00000000-0005-0000-0000-0000DB100000}"/>
    <cellStyle name="Normal 5 5 2" xfId="4453" xr:uid="{00000000-0005-0000-0000-0000DC100000}"/>
    <cellStyle name="Normal 5 6" xfId="1352" xr:uid="{00000000-0005-0000-0000-0000DD100000}"/>
    <cellStyle name="Normal 5 6 2" xfId="4454" xr:uid="{00000000-0005-0000-0000-0000DE100000}"/>
    <cellStyle name="Normal 5 7" xfId="1353" xr:uid="{00000000-0005-0000-0000-0000DF100000}"/>
    <cellStyle name="Normal 5 7 2" xfId="4455" xr:uid="{00000000-0005-0000-0000-0000E0100000}"/>
    <cellStyle name="Normal 5 8" xfId="4456" xr:uid="{00000000-0005-0000-0000-0000E1100000}"/>
    <cellStyle name="Normal 5 9" xfId="4457" xr:uid="{00000000-0005-0000-0000-0000E2100000}"/>
    <cellStyle name="Normal 5_1_5" xfId="4458" xr:uid="{00000000-0005-0000-0000-0000E3100000}"/>
    <cellStyle name="Normal 50" xfId="1354" xr:uid="{00000000-0005-0000-0000-0000E4100000}"/>
    <cellStyle name="Normal 50 2" xfId="4459" xr:uid="{00000000-0005-0000-0000-0000E5100000}"/>
    <cellStyle name="Normal 50 2 2" xfId="44158" xr:uid="{DBB193A5-8109-455A-A0B6-9546E340149A}"/>
    <cellStyle name="Normal 50 3" xfId="36007" xr:uid="{CCED0D80-E7E4-4342-9620-09C233962C79}"/>
    <cellStyle name="Normal 51" xfId="1355" xr:uid="{00000000-0005-0000-0000-0000E6100000}"/>
    <cellStyle name="Normal 51 2" xfId="1356" xr:uid="{00000000-0005-0000-0000-0000E7100000}"/>
    <cellStyle name="Normal 51 3" xfId="4460" xr:uid="{00000000-0005-0000-0000-0000E8100000}"/>
    <cellStyle name="Normal 51 3 2" xfId="44159" xr:uid="{1628A5D0-6851-46A5-B43A-905A69EF32FB}"/>
    <cellStyle name="Normal 51 4" xfId="36008" xr:uid="{293FFDE7-A0C1-40B7-9C63-4306026C4344}"/>
    <cellStyle name="Normal 52" xfId="1357" xr:uid="{00000000-0005-0000-0000-0000E9100000}"/>
    <cellStyle name="Normal 52 10" xfId="4462" xr:uid="{00000000-0005-0000-0000-0000EA100000}"/>
    <cellStyle name="Normal 52 11" xfId="4463" xr:uid="{00000000-0005-0000-0000-0000EB100000}"/>
    <cellStyle name="Normal 52 12" xfId="4464" xr:uid="{00000000-0005-0000-0000-0000EC100000}"/>
    <cellStyle name="Normal 52 13" xfId="4465" xr:uid="{00000000-0005-0000-0000-0000ED100000}"/>
    <cellStyle name="Normal 52 14" xfId="4466" xr:uid="{00000000-0005-0000-0000-0000EE100000}"/>
    <cellStyle name="Normal 52 15" xfId="4467" xr:uid="{00000000-0005-0000-0000-0000EF100000}"/>
    <cellStyle name="Normal 52 16" xfId="4461" xr:uid="{00000000-0005-0000-0000-0000F0100000}"/>
    <cellStyle name="Normal 52 2" xfId="4468" xr:uid="{00000000-0005-0000-0000-0000F1100000}"/>
    <cellStyle name="Normal 52 2 2" xfId="44160" xr:uid="{F23E9756-686A-46AA-ABA9-B838193B8011}"/>
    <cellStyle name="Normal 52 3" xfId="4469" xr:uid="{00000000-0005-0000-0000-0000F2100000}"/>
    <cellStyle name="Normal 52 4" xfId="4470" xr:uid="{00000000-0005-0000-0000-0000F3100000}"/>
    <cellStyle name="Normal 52 5" xfId="4471" xr:uid="{00000000-0005-0000-0000-0000F4100000}"/>
    <cellStyle name="Normal 52 6" xfId="4472" xr:uid="{00000000-0005-0000-0000-0000F5100000}"/>
    <cellStyle name="Normal 52 7" xfId="4473" xr:uid="{00000000-0005-0000-0000-0000F6100000}"/>
    <cellStyle name="Normal 52 8" xfId="4474" xr:uid="{00000000-0005-0000-0000-0000F7100000}"/>
    <cellStyle name="Normal 52 9" xfId="4475" xr:uid="{00000000-0005-0000-0000-0000F8100000}"/>
    <cellStyle name="Normal 53" xfId="1358" xr:uid="{00000000-0005-0000-0000-0000F9100000}"/>
    <cellStyle name="Normal 53 2" xfId="1359" xr:uid="{00000000-0005-0000-0000-0000FA100000}"/>
    <cellStyle name="Normal 53 2 2" xfId="4478" xr:uid="{00000000-0005-0000-0000-0000FB100000}"/>
    <cellStyle name="Normal 53 2 3" xfId="4477" xr:uid="{00000000-0005-0000-0000-0000FC100000}"/>
    <cellStyle name="Normal 53 3" xfId="4479" xr:uid="{00000000-0005-0000-0000-0000FD100000}"/>
    <cellStyle name="Normal 53 3 2" xfId="44161" xr:uid="{0C857E05-198E-4684-BC1E-B0638212374A}"/>
    <cellStyle name="Normal 53 4" xfId="4480" xr:uid="{00000000-0005-0000-0000-0000FE100000}"/>
    <cellStyle name="Normal 53 5" xfId="4481" xr:uid="{00000000-0005-0000-0000-0000FF100000}"/>
    <cellStyle name="Normal 53 6" xfId="4482" xr:uid="{00000000-0005-0000-0000-000000110000}"/>
    <cellStyle name="Normal 53 7" xfId="4476" xr:uid="{00000000-0005-0000-0000-000001110000}"/>
    <cellStyle name="Normal 54" xfId="1360" xr:uid="{00000000-0005-0000-0000-000002110000}"/>
    <cellStyle name="Normal 54 2" xfId="4483" xr:uid="{00000000-0005-0000-0000-000003110000}"/>
    <cellStyle name="Normal 54 3" xfId="4484" xr:uid="{00000000-0005-0000-0000-000004110000}"/>
    <cellStyle name="Normal 54 4" xfId="4485" xr:uid="{00000000-0005-0000-0000-000005110000}"/>
    <cellStyle name="Normal 54 5" xfId="4486" xr:uid="{00000000-0005-0000-0000-000006110000}"/>
    <cellStyle name="Normal 54 6" xfId="4487" xr:uid="{00000000-0005-0000-0000-000007110000}"/>
    <cellStyle name="Normal 55" xfId="1361" xr:uid="{00000000-0005-0000-0000-000008110000}"/>
    <cellStyle name="Normal 55 2" xfId="4488" xr:uid="{00000000-0005-0000-0000-000009110000}"/>
    <cellStyle name="Normal 55 3" xfId="4489" xr:uid="{00000000-0005-0000-0000-00000A110000}"/>
    <cellStyle name="Normal 55 4" xfId="4490" xr:uid="{00000000-0005-0000-0000-00000B110000}"/>
    <cellStyle name="Normal 55 5" xfId="4491" xr:uid="{00000000-0005-0000-0000-00000C110000}"/>
    <cellStyle name="Normal 55 6" xfId="4492" xr:uid="{00000000-0005-0000-0000-00000D110000}"/>
    <cellStyle name="Normal 56" xfId="1362" xr:uid="{00000000-0005-0000-0000-00000E110000}"/>
    <cellStyle name="Normal 56 2" xfId="4493" xr:uid="{00000000-0005-0000-0000-00000F110000}"/>
    <cellStyle name="Normal 56 3" xfId="4494" xr:uid="{00000000-0005-0000-0000-000010110000}"/>
    <cellStyle name="Normal 56 4" xfId="4495" xr:uid="{00000000-0005-0000-0000-000011110000}"/>
    <cellStyle name="Normal 56 5" xfId="4496" xr:uid="{00000000-0005-0000-0000-000012110000}"/>
    <cellStyle name="Normal 56 6" xfId="4497" xr:uid="{00000000-0005-0000-0000-000013110000}"/>
    <cellStyle name="Normal 56 7" xfId="4498" xr:uid="{00000000-0005-0000-0000-000014110000}"/>
    <cellStyle name="Normal 56 8" xfId="4499" xr:uid="{00000000-0005-0000-0000-000015110000}"/>
    <cellStyle name="Normal 57" xfId="1363" xr:uid="{00000000-0005-0000-0000-000016110000}"/>
    <cellStyle name="Normal 57 2" xfId="4500" xr:uid="{00000000-0005-0000-0000-000017110000}"/>
    <cellStyle name="Normal 57 3" xfId="4501" xr:uid="{00000000-0005-0000-0000-000018110000}"/>
    <cellStyle name="Normal 57 4" xfId="4502" xr:uid="{00000000-0005-0000-0000-000019110000}"/>
    <cellStyle name="Normal 57 5" xfId="4503" xr:uid="{00000000-0005-0000-0000-00001A110000}"/>
    <cellStyle name="Normal 57 6" xfId="4504" xr:uid="{00000000-0005-0000-0000-00001B110000}"/>
    <cellStyle name="Normal 58" xfId="1364" xr:uid="{00000000-0005-0000-0000-00001C110000}"/>
    <cellStyle name="Normal 58 10" xfId="4505" xr:uid="{00000000-0005-0000-0000-00001D110000}"/>
    <cellStyle name="Normal 58 11" xfId="6114" xr:uid="{A9CC5182-62DF-4E52-BBE1-FEFFA95FD696}"/>
    <cellStyle name="Normal 58 11 2" xfId="45022" xr:uid="{AC4AEFB0-7753-4390-822F-B2C6DBE7236E}"/>
    <cellStyle name="Normal 58 11 3" xfId="7824" xr:uid="{7B919BF3-CE4F-40F9-BC44-0161261FFA39}"/>
    <cellStyle name="Normal 58 12" xfId="6695" xr:uid="{672EFAC7-AAEB-4681-A56D-6700D33930CD}"/>
    <cellStyle name="Normal 58 12 2" xfId="45583" xr:uid="{B3074729-E503-4671-84EF-278B5ECA2043}"/>
    <cellStyle name="Normal 58 12 3" xfId="8385" xr:uid="{B4723EB7-6411-4BCC-B802-2D6563412D5C}"/>
    <cellStyle name="Normal 58 13" xfId="44452" xr:uid="{C1E31A05-613A-4E08-8EC4-2251EC1DB5FF}"/>
    <cellStyle name="Normal 58 14" xfId="7254" xr:uid="{981C88EB-CC2A-4D64-B28D-D3D2E638FC94}"/>
    <cellStyle name="Normal 58 2" xfId="1365" xr:uid="{00000000-0005-0000-0000-00001E110000}"/>
    <cellStyle name="Normal 58 2 10" xfId="6115" xr:uid="{CDC1433A-E22B-4DFE-912D-E92B94E207F4}"/>
    <cellStyle name="Normal 58 2 10 2" xfId="45023" xr:uid="{C20A245F-F33B-417A-9F99-7C73DC83A04A}"/>
    <cellStyle name="Normal 58 2 10 3" xfId="7825" xr:uid="{09C4037F-5FC2-40F0-AF48-0A4A1341AF05}"/>
    <cellStyle name="Normal 58 2 11" xfId="6696" xr:uid="{42946192-E85D-446F-8EC4-3CCD5549F1D8}"/>
    <cellStyle name="Normal 58 2 11 2" xfId="45584" xr:uid="{C40C97AC-2024-456E-BEEF-9FDEFA444E8F}"/>
    <cellStyle name="Normal 58 2 11 3" xfId="8386" xr:uid="{F5FC292D-6302-4FEE-8269-09352343E956}"/>
    <cellStyle name="Normal 58 2 12" xfId="44163" xr:uid="{8F78223E-027C-4656-8C59-B60B327F86BA}"/>
    <cellStyle name="Normal 58 2 13" xfId="44453" xr:uid="{E579F636-CE8E-404E-B40B-1A920480E80A}"/>
    <cellStyle name="Normal 58 2 14" xfId="7255" xr:uid="{FC1F13F6-D5FB-4A1D-AC70-E36F70712B5D}"/>
    <cellStyle name="Normal 58 2 2" xfId="1366" xr:uid="{00000000-0005-0000-0000-00001F110000}"/>
    <cellStyle name="Normal 58 2 2 2" xfId="1367" xr:uid="{00000000-0005-0000-0000-000020110000}"/>
    <cellStyle name="Normal 58 2 2 2 2" xfId="4509" xr:uid="{00000000-0005-0000-0000-000021110000}"/>
    <cellStyle name="Normal 58 2 2 2 3" xfId="4508" xr:uid="{00000000-0005-0000-0000-000022110000}"/>
    <cellStyle name="Normal 58 2 2 2 4" xfId="6117" xr:uid="{DBDCC962-DE28-443A-ADC4-B56B932B511E}"/>
    <cellStyle name="Normal 58 2 2 2 4 2" xfId="45025" xr:uid="{2C3ADB9F-7263-4A31-9ED9-7BBDCD401960}"/>
    <cellStyle name="Normal 58 2 2 2 4 3" xfId="7827" xr:uid="{235CD006-6BF3-45D5-BB8C-1305EE05D715}"/>
    <cellStyle name="Normal 58 2 2 2 5" xfId="6698" xr:uid="{FE27C666-C774-4263-BF7F-D40C25CF65D0}"/>
    <cellStyle name="Normal 58 2 2 2 5 2" xfId="45586" xr:uid="{C4F917E0-14F2-4DD1-B422-E624A991B7F6}"/>
    <cellStyle name="Normal 58 2 2 2 5 3" xfId="8388" xr:uid="{40E48C9C-DDDF-4583-802B-844755436905}"/>
    <cellStyle name="Normal 58 2 2 2 6" xfId="44455" xr:uid="{A7A0B697-30D0-4F99-848B-398525C8EAA7}"/>
    <cellStyle name="Normal 58 2 2 2 7" xfId="7257" xr:uid="{C3BBAF93-ABF0-4511-A554-02D35BC0BE8A}"/>
    <cellStyle name="Normal 58 2 2 3" xfId="4510" xr:uid="{00000000-0005-0000-0000-000023110000}"/>
    <cellStyle name="Normal 58 2 2 4" xfId="4507" xr:uid="{00000000-0005-0000-0000-000024110000}"/>
    <cellStyle name="Normal 58 2 2 5" xfId="6116" xr:uid="{307B6A3B-F357-4C19-B079-12E5C5336AAB}"/>
    <cellStyle name="Normal 58 2 2 5 2" xfId="45024" xr:uid="{80A9CEF8-B42C-46D2-849F-23724866AB53}"/>
    <cellStyle name="Normal 58 2 2 5 3" xfId="7826" xr:uid="{780D9C8E-7090-46AA-AC51-2DF70D6F13F8}"/>
    <cellStyle name="Normal 58 2 2 6" xfId="6697" xr:uid="{517A2E8C-1EBC-48CD-AC36-7967FC4371A9}"/>
    <cellStyle name="Normal 58 2 2 6 2" xfId="45585" xr:uid="{3BE734B4-5B09-4ABC-A7B5-8FA5435E15D0}"/>
    <cellStyle name="Normal 58 2 2 6 3" xfId="8387" xr:uid="{54C9BE1D-0938-4016-8788-CAC56F5D432E}"/>
    <cellStyle name="Normal 58 2 2 7" xfId="44164" xr:uid="{96BB2841-8DEA-4795-8C36-952BE04D2216}"/>
    <cellStyle name="Normal 58 2 2 8" xfId="44454" xr:uid="{D216633D-786A-45AB-93C5-2105CD048108}"/>
    <cellStyle name="Normal 58 2 2 9" xfId="7256" xr:uid="{A5FCFEF6-CDB6-4048-AC37-D7AB83DDC2B1}"/>
    <cellStyle name="Normal 58 2 3" xfId="1368" xr:uid="{00000000-0005-0000-0000-000025110000}"/>
    <cellStyle name="Normal 58 2 3 2" xfId="1369" xr:uid="{00000000-0005-0000-0000-000026110000}"/>
    <cellStyle name="Normal 58 2 3 2 2" xfId="4513" xr:uid="{00000000-0005-0000-0000-000027110000}"/>
    <cellStyle name="Normal 58 2 3 2 3" xfId="4512" xr:uid="{00000000-0005-0000-0000-000028110000}"/>
    <cellStyle name="Normal 58 2 3 2 4" xfId="6119" xr:uid="{552B6482-D798-4D7E-BBB3-D9526CEFC172}"/>
    <cellStyle name="Normal 58 2 3 2 4 2" xfId="45027" xr:uid="{8A90BF0F-4367-4808-A5C5-5530613B69F9}"/>
    <cellStyle name="Normal 58 2 3 2 4 3" xfId="7829" xr:uid="{BD124CC9-D100-4CEE-B51C-B6BC30738018}"/>
    <cellStyle name="Normal 58 2 3 2 5" xfId="6700" xr:uid="{4FA9A61C-51D2-405C-AA5E-3F041E6EDA7E}"/>
    <cellStyle name="Normal 58 2 3 2 5 2" xfId="45588" xr:uid="{C0D2BF39-A3C9-4F62-A4F6-7DA77B78C25C}"/>
    <cellStyle name="Normal 58 2 3 2 5 3" xfId="8390" xr:uid="{DFB494B8-6C1D-480C-96E8-2B70CA26414D}"/>
    <cellStyle name="Normal 58 2 3 2 6" xfId="44457" xr:uid="{015B704F-B789-42A7-97FA-F4129981E962}"/>
    <cellStyle name="Normal 58 2 3 2 7" xfId="7259" xr:uid="{73E177C2-9972-4783-AD56-BFC08CCD7E28}"/>
    <cellStyle name="Normal 58 2 3 3" xfId="4514" xr:uid="{00000000-0005-0000-0000-000029110000}"/>
    <cellStyle name="Normal 58 2 3 4" xfId="4511" xr:uid="{00000000-0005-0000-0000-00002A110000}"/>
    <cellStyle name="Normal 58 2 3 5" xfId="6118" xr:uid="{7730BA95-AE1F-44B1-8A6A-5DD5B552B3BE}"/>
    <cellStyle name="Normal 58 2 3 5 2" xfId="45026" xr:uid="{82B8D774-58EE-437C-8885-76FD5FFB6D37}"/>
    <cellStyle name="Normal 58 2 3 5 3" xfId="7828" xr:uid="{BBB5AC99-F338-4813-8EFE-0641780C15CD}"/>
    <cellStyle name="Normal 58 2 3 6" xfId="6699" xr:uid="{7590F838-A3F5-4D22-B544-FDF7CF8292C4}"/>
    <cellStyle name="Normal 58 2 3 6 2" xfId="45587" xr:uid="{40A650AF-35F0-47A3-9A04-929D97632E7F}"/>
    <cellStyle name="Normal 58 2 3 6 3" xfId="8389" xr:uid="{F5CA5AE3-570A-4635-A89F-97BAD1CEA9C9}"/>
    <cellStyle name="Normal 58 2 3 7" xfId="44165" xr:uid="{9EC75836-22E1-44D6-87CC-7298065C8CF9}"/>
    <cellStyle name="Normal 58 2 3 8" xfId="44456" xr:uid="{065F9859-812B-4B57-B618-0888165A0773}"/>
    <cellStyle name="Normal 58 2 3 9" xfId="7258" xr:uid="{6E4B4CBC-0C4B-4E70-9103-CEAB8FED9DE4}"/>
    <cellStyle name="Normal 58 2 4" xfId="1370" xr:uid="{00000000-0005-0000-0000-00002B110000}"/>
    <cellStyle name="Normal 58 2 4 2" xfId="1371" xr:uid="{00000000-0005-0000-0000-00002C110000}"/>
    <cellStyle name="Normal 58 2 4 2 2" xfId="4517" xr:uid="{00000000-0005-0000-0000-00002D110000}"/>
    <cellStyle name="Normal 58 2 4 2 3" xfId="4516" xr:uid="{00000000-0005-0000-0000-00002E110000}"/>
    <cellStyle name="Normal 58 2 4 2 4" xfId="6121" xr:uid="{7F92E9D9-0A83-4B79-89C9-D5E0C1A60D59}"/>
    <cellStyle name="Normal 58 2 4 2 4 2" xfId="45029" xr:uid="{C474DEFF-B9CD-4FBA-BCE7-C757588EF9C2}"/>
    <cellStyle name="Normal 58 2 4 2 4 3" xfId="7831" xr:uid="{A9E64CA6-04E4-4362-AA1C-C22E628C8B64}"/>
    <cellStyle name="Normal 58 2 4 2 5" xfId="6702" xr:uid="{AFE323D8-E910-4E37-B982-40CE03A821E9}"/>
    <cellStyle name="Normal 58 2 4 2 5 2" xfId="45590" xr:uid="{A28D0ACC-3E7D-4CDB-AC5D-EB9355129B4E}"/>
    <cellStyle name="Normal 58 2 4 2 5 3" xfId="8392" xr:uid="{61205014-031C-4106-9F1F-BD8F3C610520}"/>
    <cellStyle name="Normal 58 2 4 2 6" xfId="44459" xr:uid="{A28B8E57-8269-4CF0-B728-7ADC05D113DE}"/>
    <cellStyle name="Normal 58 2 4 2 7" xfId="7261" xr:uid="{941ED523-7506-4375-A39D-5BE0439FCCA0}"/>
    <cellStyle name="Normal 58 2 4 3" xfId="4518" xr:uid="{00000000-0005-0000-0000-00002F110000}"/>
    <cellStyle name="Normal 58 2 4 4" xfId="4515" xr:uid="{00000000-0005-0000-0000-000030110000}"/>
    <cellStyle name="Normal 58 2 4 5" xfId="6120" xr:uid="{F9A1FBA1-5DCB-48D6-BB62-5386B1AFB992}"/>
    <cellStyle name="Normal 58 2 4 5 2" xfId="45028" xr:uid="{9826450E-DE8C-46F4-BF6E-EBE11D56ACF1}"/>
    <cellStyle name="Normal 58 2 4 5 3" xfId="7830" xr:uid="{B591877E-5D0B-4207-9D0C-656B2EB64929}"/>
    <cellStyle name="Normal 58 2 4 6" xfId="6701" xr:uid="{19491023-5E81-4F1A-BB93-9947F20B3207}"/>
    <cellStyle name="Normal 58 2 4 6 2" xfId="45589" xr:uid="{8BB1A6B5-AB06-48BF-8C23-13F19BFB841D}"/>
    <cellStyle name="Normal 58 2 4 6 3" xfId="8391" xr:uid="{BB39F9AA-DE14-4986-95DF-CAD15FEBA0E0}"/>
    <cellStyle name="Normal 58 2 4 7" xfId="44166" xr:uid="{B3B0E1C3-FAEE-4B87-B52B-0F04AD081CD1}"/>
    <cellStyle name="Normal 58 2 4 8" xfId="44458" xr:uid="{26023E0B-6810-45C7-8827-D662DC5BC2D9}"/>
    <cellStyle name="Normal 58 2 4 9" xfId="7260" xr:uid="{69524941-6685-4456-B29C-74E65955A030}"/>
    <cellStyle name="Normal 58 2 5" xfId="1372" xr:uid="{00000000-0005-0000-0000-000031110000}"/>
    <cellStyle name="Normal 58 2 5 2" xfId="4520" xr:uid="{00000000-0005-0000-0000-000032110000}"/>
    <cellStyle name="Normal 58 2 5 3" xfId="4519" xr:uid="{00000000-0005-0000-0000-000033110000}"/>
    <cellStyle name="Normal 58 2 5 4" xfId="6122" xr:uid="{27AF25EF-C568-43D6-B385-7718EF9C6686}"/>
    <cellStyle name="Normal 58 2 5 4 2" xfId="45030" xr:uid="{7A9144BC-DD61-4D58-8568-3E2167C97EB1}"/>
    <cellStyle name="Normal 58 2 5 4 3" xfId="7832" xr:uid="{F40DD079-4697-4AFA-88E6-04477717A140}"/>
    <cellStyle name="Normal 58 2 5 5" xfId="6703" xr:uid="{3420F52F-E160-4DCE-A768-2DB77ADB1C3F}"/>
    <cellStyle name="Normal 58 2 5 5 2" xfId="45591" xr:uid="{EAFF2DAF-AC8A-4B3B-BE4F-6E50FCF88111}"/>
    <cellStyle name="Normal 58 2 5 5 3" xfId="8393" xr:uid="{C561F33A-F9E4-4A99-963B-3EA4BD121BF1}"/>
    <cellStyle name="Normal 58 2 5 6" xfId="44460" xr:uid="{351FCB40-B1E6-4CAC-B833-7AF955EDE02D}"/>
    <cellStyle name="Normal 58 2 5 7" xfId="7262" xr:uid="{353712BF-0586-4B66-8AEB-F3241261C02F}"/>
    <cellStyle name="Normal 58 2 6" xfId="1373" xr:uid="{00000000-0005-0000-0000-000034110000}"/>
    <cellStyle name="Normal 58 2 6 2" xfId="4522" xr:uid="{00000000-0005-0000-0000-000035110000}"/>
    <cellStyle name="Normal 58 2 6 3" xfId="4521" xr:uid="{00000000-0005-0000-0000-000036110000}"/>
    <cellStyle name="Normal 58 2 6 4" xfId="6123" xr:uid="{AE7AC7F5-1353-44B9-9C52-42F75CB226AD}"/>
    <cellStyle name="Normal 58 2 6 4 2" xfId="45031" xr:uid="{02B3C14F-7900-4A43-AD7B-355EFFC31F85}"/>
    <cellStyle name="Normal 58 2 6 4 3" xfId="7833" xr:uid="{7244C205-E664-4EF4-BA85-C7485D7CA1AF}"/>
    <cellStyle name="Normal 58 2 6 5" xfId="6704" xr:uid="{8DEDF4EA-1A60-4184-96EB-9895EFB5BEA6}"/>
    <cellStyle name="Normal 58 2 6 5 2" xfId="45592" xr:uid="{1C890C0E-4EE9-4426-BBCC-BF20AE3F12BE}"/>
    <cellStyle name="Normal 58 2 6 5 3" xfId="8394" xr:uid="{C79A2ACF-3FFD-40BF-956F-FDD49F8B5BCC}"/>
    <cellStyle name="Normal 58 2 6 6" xfId="44461" xr:uid="{9CB9BE37-2F7B-4641-9CD9-B94B2FBECAEE}"/>
    <cellStyle name="Normal 58 2 6 7" xfId="7263" xr:uid="{63E7FB28-4627-45FC-9ADC-7A7C8E8367D0}"/>
    <cellStyle name="Normal 58 2 7" xfId="4523" xr:uid="{00000000-0005-0000-0000-000037110000}"/>
    <cellStyle name="Normal 58 2 8" xfId="4524" xr:uid="{00000000-0005-0000-0000-000038110000}"/>
    <cellStyle name="Normal 58 2 9" xfId="4506" xr:uid="{00000000-0005-0000-0000-000039110000}"/>
    <cellStyle name="Normal 58 3" xfId="1374" xr:uid="{00000000-0005-0000-0000-00003A110000}"/>
    <cellStyle name="Normal 58 3 10" xfId="7264" xr:uid="{D704A76D-A9C5-433E-A3E5-F50B012EA87F}"/>
    <cellStyle name="Normal 58 3 2" xfId="1375" xr:uid="{00000000-0005-0000-0000-00003B110000}"/>
    <cellStyle name="Normal 58 3 2 2" xfId="4527" xr:uid="{00000000-0005-0000-0000-00003C110000}"/>
    <cellStyle name="Normal 58 3 2 3" xfId="4526" xr:uid="{00000000-0005-0000-0000-00003D110000}"/>
    <cellStyle name="Normal 58 3 2 4" xfId="6125" xr:uid="{EFA0F0C0-052A-4556-88E2-274E33AF5EEC}"/>
    <cellStyle name="Normal 58 3 2 4 2" xfId="45033" xr:uid="{BDA4475B-B3C2-40FB-88BA-5C4881528C1A}"/>
    <cellStyle name="Normal 58 3 2 4 3" xfId="7835" xr:uid="{5405154E-2876-4255-B165-05CFDA23F44E}"/>
    <cellStyle name="Normal 58 3 2 5" xfId="6706" xr:uid="{6A0A2B8F-1D06-4F9E-BB32-837F97D34B43}"/>
    <cellStyle name="Normal 58 3 2 5 2" xfId="45594" xr:uid="{62788A68-C112-42E8-B358-32C8963D764D}"/>
    <cellStyle name="Normal 58 3 2 5 3" xfId="8396" xr:uid="{6B8FE1CC-9257-423F-B3EE-0AAF7A8378CA}"/>
    <cellStyle name="Normal 58 3 2 6" xfId="44463" xr:uid="{AD6A6BF4-CE07-4390-9C76-D5EBA6D0F4CD}"/>
    <cellStyle name="Normal 58 3 2 7" xfId="7265" xr:uid="{B2A895FC-729A-4527-AA1E-91F01228B083}"/>
    <cellStyle name="Normal 58 3 3" xfId="4528" xr:uid="{00000000-0005-0000-0000-00003E110000}"/>
    <cellStyle name="Normal 58 3 4" xfId="4529" xr:uid="{00000000-0005-0000-0000-00003F110000}"/>
    <cellStyle name="Normal 58 3 5" xfId="4525" xr:uid="{00000000-0005-0000-0000-000040110000}"/>
    <cellStyle name="Normal 58 3 6" xfId="6124" xr:uid="{E058A02A-E286-4B15-99C7-41A1B9D50DD5}"/>
    <cellStyle name="Normal 58 3 6 2" xfId="45032" xr:uid="{A3A9480F-DEC7-4A5F-83C4-160B923AE31E}"/>
    <cellStyle name="Normal 58 3 6 3" xfId="7834" xr:uid="{4DD42B81-E6C2-4C50-B1F2-F6BF19C69EA8}"/>
    <cellStyle name="Normal 58 3 7" xfId="6705" xr:uid="{05565FDB-B724-4421-8F68-DC79E600101F}"/>
    <cellStyle name="Normal 58 3 7 2" xfId="45593" xr:uid="{6B7A748B-D46E-49E8-8816-47350890EEBE}"/>
    <cellStyle name="Normal 58 3 7 3" xfId="8395" xr:uid="{F4C05C67-A34C-4AA7-8B01-E44FA2AF7929}"/>
    <cellStyle name="Normal 58 3 8" xfId="44167" xr:uid="{73CE5564-D2A2-4E20-A460-369D4C1408AA}"/>
    <cellStyle name="Normal 58 3 9" xfId="44462" xr:uid="{C4F90E0F-AFF7-436B-8F04-E4F13143C0C3}"/>
    <cellStyle name="Normal 58 4" xfId="1376" xr:uid="{00000000-0005-0000-0000-000041110000}"/>
    <cellStyle name="Normal 58 4 10" xfId="7266" xr:uid="{BEED95F2-E79E-42FD-B3A0-267B57771FF9}"/>
    <cellStyle name="Normal 58 4 2" xfId="1377" xr:uid="{00000000-0005-0000-0000-000042110000}"/>
    <cellStyle name="Normal 58 4 2 2" xfId="4532" xr:uid="{00000000-0005-0000-0000-000043110000}"/>
    <cellStyle name="Normal 58 4 2 3" xfId="4531" xr:uid="{00000000-0005-0000-0000-000044110000}"/>
    <cellStyle name="Normal 58 4 2 4" xfId="6127" xr:uid="{22A5DEAE-765B-4CDC-93CD-BD82E6B36E25}"/>
    <cellStyle name="Normal 58 4 2 4 2" xfId="45035" xr:uid="{21D90735-5DB0-44C6-8167-4DFBEEB4AABD}"/>
    <cellStyle name="Normal 58 4 2 4 3" xfId="7837" xr:uid="{DF0AEE26-226B-4F72-8CB7-C3977B8F1C63}"/>
    <cellStyle name="Normal 58 4 2 5" xfId="6708" xr:uid="{75AC42A1-302F-4E80-A4D3-ABCFAE12C431}"/>
    <cellStyle name="Normal 58 4 2 5 2" xfId="45596" xr:uid="{514C8367-67B9-4EE5-8599-9DE836A96360}"/>
    <cellStyle name="Normal 58 4 2 5 3" xfId="8398" xr:uid="{6813CE6A-89BF-4E94-9362-2362D0F4C3F2}"/>
    <cellStyle name="Normal 58 4 2 6" xfId="44465" xr:uid="{8814E3E0-6A04-46DB-B40F-EF402CE41012}"/>
    <cellStyle name="Normal 58 4 2 7" xfId="7267" xr:uid="{976E715D-1EF1-4291-B3CC-1F9066FA48C7}"/>
    <cellStyle name="Normal 58 4 3" xfId="4533" xr:uid="{00000000-0005-0000-0000-000045110000}"/>
    <cellStyle name="Normal 58 4 4" xfId="4534" xr:uid="{00000000-0005-0000-0000-000046110000}"/>
    <cellStyle name="Normal 58 4 5" xfId="4530" xr:uid="{00000000-0005-0000-0000-000047110000}"/>
    <cellStyle name="Normal 58 4 6" xfId="6126" xr:uid="{4C000D9B-94AF-411F-8ED7-AB9510521821}"/>
    <cellStyle name="Normal 58 4 6 2" xfId="45034" xr:uid="{B4B25484-CEF8-41C5-AFC7-C320F5920823}"/>
    <cellStyle name="Normal 58 4 6 3" xfId="7836" xr:uid="{468D272E-5CEB-48E0-BAF2-4ABC8B32D939}"/>
    <cellStyle name="Normal 58 4 7" xfId="6707" xr:uid="{00BD3EF1-9228-4BC6-BD8F-432DBD1AE9DB}"/>
    <cellStyle name="Normal 58 4 7 2" xfId="45595" xr:uid="{FC901C90-EC1D-45D0-AAD4-272F7BE29D3B}"/>
    <cellStyle name="Normal 58 4 7 3" xfId="8397" xr:uid="{870951C9-AAA3-4435-A88F-93EB96F477CE}"/>
    <cellStyle name="Normal 58 4 8" xfId="44168" xr:uid="{76DBDDC2-347A-4F17-AF29-273F82B3572F}"/>
    <cellStyle name="Normal 58 4 9" xfId="44464" xr:uid="{D92149DD-E9E1-421F-BC41-BAFFEEE82A4C}"/>
    <cellStyle name="Normal 58 5" xfId="1378" xr:uid="{00000000-0005-0000-0000-000048110000}"/>
    <cellStyle name="Normal 58 5 10" xfId="7268" xr:uid="{4DA64DF8-33F3-473F-9E33-B8DCE7E538DC}"/>
    <cellStyle name="Normal 58 5 2" xfId="1379" xr:uid="{00000000-0005-0000-0000-000049110000}"/>
    <cellStyle name="Normal 58 5 2 2" xfId="4537" xr:uid="{00000000-0005-0000-0000-00004A110000}"/>
    <cellStyle name="Normal 58 5 2 3" xfId="4536" xr:uid="{00000000-0005-0000-0000-00004B110000}"/>
    <cellStyle name="Normal 58 5 2 4" xfId="6129" xr:uid="{7F848E7E-B8D6-4CA7-80CB-95A5F58E4065}"/>
    <cellStyle name="Normal 58 5 2 4 2" xfId="45037" xr:uid="{C1461A86-6C5C-4690-9F2E-BAD801314570}"/>
    <cellStyle name="Normal 58 5 2 4 3" xfId="7839" xr:uid="{C5C9CA1D-4446-47E0-8AC6-484ABF3D0444}"/>
    <cellStyle name="Normal 58 5 2 5" xfId="6710" xr:uid="{68E64AE0-FC76-4822-AEAC-046EC0865BD8}"/>
    <cellStyle name="Normal 58 5 2 5 2" xfId="45598" xr:uid="{34970B3C-433C-43B9-8876-2EBDABD04FAE}"/>
    <cellStyle name="Normal 58 5 2 5 3" xfId="8400" xr:uid="{6635B802-A07F-43E9-932D-7EC48DEBC6D2}"/>
    <cellStyle name="Normal 58 5 2 6" xfId="44467" xr:uid="{D205B63D-C5B9-452A-8EDA-47E69CB8FD14}"/>
    <cellStyle name="Normal 58 5 2 7" xfId="7269" xr:uid="{81514A1C-4958-4F89-B610-C0125DB6D57C}"/>
    <cellStyle name="Normal 58 5 3" xfId="4538" xr:uid="{00000000-0005-0000-0000-00004C110000}"/>
    <cellStyle name="Normal 58 5 4" xfId="4539" xr:uid="{00000000-0005-0000-0000-00004D110000}"/>
    <cellStyle name="Normal 58 5 5" xfId="4535" xr:uid="{00000000-0005-0000-0000-00004E110000}"/>
    <cellStyle name="Normal 58 5 6" xfId="6128" xr:uid="{AC25AB60-4DB3-43F8-B814-58BE382DD484}"/>
    <cellStyle name="Normal 58 5 6 2" xfId="45036" xr:uid="{4A9E66A8-97AC-4E1F-B58D-120635EF0259}"/>
    <cellStyle name="Normal 58 5 6 3" xfId="7838" xr:uid="{77FC3445-ABB7-4760-A32E-860BA23A99B2}"/>
    <cellStyle name="Normal 58 5 7" xfId="6709" xr:uid="{89123570-2BD7-4008-B8E8-DEC17C3365C0}"/>
    <cellStyle name="Normal 58 5 7 2" xfId="45597" xr:uid="{86F0ADFA-C4B4-4456-A421-7930B5665C58}"/>
    <cellStyle name="Normal 58 5 7 3" xfId="8399" xr:uid="{40E5E7F6-FDD3-4230-A955-130CC535C169}"/>
    <cellStyle name="Normal 58 5 8" xfId="44169" xr:uid="{946410EA-968E-4BB0-8645-AD7725B2806F}"/>
    <cellStyle name="Normal 58 5 9" xfId="44466" xr:uid="{53C0412D-4420-4805-B26B-9A147B3F4502}"/>
    <cellStyle name="Normal 58 6" xfId="1380" xr:uid="{00000000-0005-0000-0000-00004F110000}"/>
    <cellStyle name="Normal 58 6 2" xfId="4541" xr:uid="{00000000-0005-0000-0000-000050110000}"/>
    <cellStyle name="Normal 58 6 3" xfId="4540" xr:uid="{00000000-0005-0000-0000-000051110000}"/>
    <cellStyle name="Normal 58 6 4" xfId="6130" xr:uid="{96A4CB73-6DC6-4023-970B-872057DF659C}"/>
    <cellStyle name="Normal 58 6 4 2" xfId="45038" xr:uid="{D82EEDB7-E0E3-446E-8F1E-F9D5269AB6B1}"/>
    <cellStyle name="Normal 58 6 4 3" xfId="7840" xr:uid="{DFFFADCE-5637-48E3-937C-234728EC493A}"/>
    <cellStyle name="Normal 58 6 5" xfId="6711" xr:uid="{5CE0A611-699E-4E87-B948-14C0401101B5}"/>
    <cellStyle name="Normal 58 6 5 2" xfId="45599" xr:uid="{2B36DF82-7AC4-476D-AF99-1C2AF93ABD24}"/>
    <cellStyle name="Normal 58 6 5 3" xfId="8401" xr:uid="{5D03F8F6-461E-46F6-941D-E2553FBC2187}"/>
    <cellStyle name="Normal 58 6 6" xfId="44162" xr:uid="{2CDDB057-E148-49A3-9B04-218708C1B5E1}"/>
    <cellStyle name="Normal 58 6 7" xfId="44468" xr:uid="{187FE14C-6D08-4C0F-B2AA-A9F8E122249E}"/>
    <cellStyle name="Normal 58 6 8" xfId="7270" xr:uid="{31BC5BB6-16A3-4E0A-91AA-85215E80B69E}"/>
    <cellStyle name="Normal 58 7" xfId="1381" xr:uid="{00000000-0005-0000-0000-000052110000}"/>
    <cellStyle name="Normal 58 7 2" xfId="4543" xr:uid="{00000000-0005-0000-0000-000053110000}"/>
    <cellStyle name="Normal 58 7 3" xfId="4542" xr:uid="{00000000-0005-0000-0000-000054110000}"/>
    <cellStyle name="Normal 58 7 4" xfId="6131" xr:uid="{4DCEA075-2EBB-4FAB-9F23-0BD0A3AC81D1}"/>
    <cellStyle name="Normal 58 7 4 2" xfId="45039" xr:uid="{C2C29548-C98C-495B-82BB-30C68492BD86}"/>
    <cellStyle name="Normal 58 7 4 3" xfId="7841" xr:uid="{3678B100-704F-455F-80DC-D30EC9CFAC98}"/>
    <cellStyle name="Normal 58 7 5" xfId="6712" xr:uid="{4787873A-0276-4A3A-80A5-FB07E435813E}"/>
    <cellStyle name="Normal 58 7 5 2" xfId="45600" xr:uid="{0850CA47-0479-4CDB-AEB9-468C90F62646}"/>
    <cellStyle name="Normal 58 7 5 3" xfId="8402" xr:uid="{097AD10B-5C07-4722-B8F2-EA251E7A7121}"/>
    <cellStyle name="Normal 58 7 6" xfId="44469" xr:uid="{6A59EF5A-5297-4699-AB88-038E783E7BDC}"/>
    <cellStyle name="Normal 58 7 7" xfId="7271" xr:uid="{DC13B216-997F-406A-A977-8B58244B912B}"/>
    <cellStyle name="Normal 58 8" xfId="4544" xr:uid="{00000000-0005-0000-0000-000055110000}"/>
    <cellStyle name="Normal 58 9" xfId="4545" xr:uid="{00000000-0005-0000-0000-000056110000}"/>
    <cellStyle name="Normal 59" xfId="1382" xr:uid="{00000000-0005-0000-0000-000057110000}"/>
    <cellStyle name="Normal 59 2" xfId="4546" xr:uid="{00000000-0005-0000-0000-000058110000}"/>
    <cellStyle name="Normal 59 3" xfId="4547" xr:uid="{00000000-0005-0000-0000-000059110000}"/>
    <cellStyle name="Normal 59 4" xfId="4548" xr:uid="{00000000-0005-0000-0000-00005A110000}"/>
    <cellStyle name="Normal 59 5" xfId="4549" xr:uid="{00000000-0005-0000-0000-00005B110000}"/>
    <cellStyle name="Normal 59 6" xfId="4550" xr:uid="{00000000-0005-0000-0000-00005C110000}"/>
    <cellStyle name="Normal 6" xfId="1383" xr:uid="{00000000-0005-0000-0000-00005D110000}"/>
    <cellStyle name="Normal 6 10" xfId="1384" xr:uid="{00000000-0005-0000-0000-00005E110000}"/>
    <cellStyle name="Normal 6 10 2" xfId="4553" xr:uid="{00000000-0005-0000-0000-00005F110000}"/>
    <cellStyle name="Normal 6 10 3" xfId="4554" xr:uid="{00000000-0005-0000-0000-000060110000}"/>
    <cellStyle name="Normal 6 10 4" xfId="4552" xr:uid="{00000000-0005-0000-0000-000061110000}"/>
    <cellStyle name="Normal 6 10 5" xfId="6133" xr:uid="{77494C18-A30E-49FA-8799-533D4336313A}"/>
    <cellStyle name="Normal 6 10 5 2" xfId="45041" xr:uid="{ED864C46-0B73-4BDE-BF41-ABD5024BC432}"/>
    <cellStyle name="Normal 6 10 5 3" xfId="7843" xr:uid="{DB173D70-7B95-4B1F-86D0-CF1579FC93C7}"/>
    <cellStyle name="Normal 6 10 6" xfId="6713" xr:uid="{58D9A6AD-D466-41AE-9E28-1A64CCA5E777}"/>
    <cellStyle name="Normal 6 10 6 2" xfId="45601" xr:uid="{E789AA37-FAAB-4DBE-B47F-D6B07489C6EE}"/>
    <cellStyle name="Normal 6 10 6 3" xfId="8403" xr:uid="{256507B1-FD3D-44D4-884E-46A6696B0605}"/>
    <cellStyle name="Normal 6 10 7" xfId="44470" xr:uid="{54FCECF5-7456-4965-B697-40DED6DE4EEB}"/>
    <cellStyle name="Normal 6 10 8" xfId="7272" xr:uid="{D68D3A27-3965-43FB-8DE0-8717B415B588}"/>
    <cellStyle name="Normal 6 11" xfId="4555" xr:uid="{00000000-0005-0000-0000-000062110000}"/>
    <cellStyle name="Normal 6 12" xfId="4556" xr:uid="{00000000-0005-0000-0000-000063110000}"/>
    <cellStyle name="Normal 6 13" xfId="4557" xr:uid="{00000000-0005-0000-0000-000064110000}"/>
    <cellStyle name="Normal 6 14" xfId="4558" xr:uid="{00000000-0005-0000-0000-000065110000}"/>
    <cellStyle name="Normal 6 15" xfId="4559" xr:uid="{00000000-0005-0000-0000-000066110000}"/>
    <cellStyle name="Normal 6 16" xfId="4560" xr:uid="{00000000-0005-0000-0000-000067110000}"/>
    <cellStyle name="Normal 6 17" xfId="4551" xr:uid="{00000000-0005-0000-0000-000068110000}"/>
    <cellStyle name="Normal 6 18" xfId="6132" xr:uid="{93CBED08-D947-4029-AD22-B8FD792E6997}"/>
    <cellStyle name="Normal 6 18 2" xfId="45040" xr:uid="{6A47B7C5-6A11-43A6-A5E1-569E4857A4F9}"/>
    <cellStyle name="Normal 6 18 3" xfId="7842" xr:uid="{D2CBB878-E1C1-40D1-85DE-366452DA8A87}"/>
    <cellStyle name="Normal 6 2" xfId="1385" xr:uid="{00000000-0005-0000-0000-000069110000}"/>
    <cellStyle name="Normal 6 2 2" xfId="4562" xr:uid="{00000000-0005-0000-0000-00006A110000}"/>
    <cellStyle name="Normal 6 2 2 2" xfId="44171" xr:uid="{BB8DC731-FAF6-42E8-8EE5-E6B5039347FA}"/>
    <cellStyle name="Normal 6 2 3" xfId="4563" xr:uid="{00000000-0005-0000-0000-00006B110000}"/>
    <cellStyle name="Normal 6 2 4" xfId="4561" xr:uid="{00000000-0005-0000-0000-00006C110000}"/>
    <cellStyle name="Normal 6 2_2-2" xfId="4564" xr:uid="{00000000-0005-0000-0000-00006D110000}"/>
    <cellStyle name="Normal 6 3" xfId="1386" xr:uid="{00000000-0005-0000-0000-00006E110000}"/>
    <cellStyle name="Normal 6 3 2" xfId="4566" xr:uid="{00000000-0005-0000-0000-00006F110000}"/>
    <cellStyle name="Normal 6 3 2 2" xfId="44172" xr:uid="{7F2CBA37-6D8E-4C3F-AC4B-60DD4935E695}"/>
    <cellStyle name="Normal 6 3 3" xfId="4567" xr:uid="{00000000-0005-0000-0000-000070110000}"/>
    <cellStyle name="Normal 6 3 4" xfId="4565" xr:uid="{00000000-0005-0000-0000-000071110000}"/>
    <cellStyle name="Normal 6 4" xfId="1387" xr:uid="{00000000-0005-0000-0000-000072110000}"/>
    <cellStyle name="Normal 6 4 10" xfId="6134" xr:uid="{6831C61B-CDBA-412B-95C2-D863F890C5AC}"/>
    <cellStyle name="Normal 6 4 10 2" xfId="45042" xr:uid="{AA0D4CFA-EBA3-4503-A2AC-9FA89260AB95}"/>
    <cellStyle name="Normal 6 4 10 3" xfId="7844" xr:uid="{80F2F6AA-ECC5-46F7-B66D-7C0D405E79C8}"/>
    <cellStyle name="Normal 6 4 11" xfId="6714" xr:uid="{2F698F29-7542-4624-8941-4ACA2C4033D9}"/>
    <cellStyle name="Normal 6 4 11 2" xfId="45602" xr:uid="{1B756F40-1FCE-49D1-947C-06C32AE4F384}"/>
    <cellStyle name="Normal 6 4 11 3" xfId="8404" xr:uid="{B0BDE7A8-2B87-4430-B47F-4C003C6CE6CA}"/>
    <cellStyle name="Normal 6 4 12" xfId="44471" xr:uid="{F6EEE616-D5E7-4C6D-AD7E-EB0C741635FD}"/>
    <cellStyle name="Normal 6 4 13" xfId="7273" xr:uid="{EEF695E8-7943-4420-ACF1-3903F1A34571}"/>
    <cellStyle name="Normal 6 4 2" xfId="1388" xr:uid="{00000000-0005-0000-0000-000073110000}"/>
    <cellStyle name="Normal 6 4 2 2" xfId="1389" xr:uid="{00000000-0005-0000-0000-000074110000}"/>
    <cellStyle name="Normal 6 4 2 2 2" xfId="4571" xr:uid="{00000000-0005-0000-0000-000075110000}"/>
    <cellStyle name="Normal 6 4 2 2 3" xfId="4570" xr:uid="{00000000-0005-0000-0000-000076110000}"/>
    <cellStyle name="Normal 6 4 2 2 4" xfId="6136" xr:uid="{4FF1BE4C-1CA8-4731-A076-CCD62170119F}"/>
    <cellStyle name="Normal 6 4 2 2 4 2" xfId="45044" xr:uid="{722697F0-350A-4D00-94C0-E813EC68BEF3}"/>
    <cellStyle name="Normal 6 4 2 2 4 3" xfId="7846" xr:uid="{B6A96A9D-C360-4179-B078-1CC8E6CF6484}"/>
    <cellStyle name="Normal 6 4 2 2 5" xfId="6716" xr:uid="{DB54AB15-DE13-424B-BF6E-1B84779C8161}"/>
    <cellStyle name="Normal 6 4 2 2 5 2" xfId="45604" xr:uid="{9E2C698D-7F65-4AE2-B95F-008C6F1CFF51}"/>
    <cellStyle name="Normal 6 4 2 2 5 3" xfId="8406" xr:uid="{269C34BA-EC83-4612-96A0-5E64D4152B19}"/>
    <cellStyle name="Normal 6 4 2 2 6" xfId="44473" xr:uid="{D3269FBE-B8ED-471F-B848-13208E9D1351}"/>
    <cellStyle name="Normal 6 4 2 2 7" xfId="7275" xr:uid="{0291D4C8-4F35-4B81-90A8-1BF87516721F}"/>
    <cellStyle name="Normal 6 4 2 3" xfId="4572" xr:uid="{00000000-0005-0000-0000-000077110000}"/>
    <cellStyle name="Normal 6 4 2 4" xfId="4569" xr:uid="{00000000-0005-0000-0000-000078110000}"/>
    <cellStyle name="Normal 6 4 2 5" xfId="6135" xr:uid="{AB242D12-42CE-4A3B-80E6-7D41D6C4610A}"/>
    <cellStyle name="Normal 6 4 2 5 2" xfId="45043" xr:uid="{373CA831-C6E5-4B51-8093-67748C7079B0}"/>
    <cellStyle name="Normal 6 4 2 5 3" xfId="7845" xr:uid="{BAF31A76-5C37-4E9E-B81D-245BE0E27601}"/>
    <cellStyle name="Normal 6 4 2 6" xfId="6715" xr:uid="{6D838687-8EBD-4836-B06F-24E04AB33611}"/>
    <cellStyle name="Normal 6 4 2 6 2" xfId="45603" xr:uid="{89BB5E01-D57C-4696-8DA4-E598FA0F1AD8}"/>
    <cellStyle name="Normal 6 4 2 6 3" xfId="8405" xr:uid="{F48EBF4F-53D4-4151-BE7B-680392F1A1A3}"/>
    <cellStyle name="Normal 6 4 2 7" xfId="44174" xr:uid="{ABDD03ED-D489-4DC5-BC7B-53146E35F747}"/>
    <cellStyle name="Normal 6 4 2 8" xfId="44472" xr:uid="{B463FC71-2E8E-4646-BEDB-91C534A8D2DF}"/>
    <cellStyle name="Normal 6 4 2 9" xfId="7274" xr:uid="{76EC259C-92FC-4EDE-9063-B372C1ED958B}"/>
    <cellStyle name="Normal 6 4 3" xfId="1390" xr:uid="{00000000-0005-0000-0000-000079110000}"/>
    <cellStyle name="Normal 6 4 3 2" xfId="1391" xr:uid="{00000000-0005-0000-0000-00007A110000}"/>
    <cellStyle name="Normal 6 4 3 2 2" xfId="4575" xr:uid="{00000000-0005-0000-0000-00007B110000}"/>
    <cellStyle name="Normal 6 4 3 2 3" xfId="4574" xr:uid="{00000000-0005-0000-0000-00007C110000}"/>
    <cellStyle name="Normal 6 4 3 2 4" xfId="6138" xr:uid="{1DF901E5-C052-469E-8857-F13617F7C6FA}"/>
    <cellStyle name="Normal 6 4 3 2 4 2" xfId="45046" xr:uid="{24211F3D-4CE1-4821-B94F-796C6A01252C}"/>
    <cellStyle name="Normal 6 4 3 2 4 3" xfId="7848" xr:uid="{FE214C3A-818C-41B7-8C93-E7843FF05D61}"/>
    <cellStyle name="Normal 6 4 3 2 5" xfId="6718" xr:uid="{535B2A0B-750A-4DF3-9DD1-09E8A7A2F623}"/>
    <cellStyle name="Normal 6 4 3 2 5 2" xfId="45606" xr:uid="{CE54606D-F84D-48BB-9F76-ADED0B7517F9}"/>
    <cellStyle name="Normal 6 4 3 2 5 3" xfId="8408" xr:uid="{E4632079-29E6-4820-9400-0895870F7C3C}"/>
    <cellStyle name="Normal 6 4 3 2 6" xfId="44475" xr:uid="{43EAD946-6871-417B-866B-B72FEA87A721}"/>
    <cellStyle name="Normal 6 4 3 2 7" xfId="7277" xr:uid="{2CD6E4D8-BBC5-42F7-A0A3-F70201D5A490}"/>
    <cellStyle name="Normal 6 4 3 3" xfId="4576" xr:uid="{00000000-0005-0000-0000-00007D110000}"/>
    <cellStyle name="Normal 6 4 3 4" xfId="4573" xr:uid="{00000000-0005-0000-0000-00007E110000}"/>
    <cellStyle name="Normal 6 4 3 5" xfId="6137" xr:uid="{14883A0D-B767-40B1-82C5-B85D1ADDB56A}"/>
    <cellStyle name="Normal 6 4 3 5 2" xfId="45045" xr:uid="{596E3535-812A-4B2D-BC2D-5A26C872D959}"/>
    <cellStyle name="Normal 6 4 3 5 3" xfId="7847" xr:uid="{38A62D23-25B2-4103-BAA9-C559441DB8B6}"/>
    <cellStyle name="Normal 6 4 3 6" xfId="6717" xr:uid="{2AF466BE-C7E7-471A-87ED-5FFAF445A15A}"/>
    <cellStyle name="Normal 6 4 3 6 2" xfId="45605" xr:uid="{0ADCDCE6-C223-445C-A16E-DDA99431163F}"/>
    <cellStyle name="Normal 6 4 3 6 3" xfId="8407" xr:uid="{317AB5F8-75DC-4741-B1A0-CF496DAC8132}"/>
    <cellStyle name="Normal 6 4 3 7" xfId="44175" xr:uid="{59218FB7-F2EB-4309-9EC4-EEF1E796AB71}"/>
    <cellStyle name="Normal 6 4 3 8" xfId="44474" xr:uid="{4A902DD3-A24E-453B-AAD5-B1A155887183}"/>
    <cellStyle name="Normal 6 4 3 9" xfId="7276" xr:uid="{1E12C901-C4B8-4873-BDAF-19674F239A91}"/>
    <cellStyle name="Normal 6 4 4" xfId="1392" xr:uid="{00000000-0005-0000-0000-00007F110000}"/>
    <cellStyle name="Normal 6 4 4 2" xfId="1393" xr:uid="{00000000-0005-0000-0000-000080110000}"/>
    <cellStyle name="Normal 6 4 4 2 2" xfId="4579" xr:uid="{00000000-0005-0000-0000-000081110000}"/>
    <cellStyle name="Normal 6 4 4 2 3" xfId="4578" xr:uid="{00000000-0005-0000-0000-000082110000}"/>
    <cellStyle name="Normal 6 4 4 2 4" xfId="6140" xr:uid="{436D22A6-2E1C-47C2-B700-33EC05359543}"/>
    <cellStyle name="Normal 6 4 4 2 4 2" xfId="45048" xr:uid="{011655D4-4B3F-4727-BC5B-81075B1FE2B2}"/>
    <cellStyle name="Normal 6 4 4 2 4 3" xfId="7850" xr:uid="{17427934-B45D-4154-A402-988BFE918B58}"/>
    <cellStyle name="Normal 6 4 4 2 5" xfId="6720" xr:uid="{33C7FC0F-B1DC-4768-BDD5-9F376431402B}"/>
    <cellStyle name="Normal 6 4 4 2 5 2" xfId="45608" xr:uid="{1E2D02B6-2191-45F8-99E9-BCB406738F08}"/>
    <cellStyle name="Normal 6 4 4 2 5 3" xfId="8410" xr:uid="{A779FFF8-C043-4B17-B91C-31FD146D1907}"/>
    <cellStyle name="Normal 6 4 4 2 6" xfId="44477" xr:uid="{5260238A-1BC4-4F9D-9F84-93343322D9EF}"/>
    <cellStyle name="Normal 6 4 4 2 7" xfId="7279" xr:uid="{690FCECE-89FC-4441-BD4F-BE89D95D664B}"/>
    <cellStyle name="Normal 6 4 4 3" xfId="4580" xr:uid="{00000000-0005-0000-0000-000083110000}"/>
    <cellStyle name="Normal 6 4 4 4" xfId="4577" xr:uid="{00000000-0005-0000-0000-000084110000}"/>
    <cellStyle name="Normal 6 4 4 5" xfId="6139" xr:uid="{D912A50D-8C1C-4558-A0CC-F8435E5CACDA}"/>
    <cellStyle name="Normal 6 4 4 5 2" xfId="45047" xr:uid="{A5533693-0190-4F8E-BFDA-2F0ED4608497}"/>
    <cellStyle name="Normal 6 4 4 5 3" xfId="7849" xr:uid="{59027C66-EF66-472D-91E3-7D63C2A10CD9}"/>
    <cellStyle name="Normal 6 4 4 6" xfId="6719" xr:uid="{852AA095-8A32-4971-91FB-BE67A2556D5C}"/>
    <cellStyle name="Normal 6 4 4 6 2" xfId="45607" xr:uid="{1A09D0E4-85D6-42AC-A3EC-62A903374779}"/>
    <cellStyle name="Normal 6 4 4 6 3" xfId="8409" xr:uid="{0D8DBE4A-3065-4FA2-AFE9-431EA9490C4D}"/>
    <cellStyle name="Normal 6 4 4 7" xfId="44176" xr:uid="{C06CB0D8-39D9-4186-86EE-412F7D833B57}"/>
    <cellStyle name="Normal 6 4 4 8" xfId="44476" xr:uid="{418E3EC0-1D77-419D-914E-1B4CE6ED3B45}"/>
    <cellStyle name="Normal 6 4 4 9" xfId="7278" xr:uid="{6A05EC1A-9E13-4677-B27A-519C69644B69}"/>
    <cellStyle name="Normal 6 4 5" xfId="1394" xr:uid="{00000000-0005-0000-0000-000085110000}"/>
    <cellStyle name="Normal 6 4 5 2" xfId="4582" xr:uid="{00000000-0005-0000-0000-000086110000}"/>
    <cellStyle name="Normal 6 4 5 3" xfId="4581" xr:uid="{00000000-0005-0000-0000-000087110000}"/>
    <cellStyle name="Normal 6 4 5 4" xfId="6141" xr:uid="{CAC64D89-3051-4E51-B53A-3BFB694F09B3}"/>
    <cellStyle name="Normal 6 4 5 4 2" xfId="45049" xr:uid="{78ADDB9B-7E0E-4F8F-B302-2F7A3B588499}"/>
    <cellStyle name="Normal 6 4 5 4 3" xfId="7851" xr:uid="{4EF7BF3E-60A5-464F-B8FF-4CDAC5A7201B}"/>
    <cellStyle name="Normal 6 4 5 5" xfId="6721" xr:uid="{F3AB2D09-45EB-4C59-9BCF-4D83FA11878A}"/>
    <cellStyle name="Normal 6 4 5 5 2" xfId="45609" xr:uid="{1B384A56-20D1-4382-B96D-90C9A41910EF}"/>
    <cellStyle name="Normal 6 4 5 5 3" xfId="8411" xr:uid="{BA2948F0-1C5D-49ED-BE08-2C1866D7C459}"/>
    <cellStyle name="Normal 6 4 5 6" xfId="44173" xr:uid="{36428374-95F7-4CE8-BB63-8146E5169395}"/>
    <cellStyle name="Normal 6 4 5 7" xfId="44478" xr:uid="{9E4F8F1C-A325-4908-989C-D9E40C448D1E}"/>
    <cellStyle name="Normal 6 4 5 8" xfId="7280" xr:uid="{23E134D9-B138-479A-9BD3-FE62AF7DDC03}"/>
    <cellStyle name="Normal 6 4 6" xfId="1395" xr:uid="{00000000-0005-0000-0000-000088110000}"/>
    <cellStyle name="Normal 6 4 6 2" xfId="4584" xr:uid="{00000000-0005-0000-0000-000089110000}"/>
    <cellStyle name="Normal 6 4 6 3" xfId="4583" xr:uid="{00000000-0005-0000-0000-00008A110000}"/>
    <cellStyle name="Normal 6 4 6 4" xfId="6142" xr:uid="{0D581C66-30D0-45C6-98D7-239578A76811}"/>
    <cellStyle name="Normal 6 4 6 4 2" xfId="45050" xr:uid="{D7A19D51-B7CE-4DCF-ABFA-DAB3E54907B2}"/>
    <cellStyle name="Normal 6 4 6 4 3" xfId="7852" xr:uid="{B698A6A1-387E-4709-8318-E4801DDB8D73}"/>
    <cellStyle name="Normal 6 4 6 5" xfId="6722" xr:uid="{04A23E7C-5B5B-4562-BDC7-A23C607B84CD}"/>
    <cellStyle name="Normal 6 4 6 5 2" xfId="45610" xr:uid="{4AE5963F-F1F6-4AB1-9D9D-D13944D1BD15}"/>
    <cellStyle name="Normal 6 4 6 5 3" xfId="8412" xr:uid="{EDD23CCC-EB83-4FD5-95FB-6E919736A0E6}"/>
    <cellStyle name="Normal 6 4 6 6" xfId="44479" xr:uid="{CD535AEA-1A40-49C2-BAC3-2ACEB3EC4CAA}"/>
    <cellStyle name="Normal 6 4 6 7" xfId="7281" xr:uid="{78EEB1FC-EED2-4501-BA1A-E79CDDA71A30}"/>
    <cellStyle name="Normal 6 4 7" xfId="4585" xr:uid="{00000000-0005-0000-0000-00008B110000}"/>
    <cellStyle name="Normal 6 4 8" xfId="4586" xr:uid="{00000000-0005-0000-0000-00008C110000}"/>
    <cellStyle name="Normal 6 4 9" xfId="4568" xr:uid="{00000000-0005-0000-0000-00008D110000}"/>
    <cellStyle name="Normal 6 5" xfId="1396" xr:uid="{00000000-0005-0000-0000-00008E110000}"/>
    <cellStyle name="Normal 6 5 2" xfId="1397" xr:uid="{00000000-0005-0000-0000-00008F110000}"/>
    <cellStyle name="Normal 6 5 2 2" xfId="4589" xr:uid="{00000000-0005-0000-0000-000090110000}"/>
    <cellStyle name="Normal 6 5 2 3" xfId="4588" xr:uid="{00000000-0005-0000-0000-000091110000}"/>
    <cellStyle name="Normal 6 5 2 4" xfId="6144" xr:uid="{43567B56-A9AF-48E0-8449-3E76827D9147}"/>
    <cellStyle name="Normal 6 5 2 4 2" xfId="45052" xr:uid="{12CC508F-E4C6-4B40-8293-4458E95BFA4E}"/>
    <cellStyle name="Normal 6 5 2 4 3" xfId="7854" xr:uid="{0601CBF3-44A0-4D06-9A12-EE6B2CA96A21}"/>
    <cellStyle name="Normal 6 5 2 5" xfId="6724" xr:uid="{3548D409-91B2-40B1-9B61-5884A2E133A6}"/>
    <cellStyle name="Normal 6 5 2 5 2" xfId="45612" xr:uid="{AA4B7CBB-76ED-4A78-A560-384F09AE638E}"/>
    <cellStyle name="Normal 6 5 2 5 3" xfId="8414" xr:uid="{1526EFAF-90E6-414D-9EAA-589A0775340E}"/>
    <cellStyle name="Normal 6 5 2 6" xfId="44177" xr:uid="{DE5990A1-32ED-4F7C-B917-FEA673034E33}"/>
    <cellStyle name="Normal 6 5 2 7" xfId="44481" xr:uid="{F7DDBE94-C281-499C-87E0-28E3E05B090C}"/>
    <cellStyle name="Normal 6 5 2 8" xfId="7283" xr:uid="{C975863F-6118-45FB-B37E-9FAE7E2D874E}"/>
    <cellStyle name="Normal 6 5 3" xfId="4590" xr:uid="{00000000-0005-0000-0000-000092110000}"/>
    <cellStyle name="Normal 6 5 4" xfId="4591" xr:uid="{00000000-0005-0000-0000-000093110000}"/>
    <cellStyle name="Normal 6 5 5" xfId="4587" xr:uid="{00000000-0005-0000-0000-000094110000}"/>
    <cellStyle name="Normal 6 5 6" xfId="6143" xr:uid="{D7EAA399-1A27-45C9-A9FE-86193988357E}"/>
    <cellStyle name="Normal 6 5 6 2" xfId="45051" xr:uid="{890EFD24-7F57-401B-ABBF-74D3596AF8B8}"/>
    <cellStyle name="Normal 6 5 6 3" xfId="7853" xr:uid="{9977DB07-745A-4323-9388-3A680EA91CB2}"/>
    <cellStyle name="Normal 6 5 7" xfId="6723" xr:uid="{D318D165-A193-4CFD-81B3-A9D08D0B46F7}"/>
    <cellStyle name="Normal 6 5 7 2" xfId="45611" xr:uid="{63CC72FE-4E8A-421F-9FAF-547723C494C3}"/>
    <cellStyle name="Normal 6 5 7 3" xfId="8413" xr:uid="{4D4CF9BC-A15D-4633-87A3-02931484C804}"/>
    <cellStyle name="Normal 6 5 8" xfId="44480" xr:uid="{05D59D73-3B51-4655-A2D0-659E98989A91}"/>
    <cellStyle name="Normal 6 5 9" xfId="7282" xr:uid="{D41DD8B5-DD3E-4BEE-949C-5D13F6BF0805}"/>
    <cellStyle name="Normal 6 6" xfId="1398" xr:uid="{00000000-0005-0000-0000-000095110000}"/>
    <cellStyle name="Normal 6 6 2" xfId="1399" xr:uid="{00000000-0005-0000-0000-000096110000}"/>
    <cellStyle name="Normal 6 6 2 2" xfId="4594" xr:uid="{00000000-0005-0000-0000-000097110000}"/>
    <cellStyle name="Normal 6 6 2 3" xfId="4593" xr:uid="{00000000-0005-0000-0000-000098110000}"/>
    <cellStyle name="Normal 6 6 2 4" xfId="6146" xr:uid="{99A2A074-03A3-4B66-AD4F-3CE626964801}"/>
    <cellStyle name="Normal 6 6 2 4 2" xfId="45054" xr:uid="{9CF04E6E-92B6-424F-8438-436B876CB1A7}"/>
    <cellStyle name="Normal 6 6 2 4 3" xfId="7856" xr:uid="{B6221C7F-2BF1-4D2E-872F-FE8BEF91384B}"/>
    <cellStyle name="Normal 6 6 2 5" xfId="6726" xr:uid="{EE682E0B-A55F-4498-81B9-5FD59C89210C}"/>
    <cellStyle name="Normal 6 6 2 5 2" xfId="45614" xr:uid="{86D0A8A3-6015-4542-A00F-BA231234B71E}"/>
    <cellStyle name="Normal 6 6 2 5 3" xfId="8416" xr:uid="{7CD9339B-02DF-47C8-96DB-934F018FDC21}"/>
    <cellStyle name="Normal 6 6 2 6" xfId="44178" xr:uid="{F3CE8440-47BC-46D3-AAD4-A679FA709127}"/>
    <cellStyle name="Normal 6 6 2 7" xfId="44483" xr:uid="{AFAF0FB1-1B29-427D-824D-6461D2D80BB0}"/>
    <cellStyle name="Normal 6 6 2 8" xfId="7285" xr:uid="{5A3F656A-A86D-4664-A64B-88EEE5F662F8}"/>
    <cellStyle name="Normal 6 6 3" xfId="4595" xr:uid="{00000000-0005-0000-0000-000099110000}"/>
    <cellStyle name="Normal 6 6 4" xfId="4596" xr:uid="{00000000-0005-0000-0000-00009A110000}"/>
    <cellStyle name="Normal 6 6 5" xfId="4592" xr:uid="{00000000-0005-0000-0000-00009B110000}"/>
    <cellStyle name="Normal 6 6 6" xfId="6145" xr:uid="{71145B35-271F-4D41-8DC3-EB51B9684982}"/>
    <cellStyle name="Normal 6 6 6 2" xfId="45053" xr:uid="{4845E8F1-98F9-432D-B751-80524106F20A}"/>
    <cellStyle name="Normal 6 6 6 3" xfId="7855" xr:uid="{D687D9AC-3B36-4281-A31D-2C854DFA1C15}"/>
    <cellStyle name="Normal 6 6 7" xfId="6725" xr:uid="{88D3036F-62BA-4F2F-B1F6-DE33929A43C1}"/>
    <cellStyle name="Normal 6 6 7 2" xfId="45613" xr:uid="{99CDEDCE-E741-4545-B3E2-C01E3DDBAA96}"/>
    <cellStyle name="Normal 6 6 7 3" xfId="8415" xr:uid="{0BD754D4-04DA-4784-8C61-7942EADF1D57}"/>
    <cellStyle name="Normal 6 6 8" xfId="44482" xr:uid="{E3604B60-5A7C-44EF-927B-6292F1DF1C55}"/>
    <cellStyle name="Normal 6 6 9" xfId="7284" xr:uid="{0DB6CBAD-037A-4B2D-A328-D43989470566}"/>
    <cellStyle name="Normal 6 7" xfId="1400" xr:uid="{00000000-0005-0000-0000-00009C110000}"/>
    <cellStyle name="Normal 6 7 10" xfId="7286" xr:uid="{7356A0E5-09ED-4E3E-AF15-88D6DD816035}"/>
    <cellStyle name="Normal 6 7 2" xfId="1401" xr:uid="{00000000-0005-0000-0000-00009D110000}"/>
    <cellStyle name="Normal 6 7 2 2" xfId="4599" xr:uid="{00000000-0005-0000-0000-00009E110000}"/>
    <cellStyle name="Normal 6 7 2 3" xfId="4598" xr:uid="{00000000-0005-0000-0000-00009F110000}"/>
    <cellStyle name="Normal 6 7 2 4" xfId="6148" xr:uid="{AABF8606-4411-4484-AB61-C29CAAFEA0E8}"/>
    <cellStyle name="Normal 6 7 2 4 2" xfId="45056" xr:uid="{6EAC365B-1372-401E-9ABE-14922586C240}"/>
    <cellStyle name="Normal 6 7 2 4 3" xfId="7858" xr:uid="{AFB6CF3C-12C4-491C-9A58-34A394D06277}"/>
    <cellStyle name="Normal 6 7 2 5" xfId="6728" xr:uid="{BC995E8F-75B9-48DF-991F-87140EDE6935}"/>
    <cellStyle name="Normal 6 7 2 5 2" xfId="45616" xr:uid="{11E3E705-D4E9-435D-9C74-2BE3178662B9}"/>
    <cellStyle name="Normal 6 7 2 5 3" xfId="8418" xr:uid="{DE26D2D2-F169-4995-B699-D6395032EBBD}"/>
    <cellStyle name="Normal 6 7 2 6" xfId="44485" xr:uid="{9969D01D-3750-44AB-911F-0E28887B8727}"/>
    <cellStyle name="Normal 6 7 2 7" xfId="7287" xr:uid="{B1A28CDD-D0BB-441D-AE17-CDB645E66DB2}"/>
    <cellStyle name="Normal 6 7 3" xfId="4600" xr:uid="{00000000-0005-0000-0000-0000A0110000}"/>
    <cellStyle name="Normal 6 7 4" xfId="4601" xr:uid="{00000000-0005-0000-0000-0000A1110000}"/>
    <cellStyle name="Normal 6 7 5" xfId="4597" xr:uid="{00000000-0005-0000-0000-0000A2110000}"/>
    <cellStyle name="Normal 6 7 6" xfId="6147" xr:uid="{064CCCA6-6DCD-47CB-B6A7-8E0A836A6E6B}"/>
    <cellStyle name="Normal 6 7 6 2" xfId="45055" xr:uid="{8577D456-BA24-4BFC-8336-F050E70A02C9}"/>
    <cellStyle name="Normal 6 7 6 3" xfId="7857" xr:uid="{BBB03EB7-D515-41F7-A717-2723AFD954A7}"/>
    <cellStyle name="Normal 6 7 7" xfId="6727" xr:uid="{C35559EA-846F-48AD-AB45-4F5C69D27ACA}"/>
    <cellStyle name="Normal 6 7 7 2" xfId="45615" xr:uid="{7AD0C00F-FFA5-451F-AFEB-5902EDAF9C44}"/>
    <cellStyle name="Normal 6 7 7 3" xfId="8417" xr:uid="{1455F48B-1C2E-4262-916B-494922EDE5AF}"/>
    <cellStyle name="Normal 6 7 8" xfId="44179" xr:uid="{52C0533D-5D15-49C9-9C07-98AA1DF58F80}"/>
    <cellStyle name="Normal 6 7 9" xfId="44484" xr:uid="{B6152DCA-6E4D-4E06-81F4-9626576F58B0}"/>
    <cellStyle name="Normal 6 8" xfId="1402" xr:uid="{00000000-0005-0000-0000-0000A3110000}"/>
    <cellStyle name="Normal 6 8 2" xfId="4603" xr:uid="{00000000-0005-0000-0000-0000A4110000}"/>
    <cellStyle name="Normal 6 8 3" xfId="4604" xr:uid="{00000000-0005-0000-0000-0000A5110000}"/>
    <cellStyle name="Normal 6 8 4" xfId="4602" xr:uid="{00000000-0005-0000-0000-0000A6110000}"/>
    <cellStyle name="Normal 6 8 5" xfId="6149" xr:uid="{6516735A-3517-4B8A-80B4-94B3606C2744}"/>
    <cellStyle name="Normal 6 8 5 2" xfId="45057" xr:uid="{4369050C-FA15-42CC-B195-A5DC1183324E}"/>
    <cellStyle name="Normal 6 8 5 3" xfId="7859" xr:uid="{8DB66DFC-B382-458C-9540-3E32586D931E}"/>
    <cellStyle name="Normal 6 8 6" xfId="6729" xr:uid="{AE55C9C3-5687-44CA-99BE-0C77488963B6}"/>
    <cellStyle name="Normal 6 8 6 2" xfId="45617" xr:uid="{F2B16496-16BA-43E1-A391-C335D4BE3CDA}"/>
    <cellStyle name="Normal 6 8 6 3" xfId="8419" xr:uid="{2ACEBDB6-6726-4061-B587-238A574CBDB3}"/>
    <cellStyle name="Normal 6 8 7" xfId="44170" xr:uid="{F8D58407-2965-4381-85F9-F3BDC8E2ACFE}"/>
    <cellStyle name="Normal 6 8 8" xfId="44486" xr:uid="{21A1FCBA-0383-477F-8134-5484863BA33C}"/>
    <cellStyle name="Normal 6 8 9" xfId="7288" xr:uid="{35A76C01-88A6-4DCE-90A1-10E3939296A1}"/>
    <cellStyle name="Normal 6 9" xfId="1403" xr:uid="{00000000-0005-0000-0000-0000A7110000}"/>
    <cellStyle name="Normal 6 9 2" xfId="4606" xr:uid="{00000000-0005-0000-0000-0000A8110000}"/>
    <cellStyle name="Normal 6 9 3" xfId="4607" xr:uid="{00000000-0005-0000-0000-0000A9110000}"/>
    <cellStyle name="Normal 6 9 4" xfId="4605" xr:uid="{00000000-0005-0000-0000-0000AA110000}"/>
    <cellStyle name="Normal 6 9 5" xfId="6150" xr:uid="{1DFF29DE-9C46-45FE-B95E-E149E39B3A81}"/>
    <cellStyle name="Normal 6 9 5 2" xfId="45058" xr:uid="{9769D65C-164C-424C-8903-238AE99CAB07}"/>
    <cellStyle name="Normal 6 9 5 3" xfId="7860" xr:uid="{346B95F1-26E0-440D-AD47-018F8E3D6E4D}"/>
    <cellStyle name="Normal 6 9 6" xfId="6730" xr:uid="{E7056093-B99F-4735-8AEB-9FA2530D5FC4}"/>
    <cellStyle name="Normal 6 9 6 2" xfId="45618" xr:uid="{915C58C3-E29F-4A4F-88CB-E65B7E63A922}"/>
    <cellStyle name="Normal 6 9 6 3" xfId="8420" xr:uid="{24354726-DC10-4359-BB6A-F5F170D57280}"/>
    <cellStyle name="Normal 6 9 7" xfId="44487" xr:uid="{674BA3A2-F5C8-4B48-92FE-05CC9CF57F84}"/>
    <cellStyle name="Normal 6 9 8" xfId="7289" xr:uid="{ED0F9693-36E8-4F6B-AA34-51A355174E50}"/>
    <cellStyle name="Normal 6_1_5" xfId="4608" xr:uid="{00000000-0005-0000-0000-0000AB110000}"/>
    <cellStyle name="Normal 60" xfId="1404" xr:uid="{00000000-0005-0000-0000-0000AC110000}"/>
    <cellStyle name="Normal 60 2" xfId="4609" xr:uid="{00000000-0005-0000-0000-0000AD110000}"/>
    <cellStyle name="Normal 60 3" xfId="4610" xr:uid="{00000000-0005-0000-0000-0000AE110000}"/>
    <cellStyle name="Normal 60 4" xfId="4611" xr:uid="{00000000-0005-0000-0000-0000AF110000}"/>
    <cellStyle name="Normal 60 5" xfId="4612" xr:uid="{00000000-0005-0000-0000-0000B0110000}"/>
    <cellStyle name="Normal 60 6" xfId="4613" xr:uid="{00000000-0005-0000-0000-0000B1110000}"/>
    <cellStyle name="Normal 61" xfId="1405" xr:uid="{00000000-0005-0000-0000-0000B2110000}"/>
    <cellStyle name="Normal 61 2" xfId="4614" xr:uid="{00000000-0005-0000-0000-0000B3110000}"/>
    <cellStyle name="Normal 61 3" xfId="4615" xr:uid="{00000000-0005-0000-0000-0000B4110000}"/>
    <cellStyle name="Normal 61 4" xfId="4616" xr:uid="{00000000-0005-0000-0000-0000B5110000}"/>
    <cellStyle name="Normal 61 5" xfId="4617" xr:uid="{00000000-0005-0000-0000-0000B6110000}"/>
    <cellStyle name="Normal 61 6" xfId="4618" xr:uid="{00000000-0005-0000-0000-0000B7110000}"/>
    <cellStyle name="Normal 62" xfId="1406" xr:uid="{00000000-0005-0000-0000-0000B8110000}"/>
    <cellStyle name="Normal 62 2" xfId="4619" xr:uid="{00000000-0005-0000-0000-0000B9110000}"/>
    <cellStyle name="Normal 62 3" xfId="4620" xr:uid="{00000000-0005-0000-0000-0000BA110000}"/>
    <cellStyle name="Normal 62 4" xfId="4621" xr:uid="{00000000-0005-0000-0000-0000BB110000}"/>
    <cellStyle name="Normal 62 5" xfId="4622" xr:uid="{00000000-0005-0000-0000-0000BC110000}"/>
    <cellStyle name="Normal 62 6" xfId="4623" xr:uid="{00000000-0005-0000-0000-0000BD110000}"/>
    <cellStyle name="Normal 63" xfId="1407" xr:uid="{00000000-0005-0000-0000-0000BE110000}"/>
    <cellStyle name="Normal 63 2" xfId="4624" xr:uid="{00000000-0005-0000-0000-0000BF110000}"/>
    <cellStyle name="Normal 63 3" xfId="4625" xr:uid="{00000000-0005-0000-0000-0000C0110000}"/>
    <cellStyle name="Normal 63 4" xfId="4626" xr:uid="{00000000-0005-0000-0000-0000C1110000}"/>
    <cellStyle name="Normal 63 5" xfId="4627" xr:uid="{00000000-0005-0000-0000-0000C2110000}"/>
    <cellStyle name="Normal 63 6" xfId="4628" xr:uid="{00000000-0005-0000-0000-0000C3110000}"/>
    <cellStyle name="Normal 64" xfId="1408" xr:uid="{00000000-0005-0000-0000-0000C4110000}"/>
    <cellStyle name="Normal 64 2" xfId="4629" xr:uid="{00000000-0005-0000-0000-0000C5110000}"/>
    <cellStyle name="Normal 64 3" xfId="4630" xr:uid="{00000000-0005-0000-0000-0000C6110000}"/>
    <cellStyle name="Normal 64 4" xfId="4631" xr:uid="{00000000-0005-0000-0000-0000C7110000}"/>
    <cellStyle name="Normal 64 5" xfId="4632" xr:uid="{00000000-0005-0000-0000-0000C8110000}"/>
    <cellStyle name="Normal 64 6" xfId="4633" xr:uid="{00000000-0005-0000-0000-0000C9110000}"/>
    <cellStyle name="Normal 65" xfId="1409" xr:uid="{00000000-0005-0000-0000-0000CA110000}"/>
    <cellStyle name="Normal 65 2" xfId="4634" xr:uid="{00000000-0005-0000-0000-0000CB110000}"/>
    <cellStyle name="Normal 65 3" xfId="4635" xr:uid="{00000000-0005-0000-0000-0000CC110000}"/>
    <cellStyle name="Normal 65 4" xfId="4636" xr:uid="{00000000-0005-0000-0000-0000CD110000}"/>
    <cellStyle name="Normal 65 5" xfId="4637" xr:uid="{00000000-0005-0000-0000-0000CE110000}"/>
    <cellStyle name="Normal 65 6" xfId="4638" xr:uid="{00000000-0005-0000-0000-0000CF110000}"/>
    <cellStyle name="Normal 66" xfId="1410" xr:uid="{00000000-0005-0000-0000-0000D0110000}"/>
    <cellStyle name="Normal 66 2" xfId="4640" xr:uid="{00000000-0005-0000-0000-0000D1110000}"/>
    <cellStyle name="Normal 66 2 2" xfId="44180" xr:uid="{974966C3-AC56-4C6D-9111-E29E6A57B042}"/>
    <cellStyle name="Normal 66 3" xfId="4641" xr:uid="{00000000-0005-0000-0000-0000D2110000}"/>
    <cellStyle name="Normal 66 4" xfId="4642" xr:uid="{00000000-0005-0000-0000-0000D3110000}"/>
    <cellStyle name="Normal 66 5" xfId="4643" xr:uid="{00000000-0005-0000-0000-0000D4110000}"/>
    <cellStyle name="Normal 66 6" xfId="4644" xr:uid="{00000000-0005-0000-0000-0000D5110000}"/>
    <cellStyle name="Normal 66 7" xfId="4639" xr:uid="{00000000-0005-0000-0000-0000D6110000}"/>
    <cellStyle name="Normal 67" xfId="4645" xr:uid="{00000000-0005-0000-0000-0000D7110000}"/>
    <cellStyle name="Normal 67 2" xfId="4646" xr:uid="{00000000-0005-0000-0000-0000D8110000}"/>
    <cellStyle name="Normal 67 3" xfId="4647" xr:uid="{00000000-0005-0000-0000-0000D9110000}"/>
    <cellStyle name="Normal 67 4" xfId="4648" xr:uid="{00000000-0005-0000-0000-0000DA110000}"/>
    <cellStyle name="Normal 67 5" xfId="4649" xr:uid="{00000000-0005-0000-0000-0000DB110000}"/>
    <cellStyle name="Normal 68" xfId="4650" xr:uid="{00000000-0005-0000-0000-0000DC110000}"/>
    <cellStyle name="Normal 68 10" xfId="36009" xr:uid="{5BD9C27F-2F74-4108-8EFB-E7745D0B0DC2}"/>
    <cellStyle name="Normal 68 11" xfId="36010" xr:uid="{36E2DCAC-CD41-4594-93C1-89941C21C3EB}"/>
    <cellStyle name="Normal 68 2" xfId="4651" xr:uid="{00000000-0005-0000-0000-0000DD110000}"/>
    <cellStyle name="Normal 68 2 2" xfId="36011" xr:uid="{84D7E193-FDFA-4373-8A3A-1FA3EA259236}"/>
    <cellStyle name="Normal 68 2 3" xfId="36012" xr:uid="{C6AAD622-CA38-4D9E-A863-7F5C49722DCC}"/>
    <cellStyle name="Normal 68 3" xfId="4652" xr:uid="{00000000-0005-0000-0000-0000DE110000}"/>
    <cellStyle name="Normal 68 3 2" xfId="36013" xr:uid="{1C56CD12-79A6-4750-951A-278A7EAF1241}"/>
    <cellStyle name="Normal 68 3 3" xfId="36014" xr:uid="{848F6B29-D531-4510-A831-D66A6C883A5A}"/>
    <cellStyle name="Normal 68 4" xfId="4653" xr:uid="{00000000-0005-0000-0000-0000DF110000}"/>
    <cellStyle name="Normal 68 4 2" xfId="36015" xr:uid="{B8A87A66-A89C-495A-8B6A-F35393D67920}"/>
    <cellStyle name="Normal 68 4 3" xfId="36016" xr:uid="{5697B6C7-A036-4BA5-BD56-7FD4D5541ECA}"/>
    <cellStyle name="Normal 68 5" xfId="4654" xr:uid="{00000000-0005-0000-0000-0000E0110000}"/>
    <cellStyle name="Normal 68 5 2" xfId="36017" xr:uid="{5DB41050-EB12-4513-8296-7FE8D89A8789}"/>
    <cellStyle name="Normal 68 5 3" xfId="36018" xr:uid="{F7CE9E00-746A-407E-8ABD-BBDE3A763A90}"/>
    <cellStyle name="Normal 68 6" xfId="36019" xr:uid="{6827C2DD-5085-4D56-B7FB-C4144CD182DF}"/>
    <cellStyle name="Normal 68 6 2" xfId="36020" xr:uid="{C1F7C2FA-E17E-4541-A176-77A8AF9028C0}"/>
    <cellStyle name="Normal 68 6 3" xfId="36021" xr:uid="{9A88C158-9B96-4A3B-AC24-FE6196815B7F}"/>
    <cellStyle name="Normal 68 7" xfId="36022" xr:uid="{EC898654-1ABC-4B7E-80E9-B5D9E7AE9146}"/>
    <cellStyle name="Normal 68 7 2" xfId="36023" xr:uid="{AC9288D3-1B10-4C8D-AA83-AD2A32511550}"/>
    <cellStyle name="Normal 68 7 3" xfId="36024" xr:uid="{C69B57B4-3F97-4837-9A8B-EBB95D8147F2}"/>
    <cellStyle name="Normal 68 8" xfId="36025" xr:uid="{0866BC4A-54DC-445D-8EA9-67E3BF6944DD}"/>
    <cellStyle name="Normal 68 8 2" xfId="36026" xr:uid="{3F2B901B-1EF6-492A-82C8-1A9045614C67}"/>
    <cellStyle name="Normal 68 8 3" xfId="36027" xr:uid="{EDD06C56-34B7-497A-9E2B-F2E1E23B5EA1}"/>
    <cellStyle name="Normal 68 9" xfId="36028" xr:uid="{F06EF064-0970-47BE-9EAB-267BAA5ED051}"/>
    <cellStyle name="Normal 68 9 2" xfId="36029" xr:uid="{C3290E29-AD02-4EBB-82AF-1526BC56BBCD}"/>
    <cellStyle name="Normal 68 9 3" xfId="36030" xr:uid="{6D7A867F-92C9-4CE5-ADD3-05AEA2F9C68D}"/>
    <cellStyle name="Normal 69" xfId="4655" xr:uid="{00000000-0005-0000-0000-0000E1110000}"/>
    <cellStyle name="Normal 69 2" xfId="4656" xr:uid="{00000000-0005-0000-0000-0000E2110000}"/>
    <cellStyle name="Normal 69 3" xfId="4657" xr:uid="{00000000-0005-0000-0000-0000E3110000}"/>
    <cellStyle name="Normal 69 4" xfId="4658" xr:uid="{00000000-0005-0000-0000-0000E4110000}"/>
    <cellStyle name="Normal 69 5" xfId="4659" xr:uid="{00000000-0005-0000-0000-0000E5110000}"/>
    <cellStyle name="Normal 7" xfId="1411" xr:uid="{00000000-0005-0000-0000-0000E6110000}"/>
    <cellStyle name="Normal 7 10" xfId="4661" xr:uid="{00000000-0005-0000-0000-0000E7110000}"/>
    <cellStyle name="Normal 7 11" xfId="4662" xr:uid="{00000000-0005-0000-0000-0000E8110000}"/>
    <cellStyle name="Normal 7 12" xfId="4663" xr:uid="{00000000-0005-0000-0000-0000E9110000}"/>
    <cellStyle name="Normal 7 13" xfId="4664" xr:uid="{00000000-0005-0000-0000-0000EA110000}"/>
    <cellStyle name="Normal 7 14" xfId="4665" xr:uid="{00000000-0005-0000-0000-0000EB110000}"/>
    <cellStyle name="Normal 7 15" xfId="4660" xr:uid="{00000000-0005-0000-0000-0000EC110000}"/>
    <cellStyle name="Normal 7 2" xfId="1412" xr:uid="{00000000-0005-0000-0000-0000ED110000}"/>
    <cellStyle name="Normal 7 2 2" xfId="4667" xr:uid="{00000000-0005-0000-0000-0000EE110000}"/>
    <cellStyle name="Normal 7 2 2 2" xfId="44182" xr:uid="{E4A5EF8F-7C5D-4961-9404-50F20E2C09F9}"/>
    <cellStyle name="Normal 7 2 3" xfId="4668" xr:uid="{00000000-0005-0000-0000-0000EF110000}"/>
    <cellStyle name="Normal 7 2 4" xfId="4666" xr:uid="{00000000-0005-0000-0000-0000F0110000}"/>
    <cellStyle name="Normal 7 2_2-2" xfId="4669" xr:uid="{00000000-0005-0000-0000-0000F1110000}"/>
    <cellStyle name="Normal 7 3" xfId="4670" xr:uid="{00000000-0005-0000-0000-0000F2110000}"/>
    <cellStyle name="Normal 7 4" xfId="4671" xr:uid="{00000000-0005-0000-0000-0000F3110000}"/>
    <cellStyle name="Normal 7 4 2" xfId="44181" xr:uid="{C595D551-13E5-46CD-81FA-5310F9B91B9D}"/>
    <cellStyle name="Normal 7 5" xfId="4672" xr:uid="{00000000-0005-0000-0000-0000F4110000}"/>
    <cellStyle name="Normal 7 6" xfId="4673" xr:uid="{00000000-0005-0000-0000-0000F5110000}"/>
    <cellStyle name="Normal 7 7" xfId="4674" xr:uid="{00000000-0005-0000-0000-0000F6110000}"/>
    <cellStyle name="Normal 7 8" xfId="4675" xr:uid="{00000000-0005-0000-0000-0000F7110000}"/>
    <cellStyle name="Normal 7 9" xfId="4676" xr:uid="{00000000-0005-0000-0000-0000F8110000}"/>
    <cellStyle name="Normal 7_1_5" xfId="4677" xr:uid="{00000000-0005-0000-0000-0000F9110000}"/>
    <cellStyle name="Normal 70" xfId="4678" xr:uid="{00000000-0005-0000-0000-0000FA110000}"/>
    <cellStyle name="Normal 70 10" xfId="36031" xr:uid="{285DDFA9-99F6-497F-8427-90ADC453D917}"/>
    <cellStyle name="Normal 70 11" xfId="36032" xr:uid="{50F85642-C71A-4662-AAE7-A1CB0990C0E8}"/>
    <cellStyle name="Normal 70 2" xfId="4679" xr:uid="{00000000-0005-0000-0000-0000FB110000}"/>
    <cellStyle name="Normal 70 2 2" xfId="36033" xr:uid="{13339F23-5E0A-409C-93E6-23FFD14A043D}"/>
    <cellStyle name="Normal 70 2 3" xfId="36034" xr:uid="{04437C68-7E98-4BEE-A609-43D91CAB876E}"/>
    <cellStyle name="Normal 70 3" xfId="4680" xr:uid="{00000000-0005-0000-0000-0000FC110000}"/>
    <cellStyle name="Normal 70 3 2" xfId="36035" xr:uid="{8EE73D40-000D-48DB-B2F9-87AB288C90A1}"/>
    <cellStyle name="Normal 70 3 3" xfId="36036" xr:uid="{D195FAAD-926F-455E-8329-905A60A7FBC3}"/>
    <cellStyle name="Normal 70 4" xfId="4681" xr:uid="{00000000-0005-0000-0000-0000FD110000}"/>
    <cellStyle name="Normal 70 4 2" xfId="36037" xr:uid="{ADEF3AC6-035B-4F80-B646-97EC226B38A2}"/>
    <cellStyle name="Normal 70 4 3" xfId="36038" xr:uid="{3E76577D-C975-4903-A304-5BF7AA1A7EA6}"/>
    <cellStyle name="Normal 70 5" xfId="4682" xr:uid="{00000000-0005-0000-0000-0000FE110000}"/>
    <cellStyle name="Normal 70 5 2" xfId="36039" xr:uid="{27985731-BFC2-40E4-81F5-DE022B0991BC}"/>
    <cellStyle name="Normal 70 5 3" xfId="36040" xr:uid="{7AAD93D7-90D8-49A4-87B0-019D7E63C0A5}"/>
    <cellStyle name="Normal 70 6" xfId="36041" xr:uid="{131B8C33-5A4F-4641-A3D9-A315E2AA73FF}"/>
    <cellStyle name="Normal 70 6 2" xfId="36042" xr:uid="{28319300-4D8E-49C1-A6E1-D2EB2D8F6DA7}"/>
    <cellStyle name="Normal 70 6 3" xfId="36043" xr:uid="{C089C05A-3F68-4DCA-B4F3-9656655E9B95}"/>
    <cellStyle name="Normal 70 7" xfId="36044" xr:uid="{BE4E44DB-7341-4137-B78A-BA5F024A87F5}"/>
    <cellStyle name="Normal 70 7 2" xfId="36045" xr:uid="{DA7D714F-C5BE-423D-8863-3F825FC89BDB}"/>
    <cellStyle name="Normal 70 7 3" xfId="36046" xr:uid="{FF18DA73-7A57-4543-A469-88739E7D2BA8}"/>
    <cellStyle name="Normal 70 8" xfId="36047" xr:uid="{AECA508A-8BE7-46BA-9551-338AB9558A76}"/>
    <cellStyle name="Normal 70 8 2" xfId="36048" xr:uid="{1E74E851-5AA1-4787-8149-0F4092E93EEB}"/>
    <cellStyle name="Normal 70 8 3" xfId="36049" xr:uid="{16784EF6-F99F-4792-91C7-72C15D06CA7B}"/>
    <cellStyle name="Normal 70 9" xfId="36050" xr:uid="{CBB1FED4-8D06-4B69-AC28-2542B521B4CC}"/>
    <cellStyle name="Normal 70 9 2" xfId="36051" xr:uid="{89FEB972-71C8-43E0-8D88-FA5C83317A91}"/>
    <cellStyle name="Normal 70 9 3" xfId="36052" xr:uid="{6D6EB1BF-400E-4190-A155-E15D6CDFB3AA}"/>
    <cellStyle name="Normal 71" xfId="4683" xr:uid="{00000000-0005-0000-0000-0000FF110000}"/>
    <cellStyle name="Normal 71 2" xfId="4684" xr:uid="{00000000-0005-0000-0000-000000120000}"/>
    <cellStyle name="Normal 71 3" xfId="4685" xr:uid="{00000000-0005-0000-0000-000001120000}"/>
    <cellStyle name="Normal 71 4" xfId="4686" xr:uid="{00000000-0005-0000-0000-000002120000}"/>
    <cellStyle name="Normal 71 5" xfId="4687" xr:uid="{00000000-0005-0000-0000-000003120000}"/>
    <cellStyle name="Normal 72" xfId="4688" xr:uid="{00000000-0005-0000-0000-000004120000}"/>
    <cellStyle name="Normal 72 10" xfId="36053" xr:uid="{20B3E2E4-7815-4DDC-9289-6E47BB810F8C}"/>
    <cellStyle name="Normal 72 11" xfId="36054" xr:uid="{E9DE7BB9-9846-4E23-AB4D-EF808293372C}"/>
    <cellStyle name="Normal 72 2" xfId="4689" xr:uid="{00000000-0005-0000-0000-000005120000}"/>
    <cellStyle name="Normal 72 2 2" xfId="36055" xr:uid="{5E49C165-6AB6-4A98-B7B6-0368C8EC49D8}"/>
    <cellStyle name="Normal 72 2 3" xfId="36056" xr:uid="{E375197B-D795-49A3-982C-4B39478203DA}"/>
    <cellStyle name="Normal 72 3" xfId="4690" xr:uid="{00000000-0005-0000-0000-000006120000}"/>
    <cellStyle name="Normal 72 3 2" xfId="36057" xr:uid="{72A378A7-AC9C-45FD-B23B-EE7DF01426F1}"/>
    <cellStyle name="Normal 72 3 3" xfId="36058" xr:uid="{852FCEF3-CFF1-4CEB-BDF5-FCA57D7F63AE}"/>
    <cellStyle name="Normal 72 4" xfId="4691" xr:uid="{00000000-0005-0000-0000-000007120000}"/>
    <cellStyle name="Normal 72 4 2" xfId="36059" xr:uid="{73DC9573-591B-430C-8C19-FC5E88A0B075}"/>
    <cellStyle name="Normal 72 4 3" xfId="36060" xr:uid="{630DD765-67AB-4E86-A182-C2D9F9BC5DBE}"/>
    <cellStyle name="Normal 72 5" xfId="4692" xr:uid="{00000000-0005-0000-0000-000008120000}"/>
    <cellStyle name="Normal 72 5 2" xfId="36061" xr:uid="{E16CDBFD-D970-4F24-9533-EBDA24E1369C}"/>
    <cellStyle name="Normal 72 5 3" xfId="36062" xr:uid="{46522C52-FBD8-46F3-922B-9C17CC8B0E74}"/>
    <cellStyle name="Normal 72 6" xfId="36063" xr:uid="{381330D7-2681-49A1-8D24-C6DC14A8D655}"/>
    <cellStyle name="Normal 72 6 2" xfId="36064" xr:uid="{D7112BF7-BA2F-4FF8-95B0-588D9274C6B2}"/>
    <cellStyle name="Normal 72 6 3" xfId="36065" xr:uid="{2AB4B7B1-7244-4A82-9680-08020F5AE403}"/>
    <cellStyle name="Normal 72 7" xfId="36066" xr:uid="{1DFB7893-1C7C-45AC-BE44-0F84EEED31D7}"/>
    <cellStyle name="Normal 72 7 2" xfId="36067" xr:uid="{5986B991-C4FF-4C9B-A970-D390DF08EAB1}"/>
    <cellStyle name="Normal 72 7 3" xfId="36068" xr:uid="{5541A833-1D59-4007-B577-744E4479A2A1}"/>
    <cellStyle name="Normal 72 8" xfId="36069" xr:uid="{5276560F-EE01-4FC2-ADD3-72007DBB4800}"/>
    <cellStyle name="Normal 72 8 2" xfId="36070" xr:uid="{072FF48B-192A-4351-A491-1731D851478E}"/>
    <cellStyle name="Normal 72 8 3" xfId="36071" xr:uid="{9FE2E375-EB5B-4443-95CC-7BE55089A16D}"/>
    <cellStyle name="Normal 72 9" xfId="36072" xr:uid="{DE3BEE6F-6395-4A0F-89F1-0886D0084BEF}"/>
    <cellStyle name="Normal 72 9 2" xfId="36073" xr:uid="{06FAF922-C933-48EB-BED5-7DEF447969D2}"/>
    <cellStyle name="Normal 72 9 3" xfId="36074" xr:uid="{B99A4EAF-D844-42E1-BD56-42C176B15913}"/>
    <cellStyle name="Normal 73" xfId="4693" xr:uid="{00000000-0005-0000-0000-000009120000}"/>
    <cellStyle name="Normal 73 2" xfId="4694" xr:uid="{00000000-0005-0000-0000-00000A120000}"/>
    <cellStyle name="Normal 73 3" xfId="4695" xr:uid="{00000000-0005-0000-0000-00000B120000}"/>
    <cellStyle name="Normal 73 4" xfId="4696" xr:uid="{00000000-0005-0000-0000-00000C120000}"/>
    <cellStyle name="Normal 73 5" xfId="4697" xr:uid="{00000000-0005-0000-0000-00000D120000}"/>
    <cellStyle name="Normal 74" xfId="4698" xr:uid="{00000000-0005-0000-0000-00000E120000}"/>
    <cellStyle name="Normal 74 10" xfId="36075" xr:uid="{40EA1DC0-22A3-4F7F-ABA7-669E5D57508B}"/>
    <cellStyle name="Normal 74 11" xfId="36076" xr:uid="{B6BC84C7-1AE9-42FA-A807-308EA9D658CE}"/>
    <cellStyle name="Normal 74 2" xfId="4699" xr:uid="{00000000-0005-0000-0000-00000F120000}"/>
    <cellStyle name="Normal 74 2 2" xfId="36077" xr:uid="{0F4ED855-0B99-4EC9-B596-575E579A855E}"/>
    <cellStyle name="Normal 74 2 3" xfId="36078" xr:uid="{9B208842-4F7A-499D-9A80-C7650C84AA64}"/>
    <cellStyle name="Normal 74 3" xfId="4700" xr:uid="{00000000-0005-0000-0000-000010120000}"/>
    <cellStyle name="Normal 74 3 2" xfId="36079" xr:uid="{73DA850E-2F55-4E57-B0A8-01C83E665909}"/>
    <cellStyle name="Normal 74 3 3" xfId="36080" xr:uid="{B5ED83E1-A0E1-4401-AF87-3A4467D47B82}"/>
    <cellStyle name="Normal 74 4" xfId="4701" xr:uid="{00000000-0005-0000-0000-000011120000}"/>
    <cellStyle name="Normal 74 4 2" xfId="36081" xr:uid="{71D6B02E-AFDB-487B-9DC4-2B3FB7A71317}"/>
    <cellStyle name="Normal 74 4 3" xfId="36082" xr:uid="{78329897-BB25-4703-A4EB-49FED92D28FA}"/>
    <cellStyle name="Normal 74 5" xfId="4702" xr:uid="{00000000-0005-0000-0000-000012120000}"/>
    <cellStyle name="Normal 74 5 2" xfId="36083" xr:uid="{B11B4FCE-0242-452D-B92A-55D2F6FD5330}"/>
    <cellStyle name="Normal 74 5 3" xfId="36084" xr:uid="{5F0206A0-4E6D-4528-A6C8-579218A9E9BE}"/>
    <cellStyle name="Normal 74 6" xfId="36085" xr:uid="{14EC4C95-76AD-41EB-B8DC-F1E02E6C43D4}"/>
    <cellStyle name="Normal 74 6 2" xfId="36086" xr:uid="{36D565FC-D52F-490F-AB2D-4EEE328B34E4}"/>
    <cellStyle name="Normal 74 6 3" xfId="36087" xr:uid="{429657BA-53EA-4D78-B165-EC0120C7D5DD}"/>
    <cellStyle name="Normal 74 7" xfId="36088" xr:uid="{0ADD8616-5D67-49CF-A5AA-EE6DEAE12276}"/>
    <cellStyle name="Normal 74 7 2" xfId="36089" xr:uid="{EF34F91F-1AD6-4B58-8810-C3366FE74C55}"/>
    <cellStyle name="Normal 74 7 3" xfId="36090" xr:uid="{78C7836D-FF7A-4DC3-8417-A16E028913C8}"/>
    <cellStyle name="Normal 74 8" xfId="36091" xr:uid="{7B7EDA04-5A15-4D33-AE45-5F9C01C5ECC9}"/>
    <cellStyle name="Normal 74 8 2" xfId="36092" xr:uid="{A2395432-CBF0-4A16-94D0-D5BBCF383ECB}"/>
    <cellStyle name="Normal 74 8 3" xfId="36093" xr:uid="{97321722-78F9-4752-B153-46DE4D905BE5}"/>
    <cellStyle name="Normal 74 9" xfId="36094" xr:uid="{09B98C4C-D7AC-48E6-BDE6-9EE5CF308077}"/>
    <cellStyle name="Normal 74 9 2" xfId="36095" xr:uid="{2DB67AF0-2093-4A27-949C-D686EDD47782}"/>
    <cellStyle name="Normal 74 9 3" xfId="36096" xr:uid="{C67255A3-A424-4B5F-B408-F51F39E05448}"/>
    <cellStyle name="Normal 75" xfId="4703" xr:uid="{00000000-0005-0000-0000-000013120000}"/>
    <cellStyle name="Normal 75 2" xfId="4704" xr:uid="{00000000-0005-0000-0000-000014120000}"/>
    <cellStyle name="Normal 75 3" xfId="4705" xr:uid="{00000000-0005-0000-0000-000015120000}"/>
    <cellStyle name="Normal 75 4" xfId="4706" xr:uid="{00000000-0005-0000-0000-000016120000}"/>
    <cellStyle name="Normal 75 5" xfId="4707" xr:uid="{00000000-0005-0000-0000-000017120000}"/>
    <cellStyle name="Normal 76" xfId="4708" xr:uid="{00000000-0005-0000-0000-000018120000}"/>
    <cellStyle name="Normal 76 10" xfId="36097" xr:uid="{BF02EC88-31C4-461F-8AFB-2C1AA4D0C00E}"/>
    <cellStyle name="Normal 76 11" xfId="36098" xr:uid="{0D334ED1-A6C2-447E-A80D-0BE3542C0D5F}"/>
    <cellStyle name="Normal 76 2" xfId="4709" xr:uid="{00000000-0005-0000-0000-000019120000}"/>
    <cellStyle name="Normal 76 2 2" xfId="36099" xr:uid="{809A1A7A-E4EC-45A3-B6B9-452B7930497A}"/>
    <cellStyle name="Normal 76 2 3" xfId="36100" xr:uid="{0A734E69-9AC0-46BA-A27C-12313E991B7E}"/>
    <cellStyle name="Normal 76 3" xfId="4710" xr:uid="{00000000-0005-0000-0000-00001A120000}"/>
    <cellStyle name="Normal 76 3 2" xfId="36101" xr:uid="{EB1D6632-CC55-42C2-9C99-E6835BC8AA17}"/>
    <cellStyle name="Normal 76 3 3" xfId="36102" xr:uid="{B0BFE921-0B68-408F-ACB8-4D42C16FCE28}"/>
    <cellStyle name="Normal 76 4" xfId="4711" xr:uid="{00000000-0005-0000-0000-00001B120000}"/>
    <cellStyle name="Normal 76 4 2" xfId="36103" xr:uid="{226A6415-0111-4827-BA00-11B08B7091EA}"/>
    <cellStyle name="Normal 76 4 3" xfId="36104" xr:uid="{DBDF854C-AAB1-44CC-874A-4E743BCCFC80}"/>
    <cellStyle name="Normal 76 5" xfId="4712" xr:uid="{00000000-0005-0000-0000-00001C120000}"/>
    <cellStyle name="Normal 76 5 2" xfId="36105" xr:uid="{E140D738-511A-461B-A452-1D11B6D52856}"/>
    <cellStyle name="Normal 76 5 3" xfId="36106" xr:uid="{795AB1B8-B995-443F-AF23-978BA6DC71CF}"/>
    <cellStyle name="Normal 76 6" xfId="36107" xr:uid="{584E0ABF-D31D-4112-B761-F3138D0F98F3}"/>
    <cellStyle name="Normal 76 6 2" xfId="36108" xr:uid="{BD8F9F00-DB37-4427-89D0-BD5102675D09}"/>
    <cellStyle name="Normal 76 6 3" xfId="36109" xr:uid="{CCFAAB1D-7C1C-4769-B11A-5CD890498B8E}"/>
    <cellStyle name="Normal 76 7" xfId="36110" xr:uid="{A9780513-309D-4322-8EB2-6768ACA91B3B}"/>
    <cellStyle name="Normal 76 7 2" xfId="36111" xr:uid="{941B479B-0D8D-4079-BA66-E28A8CF179D5}"/>
    <cellStyle name="Normal 76 7 3" xfId="36112" xr:uid="{01C04B99-2E7E-4A22-B902-62A3978F244A}"/>
    <cellStyle name="Normal 76 8" xfId="36113" xr:uid="{104494E5-536A-4B73-B9E3-390A7FBE28B0}"/>
    <cellStyle name="Normal 76 8 2" xfId="36114" xr:uid="{37E906A1-71FF-43D1-92E0-F879025CAA98}"/>
    <cellStyle name="Normal 76 8 3" xfId="36115" xr:uid="{7ACD5543-3CF4-4ED6-A98F-EE2FE8CD873A}"/>
    <cellStyle name="Normal 76 9" xfId="36116" xr:uid="{5D308436-7402-4335-8355-C4590DBC53B2}"/>
    <cellStyle name="Normal 76 9 2" xfId="36117" xr:uid="{19C6B4BD-10E3-4953-949A-906B4E2EA28A}"/>
    <cellStyle name="Normal 76 9 3" xfId="36118" xr:uid="{4CC8FE1F-2AE4-4FB3-ADB9-D8D5494418B5}"/>
    <cellStyle name="Normal 77" xfId="4713" xr:uid="{00000000-0005-0000-0000-00001D120000}"/>
    <cellStyle name="Normal 77 2" xfId="4714" xr:uid="{00000000-0005-0000-0000-00001E120000}"/>
    <cellStyle name="Normal 77 3" xfId="4715" xr:uid="{00000000-0005-0000-0000-00001F120000}"/>
    <cellStyle name="Normal 77 4" xfId="4716" xr:uid="{00000000-0005-0000-0000-000020120000}"/>
    <cellStyle name="Normal 77 5" xfId="4717" xr:uid="{00000000-0005-0000-0000-000021120000}"/>
    <cellStyle name="Normal 78" xfId="4718" xr:uid="{00000000-0005-0000-0000-000022120000}"/>
    <cellStyle name="Normal 78 10" xfId="36119" xr:uid="{F1CCFFBB-C44B-4291-8DE7-7E8C532881E6}"/>
    <cellStyle name="Normal 78 11" xfId="36120" xr:uid="{DFA638C8-5480-476F-8CEA-F85FCD2B2638}"/>
    <cellStyle name="Normal 78 2" xfId="4719" xr:uid="{00000000-0005-0000-0000-000023120000}"/>
    <cellStyle name="Normal 78 2 2" xfId="36121" xr:uid="{6C7B7923-BE3E-4B26-9B96-477BB7EA755F}"/>
    <cellStyle name="Normal 78 2 3" xfId="36122" xr:uid="{E3125FDA-502D-4CA7-B5A9-D36562C4EF61}"/>
    <cellStyle name="Normal 78 3" xfId="4720" xr:uid="{00000000-0005-0000-0000-000024120000}"/>
    <cellStyle name="Normal 78 3 2" xfId="36123" xr:uid="{AE0758DE-9AD0-4A05-A785-1D58E56DE3D5}"/>
    <cellStyle name="Normal 78 3 3" xfId="36124" xr:uid="{A5899E2F-A4FD-460D-BC9D-6CBBC7557068}"/>
    <cellStyle name="Normal 78 4" xfId="4721" xr:uid="{00000000-0005-0000-0000-000025120000}"/>
    <cellStyle name="Normal 78 4 2" xfId="36125" xr:uid="{B101FB9A-3DD6-47C9-9796-7B76A314B7EE}"/>
    <cellStyle name="Normal 78 4 3" xfId="36126" xr:uid="{5EE47712-0D49-4860-B259-4048390B1906}"/>
    <cellStyle name="Normal 78 5" xfId="4722" xr:uid="{00000000-0005-0000-0000-000026120000}"/>
    <cellStyle name="Normal 78 5 2" xfId="36127" xr:uid="{1AE9CB23-8414-4C6D-92C5-BBDFDAA88EFE}"/>
    <cellStyle name="Normal 78 5 3" xfId="36128" xr:uid="{E23D596A-B6D0-4ED1-A6F9-73CF524CF322}"/>
    <cellStyle name="Normal 78 6" xfId="36129" xr:uid="{19F855EC-82BC-4C3E-9D02-3BC7ADBBD6AB}"/>
    <cellStyle name="Normal 78 6 2" xfId="36130" xr:uid="{050DB1C8-0703-4B66-AA2F-4A08B5BF90FB}"/>
    <cellStyle name="Normal 78 6 3" xfId="36131" xr:uid="{841ED4E4-1F00-4C0D-B32C-7E1DEBB1DEF5}"/>
    <cellStyle name="Normal 78 7" xfId="36132" xr:uid="{4166B8D1-9429-44CC-998A-ADEDE7195D37}"/>
    <cellStyle name="Normal 78 7 2" xfId="36133" xr:uid="{FDB76952-1E7F-4691-AE29-7620E1E649C1}"/>
    <cellStyle name="Normal 78 7 3" xfId="36134" xr:uid="{C3A74651-04F7-411D-A1D6-A14C9196A3EE}"/>
    <cellStyle name="Normal 78 8" xfId="36135" xr:uid="{D6BDBDAE-CB4E-4FC4-BCD5-02F7680533B9}"/>
    <cellStyle name="Normal 78 8 2" xfId="36136" xr:uid="{6B73D5DE-40E3-439D-925D-758F7B8092BE}"/>
    <cellStyle name="Normal 78 8 3" xfId="36137" xr:uid="{81A9B09C-FDAD-4933-A3EC-0E6D851B14D9}"/>
    <cellStyle name="Normal 78 9" xfId="36138" xr:uid="{CC4D7AF3-9F12-4135-8C97-4B71C75ABC5D}"/>
    <cellStyle name="Normal 78 9 2" xfId="36139" xr:uid="{97646DD6-82C9-4E0D-8185-BA759D18D316}"/>
    <cellStyle name="Normal 78 9 3" xfId="36140" xr:uid="{77B7ECDC-B7D0-43A2-90AF-A222BD5FD55C}"/>
    <cellStyle name="Normal 79" xfId="4723" xr:uid="{00000000-0005-0000-0000-000027120000}"/>
    <cellStyle name="Normal 79 10" xfId="36141" xr:uid="{66DFDA41-2A14-444F-90B3-1ECC3B2CE6FD}"/>
    <cellStyle name="Normal 79 11" xfId="36142" xr:uid="{50C5987C-1705-4F26-ABB3-B1115D986F7B}"/>
    <cellStyle name="Normal 79 2" xfId="4724" xr:uid="{00000000-0005-0000-0000-000028120000}"/>
    <cellStyle name="Normal 79 2 2" xfId="36143" xr:uid="{40ED3D90-6573-4BB7-8A44-C65CF108F958}"/>
    <cellStyle name="Normal 79 2 3" xfId="36144" xr:uid="{7546A48B-8901-45E4-860A-9611FC66EED0}"/>
    <cellStyle name="Normal 79 3" xfId="4725" xr:uid="{00000000-0005-0000-0000-000029120000}"/>
    <cellStyle name="Normal 79 3 2" xfId="36145" xr:uid="{71A41968-CE18-4FCF-8E31-D3333D6037FB}"/>
    <cellStyle name="Normal 79 3 3" xfId="36146" xr:uid="{733327CE-B23E-4D9A-BC82-A235BB1CF76B}"/>
    <cellStyle name="Normal 79 4" xfId="4726" xr:uid="{00000000-0005-0000-0000-00002A120000}"/>
    <cellStyle name="Normal 79 4 2" xfId="36147" xr:uid="{E32143E6-50EB-4430-B926-9FE837EDB40B}"/>
    <cellStyle name="Normal 79 4 3" xfId="36148" xr:uid="{3915A521-1DDF-49DE-A370-114B82AE5F57}"/>
    <cellStyle name="Normal 79 5" xfId="4727" xr:uid="{00000000-0005-0000-0000-00002B120000}"/>
    <cellStyle name="Normal 79 5 2" xfId="36149" xr:uid="{37ACD512-57F7-4408-9C04-59D1AAA2E27E}"/>
    <cellStyle name="Normal 79 5 3" xfId="36150" xr:uid="{617389FD-91D2-4B56-9D94-86C5692C73C0}"/>
    <cellStyle name="Normal 79 6" xfId="36151" xr:uid="{C68DA7B4-D550-4CED-ACC4-65CD8901E27F}"/>
    <cellStyle name="Normal 79 6 2" xfId="36152" xr:uid="{E8DFC8D9-727D-4935-91D0-167295642D26}"/>
    <cellStyle name="Normal 79 6 3" xfId="36153" xr:uid="{169D28CD-B47F-43A1-B0E4-A04092E0FB70}"/>
    <cellStyle name="Normal 79 7" xfId="36154" xr:uid="{E75577A3-2B2B-48B1-AB69-D37D13B648D9}"/>
    <cellStyle name="Normal 79 7 2" xfId="36155" xr:uid="{91A7D79E-29BD-473E-A2C5-A056317183CC}"/>
    <cellStyle name="Normal 79 7 3" xfId="36156" xr:uid="{DCB3ABBE-F70F-43FF-83DD-EA29D77E7609}"/>
    <cellStyle name="Normal 79 8" xfId="36157" xr:uid="{D26ECB4A-1C93-4F04-8109-B0CE86F5E40E}"/>
    <cellStyle name="Normal 79 8 2" xfId="36158" xr:uid="{1FB51BD6-9866-4798-913E-46FAE33E3E69}"/>
    <cellStyle name="Normal 79 8 3" xfId="36159" xr:uid="{EEB84D8A-011A-4E14-AF1B-F098AFB2CEB4}"/>
    <cellStyle name="Normal 79 9" xfId="36160" xr:uid="{3636FDD9-27AF-4C69-A9AD-90F5F51274FA}"/>
    <cellStyle name="Normal 79 9 2" xfId="36161" xr:uid="{B9EB1F24-628C-4D69-88EC-FB18ABA82FA4}"/>
    <cellStyle name="Normal 79 9 3" xfId="36162" xr:uid="{3EE23DC0-6CCE-44A9-AA80-9D7695AE09E8}"/>
    <cellStyle name="Normal 8" xfId="1413" xr:uid="{00000000-0005-0000-0000-00002C120000}"/>
    <cellStyle name="Normal 8 10" xfId="4729" xr:uid="{00000000-0005-0000-0000-00002D120000}"/>
    <cellStyle name="Normal 8 11" xfId="4730" xr:uid="{00000000-0005-0000-0000-00002E120000}"/>
    <cellStyle name="Normal 8 12" xfId="4731" xr:uid="{00000000-0005-0000-0000-00002F120000}"/>
    <cellStyle name="Normal 8 13" xfId="4732" xr:uid="{00000000-0005-0000-0000-000030120000}"/>
    <cellStyle name="Normal 8 14" xfId="4733" xr:uid="{00000000-0005-0000-0000-000031120000}"/>
    <cellStyle name="Normal 8 15" xfId="4728" xr:uid="{00000000-0005-0000-0000-000032120000}"/>
    <cellStyle name="Normal 8 2" xfId="1414" xr:uid="{00000000-0005-0000-0000-000033120000}"/>
    <cellStyle name="Normal 8 2 2" xfId="4735" xr:uid="{00000000-0005-0000-0000-000034120000}"/>
    <cellStyle name="Normal 8 2 2 2" xfId="44184" xr:uid="{7BAE1557-991D-481F-98FE-A44338147316}"/>
    <cellStyle name="Normal 8 2 3" xfId="4736" xr:uid="{00000000-0005-0000-0000-000035120000}"/>
    <cellStyle name="Normal 8 2 4" xfId="4734" xr:uid="{00000000-0005-0000-0000-000036120000}"/>
    <cellStyle name="Normal 8 2_2-2" xfId="4737" xr:uid="{00000000-0005-0000-0000-000037120000}"/>
    <cellStyle name="Normal 8 3" xfId="4738" xr:uid="{00000000-0005-0000-0000-000038120000}"/>
    <cellStyle name="Normal 8 4" xfId="4739" xr:uid="{00000000-0005-0000-0000-000039120000}"/>
    <cellStyle name="Normal 8 4 2" xfId="44183" xr:uid="{A66EE80C-7227-4715-8A91-169AA84B3CEB}"/>
    <cellStyle name="Normal 8 5" xfId="4740" xr:uid="{00000000-0005-0000-0000-00003A120000}"/>
    <cellStyle name="Normal 8 6" xfId="4741" xr:uid="{00000000-0005-0000-0000-00003B120000}"/>
    <cellStyle name="Normal 8 7" xfId="4742" xr:uid="{00000000-0005-0000-0000-00003C120000}"/>
    <cellStyle name="Normal 8 8" xfId="4743" xr:uid="{00000000-0005-0000-0000-00003D120000}"/>
    <cellStyle name="Normal 8 9" xfId="4744" xr:uid="{00000000-0005-0000-0000-00003E120000}"/>
    <cellStyle name="Normal 8_1.1. " xfId="4745" xr:uid="{00000000-0005-0000-0000-00003F120000}"/>
    <cellStyle name="Normal 80" xfId="4746" xr:uid="{00000000-0005-0000-0000-000040120000}"/>
    <cellStyle name="Normal 80 2" xfId="4747" xr:uid="{00000000-0005-0000-0000-000041120000}"/>
    <cellStyle name="Normal 80 3" xfId="4748" xr:uid="{00000000-0005-0000-0000-000042120000}"/>
    <cellStyle name="Normal 80 4" xfId="4749" xr:uid="{00000000-0005-0000-0000-000043120000}"/>
    <cellStyle name="Normal 80 5" xfId="4750" xr:uid="{00000000-0005-0000-0000-000044120000}"/>
    <cellStyle name="Normal 81" xfId="4751" xr:uid="{00000000-0005-0000-0000-000045120000}"/>
    <cellStyle name="Normal 81 2" xfId="4752" xr:uid="{00000000-0005-0000-0000-000046120000}"/>
    <cellStyle name="Normal 81 3" xfId="4753" xr:uid="{00000000-0005-0000-0000-000047120000}"/>
    <cellStyle name="Normal 81 4" xfId="4754" xr:uid="{00000000-0005-0000-0000-000048120000}"/>
    <cellStyle name="Normal 81 5" xfId="4755" xr:uid="{00000000-0005-0000-0000-000049120000}"/>
    <cellStyle name="Normal 82" xfId="4756" xr:uid="{00000000-0005-0000-0000-00004A120000}"/>
    <cellStyle name="Normal 82 2" xfId="4757" xr:uid="{00000000-0005-0000-0000-00004B120000}"/>
    <cellStyle name="Normal 82 3" xfId="4758" xr:uid="{00000000-0005-0000-0000-00004C120000}"/>
    <cellStyle name="Normal 82 4" xfId="4759" xr:uid="{00000000-0005-0000-0000-00004D120000}"/>
    <cellStyle name="Normal 82 5" xfId="4760" xr:uid="{00000000-0005-0000-0000-00004E120000}"/>
    <cellStyle name="Normal 83" xfId="4761" xr:uid="{00000000-0005-0000-0000-00004F120000}"/>
    <cellStyle name="Normal 83 2" xfId="4762" xr:uid="{00000000-0005-0000-0000-000050120000}"/>
    <cellStyle name="Normal 83 3" xfId="4763" xr:uid="{00000000-0005-0000-0000-000051120000}"/>
    <cellStyle name="Normal 83 4" xfId="4764" xr:uid="{00000000-0005-0000-0000-000052120000}"/>
    <cellStyle name="Normal 83 5" xfId="4765" xr:uid="{00000000-0005-0000-0000-000053120000}"/>
    <cellStyle name="Normal 84" xfId="4766" xr:uid="{00000000-0005-0000-0000-000054120000}"/>
    <cellStyle name="Normal 84 2" xfId="4767" xr:uid="{00000000-0005-0000-0000-000055120000}"/>
    <cellStyle name="Normal 84 3" xfId="4768" xr:uid="{00000000-0005-0000-0000-000056120000}"/>
    <cellStyle name="Normal 84 4" xfId="4769" xr:uid="{00000000-0005-0000-0000-000057120000}"/>
    <cellStyle name="Normal 84 5" xfId="4770" xr:uid="{00000000-0005-0000-0000-000058120000}"/>
    <cellStyle name="Normal 85" xfId="4771" xr:uid="{00000000-0005-0000-0000-000059120000}"/>
    <cellStyle name="Normal 85 2" xfId="4772" xr:uid="{00000000-0005-0000-0000-00005A120000}"/>
    <cellStyle name="Normal 85 3" xfId="4773" xr:uid="{00000000-0005-0000-0000-00005B120000}"/>
    <cellStyle name="Normal 85 4" xfId="4774" xr:uid="{00000000-0005-0000-0000-00005C120000}"/>
    <cellStyle name="Normal 85 5" xfId="4775" xr:uid="{00000000-0005-0000-0000-00005D120000}"/>
    <cellStyle name="Normal 86" xfId="4776" xr:uid="{00000000-0005-0000-0000-00005E120000}"/>
    <cellStyle name="Normal 86 2" xfId="4777" xr:uid="{00000000-0005-0000-0000-00005F120000}"/>
    <cellStyle name="Normal 86 3" xfId="4778" xr:uid="{00000000-0005-0000-0000-000060120000}"/>
    <cellStyle name="Normal 86 4" xfId="4779" xr:uid="{00000000-0005-0000-0000-000061120000}"/>
    <cellStyle name="Normal 86 5" xfId="4780" xr:uid="{00000000-0005-0000-0000-000062120000}"/>
    <cellStyle name="Normal 87" xfId="4781" xr:uid="{00000000-0005-0000-0000-000063120000}"/>
    <cellStyle name="Normal 87 2" xfId="4782" xr:uid="{00000000-0005-0000-0000-000064120000}"/>
    <cellStyle name="Normal 87 3" xfId="4783" xr:uid="{00000000-0005-0000-0000-000065120000}"/>
    <cellStyle name="Normal 87 4" xfId="4784" xr:uid="{00000000-0005-0000-0000-000066120000}"/>
    <cellStyle name="Normal 87 5" xfId="4785" xr:uid="{00000000-0005-0000-0000-000067120000}"/>
    <cellStyle name="Normal 88" xfId="4786" xr:uid="{00000000-0005-0000-0000-000068120000}"/>
    <cellStyle name="Normal 88 2" xfId="4787" xr:uid="{00000000-0005-0000-0000-000069120000}"/>
    <cellStyle name="Normal 88 3" xfId="4788" xr:uid="{00000000-0005-0000-0000-00006A120000}"/>
    <cellStyle name="Normal 88 4" xfId="4789" xr:uid="{00000000-0005-0000-0000-00006B120000}"/>
    <cellStyle name="Normal 88 5" xfId="4790" xr:uid="{00000000-0005-0000-0000-00006C120000}"/>
    <cellStyle name="Normal 89" xfId="4791" xr:uid="{00000000-0005-0000-0000-00006D120000}"/>
    <cellStyle name="Normal 89 2" xfId="4792" xr:uid="{00000000-0005-0000-0000-00006E120000}"/>
    <cellStyle name="Normal 89 3" xfId="4793" xr:uid="{00000000-0005-0000-0000-00006F120000}"/>
    <cellStyle name="Normal 89 4" xfId="4794" xr:uid="{00000000-0005-0000-0000-000070120000}"/>
    <cellStyle name="Normal 89 5" xfId="4795" xr:uid="{00000000-0005-0000-0000-000071120000}"/>
    <cellStyle name="Normal 9" xfId="1415" xr:uid="{00000000-0005-0000-0000-000072120000}"/>
    <cellStyle name="Normal 9 10" xfId="4797" xr:uid="{00000000-0005-0000-0000-000073120000}"/>
    <cellStyle name="Normal 9 11" xfId="4798" xr:uid="{00000000-0005-0000-0000-000074120000}"/>
    <cellStyle name="Normal 9 12" xfId="4799" xr:uid="{00000000-0005-0000-0000-000075120000}"/>
    <cellStyle name="Normal 9 13" xfId="4800" xr:uid="{00000000-0005-0000-0000-000076120000}"/>
    <cellStyle name="Normal 9 14" xfId="4801" xr:uid="{00000000-0005-0000-0000-000077120000}"/>
    <cellStyle name="Normal 9 15" xfId="4796" xr:uid="{00000000-0005-0000-0000-000078120000}"/>
    <cellStyle name="Normal 9 2" xfId="1416" xr:uid="{00000000-0005-0000-0000-000079120000}"/>
    <cellStyle name="Normal 9 2 2" xfId="1417" xr:uid="{00000000-0005-0000-0000-00007A120000}"/>
    <cellStyle name="Normal 9 2 2 2" xfId="4804" xr:uid="{00000000-0005-0000-0000-00007B120000}"/>
    <cellStyle name="Normal 9 2 2 3" xfId="4805" xr:uid="{00000000-0005-0000-0000-00007C120000}"/>
    <cellStyle name="Normal 9 2 2 4" xfId="4803" xr:uid="{00000000-0005-0000-0000-00007D120000}"/>
    <cellStyle name="Normal 9 2 3" xfId="1418" xr:uid="{00000000-0005-0000-0000-00007E120000}"/>
    <cellStyle name="Normal 9 2 3 2" xfId="4807" xr:uid="{00000000-0005-0000-0000-00007F120000}"/>
    <cellStyle name="Normal 9 2 3 3" xfId="4806" xr:uid="{00000000-0005-0000-0000-000080120000}"/>
    <cellStyle name="Normal 9 2 4" xfId="1419" xr:uid="{00000000-0005-0000-0000-000081120000}"/>
    <cellStyle name="Normal 9 2 4 2" xfId="4809" xr:uid="{00000000-0005-0000-0000-000082120000}"/>
    <cellStyle name="Normal 9 2 4 3" xfId="4808" xr:uid="{00000000-0005-0000-0000-000083120000}"/>
    <cellStyle name="Normal 9 2 5" xfId="4810" xr:uid="{00000000-0005-0000-0000-000084120000}"/>
    <cellStyle name="Normal 9 2 6" xfId="4811" xr:uid="{00000000-0005-0000-0000-000085120000}"/>
    <cellStyle name="Normal 9 2 7" xfId="4802" xr:uid="{00000000-0005-0000-0000-000086120000}"/>
    <cellStyle name="Normal 9 2_ELT" xfId="4812" xr:uid="{00000000-0005-0000-0000-000087120000}"/>
    <cellStyle name="Normal 9 3" xfId="1420" xr:uid="{00000000-0005-0000-0000-000088120000}"/>
    <cellStyle name="Normal 9 3 2" xfId="4814" xr:uid="{00000000-0005-0000-0000-000089120000}"/>
    <cellStyle name="Normal 9 3 2 2" xfId="44185" xr:uid="{E1B43F02-5D40-4E19-88AC-D1A40081046B}"/>
    <cellStyle name="Normal 9 3 3" xfId="4815" xr:uid="{00000000-0005-0000-0000-00008A120000}"/>
    <cellStyle name="Normal 9 3 4" xfId="4813" xr:uid="{00000000-0005-0000-0000-00008B120000}"/>
    <cellStyle name="Normal 9 4" xfId="4816" xr:uid="{00000000-0005-0000-0000-00008C120000}"/>
    <cellStyle name="Normal 9 4 2" xfId="43385" xr:uid="{1695C885-CD8F-4DFF-BBCA-DC7E34B54492}"/>
    <cellStyle name="Normal 9 5" xfId="4817" xr:uid="{00000000-0005-0000-0000-00008D120000}"/>
    <cellStyle name="Normal 9 6" xfId="4818" xr:uid="{00000000-0005-0000-0000-00008E120000}"/>
    <cellStyle name="Normal 9 7" xfId="4819" xr:uid="{00000000-0005-0000-0000-00008F120000}"/>
    <cellStyle name="Normal 9 8" xfId="4820" xr:uid="{00000000-0005-0000-0000-000090120000}"/>
    <cellStyle name="Normal 9 9" xfId="4821" xr:uid="{00000000-0005-0000-0000-000091120000}"/>
    <cellStyle name="Normal 9_1.1. " xfId="4822" xr:uid="{00000000-0005-0000-0000-000092120000}"/>
    <cellStyle name="Normal 90" xfId="4823" xr:uid="{00000000-0005-0000-0000-000093120000}"/>
    <cellStyle name="Normal 90 2" xfId="4824" xr:uid="{00000000-0005-0000-0000-000094120000}"/>
    <cellStyle name="Normal 90 3" xfId="4825" xr:uid="{00000000-0005-0000-0000-000095120000}"/>
    <cellStyle name="Normal 90 4" xfId="4826" xr:uid="{00000000-0005-0000-0000-000096120000}"/>
    <cellStyle name="Normal 90 5" xfId="4827" xr:uid="{00000000-0005-0000-0000-000097120000}"/>
    <cellStyle name="Normal 91" xfId="4828" xr:uid="{00000000-0005-0000-0000-000098120000}"/>
    <cellStyle name="Normal 91 2" xfId="4829" xr:uid="{00000000-0005-0000-0000-000099120000}"/>
    <cellStyle name="Normal 91 3" xfId="4830" xr:uid="{00000000-0005-0000-0000-00009A120000}"/>
    <cellStyle name="Normal 91 4" xfId="4831" xr:uid="{00000000-0005-0000-0000-00009B120000}"/>
    <cellStyle name="Normal 91 5" xfId="4832" xr:uid="{00000000-0005-0000-0000-00009C120000}"/>
    <cellStyle name="Normal 92" xfId="4833" xr:uid="{00000000-0005-0000-0000-00009D120000}"/>
    <cellStyle name="Normal 92 2" xfId="4834" xr:uid="{00000000-0005-0000-0000-00009E120000}"/>
    <cellStyle name="Normal 92 3" xfId="4835" xr:uid="{00000000-0005-0000-0000-00009F120000}"/>
    <cellStyle name="Normal 92 4" xfId="4836" xr:uid="{00000000-0005-0000-0000-0000A0120000}"/>
    <cellStyle name="Normal 92 5" xfId="4837" xr:uid="{00000000-0005-0000-0000-0000A1120000}"/>
    <cellStyle name="Normal 93" xfId="4838" xr:uid="{00000000-0005-0000-0000-0000A2120000}"/>
    <cellStyle name="Normal 93 2" xfId="4839" xr:uid="{00000000-0005-0000-0000-0000A3120000}"/>
    <cellStyle name="Normal 93 3" xfId="4840" xr:uid="{00000000-0005-0000-0000-0000A4120000}"/>
    <cellStyle name="Normal 93 4" xfId="4841" xr:uid="{00000000-0005-0000-0000-0000A5120000}"/>
    <cellStyle name="Normal 93 5" xfId="4842" xr:uid="{00000000-0005-0000-0000-0000A6120000}"/>
    <cellStyle name="Normal 94" xfId="4843" xr:uid="{00000000-0005-0000-0000-0000A7120000}"/>
    <cellStyle name="Normal 94 2" xfId="4844" xr:uid="{00000000-0005-0000-0000-0000A8120000}"/>
    <cellStyle name="Normal 94 3" xfId="4845" xr:uid="{00000000-0005-0000-0000-0000A9120000}"/>
    <cellStyle name="Normal 94 4" xfId="4846" xr:uid="{00000000-0005-0000-0000-0000AA120000}"/>
    <cellStyle name="Normal 94 5" xfId="4847" xr:uid="{00000000-0005-0000-0000-0000AB120000}"/>
    <cellStyle name="Normal 95" xfId="4848" xr:uid="{00000000-0005-0000-0000-0000AC120000}"/>
    <cellStyle name="Normal 95 2" xfId="4849" xr:uid="{00000000-0005-0000-0000-0000AD120000}"/>
    <cellStyle name="Normal 95 3" xfId="4850" xr:uid="{00000000-0005-0000-0000-0000AE120000}"/>
    <cellStyle name="Normal 95 4" xfId="4851" xr:uid="{00000000-0005-0000-0000-0000AF120000}"/>
    <cellStyle name="Normal 95 5" xfId="4852" xr:uid="{00000000-0005-0000-0000-0000B0120000}"/>
    <cellStyle name="Normal 96" xfId="4853" xr:uid="{00000000-0005-0000-0000-0000B1120000}"/>
    <cellStyle name="Normal 96 2" xfId="4854" xr:uid="{00000000-0005-0000-0000-0000B2120000}"/>
    <cellStyle name="Normal 96 3" xfId="4855" xr:uid="{00000000-0005-0000-0000-0000B3120000}"/>
    <cellStyle name="Normal 96 3 2" xfId="36164" xr:uid="{058673DE-CF7C-49AA-964B-4D524EC095EB}"/>
    <cellStyle name="Normal 96 4" xfId="4856" xr:uid="{00000000-0005-0000-0000-0000B4120000}"/>
    <cellStyle name="Normal 96 5" xfId="4857" xr:uid="{00000000-0005-0000-0000-0000B5120000}"/>
    <cellStyle name="Normal 96 6" xfId="36163" xr:uid="{12139AF6-FD15-4209-8E65-6E5E5C94BCA1}"/>
    <cellStyle name="Normal 97" xfId="4858" xr:uid="{00000000-0005-0000-0000-0000B6120000}"/>
    <cellStyle name="Normal 97 2" xfId="4859" xr:uid="{00000000-0005-0000-0000-0000B7120000}"/>
    <cellStyle name="Normal 97 3" xfId="4860" xr:uid="{00000000-0005-0000-0000-0000B8120000}"/>
    <cellStyle name="Normal 97 3 2" xfId="36166" xr:uid="{B932E1ED-E5E9-422F-880B-7B6A7CB9B13A}"/>
    <cellStyle name="Normal 97 4" xfId="4861" xr:uid="{00000000-0005-0000-0000-0000B9120000}"/>
    <cellStyle name="Normal 97 5" xfId="4862" xr:uid="{00000000-0005-0000-0000-0000BA120000}"/>
    <cellStyle name="Normal 97 6" xfId="36165" xr:uid="{5C1FBB7B-BC2D-40B8-916B-17CC74C8A38F}"/>
    <cellStyle name="Normal 98" xfId="4863" xr:uid="{00000000-0005-0000-0000-0000BB120000}"/>
    <cellStyle name="Normal 98 2" xfId="4864" xr:uid="{00000000-0005-0000-0000-0000BC120000}"/>
    <cellStyle name="Normal 98 2 2" xfId="36168" xr:uid="{8AE96A9A-28BB-44AB-9AF4-E0A7E26A089B}"/>
    <cellStyle name="Normal 98 3" xfId="4865" xr:uid="{00000000-0005-0000-0000-0000BD120000}"/>
    <cellStyle name="Normal 98 3 2" xfId="36169" xr:uid="{822926D2-FD25-4ACF-889F-09FB71D11EAE}"/>
    <cellStyle name="Normal 98 4" xfId="4866" xr:uid="{00000000-0005-0000-0000-0000BE120000}"/>
    <cellStyle name="Normal 98 5" xfId="4867" xr:uid="{00000000-0005-0000-0000-0000BF120000}"/>
    <cellStyle name="Normal 98 6" xfId="36167" xr:uid="{B186D8B0-B2FD-4C5D-8869-93896AF6668A}"/>
    <cellStyle name="Normal 99" xfId="4868" xr:uid="{00000000-0005-0000-0000-0000C0120000}"/>
    <cellStyle name="Normal 99 10" xfId="36170" xr:uid="{B664B607-ADBC-45A1-AEF3-CDA7E3814A5A}"/>
    <cellStyle name="Normal 99 2" xfId="4869" xr:uid="{00000000-0005-0000-0000-0000C1120000}"/>
    <cellStyle name="Normal 99 2 2" xfId="36171" xr:uid="{1F610E27-5C7B-46AE-8B1F-3E3A0883EF95}"/>
    <cellStyle name="Normal 99 2 2 2" xfId="36172" xr:uid="{DCBF186C-D3CE-4D38-A391-A84D4E6A2EF9}"/>
    <cellStyle name="Normal 99 2 2 3" xfId="36173" xr:uid="{6639CC36-6A3E-4503-87FD-9A2C200DB60F}"/>
    <cellStyle name="Normal 99 3" xfId="4870" xr:uid="{00000000-0005-0000-0000-0000C2120000}"/>
    <cellStyle name="Normal 99 3 2" xfId="36175" xr:uid="{518CA305-D95E-4B0C-994D-2249C0769C90}"/>
    <cellStyle name="Normal 99 3 2 2" xfId="36176" xr:uid="{84480C51-70F7-4AEF-A253-728B2085DB59}"/>
    <cellStyle name="Normal 99 3 2 3" xfId="36177" xr:uid="{AAECEF16-602A-4B97-A1FF-C5B054243CF3}"/>
    <cellStyle name="Normal 99 3 2 4" xfId="36178" xr:uid="{707915FD-D5D9-4DC0-9E40-426FEAE8135A}"/>
    <cellStyle name="Normal 99 3 2 5" xfId="36179" xr:uid="{C106221F-8931-42F5-8013-C7E5011AEA61}"/>
    <cellStyle name="Normal 99 3 3" xfId="36180" xr:uid="{653AF3D4-B60D-40E9-86F8-C84F754979CE}"/>
    <cellStyle name="Normal 99 3 4" xfId="36181" xr:uid="{2E8240B3-F43A-4B54-958B-4B50171452C9}"/>
    <cellStyle name="Normal 99 3 5" xfId="36182" xr:uid="{E94589B6-F935-40AA-A716-EF9241241E50}"/>
    <cellStyle name="Normal 99 3 6" xfId="36183" xr:uid="{37750D4C-7102-4A05-8457-8C857C082710}"/>
    <cellStyle name="Normal 99 3 7" xfId="36174" xr:uid="{6BC9993D-C0C9-4974-B510-E77AEF034CBA}"/>
    <cellStyle name="Normal 99 4" xfId="4871" xr:uid="{00000000-0005-0000-0000-0000C3120000}"/>
    <cellStyle name="Normal 99 4 2" xfId="36185" xr:uid="{37DF8322-ECDB-4FB0-8545-D92C3871B3DC}"/>
    <cellStyle name="Normal 99 4 3" xfId="36186" xr:uid="{616B8500-A222-40D3-A2D0-D01CC6F048ED}"/>
    <cellStyle name="Normal 99 4 4" xfId="36187" xr:uid="{FDF4BD0F-EA67-40B9-8DE8-59E79DAC715C}"/>
    <cellStyle name="Normal 99 4 5" xfId="36188" xr:uid="{169796CB-9DE8-431C-8B22-168F31FA4215}"/>
    <cellStyle name="Normal 99 4 6" xfId="36184" xr:uid="{A4F5A49A-A377-4FAB-A0DB-DF363FE36F44}"/>
    <cellStyle name="Normal 99 5" xfId="4872" xr:uid="{00000000-0005-0000-0000-0000C4120000}"/>
    <cellStyle name="Normal 99 5 2" xfId="36190" xr:uid="{786D1AE4-C70B-4FED-A38E-6C9D6F2CA71F}"/>
    <cellStyle name="Normal 99 5 3" xfId="36189" xr:uid="{5A91879E-15EA-44A1-90D3-AC7624C8093D}"/>
    <cellStyle name="Normal 99 6" xfId="36191" xr:uid="{EA019C56-D680-42CD-ACAD-68B06435590F}"/>
    <cellStyle name="Normal 99 7" xfId="36192" xr:uid="{50D62252-5F13-424F-B2C9-92378901D263}"/>
    <cellStyle name="Normal 99 8" xfId="36193" xr:uid="{F527D683-B0B4-4DBE-8016-77B05C426CF5}"/>
    <cellStyle name="Normal 99 9" xfId="36194" xr:uid="{AB3BD97B-3F0C-41B9-9D5D-D3B56B429F00}"/>
    <cellStyle name="Normal_Bill x.1" xfId="1421" xr:uid="{00000000-0005-0000-0000-0000C6120000}"/>
    <cellStyle name="Normal_Sheet1" xfId="1422" xr:uid="{00000000-0005-0000-0000-0000C7120000}"/>
    <cellStyle name="Nosaukums" xfId="1423" xr:uid="{00000000-0005-0000-0000-0000C8120000}"/>
    <cellStyle name="Nosaukums 2" xfId="1424" xr:uid="{00000000-0005-0000-0000-0000C9120000}"/>
    <cellStyle name="Nosaukums 2 2" xfId="1425" xr:uid="{00000000-0005-0000-0000-0000CA120000}"/>
    <cellStyle name="Nosaukums 2 2 2" xfId="1426" xr:uid="{00000000-0005-0000-0000-0000CB120000}"/>
    <cellStyle name="Nosaukums 2 2 2 2" xfId="4877" xr:uid="{00000000-0005-0000-0000-0000CC120000}"/>
    <cellStyle name="Nosaukums 2 2 2 3" xfId="4876" xr:uid="{00000000-0005-0000-0000-0000CD120000}"/>
    <cellStyle name="Nosaukums 2 2 3" xfId="4878" xr:uid="{00000000-0005-0000-0000-0000CE120000}"/>
    <cellStyle name="Nosaukums 2 2 4" xfId="4875" xr:uid="{00000000-0005-0000-0000-0000CF120000}"/>
    <cellStyle name="Nosaukums 2 3" xfId="1427" xr:uid="{00000000-0005-0000-0000-0000D0120000}"/>
    <cellStyle name="Nosaukums 2 3 2" xfId="4880" xr:uid="{00000000-0005-0000-0000-0000D1120000}"/>
    <cellStyle name="Nosaukums 2 3 3" xfId="4879" xr:uid="{00000000-0005-0000-0000-0000D2120000}"/>
    <cellStyle name="Nosaukums 2 4" xfId="4881" xr:uid="{00000000-0005-0000-0000-0000D3120000}"/>
    <cellStyle name="Nosaukums 2 5" xfId="4882" xr:uid="{00000000-0005-0000-0000-0000D4120000}"/>
    <cellStyle name="Nosaukums 2 6" xfId="4874" xr:uid="{00000000-0005-0000-0000-0000D5120000}"/>
    <cellStyle name="Nosaukums 3" xfId="1428" xr:uid="{00000000-0005-0000-0000-0000D6120000}"/>
    <cellStyle name="Nosaukums 3 2" xfId="1429" xr:uid="{00000000-0005-0000-0000-0000D7120000}"/>
    <cellStyle name="Nosaukums 3 2 2" xfId="4885" xr:uid="{00000000-0005-0000-0000-0000D8120000}"/>
    <cellStyle name="Nosaukums 3 2 3" xfId="4884" xr:uid="{00000000-0005-0000-0000-0000D9120000}"/>
    <cellStyle name="Nosaukums 3 3" xfId="4886" xr:uid="{00000000-0005-0000-0000-0000DA120000}"/>
    <cellStyle name="Nosaukums 3 4" xfId="4883" xr:uid="{00000000-0005-0000-0000-0000DB120000}"/>
    <cellStyle name="Nosaukums 4" xfId="1430" xr:uid="{00000000-0005-0000-0000-0000DC120000}"/>
    <cellStyle name="Nosaukums 4 2" xfId="4888" xr:uid="{00000000-0005-0000-0000-0000DD120000}"/>
    <cellStyle name="Nosaukums 4 3" xfId="4889" xr:uid="{00000000-0005-0000-0000-0000DE120000}"/>
    <cellStyle name="Nosaukums 4 4" xfId="4887" xr:uid="{00000000-0005-0000-0000-0000DF120000}"/>
    <cellStyle name="Nosaukums 5" xfId="4890" xr:uid="{00000000-0005-0000-0000-0000E0120000}"/>
    <cellStyle name="Nosaukums 6" xfId="4873" xr:uid="{00000000-0005-0000-0000-0000E1120000}"/>
    <cellStyle name="Nosaukums_EL" xfId="4891" xr:uid="{00000000-0005-0000-0000-0000E2120000}"/>
    <cellStyle name="Note 10" xfId="1431" xr:uid="{00000000-0005-0000-0000-0000E3120000}"/>
    <cellStyle name="Note 10 2" xfId="4893" xr:uid="{00000000-0005-0000-0000-0000E4120000}"/>
    <cellStyle name="Note 10 3" xfId="4894" xr:uid="{00000000-0005-0000-0000-0000E5120000}"/>
    <cellStyle name="Note 10 4" xfId="4892" xr:uid="{00000000-0005-0000-0000-0000E6120000}"/>
    <cellStyle name="Note 10 4 2" xfId="44186" xr:uid="{4F003A47-388B-4F57-AA69-883C41047F82}"/>
    <cellStyle name="Note 10 5" xfId="6151" xr:uid="{53BC9193-102F-4750-A7BA-61105EE5D420}"/>
    <cellStyle name="Note 11" xfId="36195" xr:uid="{09C6CAC3-97F9-4743-B871-3DEF1D47E883}"/>
    <cellStyle name="Note 11 2" xfId="36196" xr:uid="{751CE2ED-0255-4408-8E72-134165E95FE0}"/>
    <cellStyle name="Note 11 3" xfId="36197" xr:uid="{EBE27E97-F852-4F3D-86E3-E3D64D88313E}"/>
    <cellStyle name="Note 12" xfId="36198" xr:uid="{4C868677-60CC-40B5-8F1E-B3D31D5136F0}"/>
    <cellStyle name="Note 12 2" xfId="36199" xr:uid="{53386C29-C189-40B5-9D86-A17F9B308DE8}"/>
    <cellStyle name="Note 12 3" xfId="36200" xr:uid="{3D35C967-8F6A-4AB9-81BC-249D07FF33C2}"/>
    <cellStyle name="Note 13" xfId="36201" xr:uid="{0B48F31A-3CF6-475C-9CE7-1CE14EE47DAE}"/>
    <cellStyle name="Note 13 2" xfId="36202" xr:uid="{54F3CFEC-6514-47D8-A3F5-669343E49A8B}"/>
    <cellStyle name="Note 13 3" xfId="36203" xr:uid="{D0E8118F-DF3E-4B8F-BC72-E633F1C3CC4D}"/>
    <cellStyle name="Note 14" xfId="36204" xr:uid="{FD67CFF4-38CE-478F-9892-7E2AB164ADB2}"/>
    <cellStyle name="Note 14 2" xfId="36205" xr:uid="{46A6CFEB-1A75-4A3D-9147-2A71DEB957AD}"/>
    <cellStyle name="Note 14 3" xfId="36206" xr:uid="{A23B1DB7-F30D-4180-93EA-25D728F1857E}"/>
    <cellStyle name="Note 15" xfId="36207" xr:uid="{7A600318-9398-4AC1-839B-6B10BEBD4690}"/>
    <cellStyle name="Note 15 2" xfId="36208" xr:uid="{DA59A59A-6C69-4169-B185-E40EFE913A04}"/>
    <cellStyle name="Note 15 3" xfId="36209" xr:uid="{940E5392-750F-46F0-8424-6578ACC7514D}"/>
    <cellStyle name="Note 16" xfId="36210" xr:uid="{230FE571-A501-41BA-85EE-FCEED517C560}"/>
    <cellStyle name="Note 16 2" xfId="36211" xr:uid="{DBAD443E-A879-4DCF-9014-A395806CC799}"/>
    <cellStyle name="Note 16 3" xfId="36212" xr:uid="{C837570C-7159-4C4B-A24D-F7053ADC9618}"/>
    <cellStyle name="Note 17" xfId="36213" xr:uid="{B457439B-26FB-40CD-8A16-3985A761142B}"/>
    <cellStyle name="Note 17 2" xfId="36214" xr:uid="{B2D8DB6F-639A-4597-AC2E-3379CC20BD96}"/>
    <cellStyle name="Note 17 3" xfId="36215" xr:uid="{89C41BF6-A967-4179-A079-78850A619BA5}"/>
    <cellStyle name="Note 18" xfId="36216" xr:uid="{8E7CA951-8DB0-4568-BDC7-BD113AC15D78}"/>
    <cellStyle name="Note 18 2" xfId="36217" xr:uid="{E2AC9EFD-E45F-48BC-BE3E-523142AC0CD9}"/>
    <cellStyle name="Note 18 3" xfId="36218" xr:uid="{3335132F-C6FF-4A19-B3BB-B1DD2366FFD6}"/>
    <cellStyle name="Note 19" xfId="36219" xr:uid="{4F7AC753-6A0E-4EA1-B2F1-E1FC405A83B4}"/>
    <cellStyle name="Note 19 2" xfId="36220" xr:uid="{64BD5097-96A5-42B5-A1CB-26C95C218162}"/>
    <cellStyle name="Note 19 3" xfId="36221" xr:uid="{8A2D954B-9086-4BBA-AE6F-7A0C8130D603}"/>
    <cellStyle name="Note 2" xfId="1432" xr:uid="{00000000-0005-0000-0000-0000E7120000}"/>
    <cellStyle name="Note 2 10" xfId="4895" xr:uid="{00000000-0005-0000-0000-0000E8120000}"/>
    <cellStyle name="Note 2 2" xfId="1433" xr:uid="{00000000-0005-0000-0000-0000E9120000}"/>
    <cellStyle name="Note 2 2 2" xfId="1434" xr:uid="{00000000-0005-0000-0000-0000EA120000}"/>
    <cellStyle name="Note 2 2 2 2" xfId="4898" xr:uid="{00000000-0005-0000-0000-0000EB120000}"/>
    <cellStyle name="Note 2 2 2 2 2" xfId="44187" xr:uid="{B2B3C986-E70F-485A-84BB-4E845329682D}"/>
    <cellStyle name="Note 2 2 2 3" xfId="4899" xr:uid="{00000000-0005-0000-0000-0000EC120000}"/>
    <cellStyle name="Note 2 2 2 4" xfId="4897" xr:uid="{00000000-0005-0000-0000-0000ED120000}"/>
    <cellStyle name="Note 2 2 3" xfId="4900" xr:uid="{00000000-0005-0000-0000-0000EE120000}"/>
    <cellStyle name="Note 2 2 4" xfId="4901" xr:uid="{00000000-0005-0000-0000-0000EF120000}"/>
    <cellStyle name="Note 2 2 4 2" xfId="43387" xr:uid="{C422470B-5DB2-441B-9709-F67C74E51F08}"/>
    <cellStyle name="Note 2 2 5" xfId="4896" xr:uid="{00000000-0005-0000-0000-0000F0120000}"/>
    <cellStyle name="Note 2 2_3_k" xfId="4902" xr:uid="{00000000-0005-0000-0000-0000F1120000}"/>
    <cellStyle name="Note 2 3" xfId="1435" xr:uid="{00000000-0005-0000-0000-0000F2120000}"/>
    <cellStyle name="Note 2 3 2" xfId="4904" xr:uid="{00000000-0005-0000-0000-0000F3120000}"/>
    <cellStyle name="Note 2 3 3" xfId="4903" xr:uid="{00000000-0005-0000-0000-0000F4120000}"/>
    <cellStyle name="Note 2 3 4" xfId="44188" xr:uid="{E5B9079F-7278-476D-AB79-1CAABAC7FEE1}"/>
    <cellStyle name="Note 2 4" xfId="1436" xr:uid="{00000000-0005-0000-0000-0000F5120000}"/>
    <cellStyle name="Note 2 4 2" xfId="1437" xr:uid="{00000000-0005-0000-0000-0000F6120000}"/>
    <cellStyle name="Note 2 4 2 2" xfId="4907" xr:uid="{00000000-0005-0000-0000-0000F7120000}"/>
    <cellStyle name="Note 2 4 2 3" xfId="4906" xr:uid="{00000000-0005-0000-0000-0000F8120000}"/>
    <cellStyle name="Note 2 4 2 4" xfId="44189" xr:uid="{7868688C-CC60-4F1E-A770-749DD78B2AD4}"/>
    <cellStyle name="Note 2 4 3" xfId="4908" xr:uid="{00000000-0005-0000-0000-0000F9120000}"/>
    <cellStyle name="Note 2 4 4" xfId="4905" xr:uid="{00000000-0005-0000-0000-0000FA120000}"/>
    <cellStyle name="Note 2 5" xfId="1438" xr:uid="{00000000-0005-0000-0000-0000FB120000}"/>
    <cellStyle name="Note 2 5 2" xfId="1439" xr:uid="{00000000-0005-0000-0000-0000FC120000}"/>
    <cellStyle name="Note 2 5 2 2" xfId="4911" xr:uid="{00000000-0005-0000-0000-0000FD120000}"/>
    <cellStyle name="Note 2 5 2 3" xfId="4910" xr:uid="{00000000-0005-0000-0000-0000FE120000}"/>
    <cellStyle name="Note 2 5 2 4" xfId="6153" xr:uid="{080DE832-09C0-47DB-9B29-902A17498CC1}"/>
    <cellStyle name="Note 2 5 3" xfId="4912" xr:uid="{00000000-0005-0000-0000-0000FF120000}"/>
    <cellStyle name="Note 2 5 3 2" xfId="44190" xr:uid="{A2730D90-57ED-4CE7-AF55-2945F1B05597}"/>
    <cellStyle name="Note 2 5 4" xfId="4909" xr:uid="{00000000-0005-0000-0000-000000130000}"/>
    <cellStyle name="Note 2 5 5" xfId="6152" xr:uid="{47B7A4B8-1201-4665-B919-552DD3DB069D}"/>
    <cellStyle name="Note 2 6" xfId="1440" xr:uid="{00000000-0005-0000-0000-000001130000}"/>
    <cellStyle name="Note 2 6 2" xfId="4914" xr:uid="{00000000-0005-0000-0000-000002130000}"/>
    <cellStyle name="Note 2 6 2 2" xfId="44191" xr:uid="{D01D000E-3AEA-4E45-A68A-6CE12695FBF7}"/>
    <cellStyle name="Note 2 6 3" xfId="4913" xr:uid="{00000000-0005-0000-0000-000003130000}"/>
    <cellStyle name="Note 2 6 4" xfId="43386" xr:uid="{CD30594C-A4A8-4FD4-B200-B9777271A467}"/>
    <cellStyle name="Note 2 7" xfId="1441" xr:uid="{00000000-0005-0000-0000-000004130000}"/>
    <cellStyle name="Note 2 7 2" xfId="4916" xr:uid="{00000000-0005-0000-0000-000005130000}"/>
    <cellStyle name="Note 2 7 3" xfId="4915" xr:uid="{00000000-0005-0000-0000-000006130000}"/>
    <cellStyle name="Note 2 8" xfId="1442" xr:uid="{00000000-0005-0000-0000-000007130000}"/>
    <cellStyle name="Note 2 8 2" xfId="4918" xr:uid="{00000000-0005-0000-0000-000008130000}"/>
    <cellStyle name="Note 2 8 3" xfId="4917" xr:uid="{00000000-0005-0000-0000-000009130000}"/>
    <cellStyle name="Note 2 9" xfId="4919" xr:uid="{00000000-0005-0000-0000-00000A130000}"/>
    <cellStyle name="Note 2 9 2" xfId="44192" xr:uid="{4E13F322-940A-45FA-91DD-F7E7531EFC3C}"/>
    <cellStyle name="Note 2_2-2" xfId="4920" xr:uid="{00000000-0005-0000-0000-00000B130000}"/>
    <cellStyle name="Note 20" xfId="36222" xr:uid="{BEFAB108-1754-4EC4-91ED-E53635DFEAE0}"/>
    <cellStyle name="Note 20 2" xfId="36223" xr:uid="{39A01FE0-B6D7-4044-AA75-4C467FAD7ED0}"/>
    <cellStyle name="Note 20 3" xfId="36224" xr:uid="{1EC2F84F-8C53-4E0E-9E17-190063EB7E5C}"/>
    <cellStyle name="Note 21" xfId="36225" xr:uid="{4E8A3394-4ADF-4F36-A8F1-40FE8E5CD40E}"/>
    <cellStyle name="Note 21 2" xfId="36226" xr:uid="{64322FCF-A01D-44E8-B3B2-7D9321D3E188}"/>
    <cellStyle name="Note 21 2 2" xfId="36227" xr:uid="{406E504D-47E4-46E4-B312-5F10ECAB068E}"/>
    <cellStyle name="Note 21 2 2 2" xfId="36228" xr:uid="{F024DAB7-CEB8-4221-BDBA-F66E13ED5E4F}"/>
    <cellStyle name="Note 21 2 3" xfId="36229" xr:uid="{5B918231-BF2C-4CC4-B49E-67F86842ECE9}"/>
    <cellStyle name="Note 21 2 4" xfId="36230" xr:uid="{630BF1F7-AA7B-42E2-89BE-6009C44A8993}"/>
    <cellStyle name="Note 21 3" xfId="36231" xr:uid="{35A9E053-04E0-4104-847B-1F95FF9267DE}"/>
    <cellStyle name="Note 21 4" xfId="36232" xr:uid="{7E30E80D-2686-4D87-A615-81A525CA867E}"/>
    <cellStyle name="Note 21 5" xfId="36233" xr:uid="{2FA993EC-40BF-4409-B50B-E1C154F2923F}"/>
    <cellStyle name="Note 22" xfId="36234" xr:uid="{5CEE5A16-B3BD-41FB-A4C6-0E09A950AEB3}"/>
    <cellStyle name="Note 22 10" xfId="36235" xr:uid="{68C295B7-2E1E-4CF2-A73E-EE353C34C4F4}"/>
    <cellStyle name="Note 22 11" xfId="36236" xr:uid="{7534A7C3-29E8-4C0A-84AD-670075C5B490}"/>
    <cellStyle name="Note 22 12" xfId="36237" xr:uid="{E9910090-A036-4CC9-8FB1-05E0DCE19D1F}"/>
    <cellStyle name="Note 22 13" xfId="36238" xr:uid="{021E01B7-74FA-4877-9450-2FCC9C6E3742}"/>
    <cellStyle name="Note 22 14" xfId="36239" xr:uid="{B431E5E6-DA7B-4CC8-88E8-28E38A338AF9}"/>
    <cellStyle name="Note 22 15" xfId="36240" xr:uid="{53E58E8E-E696-4921-89C5-F18295D5F8C4}"/>
    <cellStyle name="Note 22 2" xfId="36241" xr:uid="{B54CFF99-6784-4BCC-BD28-F4A00F44FD05}"/>
    <cellStyle name="Note 22 2 2" xfId="36242" xr:uid="{14F5C90C-10D8-4B20-8393-2518E10DB9DE}"/>
    <cellStyle name="Note 22 2 2 2" xfId="36243" xr:uid="{C34F0E34-CCA2-4756-A438-10D63CBCF85F}"/>
    <cellStyle name="Note 22 2 2 2 2" xfId="36244" xr:uid="{D1EC180C-F829-47F2-A355-14B6977499F3}"/>
    <cellStyle name="Note 22 2 2 2 3" xfId="36245" xr:uid="{391F6AD6-8BC1-4F86-940E-9FF9D4FC333F}"/>
    <cellStyle name="Note 22 2 2 2 4" xfId="36246" xr:uid="{6BE700C9-5CF2-40CB-996F-181124B7BD40}"/>
    <cellStyle name="Note 22 2 2 2 5" xfId="36247" xr:uid="{434A42B1-ECDC-4FEA-8F45-636E45A84DBA}"/>
    <cellStyle name="Note 22 2 2 3" xfId="36248" xr:uid="{7DE30807-51DE-47C6-A00F-24C9F45808BA}"/>
    <cellStyle name="Note 22 2 2 4" xfId="36249" xr:uid="{DECA890A-72AE-46FF-9388-1B783E1E8992}"/>
    <cellStyle name="Note 22 2 2 5" xfId="36250" xr:uid="{68618973-2AEE-4422-B432-9E59E4BAEC79}"/>
    <cellStyle name="Note 22 2 2 6" xfId="36251" xr:uid="{AB2D3762-B5EF-48D9-8679-9B2BEFBF7D32}"/>
    <cellStyle name="Note 22 2 3" xfId="36252" xr:uid="{A73A031E-745F-4BBB-806A-A69EEE03F792}"/>
    <cellStyle name="Note 22 2 3 2" xfId="36253" xr:uid="{873325CD-5A74-4165-94FD-78D44B8AFD99}"/>
    <cellStyle name="Note 22 2 3 2 2" xfId="36254" xr:uid="{F7A6F72D-96C1-4867-A824-C22ACD502984}"/>
    <cellStyle name="Note 22 2 3 2 3" xfId="36255" xr:uid="{8934A1DC-6971-40E5-BA27-B214AB26BF7A}"/>
    <cellStyle name="Note 22 2 3 3" xfId="36256" xr:uid="{1CFA9BE6-9D89-4B04-B377-76D2E1A7063B}"/>
    <cellStyle name="Note 22 2 3 4" xfId="36257" xr:uid="{05887044-1DA4-48C1-9925-6977629509C0}"/>
    <cellStyle name="Note 22 2 3 5" xfId="36258" xr:uid="{10984EAE-35AE-4EE8-98E7-2B4C64DCA80C}"/>
    <cellStyle name="Note 22 2 3 6" xfId="36259" xr:uid="{6B992082-1E64-42BD-B0E6-2522D426A5DF}"/>
    <cellStyle name="Note 22 2 4" xfId="36260" xr:uid="{507C66B4-DC34-4862-AE90-C4E0F0C7EE33}"/>
    <cellStyle name="Note 22 2 4 2" xfId="36261" xr:uid="{A4A73FDD-0E5A-4907-A244-56079FC902B1}"/>
    <cellStyle name="Note 22 2 4 3" xfId="36262" xr:uid="{DA17507B-705F-4AD0-8D9D-6D95B37C84BE}"/>
    <cellStyle name="Note 22 2 5" xfId="36263" xr:uid="{3B69C86E-6619-41BF-8593-F75388EA8630}"/>
    <cellStyle name="Note 22 2 6" xfId="36264" xr:uid="{8772FEB6-6FE0-4972-A5DD-1C7D8AD21131}"/>
    <cellStyle name="Note 22 2 7" xfId="36265" xr:uid="{2B0B63D8-D32F-454C-B4B4-CBCB8C80AC59}"/>
    <cellStyle name="Note 22 2 8" xfId="36266" xr:uid="{CEA2A6C7-6851-432F-9B96-B66440623182}"/>
    <cellStyle name="Note 22 3" xfId="36267" xr:uid="{08F1EEFA-EBBD-4E72-89EB-8CB3028D4CF5}"/>
    <cellStyle name="Note 22 3 2" xfId="36268" xr:uid="{4830BF55-19F7-442F-B90E-3AD51BCA8CB0}"/>
    <cellStyle name="Note 22 3 2 2" xfId="36269" xr:uid="{4D22C4A7-141F-4859-90AC-69EF73389A97}"/>
    <cellStyle name="Note 22 3 2 2 2" xfId="36270" xr:uid="{1A5F39AD-D193-4563-87FC-70026C274D13}"/>
    <cellStyle name="Note 22 3 2 2 3" xfId="36271" xr:uid="{9E5243BA-0111-434F-B56C-7DC21D9E87F8}"/>
    <cellStyle name="Note 22 3 2 3" xfId="36272" xr:uid="{5AAE789E-271E-4AF3-BFB0-B926EFF02D7C}"/>
    <cellStyle name="Note 22 3 2 4" xfId="36273" xr:uid="{E4FD42AD-E70E-4C14-9809-D7AF52E3AC6C}"/>
    <cellStyle name="Note 22 3 3" xfId="36274" xr:uid="{64DE5359-271E-4E62-993B-73680A8DF927}"/>
    <cellStyle name="Note 22 3 3 2" xfId="36275" xr:uid="{CAD71E66-EE33-4C4A-B7E0-D388F3244DC2}"/>
    <cellStyle name="Note 22 3 3 2 2" xfId="36276" xr:uid="{288EF22D-9A2B-4397-B66E-28573440BAD2}"/>
    <cellStyle name="Note 22 3 3 2 3" xfId="36277" xr:uid="{577C1127-09AF-43E2-8359-FDF7896D09E8}"/>
    <cellStyle name="Note 22 3 3 3" xfId="36278" xr:uid="{65B49820-56E8-4671-B203-13146AFAE511}"/>
    <cellStyle name="Note 22 3 3 4" xfId="36279" xr:uid="{0BEDCC40-B41B-402B-8718-32C8CD91E3A2}"/>
    <cellStyle name="Note 22 3 4" xfId="36280" xr:uid="{22CFF902-5C1F-47E7-903A-EE45EA996FD2}"/>
    <cellStyle name="Note 22 3 4 2" xfId="36281" xr:uid="{9783E490-810A-422D-A285-357D5E7C9408}"/>
    <cellStyle name="Note 22 3 4 3" xfId="36282" xr:uid="{C9DBAACD-BDBD-47D9-9091-1A1B69221604}"/>
    <cellStyle name="Note 22 4" xfId="36283" xr:uid="{3D98380B-6B9D-48B1-8FC8-76E265CD5270}"/>
    <cellStyle name="Note 22 4 2" xfId="36284" xr:uid="{D4DCBD23-0D41-4D43-ACD0-FB4F0F583124}"/>
    <cellStyle name="Note 22 4 2 2" xfId="36285" xr:uid="{44E15863-A2CC-43FA-955F-95CB072048F7}"/>
    <cellStyle name="Note 22 4 2 2 2" xfId="36286" xr:uid="{C95C47EA-D64B-4C45-BA21-DC460D1F44AD}"/>
    <cellStyle name="Note 22 4 2 2 3" xfId="36287" xr:uid="{FD83921A-243C-4DC8-88C6-9DCD82AD3382}"/>
    <cellStyle name="Note 22 4 2 3" xfId="36288" xr:uid="{31F401F5-1ADF-4DD2-871D-C2F3066D1D74}"/>
    <cellStyle name="Note 22 4 2 4" xfId="36289" xr:uid="{2B0322F9-99AD-4FFF-AAB9-4B183351FE89}"/>
    <cellStyle name="Note 22 4 2 5" xfId="36290" xr:uid="{12B13A56-3057-47CA-A2A0-65E56616661C}"/>
    <cellStyle name="Note 22 4 2 6" xfId="36291" xr:uid="{A0F8662E-B413-4E1A-8B83-7E7D617A1F23}"/>
    <cellStyle name="Note 22 4 3" xfId="36292" xr:uid="{CA9A6EF8-C542-4BB6-BDBE-97F5139FB81A}"/>
    <cellStyle name="Note 22 4 3 2" xfId="36293" xr:uid="{9B399265-ABBD-4399-954C-BCD7E3308AF2}"/>
    <cellStyle name="Note 22 4 3 2 2" xfId="36294" xr:uid="{0DC8E2A1-3032-49AD-B197-57A9CBC773FC}"/>
    <cellStyle name="Note 22 4 3 2 3" xfId="36295" xr:uid="{DADC28B5-601B-46D9-98C6-F79D404033EE}"/>
    <cellStyle name="Note 22 4 3 3" xfId="36296" xr:uid="{D36F4C13-3175-4C8B-B7C6-29268EDE2E88}"/>
    <cellStyle name="Note 22 4 3 4" xfId="36297" xr:uid="{31ED7E07-2507-4BD0-AF09-9090B4F0095E}"/>
    <cellStyle name="Note 22 4 4" xfId="36298" xr:uid="{5D353D49-173B-4091-9280-A0E35851204C}"/>
    <cellStyle name="Note 22 4 4 2" xfId="36299" xr:uid="{C622402E-7594-4F99-BAE6-86AAD2147C4C}"/>
    <cellStyle name="Note 22 4 4 3" xfId="36300" xr:uid="{DF4605CE-6035-4A6C-A2FD-0DFAD8422639}"/>
    <cellStyle name="Note 22 4 5" xfId="36301" xr:uid="{18FF69C3-624B-4DC0-89DA-0C024B74D8FD}"/>
    <cellStyle name="Note 22 4 6" xfId="36302" xr:uid="{70FEF872-2DD0-45B2-89DE-168E7322CF47}"/>
    <cellStyle name="Note 22 4 7" xfId="36303" xr:uid="{428469B1-BA0A-4EB4-9FCE-4931E9D71D75}"/>
    <cellStyle name="Note 22 4 8" xfId="36304" xr:uid="{E641D082-340D-41CD-8109-6D30EF898220}"/>
    <cellStyle name="Note 22 5" xfId="36305" xr:uid="{C5732B4E-C773-4649-B608-C0239CD85986}"/>
    <cellStyle name="Note 22 5 2" xfId="36306" xr:uid="{473456DB-FB83-4509-B091-415F32A48B72}"/>
    <cellStyle name="Note 22 5 2 2" xfId="36307" xr:uid="{1E1AB5E2-58BD-49A3-B911-3C6AC6E3F20E}"/>
    <cellStyle name="Note 22 5 2 2 2" xfId="36308" xr:uid="{B7A79396-5454-4968-9545-0FA0ADB71C1B}"/>
    <cellStyle name="Note 22 5 2 2 3" xfId="36309" xr:uid="{7DC92569-EAC0-4A17-B7AF-F5EF099BF2D2}"/>
    <cellStyle name="Note 22 5 2 3" xfId="36310" xr:uid="{38ED0A29-9555-4B25-94EF-FA833E92B65A}"/>
    <cellStyle name="Note 22 5 2 4" xfId="36311" xr:uid="{7DA97DC9-C360-4B44-A1F3-1B4DE0E3F25F}"/>
    <cellStyle name="Note 22 5 3" xfId="36312" xr:uid="{35AA3A34-9BAC-4509-8896-FDB04E0B2251}"/>
    <cellStyle name="Note 22 5 3 2" xfId="36313" xr:uid="{03F17590-3068-44CE-90FF-85BC38C52864}"/>
    <cellStyle name="Note 22 5 3 2 2" xfId="36314" xr:uid="{51F5C712-BADD-4209-9D9D-1D469017E16E}"/>
    <cellStyle name="Note 22 5 3 2 3" xfId="36315" xr:uid="{50F80A5B-C012-472E-B639-7DE6074788A8}"/>
    <cellStyle name="Note 22 5 3 3" xfId="36316" xr:uid="{35AD1FC3-7F8B-4EE6-91F6-8946EDEF6736}"/>
    <cellStyle name="Note 22 5 3 4" xfId="36317" xr:uid="{E822A3C9-823B-4FEA-9067-9D7385194849}"/>
    <cellStyle name="Note 22 5 4" xfId="36318" xr:uid="{5806007F-DD76-4A5D-87DB-8D13F8B64999}"/>
    <cellStyle name="Note 22 5 4 2" xfId="36319" xr:uid="{6780010E-0CEE-400F-896A-0CDAAE71522E}"/>
    <cellStyle name="Note 22 5 4 3" xfId="36320" xr:uid="{846C4A2C-38ED-4D2E-A4F9-D18DBBBE45D7}"/>
    <cellStyle name="Note 22 5 5" xfId="36321" xr:uid="{FEC2BC1A-A48B-416D-A5A8-EECAF38291FC}"/>
    <cellStyle name="Note 22 5 6" xfId="36322" xr:uid="{221DC1E5-3347-4EAD-926A-BDA07B9B9980}"/>
    <cellStyle name="Note 22 5 7" xfId="36323" xr:uid="{594196E5-BC45-44E7-9360-C62A8DC066DB}"/>
    <cellStyle name="Note 22 5 8" xfId="36324" xr:uid="{FF777E4D-6BD9-4642-A52A-1297DCDC65C8}"/>
    <cellStyle name="Note 22 6" xfId="36325" xr:uid="{8554C71E-2767-4A29-80C8-5E34A7F772F1}"/>
    <cellStyle name="Note 22 6 2" xfId="36326" xr:uid="{51C42AD2-A6EE-4162-952D-03F54F43AED9}"/>
    <cellStyle name="Note 22 6 2 2" xfId="36327" xr:uid="{53008BFC-0A86-4FC7-BD1F-CDBB16E629C6}"/>
    <cellStyle name="Note 22 6 2 2 2" xfId="36328" xr:uid="{7A561711-6954-4C65-8E59-61A422ADE332}"/>
    <cellStyle name="Note 22 6 2 2 3" xfId="36329" xr:uid="{CAC5EC84-DE5B-4C11-8359-05D21AD6D721}"/>
    <cellStyle name="Note 22 6 2 3" xfId="36330" xr:uid="{DD27F9C7-C827-423B-8FA5-06CCFBE34633}"/>
    <cellStyle name="Note 22 6 2 4" xfId="36331" xr:uid="{49E12D59-E332-4FB6-829F-942916FA256D}"/>
    <cellStyle name="Note 22 6 3" xfId="36332" xr:uid="{5D3FA609-A5F4-4983-AFB4-124B3BF65493}"/>
    <cellStyle name="Note 22 6 3 2" xfId="36333" xr:uid="{2098DB6E-8919-434B-A9E3-CC813D2885EE}"/>
    <cellStyle name="Note 22 6 3 3" xfId="36334" xr:uid="{7E9749F6-3F76-44A6-8EF0-A8726DE65A10}"/>
    <cellStyle name="Note 22 6 4" xfId="36335" xr:uid="{3E76B176-2DA6-427F-982D-51C570561F04}"/>
    <cellStyle name="Note 22 6 5" xfId="36336" xr:uid="{9629B56D-F829-4ACA-8368-785197D9C696}"/>
    <cellStyle name="Note 22 6 6" xfId="36337" xr:uid="{F48F8A41-076E-407C-826B-AF671D69BDDB}"/>
    <cellStyle name="Note 22 7" xfId="36338" xr:uid="{3E3837E6-5B75-40D6-BCAD-0F1C8645F915}"/>
    <cellStyle name="Note 22 7 2" xfId="36339" xr:uid="{E4C02281-CD6F-4234-B052-1D264F33E50D}"/>
    <cellStyle name="Note 22 7 2 2" xfId="36340" xr:uid="{376383BB-19E4-4A47-B873-FD3014CF407D}"/>
    <cellStyle name="Note 22 7 2 3" xfId="36341" xr:uid="{A4B3565F-0FBD-4D11-B2F3-D23DC3757D17}"/>
    <cellStyle name="Note 22 7 3" xfId="36342" xr:uid="{CC2E7263-0E92-4B60-BB4C-F4D8DB113CAD}"/>
    <cellStyle name="Note 22 7 4" xfId="36343" xr:uid="{D144F48A-32C2-473A-A0F7-028D228FA0D1}"/>
    <cellStyle name="Note 22 8" xfId="36344" xr:uid="{ED6B5CFB-B092-46B3-A384-47A0786EC7E2}"/>
    <cellStyle name="Note 22 8 2" xfId="36345" xr:uid="{18816C66-7793-426E-9950-B5AE1253FF55}"/>
    <cellStyle name="Note 22 8 2 2" xfId="36346" xr:uid="{E5CD7A7F-8B14-4DFF-A37B-EF005F2ABBD6}"/>
    <cellStyle name="Note 22 8 2 3" xfId="36347" xr:uid="{A0D13F3F-D66C-49CA-80F4-9CA2592395B4}"/>
    <cellStyle name="Note 22 8 3" xfId="36348" xr:uid="{E90A914A-7AA6-4762-924C-9098ECB9E599}"/>
    <cellStyle name="Note 22 8 4" xfId="36349" xr:uid="{27BC5F2E-8D8D-4CA5-986A-FEF25C479982}"/>
    <cellStyle name="Note 22 9" xfId="36350" xr:uid="{4506CCB5-6A6C-4966-9854-690431053108}"/>
    <cellStyle name="Note 22 9 2" xfId="36351" xr:uid="{A5DE8088-F903-4671-A7E0-DF9E4347A641}"/>
    <cellStyle name="Note 22 9 3" xfId="36352" xr:uid="{74EA4ACF-E466-4925-AC9C-EE80E6652D87}"/>
    <cellStyle name="Note 23" xfId="36353" xr:uid="{C8A4FCBE-079A-459E-8A3A-C809AC89F2EC}"/>
    <cellStyle name="Note 23 10" xfId="36354" xr:uid="{96A6F013-CFA7-4AED-8F27-2D4BCFFC8271}"/>
    <cellStyle name="Note 23 11" xfId="36355" xr:uid="{83C156B3-E8CA-4764-A03B-1F97A599283B}"/>
    <cellStyle name="Note 23 12" xfId="36356" xr:uid="{AA75338C-F8FF-401C-99DA-4CBF4DC8AED2}"/>
    <cellStyle name="Note 23 13" xfId="36357" xr:uid="{27B233E0-F980-4315-A6FC-F266BFB280B9}"/>
    <cellStyle name="Note 23 14" xfId="36358" xr:uid="{00A36AC7-6649-4C0D-B9C1-D36CBB7573D1}"/>
    <cellStyle name="Note 23 2" xfId="36359" xr:uid="{E64400C3-E245-4A6E-B0FB-46D0E3C4A160}"/>
    <cellStyle name="Note 23 2 2" xfId="36360" xr:uid="{31305834-0EE0-4EE0-8597-2F6FE2B5D38B}"/>
    <cellStyle name="Note 23 2 2 2" xfId="36361" xr:uid="{702AD41C-16B0-4698-A132-B58A9E4F0E75}"/>
    <cellStyle name="Note 23 2 2 2 2" xfId="36362" xr:uid="{38EEFE19-E90D-4FB4-986C-59241A74971A}"/>
    <cellStyle name="Note 23 2 2 2 3" xfId="36363" xr:uid="{5E13925D-F29B-4E94-8513-3285AFB23423}"/>
    <cellStyle name="Note 23 2 2 2 4" xfId="36364" xr:uid="{F347DD51-908F-442F-A06D-805031758307}"/>
    <cellStyle name="Note 23 2 2 2 5" xfId="36365" xr:uid="{199A8AB7-8E5B-428C-B086-F3CE38555533}"/>
    <cellStyle name="Note 23 2 2 3" xfId="36366" xr:uid="{27C9DAA9-BAFE-4A75-98D5-964ED17F9091}"/>
    <cellStyle name="Note 23 2 2 4" xfId="36367" xr:uid="{7A9E5CEB-EEE3-467A-A52D-784049ED9C69}"/>
    <cellStyle name="Note 23 2 2 5" xfId="36368" xr:uid="{B4D2BA53-7C27-42B1-AA2E-8056F1711A8E}"/>
    <cellStyle name="Note 23 2 2 6" xfId="36369" xr:uid="{D99D07D8-84CD-473B-BB1E-C303103D36B7}"/>
    <cellStyle name="Note 23 2 3" xfId="36370" xr:uid="{9E73BF0B-AEEE-496B-AD72-733458374DCB}"/>
    <cellStyle name="Note 23 2 3 2" xfId="36371" xr:uid="{33B791C5-A7E2-4784-B20B-21D83B97B84D}"/>
    <cellStyle name="Note 23 2 3 2 2" xfId="36372" xr:uid="{53043AC7-10CD-4F34-9663-480305FE73B5}"/>
    <cellStyle name="Note 23 2 3 2 3" xfId="36373" xr:uid="{4FECA084-1552-47A4-9CC9-26FD4E8D1192}"/>
    <cellStyle name="Note 23 2 3 3" xfId="36374" xr:uid="{E2E9EBDA-1CA6-4629-8161-63D2D0E2A34F}"/>
    <cellStyle name="Note 23 2 3 4" xfId="36375" xr:uid="{A4E23AC2-6938-4662-8703-08B82735C70A}"/>
    <cellStyle name="Note 23 2 3 5" xfId="36376" xr:uid="{332B5349-F9E0-4AF5-A8A6-50D82A55C753}"/>
    <cellStyle name="Note 23 2 3 6" xfId="36377" xr:uid="{27E90E89-7B42-410A-96F8-2879B1EC58BE}"/>
    <cellStyle name="Note 23 2 4" xfId="36378" xr:uid="{0E3BED4A-B5AF-4D50-9D58-C7A72D929D32}"/>
    <cellStyle name="Note 23 2 4 2" xfId="36379" xr:uid="{A9339596-88DD-4559-97DA-58302E32CE85}"/>
    <cellStyle name="Note 23 2 4 3" xfId="36380" xr:uid="{1883E3EC-4619-4E9B-BAD8-55E63960ED6E}"/>
    <cellStyle name="Note 23 2 5" xfId="36381" xr:uid="{410E3372-28EC-497B-A6CD-62197DABBA42}"/>
    <cellStyle name="Note 23 2 6" xfId="36382" xr:uid="{7774AA41-F1FF-49D9-9C56-68574CCCFDBD}"/>
    <cellStyle name="Note 23 2 7" xfId="36383" xr:uid="{47E2922E-2CEE-44EF-A77F-67F917031973}"/>
    <cellStyle name="Note 23 2 8" xfId="36384" xr:uid="{83F364A8-F154-4CC0-81AB-AFB431CFCB7B}"/>
    <cellStyle name="Note 23 3" xfId="36385" xr:uid="{99224E6C-2C10-4846-90B3-AE24AE3544A5}"/>
    <cellStyle name="Note 23 3 2" xfId="36386" xr:uid="{D3FDE82D-5473-43AA-A10B-A341F79ABF4E}"/>
    <cellStyle name="Note 23 3 2 2" xfId="36387" xr:uid="{417CBDDD-5CB7-44C2-8052-4733F54476CF}"/>
    <cellStyle name="Note 23 3 2 2 2" xfId="36388" xr:uid="{F15CE3F8-D367-4406-A337-F0A1A3FD23A6}"/>
    <cellStyle name="Note 23 3 2 2 3" xfId="36389" xr:uid="{D2DEE9A3-E26C-41C8-B04B-DBE68CFF2512}"/>
    <cellStyle name="Note 23 3 2 3" xfId="36390" xr:uid="{DA7B6589-7F9D-4328-8250-B5271E27442D}"/>
    <cellStyle name="Note 23 3 2 4" xfId="36391" xr:uid="{5E48EF8E-BD1B-412B-B788-67905AC0A34E}"/>
    <cellStyle name="Note 23 3 3" xfId="36392" xr:uid="{8C141918-D3F9-44CE-B3AE-17369F1CEF33}"/>
    <cellStyle name="Note 23 3 3 2" xfId="36393" xr:uid="{C25A6A6D-7458-4387-8EEC-6793C95F4CA3}"/>
    <cellStyle name="Note 23 3 3 2 2" xfId="36394" xr:uid="{1FDF167C-0B31-4144-BC97-9503CCE9B86C}"/>
    <cellStyle name="Note 23 3 3 2 3" xfId="36395" xr:uid="{8A57CB67-9AE6-4640-AE7D-E045AB7B3F2B}"/>
    <cellStyle name="Note 23 3 3 3" xfId="36396" xr:uid="{328AEC17-2CC1-4D02-B4DE-D7F71EE68CFD}"/>
    <cellStyle name="Note 23 3 3 4" xfId="36397" xr:uid="{F905F98F-6B3F-4843-A052-16E3BD9238E5}"/>
    <cellStyle name="Note 23 3 4" xfId="36398" xr:uid="{2CC8A1E6-2506-412D-B283-2CC415A8C4B0}"/>
    <cellStyle name="Note 23 3 4 2" xfId="36399" xr:uid="{3D67B66D-E724-430E-B2E8-3ED9CBE3E58D}"/>
    <cellStyle name="Note 23 3 4 3" xfId="36400" xr:uid="{55C07CFB-D8B1-4371-9D59-3CC3092195AC}"/>
    <cellStyle name="Note 23 4" xfId="36401" xr:uid="{F97E00FC-279D-4679-826F-F2C733D029D0}"/>
    <cellStyle name="Note 23 4 2" xfId="36402" xr:uid="{922DB239-E339-4C31-8A99-1A3E86DF94E6}"/>
    <cellStyle name="Note 23 4 2 2" xfId="36403" xr:uid="{EAECA1B3-2C87-451F-9B17-AA31CE554D0A}"/>
    <cellStyle name="Note 23 4 2 2 2" xfId="36404" xr:uid="{D5A8E689-6C27-4535-8A9B-E48226AE4A4F}"/>
    <cellStyle name="Note 23 4 2 2 3" xfId="36405" xr:uid="{8B461CF5-C5A7-4530-9530-D95B778A437B}"/>
    <cellStyle name="Note 23 4 2 3" xfId="36406" xr:uid="{229086C7-8ED1-4D15-A3F6-F33203C1F882}"/>
    <cellStyle name="Note 23 4 2 4" xfId="36407" xr:uid="{B09DD263-B449-412B-BA3A-DD7ED4583837}"/>
    <cellStyle name="Note 23 4 3" xfId="36408" xr:uid="{BD0075E1-B5E7-48ED-88DA-57A8CDCDE30F}"/>
    <cellStyle name="Note 23 4 3 2" xfId="36409" xr:uid="{F7CC1991-263D-48D5-943A-4BA8E1325F77}"/>
    <cellStyle name="Note 23 4 3 2 2" xfId="36410" xr:uid="{9ED2894B-5C38-45FE-A293-3DAB6E846E98}"/>
    <cellStyle name="Note 23 4 3 2 3" xfId="36411" xr:uid="{0F428E2F-C526-4BEC-8758-ED5B42261688}"/>
    <cellStyle name="Note 23 4 3 3" xfId="36412" xr:uid="{0C581BB7-6DED-4945-8559-00F8A2207754}"/>
    <cellStyle name="Note 23 4 3 4" xfId="36413" xr:uid="{82B2E5F7-E208-4743-9EBD-009A9508423C}"/>
    <cellStyle name="Note 23 4 4" xfId="36414" xr:uid="{B9C8678D-E8E0-4080-95CD-15FA4012BE36}"/>
    <cellStyle name="Note 23 4 4 2" xfId="36415" xr:uid="{67EB3203-098E-4479-B938-F923D620C374}"/>
    <cellStyle name="Note 23 4 4 3" xfId="36416" xr:uid="{F0A649FE-619C-46F3-B19A-76648FE38AA2}"/>
    <cellStyle name="Note 23 5" xfId="36417" xr:uid="{55FDAA42-278E-4CCB-9A23-CA81E1B6AFFB}"/>
    <cellStyle name="Note 23 5 2" xfId="36418" xr:uid="{196CAFD1-B7AE-470C-9757-AB6D8D0B6E8D}"/>
    <cellStyle name="Note 23 5 2 2" xfId="36419" xr:uid="{AFF33E74-1D08-44A4-A685-81A32CD530C0}"/>
    <cellStyle name="Note 23 5 2 2 2" xfId="36420" xr:uid="{3F2A06F8-0332-4868-B4FB-5E113E35B96D}"/>
    <cellStyle name="Note 23 5 2 2 3" xfId="36421" xr:uid="{E7FF38B7-0AA1-47FA-8EC8-0800F558DD73}"/>
    <cellStyle name="Note 23 5 2 3" xfId="36422" xr:uid="{33E2951F-0280-445A-BA1F-0255FEC9D13E}"/>
    <cellStyle name="Note 23 5 2 4" xfId="36423" xr:uid="{C750470D-02B7-44B4-9758-22DC8292F212}"/>
    <cellStyle name="Note 23 5 2 5" xfId="36424" xr:uid="{E95D2EC3-C1AE-48E5-BB0B-3F4900863AD5}"/>
    <cellStyle name="Note 23 5 2 6" xfId="36425" xr:uid="{AFBB7ED5-789C-4088-BAE3-E4645E610CB8}"/>
    <cellStyle name="Note 23 5 3" xfId="36426" xr:uid="{A557D1ED-302F-41A6-9788-3DEA55C302FC}"/>
    <cellStyle name="Note 23 5 3 2" xfId="36427" xr:uid="{6B3E5568-4376-42A3-A6AC-00B32227C9E0}"/>
    <cellStyle name="Note 23 5 3 3" xfId="36428" xr:uid="{AB83ADDF-2474-43C0-A4E9-B1D1EB8EBE3B}"/>
    <cellStyle name="Note 23 5 4" xfId="36429" xr:uid="{2F073774-CDC2-4AF5-992F-E37E75D909CB}"/>
    <cellStyle name="Note 23 5 5" xfId="36430" xr:uid="{CDD198BF-AC62-4551-8F4C-FF2E37D50B9C}"/>
    <cellStyle name="Note 23 5 6" xfId="36431" xr:uid="{95BDE18D-D0CA-4A0D-B005-B8686006D2E1}"/>
    <cellStyle name="Note 23 5 7" xfId="36432" xr:uid="{0C28B37A-2957-420A-A4EC-0293A68AAA68}"/>
    <cellStyle name="Note 23 6" xfId="36433" xr:uid="{3AA2C0CA-D64E-42A6-9024-DE75CBCE8E6C}"/>
    <cellStyle name="Note 23 6 2" xfId="36434" xr:uid="{8D772883-F877-4B15-AD98-6FA829EC1001}"/>
    <cellStyle name="Note 23 6 2 2" xfId="36435" xr:uid="{D230DFA4-9368-4920-A02F-DC0F860E4F02}"/>
    <cellStyle name="Note 23 6 2 3" xfId="36436" xr:uid="{F21E113E-BCAE-4572-B876-2FF6A96EAE12}"/>
    <cellStyle name="Note 23 6 3" xfId="36437" xr:uid="{DB5039ED-C5AA-4990-A51A-0638AF4BC211}"/>
    <cellStyle name="Note 23 6 4" xfId="36438" xr:uid="{3DA89D46-0717-48FD-8623-02BA2B657FD8}"/>
    <cellStyle name="Note 23 6 5" xfId="36439" xr:uid="{06A77870-F75F-4551-9C93-8768F56DCF9E}"/>
    <cellStyle name="Note 23 6 6" xfId="36440" xr:uid="{49B0AFA6-74EB-466F-93EB-51BDB0EF598E}"/>
    <cellStyle name="Note 23 7" xfId="36441" xr:uid="{D2981247-CA2F-49FB-A409-52F59EF2CBA4}"/>
    <cellStyle name="Note 23 7 2" xfId="36442" xr:uid="{3E1A1C78-7FB0-486B-B548-306F21FA92C6}"/>
    <cellStyle name="Note 23 7 2 2" xfId="36443" xr:uid="{1C295000-6190-4F4E-BD1E-2CC47AA0AA73}"/>
    <cellStyle name="Note 23 7 2 3" xfId="36444" xr:uid="{6953C0F8-8FC1-43A4-BC6A-D7BD9766A973}"/>
    <cellStyle name="Note 23 7 3" xfId="36445" xr:uid="{AB4CD2BD-3E5A-47CF-BF0D-CB536F378477}"/>
    <cellStyle name="Note 23 7 4" xfId="36446" xr:uid="{8A0A51BB-59A6-4BA1-9113-AA3740D0B384}"/>
    <cellStyle name="Note 23 7 5" xfId="36447" xr:uid="{96027EBF-288D-4818-A945-1B5B4DC547F1}"/>
    <cellStyle name="Note 23 8" xfId="36448" xr:uid="{4F734019-A00F-4E62-8042-A6B52953C577}"/>
    <cellStyle name="Note 23 8 2" xfId="36449" xr:uid="{73E20610-108D-47CD-88A7-4AC26D300C66}"/>
    <cellStyle name="Note 23 8 3" xfId="36450" xr:uid="{FF4A687E-3669-48C1-A95F-6A130C945509}"/>
    <cellStyle name="Note 23 9" xfId="36451" xr:uid="{F897BF70-D245-4582-A012-E31230D7A32B}"/>
    <cellStyle name="Note 24" xfId="36452" xr:uid="{EEFD96BA-1086-4A83-A966-8DFD7782B2D8}"/>
    <cellStyle name="Note 24 2" xfId="36453" xr:uid="{680082B3-D87B-415D-83BC-ECE4BAED5007}"/>
    <cellStyle name="Note 24 2 2" xfId="36454" xr:uid="{0536BEFA-9543-4213-B649-016DF8DD70BA}"/>
    <cellStyle name="Note 24 2 2 2" xfId="36455" xr:uid="{50CB3361-E2AD-491B-B357-AD8B281D5523}"/>
    <cellStyle name="Note 24 2 2 3" xfId="36456" xr:uid="{C4AE68A1-2C98-485A-9EE2-FCD4A2E855A8}"/>
    <cellStyle name="Note 24 2 2 4" xfId="36457" xr:uid="{6CD193B1-6287-4299-BBBC-328D3B2011BC}"/>
    <cellStyle name="Note 24 2 2 5" xfId="36458" xr:uid="{6B8F219D-A879-4DB4-B8A1-E8F762FFBCCC}"/>
    <cellStyle name="Note 24 2 3" xfId="36459" xr:uid="{3DD806BE-DCB9-4F73-B2E2-EAA6CF1788B2}"/>
    <cellStyle name="Note 24 2 4" xfId="36460" xr:uid="{FE4A5472-A5E2-4B87-8ADA-1362DFC052DC}"/>
    <cellStyle name="Note 24 2 5" xfId="36461" xr:uid="{05CF4040-DE32-4841-BFB3-0135A19F7AB0}"/>
    <cellStyle name="Note 24 2 6" xfId="36462" xr:uid="{E19D2A6D-7B99-48AD-873C-CCE70A938ABC}"/>
    <cellStyle name="Note 24 3" xfId="36463" xr:uid="{BD4C8635-3EC8-4793-906F-7887EBE42BB6}"/>
    <cellStyle name="Note 24 3 2" xfId="36464" xr:uid="{74BCCE76-E317-41B1-BA0A-DCE8572FF5A5}"/>
    <cellStyle name="Note 24 3 2 2" xfId="36465" xr:uid="{ACD53578-FB01-4FC2-A7B5-1BED622C8459}"/>
    <cellStyle name="Note 24 3 2 3" xfId="36466" xr:uid="{514F7D32-5FEE-40BB-AB60-5BF1DFA00BE4}"/>
    <cellStyle name="Note 24 3 3" xfId="36467" xr:uid="{F8436C59-7B1E-4D0D-9A67-0759FA99C18F}"/>
    <cellStyle name="Note 24 3 4" xfId="36468" xr:uid="{33547EF4-8639-449B-98EC-59B77FEF6C4F}"/>
    <cellStyle name="Note 24 3 5" xfId="36469" xr:uid="{38CC1172-DAE9-4176-8027-5AEC99E123A8}"/>
    <cellStyle name="Note 24 3 6" xfId="36470" xr:uid="{9F94EE33-4F04-494C-ADB4-1D857C558F9C}"/>
    <cellStyle name="Note 24 4" xfId="36471" xr:uid="{BD9B90A9-92DF-41EC-9E8C-2DF6A622F2D7}"/>
    <cellStyle name="Note 24 4 2" xfId="36472" xr:uid="{A976CB62-63BC-4973-A43E-293DE75566D0}"/>
    <cellStyle name="Note 24 4 3" xfId="36473" xr:uid="{686A7C07-B14A-4B6F-82C6-22C710A26360}"/>
    <cellStyle name="Note 24 5" xfId="36474" xr:uid="{3449097E-71ED-48F3-9816-A56118D4008F}"/>
    <cellStyle name="Note 24 6" xfId="36475" xr:uid="{1D802ECF-60CF-4150-8179-B9C529BBF32F}"/>
    <cellStyle name="Note 24 7" xfId="36476" xr:uid="{533E28A1-6F7E-4C63-9197-FA0FAD2616DF}"/>
    <cellStyle name="Note 24 8" xfId="36477" xr:uid="{2F980E13-0283-45F8-8B06-56222174635D}"/>
    <cellStyle name="Note 24 9" xfId="36478" xr:uid="{5F78DB9A-9D05-4EE2-A8EC-3A372ADE1C1C}"/>
    <cellStyle name="Note 25" xfId="36479" xr:uid="{3AD710FA-1D75-4950-950C-17D55DAD52F8}"/>
    <cellStyle name="Note 25 2" xfId="36480" xr:uid="{D3D3F6EF-2891-4341-BA79-9FCDB6238CBB}"/>
    <cellStyle name="Note 25 2 2" xfId="36481" xr:uid="{300FE872-BDEA-42FB-9B35-8C0192409C91}"/>
    <cellStyle name="Note 25 2 2 2" xfId="36482" xr:uid="{54CB027A-B5D3-43A0-8051-DEBB845E350B}"/>
    <cellStyle name="Note 25 2 2 3" xfId="36483" xr:uid="{F9ED635E-D9C7-48A5-8D2F-8B1FE0204579}"/>
    <cellStyle name="Note 25 2 2 4" xfId="36484" xr:uid="{1D91E135-7AE6-49A9-97E2-05C958D3C46D}"/>
    <cellStyle name="Note 25 2 2 5" xfId="36485" xr:uid="{58BED823-9DB7-408B-A83A-400ACB203FA7}"/>
    <cellStyle name="Note 25 2 3" xfId="36486" xr:uid="{4FB2BFC0-C7F5-4D19-9128-3B2DBE4BAA25}"/>
    <cellStyle name="Note 25 2 4" xfId="36487" xr:uid="{E293C51A-AE5F-4ABC-A309-8D1859E83A08}"/>
    <cellStyle name="Note 25 2 5" xfId="36488" xr:uid="{DC0DA99A-F149-40C2-B0F5-87DE1126F519}"/>
    <cellStyle name="Note 25 2 6" xfId="36489" xr:uid="{031615F1-EC87-4BCF-9C1A-AF2D92F88AE4}"/>
    <cellStyle name="Note 25 3" xfId="36490" xr:uid="{F2F17D54-C0EE-454D-8B2F-27B057188288}"/>
    <cellStyle name="Note 25 3 2" xfId="36491" xr:uid="{E8AFCE22-6F39-4527-94A0-14F43C62DAB7}"/>
    <cellStyle name="Note 25 3 2 2" xfId="36492" xr:uid="{94CD1947-52AC-4835-B786-D3CBC43D85FB}"/>
    <cellStyle name="Note 25 3 2 3" xfId="36493" xr:uid="{36D322E2-95AD-4FEF-8D20-7BC59D68B819}"/>
    <cellStyle name="Note 25 3 3" xfId="36494" xr:uid="{DA5658C6-217C-4D12-9E3B-224AAD3C99FE}"/>
    <cellStyle name="Note 25 3 4" xfId="36495" xr:uid="{57CBF2F3-18E4-4B55-ACCE-443474CF4E81}"/>
    <cellStyle name="Note 25 3 5" xfId="36496" xr:uid="{88442D29-E1DF-47CC-B18C-6E27745F8F6B}"/>
    <cellStyle name="Note 25 3 6" xfId="36497" xr:uid="{F0B1AADA-5219-4117-BE05-E0EF0D9248F2}"/>
    <cellStyle name="Note 25 4" xfId="36498" xr:uid="{D459C1D8-BE94-4DBE-876B-77016100BDDF}"/>
    <cellStyle name="Note 25 4 2" xfId="36499" xr:uid="{8DFC258F-FD75-4A0D-B8C1-201AB9C71F06}"/>
    <cellStyle name="Note 25 4 3" xfId="36500" xr:uid="{B4413056-9C5C-47F3-80A7-3F6604BB12C3}"/>
    <cellStyle name="Note 25 5" xfId="36501" xr:uid="{C7CC7920-3551-43EF-8289-59DD3399F1B7}"/>
    <cellStyle name="Note 25 6" xfId="36502" xr:uid="{26F00D03-1D5B-4BB8-9386-0A1A07804BC6}"/>
    <cellStyle name="Note 25 7" xfId="36503" xr:uid="{ACA4E0D2-F4D9-430A-9965-5083E4AE1120}"/>
    <cellStyle name="Note 25 8" xfId="36504" xr:uid="{E8AA9FB3-E043-4D25-B03B-2D679F0EF150}"/>
    <cellStyle name="Note 26" xfId="36505" xr:uid="{78DB6E33-7ED5-4B19-9E6B-C975C4F88E88}"/>
    <cellStyle name="Note 26 2" xfId="36506" xr:uid="{C69CC955-ACF0-424E-B660-9D2BDA755A9D}"/>
    <cellStyle name="Note 26 2 2" xfId="36507" xr:uid="{7F4C2778-C600-4DF6-AB92-4DDC30A4FF28}"/>
    <cellStyle name="Note 26 2 2 2" xfId="36508" xr:uid="{D3EC668C-6E9D-4C97-9518-3D18F208C4E3}"/>
    <cellStyle name="Note 26 2 2 3" xfId="36509" xr:uid="{4075B14B-7C0F-4C5E-95B5-9CA095AE256B}"/>
    <cellStyle name="Note 26 2 2 4" xfId="36510" xr:uid="{8AD4425E-C388-4C95-B719-0EE5B7FA6439}"/>
    <cellStyle name="Note 26 2 2 5" xfId="36511" xr:uid="{D4151F2A-942F-40C3-A2BF-ABF24AFEC86F}"/>
    <cellStyle name="Note 26 2 3" xfId="36512" xr:uid="{5AE1CAB0-B323-4571-BA32-BB1A9079B208}"/>
    <cellStyle name="Note 26 2 4" xfId="36513" xr:uid="{58069EE8-AA3D-4ECD-B228-F03E0CA6A30F}"/>
    <cellStyle name="Note 26 2 5" xfId="36514" xr:uid="{0F9969D0-2A2E-4013-886C-9C9BE8C74F73}"/>
    <cellStyle name="Note 26 2 6" xfId="36515" xr:uid="{7667CB00-738E-4997-9F1B-A20BC85FA429}"/>
    <cellStyle name="Note 26 3" xfId="36516" xr:uid="{4F1EF394-0782-45FE-AA61-54033DABB3D6}"/>
    <cellStyle name="Note 26 3 2" xfId="36517" xr:uid="{E0B45E6F-74DB-43E7-BA96-164DE9DFD724}"/>
    <cellStyle name="Note 26 3 2 2" xfId="36518" xr:uid="{D098F284-DE09-47BE-9D21-813A027278CA}"/>
    <cellStyle name="Note 26 3 2 3" xfId="36519" xr:uid="{B56B8A80-F339-4786-BD77-753D5C2604C5}"/>
    <cellStyle name="Note 26 3 3" xfId="36520" xr:uid="{1BA2A0E4-9095-41EA-B17C-0419A62B01EF}"/>
    <cellStyle name="Note 26 3 4" xfId="36521" xr:uid="{160890E0-72DA-4D9A-AA03-E303E9344016}"/>
    <cellStyle name="Note 26 3 5" xfId="36522" xr:uid="{7B2A33B3-FFC1-4D44-B968-B9B678EA740B}"/>
    <cellStyle name="Note 26 3 6" xfId="36523" xr:uid="{ECBFA0C6-EFA8-4403-B26E-0BD51FD3B7CC}"/>
    <cellStyle name="Note 26 4" xfId="36524" xr:uid="{19095CD3-0AFD-48EE-9245-24090EAAB332}"/>
    <cellStyle name="Note 26 4 2" xfId="36525" xr:uid="{5D375903-745F-40F3-9458-387B2C33DC48}"/>
    <cellStyle name="Note 26 4 3" xfId="36526" xr:uid="{5CBD5773-83E3-4CB6-BD94-E222E3C89456}"/>
    <cellStyle name="Note 26 5" xfId="36527" xr:uid="{CCF1DBE2-8103-44C0-A2EE-40B37B03ED1B}"/>
    <cellStyle name="Note 26 6" xfId="36528" xr:uid="{95512144-0D14-4AFD-8ECB-D668E9BD2624}"/>
    <cellStyle name="Note 26 7" xfId="36529" xr:uid="{864C5140-FA63-4EDA-B2DD-F29DF5817BA1}"/>
    <cellStyle name="Note 26 8" xfId="36530" xr:uid="{F886C6A6-E317-4C25-8995-D05B4070DBEE}"/>
    <cellStyle name="Note 27" xfId="36531" xr:uid="{459ED5F2-D193-4A0D-AB64-731212AEA8C1}"/>
    <cellStyle name="Note 28" xfId="36532" xr:uid="{43BBE6B3-D4D6-4867-9CAB-7DC75C918737}"/>
    <cellStyle name="Note 28 2" xfId="36533" xr:uid="{091E2FC1-D011-4EE1-880D-DB024DF97D60}"/>
    <cellStyle name="Note 28 2 2" xfId="36534" xr:uid="{90312AEA-1F68-4B63-91D9-FAA088A5252D}"/>
    <cellStyle name="Note 28 2 2 2" xfId="36535" xr:uid="{258DBF9B-618E-4F05-9C4B-E0B969FC1B66}"/>
    <cellStyle name="Note 28 2 2 3" xfId="36536" xr:uid="{30A736B5-5E8B-421E-9D38-CD1BCA008865}"/>
    <cellStyle name="Note 28 2 2 4" xfId="36537" xr:uid="{04FE4B81-3A5F-4BEA-8255-980999D7CDD4}"/>
    <cellStyle name="Note 28 2 2 5" xfId="36538" xr:uid="{00F85A69-51F9-4E0A-8869-C09721C9DC5E}"/>
    <cellStyle name="Note 28 2 3" xfId="36539" xr:uid="{1566B41E-EDBE-4718-90DE-AD8DC2643AB4}"/>
    <cellStyle name="Note 28 2 4" xfId="36540" xr:uid="{674B836A-500B-40EE-B8C4-EB569ED0CD32}"/>
    <cellStyle name="Note 28 2 5" xfId="36541" xr:uid="{B97E2E6F-2BAE-45D7-AC95-926D9B97FF64}"/>
    <cellStyle name="Note 28 2 6" xfId="36542" xr:uid="{E041AC9A-8643-4D94-BE80-33D7425CE4D9}"/>
    <cellStyle name="Note 28 3" xfId="36543" xr:uid="{FD35BE64-AF84-4767-9760-E0DEE27FC9E4}"/>
    <cellStyle name="Note 28 3 2" xfId="36544" xr:uid="{FE1B9988-4779-43F0-9E4C-559B218EED76}"/>
    <cellStyle name="Note 28 3 2 2" xfId="36545" xr:uid="{3B012358-E162-4CE8-9B33-43FDBB4004E9}"/>
    <cellStyle name="Note 28 3 2 3" xfId="36546" xr:uid="{F79CC552-BFDB-451A-95E0-76455C84DD48}"/>
    <cellStyle name="Note 28 3 3" xfId="36547" xr:uid="{08451DAE-63E4-4072-91AD-C2C81DC22599}"/>
    <cellStyle name="Note 28 3 4" xfId="36548" xr:uid="{98AF05A3-D510-45CE-A0FC-057DF8D00426}"/>
    <cellStyle name="Note 28 3 5" xfId="36549" xr:uid="{E3283F38-2811-4A06-9FB3-C27FB3ABB094}"/>
    <cellStyle name="Note 28 3 6" xfId="36550" xr:uid="{908F7BD3-D3C9-4374-8948-BFD1BD79302A}"/>
    <cellStyle name="Note 28 4" xfId="36551" xr:uid="{F1073D4D-54E3-4829-8A99-73970838EE57}"/>
    <cellStyle name="Note 28 4 2" xfId="36552" xr:uid="{8B5829FF-52BE-45EA-9C44-729519B0D3CD}"/>
    <cellStyle name="Note 28 4 3" xfId="36553" xr:uid="{2A2308FC-D0B9-4C6C-8F21-3F9044BF009D}"/>
    <cellStyle name="Note 28 5" xfId="36554" xr:uid="{D971802B-886B-4CBA-9577-E3EA3A78AB10}"/>
    <cellStyle name="Note 28 6" xfId="36555" xr:uid="{DAD127E3-3B83-47CB-A8B2-D7210FEBB6E1}"/>
    <cellStyle name="Note 28 7" xfId="36556" xr:uid="{38B4E515-DB31-4D49-947F-3A4162483D40}"/>
    <cellStyle name="Note 28 8" xfId="36557" xr:uid="{E2ABC34D-45EB-4C5B-9A6F-4CC49E5C4D44}"/>
    <cellStyle name="Note 29" xfId="36558" xr:uid="{FCD65BA1-28EC-461C-B4F7-580EF70D0CFD}"/>
    <cellStyle name="Note 3" xfId="1443" xr:uid="{00000000-0005-0000-0000-00000C130000}"/>
    <cellStyle name="Note 3 2" xfId="1444" xr:uid="{00000000-0005-0000-0000-00000D130000}"/>
    <cellStyle name="Note 3 2 2" xfId="4923" xr:uid="{00000000-0005-0000-0000-00000E130000}"/>
    <cellStyle name="Note 3 2 2 2" xfId="44194" xr:uid="{80B078E3-02DC-47BD-B6AD-C329249A6634}"/>
    <cellStyle name="Note 3 2 3" xfId="4922" xr:uid="{00000000-0005-0000-0000-00000F130000}"/>
    <cellStyle name="Note 3 3" xfId="4924" xr:uid="{00000000-0005-0000-0000-000010130000}"/>
    <cellStyle name="Note 3 4" xfId="4925" xr:uid="{00000000-0005-0000-0000-000011130000}"/>
    <cellStyle name="Note 3 4 2" xfId="44193" xr:uid="{423F3F04-652E-4C85-A432-E655AFE5F955}"/>
    <cellStyle name="Note 3 5" xfId="4921" xr:uid="{00000000-0005-0000-0000-000012130000}"/>
    <cellStyle name="Note 30" xfId="36559" xr:uid="{C5EE63FC-F164-4289-84CD-83B0570FE7A7}"/>
    <cellStyle name="Note 4" xfId="1445" xr:uid="{00000000-0005-0000-0000-000013130000}"/>
    <cellStyle name="Note 4 2" xfId="4927" xr:uid="{00000000-0005-0000-0000-000014130000}"/>
    <cellStyle name="Note 4 3" xfId="4926" xr:uid="{00000000-0005-0000-0000-000015130000}"/>
    <cellStyle name="Note 4 4" xfId="44195" xr:uid="{F1F670E8-B178-4BFF-8F55-3C485829E3EB}"/>
    <cellStyle name="Note 5" xfId="1446" xr:uid="{00000000-0005-0000-0000-000016130000}"/>
    <cellStyle name="Note 5 2" xfId="4929" xr:uid="{00000000-0005-0000-0000-000017130000}"/>
    <cellStyle name="Note 5 3" xfId="4928" xr:uid="{00000000-0005-0000-0000-000018130000}"/>
    <cellStyle name="Note 5 4" xfId="44196" xr:uid="{6D131723-FD08-4F71-BC4E-9644C25E5A74}"/>
    <cellStyle name="Note 6" xfId="1447" xr:uid="{00000000-0005-0000-0000-000019130000}"/>
    <cellStyle name="Note 6 2" xfId="4931" xr:uid="{00000000-0005-0000-0000-00001A130000}"/>
    <cellStyle name="Note 6 3" xfId="4930" xr:uid="{00000000-0005-0000-0000-00001B130000}"/>
    <cellStyle name="Note 6 4" xfId="44197" xr:uid="{3A9DB8C3-233D-46AB-8B84-819D4DD08F9E}"/>
    <cellStyle name="Note 7" xfId="1448" xr:uid="{00000000-0005-0000-0000-00001C130000}"/>
    <cellStyle name="Note 7 2" xfId="4933" xr:uid="{00000000-0005-0000-0000-00001D130000}"/>
    <cellStyle name="Note 7 3" xfId="4932" xr:uid="{00000000-0005-0000-0000-00001E130000}"/>
    <cellStyle name="Note 7 4" xfId="44198" xr:uid="{F2E503EA-4771-410C-B3E1-218B76F35738}"/>
    <cellStyle name="Note 8" xfId="1449" xr:uid="{00000000-0005-0000-0000-00001F130000}"/>
    <cellStyle name="Note 8 2" xfId="4935" xr:uid="{00000000-0005-0000-0000-000020130000}"/>
    <cellStyle name="Note 8 3" xfId="4936" xr:uid="{00000000-0005-0000-0000-000021130000}"/>
    <cellStyle name="Note 8 4" xfId="4934" xr:uid="{00000000-0005-0000-0000-000022130000}"/>
    <cellStyle name="Note 8 4 2" xfId="44199" xr:uid="{0F35B0C0-F925-4928-B018-C4F3A93952E5}"/>
    <cellStyle name="Note 9" xfId="1450" xr:uid="{00000000-0005-0000-0000-000023130000}"/>
    <cellStyle name="Note 9 2" xfId="4938" xr:uid="{00000000-0005-0000-0000-000024130000}"/>
    <cellStyle name="Note 9 3" xfId="4939" xr:uid="{00000000-0005-0000-0000-000025130000}"/>
    <cellStyle name="Note 9 4" xfId="4937" xr:uid="{00000000-0005-0000-0000-000026130000}"/>
    <cellStyle name="Note 9 4 2" xfId="44200" xr:uid="{084599B0-E86C-4157-A03F-62CD83658641}"/>
    <cellStyle name="Output" xfId="1451" xr:uid="{00000000-0005-0000-0000-000027130000}"/>
    <cellStyle name="Output 10" xfId="1452" xr:uid="{00000000-0005-0000-0000-000028130000}"/>
    <cellStyle name="Output 10 2" xfId="4942" xr:uid="{00000000-0005-0000-0000-000029130000}"/>
    <cellStyle name="Output 10 2 2" xfId="44201" xr:uid="{BA4DDAB8-D5E9-491A-86A8-6BA482F09C33}"/>
    <cellStyle name="Output 10 3" xfId="4943" xr:uid="{00000000-0005-0000-0000-00002A130000}"/>
    <cellStyle name="Output 10 4" xfId="4941" xr:uid="{00000000-0005-0000-0000-00002B130000}"/>
    <cellStyle name="Output 11" xfId="1453" xr:uid="{00000000-0005-0000-0000-00002C130000}"/>
    <cellStyle name="Output 11 2" xfId="4945" xr:uid="{00000000-0005-0000-0000-00002D130000}"/>
    <cellStyle name="Output 11 2 2" xfId="44202" xr:uid="{9DA376AE-FCEB-482D-B606-B8021AE0D266}"/>
    <cellStyle name="Output 11 3" xfId="4946" xr:uid="{00000000-0005-0000-0000-00002E130000}"/>
    <cellStyle name="Output 11 4" xfId="4944" xr:uid="{00000000-0005-0000-0000-00002F130000}"/>
    <cellStyle name="Output 12" xfId="1454" xr:uid="{00000000-0005-0000-0000-000030130000}"/>
    <cellStyle name="Output 12 2" xfId="4948" xr:uid="{00000000-0005-0000-0000-000031130000}"/>
    <cellStyle name="Output 12 2 2" xfId="44203" xr:uid="{1C4ED808-87CC-4189-882E-1A55DA6E4A33}"/>
    <cellStyle name="Output 12 3" xfId="4949" xr:uid="{00000000-0005-0000-0000-000032130000}"/>
    <cellStyle name="Output 12 4" xfId="4947" xr:uid="{00000000-0005-0000-0000-000033130000}"/>
    <cellStyle name="Output 13" xfId="1455" xr:uid="{00000000-0005-0000-0000-000034130000}"/>
    <cellStyle name="Output 13 2" xfId="4951" xr:uid="{00000000-0005-0000-0000-000035130000}"/>
    <cellStyle name="Output 13 2 2" xfId="44204" xr:uid="{ADE74DC5-CC30-48B4-B9FC-655BBBC8677A}"/>
    <cellStyle name="Output 13 3" xfId="4952" xr:uid="{00000000-0005-0000-0000-000036130000}"/>
    <cellStyle name="Output 13 4" xfId="4950" xr:uid="{00000000-0005-0000-0000-000037130000}"/>
    <cellStyle name="Output 14" xfId="1456" xr:uid="{00000000-0005-0000-0000-000038130000}"/>
    <cellStyle name="Output 14 2" xfId="4954" xr:uid="{00000000-0005-0000-0000-000039130000}"/>
    <cellStyle name="Output 14 2 2" xfId="44205" xr:uid="{03149F3A-43FF-4F81-A7C5-5B5D6C25C992}"/>
    <cellStyle name="Output 14 3" xfId="4955" xr:uid="{00000000-0005-0000-0000-00003A130000}"/>
    <cellStyle name="Output 14 4" xfId="4953" xr:uid="{00000000-0005-0000-0000-00003B130000}"/>
    <cellStyle name="Output 15" xfId="1457" xr:uid="{00000000-0005-0000-0000-00003C130000}"/>
    <cellStyle name="Output 15 2" xfId="4957" xr:uid="{00000000-0005-0000-0000-00003D130000}"/>
    <cellStyle name="Output 15 2 2" xfId="44206" xr:uid="{F2CC37AD-3CE5-4E1D-ABEE-889BF1666924}"/>
    <cellStyle name="Output 15 3" xfId="4958" xr:uid="{00000000-0005-0000-0000-00003E130000}"/>
    <cellStyle name="Output 15 4" xfId="4956" xr:uid="{00000000-0005-0000-0000-00003F130000}"/>
    <cellStyle name="Output 16" xfId="1458" xr:uid="{00000000-0005-0000-0000-000040130000}"/>
    <cellStyle name="Output 16 2" xfId="4960" xr:uid="{00000000-0005-0000-0000-000041130000}"/>
    <cellStyle name="Output 16 2 2" xfId="44207" xr:uid="{D8ACD07E-F3A4-4B77-A52A-8CCD56F5BBFA}"/>
    <cellStyle name="Output 16 3" xfId="4961" xr:uid="{00000000-0005-0000-0000-000042130000}"/>
    <cellStyle name="Output 16 4" xfId="4959" xr:uid="{00000000-0005-0000-0000-000043130000}"/>
    <cellStyle name="Output 17" xfId="1459" xr:uid="{00000000-0005-0000-0000-000044130000}"/>
    <cellStyle name="Output 17 2" xfId="4963" xr:uid="{00000000-0005-0000-0000-000045130000}"/>
    <cellStyle name="Output 17 2 2" xfId="44208" xr:uid="{F87F5EDF-9C70-400C-AFE0-7F30A4694144}"/>
    <cellStyle name="Output 17 3" xfId="4964" xr:uid="{00000000-0005-0000-0000-000046130000}"/>
    <cellStyle name="Output 17 4" xfId="4962" xr:uid="{00000000-0005-0000-0000-000047130000}"/>
    <cellStyle name="Output 18" xfId="1460" xr:uid="{00000000-0005-0000-0000-000048130000}"/>
    <cellStyle name="Output 18 2" xfId="4966" xr:uid="{00000000-0005-0000-0000-000049130000}"/>
    <cellStyle name="Output 18 2 2" xfId="44209" xr:uid="{BD67CB32-614D-4A93-AB05-EC26E84CCAC6}"/>
    <cellStyle name="Output 18 3" xfId="4967" xr:uid="{00000000-0005-0000-0000-00004A130000}"/>
    <cellStyle name="Output 18 4" xfId="4965" xr:uid="{00000000-0005-0000-0000-00004B130000}"/>
    <cellStyle name="Output 19" xfId="1461" xr:uid="{00000000-0005-0000-0000-00004C130000}"/>
    <cellStyle name="Output 19 2" xfId="4969" xr:uid="{00000000-0005-0000-0000-00004D130000}"/>
    <cellStyle name="Output 19 2 2" xfId="44210" xr:uid="{78F0A96C-65DF-4AE7-B86D-D22D1F74AA47}"/>
    <cellStyle name="Output 19 3" xfId="4970" xr:uid="{00000000-0005-0000-0000-00004E130000}"/>
    <cellStyle name="Output 19 4" xfId="4968" xr:uid="{00000000-0005-0000-0000-00004F130000}"/>
    <cellStyle name="Output 2" xfId="1462" xr:uid="{00000000-0005-0000-0000-000050130000}"/>
    <cellStyle name="Output 2 10" xfId="4972" xr:uid="{00000000-0005-0000-0000-000051130000}"/>
    <cellStyle name="Output 2 11" xfId="4973" xr:uid="{00000000-0005-0000-0000-000052130000}"/>
    <cellStyle name="Output 2 12" xfId="4974" xr:uid="{00000000-0005-0000-0000-000053130000}"/>
    <cellStyle name="Output 2 13" xfId="4975" xr:uid="{00000000-0005-0000-0000-000054130000}"/>
    <cellStyle name="Output 2 14" xfId="4976" xr:uid="{00000000-0005-0000-0000-000055130000}"/>
    <cellStyle name="Output 2 15" xfId="4977" xr:uid="{00000000-0005-0000-0000-000056130000}"/>
    <cellStyle name="Output 2 16" xfId="4971" xr:uid="{00000000-0005-0000-0000-000057130000}"/>
    <cellStyle name="Output 2 2" xfId="1463" xr:uid="{00000000-0005-0000-0000-000058130000}"/>
    <cellStyle name="Output 2 2 2" xfId="4979" xr:uid="{00000000-0005-0000-0000-000059130000}"/>
    <cellStyle name="Output 2 2 2 2" xfId="43389" xr:uid="{0A4895BF-CF58-44C7-894A-619E964F526D}"/>
    <cellStyle name="Output 2 2 3" xfId="4980" xr:uid="{00000000-0005-0000-0000-00005A130000}"/>
    <cellStyle name="Output 2 2 4" xfId="4978" xr:uid="{00000000-0005-0000-0000-00005B130000}"/>
    <cellStyle name="Output 2 3" xfId="1464" xr:uid="{00000000-0005-0000-0000-00005C130000}"/>
    <cellStyle name="Output 2 3 2" xfId="1465" xr:uid="{00000000-0005-0000-0000-00005D130000}"/>
    <cellStyle name="Output 2 3 2 2" xfId="4983" xr:uid="{00000000-0005-0000-0000-00005E130000}"/>
    <cellStyle name="Output 2 3 2 3" xfId="4982" xr:uid="{00000000-0005-0000-0000-00005F130000}"/>
    <cellStyle name="Output 2 3 2 4" xfId="44211" xr:uid="{65632C14-43AB-4EAC-979E-EA6CF56E991B}"/>
    <cellStyle name="Output 2 3 3" xfId="4984" xr:uid="{00000000-0005-0000-0000-000060130000}"/>
    <cellStyle name="Output 2 3 4" xfId="4985" xr:uid="{00000000-0005-0000-0000-000061130000}"/>
    <cellStyle name="Output 2 3 5" xfId="4981" xr:uid="{00000000-0005-0000-0000-000062130000}"/>
    <cellStyle name="Output 2 4" xfId="1466" xr:uid="{00000000-0005-0000-0000-000063130000}"/>
    <cellStyle name="Output 2 4 2" xfId="4987" xr:uid="{00000000-0005-0000-0000-000064130000}"/>
    <cellStyle name="Output 2 4 2 2" xfId="44212" xr:uid="{6B2D35B7-04D6-4ABA-A180-4B5964A528BE}"/>
    <cellStyle name="Output 2 4 3" xfId="4988" xr:uid="{00000000-0005-0000-0000-000065130000}"/>
    <cellStyle name="Output 2 4 4" xfId="4986" xr:uid="{00000000-0005-0000-0000-000066130000}"/>
    <cellStyle name="Output 2 4 5" xfId="43388" xr:uid="{FF155A85-6DDA-4C6E-84B8-7FDF35863D95}"/>
    <cellStyle name="Output 2 5" xfId="1467" xr:uid="{00000000-0005-0000-0000-000067130000}"/>
    <cellStyle name="Output 2 5 2" xfId="4990" xr:uid="{00000000-0005-0000-0000-000068130000}"/>
    <cellStyle name="Output 2 5 3" xfId="4991" xr:uid="{00000000-0005-0000-0000-000069130000}"/>
    <cellStyle name="Output 2 5 4" xfId="4989" xr:uid="{00000000-0005-0000-0000-00006A130000}"/>
    <cellStyle name="Output 2 6" xfId="1468" xr:uid="{00000000-0005-0000-0000-00006B130000}"/>
    <cellStyle name="Output 2 6 2" xfId="4993" xr:uid="{00000000-0005-0000-0000-00006C130000}"/>
    <cellStyle name="Output 2 6 3" xfId="4994" xr:uid="{00000000-0005-0000-0000-00006D130000}"/>
    <cellStyle name="Output 2 6 4" xfId="4992" xr:uid="{00000000-0005-0000-0000-00006E130000}"/>
    <cellStyle name="Output 2 7" xfId="1469" xr:uid="{00000000-0005-0000-0000-00006F130000}"/>
    <cellStyle name="Output 2 7 2" xfId="4996" xr:uid="{00000000-0005-0000-0000-000070130000}"/>
    <cellStyle name="Output 2 7 3" xfId="4997" xr:uid="{00000000-0005-0000-0000-000071130000}"/>
    <cellStyle name="Output 2 7 4" xfId="4995" xr:uid="{00000000-0005-0000-0000-000072130000}"/>
    <cellStyle name="Output 2 8" xfId="4998" xr:uid="{00000000-0005-0000-0000-000073130000}"/>
    <cellStyle name="Output 2 8 2" xfId="44213" xr:uid="{C0C0C609-51C7-4EE0-AD41-731F3B41E612}"/>
    <cellStyle name="Output 2 9" xfId="4999" xr:uid="{00000000-0005-0000-0000-000074130000}"/>
    <cellStyle name="Output 2_1_5" xfId="5000" xr:uid="{00000000-0005-0000-0000-000075130000}"/>
    <cellStyle name="Output 20" xfId="1470" xr:uid="{00000000-0005-0000-0000-000076130000}"/>
    <cellStyle name="Output 20 2" xfId="5002" xr:uid="{00000000-0005-0000-0000-000077130000}"/>
    <cellStyle name="Output 20 2 2" xfId="44214" xr:uid="{8F70BD7C-A978-4BE2-918E-03744623EEC3}"/>
    <cellStyle name="Output 20 3" xfId="5003" xr:uid="{00000000-0005-0000-0000-000078130000}"/>
    <cellStyle name="Output 20 4" xfId="5001" xr:uid="{00000000-0005-0000-0000-000079130000}"/>
    <cellStyle name="Output 21" xfId="1471" xr:uid="{00000000-0005-0000-0000-00007A130000}"/>
    <cellStyle name="Output 21 2" xfId="5005" xr:uid="{00000000-0005-0000-0000-00007B130000}"/>
    <cellStyle name="Output 21 2 2" xfId="36560" xr:uid="{2185643A-A1E6-4F39-BBC0-88A1ED8CB9EA}"/>
    <cellStyle name="Output 21 2 2 2" xfId="36561" xr:uid="{FAB73BD4-99F0-4040-8FB7-2DCC234A37BC}"/>
    <cellStyle name="Output 21 2 3" xfId="36562" xr:uid="{96063077-E056-4D75-9B8E-CFDE89C8085A}"/>
    <cellStyle name="Output 21 2 4" xfId="36563" xr:uid="{2DB3209E-4227-4E4F-B138-83D3E82CC3A0}"/>
    <cellStyle name="Output 21 3" xfId="5006" xr:uid="{00000000-0005-0000-0000-00007C130000}"/>
    <cellStyle name="Output 21 4" xfId="5004" xr:uid="{00000000-0005-0000-0000-00007D130000}"/>
    <cellStyle name="Output 21 4 2" xfId="44215" xr:uid="{9896656B-658F-47D5-8A47-B5A9FFF56079}"/>
    <cellStyle name="Output 22" xfId="1472" xr:uid="{00000000-0005-0000-0000-00007E130000}"/>
    <cellStyle name="Output 22 2" xfId="5008" xr:uid="{00000000-0005-0000-0000-00007F130000}"/>
    <cellStyle name="Output 22 3" xfId="5009" xr:uid="{00000000-0005-0000-0000-000080130000}"/>
    <cellStyle name="Output 22 3 2" xfId="40044" xr:uid="{06211C99-1CD7-4811-925A-BF55ACDE561C}"/>
    <cellStyle name="Output 22 4" xfId="5007" xr:uid="{00000000-0005-0000-0000-000081130000}"/>
    <cellStyle name="Output 22 4 2" xfId="40045" xr:uid="{187D2D50-C2E6-4E14-A84E-5E2A4500DBC6}"/>
    <cellStyle name="Output 22 5" xfId="40043" xr:uid="{D940447E-2A65-4BAD-A466-8E2289CEF9C8}"/>
    <cellStyle name="Output 22 6" xfId="44216" xr:uid="{7540426D-F131-4D41-87C1-8367A64336EB}"/>
    <cellStyle name="Output 23" xfId="1473" xr:uid="{00000000-0005-0000-0000-000082130000}"/>
    <cellStyle name="Output 23 2" xfId="5011" xr:uid="{00000000-0005-0000-0000-000083130000}"/>
    <cellStyle name="Output 23 3" xfId="5012" xr:uid="{00000000-0005-0000-0000-000084130000}"/>
    <cellStyle name="Output 23 3 2" xfId="36564" xr:uid="{8A592496-3715-4AAA-9296-D5787A3FC702}"/>
    <cellStyle name="Output 23 3 2 2" xfId="40047" xr:uid="{08EB684E-6626-4D58-A383-503E82B8DC79}"/>
    <cellStyle name="Output 23 4" xfId="5010" xr:uid="{00000000-0005-0000-0000-000085130000}"/>
    <cellStyle name="Output 23 5" xfId="36565" xr:uid="{272811AB-E4C3-4A7D-A46F-E73BB84D86E2}"/>
    <cellStyle name="Output 23 5 2" xfId="40048" xr:uid="{FB451095-ACFF-4D29-9D00-069314E7A9DE}"/>
    <cellStyle name="Output 23 6" xfId="40046" xr:uid="{4E425F82-BF32-4210-A19F-DD9CFC0361E9}"/>
    <cellStyle name="Output 23 7" xfId="44217" xr:uid="{930240B5-A65F-4F1B-8401-D1C9E463CF23}"/>
    <cellStyle name="Output 24" xfId="1474" xr:uid="{00000000-0005-0000-0000-000086130000}"/>
    <cellStyle name="Output 24 2" xfId="5014" xr:uid="{00000000-0005-0000-0000-000087130000}"/>
    <cellStyle name="Output 24 2 2" xfId="44218" xr:uid="{0415E562-B8C8-4DF2-BBCB-E3B54FF97CB2}"/>
    <cellStyle name="Output 24 3" xfId="5015" xr:uid="{00000000-0005-0000-0000-000088130000}"/>
    <cellStyle name="Output 24 4" xfId="5013" xr:uid="{00000000-0005-0000-0000-000089130000}"/>
    <cellStyle name="Output 25" xfId="1475" xr:uid="{00000000-0005-0000-0000-00008A130000}"/>
    <cellStyle name="Output 25 2" xfId="5017" xr:uid="{00000000-0005-0000-0000-00008B130000}"/>
    <cellStyle name="Output 25 2 2" xfId="44219" xr:uid="{AD43A129-D494-47D0-A5E8-3E30B0E427B9}"/>
    <cellStyle name="Output 25 3" xfId="5018" xr:uid="{00000000-0005-0000-0000-00008C130000}"/>
    <cellStyle name="Output 25 4" xfId="5016" xr:uid="{00000000-0005-0000-0000-00008D130000}"/>
    <cellStyle name="Output 26" xfId="5019" xr:uid="{00000000-0005-0000-0000-00008E130000}"/>
    <cellStyle name="Output 27" xfId="5020" xr:uid="{00000000-0005-0000-0000-00008F130000}"/>
    <cellStyle name="Output 28" xfId="5021" xr:uid="{00000000-0005-0000-0000-000090130000}"/>
    <cellStyle name="Output 29" xfId="5022" xr:uid="{00000000-0005-0000-0000-000091130000}"/>
    <cellStyle name="Output 3" xfId="1476" xr:uid="{00000000-0005-0000-0000-000092130000}"/>
    <cellStyle name="Output 3 2" xfId="1477" xr:uid="{00000000-0005-0000-0000-000093130000}"/>
    <cellStyle name="Output 3 2 2" xfId="1478" xr:uid="{00000000-0005-0000-0000-000094130000}"/>
    <cellStyle name="Output 3 2 2 2" xfId="5026" xr:uid="{00000000-0005-0000-0000-000095130000}"/>
    <cellStyle name="Output 3 2 2 3" xfId="5025" xr:uid="{00000000-0005-0000-0000-000096130000}"/>
    <cellStyle name="Output 3 2 3" xfId="5027" xr:uid="{00000000-0005-0000-0000-000097130000}"/>
    <cellStyle name="Output 3 2 4" xfId="5028" xr:uid="{00000000-0005-0000-0000-000098130000}"/>
    <cellStyle name="Output 3 2 5" xfId="5024" xr:uid="{00000000-0005-0000-0000-000099130000}"/>
    <cellStyle name="Output 3 2 6" xfId="43390" xr:uid="{5F48451B-77E7-4891-B8E2-17408F9F02EE}"/>
    <cellStyle name="Output 3 3" xfId="1479" xr:uid="{00000000-0005-0000-0000-00009A130000}"/>
    <cellStyle name="Output 3 3 2" xfId="5030" xr:uid="{00000000-0005-0000-0000-00009B130000}"/>
    <cellStyle name="Output 3 3 3" xfId="5029" xr:uid="{00000000-0005-0000-0000-00009C130000}"/>
    <cellStyle name="Output 3 4" xfId="1480" xr:uid="{00000000-0005-0000-0000-00009D130000}"/>
    <cellStyle name="Output 3 4 2" xfId="5032" xr:uid="{00000000-0005-0000-0000-00009E130000}"/>
    <cellStyle name="Output 3 4 3" xfId="5031" xr:uid="{00000000-0005-0000-0000-00009F130000}"/>
    <cellStyle name="Output 3 5" xfId="1481" xr:uid="{00000000-0005-0000-0000-0000A0130000}"/>
    <cellStyle name="Output 3 5 2" xfId="5034" xr:uid="{00000000-0005-0000-0000-0000A1130000}"/>
    <cellStyle name="Output 3 5 3" xfId="5033" xr:uid="{00000000-0005-0000-0000-0000A2130000}"/>
    <cellStyle name="Output 3 6" xfId="5035" xr:uid="{00000000-0005-0000-0000-0000A3130000}"/>
    <cellStyle name="Output 3 6 2" xfId="44221" xr:uid="{3C83BB9E-0B2F-4E69-864B-D3E4AA7A1481}"/>
    <cellStyle name="Output 3 7" xfId="5036" xr:uid="{00000000-0005-0000-0000-0000A4130000}"/>
    <cellStyle name="Output 3 7 2" xfId="44220" xr:uid="{005D9528-C342-4B4C-BCE0-09DE11046797}"/>
    <cellStyle name="Output 3 8" xfId="5023" xr:uid="{00000000-0005-0000-0000-0000A5130000}"/>
    <cellStyle name="Output 3_1_5" xfId="5037" xr:uid="{00000000-0005-0000-0000-0000A6130000}"/>
    <cellStyle name="Output 30" xfId="5038" xr:uid="{00000000-0005-0000-0000-0000A7130000}"/>
    <cellStyle name="Output 31" xfId="5039" xr:uid="{00000000-0005-0000-0000-0000A8130000}"/>
    <cellStyle name="Output 32" xfId="5040" xr:uid="{00000000-0005-0000-0000-0000A9130000}"/>
    <cellStyle name="Output 33" xfId="5041" xr:uid="{00000000-0005-0000-0000-0000AA130000}"/>
    <cellStyle name="Output 34" xfId="5042" xr:uid="{00000000-0005-0000-0000-0000AB130000}"/>
    <cellStyle name="Output 35" xfId="5043" xr:uid="{00000000-0005-0000-0000-0000AC130000}"/>
    <cellStyle name="Output 36" xfId="5044" xr:uid="{00000000-0005-0000-0000-0000AD130000}"/>
    <cellStyle name="Output 37" xfId="5045" xr:uid="{00000000-0005-0000-0000-0000AE130000}"/>
    <cellStyle name="Output 38" xfId="5046" xr:uid="{00000000-0005-0000-0000-0000AF130000}"/>
    <cellStyle name="Output 39" xfId="5047" xr:uid="{00000000-0005-0000-0000-0000B0130000}"/>
    <cellStyle name="Output 4" xfId="1482" xr:uid="{00000000-0005-0000-0000-0000B1130000}"/>
    <cellStyle name="Output 4 2" xfId="1483" xr:uid="{00000000-0005-0000-0000-0000B2130000}"/>
    <cellStyle name="Output 4 2 2" xfId="5050" xr:uid="{00000000-0005-0000-0000-0000B3130000}"/>
    <cellStyle name="Output 4 2 2 2" xfId="44222" xr:uid="{F8901791-B3C3-4070-801E-4119C87366D5}"/>
    <cellStyle name="Output 4 2 3" xfId="5049" xr:uid="{00000000-0005-0000-0000-0000B4130000}"/>
    <cellStyle name="Output 4 2 4" xfId="43391" xr:uid="{2F59DBCB-47B0-418F-891D-CD8EACAA2C7D}"/>
    <cellStyle name="Output 4 3" xfId="1484" xr:uid="{00000000-0005-0000-0000-0000B5130000}"/>
    <cellStyle name="Output 4 3 2" xfId="5052" xr:uid="{00000000-0005-0000-0000-0000B6130000}"/>
    <cellStyle name="Output 4 3 3" xfId="5051" xr:uid="{00000000-0005-0000-0000-0000B7130000}"/>
    <cellStyle name="Output 4 4" xfId="1485" xr:uid="{00000000-0005-0000-0000-0000B8130000}"/>
    <cellStyle name="Output 4 4 2" xfId="5054" xr:uid="{00000000-0005-0000-0000-0000B9130000}"/>
    <cellStyle name="Output 4 4 3" xfId="5053" xr:uid="{00000000-0005-0000-0000-0000BA130000}"/>
    <cellStyle name="Output 4 5" xfId="5055" xr:uid="{00000000-0005-0000-0000-0000BB130000}"/>
    <cellStyle name="Output 4 6" xfId="5048" xr:uid="{00000000-0005-0000-0000-0000BC130000}"/>
    <cellStyle name="Output 40" xfId="5056" xr:uid="{00000000-0005-0000-0000-0000BD130000}"/>
    <cellStyle name="Output 41" xfId="5057" xr:uid="{00000000-0005-0000-0000-0000BE130000}"/>
    <cellStyle name="Output 42" xfId="5058" xr:uid="{00000000-0005-0000-0000-0000BF130000}"/>
    <cellStyle name="Output 43" xfId="5059" xr:uid="{00000000-0005-0000-0000-0000C0130000}"/>
    <cellStyle name="Output 44" xfId="5060" xr:uid="{00000000-0005-0000-0000-0000C1130000}"/>
    <cellStyle name="Output 45" xfId="5061" xr:uid="{00000000-0005-0000-0000-0000C2130000}"/>
    <cellStyle name="Output 46" xfId="5062" xr:uid="{00000000-0005-0000-0000-0000C3130000}"/>
    <cellStyle name="Output 47" xfId="5063" xr:uid="{00000000-0005-0000-0000-0000C4130000}"/>
    <cellStyle name="Output 48" xfId="5064" xr:uid="{00000000-0005-0000-0000-0000C5130000}"/>
    <cellStyle name="Output 49" xfId="5065" xr:uid="{00000000-0005-0000-0000-0000C6130000}"/>
    <cellStyle name="Output 5" xfId="1486" xr:uid="{00000000-0005-0000-0000-0000C7130000}"/>
    <cellStyle name="Output 5 2" xfId="1487" xr:uid="{00000000-0005-0000-0000-0000C8130000}"/>
    <cellStyle name="Output 5 2 2" xfId="5068" xr:uid="{00000000-0005-0000-0000-0000C9130000}"/>
    <cellStyle name="Output 5 2 3" xfId="5067" xr:uid="{00000000-0005-0000-0000-0000CA130000}"/>
    <cellStyle name="Output 5 3" xfId="1488" xr:uid="{00000000-0005-0000-0000-0000CB130000}"/>
    <cellStyle name="Output 5 3 2" xfId="5070" xr:uid="{00000000-0005-0000-0000-0000CC130000}"/>
    <cellStyle name="Output 5 3 3" xfId="5069" xr:uid="{00000000-0005-0000-0000-0000CD130000}"/>
    <cellStyle name="Output 5 4" xfId="5071" xr:uid="{00000000-0005-0000-0000-0000CE130000}"/>
    <cellStyle name="Output 5 4 2" xfId="44223" xr:uid="{9D341A91-92AF-4D15-B7E7-47DF5E498562}"/>
    <cellStyle name="Output 5 5" xfId="5066" xr:uid="{00000000-0005-0000-0000-0000CF130000}"/>
    <cellStyle name="Output 50" xfId="5072" xr:uid="{00000000-0005-0000-0000-0000D0130000}"/>
    <cellStyle name="Output 51" xfId="4940" xr:uid="{00000000-0005-0000-0000-0000D1130000}"/>
    <cellStyle name="Output 6" xfId="1489" xr:uid="{00000000-0005-0000-0000-0000D2130000}"/>
    <cellStyle name="Output 6 2" xfId="1490" xr:uid="{00000000-0005-0000-0000-0000D3130000}"/>
    <cellStyle name="Output 6 2 2" xfId="5075" xr:uid="{00000000-0005-0000-0000-0000D4130000}"/>
    <cellStyle name="Output 6 2 3" xfId="5074" xr:uid="{00000000-0005-0000-0000-0000D5130000}"/>
    <cellStyle name="Output 6 3" xfId="1491" xr:uid="{00000000-0005-0000-0000-0000D6130000}"/>
    <cellStyle name="Output 6 3 2" xfId="5077" xr:uid="{00000000-0005-0000-0000-0000D7130000}"/>
    <cellStyle name="Output 6 3 3" xfId="5076" xr:uid="{00000000-0005-0000-0000-0000D8130000}"/>
    <cellStyle name="Output 6 4" xfId="5078" xr:uid="{00000000-0005-0000-0000-0000D9130000}"/>
    <cellStyle name="Output 6 4 2" xfId="44224" xr:uid="{7F782A39-FF1F-4706-88BE-58302C7DBDEE}"/>
    <cellStyle name="Output 6 5" xfId="5073" xr:uid="{00000000-0005-0000-0000-0000DA130000}"/>
    <cellStyle name="Output 7" xfId="1492" xr:uid="{00000000-0005-0000-0000-0000DB130000}"/>
    <cellStyle name="Output 7 2" xfId="1493" xr:uid="{00000000-0005-0000-0000-0000DC130000}"/>
    <cellStyle name="Output 7 2 2" xfId="5081" xr:uid="{00000000-0005-0000-0000-0000DD130000}"/>
    <cellStyle name="Output 7 2 3" xfId="5080" xr:uid="{00000000-0005-0000-0000-0000DE130000}"/>
    <cellStyle name="Output 7 3" xfId="5082" xr:uid="{00000000-0005-0000-0000-0000DF130000}"/>
    <cellStyle name="Output 7 3 2" xfId="44225" xr:uid="{07CB0E81-093C-43F7-9D1B-B06193166542}"/>
    <cellStyle name="Output 7 4" xfId="5079" xr:uid="{00000000-0005-0000-0000-0000E0130000}"/>
    <cellStyle name="Output 8" xfId="1494" xr:uid="{00000000-0005-0000-0000-0000E1130000}"/>
    <cellStyle name="Output 8 2" xfId="5084" xr:uid="{00000000-0005-0000-0000-0000E2130000}"/>
    <cellStyle name="Output 8 2 2" xfId="44226" xr:uid="{42777CC9-3C6F-4D5A-94EE-E86E2FF8A8F1}"/>
    <cellStyle name="Output 8 3" xfId="5085" xr:uid="{00000000-0005-0000-0000-0000E3130000}"/>
    <cellStyle name="Output 8 4" xfId="5083" xr:uid="{00000000-0005-0000-0000-0000E4130000}"/>
    <cellStyle name="Output 9" xfId="1495" xr:uid="{00000000-0005-0000-0000-0000E5130000}"/>
    <cellStyle name="Output 9 2" xfId="5087" xr:uid="{00000000-0005-0000-0000-0000E6130000}"/>
    <cellStyle name="Output 9 2 2" xfId="44227" xr:uid="{BB4D3E90-963B-4F09-91B0-ED61261B4403}"/>
    <cellStyle name="Output 9 3" xfId="5088" xr:uid="{00000000-0005-0000-0000-0000E7130000}"/>
    <cellStyle name="Output 9 4" xfId="5086" xr:uid="{00000000-0005-0000-0000-0000E8130000}"/>
    <cellStyle name="Parastais 2" xfId="1496" xr:uid="{00000000-0005-0000-0000-0000E9130000}"/>
    <cellStyle name="Parastais 2 2" xfId="5090" xr:uid="{00000000-0005-0000-0000-0000EA130000}"/>
    <cellStyle name="Parastais 2 3" xfId="5091" xr:uid="{00000000-0005-0000-0000-0000EB130000}"/>
    <cellStyle name="Parastais 2 4" xfId="5089" xr:uid="{00000000-0005-0000-0000-0000EC130000}"/>
    <cellStyle name="Parastais 2_1.1. " xfId="5092" xr:uid="{00000000-0005-0000-0000-0000ED130000}"/>
    <cellStyle name="Parastais 3" xfId="1497" xr:uid="{00000000-0005-0000-0000-0000EE130000}"/>
    <cellStyle name="Parastais 3 2" xfId="5094" xr:uid="{00000000-0005-0000-0000-0000EF130000}"/>
    <cellStyle name="Parastais 3 3" xfId="5093" xr:uid="{00000000-0005-0000-0000-0000F0130000}"/>
    <cellStyle name="Parastais_1.18 AS" xfId="5095" xr:uid="{00000000-0005-0000-0000-0000F1130000}"/>
    <cellStyle name="Parasts" xfId="0" builtinId="0"/>
    <cellStyle name="Parasts 10" xfId="1498" xr:uid="{00000000-0005-0000-0000-0000F3130000}"/>
    <cellStyle name="Parasts 10 2" xfId="5097" xr:uid="{00000000-0005-0000-0000-0000F4130000}"/>
    <cellStyle name="Parasts 10 3" xfId="5096" xr:uid="{00000000-0005-0000-0000-0000F5130000}"/>
    <cellStyle name="Parasts 10 4" xfId="6154" xr:uid="{96BDBB3B-18E1-4E94-B605-8895C419F7FA}"/>
    <cellStyle name="Parasts 10 4 2" xfId="45059" xr:uid="{A5E16F6D-F558-4668-8FA5-7EAF48B8E4BD}"/>
    <cellStyle name="Parasts 10 4 3" xfId="7861" xr:uid="{DCB74A1B-6353-4EC0-87B3-FD7E906C2C3A}"/>
    <cellStyle name="Parasts 10 5" xfId="6731" xr:uid="{7EFAE030-E64F-40C4-9C6F-B2E28B6C93AF}"/>
    <cellStyle name="Parasts 10 5 2" xfId="45619" xr:uid="{F7B73916-8D13-4DBC-94C6-1E345A7B04DF}"/>
    <cellStyle name="Parasts 10 5 3" xfId="8421" xr:uid="{9006415A-B2E1-4E76-BDC7-AA84BB65523F}"/>
    <cellStyle name="Parasts 10 6" xfId="44488" xr:uid="{3B78263F-0049-4A70-9DBA-F6F8C358ECAE}"/>
    <cellStyle name="Parasts 10 7" xfId="7290" xr:uid="{885F6BDB-6393-444D-AB43-94338F0948FB}"/>
    <cellStyle name="Parasts 11" xfId="1499" xr:uid="{00000000-0005-0000-0000-0000F6130000}"/>
    <cellStyle name="Parasts 11 2" xfId="5099" xr:uid="{00000000-0005-0000-0000-0000F7130000}"/>
    <cellStyle name="Parasts 11 3" xfId="5098" xr:uid="{00000000-0005-0000-0000-0000F8130000}"/>
    <cellStyle name="Parasts 11 4" xfId="6155" xr:uid="{6C76386A-17ED-43BB-8AE9-F70CAA03B92F}"/>
    <cellStyle name="Parasts 11 4 2" xfId="45060" xr:uid="{8BD62999-5E9A-4540-959A-9EFD3A53827C}"/>
    <cellStyle name="Parasts 11 4 3" xfId="7862" xr:uid="{F719FD81-E8E0-4D39-B4ED-12EC16D8E9AB}"/>
    <cellStyle name="Parasts 12" xfId="5100" xr:uid="{00000000-0005-0000-0000-0000F9130000}"/>
    <cellStyle name="Parasts 2" xfId="1500" xr:uid="{00000000-0005-0000-0000-0000FA130000}"/>
    <cellStyle name="Parasts 2 2" xfId="1501" xr:uid="{00000000-0005-0000-0000-0000FB130000}"/>
    <cellStyle name="Parasts 2 2 10" xfId="44489" xr:uid="{E61D0020-B1C0-4B00-A057-049BC98AF663}"/>
    <cellStyle name="Parasts 2 2 11" xfId="7291" xr:uid="{847165B2-9C53-409B-B83D-D5CD20AF377E}"/>
    <cellStyle name="Parasts 2 2 2" xfId="1502" xr:uid="{00000000-0005-0000-0000-0000FC130000}"/>
    <cellStyle name="Parasts 2 2 2 2" xfId="5104" xr:uid="{00000000-0005-0000-0000-0000FD130000}"/>
    <cellStyle name="Parasts 2 2 2 3" xfId="5103" xr:uid="{00000000-0005-0000-0000-0000FE130000}"/>
    <cellStyle name="Parasts 2 2 2 4" xfId="6337" xr:uid="{D0E7E0AF-F719-4D51-8F5F-F8EF434B03AB}"/>
    <cellStyle name="Parasts 2 2 2 4 2" xfId="45226" xr:uid="{78725FB5-7347-48B9-8BAC-F7FFE542278B}"/>
    <cellStyle name="Parasts 2 2 2 4 3" xfId="8028" xr:uid="{F5A2AA85-B7E9-4341-8C46-B8A0BB949C93}"/>
    <cellStyle name="Parasts 2 2 2 5" xfId="6897" xr:uid="{36E3FCEA-82BD-4AF6-9F76-17C07BA44704}"/>
    <cellStyle name="Parasts 2 2 2 5 2" xfId="45784" xr:uid="{7FAAB44C-A7FE-4451-B042-C49DCF44C4F8}"/>
    <cellStyle name="Parasts 2 2 2 5 3" xfId="8586" xr:uid="{A9FC8D9C-A4E3-40FA-842C-E33BDAC90DB8}"/>
    <cellStyle name="Parasts 2 2 3" xfId="1503" xr:uid="{00000000-0005-0000-0000-0000FF130000}"/>
    <cellStyle name="Parasts 2 2 3 10" xfId="6157" xr:uid="{643A318E-3390-433B-B557-764DDF6AB72A}"/>
    <cellStyle name="Parasts 2 2 3 10 2" xfId="45062" xr:uid="{A11DD087-70FB-47CA-8805-3B0EDB9B3651}"/>
    <cellStyle name="Parasts 2 2 3 10 3" xfId="7864" xr:uid="{76A37175-FE3A-47D7-B2B8-A361F422620C}"/>
    <cellStyle name="Parasts 2 2 3 11" xfId="6733" xr:uid="{4709060A-8393-41AB-B039-6C8B1C4BF5AB}"/>
    <cellStyle name="Parasts 2 2 3 11 2" xfId="45621" xr:uid="{0574D07E-C6E3-4BFA-A664-06B2EA987AD6}"/>
    <cellStyle name="Parasts 2 2 3 11 3" xfId="8423" xr:uid="{3B3BED3C-AD1C-42B4-AC77-CC9304B0EBA3}"/>
    <cellStyle name="Parasts 2 2 3 12" xfId="44230" xr:uid="{2C7C50E5-E4D7-4D37-A0AC-82188037099F}"/>
    <cellStyle name="Parasts 2 2 3 13" xfId="44490" xr:uid="{83E995D7-FCB5-4E5E-AA8C-4D30CD00B639}"/>
    <cellStyle name="Parasts 2 2 3 14" xfId="7292" xr:uid="{4D89125B-C5A7-419A-8F8C-ADFDE8690499}"/>
    <cellStyle name="Parasts 2 2 3 2" xfId="1504" xr:uid="{00000000-0005-0000-0000-000000140000}"/>
    <cellStyle name="Parasts 2 2 3 2 10" xfId="6734" xr:uid="{8D772B5F-7C76-4EF6-B2E2-B30B79BACC64}"/>
    <cellStyle name="Parasts 2 2 3 2 10 2" xfId="45622" xr:uid="{EDF1BD16-4DE8-405D-9602-20945304740F}"/>
    <cellStyle name="Parasts 2 2 3 2 10 3" xfId="8424" xr:uid="{D4580298-5D3E-47D9-B057-069892334145}"/>
    <cellStyle name="Parasts 2 2 3 2 11" xfId="44231" xr:uid="{5EC0DCFF-B457-463E-9421-C13BD14E64B1}"/>
    <cellStyle name="Parasts 2 2 3 2 12" xfId="44491" xr:uid="{63F6462D-254A-4A9D-A71E-D4574D608822}"/>
    <cellStyle name="Parasts 2 2 3 2 13" xfId="7293" xr:uid="{E0EEE8B5-6796-44BF-AE5F-BAE232C84FAE}"/>
    <cellStyle name="Parasts 2 2 3 2 2" xfId="1505" xr:uid="{00000000-0005-0000-0000-000001140000}"/>
    <cellStyle name="Parasts 2 2 3 2 2 2" xfId="1506" xr:uid="{00000000-0005-0000-0000-000002140000}"/>
    <cellStyle name="Parasts 2 2 3 2 2 2 2" xfId="5109" xr:uid="{00000000-0005-0000-0000-000003140000}"/>
    <cellStyle name="Parasts 2 2 3 2 2 2 3" xfId="5108" xr:uid="{00000000-0005-0000-0000-000004140000}"/>
    <cellStyle name="Parasts 2 2 3 2 2 2 4" xfId="6160" xr:uid="{AD98C5A0-6EDD-4E84-8400-53B559AA9C09}"/>
    <cellStyle name="Parasts 2 2 3 2 2 2 4 2" xfId="45065" xr:uid="{29FCABA4-3D92-41F7-8409-C732A43E22E9}"/>
    <cellStyle name="Parasts 2 2 3 2 2 2 4 3" xfId="7867" xr:uid="{93AED3CE-0000-4979-9B69-CE64FFBEBB23}"/>
    <cellStyle name="Parasts 2 2 3 2 2 2 5" xfId="6736" xr:uid="{17908BD5-6200-4E22-B6D6-BAEC3A0784E5}"/>
    <cellStyle name="Parasts 2 2 3 2 2 2 5 2" xfId="45624" xr:uid="{6175B0BE-452D-4085-91A3-64961AF645BF}"/>
    <cellStyle name="Parasts 2 2 3 2 2 2 5 3" xfId="8426" xr:uid="{68F680E6-C7C1-4A10-9E50-D18A3F4808AB}"/>
    <cellStyle name="Parasts 2 2 3 2 2 2 6" xfId="44493" xr:uid="{A68F3BB4-4B8D-4CFB-89CF-D2AA59E50357}"/>
    <cellStyle name="Parasts 2 2 3 2 2 2 7" xfId="7295" xr:uid="{ED62BD63-2D2B-4C55-89C9-C64D5B7AD2E8}"/>
    <cellStyle name="Parasts 2 2 3 2 2 3" xfId="5110" xr:uid="{00000000-0005-0000-0000-000005140000}"/>
    <cellStyle name="Parasts 2 2 3 2 2 4" xfId="5107" xr:uid="{00000000-0005-0000-0000-000006140000}"/>
    <cellStyle name="Parasts 2 2 3 2 2 5" xfId="6159" xr:uid="{A2DCBC0B-0B4E-402B-9617-22A6007770C0}"/>
    <cellStyle name="Parasts 2 2 3 2 2 5 2" xfId="45064" xr:uid="{51031559-A0B7-403F-B92E-E396BCC2013B}"/>
    <cellStyle name="Parasts 2 2 3 2 2 5 3" xfId="7866" xr:uid="{CC8126FB-EF82-4A4B-BAD9-18C516BECC08}"/>
    <cellStyle name="Parasts 2 2 3 2 2 6" xfId="6735" xr:uid="{929CEE99-3EF3-481B-9D51-B9B591751410}"/>
    <cellStyle name="Parasts 2 2 3 2 2 6 2" xfId="45623" xr:uid="{78B38260-5E23-48E0-8B1F-B0B7D0244722}"/>
    <cellStyle name="Parasts 2 2 3 2 2 6 3" xfId="8425" xr:uid="{23FD8DE2-C38E-42AD-BB74-DB4EBC668162}"/>
    <cellStyle name="Parasts 2 2 3 2 2 7" xfId="44232" xr:uid="{D3C2CC18-CC60-4646-BA95-751C3AEC46E3}"/>
    <cellStyle name="Parasts 2 2 3 2 2 8" xfId="44492" xr:uid="{ADFFFB24-6DB1-412C-9A27-4B69B804FAE5}"/>
    <cellStyle name="Parasts 2 2 3 2 2 9" xfId="7294" xr:uid="{3C6B9AB1-75DA-4906-9F79-607156481B24}"/>
    <cellStyle name="Parasts 2 2 3 2 3" xfId="1507" xr:uid="{00000000-0005-0000-0000-000007140000}"/>
    <cellStyle name="Parasts 2 2 3 2 3 2" xfId="1508" xr:uid="{00000000-0005-0000-0000-000008140000}"/>
    <cellStyle name="Parasts 2 2 3 2 3 2 2" xfId="5113" xr:uid="{00000000-0005-0000-0000-000009140000}"/>
    <cellStyle name="Parasts 2 2 3 2 3 2 3" xfId="5112" xr:uid="{00000000-0005-0000-0000-00000A140000}"/>
    <cellStyle name="Parasts 2 2 3 2 3 2 4" xfId="6162" xr:uid="{7C04DB9D-3D82-4CEC-BDF1-9B6C01BCD94F}"/>
    <cellStyle name="Parasts 2 2 3 2 3 2 4 2" xfId="45067" xr:uid="{AB4F52A8-C33E-4506-8129-36F33C3EA0D7}"/>
    <cellStyle name="Parasts 2 2 3 2 3 2 4 3" xfId="7869" xr:uid="{10006901-6B37-4514-B4C4-7816C5F797F4}"/>
    <cellStyle name="Parasts 2 2 3 2 3 2 5" xfId="6738" xr:uid="{E2D0A088-A41E-463E-96A5-8EA40B7F1B00}"/>
    <cellStyle name="Parasts 2 2 3 2 3 2 5 2" xfId="45626" xr:uid="{7F05BCF7-D9D0-4DF4-B5F5-77C045F1CC04}"/>
    <cellStyle name="Parasts 2 2 3 2 3 2 5 3" xfId="8428" xr:uid="{A219A74A-7AA5-4FC4-A8A9-59C9D7B972E1}"/>
    <cellStyle name="Parasts 2 2 3 2 3 2 6" xfId="44495" xr:uid="{95E065B8-F69F-4BD4-951E-0EA1A5333C1E}"/>
    <cellStyle name="Parasts 2 2 3 2 3 2 7" xfId="7297" xr:uid="{40CB92B6-B4ED-4DA9-89C0-7C0F598FEE77}"/>
    <cellStyle name="Parasts 2 2 3 2 3 3" xfId="5114" xr:uid="{00000000-0005-0000-0000-00000B140000}"/>
    <cellStyle name="Parasts 2 2 3 2 3 4" xfId="5111" xr:uid="{00000000-0005-0000-0000-00000C140000}"/>
    <cellStyle name="Parasts 2 2 3 2 3 5" xfId="6161" xr:uid="{6CD1490D-CC80-46F2-82EA-76A8B0E00800}"/>
    <cellStyle name="Parasts 2 2 3 2 3 5 2" xfId="45066" xr:uid="{F0C56E71-2D74-49D3-BA08-4A9607C4D02C}"/>
    <cellStyle name="Parasts 2 2 3 2 3 5 3" xfId="7868" xr:uid="{08B57C55-715F-4798-8CCF-74CF40BC501C}"/>
    <cellStyle name="Parasts 2 2 3 2 3 6" xfId="6737" xr:uid="{E6AA2E90-8452-44E4-8195-CB9E7AA2BB20}"/>
    <cellStyle name="Parasts 2 2 3 2 3 6 2" xfId="45625" xr:uid="{D6E6CD6F-451A-4F78-A4AB-ADA3EF22E433}"/>
    <cellStyle name="Parasts 2 2 3 2 3 6 3" xfId="8427" xr:uid="{0462D716-558D-45CF-8779-FD8A2D59B42B}"/>
    <cellStyle name="Parasts 2 2 3 2 3 7" xfId="44233" xr:uid="{797BDAE8-41D1-4177-A604-BA6D6B460778}"/>
    <cellStyle name="Parasts 2 2 3 2 3 8" xfId="44494" xr:uid="{C936C3E3-4505-4DF8-BF38-7191EB990F8B}"/>
    <cellStyle name="Parasts 2 2 3 2 3 9" xfId="7296" xr:uid="{76DDC322-F6A5-4EE8-BF02-1FCC2362221F}"/>
    <cellStyle name="Parasts 2 2 3 2 4" xfId="1509" xr:uid="{00000000-0005-0000-0000-00000D140000}"/>
    <cellStyle name="Parasts 2 2 3 2 4 2" xfId="1510" xr:uid="{00000000-0005-0000-0000-00000E140000}"/>
    <cellStyle name="Parasts 2 2 3 2 4 2 2" xfId="5117" xr:uid="{00000000-0005-0000-0000-00000F140000}"/>
    <cellStyle name="Parasts 2 2 3 2 4 2 3" xfId="5116" xr:uid="{00000000-0005-0000-0000-000010140000}"/>
    <cellStyle name="Parasts 2 2 3 2 4 2 4" xfId="6164" xr:uid="{56849D05-880F-410E-B0F6-ABE58F70852E}"/>
    <cellStyle name="Parasts 2 2 3 2 4 2 4 2" xfId="45069" xr:uid="{A69A0BE2-0820-4C07-9B83-61F409E5F07B}"/>
    <cellStyle name="Parasts 2 2 3 2 4 2 4 3" xfId="7871" xr:uid="{526A83F3-9768-45F5-AB6D-E836F79316AD}"/>
    <cellStyle name="Parasts 2 2 3 2 4 2 5" xfId="6740" xr:uid="{0732AA8F-14F2-49CC-A034-6DAB6AB197FD}"/>
    <cellStyle name="Parasts 2 2 3 2 4 2 5 2" xfId="45628" xr:uid="{0670EC2B-8614-40B1-8C2F-07E07BC03579}"/>
    <cellStyle name="Parasts 2 2 3 2 4 2 5 3" xfId="8430" xr:uid="{C1254370-3F87-4FA4-AA97-7CB6288A2BF7}"/>
    <cellStyle name="Parasts 2 2 3 2 4 2 6" xfId="44497" xr:uid="{A47F9045-414F-4379-8BAF-3B765FEA899A}"/>
    <cellStyle name="Parasts 2 2 3 2 4 2 7" xfId="7299" xr:uid="{DB6381F3-541F-4583-93AB-D47E3D8C1123}"/>
    <cellStyle name="Parasts 2 2 3 2 4 3" xfId="5118" xr:uid="{00000000-0005-0000-0000-000011140000}"/>
    <cellStyle name="Parasts 2 2 3 2 4 4" xfId="5115" xr:uid="{00000000-0005-0000-0000-000012140000}"/>
    <cellStyle name="Parasts 2 2 3 2 4 5" xfId="6163" xr:uid="{2C2C418C-7AE5-4BA7-BDBC-B7635CC05CF6}"/>
    <cellStyle name="Parasts 2 2 3 2 4 5 2" xfId="45068" xr:uid="{1CCA69E4-33E0-478D-9F9E-E8F900F29222}"/>
    <cellStyle name="Parasts 2 2 3 2 4 5 3" xfId="7870" xr:uid="{7B9466A2-ACAD-404D-B219-5A7553EFF478}"/>
    <cellStyle name="Parasts 2 2 3 2 4 6" xfId="6739" xr:uid="{E1BA2D0E-E6E5-4647-9EDD-C9CD77D6C435}"/>
    <cellStyle name="Parasts 2 2 3 2 4 6 2" xfId="45627" xr:uid="{54BFB017-02CE-4993-BC1A-9990596E5493}"/>
    <cellStyle name="Parasts 2 2 3 2 4 6 3" xfId="8429" xr:uid="{58D05DBB-2AF0-4EAA-B3EE-6B9973A4CD42}"/>
    <cellStyle name="Parasts 2 2 3 2 4 7" xfId="44234" xr:uid="{EBA3386E-D3FD-4239-9927-84FDB79F57E8}"/>
    <cellStyle name="Parasts 2 2 3 2 4 8" xfId="44496" xr:uid="{8292537F-0A93-46E1-BD7F-5A44CAA523BE}"/>
    <cellStyle name="Parasts 2 2 3 2 4 9" xfId="7298" xr:uid="{5A2CA7BD-87B5-4746-91AE-A3076F820447}"/>
    <cellStyle name="Parasts 2 2 3 2 5" xfId="1511" xr:uid="{00000000-0005-0000-0000-000013140000}"/>
    <cellStyle name="Parasts 2 2 3 2 5 2" xfId="5120" xr:uid="{00000000-0005-0000-0000-000014140000}"/>
    <cellStyle name="Parasts 2 2 3 2 5 3" xfId="5119" xr:uid="{00000000-0005-0000-0000-000015140000}"/>
    <cellStyle name="Parasts 2 2 3 2 5 4" xfId="6165" xr:uid="{95F2526D-89EA-4B1D-83DF-A8B6B516CCD2}"/>
    <cellStyle name="Parasts 2 2 3 2 5 4 2" xfId="45070" xr:uid="{63878E2B-62B8-4AA7-B48F-D1CCDE6321AD}"/>
    <cellStyle name="Parasts 2 2 3 2 5 4 3" xfId="7872" xr:uid="{80AD49E1-7FC0-4A85-BA03-AC656E75407B}"/>
    <cellStyle name="Parasts 2 2 3 2 5 5" xfId="6741" xr:uid="{3FC74E7F-DB17-43E7-A901-35FE0089645B}"/>
    <cellStyle name="Parasts 2 2 3 2 5 5 2" xfId="45629" xr:uid="{CB71ADB2-B16C-4309-98F8-B17A8ABEB75D}"/>
    <cellStyle name="Parasts 2 2 3 2 5 5 3" xfId="8431" xr:uid="{3C7D580C-CAFD-476B-99B5-2D91AF6B3E2E}"/>
    <cellStyle name="Parasts 2 2 3 2 5 6" xfId="44498" xr:uid="{094E619F-9C64-4ABF-B6D8-7E0C85B43812}"/>
    <cellStyle name="Parasts 2 2 3 2 5 7" xfId="7300" xr:uid="{B3C848B6-C71C-4DB0-8CAC-9FD995CC10E2}"/>
    <cellStyle name="Parasts 2 2 3 2 6" xfId="1512" xr:uid="{00000000-0005-0000-0000-000016140000}"/>
    <cellStyle name="Parasts 2 2 3 2 6 2" xfId="5122" xr:uid="{00000000-0005-0000-0000-000017140000}"/>
    <cellStyle name="Parasts 2 2 3 2 6 3" xfId="5121" xr:uid="{00000000-0005-0000-0000-000018140000}"/>
    <cellStyle name="Parasts 2 2 3 2 6 4" xfId="6166" xr:uid="{94D40B90-985A-4637-9DE5-705968B7DFBA}"/>
    <cellStyle name="Parasts 2 2 3 2 6 4 2" xfId="45071" xr:uid="{7AD3EA3A-55B9-4A83-9AA1-A0854DF762BE}"/>
    <cellStyle name="Parasts 2 2 3 2 6 4 3" xfId="7873" xr:uid="{8FEC4B3B-1554-4FD3-B65B-D61C4529E2A9}"/>
    <cellStyle name="Parasts 2 2 3 2 6 5" xfId="6742" xr:uid="{3134709E-7353-4022-A5FF-16558E741A55}"/>
    <cellStyle name="Parasts 2 2 3 2 6 5 2" xfId="45630" xr:uid="{45186D3A-F91D-4CF8-A79E-B77A83578F3B}"/>
    <cellStyle name="Parasts 2 2 3 2 6 5 3" xfId="8432" xr:uid="{6F7508E5-C62E-4423-802A-0B98E89BB484}"/>
    <cellStyle name="Parasts 2 2 3 2 6 6" xfId="44499" xr:uid="{21E29512-50F0-4EB9-8D44-550B134A125F}"/>
    <cellStyle name="Parasts 2 2 3 2 6 7" xfId="7301" xr:uid="{49DD23C6-2A0E-44CE-8439-E747A866720D}"/>
    <cellStyle name="Parasts 2 2 3 2 7" xfId="5123" xr:uid="{00000000-0005-0000-0000-000019140000}"/>
    <cellStyle name="Parasts 2 2 3 2 8" xfId="5106" xr:uid="{00000000-0005-0000-0000-00001A140000}"/>
    <cellStyle name="Parasts 2 2 3 2 9" xfId="6158" xr:uid="{5D611B3D-B1AF-4714-8B33-C660FFCE5776}"/>
    <cellStyle name="Parasts 2 2 3 2 9 2" xfId="45063" xr:uid="{FC8A2467-7F68-4BFC-ACE4-C77BFB7B94B2}"/>
    <cellStyle name="Parasts 2 2 3 2 9 3" xfId="7865" xr:uid="{6AB068AC-ADBB-4B3A-94A1-A77D50A7D25D}"/>
    <cellStyle name="Parasts 2 2 3 3" xfId="1513" xr:uid="{00000000-0005-0000-0000-00001B140000}"/>
    <cellStyle name="Parasts 2 2 3 3 2" xfId="1514" xr:uid="{00000000-0005-0000-0000-00001C140000}"/>
    <cellStyle name="Parasts 2 2 3 3 2 2" xfId="5126" xr:uid="{00000000-0005-0000-0000-00001D140000}"/>
    <cellStyle name="Parasts 2 2 3 3 2 3" xfId="5125" xr:uid="{00000000-0005-0000-0000-00001E140000}"/>
    <cellStyle name="Parasts 2 2 3 3 2 4" xfId="6168" xr:uid="{679894F5-7F76-49AB-934C-596D0482F9CB}"/>
    <cellStyle name="Parasts 2 2 3 3 2 4 2" xfId="45073" xr:uid="{C433FDF1-7B41-48F4-B981-7280A2B176AB}"/>
    <cellStyle name="Parasts 2 2 3 3 2 4 3" xfId="7875" xr:uid="{7C60AEC6-DE76-44CC-9B29-5F454ADC0CDB}"/>
    <cellStyle name="Parasts 2 2 3 3 2 5" xfId="6744" xr:uid="{970CFA82-5218-4D2D-A135-4F42696FE00B}"/>
    <cellStyle name="Parasts 2 2 3 3 2 5 2" xfId="45632" xr:uid="{4CDDB2DE-F653-42E8-9950-80FB98AC99F2}"/>
    <cellStyle name="Parasts 2 2 3 3 2 5 3" xfId="8434" xr:uid="{ECCA8FDF-E19F-4F7D-8112-55AC7429C6DB}"/>
    <cellStyle name="Parasts 2 2 3 3 2 6" xfId="44501" xr:uid="{359543B1-335D-4A2C-BF2E-15B86284DD61}"/>
    <cellStyle name="Parasts 2 2 3 3 2 7" xfId="7303" xr:uid="{4937B634-18CE-4EFA-8F7E-CCED298C876A}"/>
    <cellStyle name="Parasts 2 2 3 3 3" xfId="5127" xr:uid="{00000000-0005-0000-0000-00001F140000}"/>
    <cellStyle name="Parasts 2 2 3 3 4" xfId="5124" xr:uid="{00000000-0005-0000-0000-000020140000}"/>
    <cellStyle name="Parasts 2 2 3 3 5" xfId="6167" xr:uid="{2957C188-4F53-401B-8185-9044E9F49BD5}"/>
    <cellStyle name="Parasts 2 2 3 3 5 2" xfId="45072" xr:uid="{AB2E5C48-D9AC-4AC3-B7C6-7131EE7C9B6A}"/>
    <cellStyle name="Parasts 2 2 3 3 5 3" xfId="7874" xr:uid="{87EA0CD0-199F-4ABA-A6E6-A32945C2C233}"/>
    <cellStyle name="Parasts 2 2 3 3 6" xfId="6743" xr:uid="{ACB86438-2915-41AF-9E4F-4FDC358EFED8}"/>
    <cellStyle name="Parasts 2 2 3 3 6 2" xfId="45631" xr:uid="{BFDAA0C0-8D9E-4ED7-9F3B-87075DDCDDE3}"/>
    <cellStyle name="Parasts 2 2 3 3 6 3" xfId="8433" xr:uid="{57CAC635-6268-47D0-92CF-F5CFFA67DB19}"/>
    <cellStyle name="Parasts 2 2 3 3 7" xfId="44235" xr:uid="{9130AC08-EF42-4675-B0D0-C02B3D8B18CE}"/>
    <cellStyle name="Parasts 2 2 3 3 8" xfId="44500" xr:uid="{2D103248-AA50-4328-B684-29AF3D76F05E}"/>
    <cellStyle name="Parasts 2 2 3 3 9" xfId="7302" xr:uid="{0D07C404-50A1-4C1A-BD36-F348AA8B4651}"/>
    <cellStyle name="Parasts 2 2 3 4" xfId="1515" xr:uid="{00000000-0005-0000-0000-000021140000}"/>
    <cellStyle name="Parasts 2 2 3 4 2" xfId="1516" xr:uid="{00000000-0005-0000-0000-000022140000}"/>
    <cellStyle name="Parasts 2 2 3 4 2 2" xfId="5130" xr:uid="{00000000-0005-0000-0000-000023140000}"/>
    <cellStyle name="Parasts 2 2 3 4 2 3" xfId="5129" xr:uid="{00000000-0005-0000-0000-000024140000}"/>
    <cellStyle name="Parasts 2 2 3 4 2 4" xfId="6170" xr:uid="{F4ACF901-AEA7-4198-980D-C1AC2624985B}"/>
    <cellStyle name="Parasts 2 2 3 4 2 4 2" xfId="45075" xr:uid="{6DD2CEEE-C91C-4812-B031-1B1210C41DB0}"/>
    <cellStyle name="Parasts 2 2 3 4 2 4 3" xfId="7877" xr:uid="{36F6E6FA-64B3-4DF6-87F1-BFF006CB9CDA}"/>
    <cellStyle name="Parasts 2 2 3 4 2 5" xfId="6746" xr:uid="{F405B92C-8D3A-4FEB-9275-537926FD96FC}"/>
    <cellStyle name="Parasts 2 2 3 4 2 5 2" xfId="45634" xr:uid="{4D07906D-4794-4953-9BFC-B88697F427F3}"/>
    <cellStyle name="Parasts 2 2 3 4 2 5 3" xfId="8436" xr:uid="{739B4773-F79D-453E-B0D2-5546E8584939}"/>
    <cellStyle name="Parasts 2 2 3 4 2 6" xfId="44503" xr:uid="{7C9ABDDF-7AB8-4B7A-8971-B346AD4919F0}"/>
    <cellStyle name="Parasts 2 2 3 4 2 7" xfId="7305" xr:uid="{911A5630-DCC7-4E50-80E1-DC943C4CB81E}"/>
    <cellStyle name="Parasts 2 2 3 4 3" xfId="5131" xr:uid="{00000000-0005-0000-0000-000025140000}"/>
    <cellStyle name="Parasts 2 2 3 4 4" xfId="5128" xr:uid="{00000000-0005-0000-0000-000026140000}"/>
    <cellStyle name="Parasts 2 2 3 4 5" xfId="6169" xr:uid="{97D70303-AA34-4B8B-84AD-C1A9660A24FC}"/>
    <cellStyle name="Parasts 2 2 3 4 5 2" xfId="45074" xr:uid="{CA46D5B9-D135-4A3F-9695-E76D8F8BCA69}"/>
    <cellStyle name="Parasts 2 2 3 4 5 3" xfId="7876" xr:uid="{D4E9B075-280A-468C-9F84-202F0D401543}"/>
    <cellStyle name="Parasts 2 2 3 4 6" xfId="6745" xr:uid="{74BD8330-E337-4A06-856E-3C201AA5E022}"/>
    <cellStyle name="Parasts 2 2 3 4 6 2" xfId="45633" xr:uid="{7583FA04-F93B-4F9E-BC23-BD37ECF9511D}"/>
    <cellStyle name="Parasts 2 2 3 4 6 3" xfId="8435" xr:uid="{970DA94B-C2AC-4C7E-80B1-7D4EEE0C9CAF}"/>
    <cellStyle name="Parasts 2 2 3 4 7" xfId="44236" xr:uid="{528C6751-022D-4D91-AB43-344123AE71A3}"/>
    <cellStyle name="Parasts 2 2 3 4 8" xfId="44502" xr:uid="{732F0A06-C3DE-4EEC-B7A0-01D25C97D405}"/>
    <cellStyle name="Parasts 2 2 3 4 9" xfId="7304" xr:uid="{159E0A1C-76B4-4AE6-89D9-31473DB85546}"/>
    <cellStyle name="Parasts 2 2 3 5" xfId="1517" xr:uid="{00000000-0005-0000-0000-000027140000}"/>
    <cellStyle name="Parasts 2 2 3 5 2" xfId="1518" xr:uid="{00000000-0005-0000-0000-000028140000}"/>
    <cellStyle name="Parasts 2 2 3 5 2 2" xfId="5134" xr:uid="{00000000-0005-0000-0000-000029140000}"/>
    <cellStyle name="Parasts 2 2 3 5 2 3" xfId="5133" xr:uid="{00000000-0005-0000-0000-00002A140000}"/>
    <cellStyle name="Parasts 2 2 3 5 2 4" xfId="6172" xr:uid="{43ACAAD4-A64A-4140-9531-757A4856F672}"/>
    <cellStyle name="Parasts 2 2 3 5 2 4 2" xfId="45077" xr:uid="{56A32323-C90C-471E-BBC1-0F974D25E2EC}"/>
    <cellStyle name="Parasts 2 2 3 5 2 4 3" xfId="7879" xr:uid="{2EB452A0-5FA7-44E4-BF24-9D19645323AA}"/>
    <cellStyle name="Parasts 2 2 3 5 2 5" xfId="6748" xr:uid="{147060B0-6637-4F85-9F58-F081E05D9452}"/>
    <cellStyle name="Parasts 2 2 3 5 2 5 2" xfId="45636" xr:uid="{7D7B2636-A928-45CC-BC0D-DC440BACCDEB}"/>
    <cellStyle name="Parasts 2 2 3 5 2 5 3" xfId="8438" xr:uid="{4DB8C7A9-7C65-428A-8BB1-8C61F0A38410}"/>
    <cellStyle name="Parasts 2 2 3 5 2 6" xfId="44505" xr:uid="{87E690DB-B76B-4F3C-B263-B3187A543ECA}"/>
    <cellStyle name="Parasts 2 2 3 5 2 7" xfId="7307" xr:uid="{AAF69AB0-25D1-4358-95B4-E5DEF2310F14}"/>
    <cellStyle name="Parasts 2 2 3 5 3" xfId="5135" xr:uid="{00000000-0005-0000-0000-00002B140000}"/>
    <cellStyle name="Parasts 2 2 3 5 4" xfId="5132" xr:uid="{00000000-0005-0000-0000-00002C140000}"/>
    <cellStyle name="Parasts 2 2 3 5 5" xfId="6171" xr:uid="{6E66AE26-B51D-403C-AF43-3D3BBFF13D9B}"/>
    <cellStyle name="Parasts 2 2 3 5 5 2" xfId="45076" xr:uid="{55322C25-CDDF-424F-8CF1-27307C60C0E4}"/>
    <cellStyle name="Parasts 2 2 3 5 5 3" xfId="7878" xr:uid="{D4D86A0F-A1DE-445E-BBC6-66AF1A4356E6}"/>
    <cellStyle name="Parasts 2 2 3 5 6" xfId="6747" xr:uid="{64D396E7-A651-44FC-A590-FC27BD00E116}"/>
    <cellStyle name="Parasts 2 2 3 5 6 2" xfId="45635" xr:uid="{12888B32-B7FE-425F-96F2-D5086D3901FB}"/>
    <cellStyle name="Parasts 2 2 3 5 6 3" xfId="8437" xr:uid="{47BF0C7A-3485-45C8-8845-184C41F7D61A}"/>
    <cellStyle name="Parasts 2 2 3 5 7" xfId="44237" xr:uid="{06FC2496-9DC3-442E-9499-A78BCBDFF7E2}"/>
    <cellStyle name="Parasts 2 2 3 5 8" xfId="44504" xr:uid="{C172E33B-8432-4195-AB23-D8A2DA061814}"/>
    <cellStyle name="Parasts 2 2 3 5 9" xfId="7306" xr:uid="{DD4C55FF-58E5-4A2A-AFB2-647EE2DF73A5}"/>
    <cellStyle name="Parasts 2 2 3 6" xfId="1519" xr:uid="{00000000-0005-0000-0000-00002D140000}"/>
    <cellStyle name="Parasts 2 2 3 6 2" xfId="5137" xr:uid="{00000000-0005-0000-0000-00002E140000}"/>
    <cellStyle name="Parasts 2 2 3 6 3" xfId="5136" xr:uid="{00000000-0005-0000-0000-00002F140000}"/>
    <cellStyle name="Parasts 2 2 3 6 4" xfId="6173" xr:uid="{54BDE4EE-369E-481E-A766-09B82E26CD0E}"/>
    <cellStyle name="Parasts 2 2 3 6 4 2" xfId="45078" xr:uid="{28BB8FD9-0816-4D21-AD75-0A267492DBC3}"/>
    <cellStyle name="Parasts 2 2 3 6 4 3" xfId="7880" xr:uid="{55C29040-FF80-484E-8F3D-AC79FB860C82}"/>
    <cellStyle name="Parasts 2 2 3 6 5" xfId="6749" xr:uid="{2D05BDBA-94B7-4496-A01A-D3DF647AC190}"/>
    <cellStyle name="Parasts 2 2 3 6 5 2" xfId="45637" xr:uid="{82C70DE3-6B36-42C2-B63D-407F6B20A4EE}"/>
    <cellStyle name="Parasts 2 2 3 6 5 3" xfId="8439" xr:uid="{4BFBD39A-DAAC-46B4-9245-8F32EC25AA10}"/>
    <cellStyle name="Parasts 2 2 3 6 6" xfId="44506" xr:uid="{71EA1744-583D-4431-998D-A8F3290A87CA}"/>
    <cellStyle name="Parasts 2 2 3 6 7" xfId="7308" xr:uid="{25B41FF3-BA7A-4BEF-BE23-8FD0302328D7}"/>
    <cellStyle name="Parasts 2 2 3 7" xfId="1520" xr:uid="{00000000-0005-0000-0000-000030140000}"/>
    <cellStyle name="Parasts 2 2 3 7 2" xfId="5139" xr:uid="{00000000-0005-0000-0000-000031140000}"/>
    <cellStyle name="Parasts 2 2 3 7 3" xfId="5138" xr:uid="{00000000-0005-0000-0000-000032140000}"/>
    <cellStyle name="Parasts 2 2 3 7 4" xfId="6174" xr:uid="{04D3888F-8744-4E0E-AB64-19BE6BBE3198}"/>
    <cellStyle name="Parasts 2 2 3 7 4 2" xfId="45079" xr:uid="{D37D2FD5-BEC9-45BA-9FC0-25C4B0A477A3}"/>
    <cellStyle name="Parasts 2 2 3 7 4 3" xfId="7881" xr:uid="{4F43B41C-2057-4576-B587-213A8CD4135F}"/>
    <cellStyle name="Parasts 2 2 3 7 5" xfId="6750" xr:uid="{1A2E867F-E89F-4AF1-B868-38DC6C8B4757}"/>
    <cellStyle name="Parasts 2 2 3 7 5 2" xfId="45638" xr:uid="{FEE6E008-EF6E-466F-AF7E-A1A812158829}"/>
    <cellStyle name="Parasts 2 2 3 7 5 3" xfId="8440" xr:uid="{C2F6808A-692A-4494-B129-7F51B2B68B67}"/>
    <cellStyle name="Parasts 2 2 3 7 6" xfId="44507" xr:uid="{9563553B-D192-4FFA-8ADC-4B408688348E}"/>
    <cellStyle name="Parasts 2 2 3 7 7" xfId="7309" xr:uid="{A6440FE0-1B21-438B-AB1A-A26D0298ED5F}"/>
    <cellStyle name="Parasts 2 2 3 8" xfId="5140" xr:uid="{00000000-0005-0000-0000-000033140000}"/>
    <cellStyle name="Parasts 2 2 3 9" xfId="5105" xr:uid="{00000000-0005-0000-0000-000034140000}"/>
    <cellStyle name="Parasts 2 2 4" xfId="5141" xr:uid="{00000000-0005-0000-0000-000035140000}"/>
    <cellStyle name="Parasts 2 2 4 2" xfId="44229" xr:uid="{190B25CE-66B7-478B-8826-FD7F1B4D905D}"/>
    <cellStyle name="Parasts 2 2 5" xfId="5102" xr:uid="{00000000-0005-0000-0000-000036140000}"/>
    <cellStyle name="Parasts 2 2 6" xfId="5946" xr:uid="{DD2BE90F-F8CC-4658-8EB7-BC83C27FA00C}"/>
    <cellStyle name="Parasts 2 2 6 2" xfId="44877" xr:uid="{2025224D-CC78-4B43-9C4C-9291FF20C404}"/>
    <cellStyle name="Parasts 2 2 6 3" xfId="7679" xr:uid="{EE0CF7B9-4F2C-4C2E-B8EF-429550BE2B37}"/>
    <cellStyle name="Parasts 2 2 7" xfId="6156" xr:uid="{D1A7A4FC-4E6E-4FDE-8F45-F3E6ECA7EECF}"/>
    <cellStyle name="Parasts 2 2 7 2" xfId="45061" xr:uid="{9AD9E5FA-AFD2-4682-AA16-7A9659257359}"/>
    <cellStyle name="Parasts 2 2 7 3" xfId="7863" xr:uid="{10D98712-E2EC-40BD-8E82-F5565B8AAD06}"/>
    <cellStyle name="Parasts 2 2 8" xfId="6732" xr:uid="{CCCC4E2C-C8ED-41D1-8750-5C67294A9AB6}"/>
    <cellStyle name="Parasts 2 2 8 2" xfId="45620" xr:uid="{4B02538B-F144-4827-9200-91A58A822216}"/>
    <cellStyle name="Parasts 2 2 8 3" xfId="8422" xr:uid="{D8320D77-AD2B-4299-A166-C6CAD8BE1E46}"/>
    <cellStyle name="Parasts 2 2 9" xfId="43392" xr:uid="{A913AB57-F64D-425B-95F4-98762E516B64}"/>
    <cellStyle name="Parasts 2 3" xfId="1521" xr:uid="{00000000-0005-0000-0000-000037140000}"/>
    <cellStyle name="Parasts 2 3 2" xfId="5143" xr:uid="{00000000-0005-0000-0000-000038140000}"/>
    <cellStyle name="Parasts 2 3 2 2" xfId="43402" xr:uid="{41A2681C-9A53-45E5-9E27-7BDB6E4BA85C}"/>
    <cellStyle name="Parasts 2 3 3" xfId="5142" xr:uid="{00000000-0005-0000-0000-000039140000}"/>
    <cellStyle name="Parasts 2 4" xfId="5144" xr:uid="{00000000-0005-0000-0000-00003A140000}"/>
    <cellStyle name="Parasts 2 4 2" xfId="44228" xr:uid="{2F13C32D-2E16-4807-B845-99474EEE3C35}"/>
    <cellStyle name="Parasts 2 5" xfId="5101" xr:uid="{00000000-0005-0000-0000-00003B140000}"/>
    <cellStyle name="Parasts 2 5 2" xfId="43401" xr:uid="{3D220041-7769-4A1C-B71E-91EB0B3F667C}"/>
    <cellStyle name="Parasts 2 6" xfId="43325" xr:uid="{7D707BF3-33F8-4491-98FE-EF2FB3D38A6B}"/>
    <cellStyle name="Parasts 3" xfId="1522" xr:uid="{00000000-0005-0000-0000-00003C140000}"/>
    <cellStyle name="Parasts 3 10" xfId="1523" xr:uid="{00000000-0005-0000-0000-00003D140000}"/>
    <cellStyle name="Parasts 3 10 2" xfId="5147" xr:uid="{00000000-0005-0000-0000-00003E140000}"/>
    <cellStyle name="Parasts 3 10 3" xfId="5146" xr:uid="{00000000-0005-0000-0000-00003F140000}"/>
    <cellStyle name="Parasts 3 10 4" xfId="6176" xr:uid="{ED350F56-98D7-42C5-B831-5641EE383499}"/>
    <cellStyle name="Parasts 3 10 4 2" xfId="45081" xr:uid="{8EF681A5-96D0-4E7A-BE5B-DECF8A7C64C4}"/>
    <cellStyle name="Parasts 3 10 4 3" xfId="7883" xr:uid="{9A2209CB-EE7F-4A58-A1C0-2C6E281BF2A3}"/>
    <cellStyle name="Parasts 3 10 5" xfId="6752" xr:uid="{9ED50C05-261E-46A5-B45C-4A84BE52FDC1}"/>
    <cellStyle name="Parasts 3 10 5 2" xfId="45640" xr:uid="{7CE9FEE1-C328-4186-BD49-71EB3565E3E3}"/>
    <cellStyle name="Parasts 3 10 5 3" xfId="8442" xr:uid="{D0ACE39D-D8DD-4662-BAFF-1359122A7B8C}"/>
    <cellStyle name="Parasts 3 10 6" xfId="44509" xr:uid="{E1501E98-EB07-4203-834B-537C26C03A7F}"/>
    <cellStyle name="Parasts 3 10 7" xfId="7311" xr:uid="{2F2CB2E6-2082-4DFF-A5A8-1165D3AD0525}"/>
    <cellStyle name="Parasts 3 11" xfId="5148" xr:uid="{00000000-0005-0000-0000-000040140000}"/>
    <cellStyle name="Parasts 3 12" xfId="5145" xr:uid="{00000000-0005-0000-0000-000041140000}"/>
    <cellStyle name="Parasts 3 13" xfId="5947" xr:uid="{44CF3CB5-7BC8-47CF-BF97-B2D0516C0315}"/>
    <cellStyle name="Parasts 3 13 2" xfId="44878" xr:uid="{AE3DB8F4-51A1-49B4-92B8-B626557B7040}"/>
    <cellStyle name="Parasts 3 13 3" xfId="7680" xr:uid="{23874B63-6C48-40C2-B166-D533232F1488}"/>
    <cellStyle name="Parasts 3 14" xfId="6175" xr:uid="{EA070CA8-D039-45F4-A734-6198FCAA2C3A}"/>
    <cellStyle name="Parasts 3 14 2" xfId="45080" xr:uid="{3567906A-3F87-4733-AD27-B09A13603D03}"/>
    <cellStyle name="Parasts 3 14 3" xfId="7882" xr:uid="{8C72E687-DAC3-48C9-8422-2AF0332DD987}"/>
    <cellStyle name="Parasts 3 15" xfId="6751" xr:uid="{A614B140-BF0A-4082-9736-059E68D5E3B7}"/>
    <cellStyle name="Parasts 3 15 2" xfId="45639" xr:uid="{98DE1D1C-D9E8-4806-8D8D-852F2FE2B92A}"/>
    <cellStyle name="Parasts 3 15 3" xfId="8441" xr:uid="{CA76939C-DD98-4734-A78E-65DEDAF467B0}"/>
    <cellStyle name="Parasts 3 16" xfId="43393" xr:uid="{F69AEEFC-2BC3-4E38-82D1-5AC91296E56B}"/>
    <cellStyle name="Parasts 3 17" xfId="44508" xr:uid="{7E411186-DBFA-4151-BB61-4B8C43ED37F7}"/>
    <cellStyle name="Parasts 3 18" xfId="7310" xr:uid="{B693A05B-17FD-4CF7-8395-3F3EA8914EAA}"/>
    <cellStyle name="Parasts 3 2" xfId="1524" xr:uid="{00000000-0005-0000-0000-000042140000}"/>
    <cellStyle name="Parasts 3 2 10" xfId="5948" xr:uid="{6D644891-948E-418F-A5BF-A0338BA935C9}"/>
    <cellStyle name="Parasts 3 2 10 2" xfId="44879" xr:uid="{0ACE4D75-5A32-47B8-BDDC-3832F1557D7E}"/>
    <cellStyle name="Parasts 3 2 10 3" xfId="7681" xr:uid="{B33702A1-F9BE-4426-BBAB-75747521446C}"/>
    <cellStyle name="Parasts 3 2 11" xfId="6177" xr:uid="{624C7766-3D1D-49FB-AD00-4471DB43B1CE}"/>
    <cellStyle name="Parasts 3 2 11 2" xfId="45082" xr:uid="{2CA6C4B1-1C00-46F7-8545-28A783747313}"/>
    <cellStyle name="Parasts 3 2 11 3" xfId="7884" xr:uid="{3414D1FA-7050-4CD7-A305-78857344CE5F}"/>
    <cellStyle name="Parasts 3 2 12" xfId="6753" xr:uid="{743698FF-7533-432F-BF8B-E2CD43D1F977}"/>
    <cellStyle name="Parasts 3 2 12 2" xfId="45641" xr:uid="{6AA21D62-991E-4BD8-8ECA-9CAC6C882602}"/>
    <cellStyle name="Parasts 3 2 12 3" xfId="8443" xr:uid="{F8B6BDCB-5483-4223-A47B-0E94C383BAA4}"/>
    <cellStyle name="Parasts 3 2 13" xfId="43400" xr:uid="{28658400-0990-4948-BB3A-7B84FB608F2B}"/>
    <cellStyle name="Parasts 3 2 14" xfId="44510" xr:uid="{0CA1E4E6-6D50-469D-B007-D0AB72E1486B}"/>
    <cellStyle name="Parasts 3 2 15" xfId="7312" xr:uid="{6208B1E8-BE88-416B-AF2B-A12EB7346DE5}"/>
    <cellStyle name="Parasts 3 2 2" xfId="1525" xr:uid="{00000000-0005-0000-0000-000043140000}"/>
    <cellStyle name="Parasts 3 2 2 2" xfId="1526" xr:uid="{00000000-0005-0000-0000-000044140000}"/>
    <cellStyle name="Parasts 3 2 2 2 2" xfId="5152" xr:uid="{00000000-0005-0000-0000-000045140000}"/>
    <cellStyle name="Parasts 3 2 2 2 3" xfId="5151" xr:uid="{00000000-0005-0000-0000-000046140000}"/>
    <cellStyle name="Parasts 3 2 2 2 4" xfId="6179" xr:uid="{104F68A9-FC76-409D-8968-2A8EEAE0A078}"/>
    <cellStyle name="Parasts 3 2 2 2 4 2" xfId="45084" xr:uid="{B259A532-59A3-4520-BF5F-468401FE27BF}"/>
    <cellStyle name="Parasts 3 2 2 2 4 3" xfId="7886" xr:uid="{0DF9CE48-5991-46EE-AD81-19EFF1CCA89D}"/>
    <cellStyle name="Parasts 3 2 2 2 5" xfId="6755" xr:uid="{351BE4C8-FFC2-4D4B-9585-0AE2A4A593DD}"/>
    <cellStyle name="Parasts 3 2 2 2 5 2" xfId="45643" xr:uid="{CF850CA2-0993-4A5C-8BC2-9F080178B5CB}"/>
    <cellStyle name="Parasts 3 2 2 2 5 3" xfId="8445" xr:uid="{30122612-33C8-4148-BEA2-646B4D529111}"/>
    <cellStyle name="Parasts 3 2 2 2 6" xfId="44512" xr:uid="{010A932A-4D6B-4F03-A382-F8773573668A}"/>
    <cellStyle name="Parasts 3 2 2 2 7" xfId="7314" xr:uid="{C4EC9BFD-8716-4F4B-8284-FBEF83B41139}"/>
    <cellStyle name="Parasts 3 2 2 3" xfId="5153" xr:uid="{00000000-0005-0000-0000-000047140000}"/>
    <cellStyle name="Parasts 3 2 2 4" xfId="5150" xr:uid="{00000000-0005-0000-0000-000048140000}"/>
    <cellStyle name="Parasts 3 2 2 5" xfId="6178" xr:uid="{8A5FC7F2-7533-4539-9C22-4DC610BCC06D}"/>
    <cellStyle name="Parasts 3 2 2 5 2" xfId="45083" xr:uid="{A207DE7B-57EF-45E2-A899-989472DF0DEA}"/>
    <cellStyle name="Parasts 3 2 2 5 3" xfId="7885" xr:uid="{A9E9F1AE-96E6-4715-AC74-F33548EF2456}"/>
    <cellStyle name="Parasts 3 2 2 6" xfId="6754" xr:uid="{DE6ECC1E-515E-42FB-8B75-DEDEBA695718}"/>
    <cellStyle name="Parasts 3 2 2 6 2" xfId="45642" xr:uid="{9B287FD8-738C-4B4D-BE54-D5FE2C0EB044}"/>
    <cellStyle name="Parasts 3 2 2 6 3" xfId="8444" xr:uid="{DD3BB5BA-EF55-474F-8C83-2023E1FB0948}"/>
    <cellStyle name="Parasts 3 2 2 7" xfId="44240" xr:uid="{4D9ADCF3-5CF4-4AC6-AEFB-4FBA380AD4D6}"/>
    <cellStyle name="Parasts 3 2 2 8" xfId="44511" xr:uid="{15CEEF50-EE43-4D78-BDBC-5B441B7162DE}"/>
    <cellStyle name="Parasts 3 2 2 9" xfId="7313" xr:uid="{8032F527-3604-4561-8D1D-9E08B8F83C30}"/>
    <cellStyle name="Parasts 3 2 3" xfId="1527" xr:uid="{00000000-0005-0000-0000-000049140000}"/>
    <cellStyle name="Parasts 3 2 3 2" xfId="1528" xr:uid="{00000000-0005-0000-0000-00004A140000}"/>
    <cellStyle name="Parasts 3 2 3 2 2" xfId="5156" xr:uid="{00000000-0005-0000-0000-00004B140000}"/>
    <cellStyle name="Parasts 3 2 3 2 3" xfId="5155" xr:uid="{00000000-0005-0000-0000-00004C140000}"/>
    <cellStyle name="Parasts 3 2 3 2 4" xfId="6181" xr:uid="{E11AF541-8A53-486F-BB2D-439650F9F82D}"/>
    <cellStyle name="Parasts 3 2 3 2 4 2" xfId="45086" xr:uid="{B2700F48-F6BC-46CF-BDCC-EDDF20BB7040}"/>
    <cellStyle name="Parasts 3 2 3 2 4 3" xfId="7888" xr:uid="{C84F5C4B-4FE7-4565-9566-9FBA9860FE54}"/>
    <cellStyle name="Parasts 3 2 3 2 5" xfId="6757" xr:uid="{F95A5000-B05D-4AF0-848F-01064890578A}"/>
    <cellStyle name="Parasts 3 2 3 2 5 2" xfId="45645" xr:uid="{1DF177B6-40E7-4416-9A55-E9034B98EC83}"/>
    <cellStyle name="Parasts 3 2 3 2 5 3" xfId="8447" xr:uid="{FFBD3EDC-E374-4BC0-8E48-25E02C797E49}"/>
    <cellStyle name="Parasts 3 2 3 2 6" xfId="44514" xr:uid="{F23382C5-9EFD-4D9D-8B15-F707F2866AB6}"/>
    <cellStyle name="Parasts 3 2 3 2 7" xfId="7316" xr:uid="{3AB569EE-DE54-4337-BCC5-CABE2C56EC70}"/>
    <cellStyle name="Parasts 3 2 3 3" xfId="5157" xr:uid="{00000000-0005-0000-0000-00004D140000}"/>
    <cellStyle name="Parasts 3 2 3 4" xfId="5154" xr:uid="{00000000-0005-0000-0000-00004E140000}"/>
    <cellStyle name="Parasts 3 2 3 5" xfId="6180" xr:uid="{2E01B0DA-1FA7-40B4-9E59-3BE06B1CF6C8}"/>
    <cellStyle name="Parasts 3 2 3 5 2" xfId="45085" xr:uid="{FAD64B78-0D35-4CE9-B0A5-A7EE8D87D7F0}"/>
    <cellStyle name="Parasts 3 2 3 5 3" xfId="7887" xr:uid="{7500770B-305E-4F47-B065-1B595266FE89}"/>
    <cellStyle name="Parasts 3 2 3 6" xfId="6756" xr:uid="{B86506DB-636B-4387-BCE8-E11E34732CA9}"/>
    <cellStyle name="Parasts 3 2 3 6 2" xfId="45644" xr:uid="{C75443EF-3DCC-4C7C-9C94-04F59081B11D}"/>
    <cellStyle name="Parasts 3 2 3 6 3" xfId="8446" xr:uid="{7720594D-4836-49F5-B0AE-21803571EDF3}"/>
    <cellStyle name="Parasts 3 2 3 7" xfId="44241" xr:uid="{CF83A559-74C0-469C-9C09-E07DD3BE9447}"/>
    <cellStyle name="Parasts 3 2 3 8" xfId="44513" xr:uid="{D57268FC-A446-400B-BF77-A55474E2F2DB}"/>
    <cellStyle name="Parasts 3 2 3 9" xfId="7315" xr:uid="{4A9E5062-A29F-48C2-8BBC-33E7E3622330}"/>
    <cellStyle name="Parasts 3 2 4" xfId="1529" xr:uid="{00000000-0005-0000-0000-00004F140000}"/>
    <cellStyle name="Parasts 3 2 4 2" xfId="1530" xr:uid="{00000000-0005-0000-0000-000050140000}"/>
    <cellStyle name="Parasts 3 2 4 2 2" xfId="5160" xr:uid="{00000000-0005-0000-0000-000051140000}"/>
    <cellStyle name="Parasts 3 2 4 2 3" xfId="5159" xr:uid="{00000000-0005-0000-0000-000052140000}"/>
    <cellStyle name="Parasts 3 2 4 2 4" xfId="6183" xr:uid="{2B309374-6DC6-4375-A6D6-4483D153233F}"/>
    <cellStyle name="Parasts 3 2 4 2 4 2" xfId="45088" xr:uid="{E9D66597-8D4C-4D13-A29E-FF1193105A39}"/>
    <cellStyle name="Parasts 3 2 4 2 4 3" xfId="7890" xr:uid="{D4649691-30CB-4D45-8D14-F7FA04D59E48}"/>
    <cellStyle name="Parasts 3 2 4 2 5" xfId="6759" xr:uid="{6D34DB96-93EA-40FE-BB99-25B558E77377}"/>
    <cellStyle name="Parasts 3 2 4 2 5 2" xfId="45647" xr:uid="{93BC29BE-6336-4598-895C-8F3D23EE7BC3}"/>
    <cellStyle name="Parasts 3 2 4 2 5 3" xfId="8449" xr:uid="{8F0D8D06-E4FF-4542-99A1-44A6C420CAA3}"/>
    <cellStyle name="Parasts 3 2 4 2 6" xfId="44516" xr:uid="{0D811A25-46E6-4777-9463-6A5522E8D3A3}"/>
    <cellStyle name="Parasts 3 2 4 2 7" xfId="7318" xr:uid="{A4E3BDC0-E8C8-4DE6-B41D-C2CCB4478C32}"/>
    <cellStyle name="Parasts 3 2 4 3" xfId="5161" xr:uid="{00000000-0005-0000-0000-000053140000}"/>
    <cellStyle name="Parasts 3 2 4 4" xfId="5158" xr:uid="{00000000-0005-0000-0000-000054140000}"/>
    <cellStyle name="Parasts 3 2 4 5" xfId="6182" xr:uid="{8B563486-4BEE-419E-BE63-BD9B313139CF}"/>
    <cellStyle name="Parasts 3 2 4 5 2" xfId="45087" xr:uid="{C7D6AB9F-7943-435B-9AA9-28D62AD2793D}"/>
    <cellStyle name="Parasts 3 2 4 5 3" xfId="7889" xr:uid="{448B1C94-9F44-47C4-B730-7F2EDE756082}"/>
    <cellStyle name="Parasts 3 2 4 6" xfId="6758" xr:uid="{05F3FB85-E4D9-4E7D-A7D0-42F079F2DB70}"/>
    <cellStyle name="Parasts 3 2 4 6 2" xfId="45646" xr:uid="{10ADCA53-C42F-4D1F-9144-769CA2D86FBD}"/>
    <cellStyle name="Parasts 3 2 4 6 3" xfId="8448" xr:uid="{6D41E153-39D4-487C-91C7-5DAE00BCB938}"/>
    <cellStyle name="Parasts 3 2 4 7" xfId="44242" xr:uid="{09B77F6D-B9B4-42DF-8EAA-EB45291D284D}"/>
    <cellStyle name="Parasts 3 2 4 8" xfId="44515" xr:uid="{543B8A6C-BE6E-479E-8BC3-FBFF3742925D}"/>
    <cellStyle name="Parasts 3 2 4 9" xfId="7317" xr:uid="{F1FEFDAC-1E80-4A66-80D2-EFE49F76A6C1}"/>
    <cellStyle name="Parasts 3 2 5" xfId="1531" xr:uid="{00000000-0005-0000-0000-000055140000}"/>
    <cellStyle name="Parasts 3 2 5 2" xfId="5163" xr:uid="{00000000-0005-0000-0000-000056140000}"/>
    <cellStyle name="Parasts 3 2 5 3" xfId="5162" xr:uid="{00000000-0005-0000-0000-000057140000}"/>
    <cellStyle name="Parasts 3 2 5 4" xfId="6184" xr:uid="{256AF84D-CF7D-443E-9DAA-98DDAF44CE64}"/>
    <cellStyle name="Parasts 3 2 5 4 2" xfId="45089" xr:uid="{40CA7B4B-D55D-4AF3-A006-E409649902A7}"/>
    <cellStyle name="Parasts 3 2 5 4 3" xfId="7891" xr:uid="{B66C5A52-33A9-4F05-84B1-F3DF41B9343C}"/>
    <cellStyle name="Parasts 3 2 5 5" xfId="6760" xr:uid="{AE2CE88A-A62E-424E-9C62-2978B001BE3A}"/>
    <cellStyle name="Parasts 3 2 5 5 2" xfId="45648" xr:uid="{D055936E-DF0C-4371-B100-777B7E54AB3C}"/>
    <cellStyle name="Parasts 3 2 5 5 3" xfId="8450" xr:uid="{999ED664-2346-4563-83D4-4890C3F30148}"/>
    <cellStyle name="Parasts 3 2 5 6" xfId="44239" xr:uid="{CF016091-DECF-4079-A144-2DABDB4D7900}"/>
    <cellStyle name="Parasts 3 2 5 7" xfId="44517" xr:uid="{14B1179F-AC7A-41DF-9EF4-21BAF211D817}"/>
    <cellStyle name="Parasts 3 2 5 8" xfId="7319" xr:uid="{6E08A4BA-64F5-4BA4-8D24-0002041DE669}"/>
    <cellStyle name="Parasts 3 2 6" xfId="1532" xr:uid="{00000000-0005-0000-0000-000058140000}"/>
    <cellStyle name="Parasts 3 2 6 2" xfId="5165" xr:uid="{00000000-0005-0000-0000-000059140000}"/>
    <cellStyle name="Parasts 3 2 6 3" xfId="5164" xr:uid="{00000000-0005-0000-0000-00005A140000}"/>
    <cellStyle name="Parasts 3 2 6 4" xfId="6185" xr:uid="{F63A51A2-511D-4DAB-979E-D6CB514DEB24}"/>
    <cellStyle name="Parasts 3 2 6 4 2" xfId="45090" xr:uid="{0EB06F46-3AC9-437E-ADA3-5352C3D6DC03}"/>
    <cellStyle name="Parasts 3 2 6 4 3" xfId="7892" xr:uid="{FA40DAD4-C7ED-404A-9C89-A9D4D51E69C2}"/>
    <cellStyle name="Parasts 3 2 6 5" xfId="6761" xr:uid="{A3CEF0AE-5A9C-4D0F-93DB-58342847D126}"/>
    <cellStyle name="Parasts 3 2 6 5 2" xfId="45649" xr:uid="{8FECDBA4-FE49-46BC-BE44-3C3401C15EE2}"/>
    <cellStyle name="Parasts 3 2 6 5 3" xfId="8451" xr:uid="{66FA0B97-A7E3-4D77-B65B-780293DDC73F}"/>
    <cellStyle name="Parasts 3 2 6 6" xfId="44518" xr:uid="{17867404-3E35-4492-90C3-D599BA0123DE}"/>
    <cellStyle name="Parasts 3 2 6 7" xfId="7320" xr:uid="{22446D4B-1E5A-422E-BA03-6864D95508B1}"/>
    <cellStyle name="Parasts 3 2 7" xfId="1533" xr:uid="{00000000-0005-0000-0000-00005B140000}"/>
    <cellStyle name="Parasts 3 2 7 2" xfId="5167" xr:uid="{00000000-0005-0000-0000-00005C140000}"/>
    <cellStyle name="Parasts 3 2 7 3" xfId="5166" xr:uid="{00000000-0005-0000-0000-00005D140000}"/>
    <cellStyle name="Parasts 3 2 7 4" xfId="6186" xr:uid="{2B294FF1-8B33-44ED-BB93-35858FACC506}"/>
    <cellStyle name="Parasts 3 2 7 4 2" xfId="45091" xr:uid="{A149ED4D-F8BE-4BF0-B5FE-0DB57154D38B}"/>
    <cellStyle name="Parasts 3 2 7 4 3" xfId="7893" xr:uid="{14D8D37F-D346-4163-9FDC-810199967E2B}"/>
    <cellStyle name="Parasts 3 2 7 5" xfId="6762" xr:uid="{B7B32996-07D1-4B29-B6DB-EEDEB4FFD33D}"/>
    <cellStyle name="Parasts 3 2 7 5 2" xfId="45650" xr:uid="{EE2E0B76-AD71-4AC9-9F99-C99ECF00E65C}"/>
    <cellStyle name="Parasts 3 2 7 5 3" xfId="8452" xr:uid="{6A05D124-24BA-4986-86A1-3006A284507F}"/>
    <cellStyle name="Parasts 3 2 7 6" xfId="44519" xr:uid="{88E606B2-5576-4A0C-ABD6-021EEC285E72}"/>
    <cellStyle name="Parasts 3 2 7 7" xfId="7321" xr:uid="{435804BD-11A2-4449-9A02-A7A2299748CB}"/>
    <cellStyle name="Parasts 3 2 8" xfId="5168" xr:uid="{00000000-0005-0000-0000-00005E140000}"/>
    <cellStyle name="Parasts 3 2 9" xfId="5149" xr:uid="{00000000-0005-0000-0000-00005F140000}"/>
    <cellStyle name="Parasts 3 3" xfId="1534" xr:uid="{00000000-0005-0000-0000-000060140000}"/>
    <cellStyle name="Parasts 3 3 10" xfId="5169" xr:uid="{00000000-0005-0000-0000-000061140000}"/>
    <cellStyle name="Parasts 3 3 11" xfId="6187" xr:uid="{3FB625C3-DED3-4C34-891A-09F8B1D563AA}"/>
    <cellStyle name="Parasts 3 3 11 2" xfId="45092" xr:uid="{E5172F30-1FC5-4B87-986C-32FD9AD5CE9F}"/>
    <cellStyle name="Parasts 3 3 11 3" xfId="7894" xr:uid="{79F877DF-7ACC-4AB2-9411-4A0B3E540BA3}"/>
    <cellStyle name="Parasts 3 3 12" xfId="6763" xr:uid="{E3472E81-075B-4F1C-AD2D-E0682D2D8B07}"/>
    <cellStyle name="Parasts 3 3 12 2" xfId="45651" xr:uid="{F9D206F0-A681-41CD-B6EC-198AEE3F9999}"/>
    <cellStyle name="Parasts 3 3 12 3" xfId="8453" xr:uid="{5AC84C46-5E15-4D12-8631-0043E13ECDD8}"/>
    <cellStyle name="Parasts 3 3 13" xfId="44243" xr:uid="{6378A67D-3321-4418-BE7B-14C0719CA6CB}"/>
    <cellStyle name="Parasts 3 3 14" xfId="44520" xr:uid="{731D1301-1999-4538-B0BF-4587A75677AC}"/>
    <cellStyle name="Parasts 3 3 15" xfId="7322" xr:uid="{27F2E8BC-8309-4029-BB40-FF256C9DF456}"/>
    <cellStyle name="Parasts 3 3 2" xfId="1535" xr:uid="{00000000-0005-0000-0000-000062140000}"/>
    <cellStyle name="Parasts 3 3 2 2" xfId="1536" xr:uid="{00000000-0005-0000-0000-000063140000}"/>
    <cellStyle name="Parasts 3 3 2 2 2" xfId="5172" xr:uid="{00000000-0005-0000-0000-000064140000}"/>
    <cellStyle name="Parasts 3 3 2 2 3" xfId="5171" xr:uid="{00000000-0005-0000-0000-000065140000}"/>
    <cellStyle name="Parasts 3 3 2 2 4" xfId="6189" xr:uid="{00479E2A-70B9-4706-9C06-827BB1498CC9}"/>
    <cellStyle name="Parasts 3 3 2 2 4 2" xfId="45094" xr:uid="{8F7E16FE-C3CE-46A4-BDB6-C7F159320CBA}"/>
    <cellStyle name="Parasts 3 3 2 2 4 3" xfId="7896" xr:uid="{F7E866FE-6268-4316-81BE-7041D9F6DB66}"/>
    <cellStyle name="Parasts 3 3 2 2 5" xfId="6765" xr:uid="{339C77BC-7C86-4ECC-A8D2-0D6F5FD95FB4}"/>
    <cellStyle name="Parasts 3 3 2 2 5 2" xfId="45653" xr:uid="{DBF7F60C-1E86-4696-8E6E-3A88F7E8E47B}"/>
    <cellStyle name="Parasts 3 3 2 2 5 3" xfId="8455" xr:uid="{B29E8857-4CE5-4580-9B37-1DC176FD0BD6}"/>
    <cellStyle name="Parasts 3 3 2 2 6" xfId="44522" xr:uid="{CCADF237-5368-435C-8905-06023FF2BBC0}"/>
    <cellStyle name="Parasts 3 3 2 2 7" xfId="7324" xr:uid="{C02B373F-2C60-4A36-B3CD-5FF2164F9933}"/>
    <cellStyle name="Parasts 3 3 2 3" xfId="5173" xr:uid="{00000000-0005-0000-0000-000066140000}"/>
    <cellStyle name="Parasts 3 3 2 4" xfId="5170" xr:uid="{00000000-0005-0000-0000-000067140000}"/>
    <cellStyle name="Parasts 3 3 2 5" xfId="6188" xr:uid="{D4AA6B70-B37F-4B99-8A0E-05249DAAB641}"/>
    <cellStyle name="Parasts 3 3 2 5 2" xfId="45093" xr:uid="{675CE48B-4E89-4E51-BB45-DCDD59BE26C6}"/>
    <cellStyle name="Parasts 3 3 2 5 3" xfId="7895" xr:uid="{FAA4E904-761D-4BB3-9F16-AC406A519868}"/>
    <cellStyle name="Parasts 3 3 2 6" xfId="6764" xr:uid="{3C47171F-D50E-447C-8F59-364A13EB0576}"/>
    <cellStyle name="Parasts 3 3 2 6 2" xfId="45652" xr:uid="{D16017CB-B52A-43EA-B5C1-DCE2F2927888}"/>
    <cellStyle name="Parasts 3 3 2 6 3" xfId="8454" xr:uid="{DC80ED01-6F4E-4290-9198-9ECF5B154851}"/>
    <cellStyle name="Parasts 3 3 2 7" xfId="44244" xr:uid="{22878105-F091-4A7F-8110-FAAA00F079DB}"/>
    <cellStyle name="Parasts 3 3 2 8" xfId="44521" xr:uid="{179838E7-A5B7-4295-AF20-327CE226E604}"/>
    <cellStyle name="Parasts 3 3 2 9" xfId="7323" xr:uid="{E064D242-4D8C-4631-9ABB-576FC96072D4}"/>
    <cellStyle name="Parasts 3 3 3" xfId="1537" xr:uid="{00000000-0005-0000-0000-000068140000}"/>
    <cellStyle name="Parasts 3 3 3 2" xfId="1538" xr:uid="{00000000-0005-0000-0000-000069140000}"/>
    <cellStyle name="Parasts 3 3 3 2 2" xfId="5176" xr:uid="{00000000-0005-0000-0000-00006A140000}"/>
    <cellStyle name="Parasts 3 3 3 2 3" xfId="5175" xr:uid="{00000000-0005-0000-0000-00006B140000}"/>
    <cellStyle name="Parasts 3 3 3 2 4" xfId="6191" xr:uid="{6F7F2762-3742-42B4-83F1-E3AA090AF745}"/>
    <cellStyle name="Parasts 3 3 3 2 4 2" xfId="45096" xr:uid="{0B34DF31-76E4-4F87-BBE8-E494560048AF}"/>
    <cellStyle name="Parasts 3 3 3 2 4 3" xfId="7898" xr:uid="{47B446A1-EE53-4BF2-BA25-FDA45252022C}"/>
    <cellStyle name="Parasts 3 3 3 2 5" xfId="6767" xr:uid="{B41C412C-1383-4AEA-BEF1-DBC018B7629A}"/>
    <cellStyle name="Parasts 3 3 3 2 5 2" xfId="45655" xr:uid="{2A943674-F891-406A-80C1-4797FBC6853E}"/>
    <cellStyle name="Parasts 3 3 3 2 5 3" xfId="8457" xr:uid="{DFEF1163-ED81-4B29-8F56-01D748F04803}"/>
    <cellStyle name="Parasts 3 3 3 2 6" xfId="44524" xr:uid="{E9844CA4-6A89-4D71-A913-3740C49F6A4B}"/>
    <cellStyle name="Parasts 3 3 3 2 7" xfId="7326" xr:uid="{CE1E701E-8C47-430C-A64D-0982199A34AC}"/>
    <cellStyle name="Parasts 3 3 3 3" xfId="5177" xr:uid="{00000000-0005-0000-0000-00006C140000}"/>
    <cellStyle name="Parasts 3 3 3 4" xfId="5174" xr:uid="{00000000-0005-0000-0000-00006D140000}"/>
    <cellStyle name="Parasts 3 3 3 5" xfId="6190" xr:uid="{E1C5E453-DFD9-47A5-8E64-042D3A9F38BD}"/>
    <cellStyle name="Parasts 3 3 3 5 2" xfId="45095" xr:uid="{D9915DCC-CF6C-45E6-A913-A2D660751C09}"/>
    <cellStyle name="Parasts 3 3 3 5 3" xfId="7897" xr:uid="{C21B8A3C-F006-456A-A0BC-720F703ED1D6}"/>
    <cellStyle name="Parasts 3 3 3 6" xfId="6766" xr:uid="{CB657F99-1219-4DCF-9700-96AC7A5C2F1B}"/>
    <cellStyle name="Parasts 3 3 3 6 2" xfId="45654" xr:uid="{F1D60A00-0115-42BE-9D84-5C2B648916A2}"/>
    <cellStyle name="Parasts 3 3 3 6 3" xfId="8456" xr:uid="{70D0A3A8-F77A-4141-AB53-27B0AEDC01BC}"/>
    <cellStyle name="Parasts 3 3 3 7" xfId="44245" xr:uid="{370037A3-DD86-4F8C-900E-1F5ECC15698F}"/>
    <cellStyle name="Parasts 3 3 3 8" xfId="44523" xr:uid="{672B111E-8A5D-47A7-A354-BB57036E0C0A}"/>
    <cellStyle name="Parasts 3 3 3 9" xfId="7325" xr:uid="{6AD7D684-66E0-4CC8-A8AB-7FEC2016CD6E}"/>
    <cellStyle name="Parasts 3 3 4" xfId="1539" xr:uid="{00000000-0005-0000-0000-00006E140000}"/>
    <cellStyle name="Parasts 3 3 4 2" xfId="1540" xr:uid="{00000000-0005-0000-0000-00006F140000}"/>
    <cellStyle name="Parasts 3 3 4 2 2" xfId="5180" xr:uid="{00000000-0005-0000-0000-000070140000}"/>
    <cellStyle name="Parasts 3 3 4 2 3" xfId="5179" xr:uid="{00000000-0005-0000-0000-000071140000}"/>
    <cellStyle name="Parasts 3 3 4 2 4" xfId="6193" xr:uid="{577D0AFA-53E2-48BB-93D2-70F89F991435}"/>
    <cellStyle name="Parasts 3 3 4 2 4 2" xfId="45098" xr:uid="{9403DE6D-B951-4713-88C1-E051907F7CF3}"/>
    <cellStyle name="Parasts 3 3 4 2 4 3" xfId="7900" xr:uid="{0372875F-D855-4113-AD37-A36C07239B9D}"/>
    <cellStyle name="Parasts 3 3 4 2 5" xfId="6769" xr:uid="{3F2BA0DE-8B23-42D4-AF1F-623308E89177}"/>
    <cellStyle name="Parasts 3 3 4 2 5 2" xfId="45657" xr:uid="{1D933AB5-9095-4EC3-8147-FD562F28BCA0}"/>
    <cellStyle name="Parasts 3 3 4 2 5 3" xfId="8459" xr:uid="{8A1C455C-E7F5-44E4-BAFA-DF3E515B6469}"/>
    <cellStyle name="Parasts 3 3 4 2 6" xfId="44526" xr:uid="{91F4FC82-43E6-4698-B766-6BE3EB64015B}"/>
    <cellStyle name="Parasts 3 3 4 2 7" xfId="7328" xr:uid="{AE9D26F0-CD1B-4E8E-A138-DFB83BFF3DF9}"/>
    <cellStyle name="Parasts 3 3 4 3" xfId="5181" xr:uid="{00000000-0005-0000-0000-000072140000}"/>
    <cellStyle name="Parasts 3 3 4 4" xfId="5178" xr:uid="{00000000-0005-0000-0000-000073140000}"/>
    <cellStyle name="Parasts 3 3 4 5" xfId="6192" xr:uid="{2A25DA60-9C86-48DE-BAA0-319947819065}"/>
    <cellStyle name="Parasts 3 3 4 5 2" xfId="45097" xr:uid="{B8ACBBF0-984C-4035-9FB6-9F4F4CF1F60A}"/>
    <cellStyle name="Parasts 3 3 4 5 3" xfId="7899" xr:uid="{E9710A3B-4F8D-4AB6-9F82-8F88B839012E}"/>
    <cellStyle name="Parasts 3 3 4 6" xfId="6768" xr:uid="{6D1D3940-A373-4C57-85CE-16F3D4E32EFF}"/>
    <cellStyle name="Parasts 3 3 4 6 2" xfId="45656" xr:uid="{F848FD61-18D1-4623-8A78-03FE88DAE1DF}"/>
    <cellStyle name="Parasts 3 3 4 6 3" xfId="8458" xr:uid="{C1C0F74C-AA69-4C12-9782-96688FC6E0A6}"/>
    <cellStyle name="Parasts 3 3 4 7" xfId="44246" xr:uid="{F351A944-61ED-42FC-8DBA-416F71A65CEF}"/>
    <cellStyle name="Parasts 3 3 4 8" xfId="44525" xr:uid="{430744E2-8ACC-4A31-AC23-11A57D5C0E73}"/>
    <cellStyle name="Parasts 3 3 4 9" xfId="7327" xr:uid="{C3CE8C9C-E9BF-4574-8CB5-CE968A298145}"/>
    <cellStyle name="Parasts 3 3 5" xfId="1541" xr:uid="{00000000-0005-0000-0000-000074140000}"/>
    <cellStyle name="Parasts 3 3 5 2" xfId="5183" xr:uid="{00000000-0005-0000-0000-000075140000}"/>
    <cellStyle name="Parasts 3 3 5 3" xfId="5182" xr:uid="{00000000-0005-0000-0000-000076140000}"/>
    <cellStyle name="Parasts 3 3 5 4" xfId="6194" xr:uid="{E645A510-E32C-4001-B368-56AF38504C93}"/>
    <cellStyle name="Parasts 3 3 5 4 2" xfId="45099" xr:uid="{C118CB4D-A67C-4FED-98D0-12BCF4E4161A}"/>
    <cellStyle name="Parasts 3 3 5 4 3" xfId="7901" xr:uid="{BCEEACE3-2122-4768-8601-D1653D04C6D7}"/>
    <cellStyle name="Parasts 3 3 5 5" xfId="6770" xr:uid="{FCF2C89A-832F-4D56-B86B-E5B97FB4CA8E}"/>
    <cellStyle name="Parasts 3 3 5 5 2" xfId="45658" xr:uid="{96E96A5B-69C9-44CB-AB69-38E670E04A5D}"/>
    <cellStyle name="Parasts 3 3 5 5 3" xfId="8460" xr:uid="{14783960-781E-4301-A26B-22FC5B6C5ED8}"/>
    <cellStyle name="Parasts 3 3 5 6" xfId="44527" xr:uid="{B982039B-7175-481D-B2A0-E50C288CAFAD}"/>
    <cellStyle name="Parasts 3 3 5 7" xfId="7329" xr:uid="{269A2885-AD3B-412C-9F39-EB7CB711CA04}"/>
    <cellStyle name="Parasts 3 3 6" xfId="1542" xr:uid="{00000000-0005-0000-0000-000077140000}"/>
    <cellStyle name="Parasts 3 3 6 2" xfId="5185" xr:uid="{00000000-0005-0000-0000-000078140000}"/>
    <cellStyle name="Parasts 3 3 6 3" xfId="5184" xr:uid="{00000000-0005-0000-0000-000079140000}"/>
    <cellStyle name="Parasts 3 3 6 4" xfId="6195" xr:uid="{66D5C3F0-952F-4B21-B9DB-888B4763054B}"/>
    <cellStyle name="Parasts 3 3 6 4 2" xfId="45100" xr:uid="{616BA45F-C46F-43E5-86EA-8F9AE5E12CDF}"/>
    <cellStyle name="Parasts 3 3 6 4 3" xfId="7902" xr:uid="{28F22088-6DD1-445F-ADBD-0583676D05D4}"/>
    <cellStyle name="Parasts 3 3 6 5" xfId="6771" xr:uid="{60736B0F-DEF3-4D2A-B8DF-111797554CA9}"/>
    <cellStyle name="Parasts 3 3 6 5 2" xfId="45659" xr:uid="{F7D54B03-B32A-4F5D-BC02-C5C31BF9FC07}"/>
    <cellStyle name="Parasts 3 3 6 5 3" xfId="8461" xr:uid="{153C1F6A-BA28-4600-9B17-14EC9721B5A8}"/>
    <cellStyle name="Parasts 3 3 6 6" xfId="44528" xr:uid="{F05C38E2-F82D-4A77-9A07-A7BCA4AA98EA}"/>
    <cellStyle name="Parasts 3 3 6 7" xfId="7330" xr:uid="{8380BB88-A31C-4457-973F-3A79AE1CF882}"/>
    <cellStyle name="Parasts 3 3 7" xfId="1543" xr:uid="{00000000-0005-0000-0000-00007A140000}"/>
    <cellStyle name="Parasts 3 3 7 2" xfId="5187" xr:uid="{00000000-0005-0000-0000-00007B140000}"/>
    <cellStyle name="Parasts 3 3 7 3" xfId="5186" xr:uid="{00000000-0005-0000-0000-00007C140000}"/>
    <cellStyle name="Parasts 3 3 8" xfId="5188" xr:uid="{00000000-0005-0000-0000-00007D140000}"/>
    <cellStyle name="Parasts 3 3 9" xfId="5189" xr:uid="{00000000-0005-0000-0000-00007E140000}"/>
    <cellStyle name="Parasts 3 4" xfId="1544" xr:uid="{00000000-0005-0000-0000-00007F140000}"/>
    <cellStyle name="Parasts 3 4 10" xfId="6772" xr:uid="{C106F609-2EBD-402C-8820-97DD28D3721C}"/>
    <cellStyle name="Parasts 3 4 10 2" xfId="45660" xr:uid="{B66612BF-D58F-45D0-9D82-318D6F23EAE7}"/>
    <cellStyle name="Parasts 3 4 10 3" xfId="8462" xr:uid="{B2D44D5F-29F4-48AA-B57A-6348F026DE43}"/>
    <cellStyle name="Parasts 3 4 11" xfId="44247" xr:uid="{225E24E6-23F7-4481-93DE-E8DD7724E3D0}"/>
    <cellStyle name="Parasts 3 4 12" xfId="44529" xr:uid="{961EC470-9478-4FB6-B398-1E95A9B8A36F}"/>
    <cellStyle name="Parasts 3 4 13" xfId="7331" xr:uid="{386BA68A-51CE-499C-9433-B3DD2AEFC3B6}"/>
    <cellStyle name="Parasts 3 4 2" xfId="1545" xr:uid="{00000000-0005-0000-0000-000080140000}"/>
    <cellStyle name="Parasts 3 4 2 2" xfId="1546" xr:uid="{00000000-0005-0000-0000-000081140000}"/>
    <cellStyle name="Parasts 3 4 2 2 2" xfId="5193" xr:uid="{00000000-0005-0000-0000-000082140000}"/>
    <cellStyle name="Parasts 3 4 2 2 3" xfId="5192" xr:uid="{00000000-0005-0000-0000-000083140000}"/>
    <cellStyle name="Parasts 3 4 2 2 4" xfId="6198" xr:uid="{F1593B88-C0B0-4DE8-8AC5-4524E2E73BCD}"/>
    <cellStyle name="Parasts 3 4 2 2 4 2" xfId="45103" xr:uid="{E62DE710-8DD0-49C3-A1F1-0481644F2D10}"/>
    <cellStyle name="Parasts 3 4 2 2 4 3" xfId="7905" xr:uid="{6038B322-036A-451C-9DBD-B0238130E2F8}"/>
    <cellStyle name="Parasts 3 4 2 2 5" xfId="6774" xr:uid="{46C795A2-8B6B-4B8F-9625-DB87F0F6F82F}"/>
    <cellStyle name="Parasts 3 4 2 2 5 2" xfId="45662" xr:uid="{D2C3D94E-F8C1-426B-BF47-93CDB3F14288}"/>
    <cellStyle name="Parasts 3 4 2 2 5 3" xfId="8464" xr:uid="{46A41BDE-D5FD-4D16-B114-D1334C2EFF55}"/>
    <cellStyle name="Parasts 3 4 2 2 6" xfId="44531" xr:uid="{541E8372-0937-4D23-B37A-07136B7BEE8A}"/>
    <cellStyle name="Parasts 3 4 2 2 7" xfId="7333" xr:uid="{AC66BFE7-324B-4AA7-BB78-2934DD3C341F}"/>
    <cellStyle name="Parasts 3 4 2 3" xfId="5194" xr:uid="{00000000-0005-0000-0000-000084140000}"/>
    <cellStyle name="Parasts 3 4 2 4" xfId="5191" xr:uid="{00000000-0005-0000-0000-000085140000}"/>
    <cellStyle name="Parasts 3 4 2 5" xfId="6197" xr:uid="{407ECE91-D15B-4AB7-A959-2662AD95F098}"/>
    <cellStyle name="Parasts 3 4 2 5 2" xfId="45102" xr:uid="{1265335F-BCF2-41B9-98D1-982ECC15107D}"/>
    <cellStyle name="Parasts 3 4 2 5 3" xfId="7904" xr:uid="{77EF3780-9D8E-4A0A-9953-468CFF433C65}"/>
    <cellStyle name="Parasts 3 4 2 6" xfId="6773" xr:uid="{07912213-F318-4445-9167-17E7CBE1A9F6}"/>
    <cellStyle name="Parasts 3 4 2 6 2" xfId="45661" xr:uid="{FF939304-BB28-4C3D-8952-CEC27E8A47C2}"/>
    <cellStyle name="Parasts 3 4 2 6 3" xfId="8463" xr:uid="{E3CBA466-12C6-4339-B0CB-4504F55A8B33}"/>
    <cellStyle name="Parasts 3 4 2 7" xfId="44248" xr:uid="{C4FA0C65-7144-42BB-A767-961BCC5AAD74}"/>
    <cellStyle name="Parasts 3 4 2 8" xfId="44530" xr:uid="{5F6904E1-D7A5-4894-9BCB-0AEC07BB892F}"/>
    <cellStyle name="Parasts 3 4 2 9" xfId="7332" xr:uid="{E7811ABF-5612-407E-9138-08DBE6309252}"/>
    <cellStyle name="Parasts 3 4 3" xfId="1547" xr:uid="{00000000-0005-0000-0000-000086140000}"/>
    <cellStyle name="Parasts 3 4 3 2" xfId="1548" xr:uid="{00000000-0005-0000-0000-000087140000}"/>
    <cellStyle name="Parasts 3 4 3 2 2" xfId="5197" xr:uid="{00000000-0005-0000-0000-000088140000}"/>
    <cellStyle name="Parasts 3 4 3 2 3" xfId="5196" xr:uid="{00000000-0005-0000-0000-000089140000}"/>
    <cellStyle name="Parasts 3 4 3 2 4" xfId="6200" xr:uid="{0A625FA2-FF34-4DF9-900F-2C6DD2F6DDE7}"/>
    <cellStyle name="Parasts 3 4 3 2 4 2" xfId="45105" xr:uid="{E8EB407C-CFB5-4592-A75A-5D0BDFC25C20}"/>
    <cellStyle name="Parasts 3 4 3 2 4 3" xfId="7907" xr:uid="{5B6D5546-28CC-4B7B-A8F8-C19C9B1F3472}"/>
    <cellStyle name="Parasts 3 4 3 2 5" xfId="6776" xr:uid="{B63C5599-AAFA-4E9F-96AE-BF421AD45C2D}"/>
    <cellStyle name="Parasts 3 4 3 2 5 2" xfId="45664" xr:uid="{8D590F7B-D77F-4849-93F9-13C844191DDA}"/>
    <cellStyle name="Parasts 3 4 3 2 5 3" xfId="8466" xr:uid="{60D4464F-03C0-48C2-B29A-8147CD8A9387}"/>
    <cellStyle name="Parasts 3 4 3 2 6" xfId="44533" xr:uid="{AC89CF92-C348-4732-9491-6EAE520F0021}"/>
    <cellStyle name="Parasts 3 4 3 2 7" xfId="7335" xr:uid="{AF88DDCE-128C-4960-9C42-2FFB767ECEFD}"/>
    <cellStyle name="Parasts 3 4 3 3" xfId="5198" xr:uid="{00000000-0005-0000-0000-00008A140000}"/>
    <cellStyle name="Parasts 3 4 3 4" xfId="5195" xr:uid="{00000000-0005-0000-0000-00008B140000}"/>
    <cellStyle name="Parasts 3 4 3 5" xfId="6199" xr:uid="{8A493187-EA6D-491B-A600-3846E85EBD2E}"/>
    <cellStyle name="Parasts 3 4 3 5 2" xfId="45104" xr:uid="{FA609C60-39F5-49D2-AA6D-DBAFDDF7876A}"/>
    <cellStyle name="Parasts 3 4 3 5 3" xfId="7906" xr:uid="{2AC9EB16-7EB0-4C9E-9237-69116BEFB354}"/>
    <cellStyle name="Parasts 3 4 3 6" xfId="6775" xr:uid="{D8744C88-1EEC-4E63-BDFD-BF64B06B0CDA}"/>
    <cellStyle name="Parasts 3 4 3 6 2" xfId="45663" xr:uid="{84D4159B-BA5E-4D45-BD9C-CDD551FEA8DC}"/>
    <cellStyle name="Parasts 3 4 3 6 3" xfId="8465" xr:uid="{AB5172EB-55C0-4FF6-9398-0E0E6F2FB140}"/>
    <cellStyle name="Parasts 3 4 3 7" xfId="44249" xr:uid="{547B6D54-A5D0-41C4-9A6E-8C45C4A25076}"/>
    <cellStyle name="Parasts 3 4 3 8" xfId="44532" xr:uid="{21B4EABA-77E0-4F64-A569-EB6039F5BB61}"/>
    <cellStyle name="Parasts 3 4 3 9" xfId="7334" xr:uid="{C9AF47AF-BD2D-42FB-B4AB-D7859563088C}"/>
    <cellStyle name="Parasts 3 4 4" xfId="1549" xr:uid="{00000000-0005-0000-0000-00008C140000}"/>
    <cellStyle name="Parasts 3 4 4 2" xfId="1550" xr:uid="{00000000-0005-0000-0000-00008D140000}"/>
    <cellStyle name="Parasts 3 4 4 2 2" xfId="5201" xr:uid="{00000000-0005-0000-0000-00008E140000}"/>
    <cellStyle name="Parasts 3 4 4 2 3" xfId="5200" xr:uid="{00000000-0005-0000-0000-00008F140000}"/>
    <cellStyle name="Parasts 3 4 4 2 4" xfId="6202" xr:uid="{D8FC41B1-CF90-4B3C-A7A9-F6410BCB3503}"/>
    <cellStyle name="Parasts 3 4 4 2 4 2" xfId="45107" xr:uid="{2F7F061A-F6D8-476E-9BC7-9F3752D5BEAF}"/>
    <cellStyle name="Parasts 3 4 4 2 4 3" xfId="7909" xr:uid="{79B8C655-96EA-4CF1-A279-3F90C9D67A7F}"/>
    <cellStyle name="Parasts 3 4 4 2 5" xfId="6778" xr:uid="{BA534F9E-0CB4-4845-B7D8-C34E016393C2}"/>
    <cellStyle name="Parasts 3 4 4 2 5 2" xfId="45666" xr:uid="{A35FD850-0870-4BF5-8C4C-AD4F9A417765}"/>
    <cellStyle name="Parasts 3 4 4 2 5 3" xfId="8468" xr:uid="{073C7777-1CC3-4133-91E2-B4D8E974A602}"/>
    <cellStyle name="Parasts 3 4 4 2 6" xfId="44535" xr:uid="{6858A0D1-7FD2-4FC8-8D42-AE0BE0252715}"/>
    <cellStyle name="Parasts 3 4 4 2 7" xfId="7337" xr:uid="{14F8C6C2-DD6E-4F9A-A34A-72F1BA3D6DF6}"/>
    <cellStyle name="Parasts 3 4 4 3" xfId="5202" xr:uid="{00000000-0005-0000-0000-000090140000}"/>
    <cellStyle name="Parasts 3 4 4 4" xfId="5199" xr:uid="{00000000-0005-0000-0000-000091140000}"/>
    <cellStyle name="Parasts 3 4 4 5" xfId="6201" xr:uid="{D0AB8ECD-FBB3-4C7F-A653-9D4E04595A08}"/>
    <cellStyle name="Parasts 3 4 4 5 2" xfId="45106" xr:uid="{DA78F8AB-E430-41D1-BA10-6ABDBF8CECB5}"/>
    <cellStyle name="Parasts 3 4 4 5 3" xfId="7908" xr:uid="{1E6AB7C0-11F1-4F93-9218-036D717C3DAB}"/>
    <cellStyle name="Parasts 3 4 4 6" xfId="6777" xr:uid="{030D73A3-55DF-4E7E-88ED-B126A6ABDEFB}"/>
    <cellStyle name="Parasts 3 4 4 6 2" xfId="45665" xr:uid="{1385B55B-42D9-4E25-83D6-6CB51E4D8368}"/>
    <cellStyle name="Parasts 3 4 4 6 3" xfId="8467" xr:uid="{FB724FA8-2E6F-41DF-BA5A-D96064AFF741}"/>
    <cellStyle name="Parasts 3 4 4 7" xfId="44250" xr:uid="{0857FB67-2748-45F9-9276-2EB75660E362}"/>
    <cellStyle name="Parasts 3 4 4 8" xfId="44534" xr:uid="{F4CF260A-1227-45FC-AC06-2F9FD743EF7D}"/>
    <cellStyle name="Parasts 3 4 4 9" xfId="7336" xr:uid="{28D197E5-38FA-4C5E-A00D-AFAD398312FB}"/>
    <cellStyle name="Parasts 3 4 5" xfId="1551" xr:uid="{00000000-0005-0000-0000-000092140000}"/>
    <cellStyle name="Parasts 3 4 5 2" xfId="5204" xr:uid="{00000000-0005-0000-0000-000093140000}"/>
    <cellStyle name="Parasts 3 4 5 3" xfId="5203" xr:uid="{00000000-0005-0000-0000-000094140000}"/>
    <cellStyle name="Parasts 3 4 5 4" xfId="6203" xr:uid="{23B85AED-3BEF-4AB9-8211-6EBA58A987AF}"/>
    <cellStyle name="Parasts 3 4 5 4 2" xfId="45108" xr:uid="{59FF723E-8B4E-4E85-93C1-492A216CB777}"/>
    <cellStyle name="Parasts 3 4 5 4 3" xfId="7910" xr:uid="{54C90854-E3E6-403B-9BEB-086A22939CF4}"/>
    <cellStyle name="Parasts 3 4 5 5" xfId="6779" xr:uid="{FDF4E0C9-6D44-44F2-A2CE-C382606DC8A4}"/>
    <cellStyle name="Parasts 3 4 5 5 2" xfId="45667" xr:uid="{7D94B6A7-6D36-48B2-A125-126B52075E66}"/>
    <cellStyle name="Parasts 3 4 5 5 3" xfId="8469" xr:uid="{4B27BADB-4E6E-437C-8C81-48407575C823}"/>
    <cellStyle name="Parasts 3 4 5 6" xfId="44536" xr:uid="{BDF4DFD2-679A-45D4-B176-DDFCF5A7281B}"/>
    <cellStyle name="Parasts 3 4 5 7" xfId="7338" xr:uid="{5936752D-F65D-4B68-8E42-2431CBF5AB9C}"/>
    <cellStyle name="Parasts 3 4 6" xfId="1552" xr:uid="{00000000-0005-0000-0000-000095140000}"/>
    <cellStyle name="Parasts 3 4 6 2" xfId="5206" xr:uid="{00000000-0005-0000-0000-000096140000}"/>
    <cellStyle name="Parasts 3 4 6 3" xfId="5205" xr:uid="{00000000-0005-0000-0000-000097140000}"/>
    <cellStyle name="Parasts 3 4 6 4" xfId="6204" xr:uid="{488FE3F9-2FB9-4B52-B4F3-A6724C426EFF}"/>
    <cellStyle name="Parasts 3 4 6 4 2" xfId="45109" xr:uid="{392ABD2B-E3A3-428A-97BA-9CC4E98FDA1A}"/>
    <cellStyle name="Parasts 3 4 6 4 3" xfId="7911" xr:uid="{44784A1C-5085-4E63-A8A5-502465FCE613}"/>
    <cellStyle name="Parasts 3 4 6 5" xfId="6780" xr:uid="{A816FBD3-C94C-42FC-A5A0-451C8AE2C0A7}"/>
    <cellStyle name="Parasts 3 4 6 5 2" xfId="45668" xr:uid="{BAE6F32B-8489-439E-9982-4854F07E10DC}"/>
    <cellStyle name="Parasts 3 4 6 5 3" xfId="8470" xr:uid="{E7D65A7F-31B9-46F9-8E21-2ACD0C3480E4}"/>
    <cellStyle name="Parasts 3 4 6 6" xfId="44537" xr:uid="{CD2F5F03-1D6E-4200-8AEB-0AE897DC8438}"/>
    <cellStyle name="Parasts 3 4 6 7" xfId="7339" xr:uid="{01C3047C-41A9-4236-AEE7-FFAC7AEB683E}"/>
    <cellStyle name="Parasts 3 4 7" xfId="5207" xr:uid="{00000000-0005-0000-0000-000098140000}"/>
    <cellStyle name="Parasts 3 4 8" xfId="5190" xr:uid="{00000000-0005-0000-0000-000099140000}"/>
    <cellStyle name="Parasts 3 4 9" xfId="6196" xr:uid="{C1096D3A-420A-40BF-8A10-07E801B6F9F3}"/>
    <cellStyle name="Parasts 3 4 9 2" xfId="45101" xr:uid="{56CEAB98-0AE1-4664-935A-1E096B58BF04}"/>
    <cellStyle name="Parasts 3 4 9 3" xfId="7903" xr:uid="{AD21183B-5151-4B79-8E88-542045074472}"/>
    <cellStyle name="Parasts 3 5" xfId="1553" xr:uid="{00000000-0005-0000-0000-00009A140000}"/>
    <cellStyle name="Parasts 3 5 2" xfId="1554" xr:uid="{00000000-0005-0000-0000-00009B140000}"/>
    <cellStyle name="Parasts 3 5 2 2" xfId="5210" xr:uid="{00000000-0005-0000-0000-00009C140000}"/>
    <cellStyle name="Parasts 3 5 2 3" xfId="5209" xr:uid="{00000000-0005-0000-0000-00009D140000}"/>
    <cellStyle name="Parasts 3 5 2 4" xfId="6206" xr:uid="{5FF20C19-2820-4966-884E-C7A35B0C816C}"/>
    <cellStyle name="Parasts 3 5 2 4 2" xfId="45111" xr:uid="{2917A361-FAFB-49A8-8913-56F4B3D6E262}"/>
    <cellStyle name="Parasts 3 5 2 4 3" xfId="7913" xr:uid="{86815C18-04B0-4517-B6E9-92CE4553D801}"/>
    <cellStyle name="Parasts 3 5 2 5" xfId="6782" xr:uid="{0AF315E1-0D4B-43B7-A154-65996778640D}"/>
    <cellStyle name="Parasts 3 5 2 5 2" xfId="45670" xr:uid="{D4A9AF45-0226-40C8-B109-1DCFA9916294}"/>
    <cellStyle name="Parasts 3 5 2 5 3" xfId="8472" xr:uid="{EACB61A6-EB66-4B2D-BA3C-E92FE6CBB70B}"/>
    <cellStyle name="Parasts 3 5 2 6" xfId="44539" xr:uid="{729A453A-C9BD-4CAC-8E95-47B845687822}"/>
    <cellStyle name="Parasts 3 5 2 7" xfId="7341" xr:uid="{0795A3EE-8071-4F5A-82F3-B646CD46B3D0}"/>
    <cellStyle name="Parasts 3 5 3" xfId="5211" xr:uid="{00000000-0005-0000-0000-00009E140000}"/>
    <cellStyle name="Parasts 3 5 4" xfId="5208" xr:uid="{00000000-0005-0000-0000-00009F140000}"/>
    <cellStyle name="Parasts 3 5 5" xfId="6205" xr:uid="{6F47E8DB-51B3-43BF-93D9-33DDA3D85957}"/>
    <cellStyle name="Parasts 3 5 5 2" xfId="45110" xr:uid="{145A18F0-5F68-4F56-BD66-B43C60C2E8FB}"/>
    <cellStyle name="Parasts 3 5 5 3" xfId="7912" xr:uid="{521C6919-242F-490D-B991-5A3F049FADFF}"/>
    <cellStyle name="Parasts 3 5 6" xfId="6781" xr:uid="{A3D806A6-AAA3-4D57-9C14-08A47B70F4C8}"/>
    <cellStyle name="Parasts 3 5 6 2" xfId="45669" xr:uid="{7294D036-43F2-41D2-B603-68331DACDC1F}"/>
    <cellStyle name="Parasts 3 5 6 3" xfId="8471" xr:uid="{0EC790E7-4D9F-4989-9B97-EE30AC7B909A}"/>
    <cellStyle name="Parasts 3 5 7" xfId="44251" xr:uid="{66513804-0E04-4DF4-87A3-2C67E5A8CCEC}"/>
    <cellStyle name="Parasts 3 5 8" xfId="44538" xr:uid="{DA766E4A-8F81-4CEF-A519-3F6A4C3A0970}"/>
    <cellStyle name="Parasts 3 5 9" xfId="7340" xr:uid="{49CDC9B7-F61C-4996-8D47-67737A67B8F1}"/>
    <cellStyle name="Parasts 3 6" xfId="1555" xr:uid="{00000000-0005-0000-0000-0000A0140000}"/>
    <cellStyle name="Parasts 3 6 2" xfId="1556" xr:uid="{00000000-0005-0000-0000-0000A1140000}"/>
    <cellStyle name="Parasts 3 6 2 2" xfId="5214" xr:uid="{00000000-0005-0000-0000-0000A2140000}"/>
    <cellStyle name="Parasts 3 6 2 3" xfId="5213" xr:uid="{00000000-0005-0000-0000-0000A3140000}"/>
    <cellStyle name="Parasts 3 6 2 4" xfId="6208" xr:uid="{188FF2EB-B57A-423C-920C-B63AE3357EA7}"/>
    <cellStyle name="Parasts 3 6 2 4 2" xfId="45113" xr:uid="{F5B7C1B7-4BAD-4E4B-B61D-12A421C4958D}"/>
    <cellStyle name="Parasts 3 6 2 4 3" xfId="7915" xr:uid="{48EEADF5-A342-4A12-993C-EC552D0D66E8}"/>
    <cellStyle name="Parasts 3 6 2 5" xfId="6784" xr:uid="{4164292E-9274-4E28-AFE7-720E098ED850}"/>
    <cellStyle name="Parasts 3 6 2 5 2" xfId="45672" xr:uid="{E5ADE1EA-EE2A-49D3-9724-CACFBD3045E4}"/>
    <cellStyle name="Parasts 3 6 2 5 3" xfId="8474" xr:uid="{A771C7E4-1EFB-46A5-ABB3-9BB57E874938}"/>
    <cellStyle name="Parasts 3 6 2 6" xfId="44541" xr:uid="{94B687C4-C07A-4A75-A78E-54E24F2B8ACC}"/>
    <cellStyle name="Parasts 3 6 2 7" xfId="7343" xr:uid="{319251D9-577A-4CBC-9753-119E6B47E01D}"/>
    <cellStyle name="Parasts 3 6 3" xfId="5215" xr:uid="{00000000-0005-0000-0000-0000A4140000}"/>
    <cellStyle name="Parasts 3 6 4" xfId="5212" xr:uid="{00000000-0005-0000-0000-0000A5140000}"/>
    <cellStyle name="Parasts 3 6 5" xfId="6207" xr:uid="{1CD4CAAC-0B6C-48D9-8AC5-7C8FF9BECB68}"/>
    <cellStyle name="Parasts 3 6 5 2" xfId="45112" xr:uid="{00192633-D7F6-4180-9654-213502D41D41}"/>
    <cellStyle name="Parasts 3 6 5 3" xfId="7914" xr:uid="{6172B590-00C3-4377-A0BF-2352C4816275}"/>
    <cellStyle name="Parasts 3 6 6" xfId="6783" xr:uid="{D45F31ED-0CF3-4512-B864-B3259C7F35BE}"/>
    <cellStyle name="Parasts 3 6 6 2" xfId="45671" xr:uid="{C0197AE4-47F8-4324-A07F-8F530912722F}"/>
    <cellStyle name="Parasts 3 6 6 3" xfId="8473" xr:uid="{C2A7A6D6-B4B0-4842-87F3-603705FA67E5}"/>
    <cellStyle name="Parasts 3 6 7" xfId="44252" xr:uid="{0D04F328-6D89-4B8C-82A5-8BF18E4F9A99}"/>
    <cellStyle name="Parasts 3 6 8" xfId="44540" xr:uid="{0EA32192-5901-4F12-8D98-CFAF8548B9FC}"/>
    <cellStyle name="Parasts 3 6 9" xfId="7342" xr:uid="{A8F0789C-53A5-41A2-87EB-9632B4699CB8}"/>
    <cellStyle name="Parasts 3 7" xfId="1557" xr:uid="{00000000-0005-0000-0000-0000A6140000}"/>
    <cellStyle name="Parasts 3 7 2" xfId="1558" xr:uid="{00000000-0005-0000-0000-0000A7140000}"/>
    <cellStyle name="Parasts 3 7 2 2" xfId="5218" xr:uid="{00000000-0005-0000-0000-0000A8140000}"/>
    <cellStyle name="Parasts 3 7 2 3" xfId="5217" xr:uid="{00000000-0005-0000-0000-0000A9140000}"/>
    <cellStyle name="Parasts 3 7 2 4" xfId="6210" xr:uid="{0ED7A3B6-CB50-434E-8A8F-941F4B908DAF}"/>
    <cellStyle name="Parasts 3 7 2 4 2" xfId="45115" xr:uid="{72367EEB-5DB3-460C-88C6-6EE342E41CAB}"/>
    <cellStyle name="Parasts 3 7 2 4 3" xfId="7917" xr:uid="{13DFD537-1023-4189-BFFD-4344DF389073}"/>
    <cellStyle name="Parasts 3 7 2 5" xfId="6786" xr:uid="{666F42DD-3B62-4E6E-95B0-96FBBBAE5012}"/>
    <cellStyle name="Parasts 3 7 2 5 2" xfId="45674" xr:uid="{60C18F2E-45B8-427F-90CC-C5293197C098}"/>
    <cellStyle name="Parasts 3 7 2 5 3" xfId="8476" xr:uid="{757412B2-ADFD-43A1-A8D9-B6904D1AFFAB}"/>
    <cellStyle name="Parasts 3 7 2 6" xfId="44543" xr:uid="{779E13B6-2897-4E0F-9281-E9D0E2154F17}"/>
    <cellStyle name="Parasts 3 7 2 7" xfId="7345" xr:uid="{AB219DB4-AFB1-4491-946A-B635B9EF9F49}"/>
    <cellStyle name="Parasts 3 7 3" xfId="5219" xr:uid="{00000000-0005-0000-0000-0000AA140000}"/>
    <cellStyle name="Parasts 3 7 4" xfId="5216" xr:uid="{00000000-0005-0000-0000-0000AB140000}"/>
    <cellStyle name="Parasts 3 7 5" xfId="6209" xr:uid="{5A8610E5-EDC8-47A2-9564-6C7BFB79CE9F}"/>
    <cellStyle name="Parasts 3 7 5 2" xfId="45114" xr:uid="{4E4CA814-C440-472A-955E-71408BD1B84E}"/>
    <cellStyle name="Parasts 3 7 5 3" xfId="7916" xr:uid="{C04DED43-32BC-4028-8156-0BB4E230704C}"/>
    <cellStyle name="Parasts 3 7 6" xfId="6785" xr:uid="{99AE946D-684B-4B2E-ADBB-A1363141C84D}"/>
    <cellStyle name="Parasts 3 7 6 2" xfId="45673" xr:uid="{C0060379-3014-4879-B92D-311076F2360F}"/>
    <cellStyle name="Parasts 3 7 6 3" xfId="8475" xr:uid="{3D58573F-46A0-4331-A10C-A273CF2F39B5}"/>
    <cellStyle name="Parasts 3 7 7" xfId="44253" xr:uid="{D947B703-D87B-4BDB-AE74-454B13BCA704}"/>
    <cellStyle name="Parasts 3 7 8" xfId="44542" xr:uid="{4B04B2C0-3595-4B3B-81BC-5A19AD48D852}"/>
    <cellStyle name="Parasts 3 7 9" xfId="7344" xr:uid="{A3D85EC7-C320-416E-8FFF-21901007B8A9}"/>
    <cellStyle name="Parasts 3 8" xfId="1559" xr:uid="{00000000-0005-0000-0000-0000AC140000}"/>
    <cellStyle name="Parasts 3 8 2" xfId="5221" xr:uid="{00000000-0005-0000-0000-0000AD140000}"/>
    <cellStyle name="Parasts 3 8 3" xfId="5220" xr:uid="{00000000-0005-0000-0000-0000AE140000}"/>
    <cellStyle name="Parasts 3 8 4" xfId="6211" xr:uid="{B2888EE2-502F-4F1D-BED9-B31D1B01D38D}"/>
    <cellStyle name="Parasts 3 8 4 2" xfId="45116" xr:uid="{134179B9-02F3-4A40-BD32-9596E48B3791}"/>
    <cellStyle name="Parasts 3 8 4 3" xfId="7918" xr:uid="{10134A24-6734-4969-B6F1-40DE1544E039}"/>
    <cellStyle name="Parasts 3 8 5" xfId="6787" xr:uid="{C354EC72-66CF-4D33-B750-E84B7E609BE5}"/>
    <cellStyle name="Parasts 3 8 5 2" xfId="45675" xr:uid="{162977CE-6700-40D0-BE18-99322E9BEE61}"/>
    <cellStyle name="Parasts 3 8 5 3" xfId="8477" xr:uid="{41D33285-4348-4FCA-9AFD-EA31CA0EB744}"/>
    <cellStyle name="Parasts 3 8 6" xfId="44254" xr:uid="{1089E366-C098-4EB9-AC45-03372CB930A3}"/>
    <cellStyle name="Parasts 3 8 7" xfId="44544" xr:uid="{DA35EBE9-4B4B-4269-A980-28BDFBF74342}"/>
    <cellStyle name="Parasts 3 8 8" xfId="7346" xr:uid="{136842A7-D465-492C-B6F7-AD43A4C9043E}"/>
    <cellStyle name="Parasts 3 9" xfId="1560" xr:uid="{00000000-0005-0000-0000-0000AF140000}"/>
    <cellStyle name="Parasts 3 9 2" xfId="5223" xr:uid="{00000000-0005-0000-0000-0000B0140000}"/>
    <cellStyle name="Parasts 3 9 3" xfId="5222" xr:uid="{00000000-0005-0000-0000-0000B1140000}"/>
    <cellStyle name="Parasts 3 9 4" xfId="6212" xr:uid="{8B8ACB4D-04EB-4AB3-ACA3-C7243B3344B7}"/>
    <cellStyle name="Parasts 3 9 4 2" xfId="45117" xr:uid="{1025C287-1310-4938-BEA1-FFB33747994F}"/>
    <cellStyle name="Parasts 3 9 4 3" xfId="7919" xr:uid="{921B5E34-08C7-4492-9085-8C9860DA5EDC}"/>
    <cellStyle name="Parasts 3 9 5" xfId="6788" xr:uid="{3726F956-552F-433A-831E-32D80391904D}"/>
    <cellStyle name="Parasts 3 9 5 2" xfId="45676" xr:uid="{E5986F15-4143-4FA0-BAA9-3970F3F4E548}"/>
    <cellStyle name="Parasts 3 9 5 3" xfId="8478" xr:uid="{D65D818D-ECB5-4AA3-B2CF-D10F06D7B229}"/>
    <cellStyle name="Parasts 3 9 6" xfId="44238" xr:uid="{E7546AF5-7225-4A19-9C3F-AB1C370899D5}"/>
    <cellStyle name="Parasts 3 9 7" xfId="44545" xr:uid="{E9553420-40CB-43B7-AAB3-555AE037B436}"/>
    <cellStyle name="Parasts 3 9 8" xfId="7347" xr:uid="{3015BFE1-D4F5-4FE6-AA8F-4965FD3A10B6}"/>
    <cellStyle name="Parasts 4" xfId="1561" xr:uid="{00000000-0005-0000-0000-0000B2140000}"/>
    <cellStyle name="Parasts 4 2" xfId="1562" xr:uid="{00000000-0005-0000-0000-0000B3140000}"/>
    <cellStyle name="Parasts 4 2 2" xfId="1563" xr:uid="{00000000-0005-0000-0000-0000B4140000}"/>
    <cellStyle name="Parasts 4 2 2 2" xfId="5227" xr:uid="{00000000-0005-0000-0000-0000B5140000}"/>
    <cellStyle name="Parasts 4 2 2 3" xfId="5226" xr:uid="{00000000-0005-0000-0000-0000B6140000}"/>
    <cellStyle name="Parasts 4 2 3" xfId="5228" xr:uid="{00000000-0005-0000-0000-0000B7140000}"/>
    <cellStyle name="Parasts 4 2 4" xfId="5225" xr:uid="{00000000-0005-0000-0000-0000B8140000}"/>
    <cellStyle name="Parasts 4 2 5" xfId="6213" xr:uid="{45690749-3206-4980-B830-6E1E7EAD59FA}"/>
    <cellStyle name="Parasts 4 2 5 2" xfId="45118" xr:uid="{D94C62AA-A5AC-456C-9839-5EB5DD5D0F14}"/>
    <cellStyle name="Parasts 4 2 5 3" xfId="7920" xr:uid="{40F066CD-322C-49EC-8C61-720043EEA42F}"/>
    <cellStyle name="Parasts 4 2 6" xfId="6789" xr:uid="{D38C1562-DFAA-4328-97BE-DD120B430489}"/>
    <cellStyle name="Parasts 4 2 6 2" xfId="45677" xr:uid="{2BBA21FA-9944-4AF6-88AF-78B677C403A0}"/>
    <cellStyle name="Parasts 4 2 6 3" xfId="8479" xr:uid="{6267C176-8FB3-41A6-92AB-5A9E0D224D92}"/>
    <cellStyle name="Parasts 4 2 7" xfId="44546" xr:uid="{32FAA863-E440-47CB-8BBF-4CE48FF05C7B}"/>
    <cellStyle name="Parasts 4 2 8" xfId="7348" xr:uid="{A81B5A58-46BB-49F7-941A-C0625D99478B}"/>
    <cellStyle name="Parasts 4 3" xfId="1564" xr:uid="{00000000-0005-0000-0000-0000B9140000}"/>
    <cellStyle name="Parasts 4 3 2" xfId="5230" xr:uid="{00000000-0005-0000-0000-0000BA140000}"/>
    <cellStyle name="Parasts 4 3 3" xfId="5229" xr:uid="{00000000-0005-0000-0000-0000BB140000}"/>
    <cellStyle name="Parasts 4 3 4" xfId="44255" xr:uid="{B2427E6F-8F7E-4F89-912E-0D1D13DC9BFB}"/>
    <cellStyle name="Parasts 4 4" xfId="5231" xr:uid="{00000000-0005-0000-0000-0000BC140000}"/>
    <cellStyle name="Parasts 4 5" xfId="5224" xr:uid="{00000000-0005-0000-0000-0000BD140000}"/>
    <cellStyle name="Parasts 5" xfId="1565" xr:uid="{00000000-0005-0000-0000-0000BE140000}"/>
    <cellStyle name="Parasts 5 2" xfId="1566" xr:uid="{00000000-0005-0000-0000-0000BF140000}"/>
    <cellStyle name="Parasts 6" xfId="1567" xr:uid="{00000000-0005-0000-0000-0000C0140000}"/>
    <cellStyle name="Parasts 6 2" xfId="1568" xr:uid="{00000000-0005-0000-0000-0000C1140000}"/>
    <cellStyle name="Parasts 6 2 2" xfId="5234" xr:uid="{00000000-0005-0000-0000-0000C2140000}"/>
    <cellStyle name="Parasts 6 2 3" xfId="5233" xr:uid="{00000000-0005-0000-0000-0000C3140000}"/>
    <cellStyle name="Parasts 6 2 4" xfId="6214" xr:uid="{E337A5A9-615C-4BA9-9930-4205604BC828}"/>
    <cellStyle name="Parasts 6 2 4 2" xfId="45119" xr:uid="{AE551A7D-FA58-42D7-B540-D5323A1A7268}"/>
    <cellStyle name="Parasts 6 2 4 3" xfId="7921" xr:uid="{985B561B-CEE2-44BB-B4C0-98C2C3626846}"/>
    <cellStyle name="Parasts 6 2 5" xfId="6790" xr:uid="{7A617A18-FF42-46A2-A7E4-623952C51846}"/>
    <cellStyle name="Parasts 6 2 5 2" xfId="45678" xr:uid="{0C6E2512-18C7-46CF-835F-FCB677C01052}"/>
    <cellStyle name="Parasts 6 2 5 3" xfId="8480" xr:uid="{A2883167-C519-472C-953A-24AABC49ECCE}"/>
    <cellStyle name="Parasts 6 2 6" xfId="44256" xr:uid="{D3479B0E-A21F-493D-ACF5-D50EC2070E76}"/>
    <cellStyle name="Parasts 6 2 7" xfId="44547" xr:uid="{32B75527-C696-475A-A9EF-41B4A0DED9DE}"/>
    <cellStyle name="Parasts 6 2 8" xfId="7349" xr:uid="{0F0486CF-C537-4E32-95CC-43F01ACD5E24}"/>
    <cellStyle name="Parasts 6 3" xfId="1569" xr:uid="{00000000-0005-0000-0000-0000C4140000}"/>
    <cellStyle name="Parasts 6 3 2" xfId="5236" xr:uid="{00000000-0005-0000-0000-0000C5140000}"/>
    <cellStyle name="Parasts 6 3 3" xfId="5235" xr:uid="{00000000-0005-0000-0000-0000C6140000}"/>
    <cellStyle name="Parasts 6 3 4" xfId="6215" xr:uid="{3C50FE4C-BAD0-4E26-965F-1110140125B3}"/>
    <cellStyle name="Parasts 6 3 4 2" xfId="45120" xr:uid="{F544D3CC-DD63-4875-99B0-DEE30F794EDE}"/>
    <cellStyle name="Parasts 6 3 4 3" xfId="7922" xr:uid="{20233826-C0E4-4CEA-BAE3-8B8C7ED4A46A}"/>
    <cellStyle name="Parasts 6 3 5" xfId="6791" xr:uid="{ED421C2F-F94C-42FA-92F2-59D08FF805DA}"/>
    <cellStyle name="Parasts 6 3 5 2" xfId="45679" xr:uid="{D554ADC1-25DC-431C-B726-9A3A487FA6A1}"/>
    <cellStyle name="Parasts 6 3 5 3" xfId="8481" xr:uid="{CAAB958E-3170-4D51-91C3-89962DB7A214}"/>
    <cellStyle name="Parasts 6 3 6" xfId="44548" xr:uid="{96239BF0-3FC5-48C1-B9C5-F5F2F38864F8}"/>
    <cellStyle name="Parasts 6 3 7" xfId="7350" xr:uid="{D94AB48C-9521-47A8-AFA4-42DC14FB225D}"/>
    <cellStyle name="Parasts 6 4" xfId="5237" xr:uid="{00000000-0005-0000-0000-0000C7140000}"/>
    <cellStyle name="Parasts 6 5" xfId="5232" xr:uid="{00000000-0005-0000-0000-0000C8140000}"/>
    <cellStyle name="Parasts 7" xfId="1570" xr:uid="{00000000-0005-0000-0000-0000C9140000}"/>
    <cellStyle name="Parasts 7 2" xfId="1571" xr:uid="{00000000-0005-0000-0000-0000CA140000}"/>
    <cellStyle name="Parasts 7 2 2" xfId="5240" xr:uid="{00000000-0005-0000-0000-0000CB140000}"/>
    <cellStyle name="Parasts 7 2 3" xfId="5239" xr:uid="{00000000-0005-0000-0000-0000CC140000}"/>
    <cellStyle name="Parasts 7 2 4" xfId="6216" xr:uid="{7FC3C8E2-7E3A-4C2D-AE0C-2DF13E7C59B6}"/>
    <cellStyle name="Parasts 7 2 4 2" xfId="45121" xr:uid="{4BEBB62E-389F-444B-A206-52E81BEE7818}"/>
    <cellStyle name="Parasts 7 2 4 3" xfId="7923" xr:uid="{BA32B419-9AE5-4565-B2B3-AB4D565DBC27}"/>
    <cellStyle name="Parasts 7 2 5" xfId="6792" xr:uid="{A7CE3FB1-8713-4EE5-BF6F-17B61A082D36}"/>
    <cellStyle name="Parasts 7 2 5 2" xfId="45680" xr:uid="{14E83E9D-3336-45FA-B150-85820C8F004E}"/>
    <cellStyle name="Parasts 7 2 5 3" xfId="8482" xr:uid="{5638BF64-7C14-4EC2-B8F0-59CCCB54C013}"/>
    <cellStyle name="Parasts 7 2 6" xfId="44549" xr:uid="{ADB50221-0E76-4F01-9EB8-53049545033C}"/>
    <cellStyle name="Parasts 7 2 7" xfId="7351" xr:uid="{FBA40191-914A-431C-9B7E-AC6BF104260C}"/>
    <cellStyle name="Parasts 7 3" xfId="5241" xr:uid="{00000000-0005-0000-0000-0000CD140000}"/>
    <cellStyle name="Parasts 7 4" xfId="5238" xr:uid="{00000000-0005-0000-0000-0000CE140000}"/>
    <cellStyle name="Parasts 8" xfId="1572" xr:uid="{00000000-0005-0000-0000-0000CF140000}"/>
    <cellStyle name="Parasts 8 2" xfId="1573" xr:uid="{00000000-0005-0000-0000-0000D0140000}"/>
    <cellStyle name="Parasts 8 2 2" xfId="5244" xr:uid="{00000000-0005-0000-0000-0000D1140000}"/>
    <cellStyle name="Parasts 8 2 3" xfId="5243" xr:uid="{00000000-0005-0000-0000-0000D2140000}"/>
    <cellStyle name="Parasts 8 2 4" xfId="5950" xr:uid="{E26F0C2F-0E91-4833-9DB6-9B0ED473840F}"/>
    <cellStyle name="Parasts 8 3" xfId="5245" xr:uid="{00000000-0005-0000-0000-0000D3140000}"/>
    <cellStyle name="Parasts 8 4" xfId="5246" xr:uid="{00000000-0005-0000-0000-0000D4140000}"/>
    <cellStyle name="Parasts 8 5" xfId="5242" xr:uid="{00000000-0005-0000-0000-0000D5140000}"/>
    <cellStyle name="Parasts 8 6" xfId="5949" xr:uid="{F59D9948-A67D-46DD-AB94-669B6B652D23}"/>
    <cellStyle name="Parasts 9" xfId="1574" xr:uid="{00000000-0005-0000-0000-0000D6140000}"/>
    <cellStyle name="Parasts 9 2" xfId="1575" xr:uid="{00000000-0005-0000-0000-0000D7140000}"/>
    <cellStyle name="Parasts 9 2 2" xfId="1712" xr:uid="{00000000-0005-0000-0000-0000D8140000}"/>
    <cellStyle name="Parasts 9 2 2 2" xfId="5247" xr:uid="{00000000-0005-0000-0000-0000D9140000}"/>
    <cellStyle name="Parasts 9 2 2 3" xfId="6246" xr:uid="{AFDE35C5-0E6D-4CD4-9E3F-152D53ADE083}"/>
    <cellStyle name="Parasts 9 3" xfId="5248" xr:uid="{00000000-0005-0000-0000-0000DA140000}"/>
    <cellStyle name="Parasts 9 4" xfId="5249" xr:uid="{00000000-0005-0000-0000-0000DB140000}"/>
    <cellStyle name="Parasts 9 5" xfId="5951" xr:uid="{4246F75D-5BC1-4CDE-95AF-3EEFCA0AEC04}"/>
    <cellStyle name="Parasts 9 6" xfId="6217" xr:uid="{20F3F827-E19F-435D-8E99-08993BFC7200}"/>
    <cellStyle name="Parasts 9 6 2" xfId="45122" xr:uid="{5E3E697A-C365-4C31-8093-5AEBC680DD28}"/>
    <cellStyle name="Parasts 9 6 3" xfId="7924" xr:uid="{E465D02F-3C9B-4242-82BC-71BA54FA693A}"/>
    <cellStyle name="Parasts 9 7" xfId="6793" xr:uid="{C147A182-BC97-486E-9BA1-EA2A9AECEF19}"/>
    <cellStyle name="Parasts 9 7 2" xfId="45681" xr:uid="{33F2C6E0-CC53-4B52-8E0C-CC21BCB6790B}"/>
    <cellStyle name="Parasts 9 7 3" xfId="8483" xr:uid="{3F4E8155-DA82-428E-81CC-5262A0BE0C43}"/>
    <cellStyle name="Parasts 9 8" xfId="44550" xr:uid="{411D5CDB-248B-48BC-9007-C7B950F1BE86}"/>
    <cellStyle name="Parasts 9 9" xfId="7352" xr:uid="{B82BF481-7E13-4F9A-B3F7-9510B603A76E}"/>
    <cellStyle name="Paskaidrojošs teksts 2" xfId="1576" xr:uid="{00000000-0005-0000-0000-0000DC140000}"/>
    <cellStyle name="Paskaidrojošs teksts 2 2" xfId="1577" xr:uid="{00000000-0005-0000-0000-0000DD140000}"/>
    <cellStyle name="Paskaidrojošs teksts 2 2 2" xfId="5258" xr:uid="{00000000-0005-0000-0000-0000DE140000}"/>
    <cellStyle name="Paskaidrojošs teksts 2 2 3" xfId="5257" xr:uid="{00000000-0005-0000-0000-0000DF140000}"/>
    <cellStyle name="Paskaidrojošs teksts 2 2 4" xfId="44258" xr:uid="{3BC28D6B-F1D8-4C28-B0E2-B32D057EBC9E}"/>
    <cellStyle name="Paskaidrojošs teksts 2 3" xfId="5259" xr:uid="{00000000-0005-0000-0000-0000E0140000}"/>
    <cellStyle name="Paskaidrojošs teksts 2 3 2" xfId="5260" xr:uid="{00000000-0005-0000-0000-0000E1140000}"/>
    <cellStyle name="Paskaidrojošs teksts 2 3 3" xfId="44257" xr:uid="{38E72BA1-F1B7-4361-94F4-F8B26BFA3003}"/>
    <cellStyle name="Paskaidrojošs teksts 2 4" xfId="5261" xr:uid="{00000000-0005-0000-0000-0000E2140000}"/>
    <cellStyle name="Paskaidrojošs teksts 2 5" xfId="5256" xr:uid="{00000000-0005-0000-0000-0000E3140000}"/>
    <cellStyle name="Pārbaudes šūna 2" xfId="1578" xr:uid="{00000000-0005-0000-0000-0000E4140000}"/>
    <cellStyle name="Pārbaudes šūna 2 2" xfId="1579" xr:uid="{00000000-0005-0000-0000-0000E5140000}"/>
    <cellStyle name="Pārbaudes šūna 2 2 2" xfId="5252" xr:uid="{00000000-0005-0000-0000-0000E6140000}"/>
    <cellStyle name="Pārbaudes šūna 2 2 3" xfId="5251" xr:uid="{00000000-0005-0000-0000-0000E7140000}"/>
    <cellStyle name="Pārbaudes šūna 2 2 4" xfId="44260" xr:uid="{D76B1A13-9034-4544-B167-B9B5A15CF4FA}"/>
    <cellStyle name="Pārbaudes šūna 2 3" xfId="5253" xr:uid="{00000000-0005-0000-0000-0000E8140000}"/>
    <cellStyle name="Pārbaudes šūna 2 3 2" xfId="5254" xr:uid="{00000000-0005-0000-0000-0000E9140000}"/>
    <cellStyle name="Pārbaudes šūna 2 3 3" xfId="44259" xr:uid="{24661551-F1B2-4E52-B5E4-DA43574E4A01}"/>
    <cellStyle name="Pārbaudes šūna 2 4" xfId="5255" xr:uid="{00000000-0005-0000-0000-0000EA140000}"/>
    <cellStyle name="Pārbaudes šūna 2 5" xfId="5250" xr:uid="{00000000-0005-0000-0000-0000EB140000}"/>
    <cellStyle name="Pealkiri" xfId="1580" xr:uid="{00000000-0005-0000-0000-0000EC140000}"/>
    <cellStyle name="Pealkiri 1" xfId="1581" xr:uid="{00000000-0005-0000-0000-0000ED140000}"/>
    <cellStyle name="Pealkiri 1 2" xfId="5264" xr:uid="{00000000-0005-0000-0000-0000EE140000}"/>
    <cellStyle name="Pealkiri 1 3" xfId="5263" xr:uid="{00000000-0005-0000-0000-0000EF140000}"/>
    <cellStyle name="Pealkiri 2" xfId="1582" xr:uid="{00000000-0005-0000-0000-0000F0140000}"/>
    <cellStyle name="Pealkiri 2 2" xfId="5266" xr:uid="{00000000-0005-0000-0000-0000F1140000}"/>
    <cellStyle name="Pealkiri 2 3" xfId="5265" xr:uid="{00000000-0005-0000-0000-0000F2140000}"/>
    <cellStyle name="Pealkiri 3" xfId="1583" xr:uid="{00000000-0005-0000-0000-0000F3140000}"/>
    <cellStyle name="Pealkiri 3 2" xfId="5268" xr:uid="{00000000-0005-0000-0000-0000F4140000}"/>
    <cellStyle name="Pealkiri 3 3" xfId="5267" xr:uid="{00000000-0005-0000-0000-0000F5140000}"/>
    <cellStyle name="Pealkiri 4" xfId="1584" xr:uid="{00000000-0005-0000-0000-0000F6140000}"/>
    <cellStyle name="Pealkiri 4 2" xfId="5270" xr:uid="{00000000-0005-0000-0000-0000F7140000}"/>
    <cellStyle name="Pealkiri 4 3" xfId="5269" xr:uid="{00000000-0005-0000-0000-0000F8140000}"/>
    <cellStyle name="Pealkiri 5" xfId="5271" xr:uid="{00000000-0005-0000-0000-0000F9140000}"/>
    <cellStyle name="Pealkiri 6" xfId="5262" xr:uid="{00000000-0005-0000-0000-0000FA140000}"/>
    <cellStyle name="Percent 2" xfId="1585" xr:uid="{00000000-0005-0000-0000-0000FB140000}"/>
    <cellStyle name="Percent 2 2" xfId="1586" xr:uid="{00000000-0005-0000-0000-0000FC140000}"/>
    <cellStyle name="Percent 2 2 2" xfId="5274" xr:uid="{00000000-0005-0000-0000-0000FD140000}"/>
    <cellStyle name="Percent 2 2 3" xfId="5273" xr:uid="{00000000-0005-0000-0000-0000FE140000}"/>
    <cellStyle name="Percent 2 3" xfId="1587" xr:uid="{00000000-0005-0000-0000-0000FF140000}"/>
    <cellStyle name="Percent 2 3 2" xfId="5276" xr:uid="{00000000-0005-0000-0000-000000150000}"/>
    <cellStyle name="Percent 2 3 3" xfId="5275" xr:uid="{00000000-0005-0000-0000-000001150000}"/>
    <cellStyle name="Percent 2 4" xfId="1588" xr:uid="{00000000-0005-0000-0000-000002150000}"/>
    <cellStyle name="Percent 2 4 2" xfId="5278" xr:uid="{00000000-0005-0000-0000-000003150000}"/>
    <cellStyle name="Percent 2 4 3" xfId="5277" xr:uid="{00000000-0005-0000-0000-000004150000}"/>
    <cellStyle name="Percent 2 5" xfId="1589" xr:uid="{00000000-0005-0000-0000-000005150000}"/>
    <cellStyle name="Percent 2 5 2" xfId="5280" xr:uid="{00000000-0005-0000-0000-000006150000}"/>
    <cellStyle name="Percent 2 5 3" xfId="5279" xr:uid="{00000000-0005-0000-0000-000007150000}"/>
    <cellStyle name="Percent 2 6" xfId="5281" xr:uid="{00000000-0005-0000-0000-000008150000}"/>
    <cellStyle name="Percent 2 7" xfId="5272" xr:uid="{00000000-0005-0000-0000-000009150000}"/>
    <cellStyle name="Percent 3" xfId="1590" xr:uid="{00000000-0005-0000-0000-00000A150000}"/>
    <cellStyle name="Percent 3 2" xfId="5283" xr:uid="{00000000-0005-0000-0000-00000B150000}"/>
    <cellStyle name="Percent 3 3" xfId="5282" xr:uid="{00000000-0005-0000-0000-00000C150000}"/>
    <cellStyle name="Percent 4" xfId="1591" xr:uid="{00000000-0005-0000-0000-00000D150000}"/>
    <cellStyle name="Percent 4 2" xfId="5285" xr:uid="{00000000-0005-0000-0000-00000E150000}"/>
    <cellStyle name="Percent 4 3" xfId="5284" xr:uid="{00000000-0005-0000-0000-00000F150000}"/>
    <cellStyle name="Piezīme 2" xfId="1592" xr:uid="{00000000-0005-0000-0000-000010150000}"/>
    <cellStyle name="Piezīme 2 2" xfId="1593" xr:uid="{00000000-0005-0000-0000-000011150000}"/>
    <cellStyle name="Piezīme 2 2 2" xfId="5288" xr:uid="{00000000-0005-0000-0000-000012150000}"/>
    <cellStyle name="Piezīme 2 2 3" xfId="5289" xr:uid="{00000000-0005-0000-0000-000013150000}"/>
    <cellStyle name="Piezīme 2 2 4" xfId="5287" xr:uid="{00000000-0005-0000-0000-000014150000}"/>
    <cellStyle name="Piezīme 2 2 5" xfId="44262" xr:uid="{2CBDBD80-5EFA-4263-9352-A05BCB02B6F7}"/>
    <cellStyle name="Piezīme 2 3" xfId="5290" xr:uid="{00000000-0005-0000-0000-000015150000}"/>
    <cellStyle name="Piezīme 2 3 2" xfId="5291" xr:uid="{00000000-0005-0000-0000-000016150000}"/>
    <cellStyle name="Piezīme 2 3 3" xfId="44261" xr:uid="{62F95E4C-23CB-4420-A6B9-12A2ACDE6F71}"/>
    <cellStyle name="Piezīme 2 4" xfId="5292" xr:uid="{00000000-0005-0000-0000-000017150000}"/>
    <cellStyle name="Piezīme 2 5" xfId="5286" xr:uid="{00000000-0005-0000-0000-000018150000}"/>
    <cellStyle name="Piezīme 2_AR" xfId="5293" xr:uid="{00000000-0005-0000-0000-000019150000}"/>
    <cellStyle name="Piezīme 3" xfId="36566" xr:uid="{F221F224-CEEF-4E69-8F8B-BF97099C3EA5}"/>
    <cellStyle name="Piezīme 4" xfId="36567" xr:uid="{429E29B2-1576-482B-A913-3E967C1CCCA4}"/>
    <cellStyle name="Result 1" xfId="1594" xr:uid="{00000000-0005-0000-0000-00001A150000}"/>
    <cellStyle name="Result 1 2" xfId="5295" xr:uid="{00000000-0005-0000-0000-00001B150000}"/>
    <cellStyle name="Result 1 3" xfId="5294" xr:uid="{00000000-0005-0000-0000-00001C150000}"/>
    <cellStyle name="Result2 1" xfId="1595" xr:uid="{00000000-0005-0000-0000-00001D150000}"/>
    <cellStyle name="Result2 1 2" xfId="1596" xr:uid="{00000000-0005-0000-0000-00001E150000}"/>
    <cellStyle name="Result2 1 2 2" xfId="5298" xr:uid="{00000000-0005-0000-0000-00001F150000}"/>
    <cellStyle name="Result2 1 2 3" xfId="5297" xr:uid="{00000000-0005-0000-0000-000020150000}"/>
    <cellStyle name="Result2 1 3" xfId="5299" xr:uid="{00000000-0005-0000-0000-000021150000}"/>
    <cellStyle name="Result2 1 4" xfId="5296" xr:uid="{00000000-0005-0000-0000-000022150000}"/>
    <cellStyle name="Rõhk1" xfId="1597" xr:uid="{00000000-0005-0000-0000-000023150000}"/>
    <cellStyle name="Rõhk1 2" xfId="5301" xr:uid="{00000000-0005-0000-0000-000024150000}"/>
    <cellStyle name="Rõhk1 3" xfId="5300" xr:uid="{00000000-0005-0000-0000-000025150000}"/>
    <cellStyle name="Rõhk2" xfId="1598" xr:uid="{00000000-0005-0000-0000-000026150000}"/>
    <cellStyle name="Rõhk2 2" xfId="5303" xr:uid="{00000000-0005-0000-0000-000027150000}"/>
    <cellStyle name="Rõhk2 3" xfId="5302" xr:uid="{00000000-0005-0000-0000-000028150000}"/>
    <cellStyle name="Rõhk3" xfId="1599" xr:uid="{00000000-0005-0000-0000-000029150000}"/>
    <cellStyle name="Rõhk3 2" xfId="5305" xr:uid="{00000000-0005-0000-0000-00002A150000}"/>
    <cellStyle name="Rõhk3 3" xfId="5304" xr:uid="{00000000-0005-0000-0000-00002B150000}"/>
    <cellStyle name="Rõhk4" xfId="1600" xr:uid="{00000000-0005-0000-0000-00002C150000}"/>
    <cellStyle name="Rõhk4 2" xfId="5307" xr:uid="{00000000-0005-0000-0000-00002D150000}"/>
    <cellStyle name="Rõhk4 3" xfId="5306" xr:uid="{00000000-0005-0000-0000-00002E150000}"/>
    <cellStyle name="Rõhk5" xfId="1601" xr:uid="{00000000-0005-0000-0000-00002F150000}"/>
    <cellStyle name="Rõhk5 2" xfId="5309" xr:uid="{00000000-0005-0000-0000-000030150000}"/>
    <cellStyle name="Rõhk5 3" xfId="5308" xr:uid="{00000000-0005-0000-0000-000031150000}"/>
    <cellStyle name="Rõhk6" xfId="1602" xr:uid="{00000000-0005-0000-0000-000032150000}"/>
    <cellStyle name="Rõhk6 2" xfId="5311" xr:uid="{00000000-0005-0000-0000-000033150000}"/>
    <cellStyle name="Rõhk6 3" xfId="5310" xr:uid="{00000000-0005-0000-0000-000034150000}"/>
    <cellStyle name="Saistīta šūna 2" xfId="1603" xr:uid="{00000000-0005-0000-0000-000035150000}"/>
    <cellStyle name="Saistīta šūna 2 2" xfId="5315" xr:uid="{00000000-0005-0000-0000-000036150000}"/>
    <cellStyle name="Saistīta šūna 2 3" xfId="5317" xr:uid="{00000000-0005-0000-0000-000037150000}"/>
    <cellStyle name="Saistīta šūna 2 4" xfId="5319" xr:uid="{00000000-0005-0000-0000-000038150000}"/>
    <cellStyle name="Saistīta šūna 2 5" xfId="5321" xr:uid="{00000000-0005-0000-0000-000039150000}"/>
    <cellStyle name="Saistīta šūna 2 6" xfId="5322" xr:uid="{00000000-0005-0000-0000-00003A150000}"/>
    <cellStyle name="Saistīta šūna 2 7" xfId="5313" xr:uid="{00000000-0005-0000-0000-00003B150000}"/>
    <cellStyle name="Saistītā šūna" xfId="1604" xr:uid="{00000000-0005-0000-0000-00003C150000}"/>
    <cellStyle name="Saistītā šūna 2" xfId="1605" xr:uid="{00000000-0005-0000-0000-00003D150000}"/>
    <cellStyle name="Saistītā šūna 2 2" xfId="5316" xr:uid="{00000000-0005-0000-0000-00003E150000}"/>
    <cellStyle name="Saistītā šūna 2 2 2" xfId="44263" xr:uid="{D0DB33D1-C036-4566-9092-5252BD0514ED}"/>
    <cellStyle name="Saistītā šūna 2 3" xfId="5318" xr:uid="{00000000-0005-0000-0000-00003F150000}"/>
    <cellStyle name="Saistītā šūna 2 4" xfId="5320" xr:uid="{00000000-0005-0000-0000-000040150000}"/>
    <cellStyle name="Saistītā šūna 2 5" xfId="5314" xr:uid="{00000000-0005-0000-0000-000041150000}"/>
    <cellStyle name="Saistītā šūna 2 6" xfId="43394" xr:uid="{22B37B65-8183-480A-B439-E2670D31C06B}"/>
    <cellStyle name="Saistītā šūna 3" xfId="5323" xr:uid="{00000000-0005-0000-0000-000042150000}"/>
    <cellStyle name="Saistītā šūna 4" xfId="5324" xr:uid="{00000000-0005-0000-0000-000043150000}"/>
    <cellStyle name="Saistītā šūna 5" xfId="5312" xr:uid="{00000000-0005-0000-0000-000044150000}"/>
    <cellStyle name="Saistītā šūna_3_1" xfId="5325" xr:uid="{00000000-0005-0000-0000-000045150000}"/>
    <cellStyle name="Selgitav tekst" xfId="1606" xr:uid="{00000000-0005-0000-0000-000046150000}"/>
    <cellStyle name="Selgitav tekst 2" xfId="5327" xr:uid="{00000000-0005-0000-0000-000047150000}"/>
    <cellStyle name="Selgitav tekst 3" xfId="5326" xr:uid="{00000000-0005-0000-0000-000048150000}"/>
    <cellStyle name="Sisestus" xfId="1607" xr:uid="{00000000-0005-0000-0000-000049150000}"/>
    <cellStyle name="Sisestus 2" xfId="5329" xr:uid="{00000000-0005-0000-0000-00004A150000}"/>
    <cellStyle name="Sisestus 3" xfId="5328" xr:uid="{00000000-0005-0000-0000-00004B150000}"/>
    <cellStyle name="Slikts 2" xfId="1608" xr:uid="{00000000-0005-0000-0000-00004C150000}"/>
    <cellStyle name="Slikts 2 2" xfId="1609" xr:uid="{00000000-0005-0000-0000-00004D150000}"/>
    <cellStyle name="Slikts 2 2 2" xfId="5332" xr:uid="{00000000-0005-0000-0000-00004E150000}"/>
    <cellStyle name="Slikts 2 2 3" xfId="5331" xr:uid="{00000000-0005-0000-0000-00004F150000}"/>
    <cellStyle name="Slikts 2 2 4" xfId="44265" xr:uid="{E57A661A-54F5-4D7D-9E46-704F4C977E18}"/>
    <cellStyle name="Slikts 2 3" xfId="5333" xr:uid="{00000000-0005-0000-0000-000050150000}"/>
    <cellStyle name="Slikts 2 3 2" xfId="5334" xr:uid="{00000000-0005-0000-0000-000051150000}"/>
    <cellStyle name="Slikts 2 3 3" xfId="44264" xr:uid="{A57D7497-F0E3-47FC-9DF1-0BEE716D174B}"/>
    <cellStyle name="Slikts 2 4" xfId="5335" xr:uid="{00000000-0005-0000-0000-000052150000}"/>
    <cellStyle name="Slikts 2 5" xfId="5330" xr:uid="{00000000-0005-0000-0000-000053150000}"/>
    <cellStyle name="Standard_Sonderpreisliste 2002-2" xfId="1610" xr:uid="{00000000-0005-0000-0000-000054150000}"/>
    <cellStyle name="Stils 1" xfId="1611" xr:uid="{00000000-0005-0000-0000-000055150000}"/>
    <cellStyle name="Stils 1 2" xfId="1612" xr:uid="{00000000-0005-0000-0000-000056150000}"/>
    <cellStyle name="Stils 1 2 2" xfId="1613" xr:uid="{00000000-0005-0000-0000-000057150000}"/>
    <cellStyle name="Stils 1 2 2 2" xfId="1614" xr:uid="{00000000-0005-0000-0000-000058150000}"/>
    <cellStyle name="Stils 1 2 2 2 2" xfId="5340" xr:uid="{00000000-0005-0000-0000-000059150000}"/>
    <cellStyle name="Stils 1 2 2 2 3" xfId="5339" xr:uid="{00000000-0005-0000-0000-00005A150000}"/>
    <cellStyle name="Stils 1 2 2 2 4" xfId="6219" xr:uid="{7FB86604-EC8B-4031-8D5D-2845D43E3C1D}"/>
    <cellStyle name="Stils 1 2 2 3" xfId="5341" xr:uid="{00000000-0005-0000-0000-00005B150000}"/>
    <cellStyle name="Stils 1 2 2 4" xfId="5338" xr:uid="{00000000-0005-0000-0000-00005C150000}"/>
    <cellStyle name="Stils 1 2 2 5" xfId="6218" xr:uid="{5E1F4937-B41C-43CD-95A1-653BC6A08588}"/>
    <cellStyle name="Stils 1 2 3" xfId="5342" xr:uid="{00000000-0005-0000-0000-00005D150000}"/>
    <cellStyle name="Stils 1 2 4" xfId="5337" xr:uid="{00000000-0005-0000-0000-00005E150000}"/>
    <cellStyle name="Stils 1 2_3_k" xfId="5343" xr:uid="{00000000-0005-0000-0000-00005F150000}"/>
    <cellStyle name="Stils 1 3" xfId="1615" xr:uid="{00000000-0005-0000-0000-000060150000}"/>
    <cellStyle name="Stils 1 3 2" xfId="5345" xr:uid="{00000000-0005-0000-0000-000061150000}"/>
    <cellStyle name="Stils 1 3 3" xfId="5346" xr:uid="{00000000-0005-0000-0000-000062150000}"/>
    <cellStyle name="Stils 1 3 4" xfId="5344" xr:uid="{00000000-0005-0000-0000-000063150000}"/>
    <cellStyle name="Stils 1 4" xfId="1616" xr:uid="{00000000-0005-0000-0000-000064150000}"/>
    <cellStyle name="Stils 1 4 2" xfId="5348" xr:uid="{00000000-0005-0000-0000-000065150000}"/>
    <cellStyle name="Stils 1 4 3" xfId="5347" xr:uid="{00000000-0005-0000-0000-000066150000}"/>
    <cellStyle name="Stils 1 5" xfId="1617" xr:uid="{00000000-0005-0000-0000-000067150000}"/>
    <cellStyle name="Stils 1 5 2" xfId="5350" xr:uid="{00000000-0005-0000-0000-000068150000}"/>
    <cellStyle name="Stils 1 5 3" xfId="5349" xr:uid="{00000000-0005-0000-0000-000069150000}"/>
    <cellStyle name="Stils 1 6" xfId="5351" xr:uid="{00000000-0005-0000-0000-00006A150000}"/>
    <cellStyle name="Stils 1 7" xfId="5336" xr:uid="{00000000-0005-0000-0000-00006B150000}"/>
    <cellStyle name="Stils 1_1.1. " xfId="5352" xr:uid="{00000000-0005-0000-0000-00006C150000}"/>
    <cellStyle name="Style 1" xfId="1618" xr:uid="{00000000-0005-0000-0000-00006D150000}"/>
    <cellStyle name="Style 1 2" xfId="1619" xr:uid="{00000000-0005-0000-0000-00006E150000}"/>
    <cellStyle name="Style 1 2 2" xfId="1620" xr:uid="{00000000-0005-0000-0000-00006F150000}"/>
    <cellStyle name="Style 1 2 2 2" xfId="1621" xr:uid="{00000000-0005-0000-0000-000070150000}"/>
    <cellStyle name="Style 1 2 2 2 2" xfId="5357" xr:uid="{00000000-0005-0000-0000-000071150000}"/>
    <cellStyle name="Style 1 2 2 2 3" xfId="5356" xr:uid="{00000000-0005-0000-0000-000072150000}"/>
    <cellStyle name="Style 1 2 2 2 4" xfId="6220" xr:uid="{EE8FF3F0-2CF4-4F2B-A345-33763CFF7771}"/>
    <cellStyle name="Style 1 2 2 3" xfId="1622" xr:uid="{00000000-0005-0000-0000-000073150000}"/>
    <cellStyle name="Style 1 2 2 3 2" xfId="5359" xr:uid="{00000000-0005-0000-0000-000074150000}"/>
    <cellStyle name="Style 1 2 2 3 3" xfId="5358" xr:uid="{00000000-0005-0000-0000-000075150000}"/>
    <cellStyle name="Style 1 2 2 3 4" xfId="6221" xr:uid="{282532F4-1666-46EB-925A-8C22E1E2969D}"/>
    <cellStyle name="Style 1 2 2 4" xfId="5360" xr:uid="{00000000-0005-0000-0000-000076150000}"/>
    <cellStyle name="Style 1 2 2 5" xfId="5355" xr:uid="{00000000-0005-0000-0000-000077150000}"/>
    <cellStyle name="Style 1 2 3" xfId="1623" xr:uid="{00000000-0005-0000-0000-000078150000}"/>
    <cellStyle name="Style 1 2 3 2" xfId="1624" xr:uid="{00000000-0005-0000-0000-000079150000}"/>
    <cellStyle name="Style 1 2 3 2 2" xfId="5363" xr:uid="{00000000-0005-0000-0000-00007A150000}"/>
    <cellStyle name="Style 1 2 3 2 3" xfId="5362" xr:uid="{00000000-0005-0000-0000-00007B150000}"/>
    <cellStyle name="Style 1 2 3 3" xfId="5364" xr:uid="{00000000-0005-0000-0000-00007C150000}"/>
    <cellStyle name="Style 1 2 3 4" xfId="5361" xr:uid="{00000000-0005-0000-0000-00007D150000}"/>
    <cellStyle name="Style 1 2 4" xfId="1625" xr:uid="{00000000-0005-0000-0000-00007E150000}"/>
    <cellStyle name="Style 1 2 4 2" xfId="5366" xr:uid="{00000000-0005-0000-0000-00007F150000}"/>
    <cellStyle name="Style 1 2 4 3" xfId="5365" xr:uid="{00000000-0005-0000-0000-000080150000}"/>
    <cellStyle name="Style 1 2 5" xfId="1626" xr:uid="{00000000-0005-0000-0000-000081150000}"/>
    <cellStyle name="Style 1 2 5 2" xfId="5368" xr:uid="{00000000-0005-0000-0000-000082150000}"/>
    <cellStyle name="Style 1 2 5 3" xfId="5367" xr:uid="{00000000-0005-0000-0000-000083150000}"/>
    <cellStyle name="Style 1 2 5 4" xfId="6222" xr:uid="{DDC84864-B78D-43E5-89DA-19903C6E1327}"/>
    <cellStyle name="Style 1 2 6" xfId="1627" xr:uid="{00000000-0005-0000-0000-000084150000}"/>
    <cellStyle name="Style 1 2 6 2" xfId="5370" xr:uid="{00000000-0005-0000-0000-000085150000}"/>
    <cellStyle name="Style 1 2 6 3" xfId="5369" xr:uid="{00000000-0005-0000-0000-000086150000}"/>
    <cellStyle name="Style 1 2 7" xfId="1628" xr:uid="{00000000-0005-0000-0000-000087150000}"/>
    <cellStyle name="Style 1 2 7 2" xfId="5372" xr:uid="{00000000-0005-0000-0000-000088150000}"/>
    <cellStyle name="Style 1 2 7 3" xfId="5371" xr:uid="{00000000-0005-0000-0000-000089150000}"/>
    <cellStyle name="Style 1 2 7 4" xfId="6223" xr:uid="{923BBAEA-7488-481F-B1DA-4A0E88760658}"/>
    <cellStyle name="Style 1 2 8" xfId="5373" xr:uid="{00000000-0005-0000-0000-00008A150000}"/>
    <cellStyle name="Style 1 2 8 2" xfId="44266" xr:uid="{C8237022-0FDB-4EF8-8F02-384B922297B3}"/>
    <cellStyle name="Style 1 2 9" xfId="5354" xr:uid="{00000000-0005-0000-0000-00008B150000}"/>
    <cellStyle name="Style 1 2_3_1" xfId="5374" xr:uid="{00000000-0005-0000-0000-00008C150000}"/>
    <cellStyle name="Style 1 3" xfId="1629" xr:uid="{00000000-0005-0000-0000-00008D150000}"/>
    <cellStyle name="Style 1 3 2" xfId="1630" xr:uid="{00000000-0005-0000-0000-00008E150000}"/>
    <cellStyle name="Style 1 3 2 2" xfId="5377" xr:uid="{00000000-0005-0000-0000-00008F150000}"/>
    <cellStyle name="Style 1 3 2 3" xfId="5376" xr:uid="{00000000-0005-0000-0000-000090150000}"/>
    <cellStyle name="Style 1 3 2 4" xfId="6224" xr:uid="{D1209F06-D28F-449F-A942-2093CF126A17}"/>
    <cellStyle name="Style 1 3 3" xfId="1631" xr:uid="{00000000-0005-0000-0000-000091150000}"/>
    <cellStyle name="Style 1 3 3 2" xfId="5379" xr:uid="{00000000-0005-0000-0000-000092150000}"/>
    <cellStyle name="Style 1 3 3 3" xfId="5378" xr:uid="{00000000-0005-0000-0000-000093150000}"/>
    <cellStyle name="Style 1 3 3 4" xfId="6225" xr:uid="{9C0EA5A8-C45A-40CC-A0B2-8C51A68CB25D}"/>
    <cellStyle name="Style 1 3 4" xfId="1632" xr:uid="{00000000-0005-0000-0000-000094150000}"/>
    <cellStyle name="Style 1 3 4 2" xfId="5381" xr:uid="{00000000-0005-0000-0000-000095150000}"/>
    <cellStyle name="Style 1 3 4 3" xfId="5380" xr:uid="{00000000-0005-0000-0000-000096150000}"/>
    <cellStyle name="Style 1 3 5" xfId="1633" xr:uid="{00000000-0005-0000-0000-000097150000}"/>
    <cellStyle name="Style 1 3 5 2" xfId="5383" xr:uid="{00000000-0005-0000-0000-000098150000}"/>
    <cellStyle name="Style 1 3 5 3" xfId="5382" xr:uid="{00000000-0005-0000-0000-000099150000}"/>
    <cellStyle name="Style 1 3 5 4" xfId="6226" xr:uid="{B60FDBF7-1457-4DF1-8E50-396DE73BEC29}"/>
    <cellStyle name="Style 1 3 6" xfId="5384" xr:uid="{00000000-0005-0000-0000-00009A150000}"/>
    <cellStyle name="Style 1 3 7" xfId="5375" xr:uid="{00000000-0005-0000-0000-00009B150000}"/>
    <cellStyle name="Style 1 4" xfId="5385" xr:uid="{00000000-0005-0000-0000-00009C150000}"/>
    <cellStyle name="Style 1 4 2" xfId="43395" xr:uid="{E0325EE7-EDF9-4FE7-BC81-F01655608E97}"/>
    <cellStyle name="Style 1 5" xfId="5353" xr:uid="{00000000-0005-0000-0000-00009D150000}"/>
    <cellStyle name="Style 1_1" xfId="5386" xr:uid="{00000000-0005-0000-0000-00009E150000}"/>
    <cellStyle name="TableStyleLight1" xfId="5387" xr:uid="{00000000-0005-0000-0000-00009F150000}"/>
    <cellStyle name="Times new" xfId="1634" xr:uid="{00000000-0005-0000-0000-0000A0150000}"/>
    <cellStyle name="Times new 2" xfId="5389" xr:uid="{00000000-0005-0000-0000-0000A1150000}"/>
    <cellStyle name="Times new 3" xfId="5388" xr:uid="{00000000-0005-0000-0000-0000A2150000}"/>
    <cellStyle name="Title" xfId="1635" xr:uid="{00000000-0005-0000-0000-0000A3150000}"/>
    <cellStyle name="Title 10" xfId="5391" xr:uid="{00000000-0005-0000-0000-0000A4150000}"/>
    <cellStyle name="Title 11" xfId="5392" xr:uid="{00000000-0005-0000-0000-0000A5150000}"/>
    <cellStyle name="Title 12" xfId="5393" xr:uid="{00000000-0005-0000-0000-0000A6150000}"/>
    <cellStyle name="Title 13" xfId="5394" xr:uid="{00000000-0005-0000-0000-0000A7150000}"/>
    <cellStyle name="Title 14" xfId="5395" xr:uid="{00000000-0005-0000-0000-0000A8150000}"/>
    <cellStyle name="Title 15" xfId="5396" xr:uid="{00000000-0005-0000-0000-0000A9150000}"/>
    <cellStyle name="Title 16" xfId="5397" xr:uid="{00000000-0005-0000-0000-0000AA150000}"/>
    <cellStyle name="Title 17" xfId="5398" xr:uid="{00000000-0005-0000-0000-0000AB150000}"/>
    <cellStyle name="Title 18" xfId="5399" xr:uid="{00000000-0005-0000-0000-0000AC150000}"/>
    <cellStyle name="Title 19" xfId="5400" xr:uid="{00000000-0005-0000-0000-0000AD150000}"/>
    <cellStyle name="Title 2" xfId="1636" xr:uid="{00000000-0005-0000-0000-0000AE150000}"/>
    <cellStyle name="Title 2 10" xfId="5402" xr:uid="{00000000-0005-0000-0000-0000AF150000}"/>
    <cellStyle name="Title 2 11" xfId="5403" xr:uid="{00000000-0005-0000-0000-0000B0150000}"/>
    <cellStyle name="Title 2 12" xfId="5404" xr:uid="{00000000-0005-0000-0000-0000B1150000}"/>
    <cellStyle name="Title 2 13" xfId="5405" xr:uid="{00000000-0005-0000-0000-0000B2150000}"/>
    <cellStyle name="Title 2 14" xfId="5406" xr:uid="{00000000-0005-0000-0000-0000B3150000}"/>
    <cellStyle name="Title 2 15" xfId="5407" xr:uid="{00000000-0005-0000-0000-0000B4150000}"/>
    <cellStyle name="Title 2 16" xfId="5401" xr:uid="{00000000-0005-0000-0000-0000B5150000}"/>
    <cellStyle name="Title 2 2" xfId="1637" xr:uid="{00000000-0005-0000-0000-0000B6150000}"/>
    <cellStyle name="Title 2 2 2" xfId="5409" xr:uid="{00000000-0005-0000-0000-0000B7150000}"/>
    <cellStyle name="Title 2 2 2 2" xfId="44267" xr:uid="{84F8FD40-20DE-4472-9663-05A6CC983E68}"/>
    <cellStyle name="Title 2 2 3" xfId="5410" xr:uid="{00000000-0005-0000-0000-0000B8150000}"/>
    <cellStyle name="Title 2 2 4" xfId="5408" xr:uid="{00000000-0005-0000-0000-0000B9150000}"/>
    <cellStyle name="Title 2 3" xfId="1638" xr:uid="{00000000-0005-0000-0000-0000BA150000}"/>
    <cellStyle name="Title 2 3 2" xfId="5412" xr:uid="{00000000-0005-0000-0000-0000BB150000}"/>
    <cellStyle name="Title 2 3 2 2" xfId="44268" xr:uid="{3CF388F7-861C-4CA3-99C1-2494D1DC734A}"/>
    <cellStyle name="Title 2 3 3" xfId="5413" xr:uid="{00000000-0005-0000-0000-0000BC150000}"/>
    <cellStyle name="Title 2 3 4" xfId="5411" xr:uid="{00000000-0005-0000-0000-0000BD150000}"/>
    <cellStyle name="Title 2 4" xfId="1639" xr:uid="{00000000-0005-0000-0000-0000BE150000}"/>
    <cellStyle name="Title 2 4 2" xfId="5415" xr:uid="{00000000-0005-0000-0000-0000BF150000}"/>
    <cellStyle name="Title 2 4 2 2" xfId="44269" xr:uid="{B4F3C7D1-5469-4832-9962-969291AE8DA2}"/>
    <cellStyle name="Title 2 4 3" xfId="5416" xr:uid="{00000000-0005-0000-0000-0000C0150000}"/>
    <cellStyle name="Title 2 4 4" xfId="5414" xr:uid="{00000000-0005-0000-0000-0000C1150000}"/>
    <cellStyle name="Title 2 4 5" xfId="43396" xr:uid="{22743DF8-D7EC-48D9-9135-2FF93C182840}"/>
    <cellStyle name="Title 2 5" xfId="5417" xr:uid="{00000000-0005-0000-0000-0000C2150000}"/>
    <cellStyle name="Title 2 6" xfId="5418" xr:uid="{00000000-0005-0000-0000-0000C3150000}"/>
    <cellStyle name="Title 2 7" xfId="5419" xr:uid="{00000000-0005-0000-0000-0000C4150000}"/>
    <cellStyle name="Title 2 8" xfId="5420" xr:uid="{00000000-0005-0000-0000-0000C5150000}"/>
    <cellStyle name="Title 2 9" xfId="5421" xr:uid="{00000000-0005-0000-0000-0000C6150000}"/>
    <cellStyle name="Title 2_2-2" xfId="5422" xr:uid="{00000000-0005-0000-0000-0000C7150000}"/>
    <cellStyle name="Title 20" xfId="5423" xr:uid="{00000000-0005-0000-0000-0000C8150000}"/>
    <cellStyle name="Title 21" xfId="5424" xr:uid="{00000000-0005-0000-0000-0000C9150000}"/>
    <cellStyle name="Title 21 2" xfId="36568" xr:uid="{C935A683-F874-458E-9DFB-0C38F873280F}"/>
    <cellStyle name="Title 21 2 2" xfId="36569" xr:uid="{FAAD85C2-34C2-46DD-94E7-A0C687A707AC}"/>
    <cellStyle name="Title 21 2 2 2" xfId="36570" xr:uid="{78B8A02B-7CC5-4B7D-A142-C4C439C5D208}"/>
    <cellStyle name="Title 21 2 3" xfId="36571" xr:uid="{BA0009F0-04E4-40EB-BE9D-929EA4E3BDAB}"/>
    <cellStyle name="Title 21 2 4" xfId="36572" xr:uid="{459657E4-0953-4AF8-B67E-95926F0284FB}"/>
    <cellStyle name="Title 22" xfId="5425" xr:uid="{00000000-0005-0000-0000-0000CA150000}"/>
    <cellStyle name="Title 22 2" xfId="36573" xr:uid="{95D6B090-8EB7-4AF1-B455-04238DCEA5AC}"/>
    <cellStyle name="Title 22 3" xfId="36574" xr:uid="{D9EB7C14-1DC0-43C0-B9C3-3D02FA56A5C9}"/>
    <cellStyle name="Title 22 4" xfId="36575" xr:uid="{E14C2391-7951-4B6C-9581-B32F4BD47313}"/>
    <cellStyle name="Title 23" xfId="5426" xr:uid="{00000000-0005-0000-0000-0000CB150000}"/>
    <cellStyle name="Title 24" xfId="5427" xr:uid="{00000000-0005-0000-0000-0000CC150000}"/>
    <cellStyle name="Title 25" xfId="5428" xr:uid="{00000000-0005-0000-0000-0000CD150000}"/>
    <cellStyle name="Title 26" xfId="5429" xr:uid="{00000000-0005-0000-0000-0000CE150000}"/>
    <cellStyle name="Title 27" xfId="5430" xr:uid="{00000000-0005-0000-0000-0000CF150000}"/>
    <cellStyle name="Title 28" xfId="5431" xr:uid="{00000000-0005-0000-0000-0000D0150000}"/>
    <cellStyle name="Title 29" xfId="5432" xr:uid="{00000000-0005-0000-0000-0000D1150000}"/>
    <cellStyle name="Title 3" xfId="1640" xr:uid="{00000000-0005-0000-0000-0000D2150000}"/>
    <cellStyle name="Title 3 2" xfId="5434" xr:uid="{00000000-0005-0000-0000-0000D3150000}"/>
    <cellStyle name="Title 3 2 2" xfId="44270" xr:uid="{FAB2EC30-EB04-4D45-A3A2-04835FD9C940}"/>
    <cellStyle name="Title 3 3" xfId="5435" xr:uid="{00000000-0005-0000-0000-0000D4150000}"/>
    <cellStyle name="Title 3 4" xfId="5436" xr:uid="{00000000-0005-0000-0000-0000D5150000}"/>
    <cellStyle name="Title 3 5" xfId="5433" xr:uid="{00000000-0005-0000-0000-0000D6150000}"/>
    <cellStyle name="Title 3_3_k" xfId="5437" xr:uid="{00000000-0005-0000-0000-0000D7150000}"/>
    <cellStyle name="Title 30" xfId="5438" xr:uid="{00000000-0005-0000-0000-0000D8150000}"/>
    <cellStyle name="Title 31" xfId="5439" xr:uid="{00000000-0005-0000-0000-0000D9150000}"/>
    <cellStyle name="Title 32" xfId="5440" xr:uid="{00000000-0005-0000-0000-0000DA150000}"/>
    <cellStyle name="Title 33" xfId="5441" xr:uid="{00000000-0005-0000-0000-0000DB150000}"/>
    <cellStyle name="Title 34" xfId="5442" xr:uid="{00000000-0005-0000-0000-0000DC150000}"/>
    <cellStyle name="Title 35" xfId="5443" xr:uid="{00000000-0005-0000-0000-0000DD150000}"/>
    <cellStyle name="Title 36" xfId="5444" xr:uid="{00000000-0005-0000-0000-0000DE150000}"/>
    <cellStyle name="Title 37" xfId="5445" xr:uid="{00000000-0005-0000-0000-0000DF150000}"/>
    <cellStyle name="Title 38" xfId="5446" xr:uid="{00000000-0005-0000-0000-0000E0150000}"/>
    <cellStyle name="Title 39" xfId="5447" xr:uid="{00000000-0005-0000-0000-0000E1150000}"/>
    <cellStyle name="Title 4" xfId="1641" xr:uid="{00000000-0005-0000-0000-0000E2150000}"/>
    <cellStyle name="Title 4 2" xfId="5449" xr:uid="{00000000-0005-0000-0000-0000E3150000}"/>
    <cellStyle name="Title 4 2 2" xfId="44271" xr:uid="{212F2D54-986C-49FB-B828-CDB6B2BEE15D}"/>
    <cellStyle name="Title 4 3" xfId="5448" xr:uid="{00000000-0005-0000-0000-0000E4150000}"/>
    <cellStyle name="Title 40" xfId="5450" xr:uid="{00000000-0005-0000-0000-0000E5150000}"/>
    <cellStyle name="Title 41" xfId="5451" xr:uid="{00000000-0005-0000-0000-0000E6150000}"/>
    <cellStyle name="Title 42" xfId="5452" xr:uid="{00000000-0005-0000-0000-0000E7150000}"/>
    <cellStyle name="Title 43" xfId="5453" xr:uid="{00000000-0005-0000-0000-0000E8150000}"/>
    <cellStyle name="Title 44" xfId="5454" xr:uid="{00000000-0005-0000-0000-0000E9150000}"/>
    <cellStyle name="Title 45" xfId="5455" xr:uid="{00000000-0005-0000-0000-0000EA150000}"/>
    <cellStyle name="Title 46" xfId="5456" xr:uid="{00000000-0005-0000-0000-0000EB150000}"/>
    <cellStyle name="Title 47" xfId="5457" xr:uid="{00000000-0005-0000-0000-0000EC150000}"/>
    <cellStyle name="Title 48" xfId="5458" xr:uid="{00000000-0005-0000-0000-0000ED150000}"/>
    <cellStyle name="Title 49" xfId="5459" xr:uid="{00000000-0005-0000-0000-0000EE150000}"/>
    <cellStyle name="Title 5" xfId="1642" xr:uid="{00000000-0005-0000-0000-0000EF150000}"/>
    <cellStyle name="Title 5 2" xfId="5461" xr:uid="{00000000-0005-0000-0000-0000F0150000}"/>
    <cellStyle name="Title 5 2 2" xfId="44272" xr:uid="{BB95EA7B-6683-463C-B736-5256AEAB945D}"/>
    <cellStyle name="Title 5 3" xfId="5460" xr:uid="{00000000-0005-0000-0000-0000F1150000}"/>
    <cellStyle name="Title 50" xfId="5462" xr:uid="{00000000-0005-0000-0000-0000F2150000}"/>
    <cellStyle name="Title 51" xfId="5390" xr:uid="{00000000-0005-0000-0000-0000F3150000}"/>
    <cellStyle name="Title 6" xfId="1643" xr:uid="{00000000-0005-0000-0000-0000F4150000}"/>
    <cellStyle name="Title 6 2" xfId="5464" xr:uid="{00000000-0005-0000-0000-0000F5150000}"/>
    <cellStyle name="Title 6 2 2" xfId="44273" xr:uid="{2F22F85F-0189-422C-BF01-1C1794688DC2}"/>
    <cellStyle name="Title 6 3" xfId="5463" xr:uid="{00000000-0005-0000-0000-0000F6150000}"/>
    <cellStyle name="Title 7" xfId="1644" xr:uid="{00000000-0005-0000-0000-0000F7150000}"/>
    <cellStyle name="Title 7 2" xfId="5466" xr:uid="{00000000-0005-0000-0000-0000F8150000}"/>
    <cellStyle name="Title 7 2 2" xfId="44274" xr:uid="{F8A7C499-E068-48E1-9AE5-A99C0BF6570D}"/>
    <cellStyle name="Title 7 3" xfId="5465" xr:uid="{00000000-0005-0000-0000-0000F9150000}"/>
    <cellStyle name="Title 8" xfId="1645" xr:uid="{00000000-0005-0000-0000-0000FA150000}"/>
    <cellStyle name="Title 8 2" xfId="5468" xr:uid="{00000000-0005-0000-0000-0000FB150000}"/>
    <cellStyle name="Title 8 2 2" xfId="44275" xr:uid="{7A0C1401-F404-4536-9335-D21F1C632CFC}"/>
    <cellStyle name="Title 8 3" xfId="5469" xr:uid="{00000000-0005-0000-0000-0000FC150000}"/>
    <cellStyle name="Title 8 4" xfId="5467" xr:uid="{00000000-0005-0000-0000-0000FD150000}"/>
    <cellStyle name="Title 9" xfId="1646" xr:uid="{00000000-0005-0000-0000-0000FE150000}"/>
    <cellStyle name="Title 9 2" xfId="5471" xr:uid="{00000000-0005-0000-0000-0000FF150000}"/>
    <cellStyle name="Title 9 2 2" xfId="44276" xr:uid="{2D2BBFD7-262E-4CF2-832D-B59A7471B4BD}"/>
    <cellStyle name="Title 9 3" xfId="5472" xr:uid="{00000000-0005-0000-0000-000000160000}"/>
    <cellStyle name="Title 9 4" xfId="5470" xr:uid="{00000000-0005-0000-0000-000001160000}"/>
    <cellStyle name="Total" xfId="1647" xr:uid="{00000000-0005-0000-0000-000002160000}"/>
    <cellStyle name="Total 10" xfId="5474" xr:uid="{00000000-0005-0000-0000-000003160000}"/>
    <cellStyle name="Total 11" xfId="5475" xr:uid="{00000000-0005-0000-0000-000004160000}"/>
    <cellStyle name="Total 12" xfId="5476" xr:uid="{00000000-0005-0000-0000-000005160000}"/>
    <cellStyle name="Total 13" xfId="5477" xr:uid="{00000000-0005-0000-0000-000006160000}"/>
    <cellStyle name="Total 14" xfId="5478" xr:uid="{00000000-0005-0000-0000-000007160000}"/>
    <cellStyle name="Total 15" xfId="5479" xr:uid="{00000000-0005-0000-0000-000008160000}"/>
    <cellStyle name="Total 16" xfId="5480" xr:uid="{00000000-0005-0000-0000-000009160000}"/>
    <cellStyle name="Total 17" xfId="5481" xr:uid="{00000000-0005-0000-0000-00000A160000}"/>
    <cellStyle name="Total 18" xfId="5482" xr:uid="{00000000-0005-0000-0000-00000B160000}"/>
    <cellStyle name="Total 19" xfId="5483" xr:uid="{00000000-0005-0000-0000-00000C160000}"/>
    <cellStyle name="Total 2" xfId="1648" xr:uid="{00000000-0005-0000-0000-00000D160000}"/>
    <cellStyle name="Total 2 10" xfId="5485" xr:uid="{00000000-0005-0000-0000-00000E160000}"/>
    <cellStyle name="Total 2 11" xfId="5486" xr:uid="{00000000-0005-0000-0000-00000F160000}"/>
    <cellStyle name="Total 2 12" xfId="5487" xr:uid="{00000000-0005-0000-0000-000010160000}"/>
    <cellStyle name="Total 2 13" xfId="5488" xr:uid="{00000000-0005-0000-0000-000011160000}"/>
    <cellStyle name="Total 2 14" xfId="5489" xr:uid="{00000000-0005-0000-0000-000012160000}"/>
    <cellStyle name="Total 2 15" xfId="5490" xr:uid="{00000000-0005-0000-0000-000013160000}"/>
    <cellStyle name="Total 2 16" xfId="5484" xr:uid="{00000000-0005-0000-0000-000014160000}"/>
    <cellStyle name="Total 2 2" xfId="1649" xr:uid="{00000000-0005-0000-0000-000015160000}"/>
    <cellStyle name="Total 2 2 2" xfId="5492" xr:uid="{00000000-0005-0000-0000-000016160000}"/>
    <cellStyle name="Total 2 2 2 2" xfId="44277" xr:uid="{A03AD956-3D63-4EC7-9247-31959545BCA3}"/>
    <cellStyle name="Total 2 2 3" xfId="5493" xr:uid="{00000000-0005-0000-0000-000017160000}"/>
    <cellStyle name="Total 2 2 4" xfId="5491" xr:uid="{00000000-0005-0000-0000-000018160000}"/>
    <cellStyle name="Total 2 3" xfId="1650" xr:uid="{00000000-0005-0000-0000-000019160000}"/>
    <cellStyle name="Total 2 3 2" xfId="5495" xr:uid="{00000000-0005-0000-0000-00001A160000}"/>
    <cellStyle name="Total 2 3 2 2" xfId="44278" xr:uid="{2360EB65-F51B-4427-8F15-DBC649625C03}"/>
    <cellStyle name="Total 2 3 3" xfId="5496" xr:uid="{00000000-0005-0000-0000-00001B160000}"/>
    <cellStyle name="Total 2 3 4" xfId="5494" xr:uid="{00000000-0005-0000-0000-00001C160000}"/>
    <cellStyle name="Total 2 4" xfId="1651" xr:uid="{00000000-0005-0000-0000-00001D160000}"/>
    <cellStyle name="Total 2 4 2" xfId="5498" xr:uid="{00000000-0005-0000-0000-00001E160000}"/>
    <cellStyle name="Total 2 4 2 2" xfId="44279" xr:uid="{2252DE48-6979-4EB3-8A0F-1DE2B49E4926}"/>
    <cellStyle name="Total 2 4 3" xfId="5499" xr:uid="{00000000-0005-0000-0000-00001F160000}"/>
    <cellStyle name="Total 2 4 4" xfId="5497" xr:uid="{00000000-0005-0000-0000-000020160000}"/>
    <cellStyle name="Total 2 4 5" xfId="43397" xr:uid="{18DDB49A-0F46-46A3-B6D4-8B31BD0CD2E7}"/>
    <cellStyle name="Total 2 5" xfId="5500" xr:uid="{00000000-0005-0000-0000-000021160000}"/>
    <cellStyle name="Total 2 6" xfId="5501" xr:uid="{00000000-0005-0000-0000-000022160000}"/>
    <cellStyle name="Total 2 7" xfId="5502" xr:uid="{00000000-0005-0000-0000-000023160000}"/>
    <cellStyle name="Total 2 8" xfId="5503" xr:uid="{00000000-0005-0000-0000-000024160000}"/>
    <cellStyle name="Total 2 9" xfId="5504" xr:uid="{00000000-0005-0000-0000-000025160000}"/>
    <cellStyle name="Total 2_2-2" xfId="5505" xr:uid="{00000000-0005-0000-0000-000026160000}"/>
    <cellStyle name="Total 20" xfId="5506" xr:uid="{00000000-0005-0000-0000-000027160000}"/>
    <cellStyle name="Total 21" xfId="5507" xr:uid="{00000000-0005-0000-0000-000028160000}"/>
    <cellStyle name="Total 21 2" xfId="36576" xr:uid="{9B7A82E5-225A-4C6A-BA50-AAAF775F8F5D}"/>
    <cellStyle name="Total 21 2 2" xfId="36577" xr:uid="{3D6F45AA-D1C8-4D0D-85F7-EE96475B802E}"/>
    <cellStyle name="Total 21 2 2 2" xfId="36578" xr:uid="{0199162E-98D8-4441-BBF5-FF44C04B5039}"/>
    <cellStyle name="Total 21 2 3" xfId="36579" xr:uid="{AD10B8CA-D4C3-4C8B-9393-A50BF078CE2A}"/>
    <cellStyle name="Total 21 2 4" xfId="36580" xr:uid="{CAB572AE-0B74-41CC-AC56-730D09351297}"/>
    <cellStyle name="Total 21 3" xfId="36581" xr:uid="{B3014F45-026A-4DBA-9029-A60D74C0CCF6}"/>
    <cellStyle name="Total 22" xfId="5508" xr:uid="{00000000-0005-0000-0000-000029160000}"/>
    <cellStyle name="Total 22 2" xfId="36583" xr:uid="{7F6F49C0-DCDC-4EE3-B446-B19DE764DAD1}"/>
    <cellStyle name="Total 22 3" xfId="36584" xr:uid="{DDCF8E4C-22CE-40BF-807E-75F4C3C85AB6}"/>
    <cellStyle name="Total 22 4" xfId="36585" xr:uid="{D9A42028-5720-4274-B82B-1263CDDD8559}"/>
    <cellStyle name="Total 22 5" xfId="36582" xr:uid="{AFA51B8B-1857-4A0A-A919-6E730B25C6C7}"/>
    <cellStyle name="Total 23" xfId="5509" xr:uid="{00000000-0005-0000-0000-00002A160000}"/>
    <cellStyle name="Total 23 2" xfId="36587" xr:uid="{6CEFF7C0-F5CA-4394-8EDA-06FDFC681D5B}"/>
    <cellStyle name="Total 23 3" xfId="36588" xr:uid="{733F6211-4FD8-4595-AF68-165E014A02C8}"/>
    <cellStyle name="Total 23 3 2" xfId="36589" xr:uid="{C700B5EC-F604-47B4-90C7-02FC6A1427E9}"/>
    <cellStyle name="Total 23 4" xfId="36590" xr:uid="{5716D67F-E6C4-4032-8970-AE2629E79DC6}"/>
    <cellStyle name="Total 23 5" xfId="36591" xr:uid="{C55C001E-DE0C-46D5-B000-7C7CABC883E4}"/>
    <cellStyle name="Total 23 6" xfId="36586" xr:uid="{EE89C6C2-C28A-42F5-B515-714B75068D61}"/>
    <cellStyle name="Total 24" xfId="5510" xr:uid="{00000000-0005-0000-0000-00002B160000}"/>
    <cellStyle name="Total 25" xfId="5511" xr:uid="{00000000-0005-0000-0000-00002C160000}"/>
    <cellStyle name="Total 26" xfId="5512" xr:uid="{00000000-0005-0000-0000-00002D160000}"/>
    <cellStyle name="Total 27" xfId="5513" xr:uid="{00000000-0005-0000-0000-00002E160000}"/>
    <cellStyle name="Total 28" xfId="5514" xr:uid="{00000000-0005-0000-0000-00002F160000}"/>
    <cellStyle name="Total 29" xfId="5515" xr:uid="{00000000-0005-0000-0000-000030160000}"/>
    <cellStyle name="Total 3" xfId="1652" xr:uid="{00000000-0005-0000-0000-000031160000}"/>
    <cellStyle name="Total 3 2" xfId="5517" xr:uid="{00000000-0005-0000-0000-000032160000}"/>
    <cellStyle name="Total 3 2 2" xfId="44280" xr:uid="{7609A54C-C8F5-493F-8AB2-619E5AD2246F}"/>
    <cellStyle name="Total 3 3" xfId="5518" xr:uid="{00000000-0005-0000-0000-000033160000}"/>
    <cellStyle name="Total 3 4" xfId="5519" xr:uid="{00000000-0005-0000-0000-000034160000}"/>
    <cellStyle name="Total 3 5" xfId="5516" xr:uid="{00000000-0005-0000-0000-000035160000}"/>
    <cellStyle name="Total 3_3_k" xfId="5520" xr:uid="{00000000-0005-0000-0000-000036160000}"/>
    <cellStyle name="Total 30" xfId="5521" xr:uid="{00000000-0005-0000-0000-000037160000}"/>
    <cellStyle name="Total 31" xfId="5522" xr:uid="{00000000-0005-0000-0000-000038160000}"/>
    <cellStyle name="Total 32" xfId="5523" xr:uid="{00000000-0005-0000-0000-000039160000}"/>
    <cellStyle name="Total 33" xfId="5524" xr:uid="{00000000-0005-0000-0000-00003A160000}"/>
    <cellStyle name="Total 34" xfId="5525" xr:uid="{00000000-0005-0000-0000-00003B160000}"/>
    <cellStyle name="Total 35" xfId="5526" xr:uid="{00000000-0005-0000-0000-00003C160000}"/>
    <cellStyle name="Total 36" xfId="5527" xr:uid="{00000000-0005-0000-0000-00003D160000}"/>
    <cellStyle name="Total 37" xfId="5528" xr:uid="{00000000-0005-0000-0000-00003E160000}"/>
    <cellStyle name="Total 38" xfId="5529" xr:uid="{00000000-0005-0000-0000-00003F160000}"/>
    <cellStyle name="Total 39" xfId="5530" xr:uid="{00000000-0005-0000-0000-000040160000}"/>
    <cellStyle name="Total 4" xfId="1653" xr:uid="{00000000-0005-0000-0000-000041160000}"/>
    <cellStyle name="Total 4 2" xfId="5532" xr:uid="{00000000-0005-0000-0000-000042160000}"/>
    <cellStyle name="Total 4 2 2" xfId="44281" xr:uid="{BB0C2184-0F20-4291-BA35-08A34547D027}"/>
    <cellStyle name="Total 4 3" xfId="5531" xr:uid="{00000000-0005-0000-0000-000043160000}"/>
    <cellStyle name="Total 40" xfId="5533" xr:uid="{00000000-0005-0000-0000-000044160000}"/>
    <cellStyle name="Total 41" xfId="5534" xr:uid="{00000000-0005-0000-0000-000045160000}"/>
    <cellStyle name="Total 42" xfId="5535" xr:uid="{00000000-0005-0000-0000-000046160000}"/>
    <cellStyle name="Total 43" xfId="5536" xr:uid="{00000000-0005-0000-0000-000047160000}"/>
    <cellStyle name="Total 44" xfId="5537" xr:uid="{00000000-0005-0000-0000-000048160000}"/>
    <cellStyle name="Total 45" xfId="5538" xr:uid="{00000000-0005-0000-0000-000049160000}"/>
    <cellStyle name="Total 46" xfId="5539" xr:uid="{00000000-0005-0000-0000-00004A160000}"/>
    <cellStyle name="Total 47" xfId="5540" xr:uid="{00000000-0005-0000-0000-00004B160000}"/>
    <cellStyle name="Total 48" xfId="5541" xr:uid="{00000000-0005-0000-0000-00004C160000}"/>
    <cellStyle name="Total 49" xfId="5542" xr:uid="{00000000-0005-0000-0000-00004D160000}"/>
    <cellStyle name="Total 5" xfId="1654" xr:uid="{00000000-0005-0000-0000-00004E160000}"/>
    <cellStyle name="Total 5 2" xfId="5544" xr:uid="{00000000-0005-0000-0000-00004F160000}"/>
    <cellStyle name="Total 5 2 2" xfId="44282" xr:uid="{F130A476-5728-4F29-96B8-B1E76ED3F58A}"/>
    <cellStyle name="Total 5 3" xfId="5543" xr:uid="{00000000-0005-0000-0000-000050160000}"/>
    <cellStyle name="Total 50" xfId="5545" xr:uid="{00000000-0005-0000-0000-000051160000}"/>
    <cellStyle name="Total 51" xfId="5473" xr:uid="{00000000-0005-0000-0000-000052160000}"/>
    <cellStyle name="Total 6" xfId="1655" xr:uid="{00000000-0005-0000-0000-000053160000}"/>
    <cellStyle name="Total 6 2" xfId="5547" xr:uid="{00000000-0005-0000-0000-000054160000}"/>
    <cellStyle name="Total 6 2 2" xfId="44283" xr:uid="{1D07255A-BEEC-48CE-80F4-8813388845BC}"/>
    <cellStyle name="Total 6 3" xfId="5546" xr:uid="{00000000-0005-0000-0000-000055160000}"/>
    <cellStyle name="Total 7" xfId="1656" xr:uid="{00000000-0005-0000-0000-000056160000}"/>
    <cellStyle name="Total 7 2" xfId="5549" xr:uid="{00000000-0005-0000-0000-000057160000}"/>
    <cellStyle name="Total 7 2 2" xfId="44284" xr:uid="{F620F74E-3CAF-4220-B04F-D0617BE711B8}"/>
    <cellStyle name="Total 7 3" xfId="5548" xr:uid="{00000000-0005-0000-0000-000058160000}"/>
    <cellStyle name="Total 8" xfId="1657" xr:uid="{00000000-0005-0000-0000-000059160000}"/>
    <cellStyle name="Total 8 2" xfId="5551" xr:uid="{00000000-0005-0000-0000-00005A160000}"/>
    <cellStyle name="Total 8 2 2" xfId="44285" xr:uid="{C0446CDF-052F-4691-8E80-B4C72F6AAB1D}"/>
    <cellStyle name="Total 8 3" xfId="5552" xr:uid="{00000000-0005-0000-0000-00005B160000}"/>
    <cellStyle name="Total 8 4" xfId="5550" xr:uid="{00000000-0005-0000-0000-00005C160000}"/>
    <cellStyle name="Total 9" xfId="1658" xr:uid="{00000000-0005-0000-0000-00005D160000}"/>
    <cellStyle name="Total 9 2" xfId="5554" xr:uid="{00000000-0005-0000-0000-00005E160000}"/>
    <cellStyle name="Total 9 2 2" xfId="44286" xr:uid="{1784B987-0997-4B52-B748-45501304B4D9}"/>
    <cellStyle name="Total 9 3" xfId="5555" xr:uid="{00000000-0005-0000-0000-00005F160000}"/>
    <cellStyle name="Total 9 4" xfId="5553" xr:uid="{00000000-0005-0000-0000-000060160000}"/>
    <cellStyle name="Väljund" xfId="1659" xr:uid="{00000000-0005-0000-0000-000061160000}"/>
    <cellStyle name="Väljund 2" xfId="5557" xr:uid="{00000000-0005-0000-0000-000062160000}"/>
    <cellStyle name="Väljund 3" xfId="5556" xr:uid="{00000000-0005-0000-0000-000063160000}"/>
    <cellStyle name="Virsraksts 1 2" xfId="1660" xr:uid="{00000000-0005-0000-0000-000064160000}"/>
    <cellStyle name="Virsraksts 1 2 2" xfId="1661" xr:uid="{00000000-0005-0000-0000-000065160000}"/>
    <cellStyle name="Virsraksts 1 2 2 2" xfId="5560" xr:uid="{00000000-0005-0000-0000-000066160000}"/>
    <cellStyle name="Virsraksts 1 2 2 3" xfId="5559" xr:uid="{00000000-0005-0000-0000-000067160000}"/>
    <cellStyle name="Virsraksts 1 2 2 4" xfId="44288" xr:uid="{0B2BBB15-F98D-472E-B631-EC4A13C977B8}"/>
    <cellStyle name="Virsraksts 1 2 3" xfId="5561" xr:uid="{00000000-0005-0000-0000-000068160000}"/>
    <cellStyle name="Virsraksts 1 2 3 2" xfId="5562" xr:uid="{00000000-0005-0000-0000-000069160000}"/>
    <cellStyle name="Virsraksts 1 2 3 3" xfId="44287" xr:uid="{096B775B-4100-4813-A908-77CB0F9BAAE1}"/>
    <cellStyle name="Virsraksts 1 2 4" xfId="5563" xr:uid="{00000000-0005-0000-0000-00006A160000}"/>
    <cellStyle name="Virsraksts 1 2 5" xfId="5558" xr:uid="{00000000-0005-0000-0000-00006B160000}"/>
    <cellStyle name="Virsraksts 2 2" xfId="1662" xr:uid="{00000000-0005-0000-0000-00006C160000}"/>
    <cellStyle name="Virsraksts 2 2 2" xfId="1663" xr:uid="{00000000-0005-0000-0000-00006D160000}"/>
    <cellStyle name="Virsraksts 2 2 2 2" xfId="5566" xr:uid="{00000000-0005-0000-0000-00006E160000}"/>
    <cellStyle name="Virsraksts 2 2 2 3" xfId="5565" xr:uid="{00000000-0005-0000-0000-00006F160000}"/>
    <cellStyle name="Virsraksts 2 2 2 4" xfId="44290" xr:uid="{36B92B4B-2960-43D2-889B-3AF65A67F041}"/>
    <cellStyle name="Virsraksts 2 2 3" xfId="5567" xr:uid="{00000000-0005-0000-0000-000070160000}"/>
    <cellStyle name="Virsraksts 2 2 3 2" xfId="5568" xr:uid="{00000000-0005-0000-0000-000071160000}"/>
    <cellStyle name="Virsraksts 2 2 3 3" xfId="44289" xr:uid="{39450DC2-103F-40BF-AA21-1B1B6DAAE18E}"/>
    <cellStyle name="Virsraksts 2 2 4" xfId="5569" xr:uid="{00000000-0005-0000-0000-000072160000}"/>
    <cellStyle name="Virsraksts 2 2 5" xfId="5564" xr:uid="{00000000-0005-0000-0000-000073160000}"/>
    <cellStyle name="Virsraksts 3 2" xfId="1664" xr:uid="{00000000-0005-0000-0000-000074160000}"/>
    <cellStyle name="Virsraksts 3 2 2" xfId="1665" xr:uid="{00000000-0005-0000-0000-000075160000}"/>
    <cellStyle name="Virsraksts 3 2 2 2" xfId="5572" xr:uid="{00000000-0005-0000-0000-000076160000}"/>
    <cellStyle name="Virsraksts 3 2 2 3" xfId="5571" xr:uid="{00000000-0005-0000-0000-000077160000}"/>
    <cellStyle name="Virsraksts 3 2 2 4" xfId="44292" xr:uid="{2A4C2A37-4B8A-4C07-89D5-9D8601D7887C}"/>
    <cellStyle name="Virsraksts 3 2 3" xfId="5573" xr:uid="{00000000-0005-0000-0000-000078160000}"/>
    <cellStyle name="Virsraksts 3 2 3 2" xfId="5574" xr:uid="{00000000-0005-0000-0000-000079160000}"/>
    <cellStyle name="Virsraksts 3 2 3 3" xfId="44291" xr:uid="{CD8D9009-55DB-4C1F-8C6E-5E4E2250EB13}"/>
    <cellStyle name="Virsraksts 3 2 4" xfId="5575" xr:uid="{00000000-0005-0000-0000-00007A160000}"/>
    <cellStyle name="Virsraksts 3 2 5" xfId="5570" xr:uid="{00000000-0005-0000-0000-00007B160000}"/>
    <cellStyle name="Virsraksts 4 2" xfId="1666" xr:uid="{00000000-0005-0000-0000-00007C160000}"/>
    <cellStyle name="Virsraksts 4 2 2" xfId="1667" xr:uid="{00000000-0005-0000-0000-00007D160000}"/>
    <cellStyle name="Virsraksts 4 2 2 2" xfId="5578" xr:uid="{00000000-0005-0000-0000-00007E160000}"/>
    <cellStyle name="Virsraksts 4 2 2 3" xfId="5577" xr:uid="{00000000-0005-0000-0000-00007F160000}"/>
    <cellStyle name="Virsraksts 4 2 2 4" xfId="44294" xr:uid="{40F257EA-80CA-4463-B4FC-7D16C5C05F8A}"/>
    <cellStyle name="Virsraksts 4 2 3" xfId="5579" xr:uid="{00000000-0005-0000-0000-000080160000}"/>
    <cellStyle name="Virsraksts 4 2 3 2" xfId="5580" xr:uid="{00000000-0005-0000-0000-000081160000}"/>
    <cellStyle name="Virsraksts 4 2 3 3" xfId="44293" xr:uid="{9FEA8E0B-2E13-4A4A-B7B9-64987F1B67F1}"/>
    <cellStyle name="Virsraksts 4 2 4" xfId="5581" xr:uid="{00000000-0005-0000-0000-000082160000}"/>
    <cellStyle name="Virsraksts 4 2 5" xfId="5576" xr:uid="{00000000-0005-0000-0000-000083160000}"/>
    <cellStyle name="Warning Text" xfId="1668" xr:uid="{00000000-0005-0000-0000-000084160000}"/>
    <cellStyle name="Warning Text 10" xfId="5583" xr:uid="{00000000-0005-0000-0000-000085160000}"/>
    <cellStyle name="Warning Text 11" xfId="5584" xr:uid="{00000000-0005-0000-0000-000086160000}"/>
    <cellStyle name="Warning Text 12" xfId="5585" xr:uid="{00000000-0005-0000-0000-000087160000}"/>
    <cellStyle name="Warning Text 13" xfId="5586" xr:uid="{00000000-0005-0000-0000-000088160000}"/>
    <cellStyle name="Warning Text 14" xfId="5587" xr:uid="{00000000-0005-0000-0000-000089160000}"/>
    <cellStyle name="Warning Text 15" xfId="5588" xr:uid="{00000000-0005-0000-0000-00008A160000}"/>
    <cellStyle name="Warning Text 16" xfId="5589" xr:uid="{00000000-0005-0000-0000-00008B160000}"/>
    <cellStyle name="Warning Text 17" xfId="5590" xr:uid="{00000000-0005-0000-0000-00008C160000}"/>
    <cellStyle name="Warning Text 18" xfId="5591" xr:uid="{00000000-0005-0000-0000-00008D160000}"/>
    <cellStyle name="Warning Text 19" xfId="5592" xr:uid="{00000000-0005-0000-0000-00008E160000}"/>
    <cellStyle name="Warning Text 2" xfId="1669" xr:uid="{00000000-0005-0000-0000-00008F160000}"/>
    <cellStyle name="Warning Text 2 10" xfId="5594" xr:uid="{00000000-0005-0000-0000-000090160000}"/>
    <cellStyle name="Warning Text 2 11" xfId="5595" xr:uid="{00000000-0005-0000-0000-000091160000}"/>
    <cellStyle name="Warning Text 2 12" xfId="5596" xr:uid="{00000000-0005-0000-0000-000092160000}"/>
    <cellStyle name="Warning Text 2 13" xfId="5597" xr:uid="{00000000-0005-0000-0000-000093160000}"/>
    <cellStyle name="Warning Text 2 14" xfId="5598" xr:uid="{00000000-0005-0000-0000-000094160000}"/>
    <cellStyle name="Warning Text 2 15" xfId="5599" xr:uid="{00000000-0005-0000-0000-000095160000}"/>
    <cellStyle name="Warning Text 2 16" xfId="5593" xr:uid="{00000000-0005-0000-0000-000096160000}"/>
    <cellStyle name="Warning Text 2 2" xfId="1670" xr:uid="{00000000-0005-0000-0000-000097160000}"/>
    <cellStyle name="Warning Text 2 2 2" xfId="5601" xr:uid="{00000000-0005-0000-0000-000098160000}"/>
    <cellStyle name="Warning Text 2 2 2 2" xfId="44295" xr:uid="{933D67B4-DB2F-4542-8EFE-CB4E99F54273}"/>
    <cellStyle name="Warning Text 2 2 3" xfId="5602" xr:uid="{00000000-0005-0000-0000-000099160000}"/>
    <cellStyle name="Warning Text 2 2 4" xfId="5600" xr:uid="{00000000-0005-0000-0000-00009A160000}"/>
    <cellStyle name="Warning Text 2 3" xfId="1671" xr:uid="{00000000-0005-0000-0000-00009B160000}"/>
    <cellStyle name="Warning Text 2 3 2" xfId="5604" xr:uid="{00000000-0005-0000-0000-00009C160000}"/>
    <cellStyle name="Warning Text 2 3 2 2" xfId="44296" xr:uid="{3CA55297-D644-42AD-91B6-11B3FE7A59E7}"/>
    <cellStyle name="Warning Text 2 3 3" xfId="5605" xr:uid="{00000000-0005-0000-0000-00009D160000}"/>
    <cellStyle name="Warning Text 2 3 4" xfId="5603" xr:uid="{00000000-0005-0000-0000-00009E160000}"/>
    <cellStyle name="Warning Text 2 4" xfId="1672" xr:uid="{00000000-0005-0000-0000-00009F160000}"/>
    <cellStyle name="Warning Text 2 4 2" xfId="5607" xr:uid="{00000000-0005-0000-0000-0000A0160000}"/>
    <cellStyle name="Warning Text 2 4 2 2" xfId="44297" xr:uid="{CCC60107-8BA9-4619-8F40-6BF4FB7040CD}"/>
    <cellStyle name="Warning Text 2 4 3" xfId="5608" xr:uid="{00000000-0005-0000-0000-0000A1160000}"/>
    <cellStyle name="Warning Text 2 4 4" xfId="5606" xr:uid="{00000000-0005-0000-0000-0000A2160000}"/>
    <cellStyle name="Warning Text 2 4 5" xfId="43398" xr:uid="{6C22F396-C3A5-4A6E-996B-D709DC07D0A2}"/>
    <cellStyle name="Warning Text 2 5" xfId="5609" xr:uid="{00000000-0005-0000-0000-0000A3160000}"/>
    <cellStyle name="Warning Text 2 6" xfId="5610" xr:uid="{00000000-0005-0000-0000-0000A4160000}"/>
    <cellStyle name="Warning Text 2 7" xfId="5611" xr:uid="{00000000-0005-0000-0000-0000A5160000}"/>
    <cellStyle name="Warning Text 2 8" xfId="5612" xr:uid="{00000000-0005-0000-0000-0000A6160000}"/>
    <cellStyle name="Warning Text 2 9" xfId="5613" xr:uid="{00000000-0005-0000-0000-0000A7160000}"/>
    <cellStyle name="Warning Text 2_2-2" xfId="5614" xr:uid="{00000000-0005-0000-0000-0000A8160000}"/>
    <cellStyle name="Warning Text 20" xfId="5615" xr:uid="{00000000-0005-0000-0000-0000A9160000}"/>
    <cellStyle name="Warning Text 21" xfId="5616" xr:uid="{00000000-0005-0000-0000-0000AA160000}"/>
    <cellStyle name="Warning Text 21 2" xfId="36592" xr:uid="{5AE5907F-BBEC-42C5-B1D2-5A4889F5BD97}"/>
    <cellStyle name="Warning Text 21 2 2" xfId="36593" xr:uid="{7621C68D-1ACE-4C15-81CB-3C70D0B793BA}"/>
    <cellStyle name="Warning Text 21 2 2 2" xfId="36594" xr:uid="{C4EE4E48-5230-4C61-9424-BB21AF99C826}"/>
    <cellStyle name="Warning Text 21 2 3" xfId="36595" xr:uid="{FE5A5F97-69B6-4F39-A273-5C573423D111}"/>
    <cellStyle name="Warning Text 21 2 4" xfId="36596" xr:uid="{37DDBE2B-08F3-4236-B49A-34BA8AD1429F}"/>
    <cellStyle name="Warning Text 21 3" xfId="36597" xr:uid="{C8268CD4-988C-4634-A0E7-47714E3C3635}"/>
    <cellStyle name="Warning Text 22" xfId="5617" xr:uid="{00000000-0005-0000-0000-0000AB160000}"/>
    <cellStyle name="Warning Text 22 2" xfId="36598" xr:uid="{3C7EDE08-B8D0-4696-B771-15313DB56B3E}"/>
    <cellStyle name="Warning Text 22 3" xfId="36599" xr:uid="{4B645860-D934-4DAE-A0B5-BA87B728D738}"/>
    <cellStyle name="Warning Text 22 3 2" xfId="40050" xr:uid="{CD231768-B130-48FF-8866-62BB49FDF66A}"/>
    <cellStyle name="Warning Text 22 4" xfId="36600" xr:uid="{56149553-6CCD-4653-B927-BB66D63FAD24}"/>
    <cellStyle name="Warning Text 22 4 2" xfId="40051" xr:uid="{DFCB51BB-A02B-4B4D-BBC3-D786A8ABDF75}"/>
    <cellStyle name="Warning Text 22 5" xfId="40049" xr:uid="{5C54E426-AEBF-4A20-9BFE-0B02766E13B8}"/>
    <cellStyle name="Warning Text 23" xfId="5618" xr:uid="{00000000-0005-0000-0000-0000AC160000}"/>
    <cellStyle name="Warning Text 23 2" xfId="36601" xr:uid="{DAEDE499-34A3-4E6C-8437-0C58E1F95ABE}"/>
    <cellStyle name="Warning Text 23 3" xfId="36602" xr:uid="{3BE321C1-7033-4EE0-B379-16D27A215462}"/>
    <cellStyle name="Warning Text 23 3 2" xfId="36603" xr:uid="{AA06E939-92ED-4EB7-ACF7-35C61578A79C}"/>
    <cellStyle name="Warning Text 23 3 2 2" xfId="40053" xr:uid="{452559BE-C40C-4F51-9381-1D100F87EB9F}"/>
    <cellStyle name="Warning Text 23 4" xfId="36604" xr:uid="{448DF5DF-93B4-49F5-83BE-0E5D513CF432}"/>
    <cellStyle name="Warning Text 23 5" xfId="36605" xr:uid="{6D4FA482-D5B3-491D-AFFD-DCF7B9333EEE}"/>
    <cellStyle name="Warning Text 23 5 2" xfId="40054" xr:uid="{6917CC37-FDD7-46C0-B336-7842301FCC33}"/>
    <cellStyle name="Warning Text 23 6" xfId="40052" xr:uid="{98524E96-47BF-49C3-A83C-4AEECDB9F78B}"/>
    <cellStyle name="Warning Text 24" xfId="5619" xr:uid="{00000000-0005-0000-0000-0000AD160000}"/>
    <cellStyle name="Warning Text 25" xfId="5620" xr:uid="{00000000-0005-0000-0000-0000AE160000}"/>
    <cellStyle name="Warning Text 26" xfId="5621" xr:uid="{00000000-0005-0000-0000-0000AF160000}"/>
    <cellStyle name="Warning Text 27" xfId="5622" xr:uid="{00000000-0005-0000-0000-0000B0160000}"/>
    <cellStyle name="Warning Text 28" xfId="5623" xr:uid="{00000000-0005-0000-0000-0000B1160000}"/>
    <cellStyle name="Warning Text 29" xfId="5624" xr:uid="{00000000-0005-0000-0000-0000B2160000}"/>
    <cellStyle name="Warning Text 3" xfId="1673" xr:uid="{00000000-0005-0000-0000-0000B3160000}"/>
    <cellStyle name="Warning Text 3 2" xfId="5626" xr:uid="{00000000-0005-0000-0000-0000B4160000}"/>
    <cellStyle name="Warning Text 3 2 2" xfId="44298" xr:uid="{155AF1EE-097F-4B37-B8B9-87AFD85ECE58}"/>
    <cellStyle name="Warning Text 3 3" xfId="5627" xr:uid="{00000000-0005-0000-0000-0000B5160000}"/>
    <cellStyle name="Warning Text 3 4" xfId="5628" xr:uid="{00000000-0005-0000-0000-0000B6160000}"/>
    <cellStyle name="Warning Text 3 5" xfId="5625" xr:uid="{00000000-0005-0000-0000-0000B7160000}"/>
    <cellStyle name="Warning Text 3_3_k" xfId="5629" xr:uid="{00000000-0005-0000-0000-0000B8160000}"/>
    <cellStyle name="Warning Text 30" xfId="5630" xr:uid="{00000000-0005-0000-0000-0000B9160000}"/>
    <cellStyle name="Warning Text 31" xfId="5631" xr:uid="{00000000-0005-0000-0000-0000BA160000}"/>
    <cellStyle name="Warning Text 32" xfId="5632" xr:uid="{00000000-0005-0000-0000-0000BB160000}"/>
    <cellStyle name="Warning Text 33" xfId="5633" xr:uid="{00000000-0005-0000-0000-0000BC160000}"/>
    <cellStyle name="Warning Text 34" xfId="5634" xr:uid="{00000000-0005-0000-0000-0000BD160000}"/>
    <cellStyle name="Warning Text 35" xfId="5635" xr:uid="{00000000-0005-0000-0000-0000BE160000}"/>
    <cellStyle name="Warning Text 36" xfId="5636" xr:uid="{00000000-0005-0000-0000-0000BF160000}"/>
    <cellStyle name="Warning Text 37" xfId="5637" xr:uid="{00000000-0005-0000-0000-0000C0160000}"/>
    <cellStyle name="Warning Text 38" xfId="5638" xr:uid="{00000000-0005-0000-0000-0000C1160000}"/>
    <cellStyle name="Warning Text 39" xfId="5639" xr:uid="{00000000-0005-0000-0000-0000C2160000}"/>
    <cellStyle name="Warning Text 4" xfId="1674" xr:uid="{00000000-0005-0000-0000-0000C3160000}"/>
    <cellStyle name="Warning Text 4 2" xfId="5641" xr:uid="{00000000-0005-0000-0000-0000C4160000}"/>
    <cellStyle name="Warning Text 4 2 2" xfId="44299" xr:uid="{5009D6CB-A4FE-4057-9DF0-39335B093632}"/>
    <cellStyle name="Warning Text 4 3" xfId="5640" xr:uid="{00000000-0005-0000-0000-0000C5160000}"/>
    <cellStyle name="Warning Text 40" xfId="5642" xr:uid="{00000000-0005-0000-0000-0000C6160000}"/>
    <cellStyle name="Warning Text 41" xfId="5643" xr:uid="{00000000-0005-0000-0000-0000C7160000}"/>
    <cellStyle name="Warning Text 42" xfId="5644" xr:uid="{00000000-0005-0000-0000-0000C8160000}"/>
    <cellStyle name="Warning Text 43" xfId="5645" xr:uid="{00000000-0005-0000-0000-0000C9160000}"/>
    <cellStyle name="Warning Text 44" xfId="5646" xr:uid="{00000000-0005-0000-0000-0000CA160000}"/>
    <cellStyle name="Warning Text 45" xfId="5647" xr:uid="{00000000-0005-0000-0000-0000CB160000}"/>
    <cellStyle name="Warning Text 46" xfId="5648" xr:uid="{00000000-0005-0000-0000-0000CC160000}"/>
    <cellStyle name="Warning Text 47" xfId="5649" xr:uid="{00000000-0005-0000-0000-0000CD160000}"/>
    <cellStyle name="Warning Text 48" xfId="5650" xr:uid="{00000000-0005-0000-0000-0000CE160000}"/>
    <cellStyle name="Warning Text 49" xfId="5651" xr:uid="{00000000-0005-0000-0000-0000CF160000}"/>
    <cellStyle name="Warning Text 5" xfId="1675" xr:uid="{00000000-0005-0000-0000-0000D0160000}"/>
    <cellStyle name="Warning Text 5 2" xfId="5653" xr:uid="{00000000-0005-0000-0000-0000D1160000}"/>
    <cellStyle name="Warning Text 5 2 2" xfId="44300" xr:uid="{07931175-4909-4CCA-81A1-8C230E5FBB98}"/>
    <cellStyle name="Warning Text 5 3" xfId="5652" xr:uid="{00000000-0005-0000-0000-0000D2160000}"/>
    <cellStyle name="Warning Text 50" xfId="5654" xr:uid="{00000000-0005-0000-0000-0000D3160000}"/>
    <cellStyle name="Warning Text 51" xfId="5582" xr:uid="{00000000-0005-0000-0000-0000D4160000}"/>
    <cellStyle name="Warning Text 6" xfId="1676" xr:uid="{00000000-0005-0000-0000-0000D5160000}"/>
    <cellStyle name="Warning Text 6 2" xfId="5656" xr:uid="{00000000-0005-0000-0000-0000D6160000}"/>
    <cellStyle name="Warning Text 6 2 2" xfId="44301" xr:uid="{CD05BC31-0D77-42A8-968B-ED3C6960EB92}"/>
    <cellStyle name="Warning Text 6 3" xfId="5655" xr:uid="{00000000-0005-0000-0000-0000D7160000}"/>
    <cellStyle name="Warning Text 7" xfId="1677" xr:uid="{00000000-0005-0000-0000-0000D8160000}"/>
    <cellStyle name="Warning Text 7 2" xfId="5658" xr:uid="{00000000-0005-0000-0000-0000D9160000}"/>
    <cellStyle name="Warning Text 7 2 2" xfId="44302" xr:uid="{CDC9E924-D297-4BB2-9B48-4F8E6BD8BCBC}"/>
    <cellStyle name="Warning Text 7 3" xfId="5657" xr:uid="{00000000-0005-0000-0000-0000DA160000}"/>
    <cellStyle name="Warning Text 8" xfId="1678" xr:uid="{00000000-0005-0000-0000-0000DB160000}"/>
    <cellStyle name="Warning Text 8 2" xfId="5660" xr:uid="{00000000-0005-0000-0000-0000DC160000}"/>
    <cellStyle name="Warning Text 8 2 2" xfId="44303" xr:uid="{95C116BB-6D3B-44F9-B36C-1F1FBCA0F65B}"/>
    <cellStyle name="Warning Text 8 3" xfId="5661" xr:uid="{00000000-0005-0000-0000-0000DD160000}"/>
    <cellStyle name="Warning Text 8 4" xfId="5659" xr:uid="{00000000-0005-0000-0000-0000DE160000}"/>
    <cellStyle name="Warning Text 9" xfId="1679" xr:uid="{00000000-0005-0000-0000-0000DF160000}"/>
    <cellStyle name="Warning Text 9 2" xfId="5663" xr:uid="{00000000-0005-0000-0000-0000E0160000}"/>
    <cellStyle name="Warning Text 9 2 2" xfId="44304" xr:uid="{35CEDF28-D464-4ADF-BD55-73E6751BDD95}"/>
    <cellStyle name="Warning Text 9 3" xfId="5664" xr:uid="{00000000-0005-0000-0000-0000E1160000}"/>
    <cellStyle name="Warning Text 9 4" xfId="5662" xr:uid="{00000000-0005-0000-0000-0000E2160000}"/>
    <cellStyle name="Акцент1" xfId="36606" xr:uid="{EE0F9D56-9F2E-4B4C-8E2C-7E745C96D6E0}"/>
    <cellStyle name="Акцент2" xfId="36607" xr:uid="{9C851BE1-47C1-4349-B839-45E9AD0FA15D}"/>
    <cellStyle name="Акцент3" xfId="36608" xr:uid="{54A11219-0BD8-4C05-B177-030F687F15B7}"/>
    <cellStyle name="Акцент4" xfId="36609" xr:uid="{0B34BC0D-8373-41EF-B7AA-131757EF420B}"/>
    <cellStyle name="Акцент5" xfId="36610" xr:uid="{13D073AE-F97B-49FA-B756-090411E0C602}"/>
    <cellStyle name="Акцент6" xfId="36611" xr:uid="{08C4861C-9640-4F79-ADFA-BF1723CD876B}"/>
    <cellStyle name="Ввод " xfId="36612" xr:uid="{0175A8A3-127B-4C6B-A734-02BFA459872E}"/>
    <cellStyle name="Вывод" xfId="36613" xr:uid="{379F6E57-7947-4D3B-898D-8B1246E6F7AE}"/>
    <cellStyle name="Вычисление" xfId="36614" xr:uid="{46EDB2D5-AF40-419A-A29B-94B8F7A8692B}"/>
    <cellStyle name="Заголовок 1" xfId="36615" xr:uid="{9D24658C-FAB8-4149-B05E-6EFFEC696C9D}"/>
    <cellStyle name="Заголовок 2" xfId="36616" xr:uid="{2E146DBF-EE71-4453-8FCB-6145BF36EB14}"/>
    <cellStyle name="Заголовок 3" xfId="36617" xr:uid="{DF4F1798-D17D-499D-9C9B-A267D19ABB4E}"/>
    <cellStyle name="Заголовок 4" xfId="36618" xr:uid="{288A1E8F-7E6D-41D3-BA8B-6FA60A50766A}"/>
    <cellStyle name="Итог" xfId="36619" xr:uid="{304FEB29-E0D6-4335-BF3A-288DCBC43E16}"/>
    <cellStyle name="Контрольная ячейка" xfId="36620" xr:uid="{6B04713E-C302-4FA5-A9C0-0091A394C821}"/>
    <cellStyle name="Название" xfId="36621" xr:uid="{161F27CF-A4C7-45E9-8B18-CA85FF37CE46}"/>
    <cellStyle name="Нейтральный" xfId="36622" xr:uid="{ED21C87C-C8E7-44F8-89F3-CCC247E942CF}"/>
    <cellStyle name="Обычный 2" xfId="1680" xr:uid="{00000000-0005-0000-0000-0000E3160000}"/>
    <cellStyle name="Обычный 2 2" xfId="1681" xr:uid="{00000000-0005-0000-0000-0000E4160000}"/>
    <cellStyle name="Обычный 2 2 2" xfId="5667" xr:uid="{00000000-0005-0000-0000-0000E5160000}"/>
    <cellStyle name="Обычный 2 2 2 2" xfId="44305" xr:uid="{DFD7B5AC-FE0D-4E7E-9B93-564BE24DF778}"/>
    <cellStyle name="Обычный 2 2 3" xfId="5666" xr:uid="{00000000-0005-0000-0000-0000E6160000}"/>
    <cellStyle name="Обычный 2 2 4" xfId="43399" xr:uid="{02911CA8-474C-47B7-AB8C-88CAD1493C3B}"/>
    <cellStyle name="Обычный 2 3" xfId="5668" xr:uid="{00000000-0005-0000-0000-0000E7160000}"/>
    <cellStyle name="Обычный 2 4" xfId="5669" xr:uid="{00000000-0005-0000-0000-0000E8160000}"/>
    <cellStyle name="Обычный 2 5" xfId="5665" xr:uid="{00000000-0005-0000-0000-0000E9160000}"/>
    <cellStyle name="Обычный 2_1.1. " xfId="5670" xr:uid="{00000000-0005-0000-0000-0000EA160000}"/>
    <cellStyle name="Обычный 3" xfId="1682" xr:uid="{00000000-0005-0000-0000-0000EB160000}"/>
    <cellStyle name="Обычный 3 2" xfId="5672" xr:uid="{00000000-0005-0000-0000-0000EC160000}"/>
    <cellStyle name="Обычный 3 2 2" xfId="44306" xr:uid="{DB85B44B-7D34-45F6-84C4-C84F9784C768}"/>
    <cellStyle name="Обычный 3 3" xfId="5671" xr:uid="{00000000-0005-0000-0000-0000ED160000}"/>
    <cellStyle name="Обычный 4" xfId="1683" xr:uid="{00000000-0005-0000-0000-0000EE160000}"/>
    <cellStyle name="Обычный 4 10" xfId="6227" xr:uid="{83D90133-F580-4C16-AC61-32A9CEA84757}"/>
    <cellStyle name="Обычный 4 10 2" xfId="45123" xr:uid="{D0E541E1-6CA0-43B9-9334-C4B401AA2BCD}"/>
    <cellStyle name="Обычный 4 10 3" xfId="7925" xr:uid="{DA2FABC7-F0FC-4CA3-88FC-FECF93B4C7A3}"/>
    <cellStyle name="Обычный 4 11" xfId="6794" xr:uid="{80A626F2-A0E2-4F05-A493-068F12DECA27}"/>
    <cellStyle name="Обычный 4 11 2" xfId="45682" xr:uid="{88ABF6C8-D78E-4F11-B5BA-1195A28C27B5}"/>
    <cellStyle name="Обычный 4 11 3" xfId="8484" xr:uid="{EAD32043-C187-4774-BDF5-9979DC22CB0C}"/>
    <cellStyle name="Обычный 4 12" xfId="44307" xr:uid="{2BF6C894-FBDB-4317-82AE-3F88D4B06C04}"/>
    <cellStyle name="Обычный 4 13" xfId="44551" xr:uid="{87520627-EBB7-4082-B366-BC717662152E}"/>
    <cellStyle name="Обычный 4 14" xfId="7353" xr:uid="{3AC16312-4911-4263-8824-2DB0A1088EB3}"/>
    <cellStyle name="Обычный 4 2" xfId="1684" xr:uid="{00000000-0005-0000-0000-0000EF160000}"/>
    <cellStyle name="Обычный 4 2 10" xfId="6795" xr:uid="{93083782-7E85-4C0C-A938-1893E50EA582}"/>
    <cellStyle name="Обычный 4 2 10 2" xfId="45683" xr:uid="{A9FAABE8-24C6-490C-A4BC-2B1BDC27150B}"/>
    <cellStyle name="Обычный 4 2 10 3" xfId="8485" xr:uid="{656613DD-8652-4EAB-8B62-A09EECF7BAE9}"/>
    <cellStyle name="Обычный 4 2 11" xfId="44308" xr:uid="{C1212FC4-4453-4FD3-B7F9-60C8D5A419C0}"/>
    <cellStyle name="Обычный 4 2 12" xfId="44552" xr:uid="{5C1350F9-417C-4BCB-AE20-A1AB00A1279C}"/>
    <cellStyle name="Обычный 4 2 13" xfId="7354" xr:uid="{94B9B342-2D65-49BA-9C30-9063F510E881}"/>
    <cellStyle name="Обычный 4 2 2" xfId="1685" xr:uid="{00000000-0005-0000-0000-0000F0160000}"/>
    <cellStyle name="Обычный 4 2 2 2" xfId="1686" xr:uid="{00000000-0005-0000-0000-0000F1160000}"/>
    <cellStyle name="Обычный 4 2 2 2 2" xfId="5677" xr:uid="{00000000-0005-0000-0000-0000F2160000}"/>
    <cellStyle name="Обычный 4 2 2 2 3" xfId="5676" xr:uid="{00000000-0005-0000-0000-0000F3160000}"/>
    <cellStyle name="Обычный 4 2 2 2 4" xfId="6230" xr:uid="{FB4429F1-F829-4C31-8870-8663C2DC271F}"/>
    <cellStyle name="Обычный 4 2 2 2 4 2" xfId="45126" xr:uid="{37D8B134-C8D2-45E1-B25C-A302B8A5A81C}"/>
    <cellStyle name="Обычный 4 2 2 2 4 3" xfId="7928" xr:uid="{3CCE621F-32C1-4184-ADFB-5DE59A0CEC4B}"/>
    <cellStyle name="Обычный 4 2 2 2 5" xfId="6797" xr:uid="{3C3F7569-604B-4849-A2D7-AEF4FE7337B1}"/>
    <cellStyle name="Обычный 4 2 2 2 5 2" xfId="45685" xr:uid="{8215CD9C-7E1A-44E9-9844-FF0885647DEC}"/>
    <cellStyle name="Обычный 4 2 2 2 5 3" xfId="8487" xr:uid="{57E4928E-9CD6-44CF-8959-6C26E533696E}"/>
    <cellStyle name="Обычный 4 2 2 2 6" xfId="44554" xr:uid="{058275CA-73F8-448A-AB81-4EB7F0A6210E}"/>
    <cellStyle name="Обычный 4 2 2 2 7" xfId="7356" xr:uid="{C63738D3-56A0-4CEE-8EF0-D5CE056A174F}"/>
    <cellStyle name="Обычный 4 2 2 3" xfId="5678" xr:uid="{00000000-0005-0000-0000-0000F4160000}"/>
    <cellStyle name="Обычный 4 2 2 4" xfId="5675" xr:uid="{00000000-0005-0000-0000-0000F5160000}"/>
    <cellStyle name="Обычный 4 2 2 5" xfId="6229" xr:uid="{0995249F-8293-4732-985E-C59F8E235847}"/>
    <cellStyle name="Обычный 4 2 2 5 2" xfId="45125" xr:uid="{CB05314A-5E2B-4042-A935-810FD6A8E0EF}"/>
    <cellStyle name="Обычный 4 2 2 5 3" xfId="7927" xr:uid="{4F91C56F-0B27-423F-A1C9-497A31E2B9AA}"/>
    <cellStyle name="Обычный 4 2 2 6" xfId="6796" xr:uid="{5891E1C2-3BCC-4862-9888-7D76DC9A06FB}"/>
    <cellStyle name="Обычный 4 2 2 6 2" xfId="45684" xr:uid="{08507396-9FD6-44D1-B738-8C8F0DE2D227}"/>
    <cellStyle name="Обычный 4 2 2 6 3" xfId="8486" xr:uid="{ABD239BF-11F0-4EA5-97A0-63B6CE285DF1}"/>
    <cellStyle name="Обычный 4 2 2 7" xfId="44309" xr:uid="{E8DAF637-F8C2-4769-8BF7-EF5D823C3B71}"/>
    <cellStyle name="Обычный 4 2 2 8" xfId="44553" xr:uid="{A914A25D-A53B-4B4C-B1CB-31E81860E09B}"/>
    <cellStyle name="Обычный 4 2 2 9" xfId="7355" xr:uid="{4FE7D60F-D363-4D10-891F-8C6333E98A36}"/>
    <cellStyle name="Обычный 4 2 3" xfId="1687" xr:uid="{00000000-0005-0000-0000-0000F6160000}"/>
    <cellStyle name="Обычный 4 2 3 2" xfId="1688" xr:uid="{00000000-0005-0000-0000-0000F7160000}"/>
    <cellStyle name="Обычный 4 2 3 2 2" xfId="5681" xr:uid="{00000000-0005-0000-0000-0000F8160000}"/>
    <cellStyle name="Обычный 4 2 3 2 3" xfId="5680" xr:uid="{00000000-0005-0000-0000-0000F9160000}"/>
    <cellStyle name="Обычный 4 2 3 2 4" xfId="6232" xr:uid="{CAF355E1-47B4-4ED5-BFAE-3C74B3A86FE1}"/>
    <cellStyle name="Обычный 4 2 3 2 4 2" xfId="45128" xr:uid="{233E3684-BF77-4CDE-90A7-3CE21F6B651A}"/>
    <cellStyle name="Обычный 4 2 3 2 4 3" xfId="7930" xr:uid="{2FE47D83-E553-45A1-8944-B0D0FA055BED}"/>
    <cellStyle name="Обычный 4 2 3 2 5" xfId="6799" xr:uid="{4EA3FFB1-620F-419D-8E45-F970EE95B142}"/>
    <cellStyle name="Обычный 4 2 3 2 5 2" xfId="45687" xr:uid="{43C0E151-C053-40E1-9598-ED0FD506515F}"/>
    <cellStyle name="Обычный 4 2 3 2 5 3" xfId="8489" xr:uid="{3C90FE8B-6CF4-4C6A-82E5-391105617549}"/>
    <cellStyle name="Обычный 4 2 3 2 6" xfId="44556" xr:uid="{38D02E6C-1E8D-4461-9801-35E1C68BCD82}"/>
    <cellStyle name="Обычный 4 2 3 2 7" xfId="7358" xr:uid="{42A48272-6D96-4E88-AE84-00A684660FDE}"/>
    <cellStyle name="Обычный 4 2 3 3" xfId="5682" xr:uid="{00000000-0005-0000-0000-0000FA160000}"/>
    <cellStyle name="Обычный 4 2 3 4" xfId="5679" xr:uid="{00000000-0005-0000-0000-0000FB160000}"/>
    <cellStyle name="Обычный 4 2 3 5" xfId="6231" xr:uid="{14B16F59-B06C-444D-9127-496D2C046912}"/>
    <cellStyle name="Обычный 4 2 3 5 2" xfId="45127" xr:uid="{4946D244-3429-46C9-8B80-F90C6A832DA5}"/>
    <cellStyle name="Обычный 4 2 3 5 3" xfId="7929" xr:uid="{290C5AAC-9036-42AD-AA4F-7D45D68D62B6}"/>
    <cellStyle name="Обычный 4 2 3 6" xfId="6798" xr:uid="{50649D43-8151-4259-9690-97983F2BAC2F}"/>
    <cellStyle name="Обычный 4 2 3 6 2" xfId="45686" xr:uid="{4A987C4D-60A0-49A8-9F4B-C541218B7D01}"/>
    <cellStyle name="Обычный 4 2 3 6 3" xfId="8488" xr:uid="{752B6D42-EB72-48F6-9366-6659937147F4}"/>
    <cellStyle name="Обычный 4 2 3 7" xfId="44310" xr:uid="{A78DAA32-15E1-46C1-82A3-7E19CBD39FB7}"/>
    <cellStyle name="Обычный 4 2 3 8" xfId="44555" xr:uid="{70EC0EB9-053B-4F72-A40D-0E1269AB9166}"/>
    <cellStyle name="Обычный 4 2 3 9" xfId="7357" xr:uid="{C1AA45BA-481D-4F73-B957-1E9C8F3FAC96}"/>
    <cellStyle name="Обычный 4 2 4" xfId="1689" xr:uid="{00000000-0005-0000-0000-0000FC160000}"/>
    <cellStyle name="Обычный 4 2 4 2" xfId="1690" xr:uid="{00000000-0005-0000-0000-0000FD160000}"/>
    <cellStyle name="Обычный 4 2 4 2 2" xfId="5685" xr:uid="{00000000-0005-0000-0000-0000FE160000}"/>
    <cellStyle name="Обычный 4 2 4 2 3" xfId="5684" xr:uid="{00000000-0005-0000-0000-0000FF160000}"/>
    <cellStyle name="Обычный 4 2 4 2 4" xfId="6234" xr:uid="{EC7FDC56-3D70-4785-9C62-9C110E6580CC}"/>
    <cellStyle name="Обычный 4 2 4 2 4 2" xfId="45130" xr:uid="{6BE8EA67-42DF-4400-A42C-E7ED4C680A7A}"/>
    <cellStyle name="Обычный 4 2 4 2 4 3" xfId="7932" xr:uid="{205A7207-7C05-4AE8-97B0-5B67173806E4}"/>
    <cellStyle name="Обычный 4 2 4 2 5" xfId="6801" xr:uid="{4B91389C-1357-4400-BD1D-743264E33968}"/>
    <cellStyle name="Обычный 4 2 4 2 5 2" xfId="45689" xr:uid="{727E91F0-7204-4D5E-9530-A981B6B6AA9D}"/>
    <cellStyle name="Обычный 4 2 4 2 5 3" xfId="8491" xr:uid="{0EBEA9EE-DFEE-472A-9EFC-E7AF722DA1D3}"/>
    <cellStyle name="Обычный 4 2 4 2 6" xfId="44558" xr:uid="{1B1B8949-29B5-4659-AEDB-B097FB2433EB}"/>
    <cellStyle name="Обычный 4 2 4 2 7" xfId="7360" xr:uid="{774DA969-C066-4B8F-AAF2-FC42BD10E718}"/>
    <cellStyle name="Обычный 4 2 4 3" xfId="5686" xr:uid="{00000000-0005-0000-0000-000000170000}"/>
    <cellStyle name="Обычный 4 2 4 4" xfId="5683" xr:uid="{00000000-0005-0000-0000-000001170000}"/>
    <cellStyle name="Обычный 4 2 4 5" xfId="6233" xr:uid="{89700179-FF9E-44F4-B6D0-61A3F5C170CF}"/>
    <cellStyle name="Обычный 4 2 4 5 2" xfId="45129" xr:uid="{6257ECED-1AE9-409C-85D1-74369299DC0C}"/>
    <cellStyle name="Обычный 4 2 4 5 3" xfId="7931" xr:uid="{371E5441-2B91-4275-BAA0-15093E3CFED0}"/>
    <cellStyle name="Обычный 4 2 4 6" xfId="6800" xr:uid="{F821A023-43FD-4198-B41F-109D2A99F67B}"/>
    <cellStyle name="Обычный 4 2 4 6 2" xfId="45688" xr:uid="{5394341F-84F8-4E1E-A06F-360C0450CC25}"/>
    <cellStyle name="Обычный 4 2 4 6 3" xfId="8490" xr:uid="{E13FDE1C-BE68-472B-9D0A-FB3C9813D208}"/>
    <cellStyle name="Обычный 4 2 4 7" xfId="44311" xr:uid="{C3C7A8A3-5535-41F1-B87A-AC8F9B74D60F}"/>
    <cellStyle name="Обычный 4 2 4 8" xfId="44557" xr:uid="{ADC01FEE-0382-4F16-BA00-A5F0D2E93BC4}"/>
    <cellStyle name="Обычный 4 2 4 9" xfId="7359" xr:uid="{B5A3627C-C7D2-4A0C-82BA-2F68CDA299ED}"/>
    <cellStyle name="Обычный 4 2 5" xfId="1691" xr:uid="{00000000-0005-0000-0000-000002170000}"/>
    <cellStyle name="Обычный 4 2 5 2" xfId="5688" xr:uid="{00000000-0005-0000-0000-000003170000}"/>
    <cellStyle name="Обычный 4 2 5 3" xfId="5687" xr:uid="{00000000-0005-0000-0000-000004170000}"/>
    <cellStyle name="Обычный 4 2 5 4" xfId="6235" xr:uid="{BF078C22-2FD8-4D28-9C93-EC0401248CDB}"/>
    <cellStyle name="Обычный 4 2 5 4 2" xfId="45131" xr:uid="{3D0CF9D5-446F-4B86-809E-674C8FB14B60}"/>
    <cellStyle name="Обычный 4 2 5 4 3" xfId="7933" xr:uid="{57DCE287-A0EE-45D1-9027-D7671A3B551B}"/>
    <cellStyle name="Обычный 4 2 5 5" xfId="6802" xr:uid="{062F1795-C0E4-4672-890C-07A8A41E4754}"/>
    <cellStyle name="Обычный 4 2 5 5 2" xfId="45690" xr:uid="{74A57521-576B-4309-86EB-AF07F64ED05B}"/>
    <cellStyle name="Обычный 4 2 5 5 3" xfId="8492" xr:uid="{572DB105-1062-4278-A551-444F52B299D1}"/>
    <cellStyle name="Обычный 4 2 5 6" xfId="44559" xr:uid="{9B24029B-D99C-4F82-B450-D06F875CE28A}"/>
    <cellStyle name="Обычный 4 2 5 7" xfId="7361" xr:uid="{53975046-9F45-4155-B333-D08AFD537C6F}"/>
    <cellStyle name="Обычный 4 2 6" xfId="1692" xr:uid="{00000000-0005-0000-0000-000005170000}"/>
    <cellStyle name="Обычный 4 2 6 2" xfId="5690" xr:uid="{00000000-0005-0000-0000-000006170000}"/>
    <cellStyle name="Обычный 4 2 6 3" xfId="5689" xr:uid="{00000000-0005-0000-0000-000007170000}"/>
    <cellStyle name="Обычный 4 2 6 4" xfId="6236" xr:uid="{443C03AD-0C2A-44D3-ACBF-218A5A313EEA}"/>
    <cellStyle name="Обычный 4 2 6 4 2" xfId="45132" xr:uid="{FEF73A2F-C979-4E09-BE55-14A35029978B}"/>
    <cellStyle name="Обычный 4 2 6 4 3" xfId="7934" xr:uid="{6ED888AB-4A19-4B79-B7C9-6B685F488E5E}"/>
    <cellStyle name="Обычный 4 2 6 5" xfId="6803" xr:uid="{83F9E8CC-AA89-4476-8575-D03C712A30AA}"/>
    <cellStyle name="Обычный 4 2 6 5 2" xfId="45691" xr:uid="{93BC4175-EC94-4370-A9B5-062934CDAB5D}"/>
    <cellStyle name="Обычный 4 2 6 5 3" xfId="8493" xr:uid="{A0975995-B904-406C-8A93-8D46589E889B}"/>
    <cellStyle name="Обычный 4 2 6 6" xfId="44560" xr:uid="{01BA583A-6445-4C41-9493-00CB07B95DA5}"/>
    <cellStyle name="Обычный 4 2 6 7" xfId="7362" xr:uid="{26D8DA88-7C2E-4AE7-AB58-EF2882EE6816}"/>
    <cellStyle name="Обычный 4 2 7" xfId="5691" xr:uid="{00000000-0005-0000-0000-000008170000}"/>
    <cellStyle name="Обычный 4 2 8" xfId="5674" xr:uid="{00000000-0005-0000-0000-000009170000}"/>
    <cellStyle name="Обычный 4 2 9" xfId="6228" xr:uid="{9ED35361-E68F-41B2-93A1-6E104F70EA9D}"/>
    <cellStyle name="Обычный 4 2 9 2" xfId="45124" xr:uid="{BC640C25-2458-4241-8874-9E481CBC1D81}"/>
    <cellStyle name="Обычный 4 2 9 3" xfId="7926" xr:uid="{26C1F796-5DE5-4411-9D8C-9C479AA0B84D}"/>
    <cellStyle name="Обычный 4 3" xfId="1693" xr:uid="{00000000-0005-0000-0000-00000A170000}"/>
    <cellStyle name="Обычный 4 3 2" xfId="1694" xr:uid="{00000000-0005-0000-0000-00000B170000}"/>
    <cellStyle name="Обычный 4 3 2 2" xfId="5694" xr:uid="{00000000-0005-0000-0000-00000C170000}"/>
    <cellStyle name="Обычный 4 3 2 3" xfId="5693" xr:uid="{00000000-0005-0000-0000-00000D170000}"/>
    <cellStyle name="Обычный 4 3 2 4" xfId="6238" xr:uid="{AAE3FFCE-39BD-4B73-96F3-5223E30DED9F}"/>
    <cellStyle name="Обычный 4 3 2 4 2" xfId="45134" xr:uid="{47DBCC91-0E2A-4962-A388-13ECAE9C9266}"/>
    <cellStyle name="Обычный 4 3 2 4 3" xfId="7936" xr:uid="{0FDA4C91-7F85-4CAF-BF39-11A9924B371E}"/>
    <cellStyle name="Обычный 4 3 2 5" xfId="6805" xr:uid="{2A10BDA2-0C7B-491B-8A4C-3181DFA1562B}"/>
    <cellStyle name="Обычный 4 3 2 5 2" xfId="45693" xr:uid="{21CC4141-2235-4229-8557-7D6A0DC2EF69}"/>
    <cellStyle name="Обычный 4 3 2 5 3" xfId="8495" xr:uid="{212712AB-EF1E-47E3-B056-2E2246001325}"/>
    <cellStyle name="Обычный 4 3 2 6" xfId="44562" xr:uid="{BB1FD5D1-FE6F-438E-8FFF-781B5562730D}"/>
    <cellStyle name="Обычный 4 3 2 7" xfId="7364" xr:uid="{1ADEBD18-1C7F-41FB-9338-26D38A434E86}"/>
    <cellStyle name="Обычный 4 3 3" xfId="5695" xr:uid="{00000000-0005-0000-0000-00000E170000}"/>
    <cellStyle name="Обычный 4 3 4" xfId="5692" xr:uid="{00000000-0005-0000-0000-00000F170000}"/>
    <cellStyle name="Обычный 4 3 5" xfId="6237" xr:uid="{76AF82AC-3E44-4FA3-8BDC-887D99E2DEEB}"/>
    <cellStyle name="Обычный 4 3 5 2" xfId="45133" xr:uid="{C67E9B82-9F2C-469D-8C01-00834DB83EAE}"/>
    <cellStyle name="Обычный 4 3 5 3" xfId="7935" xr:uid="{1867051C-70A1-4316-A368-06C62F1B6FAB}"/>
    <cellStyle name="Обычный 4 3 6" xfId="6804" xr:uid="{8922B3B7-50CF-4E78-8625-E7448382F74D}"/>
    <cellStyle name="Обычный 4 3 6 2" xfId="45692" xr:uid="{68A637A3-DAE9-4F9D-B0BE-459637D5D608}"/>
    <cellStyle name="Обычный 4 3 6 3" xfId="8494" xr:uid="{4621063E-9849-4655-ABB4-13312E6E5F79}"/>
    <cellStyle name="Обычный 4 3 7" xfId="44312" xr:uid="{4B0D6BA4-F9CD-4B29-9EC2-65D0D599F972}"/>
    <cellStyle name="Обычный 4 3 8" xfId="44561" xr:uid="{5E78DBF0-7396-4A8C-8CE3-FADD850F595B}"/>
    <cellStyle name="Обычный 4 3 9" xfId="7363" xr:uid="{ACC2A9BF-0372-45B8-805A-DC6F8D5ED7F6}"/>
    <cellStyle name="Обычный 4 4" xfId="1695" xr:uid="{00000000-0005-0000-0000-000010170000}"/>
    <cellStyle name="Обычный 4 4 2" xfId="1696" xr:uid="{00000000-0005-0000-0000-000011170000}"/>
    <cellStyle name="Обычный 4 4 2 2" xfId="5698" xr:uid="{00000000-0005-0000-0000-000012170000}"/>
    <cellStyle name="Обычный 4 4 2 3" xfId="5697" xr:uid="{00000000-0005-0000-0000-000013170000}"/>
    <cellStyle name="Обычный 4 4 2 4" xfId="6240" xr:uid="{8F00FEBD-FC14-43CE-9635-AC3DDB5CD3B4}"/>
    <cellStyle name="Обычный 4 4 2 4 2" xfId="45136" xr:uid="{364DBA23-B98C-4A17-BA85-55290F0338C3}"/>
    <cellStyle name="Обычный 4 4 2 4 3" xfId="7938" xr:uid="{459579D8-CA94-4ECC-A48A-1EFD4DE7087C}"/>
    <cellStyle name="Обычный 4 4 2 5" xfId="6807" xr:uid="{CA6F1C90-2089-4959-A476-9FA57AED0BA4}"/>
    <cellStyle name="Обычный 4 4 2 5 2" xfId="45695" xr:uid="{EF1B314B-44CA-4899-8DE8-83E01CAE9947}"/>
    <cellStyle name="Обычный 4 4 2 5 3" xfId="8497" xr:uid="{39C0F35E-1E20-4C79-B654-1016AFEB8EE5}"/>
    <cellStyle name="Обычный 4 4 2 6" xfId="44564" xr:uid="{0E53868E-147F-4E3C-9D2E-891413E24829}"/>
    <cellStyle name="Обычный 4 4 2 7" xfId="7366" xr:uid="{60D0E7D1-FB46-4BAC-90F4-DC116E9DAF30}"/>
    <cellStyle name="Обычный 4 4 3" xfId="5699" xr:uid="{00000000-0005-0000-0000-000014170000}"/>
    <cellStyle name="Обычный 4 4 4" xfId="5696" xr:uid="{00000000-0005-0000-0000-000015170000}"/>
    <cellStyle name="Обычный 4 4 5" xfId="6239" xr:uid="{E14864D3-1F53-4624-BF39-D197FD90C192}"/>
    <cellStyle name="Обычный 4 4 5 2" xfId="45135" xr:uid="{BAD07E8F-EC88-49E6-AF96-2CA62AE4BC5A}"/>
    <cellStyle name="Обычный 4 4 5 3" xfId="7937" xr:uid="{F5D921B9-D5B5-4699-8235-8ACBFCD291E8}"/>
    <cellStyle name="Обычный 4 4 6" xfId="6806" xr:uid="{52DE58D9-AE15-47CB-BAA2-546CD94177D6}"/>
    <cellStyle name="Обычный 4 4 6 2" xfId="45694" xr:uid="{DE707E2E-4A69-4EE4-B05C-22F100A3E727}"/>
    <cellStyle name="Обычный 4 4 6 3" xfId="8496" xr:uid="{E444284A-9B43-4322-9DB6-43A780BF9FE2}"/>
    <cellStyle name="Обычный 4 4 7" xfId="44313" xr:uid="{8C53DE8A-072A-4FF0-AC10-A576068691D0}"/>
    <cellStyle name="Обычный 4 4 8" xfId="44563" xr:uid="{052FD7C5-89C3-46A5-AEF7-94F880383CDE}"/>
    <cellStyle name="Обычный 4 4 9" xfId="7365" xr:uid="{DD3200BC-BD86-4827-A33B-CE09FB04F163}"/>
    <cellStyle name="Обычный 4 5" xfId="1697" xr:uid="{00000000-0005-0000-0000-000016170000}"/>
    <cellStyle name="Обычный 4 5 2" xfId="1698" xr:uid="{00000000-0005-0000-0000-000017170000}"/>
    <cellStyle name="Обычный 4 5 2 2" xfId="5702" xr:uid="{00000000-0005-0000-0000-000018170000}"/>
    <cellStyle name="Обычный 4 5 2 3" xfId="5701" xr:uid="{00000000-0005-0000-0000-000019170000}"/>
    <cellStyle name="Обычный 4 5 2 4" xfId="6242" xr:uid="{EF008192-DE4E-4EFA-B169-07757B8592C2}"/>
    <cellStyle name="Обычный 4 5 2 4 2" xfId="45138" xr:uid="{4C98E7E5-EBA7-4252-A79C-7E7775AAB4D8}"/>
    <cellStyle name="Обычный 4 5 2 4 3" xfId="7940" xr:uid="{1AC192A8-FE38-43B8-B600-1FE11A47D254}"/>
    <cellStyle name="Обычный 4 5 2 5" xfId="6809" xr:uid="{C0D1CC6A-9E5B-4D12-A330-6AC8D81E5D24}"/>
    <cellStyle name="Обычный 4 5 2 5 2" xfId="45697" xr:uid="{E25033BD-FC9D-45E1-A014-0E70855107A6}"/>
    <cellStyle name="Обычный 4 5 2 5 3" xfId="8499" xr:uid="{053A3BAB-3704-44D5-96BE-1C078606A9CA}"/>
    <cellStyle name="Обычный 4 5 2 6" xfId="44566" xr:uid="{332E4B97-A050-478C-ABFF-42485AD8244B}"/>
    <cellStyle name="Обычный 4 5 2 7" xfId="7368" xr:uid="{756FA4C9-1744-4DE6-8765-BF4A9F81B77B}"/>
    <cellStyle name="Обычный 4 5 3" xfId="5703" xr:uid="{00000000-0005-0000-0000-00001A170000}"/>
    <cellStyle name="Обычный 4 5 4" xfId="5700" xr:uid="{00000000-0005-0000-0000-00001B170000}"/>
    <cellStyle name="Обычный 4 5 5" xfId="6241" xr:uid="{58503C4A-BB23-4D63-99F5-EF361A71B7D4}"/>
    <cellStyle name="Обычный 4 5 5 2" xfId="45137" xr:uid="{0F35F3BB-E041-4DF6-BEF7-27750BBFC65B}"/>
    <cellStyle name="Обычный 4 5 5 3" xfId="7939" xr:uid="{53B35B61-0A5D-4D72-8E88-094195F9AB64}"/>
    <cellStyle name="Обычный 4 5 6" xfId="6808" xr:uid="{0EFAA05B-6A46-4B88-86DE-3CA1B42C83A9}"/>
    <cellStyle name="Обычный 4 5 6 2" xfId="45696" xr:uid="{EFC21A9A-4868-4F86-B1BD-DFA55795AF2C}"/>
    <cellStyle name="Обычный 4 5 6 3" xfId="8498" xr:uid="{CC026A62-57F5-4035-A384-0078A37DF9D5}"/>
    <cellStyle name="Обычный 4 5 7" xfId="44314" xr:uid="{AFC8DECE-E367-4B87-A454-17747A9870DE}"/>
    <cellStyle name="Обычный 4 5 8" xfId="44565" xr:uid="{B953DEB3-5942-4CA3-BEAB-36938CA9DB31}"/>
    <cellStyle name="Обычный 4 5 9" xfId="7367" xr:uid="{B8B828F1-4A8C-4D3C-8E7B-DDB1558A48DE}"/>
    <cellStyle name="Обычный 4 6" xfId="1699" xr:uid="{00000000-0005-0000-0000-00001C170000}"/>
    <cellStyle name="Обычный 4 6 2" xfId="5705" xr:uid="{00000000-0005-0000-0000-00001D170000}"/>
    <cellStyle name="Обычный 4 6 3" xfId="5704" xr:uid="{00000000-0005-0000-0000-00001E170000}"/>
    <cellStyle name="Обычный 4 6 4" xfId="6243" xr:uid="{DF202445-E390-4CFF-B874-C47B133DEA53}"/>
    <cellStyle name="Обычный 4 6 4 2" xfId="45139" xr:uid="{A1830009-36D9-476E-80DD-0CFA210F094F}"/>
    <cellStyle name="Обычный 4 6 4 3" xfId="7941" xr:uid="{1417DF52-8C6E-49C3-937D-905B2283EBC0}"/>
    <cellStyle name="Обычный 4 6 5" xfId="6810" xr:uid="{72745C53-648D-4C12-858E-98EA11C986C1}"/>
    <cellStyle name="Обычный 4 6 5 2" xfId="45698" xr:uid="{C7D3613A-C20B-4AD0-B150-A63E4CD384BE}"/>
    <cellStyle name="Обычный 4 6 5 3" xfId="8500" xr:uid="{2160417E-37BB-4170-AE47-3D039124DD9A}"/>
    <cellStyle name="Обычный 4 6 6" xfId="44567" xr:uid="{C1CA1B1D-77D1-4A93-AD84-DDF5D9E7CF10}"/>
    <cellStyle name="Обычный 4 6 7" xfId="7369" xr:uid="{16D35F74-5971-4B9C-A842-01BD4083A7C2}"/>
    <cellStyle name="Обычный 4 7" xfId="1700" xr:uid="{00000000-0005-0000-0000-00001F170000}"/>
    <cellStyle name="Обычный 4 7 2" xfId="5707" xr:uid="{00000000-0005-0000-0000-000020170000}"/>
    <cellStyle name="Обычный 4 7 3" xfId="5706" xr:uid="{00000000-0005-0000-0000-000021170000}"/>
    <cellStyle name="Обычный 4 7 4" xfId="6244" xr:uid="{5DE7AFBE-ECDD-406E-9A81-3E2A17E3BA57}"/>
    <cellStyle name="Обычный 4 7 4 2" xfId="45140" xr:uid="{D70D67BA-6B34-4AB2-84ED-34ED67D9733C}"/>
    <cellStyle name="Обычный 4 7 4 3" xfId="7942" xr:uid="{FE816A9D-26F0-40E8-BB17-79795E463F2C}"/>
    <cellStyle name="Обычный 4 7 5" xfId="6811" xr:uid="{D052B9E7-A454-4E1E-8681-7DB6D71C15A7}"/>
    <cellStyle name="Обычный 4 7 5 2" xfId="45699" xr:uid="{D0286652-43C1-4217-A315-A3A769A0695B}"/>
    <cellStyle name="Обычный 4 7 5 3" xfId="8501" xr:uid="{FE5B57CC-FB53-4E06-8870-7255EADE2012}"/>
    <cellStyle name="Обычный 4 7 6" xfId="44568" xr:uid="{95A114FA-DC40-4E88-AF6D-DF05BF86F9A6}"/>
    <cellStyle name="Обычный 4 7 7" xfId="7370" xr:uid="{7F43F338-1F70-4FD7-AF29-B1D0AF58BF7F}"/>
    <cellStyle name="Обычный 4 8" xfId="5708" xr:uid="{00000000-0005-0000-0000-000022170000}"/>
    <cellStyle name="Обычный 4 9" xfId="5673" xr:uid="{00000000-0005-0000-0000-000023170000}"/>
    <cellStyle name="Обычный_2009-04-27_PED IESN" xfId="1701" xr:uid="{00000000-0005-0000-0000-000024170000}"/>
    <cellStyle name="Плохой" xfId="36623" xr:uid="{2B64D9FD-C736-4783-8903-F70E7AA775AD}"/>
    <cellStyle name="Пояснение" xfId="36624" xr:uid="{9BFA8635-650B-43A8-84FF-A6355344D15A}"/>
    <cellStyle name="Примечание" xfId="36625" xr:uid="{16117DA9-7DDF-446F-891D-F01D1061ECD0}"/>
    <cellStyle name="Процентный 2" xfId="1702" xr:uid="{00000000-0005-0000-0000-000025170000}"/>
    <cellStyle name="Процентный 2 2" xfId="5710" xr:uid="{00000000-0005-0000-0000-000026170000}"/>
    <cellStyle name="Процентный 2 3" xfId="5709" xr:uid="{00000000-0005-0000-0000-000027170000}"/>
    <cellStyle name="Связанная ячейка" xfId="36626" xr:uid="{E9212A54-7947-43FE-89E6-4B4942B64ACD}"/>
    <cellStyle name="Стиль 1" xfId="1703" xr:uid="{00000000-0005-0000-0000-000028170000}"/>
    <cellStyle name="Стиль 1 2" xfId="5712" xr:uid="{00000000-0005-0000-0000-000029170000}"/>
    <cellStyle name="Стиль 1 3" xfId="5713" xr:uid="{00000000-0005-0000-0000-00002A170000}"/>
    <cellStyle name="Стиль 1 4" xfId="5711" xr:uid="{00000000-0005-0000-0000-00002B170000}"/>
    <cellStyle name="Текст предупреждения" xfId="36627" xr:uid="{26664A33-4C0F-4DB9-8FBA-18660AA1316A}"/>
    <cellStyle name="Финансовый 2" xfId="1704" xr:uid="{00000000-0005-0000-0000-00002C170000}"/>
    <cellStyle name="Финансовый 2 2" xfId="1705" xr:uid="{00000000-0005-0000-0000-00002D170000}"/>
    <cellStyle name="Финансовый 2 2 2" xfId="5716" xr:uid="{00000000-0005-0000-0000-00002E170000}"/>
    <cellStyle name="Финансовый 2 2 3" xfId="5715" xr:uid="{00000000-0005-0000-0000-00002F170000}"/>
    <cellStyle name="Финансовый 2 3" xfId="5717" xr:uid="{00000000-0005-0000-0000-000030170000}"/>
    <cellStyle name="Финансовый 2 4" xfId="5714" xr:uid="{00000000-0005-0000-0000-000031170000}"/>
    <cellStyle name="Хороший" xfId="36628" xr:uid="{91355418-3CAB-419C-9E99-C1EB2195239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8000"/>
      <rgbColor rgb="00000080"/>
      <rgbColor rgb="00808000"/>
      <rgbColor rgb="00800080"/>
      <rgbColor rgb="00008080"/>
      <rgbColor rgb="00C0C0C0"/>
      <rgbColor rgb="00808080"/>
      <rgbColor rgb="009999FF"/>
      <rgbColor rgb="00B847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2323DC"/>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DC2300"/>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2504722</xdr:colOff>
      <xdr:row>122</xdr:row>
      <xdr:rowOff>0</xdr:rowOff>
    </xdr:from>
    <xdr:ext cx="184731" cy="264560"/>
    <xdr:sp macro="" textlink="">
      <xdr:nvSpPr>
        <xdr:cNvPr id="2" name="TextBox 1">
          <a:extLst>
            <a:ext uri="{FF2B5EF4-FFF2-40B4-BE49-F238E27FC236}">
              <a16:creationId xmlns:a16="http://schemas.microsoft.com/office/drawing/2014/main" id="{29DAA8FE-8948-4A29-B537-43759FA20FAA}"/>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3" name="TextBox 2">
          <a:extLst>
            <a:ext uri="{FF2B5EF4-FFF2-40B4-BE49-F238E27FC236}">
              <a16:creationId xmlns:a16="http://schemas.microsoft.com/office/drawing/2014/main" id="{4015C2D3-D31F-4AFA-B0F1-A34040499138}"/>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4" name="TextBox 3">
          <a:extLst>
            <a:ext uri="{FF2B5EF4-FFF2-40B4-BE49-F238E27FC236}">
              <a16:creationId xmlns:a16="http://schemas.microsoft.com/office/drawing/2014/main" id="{9E830421-01EC-4007-863D-5A192AAECEC1}"/>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oneCellAnchor>
    <xdr:from>
      <xdr:col>1</xdr:col>
      <xdr:colOff>2504722</xdr:colOff>
      <xdr:row>122</xdr:row>
      <xdr:rowOff>0</xdr:rowOff>
    </xdr:from>
    <xdr:ext cx="184731" cy="264560"/>
    <xdr:sp macro="" textlink="">
      <xdr:nvSpPr>
        <xdr:cNvPr id="5" name="TextBox 4">
          <a:extLst>
            <a:ext uri="{FF2B5EF4-FFF2-40B4-BE49-F238E27FC236}">
              <a16:creationId xmlns:a16="http://schemas.microsoft.com/office/drawing/2014/main" id="{555DA001-108E-4268-B6E7-A7D59ACC1934}"/>
            </a:ext>
          </a:extLst>
        </xdr:cNvPr>
        <xdr:cNvSpPr txBox="1"/>
      </xdr:nvSpPr>
      <xdr:spPr>
        <a:xfrm>
          <a:off x="3939822" y="2774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ru-R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zoomScaleNormal="100" zoomScaleSheetLayoutView="100" workbookViewId="0">
      <selection activeCell="E10" sqref="E10:F10"/>
    </sheetView>
  </sheetViews>
  <sheetFormatPr defaultRowHeight="15"/>
  <sheetData>
    <row r="1" spans="1:9" ht="20.25" customHeight="1">
      <c r="A1" s="216" t="s">
        <v>66</v>
      </c>
      <c r="B1" s="216"/>
      <c r="C1" s="216"/>
      <c r="D1" s="216"/>
      <c r="E1" s="216"/>
      <c r="F1" s="216"/>
      <c r="G1" s="216"/>
      <c r="H1" s="216"/>
      <c r="I1" s="216"/>
    </row>
    <row r="2" spans="1:9" ht="32.25" customHeight="1">
      <c r="A2" s="217" t="s">
        <v>434</v>
      </c>
      <c r="B2" s="217"/>
      <c r="C2" s="217"/>
      <c r="D2" s="217"/>
      <c r="E2" s="217"/>
      <c r="F2" s="217"/>
      <c r="G2" s="217"/>
      <c r="H2" s="217"/>
      <c r="I2" s="217"/>
    </row>
    <row r="3" spans="1:9" ht="9.75" customHeight="1">
      <c r="A3" s="218"/>
      <c r="B3" s="218"/>
      <c r="C3" s="218"/>
      <c r="D3" s="218"/>
      <c r="E3" s="218"/>
      <c r="F3" s="218"/>
      <c r="G3" s="218"/>
      <c r="H3" s="218"/>
      <c r="I3" s="218"/>
    </row>
    <row r="4" spans="1:9" ht="27.75" customHeight="1">
      <c r="A4" s="203" t="s">
        <v>22</v>
      </c>
      <c r="B4" s="203"/>
      <c r="C4" s="219" t="str">
        <f>A2</f>
        <v>VSIA "Strenču psihoneiroloģiskā slimnīca" galvenās iebrauktuves un uzņemšanas un observācijas nodaļas teritorijas labiekārtojums. 1.kārta</v>
      </c>
      <c r="D4" s="219"/>
      <c r="E4" s="219"/>
      <c r="F4" s="219"/>
      <c r="G4" s="219"/>
      <c r="H4" s="219"/>
      <c r="I4" s="219"/>
    </row>
    <row r="5" spans="1:9" ht="28.5" customHeight="1">
      <c r="A5" s="203" t="s">
        <v>18</v>
      </c>
      <c r="B5" s="203"/>
      <c r="C5" s="204" t="s">
        <v>103</v>
      </c>
      <c r="D5" s="205"/>
      <c r="E5" s="205"/>
      <c r="F5" s="205"/>
      <c r="G5" s="205"/>
      <c r="H5" s="205"/>
      <c r="I5" s="206"/>
    </row>
    <row r="6" spans="1:9" ht="63.75" customHeight="1">
      <c r="A6" s="208" t="s">
        <v>67</v>
      </c>
      <c r="B6" s="209"/>
      <c r="C6" s="209"/>
      <c r="D6" s="209"/>
      <c r="E6" s="209"/>
      <c r="F6" s="209"/>
      <c r="G6" s="209"/>
      <c r="H6" s="209"/>
      <c r="I6" s="209"/>
    </row>
    <row r="7" spans="1:9" ht="114.75" customHeight="1">
      <c r="A7" s="210" t="s">
        <v>71</v>
      </c>
      <c r="B7" s="210"/>
      <c r="C7" s="210"/>
      <c r="D7" s="210"/>
      <c r="E7" s="210"/>
      <c r="F7" s="210"/>
      <c r="G7" s="210"/>
      <c r="H7" s="210"/>
      <c r="I7" s="210"/>
    </row>
    <row r="8" spans="1:9" ht="67.5" customHeight="1">
      <c r="A8" s="210" t="s">
        <v>68</v>
      </c>
      <c r="B8" s="210"/>
      <c r="C8" s="210"/>
      <c r="D8" s="210"/>
      <c r="E8" s="210"/>
      <c r="F8" s="210"/>
      <c r="G8" s="210"/>
      <c r="H8" s="210"/>
      <c r="I8" s="210"/>
    </row>
    <row r="9" spans="1:9">
      <c r="A9" s="81"/>
      <c r="B9" s="82"/>
      <c r="C9" s="83"/>
      <c r="D9" s="84"/>
      <c r="E9" s="84"/>
      <c r="F9" s="84"/>
      <c r="G9" s="85"/>
      <c r="H9" s="86"/>
      <c r="I9" s="87"/>
    </row>
    <row r="10" spans="1:9">
      <c r="A10" s="211" t="s">
        <v>69</v>
      </c>
      <c r="B10" s="211"/>
      <c r="C10" s="211"/>
      <c r="D10" s="211"/>
      <c r="E10" s="212">
        <f>'Kopsavilkuma aprēķins'!D6</f>
        <v>0</v>
      </c>
      <c r="F10" s="212"/>
      <c r="G10" s="80"/>
      <c r="H10" s="80"/>
      <c r="I10" s="80"/>
    </row>
    <row r="11" spans="1:9">
      <c r="A11" s="80"/>
      <c r="B11" s="80"/>
      <c r="C11" s="80"/>
      <c r="D11" s="80"/>
      <c r="E11" s="80"/>
      <c r="F11" s="80"/>
      <c r="G11" s="80"/>
      <c r="H11" s="80"/>
      <c r="I11" s="80"/>
    </row>
    <row r="12" spans="1:9">
      <c r="A12" s="80"/>
      <c r="B12" s="80"/>
      <c r="C12" s="80"/>
      <c r="D12" s="80"/>
      <c r="E12" s="80"/>
      <c r="F12" s="80"/>
      <c r="G12" s="80"/>
      <c r="H12" s="80"/>
      <c r="I12" s="80"/>
    </row>
    <row r="13" spans="1:9">
      <c r="A13" s="80"/>
      <c r="B13" s="80"/>
      <c r="C13" s="80"/>
      <c r="D13" s="80"/>
      <c r="E13" s="80"/>
      <c r="F13" s="80"/>
      <c r="G13" s="80"/>
      <c r="H13" s="80"/>
      <c r="I13" s="80"/>
    </row>
    <row r="14" spans="1:9">
      <c r="A14" s="80" t="s">
        <v>31</v>
      </c>
      <c r="B14" s="80"/>
      <c r="C14" s="88" t="s">
        <v>0</v>
      </c>
      <c r="D14" s="88"/>
      <c r="E14" s="213"/>
      <c r="F14" s="213"/>
      <c r="G14" s="89"/>
      <c r="H14" s="214"/>
      <c r="I14" s="215"/>
    </row>
    <row r="15" spans="1:9">
      <c r="A15" s="90"/>
      <c r="B15" s="80"/>
      <c r="C15" s="91" t="s">
        <v>33</v>
      </c>
      <c r="D15" s="91"/>
      <c r="E15" s="207" t="s">
        <v>436</v>
      </c>
      <c r="F15" s="207"/>
      <c r="G15" s="91"/>
      <c r="H15" s="207" t="s">
        <v>34</v>
      </c>
      <c r="I15" s="207"/>
    </row>
  </sheetData>
  <mergeCells count="16">
    <mergeCell ref="A1:I1"/>
    <mergeCell ref="A2:I2"/>
    <mergeCell ref="A3:I3"/>
    <mergeCell ref="A4:B4"/>
    <mergeCell ref="C4:I4"/>
    <mergeCell ref="A5:B5"/>
    <mergeCell ref="C5:I5"/>
    <mergeCell ref="E15:F15"/>
    <mergeCell ref="H15:I15"/>
    <mergeCell ref="A6:I6"/>
    <mergeCell ref="A7:I7"/>
    <mergeCell ref="A8:I8"/>
    <mergeCell ref="A10:D10"/>
    <mergeCell ref="E10:F10"/>
    <mergeCell ref="E14:F14"/>
    <mergeCell ref="H14:I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5"/>
  <sheetViews>
    <sheetView topLeftCell="A10" zoomScale="85" zoomScaleNormal="85" zoomScaleSheetLayoutView="110" workbookViewId="0">
      <selection activeCell="R23" sqref="R23"/>
    </sheetView>
  </sheetViews>
  <sheetFormatPr defaultColWidth="9.140625" defaultRowHeight="12.75"/>
  <cols>
    <col min="1" max="6" width="9.140625" style="4"/>
    <col min="7" max="7" width="10.85546875" style="4" customWidth="1"/>
    <col min="8" max="8" width="6.42578125" style="4" customWidth="1"/>
    <col min="9" max="9" width="2.5703125" style="4" customWidth="1"/>
    <col min="10" max="10" width="11.42578125" style="4" customWidth="1"/>
    <col min="11" max="11" width="2.140625" style="4" hidden="1" customWidth="1"/>
    <col min="12" max="12" width="11.7109375" style="4" bestFit="1" customWidth="1"/>
    <col min="13" max="16384" width="9.140625" style="4"/>
  </cols>
  <sheetData>
    <row r="1" spans="1:11" ht="18">
      <c r="H1" s="239" t="s">
        <v>19</v>
      </c>
      <c r="I1" s="239"/>
      <c r="J1" s="239"/>
      <c r="K1" s="239"/>
    </row>
    <row r="2" spans="1:11" ht="36.75" customHeight="1">
      <c r="H2" s="240" t="s">
        <v>20</v>
      </c>
      <c r="I2" s="240"/>
      <c r="J2" s="240"/>
      <c r="K2" s="240"/>
    </row>
    <row r="3" spans="1:11" ht="27" customHeight="1">
      <c r="H3" s="241" t="s">
        <v>21</v>
      </c>
      <c r="I3" s="241"/>
      <c r="J3" s="241"/>
      <c r="K3" s="241"/>
    </row>
    <row r="6" spans="1:11" ht="6.75" customHeight="1"/>
    <row r="7" spans="1:11" ht="27.75" customHeight="1">
      <c r="A7" s="242" t="s">
        <v>73</v>
      </c>
      <c r="B7" s="242"/>
      <c r="C7" s="242"/>
      <c r="D7" s="242"/>
      <c r="E7" s="242"/>
      <c r="F7" s="242"/>
      <c r="G7" s="242"/>
      <c r="H7" s="242"/>
      <c r="I7" s="242"/>
      <c r="J7" s="242"/>
      <c r="K7" s="242"/>
    </row>
    <row r="8" spans="1:11" ht="33.6" customHeight="1">
      <c r="A8" s="217" t="str">
        <f>'Kopsavilkuma aprēķins'!D3</f>
        <v>VSIA "Strenču psihoneiroloģiskā slimnīca" galvenās iebrauktuves un uzņemšanas un observācijas nodaļas teritorijas labiekārtojums.1.kārta</v>
      </c>
      <c r="B8" s="217"/>
      <c r="C8" s="217"/>
      <c r="D8" s="217"/>
      <c r="E8" s="217"/>
      <c r="F8" s="217"/>
      <c r="G8" s="217"/>
      <c r="H8" s="217"/>
      <c r="I8" s="217"/>
      <c r="J8" s="217"/>
      <c r="K8" s="217"/>
    </row>
    <row r="9" spans="1:11">
      <c r="A9" s="5"/>
      <c r="B9" s="5"/>
      <c r="C9" s="5"/>
      <c r="D9" s="5"/>
      <c r="E9" s="5"/>
      <c r="F9" s="5"/>
      <c r="G9" s="6"/>
      <c r="H9" s="6"/>
      <c r="I9" s="6"/>
      <c r="J9" s="6"/>
      <c r="K9" s="6"/>
    </row>
    <row r="10" spans="1:11" ht="38.450000000000003" customHeight="1">
      <c r="A10" s="229" t="s">
        <v>22</v>
      </c>
      <c r="B10" s="229"/>
      <c r="C10" s="229"/>
      <c r="D10" s="230" t="s">
        <v>434</v>
      </c>
      <c r="E10" s="230"/>
      <c r="F10" s="230"/>
      <c r="G10" s="230"/>
      <c r="H10" s="230"/>
      <c r="I10" s="230"/>
      <c r="J10" s="230"/>
      <c r="K10" s="230"/>
    </row>
    <row r="11" spans="1:11" ht="26.45" customHeight="1">
      <c r="A11" s="229" t="s">
        <v>18</v>
      </c>
      <c r="B11" s="229"/>
      <c r="C11" s="229"/>
      <c r="D11" s="232" t="str">
        <f>'Kopsavilkuma aprēķins'!D4</f>
        <v>Valkas iela 11, Strenči, Valmieras novads, LV-4730</v>
      </c>
      <c r="E11" s="232"/>
      <c r="F11" s="232"/>
      <c r="G11" s="232"/>
      <c r="H11" s="232"/>
      <c r="I11" s="232"/>
      <c r="J11" s="232"/>
      <c r="K11" s="232"/>
    </row>
    <row r="12" spans="1:11" ht="17.100000000000001" customHeight="1">
      <c r="A12" s="231" t="s">
        <v>23</v>
      </c>
      <c r="B12" s="231"/>
      <c r="C12" s="231"/>
      <c r="D12" s="232" t="s">
        <v>104</v>
      </c>
      <c r="E12" s="232"/>
      <c r="F12" s="232"/>
      <c r="G12" s="232"/>
      <c r="H12" s="232"/>
      <c r="I12" s="232"/>
      <c r="J12" s="232"/>
      <c r="K12" s="232"/>
    </row>
    <row r="13" spans="1:11" ht="14.25" customHeight="1">
      <c r="E13" s="7"/>
      <c r="F13" s="7"/>
      <c r="G13" s="231"/>
      <c r="H13" s="231"/>
      <c r="I13" s="231"/>
      <c r="J13" s="238"/>
      <c r="K13" s="232"/>
    </row>
    <row r="14" spans="1:11">
      <c r="A14" s="8"/>
      <c r="B14" s="8"/>
      <c r="C14" s="8"/>
      <c r="D14" s="1"/>
      <c r="E14" s="1"/>
      <c r="F14" s="1"/>
      <c r="G14" s="1"/>
      <c r="H14" s="1"/>
      <c r="I14" s="1"/>
      <c r="J14" s="1"/>
      <c r="K14" s="1"/>
    </row>
    <row r="15" spans="1:11" ht="12.75" customHeight="1">
      <c r="A15" s="236" t="s">
        <v>25</v>
      </c>
      <c r="B15" s="236"/>
      <c r="C15" s="236" t="s">
        <v>26</v>
      </c>
      <c r="D15" s="236"/>
      <c r="E15" s="236"/>
      <c r="F15" s="236"/>
      <c r="G15" s="236"/>
      <c r="H15" s="237" t="s">
        <v>27</v>
      </c>
      <c r="I15" s="237"/>
      <c r="J15" s="237"/>
      <c r="K15" s="237"/>
    </row>
    <row r="16" spans="1:11" ht="67.5" customHeight="1">
      <c r="A16" s="233">
        <v>1</v>
      </c>
      <c r="B16" s="233"/>
      <c r="C16" s="234" t="str">
        <f>A8</f>
        <v>VSIA "Strenču psihoneiroloģiskā slimnīca" galvenās iebrauktuves un uzņemšanas un observācijas nodaļas teritorijas labiekārtojums.1.kārta</v>
      </c>
      <c r="D16" s="234"/>
      <c r="E16" s="234"/>
      <c r="F16" s="234"/>
      <c r="G16" s="234"/>
      <c r="H16" s="235">
        <f>'Kopsavilkuma aprēķins'!G21</f>
        <v>0</v>
      </c>
      <c r="I16" s="235"/>
      <c r="J16" s="235"/>
      <c r="K16" s="235"/>
    </row>
    <row r="17" spans="1:11" ht="12.75" customHeight="1">
      <c r="A17" s="2"/>
      <c r="B17" s="2"/>
      <c r="C17" s="247"/>
      <c r="D17" s="247"/>
      <c r="E17" s="247"/>
      <c r="F17" s="247"/>
      <c r="G17" s="247"/>
      <c r="H17" s="220"/>
      <c r="I17" s="220"/>
      <c r="J17" s="220"/>
      <c r="K17" s="220"/>
    </row>
    <row r="18" spans="1:11" ht="14.25" customHeight="1">
      <c r="A18" s="222" t="s">
        <v>30</v>
      </c>
      <c r="B18" s="222"/>
      <c r="C18" s="222"/>
      <c r="D18" s="222"/>
      <c r="E18" s="222"/>
      <c r="F18" s="222"/>
      <c r="G18" s="222"/>
      <c r="H18" s="221">
        <f>H16</f>
        <v>0</v>
      </c>
      <c r="I18" s="221"/>
      <c r="J18" s="221"/>
      <c r="K18" s="221"/>
    </row>
    <row r="19" spans="1:11" ht="14.25" customHeight="1">
      <c r="A19" s="246" t="s">
        <v>29</v>
      </c>
      <c r="B19" s="246"/>
      <c r="C19" s="246"/>
      <c r="D19" s="246"/>
      <c r="E19" s="246"/>
      <c r="F19" s="246"/>
      <c r="G19" s="9">
        <v>0.21</v>
      </c>
      <c r="H19" s="221">
        <f>ROUND(H18*G19,2)</f>
        <v>0</v>
      </c>
      <c r="I19" s="221"/>
      <c r="J19" s="221"/>
      <c r="K19" s="221"/>
    </row>
    <row r="20" spans="1:11" ht="15" customHeight="1">
      <c r="A20" s="244"/>
      <c r="B20" s="244"/>
      <c r="C20" s="243" t="s">
        <v>28</v>
      </c>
      <c r="D20" s="243"/>
      <c r="E20" s="243"/>
      <c r="F20" s="243"/>
      <c r="G20" s="243"/>
      <c r="H20" s="245">
        <f>H19+H18</f>
        <v>0</v>
      </c>
      <c r="I20" s="245"/>
      <c r="J20" s="245"/>
      <c r="K20" s="3"/>
    </row>
    <row r="21" spans="1:11" ht="15">
      <c r="A21" s="10"/>
      <c r="B21" s="10"/>
      <c r="C21" s="10"/>
      <c r="D21" s="10"/>
      <c r="E21" s="10"/>
      <c r="F21" s="10"/>
      <c r="G21" s="10"/>
      <c r="H21" s="11"/>
      <c r="I21" s="11"/>
      <c r="J21" s="11"/>
      <c r="K21" s="11"/>
    </row>
    <row r="22" spans="1:11" ht="15">
      <c r="A22" s="10"/>
      <c r="B22" s="10"/>
      <c r="C22" s="10"/>
      <c r="D22" s="10"/>
      <c r="E22" s="10"/>
      <c r="F22" s="10"/>
      <c r="G22" s="10"/>
      <c r="H22" s="11"/>
      <c r="I22" s="11"/>
      <c r="J22" s="11"/>
      <c r="K22" s="11"/>
    </row>
    <row r="23" spans="1:11" ht="15">
      <c r="A23" s="10"/>
      <c r="B23" s="10"/>
      <c r="C23" s="10"/>
      <c r="D23" s="10"/>
      <c r="E23" s="10"/>
      <c r="F23" s="10"/>
      <c r="G23" s="10"/>
      <c r="H23" s="11"/>
      <c r="I23" s="11"/>
      <c r="J23" s="11"/>
      <c r="K23" s="11"/>
    </row>
    <row r="24" spans="1:11" ht="15">
      <c r="A24" s="10"/>
      <c r="B24" s="10"/>
      <c r="C24" s="10"/>
      <c r="D24" s="10"/>
      <c r="E24" s="10"/>
      <c r="F24" s="10"/>
      <c r="G24" s="10"/>
      <c r="H24" s="11"/>
      <c r="I24" s="11"/>
      <c r="J24" s="11"/>
      <c r="K24" s="11"/>
    </row>
    <row r="25" spans="1:11" ht="14.25">
      <c r="A25" s="12"/>
      <c r="B25" s="12"/>
      <c r="C25" s="13"/>
      <c r="D25" s="13"/>
      <c r="E25" s="13"/>
      <c r="F25" s="13"/>
      <c r="G25" s="14"/>
      <c r="H25" s="14"/>
      <c r="I25" s="14"/>
      <c r="J25" s="14"/>
      <c r="K25" s="14"/>
    </row>
    <row r="26" spans="1:11" ht="14.25">
      <c r="A26" s="224" t="s">
        <v>31</v>
      </c>
      <c r="B26" s="224"/>
      <c r="C26" s="225" t="s">
        <v>32</v>
      </c>
      <c r="D26" s="225"/>
      <c r="E26" s="225"/>
      <c r="F26" s="225"/>
      <c r="G26" s="225"/>
      <c r="H26" s="225"/>
      <c r="I26" s="223">
        <f>J13</f>
        <v>0</v>
      </c>
      <c r="J26" s="223"/>
      <c r="K26" s="223"/>
    </row>
    <row r="27" spans="1:11">
      <c r="A27" s="227"/>
      <c r="B27" s="227"/>
      <c r="C27" s="226" t="s">
        <v>33</v>
      </c>
      <c r="D27" s="226"/>
      <c r="E27" s="228" t="s">
        <v>436</v>
      </c>
      <c r="F27" s="228"/>
      <c r="G27" s="228"/>
      <c r="H27" s="228"/>
      <c r="I27" s="226" t="s">
        <v>34</v>
      </c>
      <c r="J27" s="226"/>
      <c r="K27" s="59"/>
    </row>
    <row r="28" spans="1:11" ht="15">
      <c r="A28" s="15"/>
      <c r="B28" s="15"/>
      <c r="C28" s="16"/>
      <c r="D28" s="17"/>
      <c r="E28" s="17"/>
      <c r="F28" s="17"/>
      <c r="G28" s="17"/>
      <c r="H28" s="17"/>
      <c r="I28" s="17"/>
      <c r="J28" s="17"/>
      <c r="K28" s="17"/>
    </row>
    <row r="29" spans="1:11" ht="14.25">
      <c r="A29" s="12"/>
      <c r="B29" s="12"/>
      <c r="C29" s="13"/>
      <c r="D29" s="13"/>
      <c r="E29" s="13"/>
      <c r="F29" s="13"/>
      <c r="G29" s="14"/>
      <c r="H29" s="14"/>
      <c r="I29" s="14"/>
      <c r="J29" s="14"/>
      <c r="K29" s="14"/>
    </row>
    <row r="30" spans="1:11" ht="14.25">
      <c r="A30" s="224" t="s">
        <v>35</v>
      </c>
      <c r="B30" s="224"/>
      <c r="C30" s="225" t="s">
        <v>32</v>
      </c>
      <c r="D30" s="225"/>
      <c r="E30" s="225"/>
      <c r="F30" s="225"/>
      <c r="G30" s="225"/>
      <c r="H30" s="225"/>
      <c r="I30" s="223">
        <f>J13</f>
        <v>0</v>
      </c>
      <c r="J30" s="223"/>
      <c r="K30" s="223"/>
    </row>
    <row r="31" spans="1:11">
      <c r="A31" s="227"/>
      <c r="B31" s="227"/>
      <c r="C31" s="226" t="s">
        <v>33</v>
      </c>
      <c r="D31" s="226"/>
      <c r="E31" s="228" t="s">
        <v>436</v>
      </c>
      <c r="F31" s="228"/>
      <c r="G31" s="228"/>
      <c r="H31" s="228"/>
      <c r="I31" s="226" t="s">
        <v>34</v>
      </c>
      <c r="J31" s="226"/>
      <c r="K31" s="59"/>
    </row>
    <row r="32" spans="1:11" ht="14.25">
      <c r="A32" s="12"/>
      <c r="B32" s="12"/>
      <c r="C32" s="13"/>
      <c r="D32" s="13"/>
      <c r="E32" s="65"/>
      <c r="F32" s="65"/>
      <c r="G32" s="40"/>
      <c r="H32" s="40"/>
      <c r="I32" s="14"/>
      <c r="J32" s="14"/>
      <c r="K32" s="14"/>
    </row>
    <row r="33" spans="1:11" ht="14.25">
      <c r="A33" s="12"/>
      <c r="B33" s="12"/>
      <c r="C33" s="13"/>
      <c r="D33" s="13"/>
      <c r="E33" s="13"/>
      <c r="F33" s="13"/>
      <c r="G33" s="14"/>
      <c r="H33" s="14"/>
      <c r="I33" s="14"/>
      <c r="J33" s="14"/>
      <c r="K33" s="14"/>
    </row>
    <row r="34" spans="1:11" ht="14.25">
      <c r="A34" s="12"/>
      <c r="B34" s="12"/>
      <c r="C34" s="13"/>
      <c r="D34" s="13"/>
      <c r="E34" s="13"/>
      <c r="F34" s="13"/>
      <c r="G34" s="14"/>
      <c r="H34" s="14"/>
      <c r="I34" s="14"/>
      <c r="J34" s="14"/>
      <c r="K34" s="14"/>
    </row>
    <row r="35" spans="1:11" ht="14.25">
      <c r="A35" s="12"/>
      <c r="B35" s="12"/>
      <c r="C35" s="13"/>
      <c r="D35" s="13"/>
      <c r="E35" s="13"/>
      <c r="F35" s="13"/>
      <c r="G35" s="14"/>
      <c r="H35" s="14"/>
      <c r="I35" s="14"/>
      <c r="J35" s="14"/>
      <c r="K35" s="14"/>
    </row>
  </sheetData>
  <sheetProtection selectLockedCells="1" selectUnlockedCells="1"/>
  <mergeCells count="44">
    <mergeCell ref="I31:J31"/>
    <mergeCell ref="A31:B31"/>
    <mergeCell ref="C31:D31"/>
    <mergeCell ref="E31:H31"/>
    <mergeCell ref="A11:C11"/>
    <mergeCell ref="D11:K11"/>
    <mergeCell ref="C20:G20"/>
    <mergeCell ref="A20:B20"/>
    <mergeCell ref="H20:J20"/>
    <mergeCell ref="A26:B26"/>
    <mergeCell ref="C26:D26"/>
    <mergeCell ref="E26:H26"/>
    <mergeCell ref="I26:K26"/>
    <mergeCell ref="A19:F19"/>
    <mergeCell ref="H19:K19"/>
    <mergeCell ref="C17:G17"/>
    <mergeCell ref="H1:K1"/>
    <mergeCell ref="H2:K2"/>
    <mergeCell ref="H3:K3"/>
    <mergeCell ref="A7:K7"/>
    <mergeCell ref="A8:K8"/>
    <mergeCell ref="A10:C10"/>
    <mergeCell ref="D10:K10"/>
    <mergeCell ref="A12:C12"/>
    <mergeCell ref="D12:K12"/>
    <mergeCell ref="A16:B16"/>
    <mergeCell ref="C16:G16"/>
    <mergeCell ref="H16:K16"/>
    <mergeCell ref="A15:B15"/>
    <mergeCell ref="C15:G15"/>
    <mergeCell ref="H15:K15"/>
    <mergeCell ref="G13:I13"/>
    <mergeCell ref="J13:K13"/>
    <mergeCell ref="H17:K17"/>
    <mergeCell ref="H18:K18"/>
    <mergeCell ref="A18:G18"/>
    <mergeCell ref="I30:K30"/>
    <mergeCell ref="A30:B30"/>
    <mergeCell ref="C30:D30"/>
    <mergeCell ref="E30:H30"/>
    <mergeCell ref="I27:J27"/>
    <mergeCell ref="A27:B27"/>
    <mergeCell ref="C27:D27"/>
    <mergeCell ref="E27:H27"/>
  </mergeCells>
  <phoneticPr fontId="47" type="noConversion"/>
  <pageMargins left="1" right="0.39374999999999999" top="0.74791666666666667" bottom="0.74791666666666667" header="0.51180555555555551" footer="0.51180555555555551"/>
  <pageSetup paperSize="9" firstPageNumber="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58"/>
  <sheetViews>
    <sheetView topLeftCell="B1" zoomScaleNormal="100" zoomScaleSheetLayoutView="100" workbookViewId="0">
      <selection activeCell="R15" sqref="R15"/>
    </sheetView>
  </sheetViews>
  <sheetFormatPr defaultColWidth="9.140625" defaultRowHeight="14.25"/>
  <cols>
    <col min="1" max="1" width="4.42578125" style="18" hidden="1" customWidth="1"/>
    <col min="2" max="2" width="10.28515625" style="18" customWidth="1"/>
    <col min="3" max="3" width="21.42578125" style="18" bestFit="1" customWidth="1"/>
    <col min="4" max="4" width="9.140625" style="18"/>
    <col min="5" max="5" width="7.85546875" style="18" customWidth="1"/>
    <col min="6" max="6" width="28.5703125" style="18" customWidth="1"/>
    <col min="7" max="7" width="12.7109375" style="18" customWidth="1"/>
    <col min="8" max="8" width="11.5703125" style="18" customWidth="1"/>
    <col min="9" max="9" width="16" style="18" customWidth="1"/>
    <col min="10" max="10" width="12.140625" style="18" customWidth="1"/>
    <col min="11" max="11" width="11.140625" style="18" bestFit="1" customWidth="1"/>
    <col min="12" max="12" width="11.28515625" style="19" bestFit="1" customWidth="1"/>
    <col min="13" max="13" width="11.42578125" style="19" bestFit="1" customWidth="1"/>
    <col min="14" max="29" width="9.140625" style="19"/>
    <col min="30" max="16384" width="9.140625" style="18"/>
  </cols>
  <sheetData>
    <row r="1" spans="1:29" ht="21.75" customHeight="1">
      <c r="A1" s="251" t="s">
        <v>36</v>
      </c>
      <c r="B1" s="251"/>
      <c r="C1" s="251"/>
      <c r="D1" s="251"/>
      <c r="E1" s="251"/>
      <c r="F1" s="251"/>
      <c r="G1" s="251"/>
      <c r="H1" s="251"/>
      <c r="I1" s="251"/>
      <c r="J1" s="251"/>
      <c r="K1" s="251"/>
    </row>
    <row r="2" spans="1:29" s="19" customFormat="1" ht="28.5" customHeight="1">
      <c r="A2" s="256" t="s">
        <v>37</v>
      </c>
      <c r="B2" s="256"/>
      <c r="C2" s="256"/>
      <c r="D2" s="257" t="s">
        <v>434</v>
      </c>
      <c r="E2" s="257"/>
      <c r="F2" s="257"/>
      <c r="G2" s="257"/>
      <c r="H2" s="257"/>
      <c r="I2" s="257"/>
      <c r="J2" s="257"/>
      <c r="K2" s="257"/>
    </row>
    <row r="3" spans="1:29" s="19" customFormat="1" ht="32.450000000000003" customHeight="1">
      <c r="A3" s="257" t="s">
        <v>26</v>
      </c>
      <c r="B3" s="257"/>
      <c r="C3" s="257"/>
      <c r="D3" s="257" t="s">
        <v>435</v>
      </c>
      <c r="E3" s="257"/>
      <c r="F3" s="257"/>
      <c r="G3" s="257"/>
      <c r="H3" s="257"/>
      <c r="I3" s="257"/>
      <c r="J3" s="257"/>
      <c r="K3" s="257"/>
    </row>
    <row r="4" spans="1:29" s="19" customFormat="1" ht="17.100000000000001" customHeight="1">
      <c r="A4" s="257" t="s">
        <v>38</v>
      </c>
      <c r="B4" s="257"/>
      <c r="C4" s="257"/>
      <c r="D4" s="265" t="s">
        <v>103</v>
      </c>
      <c r="E4" s="266"/>
      <c r="F4" s="266"/>
      <c r="G4" s="266"/>
      <c r="H4" s="266"/>
      <c r="I4" s="266"/>
      <c r="J4" s="266"/>
      <c r="K4" s="266"/>
    </row>
    <row r="5" spans="1:29" s="19" customFormat="1" ht="17.100000000000001" customHeight="1">
      <c r="A5" s="257" t="s">
        <v>39</v>
      </c>
      <c r="B5" s="257"/>
      <c r="C5" s="257"/>
      <c r="D5" s="258">
        <f>G21</f>
        <v>0</v>
      </c>
      <c r="E5" s="258"/>
      <c r="F5" s="258"/>
      <c r="G5" s="258"/>
      <c r="H5" s="258"/>
      <c r="I5" s="258"/>
      <c r="J5" s="258"/>
      <c r="K5" s="258"/>
    </row>
    <row r="6" spans="1:29" s="19" customFormat="1" ht="17.100000000000001" customHeight="1">
      <c r="A6" s="257" t="s">
        <v>40</v>
      </c>
      <c r="B6" s="257"/>
      <c r="C6" s="257"/>
      <c r="D6" s="258">
        <f>SUM(K10:K14)</f>
        <v>0</v>
      </c>
      <c r="E6" s="258"/>
      <c r="F6" s="258"/>
      <c r="G6" s="258"/>
      <c r="H6" s="258"/>
      <c r="I6" s="258"/>
      <c r="J6" s="258"/>
      <c r="K6" s="258"/>
    </row>
    <row r="7" spans="1:29" s="19" customFormat="1" ht="17.100000000000001" customHeight="1" thickBot="1">
      <c r="A7" s="253" t="s">
        <v>24</v>
      </c>
      <c r="B7" s="253"/>
      <c r="C7" s="253"/>
      <c r="D7" s="263"/>
      <c r="E7" s="264"/>
      <c r="F7" s="264"/>
      <c r="G7" s="264"/>
      <c r="H7" s="264"/>
      <c r="I7" s="264"/>
      <c r="J7" s="264"/>
      <c r="K7" s="264"/>
    </row>
    <row r="8" spans="1:29" s="20" customFormat="1" ht="18.600000000000001" customHeight="1">
      <c r="A8" s="66" t="s">
        <v>41</v>
      </c>
      <c r="B8" s="254" t="s">
        <v>42</v>
      </c>
      <c r="C8" s="254" t="s">
        <v>51</v>
      </c>
      <c r="D8" s="254"/>
      <c r="E8" s="254"/>
      <c r="F8" s="254"/>
      <c r="G8" s="254" t="s">
        <v>43</v>
      </c>
      <c r="H8" s="254" t="s">
        <v>53</v>
      </c>
      <c r="I8" s="254"/>
      <c r="J8" s="254"/>
      <c r="K8" s="261" t="s">
        <v>46</v>
      </c>
      <c r="L8" s="19"/>
      <c r="M8" s="19"/>
      <c r="N8" s="19"/>
      <c r="O8" s="19"/>
      <c r="P8" s="19"/>
      <c r="Q8" s="19"/>
      <c r="R8" s="19"/>
      <c r="S8" s="19"/>
      <c r="T8" s="19"/>
      <c r="U8" s="19"/>
      <c r="V8" s="19"/>
      <c r="W8" s="19"/>
      <c r="X8" s="19"/>
      <c r="Y8" s="19"/>
      <c r="Z8" s="19"/>
      <c r="AA8" s="19"/>
      <c r="AB8" s="19"/>
      <c r="AC8" s="19"/>
    </row>
    <row r="9" spans="1:29" s="20" customFormat="1" ht="25.5" customHeight="1" thickBot="1">
      <c r="A9" s="67"/>
      <c r="B9" s="255"/>
      <c r="C9" s="255"/>
      <c r="D9" s="255"/>
      <c r="E9" s="255"/>
      <c r="F9" s="255"/>
      <c r="G9" s="255"/>
      <c r="H9" s="99" t="s">
        <v>44</v>
      </c>
      <c r="I9" s="99" t="s">
        <v>52</v>
      </c>
      <c r="J9" s="99" t="s">
        <v>45</v>
      </c>
      <c r="K9" s="262"/>
      <c r="L9" s="19"/>
      <c r="M9" s="19"/>
      <c r="N9" s="19"/>
      <c r="O9" s="19"/>
      <c r="P9" s="19"/>
      <c r="Q9" s="19"/>
      <c r="R9" s="19"/>
      <c r="S9" s="19"/>
      <c r="T9" s="19"/>
      <c r="U9" s="19"/>
      <c r="V9" s="19"/>
      <c r="W9" s="19"/>
      <c r="X9" s="19"/>
      <c r="Y9" s="19"/>
      <c r="Z9" s="19"/>
      <c r="AA9" s="19"/>
      <c r="AB9" s="19"/>
      <c r="AC9" s="19"/>
    </row>
    <row r="10" spans="1:29" s="22" customFormat="1" ht="18" customHeight="1">
      <c r="A10" s="97">
        <v>1</v>
      </c>
      <c r="B10" s="100" t="s">
        <v>61</v>
      </c>
      <c r="C10" s="259" t="str">
        <f>'Ceļa darbi-TS-CD'!A2</f>
        <v>Ceļa darbi (TS-CD)</v>
      </c>
      <c r="D10" s="259"/>
      <c r="E10" s="259"/>
      <c r="F10" s="259"/>
      <c r="G10" s="101">
        <f>'Ceļa darbi-TS-CD'!O198</f>
        <v>0</v>
      </c>
      <c r="H10" s="101">
        <f>'Ceļa darbi-TS-CD'!L198</f>
        <v>0</v>
      </c>
      <c r="I10" s="101">
        <f>'Ceļa darbi-TS-CD'!M198</f>
        <v>0</v>
      </c>
      <c r="J10" s="101">
        <f>'Ceļa darbi-TS-CD'!N198</f>
        <v>0</v>
      </c>
      <c r="K10" s="101">
        <f>'Ceļa darbi-TS-CD'!K198</f>
        <v>0</v>
      </c>
      <c r="L10" s="76"/>
      <c r="M10" s="76"/>
      <c r="N10" s="19"/>
      <c r="O10" s="19"/>
      <c r="P10" s="19"/>
      <c r="Q10" s="19"/>
      <c r="R10" s="19"/>
      <c r="S10" s="19"/>
      <c r="T10" s="19"/>
      <c r="U10" s="19"/>
      <c r="V10" s="19"/>
      <c r="W10" s="19"/>
      <c r="X10" s="19"/>
      <c r="Y10" s="19"/>
      <c r="Z10" s="19"/>
      <c r="AA10" s="19"/>
      <c r="AB10" s="19"/>
      <c r="AC10" s="19"/>
    </row>
    <row r="11" spans="1:29" s="22" customFormat="1">
      <c r="A11" s="98"/>
      <c r="B11" s="100" t="s">
        <v>62</v>
      </c>
      <c r="C11" s="252" t="str">
        <f>'Ūdensapgāde un kanalizācija-UKT'!A2</f>
        <v>Inženierrisinājumu daļa (UKT - Ūdensapgāde un kanalizācija-ārējā)</v>
      </c>
      <c r="D11" s="252"/>
      <c r="E11" s="252"/>
      <c r="F11" s="252"/>
      <c r="G11" s="101">
        <f>'Ūdensapgāde un kanalizācija-UKT'!O61</f>
        <v>0</v>
      </c>
      <c r="H11" s="101">
        <f>'Ūdensapgāde un kanalizācija-UKT'!L61</f>
        <v>0</v>
      </c>
      <c r="I11" s="101">
        <f>'Ūdensapgāde un kanalizācija-UKT'!M61</f>
        <v>0</v>
      </c>
      <c r="J11" s="101">
        <f>'Ūdensapgāde un kanalizācija-UKT'!N61</f>
        <v>0</v>
      </c>
      <c r="K11" s="101">
        <f>'Ūdensapgāde un kanalizācija-UKT'!K61</f>
        <v>0</v>
      </c>
      <c r="L11" s="19"/>
      <c r="M11" s="19"/>
      <c r="N11" s="19"/>
      <c r="O11" s="19"/>
      <c r="P11" s="19"/>
      <c r="Q11" s="19"/>
      <c r="R11" s="19"/>
      <c r="S11" s="19"/>
      <c r="T11" s="19"/>
      <c r="U11" s="19"/>
      <c r="V11" s="19"/>
      <c r="W11" s="19"/>
      <c r="X11" s="19"/>
      <c r="Y11" s="19"/>
      <c r="Z11" s="19"/>
      <c r="AA11" s="19"/>
      <c r="AB11" s="19"/>
      <c r="AC11" s="19"/>
    </row>
    <row r="12" spans="1:29" s="22" customFormat="1">
      <c r="A12" s="98"/>
      <c r="B12" s="100" t="s">
        <v>63</v>
      </c>
      <c r="C12" s="267" t="str">
        <f>'Lietus ūdens kanalizācija '!A2</f>
        <v>Inženierrisinājumu daļa (LKT - Lietus ūdens kanalizācija)</v>
      </c>
      <c r="D12" s="268"/>
      <c r="E12" s="268"/>
      <c r="F12" s="269"/>
      <c r="G12" s="101">
        <f>'Lietus ūdens kanalizācija '!O43</f>
        <v>0</v>
      </c>
      <c r="H12" s="101">
        <f>'Lietus ūdens kanalizācija '!L43</f>
        <v>0</v>
      </c>
      <c r="I12" s="101">
        <f>'Lietus ūdens kanalizācija '!M43</f>
        <v>0</v>
      </c>
      <c r="J12" s="101">
        <f>'Lietus ūdens kanalizācija '!N43</f>
        <v>0</v>
      </c>
      <c r="K12" s="101">
        <f>'Lietus ūdens kanalizācija '!K43</f>
        <v>0</v>
      </c>
      <c r="L12" s="19"/>
      <c r="M12" s="19"/>
      <c r="N12" s="19"/>
      <c r="O12" s="19"/>
      <c r="P12" s="19"/>
      <c r="Q12" s="19"/>
      <c r="R12" s="19"/>
      <c r="S12" s="19"/>
      <c r="T12" s="19"/>
      <c r="U12" s="19"/>
      <c r="V12" s="19"/>
      <c r="W12" s="19"/>
      <c r="X12" s="19"/>
      <c r="Y12" s="19"/>
      <c r="Z12" s="19"/>
      <c r="AA12" s="19"/>
      <c r="AB12" s="19"/>
      <c r="AC12" s="19"/>
    </row>
    <row r="13" spans="1:29" s="22" customFormat="1">
      <c r="A13" s="98"/>
      <c r="B13" s="100" t="s">
        <v>64</v>
      </c>
      <c r="C13" s="267" t="str">
        <f>'Elektroapgāde-ārējā-ELT'!A2</f>
        <v>Inženierrisinājumu daļa (ELT - Elektroapgāde-ārējā (apgaismojums))</v>
      </c>
      <c r="D13" s="268"/>
      <c r="E13" s="268"/>
      <c r="F13" s="269"/>
      <c r="G13" s="101">
        <f>'Elektroapgāde-ārējā-ELT'!O53</f>
        <v>0</v>
      </c>
      <c r="H13" s="101">
        <f>'Elektroapgāde-ārējā-ELT'!L53</f>
        <v>0</v>
      </c>
      <c r="I13" s="101">
        <f>'Elektroapgāde-ārējā-ELT'!M53</f>
        <v>0</v>
      </c>
      <c r="J13" s="101">
        <f>'Elektroapgāde-ārējā-ELT'!N53</f>
        <v>0</v>
      </c>
      <c r="K13" s="101">
        <f>'Elektroapgāde-ārējā-ELT'!K53</f>
        <v>0</v>
      </c>
      <c r="L13" s="19"/>
      <c r="M13" s="19"/>
      <c r="N13" s="19"/>
      <c r="O13" s="19"/>
      <c r="P13" s="19"/>
      <c r="Q13" s="19"/>
      <c r="R13" s="19"/>
      <c r="S13" s="19"/>
      <c r="T13" s="19"/>
      <c r="U13" s="19"/>
      <c r="V13" s="19"/>
      <c r="W13" s="19"/>
      <c r="X13" s="19"/>
      <c r="Y13" s="19"/>
      <c r="Z13" s="19"/>
      <c r="AA13" s="19"/>
      <c r="AB13" s="19"/>
      <c r="AC13" s="19"/>
    </row>
    <row r="14" spans="1:29" s="22" customFormat="1">
      <c r="A14" s="98"/>
      <c r="B14" s="100" t="s">
        <v>85</v>
      </c>
      <c r="C14" s="252" t="str">
        <f>'Elektronisko sakaru tīkli-EST'!A2</f>
        <v>Inženierrisinājumu daļa (EST - Elektronisko sakaru sistēmas-ārējās)</v>
      </c>
      <c r="D14" s="252"/>
      <c r="E14" s="252"/>
      <c r="F14" s="252"/>
      <c r="G14" s="101">
        <f>'Elektronisko sakaru tīkli-EST'!O32</f>
        <v>0</v>
      </c>
      <c r="H14" s="101">
        <f>'Elektronisko sakaru tīkli-EST'!L32</f>
        <v>0</v>
      </c>
      <c r="I14" s="101">
        <f>'Elektronisko sakaru tīkli-EST'!M32</f>
        <v>0</v>
      </c>
      <c r="J14" s="101">
        <f>'Elektronisko sakaru tīkli-EST'!N32</f>
        <v>0</v>
      </c>
      <c r="K14" s="101">
        <f>'Elektronisko sakaru tīkli-EST'!K32</f>
        <v>0</v>
      </c>
      <c r="L14" s="19"/>
      <c r="M14" s="19"/>
      <c r="N14" s="19"/>
      <c r="O14" s="19"/>
      <c r="P14" s="19"/>
      <c r="Q14" s="19"/>
      <c r="R14" s="19"/>
      <c r="S14" s="19"/>
      <c r="T14" s="19"/>
      <c r="U14" s="19"/>
      <c r="V14" s="19"/>
      <c r="W14" s="19"/>
      <c r="X14" s="19"/>
      <c r="Y14" s="19"/>
      <c r="Z14" s="19"/>
      <c r="AA14" s="19"/>
      <c r="AB14" s="19"/>
      <c r="AC14" s="19"/>
    </row>
    <row r="15" spans="1:29" s="22" customFormat="1">
      <c r="A15" s="111"/>
      <c r="B15" s="100" t="s">
        <v>100</v>
      </c>
      <c r="C15" s="252" t="str">
        <f>'Arhitektūra-AR'!A2</f>
        <v>Arhitektūras risinājumi (AR)</v>
      </c>
      <c r="D15" s="252"/>
      <c r="E15" s="252"/>
      <c r="F15" s="252"/>
      <c r="G15" s="101">
        <f>'Arhitektūra-AR'!O54</f>
        <v>0</v>
      </c>
      <c r="H15" s="101">
        <f>'Arhitektūra-AR'!L54</f>
        <v>0</v>
      </c>
      <c r="I15" s="101">
        <f>'Arhitektūra-AR'!M54</f>
        <v>0</v>
      </c>
      <c r="J15" s="101">
        <f>'Arhitektūra-AR'!N54</f>
        <v>0</v>
      </c>
      <c r="K15" s="101">
        <f>'Arhitektūra-AR'!K54</f>
        <v>0</v>
      </c>
      <c r="L15" s="19"/>
      <c r="M15" s="19"/>
      <c r="N15" s="19"/>
      <c r="O15" s="19"/>
      <c r="P15" s="19"/>
      <c r="Q15" s="19"/>
      <c r="R15" s="19"/>
      <c r="S15" s="19"/>
      <c r="T15" s="19"/>
      <c r="U15" s="19"/>
      <c r="V15" s="19"/>
      <c r="W15" s="19"/>
      <c r="X15" s="19"/>
      <c r="Y15" s="19"/>
      <c r="Z15" s="19"/>
      <c r="AA15" s="19"/>
      <c r="AB15" s="19"/>
      <c r="AC15" s="19"/>
    </row>
    <row r="16" spans="1:29" s="22" customFormat="1">
      <c r="A16" s="111"/>
      <c r="B16" s="100" t="s">
        <v>101</v>
      </c>
      <c r="C16" s="267" t="str">
        <f>'Būvkonstrukcijas-BK'!A2</f>
        <v>Būvkonstrukcijas (BK)</v>
      </c>
      <c r="D16" s="268"/>
      <c r="E16" s="268"/>
      <c r="F16" s="269"/>
      <c r="G16" s="101">
        <f>'Būvkonstrukcijas-BK'!O33</f>
        <v>0</v>
      </c>
      <c r="H16" s="101">
        <f>'Būvkonstrukcijas-BK'!L33</f>
        <v>0</v>
      </c>
      <c r="I16" s="101">
        <f>'Būvkonstrukcijas-BK'!M33</f>
        <v>0</v>
      </c>
      <c r="J16" s="101">
        <f>'Būvkonstrukcijas-BK'!N33</f>
        <v>0</v>
      </c>
      <c r="K16" s="101">
        <f>'Būvkonstrukcijas-BK'!K33</f>
        <v>0</v>
      </c>
      <c r="L16" s="19"/>
      <c r="M16" s="19"/>
      <c r="N16" s="19"/>
      <c r="O16" s="19"/>
      <c r="P16" s="19"/>
      <c r="Q16" s="19"/>
      <c r="R16" s="19"/>
      <c r="S16" s="19"/>
      <c r="T16" s="19"/>
      <c r="U16" s="19"/>
      <c r="V16" s="19"/>
      <c r="W16" s="19"/>
      <c r="X16" s="19"/>
      <c r="Y16" s="19"/>
      <c r="Z16" s="19"/>
      <c r="AA16" s="19"/>
      <c r="AB16" s="19"/>
      <c r="AC16" s="19"/>
    </row>
    <row r="17" spans="1:29" s="19" customFormat="1">
      <c r="A17" s="260" t="s">
        <v>28</v>
      </c>
      <c r="B17" s="260"/>
      <c r="C17" s="260"/>
      <c r="D17" s="260"/>
      <c r="E17" s="260"/>
      <c r="F17" s="260"/>
      <c r="G17" s="105">
        <f>SUM(G10:G16)</f>
        <v>0</v>
      </c>
      <c r="H17" s="105">
        <f>SUM(H10:H16)</f>
        <v>0</v>
      </c>
      <c r="I17" s="105">
        <f>SUM(I10:I16)</f>
        <v>0</v>
      </c>
      <c r="J17" s="105">
        <f>SUM(J10:J16)</f>
        <v>0</v>
      </c>
      <c r="K17" s="105">
        <f>SUM(K10:K16)</f>
        <v>0</v>
      </c>
    </row>
    <row r="18" spans="1:29" s="19" customFormat="1">
      <c r="A18" s="260" t="s">
        <v>438</v>
      </c>
      <c r="B18" s="260"/>
      <c r="C18" s="260"/>
      <c r="D18" s="260"/>
      <c r="E18" s="260"/>
      <c r="F18" s="179">
        <v>0</v>
      </c>
      <c r="G18" s="105">
        <f>ROUND(G17*F18,2)</f>
        <v>0</v>
      </c>
      <c r="H18" s="102"/>
      <c r="I18" s="41"/>
      <c r="J18" s="41"/>
      <c r="K18" s="41"/>
    </row>
    <row r="19" spans="1:29" s="23" customFormat="1">
      <c r="A19" s="250" t="s">
        <v>439</v>
      </c>
      <c r="B19" s="250"/>
      <c r="C19" s="250"/>
      <c r="D19" s="250"/>
      <c r="E19" s="250"/>
      <c r="F19" s="250"/>
      <c r="G19" s="101">
        <f>ROUND(G18*0.1,2)</f>
        <v>0</v>
      </c>
      <c r="H19" s="103"/>
      <c r="I19" s="21"/>
      <c r="J19" s="21"/>
      <c r="K19" s="21"/>
      <c r="L19" s="19"/>
      <c r="M19" s="19"/>
      <c r="N19" s="19"/>
      <c r="O19" s="19"/>
      <c r="P19" s="19"/>
      <c r="Q19" s="19"/>
      <c r="R19" s="19"/>
      <c r="S19" s="19"/>
      <c r="T19" s="19"/>
      <c r="U19" s="19"/>
      <c r="V19" s="19"/>
      <c r="W19" s="19"/>
      <c r="X19" s="19"/>
      <c r="Y19" s="19"/>
      <c r="Z19" s="19"/>
      <c r="AA19" s="19"/>
      <c r="AB19" s="19"/>
      <c r="AC19" s="19"/>
    </row>
    <row r="20" spans="1:29" s="19" customFormat="1">
      <c r="A20" s="260" t="s">
        <v>440</v>
      </c>
      <c r="B20" s="260"/>
      <c r="C20" s="260"/>
      <c r="D20" s="260"/>
      <c r="E20" s="260"/>
      <c r="F20" s="179">
        <v>0</v>
      </c>
      <c r="G20" s="105">
        <f>ROUND(G17*F20,2)</f>
        <v>0</v>
      </c>
      <c r="H20" s="102"/>
      <c r="I20" s="41"/>
      <c r="J20" s="41"/>
      <c r="K20" s="41"/>
    </row>
    <row r="21" spans="1:29" s="24" customFormat="1" ht="15.75">
      <c r="A21" s="249" t="s">
        <v>28</v>
      </c>
      <c r="B21" s="249"/>
      <c r="C21" s="249"/>
      <c r="D21" s="249"/>
      <c r="E21" s="249"/>
      <c r="F21" s="249"/>
      <c r="G21" s="106">
        <f>G17+G18+G20</f>
        <v>0</v>
      </c>
      <c r="H21" s="104"/>
      <c r="I21" s="42"/>
      <c r="J21" s="42"/>
      <c r="K21" s="42"/>
      <c r="L21" s="19"/>
      <c r="M21" s="19"/>
      <c r="N21" s="19"/>
      <c r="O21" s="19"/>
      <c r="P21" s="19"/>
      <c r="Q21" s="19"/>
      <c r="R21" s="19"/>
      <c r="S21" s="19"/>
      <c r="T21" s="19"/>
      <c r="U21" s="19"/>
      <c r="V21" s="19"/>
      <c r="W21" s="19"/>
      <c r="X21" s="19"/>
      <c r="Y21" s="19"/>
      <c r="Z21" s="19"/>
      <c r="AA21" s="19"/>
      <c r="AB21" s="19"/>
      <c r="AC21" s="19"/>
    </row>
    <row r="22" spans="1:29" s="24" customFormat="1" ht="15.75">
      <c r="A22" s="63"/>
      <c r="B22" s="63"/>
      <c r="C22" s="63"/>
      <c r="D22" s="63"/>
      <c r="E22" s="63"/>
      <c r="F22" s="63"/>
      <c r="G22" s="64"/>
      <c r="H22" s="64"/>
      <c r="I22" s="64"/>
      <c r="J22" s="64"/>
      <c r="K22" s="64"/>
      <c r="L22" s="19"/>
      <c r="M22" s="19"/>
      <c r="N22" s="19"/>
      <c r="O22" s="19"/>
      <c r="P22" s="19"/>
      <c r="Q22" s="19"/>
      <c r="R22" s="19"/>
      <c r="S22" s="19"/>
      <c r="T22" s="19"/>
      <c r="U22" s="19"/>
      <c r="V22" s="19"/>
      <c r="W22" s="19"/>
      <c r="X22" s="19"/>
      <c r="Y22" s="19"/>
      <c r="Z22" s="19"/>
      <c r="AA22" s="19"/>
      <c r="AB22" s="19"/>
      <c r="AC22" s="19"/>
    </row>
    <row r="23" spans="1:29" ht="15">
      <c r="B23" s="18" t="s">
        <v>31</v>
      </c>
      <c r="C23" s="60" t="s">
        <v>0</v>
      </c>
      <c r="D23" s="60"/>
      <c r="E23" s="271"/>
      <c r="F23" s="271"/>
      <c r="G23" s="271"/>
      <c r="H23" s="60"/>
      <c r="I23" s="223">
        <f>D7</f>
        <v>0</v>
      </c>
      <c r="J23" s="223"/>
      <c r="K23" s="223"/>
      <c r="L23"/>
      <c r="M23"/>
      <c r="N23"/>
      <c r="O23"/>
      <c r="P23"/>
      <c r="Q23" s="18"/>
      <c r="R23" s="18"/>
      <c r="S23" s="18"/>
      <c r="T23" s="18"/>
      <c r="U23" s="18"/>
      <c r="V23" s="18"/>
      <c r="W23" s="18"/>
      <c r="X23" s="18"/>
      <c r="Y23" s="18"/>
      <c r="Z23" s="18"/>
      <c r="AA23" s="18"/>
      <c r="AB23" s="18"/>
      <c r="AC23" s="18"/>
    </row>
    <row r="24" spans="1:29" ht="15">
      <c r="B24"/>
      <c r="C24" s="270" t="s">
        <v>33</v>
      </c>
      <c r="D24" s="270"/>
      <c r="E24" s="228" t="s">
        <v>436</v>
      </c>
      <c r="F24" s="228"/>
      <c r="G24" s="228"/>
      <c r="H24" s="61"/>
      <c r="I24" s="270" t="s">
        <v>34</v>
      </c>
      <c r="J24" s="270"/>
      <c r="K24" s="270"/>
      <c r="L24"/>
      <c r="M24"/>
      <c r="N24"/>
      <c r="O24"/>
      <c r="P24"/>
      <c r="Q24" s="18"/>
      <c r="R24" s="18"/>
      <c r="S24" s="18"/>
      <c r="T24" s="18"/>
      <c r="U24" s="18"/>
      <c r="V24" s="18"/>
      <c r="W24" s="18"/>
      <c r="X24" s="18"/>
      <c r="Y24" s="18"/>
      <c r="Z24" s="18"/>
      <c r="AA24" s="18"/>
      <c r="AB24" s="18"/>
      <c r="AC24" s="18"/>
    </row>
    <row r="25" spans="1:29" ht="15">
      <c r="B25"/>
      <c r="C25" s="46"/>
      <c r="D25" s="46"/>
      <c r="E25" s="46"/>
      <c r="F25" s="46"/>
      <c r="G25" s="46"/>
      <c r="H25" s="61"/>
      <c r="I25" s="46"/>
      <c r="J25" s="46"/>
      <c r="K25" s="46"/>
      <c r="L25"/>
      <c r="M25"/>
      <c r="N25"/>
      <c r="O25"/>
      <c r="P25"/>
      <c r="Q25" s="18"/>
      <c r="R25" s="18"/>
      <c r="S25" s="18"/>
      <c r="T25" s="18"/>
      <c r="U25" s="18"/>
      <c r="V25" s="18"/>
      <c r="W25" s="18"/>
      <c r="X25" s="18"/>
      <c r="Y25" s="18"/>
      <c r="Z25" s="18"/>
      <c r="AA25" s="18"/>
      <c r="AB25" s="18"/>
      <c r="AC25" s="18"/>
    </row>
    <row r="26" spans="1:29" ht="15" customHeight="1">
      <c r="B26" s="18" t="s">
        <v>35</v>
      </c>
      <c r="C26" s="60" t="s">
        <v>0</v>
      </c>
      <c r="D26" s="60"/>
      <c r="E26" s="271"/>
      <c r="F26" s="271"/>
      <c r="G26" s="271"/>
      <c r="H26" s="60"/>
      <c r="I26" s="223">
        <f>D7</f>
        <v>0</v>
      </c>
      <c r="J26" s="223"/>
      <c r="K26" s="223"/>
      <c r="L26"/>
      <c r="M26"/>
      <c r="N26"/>
      <c r="O26"/>
      <c r="P26"/>
      <c r="Q26" s="18"/>
      <c r="R26" s="18"/>
      <c r="S26" s="18"/>
      <c r="T26" s="18"/>
      <c r="U26" s="18"/>
      <c r="V26" s="18"/>
      <c r="W26" s="18"/>
      <c r="X26" s="18"/>
      <c r="Y26" s="18"/>
      <c r="Z26" s="18"/>
      <c r="AA26" s="18"/>
      <c r="AB26" s="18"/>
      <c r="AC26" s="18"/>
    </row>
    <row r="27" spans="1:29" ht="15">
      <c r="B27"/>
      <c r="C27" s="270" t="s">
        <v>33</v>
      </c>
      <c r="D27" s="270"/>
      <c r="E27" s="228" t="s">
        <v>436</v>
      </c>
      <c r="F27" s="228"/>
      <c r="G27" s="228"/>
      <c r="H27" s="62"/>
      <c r="I27" s="270" t="s">
        <v>34</v>
      </c>
      <c r="J27" s="270"/>
      <c r="K27" s="270"/>
      <c r="L27"/>
      <c r="M27"/>
      <c r="N27"/>
      <c r="O27"/>
      <c r="P27"/>
      <c r="Q27" s="18"/>
      <c r="R27" s="18"/>
      <c r="S27" s="18"/>
      <c r="T27" s="18"/>
      <c r="U27" s="18"/>
      <c r="V27" s="18"/>
      <c r="W27" s="18"/>
      <c r="X27" s="18"/>
      <c r="Y27" s="18"/>
      <c r="Z27" s="18"/>
      <c r="AA27" s="18"/>
      <c r="AB27" s="18"/>
      <c r="AC27" s="18"/>
    </row>
    <row r="28" spans="1:29" ht="15">
      <c r="B28"/>
      <c r="C28" s="46"/>
      <c r="D28" s="46"/>
      <c r="E28" s="178"/>
      <c r="F28" s="178"/>
      <c r="G28" s="178"/>
      <c r="H28" s="62"/>
      <c r="I28" s="46"/>
      <c r="J28" s="46"/>
      <c r="K28" s="46"/>
      <c r="L28"/>
      <c r="M28"/>
      <c r="N28"/>
      <c r="O28"/>
      <c r="P28"/>
      <c r="Q28" s="18"/>
      <c r="R28" s="18"/>
      <c r="S28" s="18"/>
      <c r="T28" s="18"/>
      <c r="U28" s="18"/>
      <c r="V28" s="18"/>
      <c r="W28" s="18"/>
      <c r="X28" s="18"/>
      <c r="Y28" s="18"/>
      <c r="Z28" s="18"/>
      <c r="AA28" s="18"/>
      <c r="AB28" s="18"/>
      <c r="AC28" s="18"/>
    </row>
    <row r="29" spans="1:29" ht="15">
      <c r="B29" s="248" t="s">
        <v>437</v>
      </c>
      <c r="C29" s="248"/>
      <c r="D29" s="248"/>
      <c r="E29" s="248"/>
      <c r="F29" s="248"/>
      <c r="G29" s="248"/>
      <c r="H29" s="248"/>
      <c r="I29" s="248"/>
      <c r="J29" s="248"/>
      <c r="K29" s="248"/>
      <c r="L29"/>
      <c r="M29"/>
      <c r="N29"/>
      <c r="O29"/>
      <c r="P29"/>
      <c r="Q29" s="18"/>
      <c r="R29" s="18"/>
      <c r="S29" s="18"/>
      <c r="T29" s="18"/>
      <c r="U29" s="18"/>
      <c r="V29" s="18"/>
      <c r="W29" s="18"/>
      <c r="X29" s="18"/>
      <c r="Y29" s="18"/>
      <c r="Z29" s="18"/>
      <c r="AA29" s="18"/>
      <c r="AB29" s="18"/>
      <c r="AC29" s="18"/>
    </row>
    <row r="30" spans="1:29" ht="15">
      <c r="B30" s="248"/>
      <c r="C30" s="248"/>
      <c r="D30" s="248"/>
      <c r="E30" s="248"/>
      <c r="F30" s="248"/>
      <c r="G30" s="248"/>
      <c r="H30" s="248"/>
      <c r="I30" s="248"/>
      <c r="J30" s="248"/>
      <c r="K30" s="248"/>
      <c r="L30"/>
      <c r="M30"/>
      <c r="N30"/>
      <c r="O30"/>
      <c r="P30"/>
      <c r="Q30" s="18"/>
      <c r="R30" s="18"/>
      <c r="S30" s="18"/>
      <c r="T30" s="18"/>
      <c r="U30" s="18"/>
      <c r="V30" s="18"/>
      <c r="W30" s="18"/>
      <c r="X30" s="18"/>
      <c r="Y30" s="18"/>
      <c r="Z30" s="18"/>
      <c r="AA30" s="18"/>
      <c r="AB30" s="18"/>
      <c r="AC30" s="18"/>
    </row>
    <row r="31" spans="1:29" ht="15">
      <c r="B31"/>
      <c r="C31" s="46"/>
      <c r="D31" s="46"/>
      <c r="E31" s="178"/>
      <c r="F31" s="178"/>
      <c r="G31" s="178"/>
      <c r="H31" s="62"/>
      <c r="I31" s="46"/>
      <c r="J31" s="46"/>
      <c r="K31" s="46"/>
      <c r="L31"/>
      <c r="M31"/>
      <c r="N31"/>
      <c r="O31"/>
      <c r="P31"/>
      <c r="Q31" s="18"/>
      <c r="R31" s="18"/>
      <c r="S31" s="18"/>
      <c r="T31" s="18"/>
      <c r="U31" s="18"/>
      <c r="V31" s="18"/>
      <c r="W31" s="18"/>
      <c r="X31" s="18"/>
      <c r="Y31" s="18"/>
      <c r="Z31" s="18"/>
      <c r="AA31" s="18"/>
      <c r="AB31" s="18"/>
      <c r="AC31" s="18"/>
    </row>
    <row r="32" spans="1:29" ht="12.75">
      <c r="B32" s="63"/>
      <c r="C32" s="63"/>
      <c r="D32" s="63"/>
      <c r="E32" s="63"/>
      <c r="F32" s="63"/>
      <c r="G32" s="64"/>
      <c r="H32" s="64"/>
      <c r="I32" s="64"/>
      <c r="J32" s="64"/>
      <c r="K32" s="64"/>
      <c r="L32" s="18"/>
      <c r="M32" s="18"/>
      <c r="N32" s="18"/>
      <c r="O32" s="18"/>
      <c r="P32" s="18"/>
      <c r="Q32" s="18"/>
      <c r="R32" s="18"/>
      <c r="S32" s="18"/>
      <c r="T32" s="18"/>
      <c r="U32" s="18"/>
      <c r="V32" s="18"/>
      <c r="W32" s="18"/>
      <c r="X32" s="18"/>
      <c r="Y32" s="18"/>
      <c r="Z32" s="18"/>
      <c r="AA32" s="18"/>
      <c r="AB32" s="18"/>
      <c r="AC32" s="18"/>
    </row>
    <row r="33" s="18" customFormat="1" ht="12.75"/>
    <row r="34" s="18" customFormat="1" ht="12.75"/>
    <row r="35" s="18" customFormat="1" ht="12.75"/>
    <row r="36" s="18" customFormat="1" ht="12.75"/>
    <row r="37" s="18" customFormat="1" ht="12.75"/>
    <row r="38" s="18" customFormat="1" ht="12.75"/>
    <row r="39" s="18" customFormat="1" ht="12.75"/>
    <row r="40" s="18" customFormat="1" ht="12.75"/>
    <row r="41" s="18" customFormat="1" ht="12.75"/>
    <row r="42" s="18" customFormat="1" ht="12.75"/>
    <row r="43" s="18" customFormat="1" ht="12.75"/>
    <row r="44" s="18" customFormat="1" ht="12.75"/>
    <row r="45" s="18" customFormat="1" ht="12.75"/>
    <row r="46" s="18" customFormat="1" ht="12.75"/>
    <row r="47" s="18" customFormat="1" ht="12.75"/>
    <row r="48" s="18" customFormat="1" ht="12.75"/>
    <row r="49" s="18" customFormat="1" ht="12.75"/>
    <row r="50" s="18" customFormat="1" ht="12.75"/>
    <row r="51" s="18" customFormat="1" ht="12.75"/>
    <row r="52" s="18" customFormat="1" ht="12.75"/>
    <row r="53" s="18" customFormat="1" ht="12.75"/>
    <row r="54" s="18" customFormat="1" ht="12.75"/>
    <row r="55" s="18" customFormat="1" ht="12.75"/>
    <row r="56" s="18" customFormat="1" ht="12.75"/>
    <row r="57" s="18" customFormat="1" ht="12.75"/>
    <row r="58" s="18" customFormat="1" ht="12.75"/>
    <row r="59" s="18" customFormat="1" ht="12.75"/>
    <row r="60" s="18" customFormat="1" ht="12.75"/>
    <row r="61" s="18" customFormat="1" ht="12.75"/>
    <row r="62" s="18" customFormat="1" ht="12.75"/>
    <row r="63" s="18" customFormat="1" ht="12.75"/>
    <row r="64" s="18" customFormat="1" ht="12.75"/>
    <row r="65" s="18" customFormat="1" ht="12.75"/>
    <row r="66" s="18" customFormat="1" ht="12.75"/>
    <row r="67" s="18" customFormat="1" ht="12.75"/>
    <row r="68" s="18" customFormat="1" ht="12.75"/>
    <row r="69" s="18" customFormat="1" ht="12.75"/>
    <row r="70" s="18" customFormat="1" ht="12.75"/>
    <row r="71" s="18" customFormat="1" ht="12.75"/>
    <row r="72" s="18" customFormat="1" ht="12.75"/>
    <row r="73" s="18" customFormat="1" ht="12.75"/>
    <row r="74" s="18" customFormat="1" ht="12.75"/>
    <row r="75" s="18" customFormat="1" ht="12.75"/>
    <row r="76" s="18" customFormat="1" ht="12.75"/>
    <row r="77" s="18" customFormat="1" ht="12.75"/>
    <row r="78" s="18" customFormat="1" ht="12.75"/>
    <row r="79" s="18" customFormat="1" ht="12.75"/>
    <row r="80" s="18" customFormat="1" ht="12.75"/>
    <row r="81" s="18" customFormat="1" ht="12.75"/>
    <row r="82" s="18" customFormat="1" ht="12.75"/>
    <row r="83" s="18" customFormat="1" ht="12.75"/>
    <row r="84" s="18" customFormat="1" ht="12.75"/>
    <row r="85" s="18" customFormat="1" ht="12.75"/>
    <row r="86" s="18" customFormat="1" ht="12.75"/>
    <row r="87" s="18" customFormat="1" ht="12.75"/>
    <row r="88" s="18" customFormat="1" ht="12.75"/>
    <row r="89" s="18" customFormat="1" ht="12.75"/>
    <row r="90" s="18" customFormat="1" ht="12.75"/>
    <row r="91" s="18" customFormat="1" ht="12.75"/>
    <row r="92" s="18" customFormat="1" ht="12.75"/>
    <row r="93" s="18" customFormat="1" ht="12.75"/>
    <row r="94" s="18" customFormat="1" ht="12.75"/>
    <row r="95" s="18" customFormat="1" ht="12.75"/>
    <row r="96" s="18" customFormat="1" ht="12.75"/>
    <row r="97" s="18" customFormat="1" ht="12.75"/>
    <row r="98" s="18" customFormat="1" ht="12.75"/>
    <row r="99" s="18" customFormat="1" ht="12.75"/>
    <row r="100" s="18" customFormat="1" ht="12.75"/>
    <row r="101" s="18" customFormat="1" ht="12.75"/>
    <row r="102" s="18" customFormat="1" ht="12.75"/>
    <row r="103" s="18" customFormat="1" ht="12.75"/>
    <row r="104" s="18" customFormat="1" ht="12.75"/>
    <row r="105" s="18" customFormat="1" ht="12.75"/>
    <row r="106" s="18" customFormat="1" ht="12.75"/>
    <row r="107" s="18" customFormat="1" ht="12.75"/>
    <row r="108" s="18" customFormat="1" ht="12.75"/>
    <row r="109" s="18" customFormat="1" ht="12.75"/>
    <row r="110" s="18" customFormat="1" ht="12.75"/>
    <row r="111" s="18" customFormat="1" ht="12.75"/>
    <row r="112" s="18" customFormat="1" ht="12.75"/>
    <row r="113" s="18" customFormat="1" ht="12.75"/>
    <row r="114" s="18" customFormat="1" ht="12.75"/>
    <row r="115" s="18" customFormat="1" ht="12.75"/>
    <row r="116" s="18" customFormat="1" ht="12.75"/>
    <row r="117" s="18" customFormat="1" ht="12.75"/>
    <row r="118" s="18" customFormat="1" ht="12.75"/>
    <row r="119" s="18" customFormat="1" ht="12.75"/>
    <row r="120" s="18" customFormat="1" ht="12.75"/>
    <row r="121" s="18" customFormat="1" ht="12.75"/>
    <row r="122" s="18" customFormat="1" ht="12.75"/>
    <row r="123" s="18" customFormat="1" ht="12.75"/>
    <row r="124" s="18" customFormat="1" ht="12.75"/>
    <row r="125" s="18" customFormat="1" ht="12.75"/>
    <row r="126" s="18" customFormat="1" ht="12.75"/>
    <row r="127" s="18" customFormat="1" ht="12.75"/>
    <row r="128" s="18" customFormat="1" ht="12.75"/>
    <row r="129" s="18" customFormat="1" ht="12.75"/>
    <row r="130" s="18" customFormat="1" ht="12.75"/>
    <row r="131" s="18" customFormat="1" ht="12.75"/>
    <row r="132" s="18" customFormat="1" ht="12.75"/>
    <row r="133" s="18" customFormat="1" ht="12.75"/>
    <row r="134" s="18" customFormat="1" ht="12.75"/>
    <row r="135" s="18" customFormat="1" ht="12.75"/>
    <row r="136" s="18" customFormat="1" ht="12.75"/>
    <row r="137" s="18" customFormat="1" ht="12.75"/>
    <row r="138" s="18" customFormat="1" ht="12.75"/>
    <row r="139" s="18" customFormat="1" ht="12.75"/>
    <row r="140" s="18" customFormat="1" ht="12.75"/>
    <row r="141" s="18" customFormat="1" ht="12.75"/>
    <row r="142" s="18" customFormat="1" ht="12.75"/>
    <row r="143" s="18" customFormat="1" ht="12.75"/>
    <row r="144" s="18" customFormat="1" ht="12.75"/>
    <row r="145" s="18" customFormat="1" ht="12.75"/>
    <row r="146" s="18" customFormat="1" ht="12.75"/>
    <row r="147" s="18" customFormat="1" ht="12.75"/>
    <row r="148" s="18" customFormat="1" ht="12.75"/>
    <row r="149" s="18" customFormat="1" ht="12.75"/>
    <row r="150" s="18" customFormat="1" ht="12.75"/>
    <row r="151" s="18" customFormat="1" ht="12.75"/>
    <row r="152" s="18" customFormat="1" ht="12.75"/>
    <row r="153" s="18" customFormat="1" ht="12.75"/>
    <row r="154" s="18" customFormat="1" ht="12.75"/>
    <row r="155" s="18" customFormat="1" ht="12.75"/>
    <row r="156" s="18" customFormat="1" ht="12.75"/>
    <row r="157" s="18" customFormat="1" ht="12.75"/>
    <row r="158" s="18" customFormat="1" ht="12.75"/>
  </sheetData>
  <sheetProtection selectLockedCells="1" selectUnlockedCells="1"/>
  <mergeCells count="41">
    <mergeCell ref="I27:K27"/>
    <mergeCell ref="I23:K23"/>
    <mergeCell ref="E26:G26"/>
    <mergeCell ref="I26:K26"/>
    <mergeCell ref="C24:D24"/>
    <mergeCell ref="I24:K24"/>
    <mergeCell ref="E24:G24"/>
    <mergeCell ref="C27:D27"/>
    <mergeCell ref="E27:G27"/>
    <mergeCell ref="E23:G23"/>
    <mergeCell ref="A17:F17"/>
    <mergeCell ref="A18:E18"/>
    <mergeCell ref="A20:E20"/>
    <mergeCell ref="B8:B9"/>
    <mergeCell ref="A4:C4"/>
    <mergeCell ref="D6:K6"/>
    <mergeCell ref="K8:K9"/>
    <mergeCell ref="G8:G9"/>
    <mergeCell ref="D7:K7"/>
    <mergeCell ref="A6:C6"/>
    <mergeCell ref="D4:K4"/>
    <mergeCell ref="C13:F13"/>
    <mergeCell ref="C15:F15"/>
    <mergeCell ref="C16:F16"/>
    <mergeCell ref="C12:F12"/>
    <mergeCell ref="B29:K30"/>
    <mergeCell ref="A21:F21"/>
    <mergeCell ref="A19:F19"/>
    <mergeCell ref="A1:K1"/>
    <mergeCell ref="C11:F11"/>
    <mergeCell ref="A7:C7"/>
    <mergeCell ref="C8:F9"/>
    <mergeCell ref="H8:J8"/>
    <mergeCell ref="A2:C2"/>
    <mergeCell ref="D2:K2"/>
    <mergeCell ref="A3:C3"/>
    <mergeCell ref="A5:C5"/>
    <mergeCell ref="D5:K5"/>
    <mergeCell ref="D3:K3"/>
    <mergeCell ref="C10:F10"/>
    <mergeCell ref="C14:F14"/>
  </mergeCells>
  <phoneticPr fontId="47" type="noConversion"/>
  <printOptions horizontalCentered="1"/>
  <pageMargins left="0.55000000000000004" right="0" top="0.5" bottom="0.35" header="0.39" footer="0.28000000000000003"/>
  <pageSetup paperSize="9" scale="94" firstPageNumber="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212"/>
  <sheetViews>
    <sheetView topLeftCell="A191" zoomScaleNormal="100" zoomScaleSheetLayoutView="120" workbookViewId="0">
      <selection activeCell="U202" sqref="U202"/>
    </sheetView>
  </sheetViews>
  <sheetFormatPr defaultColWidth="9.140625" defaultRowHeight="12.75"/>
  <cols>
    <col min="1" max="1" width="4.85546875" style="25" customWidth="1"/>
    <col min="2" max="2" width="31.8554687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75" t="s">
        <v>47</v>
      </c>
      <c r="B1" s="275"/>
      <c r="C1" s="275"/>
      <c r="D1" s="275"/>
      <c r="E1" s="275"/>
      <c r="F1" s="275"/>
      <c r="G1" s="275"/>
      <c r="H1" s="275"/>
      <c r="I1" s="275"/>
      <c r="J1" s="275"/>
      <c r="K1" s="275"/>
      <c r="L1" s="275"/>
      <c r="M1" s="275"/>
      <c r="N1" s="275"/>
      <c r="O1" s="275"/>
    </row>
    <row r="2" spans="1:15" s="28" customFormat="1" ht="15" customHeight="1">
      <c r="A2" s="276" t="s">
        <v>79</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4.5"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31.5"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105</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O198</f>
        <v>0</v>
      </c>
      <c r="O8" s="283"/>
    </row>
    <row r="9" spans="1:15" s="28" customFormat="1" ht="14.25">
      <c r="A9" s="74"/>
      <c r="B9" s="74"/>
      <c r="C9" s="73"/>
      <c r="D9" s="72"/>
      <c r="E9" s="71"/>
      <c r="F9" s="71"/>
      <c r="G9" s="71"/>
      <c r="H9" s="71"/>
      <c r="I9" s="71"/>
      <c r="J9" s="71"/>
      <c r="K9" s="71"/>
      <c r="L9" s="70" t="s">
        <v>3</v>
      </c>
      <c r="M9" s="70"/>
      <c r="N9" s="284">
        <f>'Kopsavilkuma aprēķins'!D7</f>
        <v>0</v>
      </c>
      <c r="O9" s="284"/>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81.75" customHeight="1"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18.75" customHeight="1">
      <c r="A12" s="280" t="s">
        <v>16</v>
      </c>
      <c r="B12" s="281"/>
      <c r="C12" s="281"/>
      <c r="D12" s="281"/>
      <c r="E12" s="281"/>
      <c r="F12" s="281"/>
      <c r="G12" s="281"/>
      <c r="H12" s="281"/>
      <c r="I12" s="281"/>
      <c r="J12" s="281"/>
      <c r="K12" s="281"/>
      <c r="L12" s="281"/>
      <c r="M12" s="281"/>
      <c r="N12" s="281"/>
      <c r="O12" s="282"/>
    </row>
    <row r="13" spans="1:15" s="28" customFormat="1" ht="12.75" customHeight="1">
      <c r="A13" s="153">
        <v>1</v>
      </c>
      <c r="B13" s="133" t="s">
        <v>94</v>
      </c>
      <c r="C13" s="155" t="s">
        <v>75</v>
      </c>
      <c r="D13" s="156">
        <v>1</v>
      </c>
      <c r="E13" s="180"/>
      <c r="F13" s="180"/>
      <c r="G13" s="122">
        <f>ROUND(F13*E13,2)</f>
        <v>0</v>
      </c>
      <c r="H13" s="180"/>
      <c r="I13" s="180"/>
      <c r="J13" s="122">
        <f t="shared" ref="J13" si="0">SUM(G13:I13)</f>
        <v>0</v>
      </c>
      <c r="K13" s="122">
        <f>ROUND(D13*E13,1)</f>
        <v>0</v>
      </c>
      <c r="L13" s="122">
        <f t="shared" ref="L13" si="1">ROUND(D13*G13,2)</f>
        <v>0</v>
      </c>
      <c r="M13" s="122">
        <f t="shared" ref="M13" si="2">ROUND(D13*H13,2)</f>
        <v>0</v>
      </c>
      <c r="N13" s="122">
        <f t="shared" ref="N13" si="3">ROUND(D13*I13,2)</f>
        <v>0</v>
      </c>
      <c r="O13" s="112">
        <f t="shared" ref="O13" si="4">SUM(L13:N13)</f>
        <v>0</v>
      </c>
    </row>
    <row r="14" spans="1:15" s="28" customFormat="1" ht="21.95" customHeight="1">
      <c r="A14" s="153">
        <v>2</v>
      </c>
      <c r="B14" s="133" t="s">
        <v>74</v>
      </c>
      <c r="C14" s="155" t="s">
        <v>75</v>
      </c>
      <c r="D14" s="156">
        <v>1</v>
      </c>
      <c r="E14" s="180"/>
      <c r="F14" s="180"/>
      <c r="G14" s="123">
        <f>ROUND(F14*E14,2)</f>
        <v>0</v>
      </c>
      <c r="H14" s="180"/>
      <c r="I14" s="180"/>
      <c r="J14" s="122">
        <f t="shared" ref="J14:J15" si="5">SUM(G14:I14)</f>
        <v>0</v>
      </c>
      <c r="K14" s="122">
        <f>ROUND(D14*E14,1)</f>
        <v>0</v>
      </c>
      <c r="L14" s="122">
        <f t="shared" ref="L14:L16" si="6">ROUND(D14*G14,2)</f>
        <v>0</v>
      </c>
      <c r="M14" s="122">
        <f t="shared" ref="M14:M16" si="7">ROUND(D14*H14,2)</f>
        <v>0</v>
      </c>
      <c r="N14" s="122">
        <f t="shared" ref="N14:N16" si="8">ROUND(D14*I14,2)</f>
        <v>0</v>
      </c>
      <c r="O14" s="112">
        <f t="shared" ref="O14:O16" si="9">SUM(L14:N14)</f>
        <v>0</v>
      </c>
    </row>
    <row r="15" spans="1:15" s="28" customFormat="1" ht="12.75" customHeight="1">
      <c r="A15" s="153">
        <v>3</v>
      </c>
      <c r="B15" s="133" t="s">
        <v>106</v>
      </c>
      <c r="C15" s="155" t="s">
        <v>75</v>
      </c>
      <c r="D15" s="156">
        <v>1</v>
      </c>
      <c r="E15" s="181"/>
      <c r="F15" s="182"/>
      <c r="G15" s="128">
        <f>ROUND(E15*F15,2)</f>
        <v>0</v>
      </c>
      <c r="H15" s="180"/>
      <c r="I15" s="180"/>
      <c r="J15" s="123">
        <f t="shared" si="5"/>
        <v>0</v>
      </c>
      <c r="K15" s="123">
        <f>ROUND(D15*E15,2)</f>
        <v>0</v>
      </c>
      <c r="L15" s="123">
        <f t="shared" si="6"/>
        <v>0</v>
      </c>
      <c r="M15" s="123">
        <f t="shared" si="7"/>
        <v>0</v>
      </c>
      <c r="N15" s="123">
        <f t="shared" si="8"/>
        <v>0</v>
      </c>
      <c r="O15" s="114">
        <f t="shared" si="9"/>
        <v>0</v>
      </c>
    </row>
    <row r="16" spans="1:15" s="28" customFormat="1" ht="12.75" customHeight="1">
      <c r="A16" s="153">
        <v>4</v>
      </c>
      <c r="B16" s="133" t="s">
        <v>107</v>
      </c>
      <c r="C16" s="155" t="s">
        <v>75</v>
      </c>
      <c r="D16" s="156">
        <v>1</v>
      </c>
      <c r="E16" s="183"/>
      <c r="F16" s="183"/>
      <c r="G16" s="152">
        <f>ROUND(F16*E16,2)</f>
        <v>0</v>
      </c>
      <c r="H16" s="183"/>
      <c r="I16" s="183"/>
      <c r="J16" s="152">
        <f>SUM(G16:I16)</f>
        <v>0</v>
      </c>
      <c r="K16" s="152">
        <f>ROUND(D16*E16,1)</f>
        <v>0</v>
      </c>
      <c r="L16" s="152">
        <f t="shared" si="6"/>
        <v>0</v>
      </c>
      <c r="M16" s="152">
        <f t="shared" si="7"/>
        <v>0</v>
      </c>
      <c r="N16" s="152">
        <f t="shared" si="8"/>
        <v>0</v>
      </c>
      <c r="O16" s="119">
        <f t="shared" si="9"/>
        <v>0</v>
      </c>
    </row>
    <row r="17" spans="1:15" s="28" customFormat="1" ht="20.25" customHeight="1">
      <c r="A17" s="291" t="s">
        <v>108</v>
      </c>
      <c r="B17" s="292"/>
      <c r="C17" s="292"/>
      <c r="D17" s="292"/>
      <c r="E17" s="292"/>
      <c r="F17" s="292"/>
      <c r="G17" s="292"/>
      <c r="H17" s="292"/>
      <c r="I17" s="292"/>
      <c r="J17" s="292"/>
      <c r="K17" s="292"/>
      <c r="L17" s="292"/>
      <c r="M17" s="292"/>
      <c r="N17" s="292"/>
      <c r="O17" s="293"/>
    </row>
    <row r="18" spans="1:15" s="28" customFormat="1" ht="36.6" customHeight="1">
      <c r="A18" s="153">
        <v>5</v>
      </c>
      <c r="B18" s="133" t="s">
        <v>109</v>
      </c>
      <c r="C18" s="155" t="s">
        <v>96</v>
      </c>
      <c r="D18" s="156">
        <v>2763.77</v>
      </c>
      <c r="E18" s="180"/>
      <c r="F18" s="180"/>
      <c r="G18" s="122">
        <f>ROUND(F18*E18,2)</f>
        <v>0</v>
      </c>
      <c r="H18" s="180"/>
      <c r="I18" s="180"/>
      <c r="J18" s="122">
        <f>SUM(G18:I18)</f>
        <v>0</v>
      </c>
      <c r="K18" s="122">
        <f>ROUND(D18*E18,1)</f>
        <v>0</v>
      </c>
      <c r="L18" s="122">
        <f>ROUND(D18*G18,2)</f>
        <v>0</v>
      </c>
      <c r="M18" s="122">
        <f>ROUND(D18*H18,2)</f>
        <v>0</v>
      </c>
      <c r="N18" s="122">
        <f>ROUND(D18*I18,2)</f>
        <v>0</v>
      </c>
      <c r="O18" s="112">
        <f>SUM(L18:N18)</f>
        <v>0</v>
      </c>
    </row>
    <row r="19" spans="1:15" s="28" customFormat="1" ht="38.450000000000003" customHeight="1">
      <c r="A19" s="153">
        <v>6</v>
      </c>
      <c r="B19" s="133" t="s">
        <v>110</v>
      </c>
      <c r="C19" s="155" t="s">
        <v>96</v>
      </c>
      <c r="D19" s="156">
        <f>1164.48*1.05</f>
        <v>1222.7040000000002</v>
      </c>
      <c r="E19" s="180"/>
      <c r="F19" s="180"/>
      <c r="G19" s="122">
        <f>ROUND(F19*E19,2)</f>
        <v>0</v>
      </c>
      <c r="H19" s="180"/>
      <c r="I19" s="180"/>
      <c r="J19" s="122">
        <f>SUM(G19:I19)</f>
        <v>0</v>
      </c>
      <c r="K19" s="122">
        <f>ROUND(D19*E19,1)</f>
        <v>0</v>
      </c>
      <c r="L19" s="122">
        <f>ROUND(D19*G19,2)</f>
        <v>0</v>
      </c>
      <c r="M19" s="122">
        <f>ROUND(D19*H19,2)</f>
        <v>0</v>
      </c>
      <c r="N19" s="122">
        <f>ROUND(D19*I19,2)</f>
        <v>0</v>
      </c>
      <c r="O19" s="112">
        <f>SUM(L19:N19)</f>
        <v>0</v>
      </c>
    </row>
    <row r="20" spans="1:15" s="28" customFormat="1" ht="32.25" customHeight="1">
      <c r="A20" s="153">
        <v>7</v>
      </c>
      <c r="B20" s="133" t="s">
        <v>132</v>
      </c>
      <c r="C20" s="155" t="s">
        <v>96</v>
      </c>
      <c r="D20" s="156">
        <f>1014.54*1.1</f>
        <v>1115.9940000000001</v>
      </c>
      <c r="E20" s="184"/>
      <c r="F20" s="185"/>
      <c r="G20" s="125">
        <f>ROUND(E20*F20,2)</f>
        <v>0</v>
      </c>
      <c r="H20" s="183"/>
      <c r="I20" s="183"/>
      <c r="J20" s="126">
        <f>SUM(G20:I20)</f>
        <v>0</v>
      </c>
      <c r="K20" s="126">
        <f>ROUND(D20*E20,2)</f>
        <v>0</v>
      </c>
      <c r="L20" s="126">
        <f>ROUND(D20*G20,2)</f>
        <v>0</v>
      </c>
      <c r="M20" s="126">
        <f>ROUND(D20*H20,2)</f>
        <v>0</v>
      </c>
      <c r="N20" s="126">
        <f>ROUND(D20*I20,2)</f>
        <v>0</v>
      </c>
      <c r="O20" s="116">
        <f>SUM(L20:N20)</f>
        <v>0</v>
      </c>
    </row>
    <row r="21" spans="1:15" s="28" customFormat="1" ht="17.45" customHeight="1">
      <c r="A21" s="153">
        <v>8</v>
      </c>
      <c r="B21" s="133" t="s">
        <v>111</v>
      </c>
      <c r="C21" s="155" t="s">
        <v>96</v>
      </c>
      <c r="D21" s="156">
        <f>0.08*949.79</f>
        <v>75.983199999999997</v>
      </c>
      <c r="E21" s="184"/>
      <c r="F21" s="185"/>
      <c r="G21" s="138">
        <f t="shared" ref="G21" si="10">ROUND(F21*E21,2)</f>
        <v>0</v>
      </c>
      <c r="H21" s="183"/>
      <c r="I21" s="183"/>
      <c r="J21" s="152">
        <f t="shared" ref="J21:J22" si="11">SUM(G21:I21)</f>
        <v>0</v>
      </c>
      <c r="K21" s="152">
        <f t="shared" ref="K21" si="12">ROUND(D21*E21,1)</f>
        <v>0</v>
      </c>
      <c r="L21" s="152">
        <f t="shared" ref="L21:L22" si="13">ROUND(D21*G21,2)</f>
        <v>0</v>
      </c>
      <c r="M21" s="152">
        <f t="shared" ref="M21:M22" si="14">ROUND(D21*H21,2)</f>
        <v>0</v>
      </c>
      <c r="N21" s="152">
        <f t="shared" ref="N21:N22" si="15">ROUND(D21*I21,2)</f>
        <v>0</v>
      </c>
      <c r="O21" s="119">
        <f t="shared" ref="O21:O22" si="16">SUM(L21:N21)</f>
        <v>0</v>
      </c>
    </row>
    <row r="22" spans="1:15" s="28" customFormat="1" ht="27.6" customHeight="1">
      <c r="A22" s="153">
        <v>9</v>
      </c>
      <c r="B22" s="133" t="s">
        <v>112</v>
      </c>
      <c r="C22" s="155" t="s">
        <v>96</v>
      </c>
      <c r="D22" s="156">
        <f>0.1*425.58</f>
        <v>42.558</v>
      </c>
      <c r="E22" s="181"/>
      <c r="F22" s="182"/>
      <c r="G22" s="129">
        <f>ROUND(E22*F22,2)</f>
        <v>0</v>
      </c>
      <c r="H22" s="180"/>
      <c r="I22" s="180"/>
      <c r="J22" s="122">
        <f t="shared" si="11"/>
        <v>0</v>
      </c>
      <c r="K22" s="122">
        <f>ROUND(D22*E22,2)</f>
        <v>0</v>
      </c>
      <c r="L22" s="122">
        <f t="shared" si="13"/>
        <v>0</v>
      </c>
      <c r="M22" s="122">
        <f t="shared" si="14"/>
        <v>0</v>
      </c>
      <c r="N22" s="122">
        <f t="shared" si="15"/>
        <v>0</v>
      </c>
      <c r="O22" s="112">
        <f t="shared" si="16"/>
        <v>0</v>
      </c>
    </row>
    <row r="23" spans="1:15" s="28" customFormat="1" ht="15" customHeight="1">
      <c r="A23" s="153">
        <v>10</v>
      </c>
      <c r="B23" s="133" t="s">
        <v>113</v>
      </c>
      <c r="C23" s="155" t="s">
        <v>97</v>
      </c>
      <c r="D23" s="156">
        <v>14.49</v>
      </c>
      <c r="E23" s="181"/>
      <c r="F23" s="182"/>
      <c r="G23" s="128">
        <f>ROUND(E23*F23,2)</f>
        <v>0</v>
      </c>
      <c r="H23" s="180"/>
      <c r="I23" s="180"/>
      <c r="J23" s="123">
        <f t="shared" ref="J23:J28" si="17">SUM(G23:I23)</f>
        <v>0</v>
      </c>
      <c r="K23" s="123">
        <f>ROUND(D23*E23,2)</f>
        <v>0</v>
      </c>
      <c r="L23" s="123">
        <f t="shared" ref="L23:L28" si="18">ROUND(D23*G23,2)</f>
        <v>0</v>
      </c>
      <c r="M23" s="123">
        <f t="shared" ref="M23:M28" si="19">ROUND(D23*H23,2)</f>
        <v>0</v>
      </c>
      <c r="N23" s="123">
        <f t="shared" ref="N23:N28" si="20">ROUND(D23*I23,2)</f>
        <v>0</v>
      </c>
      <c r="O23" s="114">
        <f t="shared" ref="O23:O28" si="21">SUM(L23:N23)</f>
        <v>0</v>
      </c>
    </row>
    <row r="24" spans="1:15" s="28" customFormat="1" ht="39.75" customHeight="1">
      <c r="A24" s="153">
        <v>11</v>
      </c>
      <c r="B24" s="133" t="s">
        <v>114</v>
      </c>
      <c r="C24" s="155" t="s">
        <v>76</v>
      </c>
      <c r="D24" s="156">
        <v>9</v>
      </c>
      <c r="E24" s="184"/>
      <c r="F24" s="182"/>
      <c r="G24" s="128">
        <f t="shared" ref="G24:G25" si="22">ROUND(E24*F24,2)</f>
        <v>0</v>
      </c>
      <c r="H24" s="183"/>
      <c r="I24" s="183"/>
      <c r="J24" s="123">
        <f t="shared" si="17"/>
        <v>0</v>
      </c>
      <c r="K24" s="123">
        <f t="shared" ref="K24:K25" si="23">ROUND(D24*E24,2)</f>
        <v>0</v>
      </c>
      <c r="L24" s="123">
        <f t="shared" si="18"/>
        <v>0</v>
      </c>
      <c r="M24" s="123">
        <f t="shared" si="19"/>
        <v>0</v>
      </c>
      <c r="N24" s="123">
        <f t="shared" si="20"/>
        <v>0</v>
      </c>
      <c r="O24" s="114">
        <f t="shared" si="21"/>
        <v>0</v>
      </c>
    </row>
    <row r="25" spans="1:15" s="28" customFormat="1" ht="39.6" customHeight="1">
      <c r="A25" s="153">
        <v>12</v>
      </c>
      <c r="B25" s="133" t="s">
        <v>115</v>
      </c>
      <c r="C25" s="155" t="s">
        <v>76</v>
      </c>
      <c r="D25" s="156">
        <v>28</v>
      </c>
      <c r="E25" s="184"/>
      <c r="F25" s="182"/>
      <c r="G25" s="128">
        <f t="shared" si="22"/>
        <v>0</v>
      </c>
      <c r="H25" s="183"/>
      <c r="I25" s="183"/>
      <c r="J25" s="123">
        <f t="shared" si="17"/>
        <v>0</v>
      </c>
      <c r="K25" s="123">
        <f t="shared" si="23"/>
        <v>0</v>
      </c>
      <c r="L25" s="123">
        <f t="shared" si="18"/>
        <v>0</v>
      </c>
      <c r="M25" s="123">
        <f t="shared" si="19"/>
        <v>0</v>
      </c>
      <c r="N25" s="123">
        <f t="shared" si="20"/>
        <v>0</v>
      </c>
      <c r="O25" s="114">
        <f t="shared" si="21"/>
        <v>0</v>
      </c>
    </row>
    <row r="26" spans="1:15" s="28" customFormat="1" ht="27.95" customHeight="1">
      <c r="A26" s="153">
        <v>13</v>
      </c>
      <c r="B26" s="133" t="s">
        <v>116</v>
      </c>
      <c r="C26" s="155" t="s">
        <v>75</v>
      </c>
      <c r="D26" s="156">
        <v>2</v>
      </c>
      <c r="E26" s="183"/>
      <c r="F26" s="183"/>
      <c r="G26" s="130">
        <f t="shared" ref="G26:G28" si="24">ROUND(F26*E26,2)</f>
        <v>0</v>
      </c>
      <c r="H26" s="183"/>
      <c r="I26" s="183"/>
      <c r="J26" s="152">
        <f t="shared" si="17"/>
        <v>0</v>
      </c>
      <c r="K26" s="152">
        <f t="shared" ref="K26:K28" si="25">ROUND(D26*E26,1)</f>
        <v>0</v>
      </c>
      <c r="L26" s="152">
        <f t="shared" si="18"/>
        <v>0</v>
      </c>
      <c r="M26" s="152">
        <f t="shared" si="19"/>
        <v>0</v>
      </c>
      <c r="N26" s="152">
        <f t="shared" si="20"/>
        <v>0</v>
      </c>
      <c r="O26" s="119">
        <f t="shared" si="21"/>
        <v>0</v>
      </c>
    </row>
    <row r="27" spans="1:15" s="28" customFormat="1" ht="24.95" customHeight="1">
      <c r="A27" s="153">
        <v>14</v>
      </c>
      <c r="B27" s="133" t="s">
        <v>117</v>
      </c>
      <c r="C27" s="155" t="s">
        <v>76</v>
      </c>
      <c r="D27" s="156">
        <v>3</v>
      </c>
      <c r="E27" s="183"/>
      <c r="F27" s="183"/>
      <c r="G27" s="130">
        <f t="shared" si="24"/>
        <v>0</v>
      </c>
      <c r="H27" s="183"/>
      <c r="I27" s="183"/>
      <c r="J27" s="152">
        <f t="shared" si="17"/>
        <v>0</v>
      </c>
      <c r="K27" s="152">
        <f t="shared" si="25"/>
        <v>0</v>
      </c>
      <c r="L27" s="152">
        <f t="shared" si="18"/>
        <v>0</v>
      </c>
      <c r="M27" s="152">
        <f t="shared" si="19"/>
        <v>0</v>
      </c>
      <c r="N27" s="152">
        <f t="shared" si="20"/>
        <v>0</v>
      </c>
      <c r="O27" s="119">
        <f t="shared" si="21"/>
        <v>0</v>
      </c>
    </row>
    <row r="28" spans="1:15" s="28" customFormat="1" ht="26.1" customHeight="1">
      <c r="A28" s="153">
        <v>15</v>
      </c>
      <c r="B28" s="133" t="s">
        <v>118</v>
      </c>
      <c r="C28" s="155" t="s">
        <v>76</v>
      </c>
      <c r="D28" s="156">
        <v>2</v>
      </c>
      <c r="E28" s="183"/>
      <c r="F28" s="183"/>
      <c r="G28" s="130">
        <f t="shared" si="24"/>
        <v>0</v>
      </c>
      <c r="H28" s="183"/>
      <c r="I28" s="183"/>
      <c r="J28" s="152">
        <f t="shared" si="17"/>
        <v>0</v>
      </c>
      <c r="K28" s="152">
        <f t="shared" si="25"/>
        <v>0</v>
      </c>
      <c r="L28" s="152">
        <f t="shared" si="18"/>
        <v>0</v>
      </c>
      <c r="M28" s="152">
        <f t="shared" si="19"/>
        <v>0</v>
      </c>
      <c r="N28" s="152">
        <f t="shared" si="20"/>
        <v>0</v>
      </c>
      <c r="O28" s="119">
        <f t="shared" si="21"/>
        <v>0</v>
      </c>
    </row>
    <row r="29" spans="1:15" s="28" customFormat="1" ht="22.5" customHeight="1">
      <c r="A29" s="153">
        <v>16</v>
      </c>
      <c r="B29" s="133" t="s">
        <v>119</v>
      </c>
      <c r="C29" s="155" t="s">
        <v>76</v>
      </c>
      <c r="D29" s="156">
        <v>1</v>
      </c>
      <c r="E29" s="183"/>
      <c r="F29" s="183"/>
      <c r="G29" s="130">
        <f t="shared" ref="G29:G30" si="26">ROUND(F29*E29,2)</f>
        <v>0</v>
      </c>
      <c r="H29" s="183"/>
      <c r="I29" s="183"/>
      <c r="J29" s="152">
        <f t="shared" ref="J29:J30" si="27">SUM(G29:I29)</f>
        <v>0</v>
      </c>
      <c r="K29" s="152">
        <f t="shared" ref="K29:K30" si="28">ROUND(D29*E29,1)</f>
        <v>0</v>
      </c>
      <c r="L29" s="152">
        <f t="shared" ref="L29:L30" si="29">ROUND(D29*G29,2)</f>
        <v>0</v>
      </c>
      <c r="M29" s="152">
        <f t="shared" ref="M29:M30" si="30">ROUND(D29*H29,2)</f>
        <v>0</v>
      </c>
      <c r="N29" s="152">
        <f t="shared" ref="N29:N30" si="31">ROUND(D29*I29,2)</f>
        <v>0</v>
      </c>
      <c r="O29" s="119">
        <f t="shared" ref="O29:O30" si="32">SUM(L29:N29)</f>
        <v>0</v>
      </c>
    </row>
    <row r="30" spans="1:15" s="28" customFormat="1" ht="22.5">
      <c r="A30" s="153">
        <v>17</v>
      </c>
      <c r="B30" s="133" t="s">
        <v>120</v>
      </c>
      <c r="C30" s="155" t="s">
        <v>75</v>
      </c>
      <c r="D30" s="156">
        <v>1</v>
      </c>
      <c r="E30" s="183"/>
      <c r="F30" s="183"/>
      <c r="G30" s="130">
        <f t="shared" si="26"/>
        <v>0</v>
      </c>
      <c r="H30" s="183"/>
      <c r="I30" s="183"/>
      <c r="J30" s="152">
        <f t="shared" si="27"/>
        <v>0</v>
      </c>
      <c r="K30" s="152">
        <f t="shared" si="28"/>
        <v>0</v>
      </c>
      <c r="L30" s="152">
        <f t="shared" si="29"/>
        <v>0</v>
      </c>
      <c r="M30" s="152">
        <f t="shared" si="30"/>
        <v>0</v>
      </c>
      <c r="N30" s="152">
        <f t="shared" si="31"/>
        <v>0</v>
      </c>
      <c r="O30" s="119">
        <f t="shared" si="32"/>
        <v>0</v>
      </c>
    </row>
    <row r="31" spans="1:15" s="28" customFormat="1" ht="11.25">
      <c r="A31" s="153">
        <v>18</v>
      </c>
      <c r="B31" s="133" t="s">
        <v>121</v>
      </c>
      <c r="C31" s="155" t="s">
        <v>122</v>
      </c>
      <c r="D31" s="156">
        <v>23</v>
      </c>
      <c r="E31" s="181"/>
      <c r="F31" s="182"/>
      <c r="G31" s="128">
        <f>ROUND(E31*F31,2)</f>
        <v>0</v>
      </c>
      <c r="H31" s="180"/>
      <c r="I31" s="180"/>
      <c r="J31" s="123">
        <f>SUM(G31:I31)</f>
        <v>0</v>
      </c>
      <c r="K31" s="123">
        <f>ROUND(D31*E31,2)</f>
        <v>0</v>
      </c>
      <c r="L31" s="123">
        <f>ROUND(D31*G31,2)</f>
        <v>0</v>
      </c>
      <c r="M31" s="123">
        <f>ROUND(D31*H31,2)</f>
        <v>0</v>
      </c>
      <c r="N31" s="123">
        <f>ROUND(D31*I31,2)</f>
        <v>0</v>
      </c>
      <c r="O31" s="114">
        <f>SUM(L31:N31)</f>
        <v>0</v>
      </c>
    </row>
    <row r="32" spans="1:15" s="28" customFormat="1" ht="33.75">
      <c r="A32" s="153">
        <v>19</v>
      </c>
      <c r="B32" s="133" t="s">
        <v>123</v>
      </c>
      <c r="C32" s="155" t="s">
        <v>76</v>
      </c>
      <c r="D32" s="156">
        <v>1</v>
      </c>
      <c r="E32" s="183"/>
      <c r="F32" s="183"/>
      <c r="G32" s="130">
        <f t="shared" ref="G32" si="33">ROUND(F32*E32,2)</f>
        <v>0</v>
      </c>
      <c r="H32" s="183"/>
      <c r="I32" s="183"/>
      <c r="J32" s="152">
        <f t="shared" ref="J32:J34" si="34">SUM(G32:I32)</f>
        <v>0</v>
      </c>
      <c r="K32" s="152">
        <f t="shared" ref="K32" si="35">ROUND(D32*E32,1)</f>
        <v>0</v>
      </c>
      <c r="L32" s="152">
        <f t="shared" ref="L32:L34" si="36">ROUND(D32*G32,2)</f>
        <v>0</v>
      </c>
      <c r="M32" s="152">
        <f t="shared" ref="M32:M34" si="37">ROUND(D32*H32,2)</f>
        <v>0</v>
      </c>
      <c r="N32" s="152">
        <f t="shared" ref="N32:N34" si="38">ROUND(D32*I32,2)</f>
        <v>0</v>
      </c>
      <c r="O32" s="119">
        <f t="shared" ref="O32:O34" si="39">SUM(L32:N32)</f>
        <v>0</v>
      </c>
    </row>
    <row r="33" spans="1:15" s="28" customFormat="1" ht="31.5" customHeight="1">
      <c r="A33" s="153">
        <v>20</v>
      </c>
      <c r="B33" s="133" t="s">
        <v>124</v>
      </c>
      <c r="C33" s="155" t="s">
        <v>76</v>
      </c>
      <c r="D33" s="156">
        <v>1</v>
      </c>
      <c r="E33" s="184"/>
      <c r="F33" s="185"/>
      <c r="G33" s="125">
        <f>ROUND(E33*F33,2)</f>
        <v>0</v>
      </c>
      <c r="H33" s="183"/>
      <c r="I33" s="183"/>
      <c r="J33" s="126">
        <f t="shared" si="34"/>
        <v>0</v>
      </c>
      <c r="K33" s="126">
        <f>ROUND(D33*E33,2)</f>
        <v>0</v>
      </c>
      <c r="L33" s="126">
        <f t="shared" si="36"/>
        <v>0</v>
      </c>
      <c r="M33" s="126">
        <f t="shared" si="37"/>
        <v>0</v>
      </c>
      <c r="N33" s="126">
        <f t="shared" si="38"/>
        <v>0</v>
      </c>
      <c r="O33" s="116">
        <f t="shared" si="39"/>
        <v>0</v>
      </c>
    </row>
    <row r="34" spans="1:15" s="28" customFormat="1" ht="22.5">
      <c r="A34" s="153">
        <v>21</v>
      </c>
      <c r="B34" s="133" t="s">
        <v>125</v>
      </c>
      <c r="C34" s="155" t="s">
        <v>76</v>
      </c>
      <c r="D34" s="156">
        <v>1</v>
      </c>
      <c r="E34" s="184"/>
      <c r="F34" s="185"/>
      <c r="G34" s="125">
        <f>ROUND(E34*F34,2)</f>
        <v>0</v>
      </c>
      <c r="H34" s="183"/>
      <c r="I34" s="183"/>
      <c r="J34" s="126">
        <f t="shared" si="34"/>
        <v>0</v>
      </c>
      <c r="K34" s="126">
        <f>ROUND(D34*E34,2)</f>
        <v>0</v>
      </c>
      <c r="L34" s="126">
        <f t="shared" si="36"/>
        <v>0</v>
      </c>
      <c r="M34" s="126">
        <f t="shared" si="37"/>
        <v>0</v>
      </c>
      <c r="N34" s="126">
        <f t="shared" si="38"/>
        <v>0</v>
      </c>
      <c r="O34" s="116">
        <f t="shared" si="39"/>
        <v>0</v>
      </c>
    </row>
    <row r="35" spans="1:15" s="28" customFormat="1" ht="11.25">
      <c r="A35" s="153">
        <v>22</v>
      </c>
      <c r="B35" s="133" t="s">
        <v>126</v>
      </c>
      <c r="C35" s="155" t="s">
        <v>97</v>
      </c>
      <c r="D35" s="156">
        <v>50</v>
      </c>
      <c r="E35" s="183"/>
      <c r="F35" s="183"/>
      <c r="G35" s="152">
        <f>ROUND(F35*E35,2)</f>
        <v>0</v>
      </c>
      <c r="H35" s="183"/>
      <c r="I35" s="183"/>
      <c r="J35" s="152">
        <f>SUM(G35:I35)</f>
        <v>0</v>
      </c>
      <c r="K35" s="152">
        <f>ROUND(D35*E35,1)</f>
        <v>0</v>
      </c>
      <c r="L35" s="152">
        <f>ROUND(D35*G35,2)</f>
        <v>0</v>
      </c>
      <c r="M35" s="152">
        <f>ROUND(D35*H35,2)</f>
        <v>0</v>
      </c>
      <c r="N35" s="152">
        <f>ROUND(D35*I35,2)</f>
        <v>0</v>
      </c>
      <c r="O35" s="119">
        <f>SUM(L35:N35)</f>
        <v>0</v>
      </c>
    </row>
    <row r="36" spans="1:15" s="28" customFormat="1" ht="11.25">
      <c r="A36" s="153">
        <v>23</v>
      </c>
      <c r="B36" s="133" t="s">
        <v>127</v>
      </c>
      <c r="C36" s="155" t="s">
        <v>75</v>
      </c>
      <c r="D36" s="156">
        <v>5</v>
      </c>
      <c r="E36" s="181"/>
      <c r="F36" s="182"/>
      <c r="G36" s="128">
        <f>ROUND(E36*F36,2)</f>
        <v>0</v>
      </c>
      <c r="H36" s="180"/>
      <c r="I36" s="180"/>
      <c r="J36" s="123">
        <f t="shared" ref="J36" si="40">SUM(G36:I36)</f>
        <v>0</v>
      </c>
      <c r="K36" s="123">
        <f t="shared" ref="K36" si="41">ROUND(D36*E36,2)</f>
        <v>0</v>
      </c>
      <c r="L36" s="123">
        <f t="shared" ref="L36" si="42">ROUND(D36*G36,2)</f>
        <v>0</v>
      </c>
      <c r="M36" s="123">
        <f t="shared" ref="M36" si="43">ROUND(D36*H36,2)</f>
        <v>0</v>
      </c>
      <c r="N36" s="123">
        <f t="shared" ref="N36" si="44">ROUND(D36*I36,2)</f>
        <v>0</v>
      </c>
      <c r="O36" s="114">
        <f t="shared" ref="O36" si="45">SUM(L36:N36)</f>
        <v>0</v>
      </c>
    </row>
    <row r="37" spans="1:15" s="28" customFormat="1" ht="27.75" customHeight="1">
      <c r="A37" s="153">
        <v>24</v>
      </c>
      <c r="B37" s="133" t="s">
        <v>128</v>
      </c>
      <c r="C37" s="155" t="s">
        <v>122</v>
      </c>
      <c r="D37" s="156">
        <v>295</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s="28" customFormat="1" ht="12.75" customHeight="1">
      <c r="A38" s="153">
        <v>25</v>
      </c>
      <c r="B38" s="172" t="s">
        <v>129</v>
      </c>
      <c r="C38" s="173"/>
      <c r="D38" s="174"/>
      <c r="E38" s="186"/>
      <c r="F38" s="186"/>
      <c r="G38" s="162"/>
      <c r="H38" s="186"/>
      <c r="I38" s="186"/>
      <c r="J38" s="162"/>
      <c r="K38" s="162"/>
      <c r="L38" s="162"/>
      <c r="M38" s="162"/>
      <c r="N38" s="162"/>
      <c r="O38" s="163"/>
    </row>
    <row r="39" spans="1:15" s="28" customFormat="1" ht="81.95" customHeight="1">
      <c r="A39" s="153">
        <v>26</v>
      </c>
      <c r="B39" s="133" t="s">
        <v>130</v>
      </c>
      <c r="C39" s="155" t="s">
        <v>97</v>
      </c>
      <c r="D39" s="156">
        <f>1657.3*1.03</f>
        <v>1707.019</v>
      </c>
      <c r="E39" s="183"/>
      <c r="F39" s="183"/>
      <c r="G39" s="152">
        <f>ROUND(F39*E39,2)</f>
        <v>0</v>
      </c>
      <c r="H39" s="183"/>
      <c r="I39" s="183"/>
      <c r="J39" s="152">
        <f>SUM(G39:I39)</f>
        <v>0</v>
      </c>
      <c r="K39" s="152">
        <f>ROUND(D39*E39,1)</f>
        <v>0</v>
      </c>
      <c r="L39" s="152">
        <f>ROUND(D39*G39,2)</f>
        <v>0</v>
      </c>
      <c r="M39" s="152">
        <f>ROUND(D39*H39,2)</f>
        <v>0</v>
      </c>
      <c r="N39" s="152">
        <f>ROUND(D39*I39,2)</f>
        <v>0</v>
      </c>
      <c r="O39" s="119">
        <f>SUM(L39:N39)</f>
        <v>0</v>
      </c>
    </row>
    <row r="40" spans="1:15" s="28" customFormat="1" ht="15" customHeight="1">
      <c r="A40" s="153">
        <v>27</v>
      </c>
      <c r="B40" s="133" t="s">
        <v>131</v>
      </c>
      <c r="C40" s="155" t="s">
        <v>97</v>
      </c>
      <c r="D40" s="156">
        <f>291*1.03</f>
        <v>299.73</v>
      </c>
      <c r="E40" s="184"/>
      <c r="F40" s="185"/>
      <c r="G40" s="125">
        <f>ROUND(E40*F40,2)</f>
        <v>0</v>
      </c>
      <c r="H40" s="183"/>
      <c r="I40" s="183"/>
      <c r="J40" s="126">
        <f>SUM(G40:I40)</f>
        <v>0</v>
      </c>
      <c r="K40" s="126">
        <f>ROUND(D40*E40,2)</f>
        <v>0</v>
      </c>
      <c r="L40" s="126">
        <f>ROUND(D40*G40,2)</f>
        <v>0</v>
      </c>
      <c r="M40" s="126">
        <f>ROUND(D40*H40,2)</f>
        <v>0</v>
      </c>
      <c r="N40" s="126">
        <f>ROUND(D40*I40,2)</f>
        <v>0</v>
      </c>
      <c r="O40" s="116">
        <f>SUM(L40:N40)</f>
        <v>0</v>
      </c>
    </row>
    <row r="41" spans="1:15" s="28" customFormat="1" ht="14.1" customHeight="1">
      <c r="A41" s="291" t="s">
        <v>133</v>
      </c>
      <c r="B41" s="292"/>
      <c r="C41" s="292"/>
      <c r="D41" s="292"/>
      <c r="E41" s="292"/>
      <c r="F41" s="292"/>
      <c r="G41" s="292"/>
      <c r="H41" s="292"/>
      <c r="I41" s="292"/>
      <c r="J41" s="292"/>
      <c r="K41" s="292"/>
      <c r="L41" s="292"/>
      <c r="M41" s="292"/>
      <c r="N41" s="292"/>
      <c r="O41" s="293"/>
    </row>
    <row r="42" spans="1:15" s="28" customFormat="1" ht="24" customHeight="1">
      <c r="A42" s="291" t="s">
        <v>134</v>
      </c>
      <c r="B42" s="292"/>
      <c r="C42" s="292"/>
      <c r="D42" s="292"/>
      <c r="E42" s="292"/>
      <c r="F42" s="292"/>
      <c r="G42" s="292"/>
      <c r="H42" s="292"/>
      <c r="I42" s="292"/>
      <c r="J42" s="292"/>
      <c r="K42" s="292"/>
      <c r="L42" s="292"/>
      <c r="M42" s="292"/>
      <c r="N42" s="292"/>
      <c r="O42" s="293"/>
    </row>
    <row r="43" spans="1:15" s="28" customFormat="1" ht="11.25">
      <c r="A43" s="153">
        <v>28</v>
      </c>
      <c r="B43" s="133" t="s">
        <v>135</v>
      </c>
      <c r="C43" s="155" t="s">
        <v>96</v>
      </c>
      <c r="D43" s="156">
        <f>D45*0.4</f>
        <v>925.53572000000008</v>
      </c>
      <c r="E43" s="184"/>
      <c r="F43" s="185"/>
      <c r="G43" s="125">
        <f>ROUND(E43*F43,2)</f>
        <v>0</v>
      </c>
      <c r="H43" s="183"/>
      <c r="I43" s="183"/>
      <c r="J43" s="126">
        <f>SUM(G43:I43)</f>
        <v>0</v>
      </c>
      <c r="K43" s="126">
        <f>ROUND(D43*E43,2)</f>
        <v>0</v>
      </c>
      <c r="L43" s="126">
        <f>ROUND(D43*G43,2)</f>
        <v>0</v>
      </c>
      <c r="M43" s="126">
        <f>ROUND(D43*H43,2)</f>
        <v>0</v>
      </c>
      <c r="N43" s="126">
        <f>ROUND(D43*I43,2)</f>
        <v>0</v>
      </c>
      <c r="O43" s="116">
        <f>SUM(L43:N43)</f>
        <v>0</v>
      </c>
    </row>
    <row r="44" spans="1:15" s="28" customFormat="1" ht="26.45" customHeight="1">
      <c r="A44" s="153">
        <v>29</v>
      </c>
      <c r="B44" s="133" t="s">
        <v>136</v>
      </c>
      <c r="C44" s="155" t="s">
        <v>97</v>
      </c>
      <c r="D44" s="156">
        <f>D45</f>
        <v>2313.8393000000001</v>
      </c>
      <c r="E44" s="180"/>
      <c r="F44" s="180"/>
      <c r="G44" s="122">
        <f t="shared" ref="G44" si="46">ROUND(F44*E44,2)</f>
        <v>0</v>
      </c>
      <c r="H44" s="180"/>
      <c r="I44" s="180"/>
      <c r="J44" s="122">
        <f t="shared" ref="J44" si="47">SUM(G44:I44)</f>
        <v>0</v>
      </c>
      <c r="K44" s="122">
        <f t="shared" ref="K44" si="48">ROUND(D44*E44,1)</f>
        <v>0</v>
      </c>
      <c r="L44" s="122">
        <f t="shared" ref="L44" si="49">ROUND(D44*G44,2)</f>
        <v>0</v>
      </c>
      <c r="M44" s="122">
        <f t="shared" ref="M44" si="50">ROUND(D44*H44,2)</f>
        <v>0</v>
      </c>
      <c r="N44" s="122">
        <f t="shared" ref="N44" si="51">ROUND(D44*I44,2)</f>
        <v>0</v>
      </c>
      <c r="O44" s="112">
        <f t="shared" ref="O44" si="52">SUM(L44:N44)</f>
        <v>0</v>
      </c>
    </row>
    <row r="45" spans="1:15" s="28" customFormat="1" ht="29.1" customHeight="1">
      <c r="A45" s="153">
        <v>30</v>
      </c>
      <c r="B45" s="133" t="s">
        <v>137</v>
      </c>
      <c r="C45" s="155" t="s">
        <v>97</v>
      </c>
      <c r="D45" s="156">
        <f>D52+D51+D50+D49+D48+D47+D46</f>
        <v>2313.8393000000001</v>
      </c>
      <c r="E45" s="184"/>
      <c r="F45" s="185"/>
      <c r="G45" s="125">
        <f t="shared" ref="G45:G50" si="53">ROUND(E45*F45,2)</f>
        <v>0</v>
      </c>
      <c r="H45" s="183"/>
      <c r="I45" s="183"/>
      <c r="J45" s="126">
        <f>SUM(G45:I45)</f>
        <v>0</v>
      </c>
      <c r="K45" s="126">
        <f t="shared" ref="K45:K50" si="54">ROUND(D45*E45,2)</f>
        <v>0</v>
      </c>
      <c r="L45" s="126">
        <f>ROUND(D45*G45,2)</f>
        <v>0</v>
      </c>
      <c r="M45" s="126">
        <f>ROUND(D45*H45,2)</f>
        <v>0</v>
      </c>
      <c r="N45" s="126">
        <f>ROUND(D45*I45,2)</f>
        <v>0</v>
      </c>
      <c r="O45" s="116">
        <f>SUM(L45:N45)</f>
        <v>0</v>
      </c>
    </row>
    <row r="46" spans="1:15" s="28" customFormat="1" ht="45">
      <c r="A46" s="153">
        <v>31</v>
      </c>
      <c r="B46" s="133" t="s">
        <v>253</v>
      </c>
      <c r="C46" s="155" t="s">
        <v>97</v>
      </c>
      <c r="D46" s="156">
        <f>1323.93*1.01</f>
        <v>1337.1693</v>
      </c>
      <c r="E46" s="181"/>
      <c r="F46" s="182"/>
      <c r="G46" s="128">
        <f t="shared" si="53"/>
        <v>0</v>
      </c>
      <c r="H46" s="180"/>
      <c r="I46" s="180"/>
      <c r="J46" s="123">
        <f t="shared" ref="J46" si="55">SUM(G46:I46)</f>
        <v>0</v>
      </c>
      <c r="K46" s="123">
        <f t="shared" si="54"/>
        <v>0</v>
      </c>
      <c r="L46" s="123">
        <f t="shared" ref="L46" si="56">ROUND(D46*G46,2)</f>
        <v>0</v>
      </c>
      <c r="M46" s="123">
        <f t="shared" ref="M46" si="57">ROUND(D46*H46,2)</f>
        <v>0</v>
      </c>
      <c r="N46" s="123">
        <f t="shared" ref="N46" si="58">ROUND(D46*I46,2)</f>
        <v>0</v>
      </c>
      <c r="O46" s="114">
        <f t="shared" ref="O46" si="59">SUM(L46:N46)</f>
        <v>0</v>
      </c>
    </row>
    <row r="47" spans="1:15" s="28" customFormat="1" ht="42.6" customHeight="1">
      <c r="A47" s="153">
        <v>32</v>
      </c>
      <c r="B47" s="133" t="s">
        <v>252</v>
      </c>
      <c r="C47" s="155" t="s">
        <v>97</v>
      </c>
      <c r="D47" s="156">
        <f>211.8*1.01</f>
        <v>213.91800000000001</v>
      </c>
      <c r="E47" s="181"/>
      <c r="F47" s="182"/>
      <c r="G47" s="128">
        <f t="shared" si="53"/>
        <v>0</v>
      </c>
      <c r="H47" s="180"/>
      <c r="I47" s="180"/>
      <c r="J47" s="123">
        <f t="shared" ref="J47" si="60">SUM(G47:I47)</f>
        <v>0</v>
      </c>
      <c r="K47" s="123">
        <f t="shared" si="54"/>
        <v>0</v>
      </c>
      <c r="L47" s="123">
        <f t="shared" ref="L47" si="61">ROUND(D47*G47,2)</f>
        <v>0</v>
      </c>
      <c r="M47" s="123">
        <f t="shared" ref="M47" si="62">ROUND(D47*H47,2)</f>
        <v>0</v>
      </c>
      <c r="N47" s="123">
        <f t="shared" ref="N47" si="63">ROUND(D47*I47,2)</f>
        <v>0</v>
      </c>
      <c r="O47" s="114">
        <f t="shared" ref="O47" si="64">SUM(L47:N47)</f>
        <v>0</v>
      </c>
    </row>
    <row r="48" spans="1:15" s="28" customFormat="1" ht="36.950000000000003" customHeight="1">
      <c r="A48" s="153">
        <v>33</v>
      </c>
      <c r="B48" s="133" t="s">
        <v>251</v>
      </c>
      <c r="C48" s="155" t="s">
        <v>97</v>
      </c>
      <c r="D48" s="156">
        <f>265.5*1.01</f>
        <v>268.15500000000003</v>
      </c>
      <c r="E48" s="181"/>
      <c r="F48" s="182"/>
      <c r="G48" s="128">
        <f t="shared" si="53"/>
        <v>0</v>
      </c>
      <c r="H48" s="180"/>
      <c r="I48" s="180"/>
      <c r="J48" s="123">
        <f>SUM(G48:I48)</f>
        <v>0</v>
      </c>
      <c r="K48" s="123">
        <f t="shared" si="54"/>
        <v>0</v>
      </c>
      <c r="L48" s="123">
        <f>ROUND(D48*G48,2)</f>
        <v>0</v>
      </c>
      <c r="M48" s="123">
        <f>ROUND(D48*H48,2)</f>
        <v>0</v>
      </c>
      <c r="N48" s="123">
        <f>ROUND(D48*I48,2)</f>
        <v>0</v>
      </c>
      <c r="O48" s="114">
        <f>SUM(L48:N48)</f>
        <v>0</v>
      </c>
    </row>
    <row r="49" spans="1:15" s="28" customFormat="1" ht="45.95" customHeight="1">
      <c r="A49" s="153">
        <v>34</v>
      </c>
      <c r="B49" s="133" t="s">
        <v>250</v>
      </c>
      <c r="C49" s="155" t="s">
        <v>97</v>
      </c>
      <c r="D49" s="156">
        <f>228*1.01</f>
        <v>230.28</v>
      </c>
      <c r="E49" s="181"/>
      <c r="F49" s="182"/>
      <c r="G49" s="128">
        <f t="shared" si="53"/>
        <v>0</v>
      </c>
      <c r="H49" s="180"/>
      <c r="I49" s="180"/>
      <c r="J49" s="123">
        <f>SUM(G49:I49)</f>
        <v>0</v>
      </c>
      <c r="K49" s="123">
        <f t="shared" si="54"/>
        <v>0</v>
      </c>
      <c r="L49" s="123">
        <f>ROUND(D49*G49,2)</f>
        <v>0</v>
      </c>
      <c r="M49" s="123">
        <f>ROUND(D49*H49,2)</f>
        <v>0</v>
      </c>
      <c r="N49" s="123">
        <f>ROUND(D49*I49,2)</f>
        <v>0</v>
      </c>
      <c r="O49" s="114">
        <f>SUM(L49:N49)</f>
        <v>0</v>
      </c>
    </row>
    <row r="50" spans="1:15" s="28" customFormat="1" ht="36" customHeight="1">
      <c r="A50" s="153">
        <v>35</v>
      </c>
      <c r="B50" s="133" t="s">
        <v>249</v>
      </c>
      <c r="C50" s="155" t="s">
        <v>97</v>
      </c>
      <c r="D50" s="156">
        <f>246.5*1.01</f>
        <v>248.965</v>
      </c>
      <c r="E50" s="181"/>
      <c r="F50" s="182"/>
      <c r="G50" s="128">
        <f t="shared" si="53"/>
        <v>0</v>
      </c>
      <c r="H50" s="180"/>
      <c r="I50" s="180"/>
      <c r="J50" s="123">
        <f t="shared" ref="J50" si="65">SUM(G50:I50)</f>
        <v>0</v>
      </c>
      <c r="K50" s="123">
        <f t="shared" si="54"/>
        <v>0</v>
      </c>
      <c r="L50" s="123">
        <f t="shared" ref="L50" si="66">ROUND(D50*G50,2)</f>
        <v>0</v>
      </c>
      <c r="M50" s="123">
        <f t="shared" ref="M50" si="67">ROUND(D50*H50,2)</f>
        <v>0</v>
      </c>
      <c r="N50" s="123">
        <f t="shared" ref="N50" si="68">ROUND(D50*I50,2)</f>
        <v>0</v>
      </c>
      <c r="O50" s="114">
        <f t="shared" ref="O50" si="69">SUM(L50:N50)</f>
        <v>0</v>
      </c>
    </row>
    <row r="51" spans="1:15" s="28" customFormat="1" ht="38.450000000000003" customHeight="1">
      <c r="A51" s="153">
        <v>36</v>
      </c>
      <c r="B51" s="157" t="s">
        <v>247</v>
      </c>
      <c r="C51" s="155" t="s">
        <v>97</v>
      </c>
      <c r="D51" s="156">
        <f>2.02*1.01</f>
        <v>2.0402</v>
      </c>
      <c r="E51" s="184"/>
      <c r="F51" s="185"/>
      <c r="G51" s="175">
        <f t="shared" ref="G51:G52" si="70">ROUND(F51*E51,2)</f>
        <v>0</v>
      </c>
      <c r="H51" s="183"/>
      <c r="I51" s="183"/>
      <c r="J51" s="126">
        <f>SUM(G51:I51)</f>
        <v>0</v>
      </c>
      <c r="K51" s="126">
        <f>ROUND(D51*E51,1)</f>
        <v>0</v>
      </c>
      <c r="L51" s="126">
        <f>ROUND(D51*G51,2)</f>
        <v>0</v>
      </c>
      <c r="M51" s="126">
        <f>ROUND(D51*H51,2)</f>
        <v>0</v>
      </c>
      <c r="N51" s="126">
        <f>ROUND(D51*I51,2)</f>
        <v>0</v>
      </c>
      <c r="O51" s="116">
        <f>SUM(L51:N51)</f>
        <v>0</v>
      </c>
    </row>
    <row r="52" spans="1:15" s="28" customFormat="1" ht="35.450000000000003" customHeight="1">
      <c r="A52" s="153">
        <v>37</v>
      </c>
      <c r="B52" s="133" t="s">
        <v>248</v>
      </c>
      <c r="C52" s="155" t="s">
        <v>97</v>
      </c>
      <c r="D52" s="156">
        <f>13.18*1.01</f>
        <v>13.3118</v>
      </c>
      <c r="E52" s="184"/>
      <c r="F52" s="185"/>
      <c r="G52" s="175">
        <f t="shared" si="70"/>
        <v>0</v>
      </c>
      <c r="H52" s="183"/>
      <c r="I52" s="183"/>
      <c r="J52" s="126">
        <f>SUM(G52:I52)</f>
        <v>0</v>
      </c>
      <c r="K52" s="126">
        <f>ROUND(D52*E52,1)</f>
        <v>0</v>
      </c>
      <c r="L52" s="126">
        <f>ROUND(D52*G52,2)</f>
        <v>0</v>
      </c>
      <c r="M52" s="126">
        <f>ROUND(D52*H52,2)</f>
        <v>0</v>
      </c>
      <c r="N52" s="126">
        <f>ROUND(D52*I52,2)</f>
        <v>0</v>
      </c>
      <c r="O52" s="116">
        <f>SUM(L52:N52)</f>
        <v>0</v>
      </c>
    </row>
    <row r="53" spans="1:15" s="28" customFormat="1" ht="18.75" customHeight="1">
      <c r="A53" s="291" t="s">
        <v>138</v>
      </c>
      <c r="B53" s="292"/>
      <c r="C53" s="292"/>
      <c r="D53" s="292"/>
      <c r="E53" s="292"/>
      <c r="F53" s="292"/>
      <c r="G53" s="292"/>
      <c r="H53" s="292"/>
      <c r="I53" s="292"/>
      <c r="J53" s="292"/>
      <c r="K53" s="292"/>
      <c r="L53" s="292"/>
      <c r="M53" s="292"/>
      <c r="N53" s="292"/>
      <c r="O53" s="293"/>
    </row>
    <row r="54" spans="1:15" s="28" customFormat="1" ht="26.45" customHeight="1">
      <c r="A54" s="153">
        <f>A52+1</f>
        <v>38</v>
      </c>
      <c r="B54" s="133" t="s">
        <v>135</v>
      </c>
      <c r="C54" s="155" t="s">
        <v>96</v>
      </c>
      <c r="D54" s="156">
        <f>D57*0.4</f>
        <v>105.36320000000001</v>
      </c>
      <c r="E54" s="184"/>
      <c r="F54" s="185"/>
      <c r="G54" s="125">
        <f>ROUND(E54*F54,2)</f>
        <v>0</v>
      </c>
      <c r="H54" s="183"/>
      <c r="I54" s="183"/>
      <c r="J54" s="126">
        <f>SUM(G54:I54)</f>
        <v>0</v>
      </c>
      <c r="K54" s="126">
        <f>ROUND(D54*E54,2)</f>
        <v>0</v>
      </c>
      <c r="L54" s="126">
        <f>ROUND(D54*G54,2)</f>
        <v>0</v>
      </c>
      <c r="M54" s="126">
        <f>ROUND(D54*H54,2)</f>
        <v>0</v>
      </c>
      <c r="N54" s="126">
        <f>ROUND(D54*I54,2)</f>
        <v>0</v>
      </c>
      <c r="O54" s="116">
        <f>SUM(L54:N54)</f>
        <v>0</v>
      </c>
    </row>
    <row r="55" spans="1:15" s="28" customFormat="1" ht="27.6" customHeight="1">
      <c r="A55" s="153">
        <f>A54+1</f>
        <v>39</v>
      </c>
      <c r="B55" s="133" t="s">
        <v>139</v>
      </c>
      <c r="C55" s="155" t="s">
        <v>97</v>
      </c>
      <c r="D55" s="156">
        <f>D57</f>
        <v>263.40800000000002</v>
      </c>
      <c r="E55" s="180"/>
      <c r="F55" s="180"/>
      <c r="G55" s="122">
        <f t="shared" ref="G55" si="71">ROUND(F55*E55,2)</f>
        <v>0</v>
      </c>
      <c r="H55" s="180"/>
      <c r="I55" s="180"/>
      <c r="J55" s="122">
        <f t="shared" ref="J55" si="72">SUM(G55:I55)</f>
        <v>0</v>
      </c>
      <c r="K55" s="122">
        <f t="shared" ref="K55" si="73">ROUND(D55*E55,1)</f>
        <v>0</v>
      </c>
      <c r="L55" s="122">
        <f t="shared" ref="L55" si="74">ROUND(D55*G55,2)</f>
        <v>0</v>
      </c>
      <c r="M55" s="122">
        <f t="shared" ref="M55" si="75">ROUND(D55*H55,2)</f>
        <v>0</v>
      </c>
      <c r="N55" s="122">
        <f t="shared" ref="N55" si="76">ROUND(D55*I55,2)</f>
        <v>0</v>
      </c>
      <c r="O55" s="112">
        <f t="shared" ref="O55" si="77">SUM(L55:N55)</f>
        <v>0</v>
      </c>
    </row>
    <row r="56" spans="1:15" s="28" customFormat="1" ht="26.45" customHeight="1">
      <c r="A56" s="153">
        <f t="shared" ref="A56:A57" si="78">A55+1</f>
        <v>40</v>
      </c>
      <c r="B56" s="133" t="s">
        <v>140</v>
      </c>
      <c r="C56" s="155" t="s">
        <v>97</v>
      </c>
      <c r="D56" s="156">
        <f>D57</f>
        <v>263.40800000000002</v>
      </c>
      <c r="E56" s="184"/>
      <c r="F56" s="185"/>
      <c r="G56" s="125">
        <f>ROUND(E56*F56,2)</f>
        <v>0</v>
      </c>
      <c r="H56" s="183"/>
      <c r="I56" s="183"/>
      <c r="J56" s="126">
        <f>SUM(G56:I56)</f>
        <v>0</v>
      </c>
      <c r="K56" s="126">
        <f>ROUND(D56*E56,2)</f>
        <v>0</v>
      </c>
      <c r="L56" s="126">
        <f>ROUND(D56*G56,2)</f>
        <v>0</v>
      </c>
      <c r="M56" s="126">
        <f>ROUND(D56*H56,2)</f>
        <v>0</v>
      </c>
      <c r="N56" s="126">
        <f>ROUND(D56*I56,2)</f>
        <v>0</v>
      </c>
      <c r="O56" s="116">
        <f>SUM(L56:N56)</f>
        <v>0</v>
      </c>
    </row>
    <row r="57" spans="1:15" s="28" customFormat="1" ht="33.75">
      <c r="A57" s="153">
        <f t="shared" si="78"/>
        <v>41</v>
      </c>
      <c r="B57" s="157" t="s">
        <v>246</v>
      </c>
      <c r="C57" s="155" t="s">
        <v>97</v>
      </c>
      <c r="D57" s="156">
        <f>260.8*1.01</f>
        <v>263.40800000000002</v>
      </c>
      <c r="E57" s="181"/>
      <c r="F57" s="182"/>
      <c r="G57" s="128">
        <f>ROUND(E57*F57,2)</f>
        <v>0</v>
      </c>
      <c r="H57" s="180"/>
      <c r="I57" s="180"/>
      <c r="J57" s="123">
        <f t="shared" ref="J57" si="79">SUM(G57:I57)</f>
        <v>0</v>
      </c>
      <c r="K57" s="123">
        <f>ROUND(D57*E57,2)</f>
        <v>0</v>
      </c>
      <c r="L57" s="123">
        <f t="shared" ref="L57" si="80">ROUND(D57*G57,2)</f>
        <v>0</v>
      </c>
      <c r="M57" s="123">
        <f t="shared" ref="M57" si="81">ROUND(D57*H57,2)</f>
        <v>0</v>
      </c>
      <c r="N57" s="123">
        <f t="shared" ref="N57" si="82">ROUND(D57*I57,2)</f>
        <v>0</v>
      </c>
      <c r="O57" s="114">
        <f t="shared" ref="O57" si="83">SUM(L57:N57)</f>
        <v>0</v>
      </c>
    </row>
    <row r="58" spans="1:15" s="28" customFormat="1" ht="20.25" customHeight="1">
      <c r="A58" s="291" t="s">
        <v>141</v>
      </c>
      <c r="B58" s="292"/>
      <c r="C58" s="292"/>
      <c r="D58" s="292"/>
      <c r="E58" s="292"/>
      <c r="F58" s="292"/>
      <c r="G58" s="292"/>
      <c r="H58" s="292"/>
      <c r="I58" s="292"/>
      <c r="J58" s="292"/>
      <c r="K58" s="292"/>
      <c r="L58" s="292"/>
      <c r="M58" s="292"/>
      <c r="N58" s="292"/>
      <c r="O58" s="293"/>
    </row>
    <row r="59" spans="1:15" s="28" customFormat="1" ht="11.25">
      <c r="A59" s="153">
        <f>A57+1</f>
        <v>42</v>
      </c>
      <c r="B59" s="133" t="s">
        <v>135</v>
      </c>
      <c r="C59" s="155" t="s">
        <v>96</v>
      </c>
      <c r="D59" s="156">
        <f>D62*0.4</f>
        <v>29.092040000000004</v>
      </c>
      <c r="E59" s="184"/>
      <c r="F59" s="185"/>
      <c r="G59" s="125">
        <f>ROUND(E59*F59,2)</f>
        <v>0</v>
      </c>
      <c r="H59" s="183"/>
      <c r="I59" s="183"/>
      <c r="J59" s="126">
        <f>SUM(G59:I59)</f>
        <v>0</v>
      </c>
      <c r="K59" s="126">
        <f>ROUND(D59*E59,2)</f>
        <v>0</v>
      </c>
      <c r="L59" s="126">
        <f>ROUND(D59*G59,2)</f>
        <v>0</v>
      </c>
      <c r="M59" s="126">
        <f>ROUND(D59*H59,2)</f>
        <v>0</v>
      </c>
      <c r="N59" s="126">
        <f>ROUND(D59*I59,2)</f>
        <v>0</v>
      </c>
      <c r="O59" s="116">
        <f>SUM(L59:N59)</f>
        <v>0</v>
      </c>
    </row>
    <row r="60" spans="1:15" s="28" customFormat="1" ht="27.6" customHeight="1">
      <c r="A60" s="153">
        <f>A59+1</f>
        <v>43</v>
      </c>
      <c r="B60" s="133" t="s">
        <v>142</v>
      </c>
      <c r="C60" s="155" t="s">
        <v>97</v>
      </c>
      <c r="D60" s="156">
        <f>D62</f>
        <v>72.730100000000007</v>
      </c>
      <c r="E60" s="180"/>
      <c r="F60" s="180"/>
      <c r="G60" s="122">
        <f t="shared" ref="G60" si="84">ROUND(F60*E60,2)</f>
        <v>0</v>
      </c>
      <c r="H60" s="180"/>
      <c r="I60" s="180"/>
      <c r="J60" s="122">
        <f t="shared" ref="J60" si="85">SUM(G60:I60)</f>
        <v>0</v>
      </c>
      <c r="K60" s="122">
        <f t="shared" ref="K60" si="86">ROUND(D60*E60,1)</f>
        <v>0</v>
      </c>
      <c r="L60" s="122">
        <f t="shared" ref="L60" si="87">ROUND(D60*G60,2)</f>
        <v>0</v>
      </c>
      <c r="M60" s="122">
        <f t="shared" ref="M60" si="88">ROUND(D60*H60,2)</f>
        <v>0</v>
      </c>
      <c r="N60" s="122">
        <f t="shared" ref="N60" si="89">ROUND(D60*I60,2)</f>
        <v>0</v>
      </c>
      <c r="O60" s="112">
        <f t="shared" ref="O60" si="90">SUM(L60:N60)</f>
        <v>0</v>
      </c>
    </row>
    <row r="61" spans="1:15" s="28" customFormat="1" ht="26.1" customHeight="1">
      <c r="A61" s="153">
        <f t="shared" ref="A61:A62" si="91">A60+1</f>
        <v>44</v>
      </c>
      <c r="B61" s="133" t="s">
        <v>143</v>
      </c>
      <c r="C61" s="155" t="s">
        <v>97</v>
      </c>
      <c r="D61" s="156">
        <f>D62</f>
        <v>72.730100000000007</v>
      </c>
      <c r="E61" s="184"/>
      <c r="F61" s="185"/>
      <c r="G61" s="125">
        <f>ROUND(E61*F61,2)</f>
        <v>0</v>
      </c>
      <c r="H61" s="183"/>
      <c r="I61" s="183"/>
      <c r="J61" s="126">
        <f>SUM(G61:I61)</f>
        <v>0</v>
      </c>
      <c r="K61" s="126">
        <f>ROUND(D61*E61,2)</f>
        <v>0</v>
      </c>
      <c r="L61" s="126">
        <f>ROUND(D61*G61,2)</f>
        <v>0</v>
      </c>
      <c r="M61" s="126">
        <f>ROUND(D61*H61,2)</f>
        <v>0</v>
      </c>
      <c r="N61" s="126">
        <f>ROUND(D61*I61,2)</f>
        <v>0</v>
      </c>
      <c r="O61" s="116">
        <f>SUM(L61:N61)</f>
        <v>0</v>
      </c>
    </row>
    <row r="62" spans="1:15" s="28" customFormat="1" ht="27.95" customHeight="1">
      <c r="A62" s="153">
        <f t="shared" si="91"/>
        <v>45</v>
      </c>
      <c r="B62" s="157" t="s">
        <v>245</v>
      </c>
      <c r="C62" s="155" t="s">
        <v>97</v>
      </c>
      <c r="D62" s="156">
        <f>72.01*1.01</f>
        <v>72.730100000000007</v>
      </c>
      <c r="E62" s="181"/>
      <c r="F62" s="182"/>
      <c r="G62" s="128">
        <f>ROUND(E62*F62,2)</f>
        <v>0</v>
      </c>
      <c r="H62" s="180"/>
      <c r="I62" s="180"/>
      <c r="J62" s="123">
        <f t="shared" ref="J62" si="92">SUM(G62:I62)</f>
        <v>0</v>
      </c>
      <c r="K62" s="123">
        <f>ROUND(D62*E62,2)</f>
        <v>0</v>
      </c>
      <c r="L62" s="123">
        <f t="shared" ref="L62" si="93">ROUND(D62*G62,2)</f>
        <v>0</v>
      </c>
      <c r="M62" s="123">
        <f t="shared" ref="M62" si="94">ROUND(D62*H62,2)</f>
        <v>0</v>
      </c>
      <c r="N62" s="123">
        <f t="shared" ref="N62" si="95">ROUND(D62*I62,2)</f>
        <v>0</v>
      </c>
      <c r="O62" s="114">
        <f t="shared" ref="O62" si="96">SUM(L62:N62)</f>
        <v>0</v>
      </c>
    </row>
    <row r="63" spans="1:15" s="28" customFormat="1" ht="24" customHeight="1">
      <c r="A63" s="291" t="s">
        <v>144</v>
      </c>
      <c r="B63" s="292"/>
      <c r="C63" s="292"/>
      <c r="D63" s="292"/>
      <c r="E63" s="292"/>
      <c r="F63" s="292"/>
      <c r="G63" s="292"/>
      <c r="H63" s="292"/>
      <c r="I63" s="292"/>
      <c r="J63" s="292"/>
      <c r="K63" s="292"/>
      <c r="L63" s="292"/>
      <c r="M63" s="292"/>
      <c r="N63" s="292"/>
      <c r="O63" s="293"/>
    </row>
    <row r="64" spans="1:15" s="28" customFormat="1" ht="11.25">
      <c r="A64" s="153">
        <f>A62+1</f>
        <v>46</v>
      </c>
      <c r="B64" s="133" t="s">
        <v>135</v>
      </c>
      <c r="C64" s="155" t="s">
        <v>96</v>
      </c>
      <c r="D64" s="156">
        <f>D66*0.4</f>
        <v>14.568240000000001</v>
      </c>
      <c r="E64" s="184"/>
      <c r="F64" s="185"/>
      <c r="G64" s="125">
        <f>ROUND(E64*F64,2)</f>
        <v>0</v>
      </c>
      <c r="H64" s="183"/>
      <c r="I64" s="183"/>
      <c r="J64" s="126">
        <f>SUM(G64:I64)</f>
        <v>0</v>
      </c>
      <c r="K64" s="126">
        <f>ROUND(D64*E64,2)</f>
        <v>0</v>
      </c>
      <c r="L64" s="126">
        <f>ROUND(D64*G64,2)</f>
        <v>0</v>
      </c>
      <c r="M64" s="126">
        <f>ROUND(D64*H64,2)</f>
        <v>0</v>
      </c>
      <c r="N64" s="126">
        <f>ROUND(D64*I64,2)</f>
        <v>0</v>
      </c>
      <c r="O64" s="116">
        <f>SUM(L64:N64)</f>
        <v>0</v>
      </c>
    </row>
    <row r="65" spans="1:15" s="28" customFormat="1" ht="27.95" customHeight="1">
      <c r="A65" s="153">
        <f>A64+1</f>
        <v>47</v>
      </c>
      <c r="B65" s="133" t="s">
        <v>145</v>
      </c>
      <c r="C65" s="155" t="s">
        <v>97</v>
      </c>
      <c r="D65" s="156">
        <f>D66</f>
        <v>36.4206</v>
      </c>
      <c r="E65" s="180"/>
      <c r="F65" s="180"/>
      <c r="G65" s="122">
        <f t="shared" ref="G65" si="97">ROUND(F65*E65,2)</f>
        <v>0</v>
      </c>
      <c r="H65" s="180"/>
      <c r="I65" s="180"/>
      <c r="J65" s="122">
        <f t="shared" ref="J65" si="98">SUM(G65:I65)</f>
        <v>0</v>
      </c>
      <c r="K65" s="122">
        <f t="shared" ref="K65" si="99">ROUND(D65*E65,1)</f>
        <v>0</v>
      </c>
      <c r="L65" s="122">
        <f t="shared" ref="L65" si="100">ROUND(D65*G65,2)</f>
        <v>0</v>
      </c>
      <c r="M65" s="122">
        <f t="shared" ref="M65" si="101">ROUND(D65*H65,2)</f>
        <v>0</v>
      </c>
      <c r="N65" s="122">
        <f t="shared" ref="N65" si="102">ROUND(D65*I65,2)</f>
        <v>0</v>
      </c>
      <c r="O65" s="112">
        <f t="shared" ref="O65" si="103">SUM(L65:N65)</f>
        <v>0</v>
      </c>
    </row>
    <row r="66" spans="1:15" s="28" customFormat="1" ht="22.5">
      <c r="A66" s="153">
        <f>A65+1</f>
        <v>48</v>
      </c>
      <c r="B66" s="133" t="s">
        <v>146</v>
      </c>
      <c r="C66" s="155" t="s">
        <v>97</v>
      </c>
      <c r="D66" s="156">
        <f>36.06*1.01</f>
        <v>36.4206</v>
      </c>
      <c r="E66" s="184"/>
      <c r="F66" s="185"/>
      <c r="G66" s="175">
        <f t="shared" ref="G66" si="104">ROUND(F66*E66,2)</f>
        <v>0</v>
      </c>
      <c r="H66" s="183"/>
      <c r="I66" s="183"/>
      <c r="J66" s="126">
        <f t="shared" ref="J66" si="105">SUM(G66:I66)</f>
        <v>0</v>
      </c>
      <c r="K66" s="126">
        <f t="shared" ref="K66" si="106">ROUND(D66*E66,1)</f>
        <v>0</v>
      </c>
      <c r="L66" s="126">
        <f t="shared" ref="L66" si="107">ROUND(D66*G66,2)</f>
        <v>0</v>
      </c>
      <c r="M66" s="126">
        <f t="shared" ref="M66" si="108">ROUND(D66*H66,2)</f>
        <v>0</v>
      </c>
      <c r="N66" s="126">
        <f t="shared" ref="N66" si="109">ROUND(D66*I66,2)</f>
        <v>0</v>
      </c>
      <c r="O66" s="116">
        <f t="shared" ref="O66" si="110">SUM(L66:N66)</f>
        <v>0</v>
      </c>
    </row>
    <row r="67" spans="1:15" s="28" customFormat="1" ht="22.5" customHeight="1">
      <c r="A67" s="291" t="s">
        <v>147</v>
      </c>
      <c r="B67" s="292"/>
      <c r="C67" s="292"/>
      <c r="D67" s="292"/>
      <c r="E67" s="292"/>
      <c r="F67" s="292"/>
      <c r="G67" s="292"/>
      <c r="H67" s="292"/>
      <c r="I67" s="292"/>
      <c r="J67" s="292"/>
      <c r="K67" s="292"/>
      <c r="L67" s="292"/>
      <c r="M67" s="292"/>
      <c r="N67" s="292"/>
      <c r="O67" s="293"/>
    </row>
    <row r="68" spans="1:15" s="28" customFormat="1" ht="11.25">
      <c r="A68" s="153">
        <f>A66+1</f>
        <v>49</v>
      </c>
      <c r="B68" s="133" t="s">
        <v>135</v>
      </c>
      <c r="C68" s="155" t="s">
        <v>96</v>
      </c>
      <c r="D68" s="156">
        <f>D72*0.4</f>
        <v>43.39896000000001</v>
      </c>
      <c r="E68" s="184"/>
      <c r="F68" s="185"/>
      <c r="G68" s="125">
        <f>ROUND(E68*F68,2)</f>
        <v>0</v>
      </c>
      <c r="H68" s="183"/>
      <c r="I68" s="183"/>
      <c r="J68" s="126">
        <f>SUM(G68:I68)</f>
        <v>0</v>
      </c>
      <c r="K68" s="126">
        <f>ROUND(D68*E68,2)</f>
        <v>0</v>
      </c>
      <c r="L68" s="126">
        <f>ROUND(D68*G68,2)</f>
        <v>0</v>
      </c>
      <c r="M68" s="126">
        <f>ROUND(D68*H68,2)</f>
        <v>0</v>
      </c>
      <c r="N68" s="126">
        <f>ROUND(D68*I68,2)</f>
        <v>0</v>
      </c>
      <c r="O68" s="116">
        <f>SUM(L68:N68)</f>
        <v>0</v>
      </c>
    </row>
    <row r="69" spans="1:15" s="28" customFormat="1" ht="22.5">
      <c r="A69" s="153">
        <f>A68+1</f>
        <v>50</v>
      </c>
      <c r="B69" s="133" t="s">
        <v>148</v>
      </c>
      <c r="C69" s="155" t="s">
        <v>97</v>
      </c>
      <c r="D69" s="156">
        <f>D72</f>
        <v>108.49740000000001</v>
      </c>
      <c r="E69" s="180"/>
      <c r="F69" s="180"/>
      <c r="G69" s="122">
        <f t="shared" ref="G69" si="111">ROUND(F69*E69,2)</f>
        <v>0</v>
      </c>
      <c r="H69" s="180"/>
      <c r="I69" s="180"/>
      <c r="J69" s="122">
        <f t="shared" ref="J69" si="112">SUM(G69:I69)</f>
        <v>0</v>
      </c>
      <c r="K69" s="122">
        <f t="shared" ref="K69" si="113">ROUND(D69*E69,1)</f>
        <v>0</v>
      </c>
      <c r="L69" s="122">
        <f t="shared" ref="L69" si="114">ROUND(D69*G69,2)</f>
        <v>0</v>
      </c>
      <c r="M69" s="122">
        <f t="shared" ref="M69" si="115">ROUND(D69*H69,2)</f>
        <v>0</v>
      </c>
      <c r="N69" s="122">
        <f t="shared" ref="N69" si="116">ROUND(D69*I69,2)</f>
        <v>0</v>
      </c>
      <c r="O69" s="112">
        <f t="shared" ref="O69" si="117">SUM(L69:N69)</f>
        <v>0</v>
      </c>
    </row>
    <row r="70" spans="1:15" s="28" customFormat="1" ht="22.5">
      <c r="A70" s="153">
        <f t="shared" ref="A70:A72" si="118">A69+1</f>
        <v>51</v>
      </c>
      <c r="B70" s="133" t="s">
        <v>149</v>
      </c>
      <c r="C70" s="155" t="s">
        <v>97</v>
      </c>
      <c r="D70" s="156">
        <f>D72</f>
        <v>108.49740000000001</v>
      </c>
      <c r="E70" s="180"/>
      <c r="F70" s="180"/>
      <c r="G70" s="122">
        <f t="shared" ref="G70" si="119">ROUND(F70*E70,2)</f>
        <v>0</v>
      </c>
      <c r="H70" s="180"/>
      <c r="I70" s="180"/>
      <c r="J70" s="122">
        <f t="shared" ref="J70:J72" si="120">SUM(G70:I70)</f>
        <v>0</v>
      </c>
      <c r="K70" s="122">
        <f t="shared" ref="K70" si="121">ROUND(D70*E70,1)</f>
        <v>0</v>
      </c>
      <c r="L70" s="122">
        <f t="shared" ref="L70:L72" si="122">ROUND(D70*G70,2)</f>
        <v>0</v>
      </c>
      <c r="M70" s="122">
        <f t="shared" ref="M70:M72" si="123">ROUND(D70*H70,2)</f>
        <v>0</v>
      </c>
      <c r="N70" s="122">
        <f t="shared" ref="N70:N72" si="124">ROUND(D70*I70,2)</f>
        <v>0</v>
      </c>
      <c r="O70" s="112">
        <f t="shared" ref="O70:O72" si="125">SUM(L70:N70)</f>
        <v>0</v>
      </c>
    </row>
    <row r="71" spans="1:15" s="28" customFormat="1" ht="11.25">
      <c r="A71" s="153">
        <f t="shared" si="118"/>
        <v>52</v>
      </c>
      <c r="B71" s="133" t="s">
        <v>150</v>
      </c>
      <c r="C71" s="155" t="s">
        <v>97</v>
      </c>
      <c r="D71" s="156">
        <f>D72</f>
        <v>108.49740000000001</v>
      </c>
      <c r="E71" s="181"/>
      <c r="F71" s="182"/>
      <c r="G71" s="128">
        <f>ROUND(E71*F71,2)</f>
        <v>0</v>
      </c>
      <c r="H71" s="180"/>
      <c r="I71" s="180"/>
      <c r="J71" s="123">
        <f t="shared" si="120"/>
        <v>0</v>
      </c>
      <c r="K71" s="123">
        <f>ROUND(D71*E71,2)</f>
        <v>0</v>
      </c>
      <c r="L71" s="123">
        <f t="shared" si="122"/>
        <v>0</v>
      </c>
      <c r="M71" s="123">
        <f t="shared" si="123"/>
        <v>0</v>
      </c>
      <c r="N71" s="123">
        <f t="shared" si="124"/>
        <v>0</v>
      </c>
      <c r="O71" s="114">
        <f t="shared" si="125"/>
        <v>0</v>
      </c>
    </row>
    <row r="72" spans="1:15" s="28" customFormat="1" ht="11.25">
      <c r="A72" s="153">
        <f t="shared" si="118"/>
        <v>53</v>
      </c>
      <c r="B72" s="133" t="s">
        <v>151</v>
      </c>
      <c r="C72" s="155" t="s">
        <v>97</v>
      </c>
      <c r="D72" s="156">
        <f>106.37*1.02</f>
        <v>108.49740000000001</v>
      </c>
      <c r="E72" s="184"/>
      <c r="F72" s="185"/>
      <c r="G72" s="138">
        <f>ROUND(F72*E72,2)</f>
        <v>0</v>
      </c>
      <c r="H72" s="183"/>
      <c r="I72" s="183"/>
      <c r="J72" s="152">
        <f t="shared" si="120"/>
        <v>0</v>
      </c>
      <c r="K72" s="152">
        <f t="shared" ref="K72" si="126">ROUND(D72*E72,1)</f>
        <v>0</v>
      </c>
      <c r="L72" s="152">
        <f t="shared" si="122"/>
        <v>0</v>
      </c>
      <c r="M72" s="152">
        <f t="shared" si="123"/>
        <v>0</v>
      </c>
      <c r="N72" s="152">
        <f t="shared" si="124"/>
        <v>0</v>
      </c>
      <c r="O72" s="119">
        <f t="shared" si="125"/>
        <v>0</v>
      </c>
    </row>
    <row r="73" spans="1:15" s="28" customFormat="1" ht="21.75" customHeight="1">
      <c r="A73" s="291" t="s">
        <v>152</v>
      </c>
      <c r="B73" s="292"/>
      <c r="C73" s="292"/>
      <c r="D73" s="292"/>
      <c r="E73" s="292"/>
      <c r="F73" s="292"/>
      <c r="G73" s="292"/>
      <c r="H73" s="292"/>
      <c r="I73" s="292"/>
      <c r="J73" s="292"/>
      <c r="K73" s="292"/>
      <c r="L73" s="292"/>
      <c r="M73" s="292"/>
      <c r="N73" s="292"/>
      <c r="O73" s="293"/>
    </row>
    <row r="74" spans="1:15" s="28" customFormat="1" ht="11.25">
      <c r="A74" s="153">
        <v>54</v>
      </c>
      <c r="B74" s="133" t="s">
        <v>153</v>
      </c>
      <c r="C74" s="155" t="s">
        <v>97</v>
      </c>
      <c r="D74" s="156">
        <v>10</v>
      </c>
      <c r="E74" s="184"/>
      <c r="F74" s="185"/>
      <c r="G74" s="125">
        <f>ROUND(E74*F74,2)</f>
        <v>0</v>
      </c>
      <c r="H74" s="183"/>
      <c r="I74" s="183"/>
      <c r="J74" s="126">
        <f>SUM(G74:I74)</f>
        <v>0</v>
      </c>
      <c r="K74" s="126">
        <f>ROUND(D74*E74,2)</f>
        <v>0</v>
      </c>
      <c r="L74" s="126">
        <f>ROUND(D74*G74,2)</f>
        <v>0</v>
      </c>
      <c r="M74" s="126">
        <f>ROUND(D74*H74,2)</f>
        <v>0</v>
      </c>
      <c r="N74" s="126">
        <f>ROUND(D74*I74,2)</f>
        <v>0</v>
      </c>
      <c r="O74" s="116">
        <f>SUM(L74:N74)</f>
        <v>0</v>
      </c>
    </row>
    <row r="75" spans="1:15" s="28" customFormat="1" ht="22.5">
      <c r="A75" s="153">
        <v>55</v>
      </c>
      <c r="B75" s="133" t="s">
        <v>154</v>
      </c>
      <c r="C75" s="155" t="s">
        <v>76</v>
      </c>
      <c r="D75" s="156">
        <v>50</v>
      </c>
      <c r="E75" s="184"/>
      <c r="F75" s="185"/>
      <c r="G75" s="125">
        <f>ROUND(E75*F75,2)</f>
        <v>0</v>
      </c>
      <c r="H75" s="183"/>
      <c r="I75" s="183"/>
      <c r="J75" s="126">
        <f>SUM(G75:I75)</f>
        <v>0</v>
      </c>
      <c r="K75" s="126">
        <f>ROUND(D75*E75,2)</f>
        <v>0</v>
      </c>
      <c r="L75" s="126">
        <f>ROUND(D75*G75,2)</f>
        <v>0</v>
      </c>
      <c r="M75" s="126">
        <f>ROUND(D75*H75,2)</f>
        <v>0</v>
      </c>
      <c r="N75" s="126">
        <f>ROUND(D75*I75,2)</f>
        <v>0</v>
      </c>
      <c r="O75" s="116">
        <f>SUM(L75:N75)</f>
        <v>0</v>
      </c>
    </row>
    <row r="76" spans="1:15" s="28" customFormat="1" ht="21" customHeight="1">
      <c r="A76" s="291" t="s">
        <v>155</v>
      </c>
      <c r="B76" s="292"/>
      <c r="C76" s="292"/>
      <c r="D76" s="292"/>
      <c r="E76" s="292"/>
      <c r="F76" s="292"/>
      <c r="G76" s="292"/>
      <c r="H76" s="292"/>
      <c r="I76" s="292"/>
      <c r="J76" s="292"/>
      <c r="K76" s="292"/>
      <c r="L76" s="292"/>
      <c r="M76" s="292"/>
      <c r="N76" s="292"/>
      <c r="O76" s="293"/>
    </row>
    <row r="77" spans="1:15" s="28" customFormat="1" ht="11.25">
      <c r="A77" s="153">
        <v>56</v>
      </c>
      <c r="B77" s="133" t="s">
        <v>156</v>
      </c>
      <c r="C77" s="155" t="s">
        <v>97</v>
      </c>
      <c r="D77" s="156">
        <v>2</v>
      </c>
      <c r="E77" s="184"/>
      <c r="F77" s="185"/>
      <c r="G77" s="125">
        <f>ROUND(E77*F77,2)</f>
        <v>0</v>
      </c>
      <c r="H77" s="183"/>
      <c r="I77" s="183"/>
      <c r="J77" s="126">
        <f>SUM(G77:I77)</f>
        <v>0</v>
      </c>
      <c r="K77" s="126">
        <f>ROUND(D77*E77,2)</f>
        <v>0</v>
      </c>
      <c r="L77" s="126">
        <f>ROUND(D77*G77,2)</f>
        <v>0</v>
      </c>
      <c r="M77" s="126">
        <f>ROUND(D77*H77,2)</f>
        <v>0</v>
      </c>
      <c r="N77" s="126">
        <f>ROUND(D77*I77,2)</f>
        <v>0</v>
      </c>
      <c r="O77" s="116">
        <f>SUM(L77:N77)</f>
        <v>0</v>
      </c>
    </row>
    <row r="78" spans="1:15" s="28" customFormat="1" ht="11.25">
      <c r="A78" s="153">
        <v>57</v>
      </c>
      <c r="B78" s="133" t="s">
        <v>157</v>
      </c>
      <c r="C78" s="155" t="s">
        <v>97</v>
      </c>
      <c r="D78" s="156">
        <v>27.5</v>
      </c>
      <c r="E78" s="184"/>
      <c r="F78" s="185"/>
      <c r="G78" s="138">
        <f>ROUND(F78*E78,2)</f>
        <v>0</v>
      </c>
      <c r="H78" s="183"/>
      <c r="I78" s="183"/>
      <c r="J78" s="152">
        <f t="shared" ref="J78" si="127">SUM(G78:I78)</f>
        <v>0</v>
      </c>
      <c r="K78" s="152">
        <f t="shared" ref="K78" si="128">ROUND(D78*E78,1)</f>
        <v>0</v>
      </c>
      <c r="L78" s="152">
        <f t="shared" ref="L78" si="129">ROUND(D78*G78,2)</f>
        <v>0</v>
      </c>
      <c r="M78" s="152">
        <f t="shared" ref="M78" si="130">ROUND(D78*H78,2)</f>
        <v>0</v>
      </c>
      <c r="N78" s="152">
        <f t="shared" ref="N78" si="131">ROUND(D78*I78,2)</f>
        <v>0</v>
      </c>
      <c r="O78" s="119">
        <f t="shared" ref="O78" si="132">SUM(L78:N78)</f>
        <v>0</v>
      </c>
    </row>
    <row r="79" spans="1:15" s="28" customFormat="1" ht="25.5" customHeight="1">
      <c r="A79" s="291" t="s">
        <v>158</v>
      </c>
      <c r="B79" s="292"/>
      <c r="C79" s="292"/>
      <c r="D79" s="292"/>
      <c r="E79" s="292"/>
      <c r="F79" s="292"/>
      <c r="G79" s="292"/>
      <c r="H79" s="292"/>
      <c r="I79" s="292"/>
      <c r="J79" s="292"/>
      <c r="K79" s="292"/>
      <c r="L79" s="292"/>
      <c r="M79" s="292"/>
      <c r="N79" s="292"/>
      <c r="O79" s="293"/>
    </row>
    <row r="80" spans="1:15" s="28" customFormat="1" ht="38.450000000000003" customHeight="1">
      <c r="A80" s="153">
        <v>58</v>
      </c>
      <c r="B80" s="133" t="s">
        <v>159</v>
      </c>
      <c r="C80" s="155" t="s">
        <v>77</v>
      </c>
      <c r="D80" s="156">
        <f>453*1.01</f>
        <v>457.53000000000003</v>
      </c>
      <c r="E80" s="181"/>
      <c r="F80" s="182"/>
      <c r="G80" s="128">
        <f>ROUND(E80*F80,2)</f>
        <v>0</v>
      </c>
      <c r="H80" s="180"/>
      <c r="I80" s="180"/>
      <c r="J80" s="123">
        <f t="shared" ref="J80:J81" si="133">SUM(G80:I80)</f>
        <v>0</v>
      </c>
      <c r="K80" s="123">
        <f>ROUND(D80*E80,2)</f>
        <v>0</v>
      </c>
      <c r="L80" s="123">
        <f t="shared" ref="L80:L81" si="134">ROUND(D80*G80,2)</f>
        <v>0</v>
      </c>
      <c r="M80" s="123">
        <f t="shared" ref="M80:M81" si="135">ROUND(D80*H80,2)</f>
        <v>0</v>
      </c>
      <c r="N80" s="123">
        <f t="shared" ref="N80:N81" si="136">ROUND(D80*I80,2)</f>
        <v>0</v>
      </c>
      <c r="O80" s="114">
        <f t="shared" ref="O80:O81" si="137">SUM(L80:N80)</f>
        <v>0</v>
      </c>
    </row>
    <row r="81" spans="1:15" s="28" customFormat="1" ht="37.5" customHeight="1">
      <c r="A81" s="153">
        <v>59</v>
      </c>
      <c r="B81" s="133" t="s">
        <v>160</v>
      </c>
      <c r="C81" s="155" t="s">
        <v>77</v>
      </c>
      <c r="D81" s="156">
        <v>2</v>
      </c>
      <c r="E81" s="180"/>
      <c r="F81" s="180"/>
      <c r="G81" s="122">
        <f>ROUND(F81*E81,2)</f>
        <v>0</v>
      </c>
      <c r="H81" s="180"/>
      <c r="I81" s="180"/>
      <c r="J81" s="122">
        <f t="shared" si="133"/>
        <v>0</v>
      </c>
      <c r="K81" s="122">
        <f>ROUND(D81*E81,1)</f>
        <v>0</v>
      </c>
      <c r="L81" s="122">
        <f t="shared" si="134"/>
        <v>0</v>
      </c>
      <c r="M81" s="122">
        <f t="shared" si="135"/>
        <v>0</v>
      </c>
      <c r="N81" s="122">
        <f t="shared" si="136"/>
        <v>0</v>
      </c>
      <c r="O81" s="112">
        <f t="shared" si="137"/>
        <v>0</v>
      </c>
    </row>
    <row r="82" spans="1:15" s="28" customFormat="1" ht="38.1" customHeight="1">
      <c r="A82" s="153">
        <v>60</v>
      </c>
      <c r="B82" s="157" t="s">
        <v>244</v>
      </c>
      <c r="C82" s="155" t="s">
        <v>77</v>
      </c>
      <c r="D82" s="156">
        <v>6.5</v>
      </c>
      <c r="E82" s="181"/>
      <c r="F82" s="182"/>
      <c r="G82" s="128">
        <f>ROUND(E82*F82,2)</f>
        <v>0</v>
      </c>
      <c r="H82" s="180"/>
      <c r="I82" s="180"/>
      <c r="J82" s="123">
        <f t="shared" ref="J82:J84" si="138">SUM(G82:I82)</f>
        <v>0</v>
      </c>
      <c r="K82" s="123">
        <f>ROUND(D82*E82,2)</f>
        <v>0</v>
      </c>
      <c r="L82" s="123">
        <f t="shared" ref="L82:L84" si="139">ROUND(D82*G82,2)</f>
        <v>0</v>
      </c>
      <c r="M82" s="123">
        <f t="shared" ref="M82:M84" si="140">ROUND(D82*H82,2)</f>
        <v>0</v>
      </c>
      <c r="N82" s="123">
        <f t="shared" ref="N82:N84" si="141">ROUND(D82*I82,2)</f>
        <v>0</v>
      </c>
      <c r="O82" s="114">
        <f t="shared" ref="O82:O84" si="142">SUM(L82:N82)</f>
        <v>0</v>
      </c>
    </row>
    <row r="83" spans="1:15" s="28" customFormat="1" ht="39" customHeight="1">
      <c r="A83" s="153">
        <v>61</v>
      </c>
      <c r="B83" s="133" t="s">
        <v>161</v>
      </c>
      <c r="C83" s="155" t="s">
        <v>77</v>
      </c>
      <c r="D83" s="156">
        <f>637*1.01</f>
        <v>643.37</v>
      </c>
      <c r="E83" s="180"/>
      <c r="F83" s="180"/>
      <c r="G83" s="122">
        <f>ROUND(F83*E83,2)</f>
        <v>0</v>
      </c>
      <c r="H83" s="180"/>
      <c r="I83" s="180"/>
      <c r="J83" s="122">
        <f t="shared" si="138"/>
        <v>0</v>
      </c>
      <c r="K83" s="122">
        <f>ROUND(D83*E83,1)</f>
        <v>0</v>
      </c>
      <c r="L83" s="122">
        <f t="shared" si="139"/>
        <v>0</v>
      </c>
      <c r="M83" s="122">
        <f t="shared" si="140"/>
        <v>0</v>
      </c>
      <c r="N83" s="122">
        <f t="shared" si="141"/>
        <v>0</v>
      </c>
      <c r="O83" s="112">
        <f t="shared" si="142"/>
        <v>0</v>
      </c>
    </row>
    <row r="84" spans="1:15" s="28" customFormat="1" ht="40.5" customHeight="1">
      <c r="A84" s="153">
        <v>62</v>
      </c>
      <c r="B84" s="133" t="s">
        <v>162</v>
      </c>
      <c r="C84" s="155" t="s">
        <v>77</v>
      </c>
      <c r="D84" s="156">
        <v>10</v>
      </c>
      <c r="E84" s="181"/>
      <c r="F84" s="182"/>
      <c r="G84" s="128">
        <f>ROUND(E84*F84,2)</f>
        <v>0</v>
      </c>
      <c r="H84" s="180"/>
      <c r="I84" s="180"/>
      <c r="J84" s="123">
        <f t="shared" si="138"/>
        <v>0</v>
      </c>
      <c r="K84" s="123">
        <f>ROUND(D84*E84,2)</f>
        <v>0</v>
      </c>
      <c r="L84" s="123">
        <f t="shared" si="139"/>
        <v>0</v>
      </c>
      <c r="M84" s="123">
        <f t="shared" si="140"/>
        <v>0</v>
      </c>
      <c r="N84" s="123">
        <f t="shared" si="141"/>
        <v>0</v>
      </c>
      <c r="O84" s="114">
        <f t="shared" si="142"/>
        <v>0</v>
      </c>
    </row>
    <row r="85" spans="1:15" s="28" customFormat="1" ht="15.6" customHeight="1">
      <c r="A85" s="153">
        <v>63</v>
      </c>
      <c r="B85" s="133" t="s">
        <v>163</v>
      </c>
      <c r="C85" s="155" t="s">
        <v>75</v>
      </c>
      <c r="D85" s="156">
        <v>1</v>
      </c>
      <c r="E85" s="181"/>
      <c r="F85" s="182"/>
      <c r="G85" s="128">
        <f>ROUND(E85*F85,2)</f>
        <v>0</v>
      </c>
      <c r="H85" s="180"/>
      <c r="I85" s="180"/>
      <c r="J85" s="123">
        <f t="shared" ref="J85" si="143">SUM(G85:I85)</f>
        <v>0</v>
      </c>
      <c r="K85" s="123">
        <f>ROUND(D85*E85,2)</f>
        <v>0</v>
      </c>
      <c r="L85" s="123">
        <f t="shared" ref="L85" si="144">ROUND(D85*G85,2)</f>
        <v>0</v>
      </c>
      <c r="M85" s="123">
        <f t="shared" ref="M85" si="145">ROUND(D85*H85,2)</f>
        <v>0</v>
      </c>
      <c r="N85" s="123">
        <f t="shared" ref="N85" si="146">ROUND(D85*I85,2)</f>
        <v>0</v>
      </c>
      <c r="O85" s="114">
        <f t="shared" ref="O85" si="147">SUM(L85:N85)</f>
        <v>0</v>
      </c>
    </row>
    <row r="86" spans="1:15" s="28" customFormat="1" ht="22.5">
      <c r="A86" s="153">
        <v>64</v>
      </c>
      <c r="B86" s="133" t="s">
        <v>164</v>
      </c>
      <c r="C86" s="155" t="s">
        <v>75</v>
      </c>
      <c r="D86" s="156">
        <v>1</v>
      </c>
      <c r="E86" s="181"/>
      <c r="F86" s="182"/>
      <c r="G86" s="128">
        <f>ROUND(E86*F86,2)</f>
        <v>0</v>
      </c>
      <c r="H86" s="180"/>
      <c r="I86" s="180"/>
      <c r="J86" s="123">
        <f t="shared" ref="J86" si="148">SUM(G86:I86)</f>
        <v>0</v>
      </c>
      <c r="K86" s="123">
        <f>ROUND(D86*E86,2)</f>
        <v>0</v>
      </c>
      <c r="L86" s="123">
        <f t="shared" ref="L86" si="149">ROUND(D86*G86,2)</f>
        <v>0</v>
      </c>
      <c r="M86" s="123">
        <f t="shared" ref="M86" si="150">ROUND(D86*H86,2)</f>
        <v>0</v>
      </c>
      <c r="N86" s="123">
        <f t="shared" ref="N86" si="151">ROUND(D86*I86,2)</f>
        <v>0</v>
      </c>
      <c r="O86" s="114">
        <f t="shared" ref="O86" si="152">SUM(L86:N86)</f>
        <v>0</v>
      </c>
    </row>
    <row r="87" spans="1:15" s="28" customFormat="1" ht="23.25" customHeight="1">
      <c r="A87" s="291" t="s">
        <v>60</v>
      </c>
      <c r="B87" s="292"/>
      <c r="C87" s="292"/>
      <c r="D87" s="292"/>
      <c r="E87" s="292"/>
      <c r="F87" s="292"/>
      <c r="G87" s="292"/>
      <c r="H87" s="292"/>
      <c r="I87" s="292"/>
      <c r="J87" s="292"/>
      <c r="K87" s="292"/>
      <c r="L87" s="292"/>
      <c r="M87" s="292"/>
      <c r="N87" s="292"/>
      <c r="O87" s="293"/>
    </row>
    <row r="88" spans="1:15" s="28" customFormat="1" ht="25.5" customHeight="1">
      <c r="A88" s="291" t="s">
        <v>165</v>
      </c>
      <c r="B88" s="292"/>
      <c r="C88" s="292"/>
      <c r="D88" s="292"/>
      <c r="E88" s="292"/>
      <c r="F88" s="292"/>
      <c r="G88" s="292"/>
      <c r="H88" s="292"/>
      <c r="I88" s="292"/>
      <c r="J88" s="292"/>
      <c r="K88" s="292"/>
      <c r="L88" s="292"/>
      <c r="M88" s="292"/>
      <c r="N88" s="292"/>
      <c r="O88" s="293"/>
    </row>
    <row r="89" spans="1:15" s="28" customFormat="1" ht="12.75" customHeight="1">
      <c r="A89" s="153">
        <v>65</v>
      </c>
      <c r="B89" s="133" t="s">
        <v>166</v>
      </c>
      <c r="C89" s="155" t="s">
        <v>76</v>
      </c>
      <c r="D89" s="156">
        <v>2</v>
      </c>
      <c r="E89" s="181"/>
      <c r="F89" s="182"/>
      <c r="G89" s="128">
        <f t="shared" ref="G89:G99" si="153">ROUND(E89*F89,2)</f>
        <v>0</v>
      </c>
      <c r="H89" s="180"/>
      <c r="I89" s="180"/>
      <c r="J89" s="123">
        <f t="shared" ref="J89:J99" si="154">SUM(G89:I89)</f>
        <v>0</v>
      </c>
      <c r="K89" s="123">
        <f t="shared" ref="K89:K99" si="155">ROUND(D89*E89,2)</f>
        <v>0</v>
      </c>
      <c r="L89" s="123">
        <f t="shared" ref="L89:L99" si="156">ROUND(D89*G89,2)</f>
        <v>0</v>
      </c>
      <c r="M89" s="123">
        <f t="shared" ref="M89:M99" si="157">ROUND(D89*H89,2)</f>
        <v>0</v>
      </c>
      <c r="N89" s="123">
        <f t="shared" ref="N89:N99" si="158">ROUND(D89*I89,2)</f>
        <v>0</v>
      </c>
      <c r="O89" s="114">
        <f t="shared" ref="O89:O99" si="159">SUM(L89:N89)</f>
        <v>0</v>
      </c>
    </row>
    <row r="90" spans="1:15" s="28" customFormat="1" ht="12.75" customHeight="1">
      <c r="A90" s="153">
        <v>66</v>
      </c>
      <c r="B90" s="133" t="s">
        <v>167</v>
      </c>
      <c r="C90" s="155" t="s">
        <v>76</v>
      </c>
      <c r="D90" s="156">
        <v>3</v>
      </c>
      <c r="E90" s="181"/>
      <c r="F90" s="182"/>
      <c r="G90" s="128">
        <f t="shared" si="153"/>
        <v>0</v>
      </c>
      <c r="H90" s="180"/>
      <c r="I90" s="180"/>
      <c r="J90" s="123">
        <f t="shared" si="154"/>
        <v>0</v>
      </c>
      <c r="K90" s="123">
        <f t="shared" si="155"/>
        <v>0</v>
      </c>
      <c r="L90" s="123">
        <f t="shared" si="156"/>
        <v>0</v>
      </c>
      <c r="M90" s="123">
        <f t="shared" si="157"/>
        <v>0</v>
      </c>
      <c r="N90" s="123">
        <f t="shared" si="158"/>
        <v>0</v>
      </c>
      <c r="O90" s="114">
        <f t="shared" si="159"/>
        <v>0</v>
      </c>
    </row>
    <row r="91" spans="1:15" s="28" customFormat="1" ht="12.75" customHeight="1">
      <c r="A91" s="153">
        <v>67</v>
      </c>
      <c r="B91" s="133" t="s">
        <v>168</v>
      </c>
      <c r="C91" s="155" t="s">
        <v>76</v>
      </c>
      <c r="D91" s="156">
        <v>5</v>
      </c>
      <c r="E91" s="181"/>
      <c r="F91" s="182"/>
      <c r="G91" s="128">
        <f t="shared" si="153"/>
        <v>0</v>
      </c>
      <c r="H91" s="180"/>
      <c r="I91" s="180"/>
      <c r="J91" s="123">
        <f t="shared" si="154"/>
        <v>0</v>
      </c>
      <c r="K91" s="123">
        <f t="shared" si="155"/>
        <v>0</v>
      </c>
      <c r="L91" s="123">
        <f t="shared" si="156"/>
        <v>0</v>
      </c>
      <c r="M91" s="123">
        <f t="shared" si="157"/>
        <v>0</v>
      </c>
      <c r="N91" s="123">
        <f t="shared" si="158"/>
        <v>0</v>
      </c>
      <c r="O91" s="114">
        <f t="shared" si="159"/>
        <v>0</v>
      </c>
    </row>
    <row r="92" spans="1:15" s="28" customFormat="1" ht="12.75" customHeight="1">
      <c r="A92" s="153">
        <v>68</v>
      </c>
      <c r="B92" s="133" t="s">
        <v>169</v>
      </c>
      <c r="C92" s="155" t="s">
        <v>76</v>
      </c>
      <c r="D92" s="156">
        <v>1</v>
      </c>
      <c r="E92" s="181"/>
      <c r="F92" s="182"/>
      <c r="G92" s="128">
        <f t="shared" si="153"/>
        <v>0</v>
      </c>
      <c r="H92" s="180"/>
      <c r="I92" s="180"/>
      <c r="J92" s="123">
        <f t="shared" si="154"/>
        <v>0</v>
      </c>
      <c r="K92" s="123">
        <f t="shared" si="155"/>
        <v>0</v>
      </c>
      <c r="L92" s="123">
        <f t="shared" si="156"/>
        <v>0</v>
      </c>
      <c r="M92" s="123">
        <f t="shared" si="157"/>
        <v>0</v>
      </c>
      <c r="N92" s="123">
        <f t="shared" si="158"/>
        <v>0</v>
      </c>
      <c r="O92" s="114">
        <f t="shared" si="159"/>
        <v>0</v>
      </c>
    </row>
    <row r="93" spans="1:15" s="28" customFormat="1" ht="12.75" customHeight="1">
      <c r="A93" s="153">
        <v>69</v>
      </c>
      <c r="B93" s="133" t="s">
        <v>170</v>
      </c>
      <c r="C93" s="155" t="s">
        <v>76</v>
      </c>
      <c r="D93" s="156">
        <v>1</v>
      </c>
      <c r="E93" s="181"/>
      <c r="F93" s="182"/>
      <c r="G93" s="128">
        <f t="shared" si="153"/>
        <v>0</v>
      </c>
      <c r="H93" s="180"/>
      <c r="I93" s="180"/>
      <c r="J93" s="123">
        <f t="shared" si="154"/>
        <v>0</v>
      </c>
      <c r="K93" s="123">
        <f t="shared" si="155"/>
        <v>0</v>
      </c>
      <c r="L93" s="123">
        <f t="shared" si="156"/>
        <v>0</v>
      </c>
      <c r="M93" s="123">
        <f t="shared" si="157"/>
        <v>0</v>
      </c>
      <c r="N93" s="123">
        <f t="shared" si="158"/>
        <v>0</v>
      </c>
      <c r="O93" s="114">
        <f t="shared" si="159"/>
        <v>0</v>
      </c>
    </row>
    <row r="94" spans="1:15" s="28" customFormat="1" ht="12.75" customHeight="1">
      <c r="A94" s="153">
        <v>70</v>
      </c>
      <c r="B94" s="133" t="s">
        <v>171</v>
      </c>
      <c r="C94" s="155" t="s">
        <v>76</v>
      </c>
      <c r="D94" s="156">
        <v>1</v>
      </c>
      <c r="E94" s="181"/>
      <c r="F94" s="182"/>
      <c r="G94" s="128">
        <f t="shared" si="153"/>
        <v>0</v>
      </c>
      <c r="H94" s="180"/>
      <c r="I94" s="180"/>
      <c r="J94" s="123">
        <f t="shared" si="154"/>
        <v>0</v>
      </c>
      <c r="K94" s="123">
        <f t="shared" si="155"/>
        <v>0</v>
      </c>
      <c r="L94" s="123">
        <f t="shared" si="156"/>
        <v>0</v>
      </c>
      <c r="M94" s="123">
        <f t="shared" si="157"/>
        <v>0</v>
      </c>
      <c r="N94" s="123">
        <f t="shared" si="158"/>
        <v>0</v>
      </c>
      <c r="O94" s="114">
        <f t="shared" si="159"/>
        <v>0</v>
      </c>
    </row>
    <row r="95" spans="1:15" s="28" customFormat="1" ht="12.75" customHeight="1">
      <c r="A95" s="153">
        <v>71</v>
      </c>
      <c r="B95" s="133" t="s">
        <v>172</v>
      </c>
      <c r="C95" s="155" t="s">
        <v>76</v>
      </c>
      <c r="D95" s="156">
        <v>2</v>
      </c>
      <c r="E95" s="181"/>
      <c r="F95" s="182"/>
      <c r="G95" s="128">
        <f t="shared" si="153"/>
        <v>0</v>
      </c>
      <c r="H95" s="180"/>
      <c r="I95" s="180"/>
      <c r="J95" s="123">
        <f t="shared" si="154"/>
        <v>0</v>
      </c>
      <c r="K95" s="123">
        <f t="shared" si="155"/>
        <v>0</v>
      </c>
      <c r="L95" s="123">
        <f t="shared" si="156"/>
        <v>0</v>
      </c>
      <c r="M95" s="123">
        <f t="shared" si="157"/>
        <v>0</v>
      </c>
      <c r="N95" s="123">
        <f t="shared" si="158"/>
        <v>0</v>
      </c>
      <c r="O95" s="114">
        <f t="shared" si="159"/>
        <v>0</v>
      </c>
    </row>
    <row r="96" spans="1:15" s="28" customFormat="1" ht="12.75" customHeight="1">
      <c r="A96" s="153">
        <v>72</v>
      </c>
      <c r="B96" s="133" t="s">
        <v>173</v>
      </c>
      <c r="C96" s="155" t="s">
        <v>76</v>
      </c>
      <c r="D96" s="156">
        <v>1</v>
      </c>
      <c r="E96" s="181"/>
      <c r="F96" s="182"/>
      <c r="G96" s="128">
        <f t="shared" si="153"/>
        <v>0</v>
      </c>
      <c r="H96" s="180"/>
      <c r="I96" s="180"/>
      <c r="J96" s="123">
        <f t="shared" si="154"/>
        <v>0</v>
      </c>
      <c r="K96" s="123">
        <f t="shared" si="155"/>
        <v>0</v>
      </c>
      <c r="L96" s="123">
        <f t="shared" si="156"/>
        <v>0</v>
      </c>
      <c r="M96" s="123">
        <f t="shared" si="157"/>
        <v>0</v>
      </c>
      <c r="N96" s="123">
        <f t="shared" si="158"/>
        <v>0</v>
      </c>
      <c r="O96" s="114">
        <f t="shared" si="159"/>
        <v>0</v>
      </c>
    </row>
    <row r="97" spans="1:15" s="28" customFormat="1" ht="12.75" customHeight="1">
      <c r="A97" s="153">
        <v>73</v>
      </c>
      <c r="B97" s="133" t="s">
        <v>174</v>
      </c>
      <c r="C97" s="155" t="s">
        <v>76</v>
      </c>
      <c r="D97" s="156">
        <v>2</v>
      </c>
      <c r="E97" s="181"/>
      <c r="F97" s="182"/>
      <c r="G97" s="128">
        <f t="shared" si="153"/>
        <v>0</v>
      </c>
      <c r="H97" s="180"/>
      <c r="I97" s="180"/>
      <c r="J97" s="123">
        <f t="shared" si="154"/>
        <v>0</v>
      </c>
      <c r="K97" s="123">
        <f t="shared" si="155"/>
        <v>0</v>
      </c>
      <c r="L97" s="123">
        <f t="shared" si="156"/>
        <v>0</v>
      </c>
      <c r="M97" s="123">
        <f t="shared" si="157"/>
        <v>0</v>
      </c>
      <c r="N97" s="123">
        <f t="shared" si="158"/>
        <v>0</v>
      </c>
      <c r="O97" s="114">
        <f t="shared" si="159"/>
        <v>0</v>
      </c>
    </row>
    <row r="98" spans="1:15" s="28" customFormat="1" ht="11.25">
      <c r="A98" s="153">
        <v>74</v>
      </c>
      <c r="B98" s="133" t="s">
        <v>175</v>
      </c>
      <c r="C98" s="155" t="s">
        <v>76</v>
      </c>
      <c r="D98" s="156">
        <v>5</v>
      </c>
      <c r="E98" s="181"/>
      <c r="F98" s="182"/>
      <c r="G98" s="128">
        <f t="shared" si="153"/>
        <v>0</v>
      </c>
      <c r="H98" s="180"/>
      <c r="I98" s="180"/>
      <c r="J98" s="123">
        <f t="shared" si="154"/>
        <v>0</v>
      </c>
      <c r="K98" s="123">
        <f t="shared" si="155"/>
        <v>0</v>
      </c>
      <c r="L98" s="123">
        <f t="shared" si="156"/>
        <v>0</v>
      </c>
      <c r="M98" s="123">
        <f t="shared" si="157"/>
        <v>0</v>
      </c>
      <c r="N98" s="123">
        <f t="shared" si="158"/>
        <v>0</v>
      </c>
      <c r="O98" s="114">
        <f t="shared" si="159"/>
        <v>0</v>
      </c>
    </row>
    <row r="99" spans="1:15" s="28" customFormat="1" ht="33.75">
      <c r="A99" s="153">
        <v>75</v>
      </c>
      <c r="B99" s="133" t="s">
        <v>176</v>
      </c>
      <c r="C99" s="155" t="s">
        <v>76</v>
      </c>
      <c r="D99" s="156">
        <v>9</v>
      </c>
      <c r="E99" s="181"/>
      <c r="F99" s="182"/>
      <c r="G99" s="128">
        <f t="shared" si="153"/>
        <v>0</v>
      </c>
      <c r="H99" s="180"/>
      <c r="I99" s="180"/>
      <c r="J99" s="123">
        <f t="shared" si="154"/>
        <v>0</v>
      </c>
      <c r="K99" s="123">
        <f t="shared" si="155"/>
        <v>0</v>
      </c>
      <c r="L99" s="123">
        <f t="shared" si="156"/>
        <v>0</v>
      </c>
      <c r="M99" s="123">
        <f t="shared" si="157"/>
        <v>0</v>
      </c>
      <c r="N99" s="123">
        <f t="shared" si="158"/>
        <v>0</v>
      </c>
      <c r="O99" s="114">
        <f t="shared" si="159"/>
        <v>0</v>
      </c>
    </row>
    <row r="100" spans="1:15" s="28" customFormat="1" ht="11.25">
      <c r="A100" s="153">
        <v>76</v>
      </c>
      <c r="B100" s="133" t="s">
        <v>177</v>
      </c>
      <c r="C100" s="155" t="s">
        <v>76</v>
      </c>
      <c r="D100" s="156">
        <v>2</v>
      </c>
      <c r="E100" s="181"/>
      <c r="F100" s="182"/>
      <c r="G100" s="128">
        <f>ROUND(E100*F100,2)</f>
        <v>0</v>
      </c>
      <c r="H100" s="180"/>
      <c r="I100" s="180"/>
      <c r="J100" s="123">
        <f>SUM(G100:I100)</f>
        <v>0</v>
      </c>
      <c r="K100" s="123">
        <f>ROUND(D100*E100,2)</f>
        <v>0</v>
      </c>
      <c r="L100" s="123">
        <f>ROUND(D100*G100,2)</f>
        <v>0</v>
      </c>
      <c r="M100" s="123">
        <f>ROUND(D100*H100,2)</f>
        <v>0</v>
      </c>
      <c r="N100" s="123">
        <f>ROUND(D100*I100,2)</f>
        <v>0</v>
      </c>
      <c r="O100" s="114">
        <f>SUM(L100:N100)</f>
        <v>0</v>
      </c>
    </row>
    <row r="101" spans="1:15" s="28" customFormat="1" ht="11.25">
      <c r="A101" s="153">
        <v>77</v>
      </c>
      <c r="B101" s="133" t="s">
        <v>178</v>
      </c>
      <c r="C101" s="155" t="s">
        <v>76</v>
      </c>
      <c r="D101" s="156">
        <v>1</v>
      </c>
      <c r="E101" s="181"/>
      <c r="F101" s="182"/>
      <c r="G101" s="128">
        <f>ROUND(E101*F101,2)</f>
        <v>0</v>
      </c>
      <c r="H101" s="180"/>
      <c r="I101" s="180"/>
      <c r="J101" s="123">
        <f>SUM(G101:I101)</f>
        <v>0</v>
      </c>
      <c r="K101" s="123">
        <f>ROUND(D101*E101,2)</f>
        <v>0</v>
      </c>
      <c r="L101" s="123">
        <f>ROUND(D101*G101,2)</f>
        <v>0</v>
      </c>
      <c r="M101" s="123">
        <f>ROUND(D101*H101,2)</f>
        <v>0</v>
      </c>
      <c r="N101" s="123">
        <f>ROUND(D101*I101,2)</f>
        <v>0</v>
      </c>
      <c r="O101" s="114">
        <f>SUM(L101:N101)</f>
        <v>0</v>
      </c>
    </row>
    <row r="102" spans="1:15" s="28" customFormat="1" ht="22.5">
      <c r="A102" s="153">
        <v>78</v>
      </c>
      <c r="B102" s="133" t="s">
        <v>179</v>
      </c>
      <c r="C102" s="155" t="s">
        <v>77</v>
      </c>
      <c r="D102" s="156">
        <v>86</v>
      </c>
      <c r="E102" s="180"/>
      <c r="F102" s="180"/>
      <c r="G102" s="123">
        <f>ROUND(F102*E102,2)</f>
        <v>0</v>
      </c>
      <c r="H102" s="180"/>
      <c r="I102" s="180"/>
      <c r="J102" s="122">
        <f>SUM(G102:I102)</f>
        <v>0</v>
      </c>
      <c r="K102" s="122">
        <f>ROUND(D102*E102,1)</f>
        <v>0</v>
      </c>
      <c r="L102" s="122">
        <f>ROUND(D102*G102,2)</f>
        <v>0</v>
      </c>
      <c r="M102" s="122">
        <f>ROUND(D102*H102,2)</f>
        <v>0</v>
      </c>
      <c r="N102" s="122">
        <f>ROUND(D102*I102,2)</f>
        <v>0</v>
      </c>
      <c r="O102" s="112">
        <f>SUM(L102:N102)</f>
        <v>0</v>
      </c>
    </row>
    <row r="103" spans="1:15" s="28" customFormat="1" ht="22.5">
      <c r="A103" s="153">
        <v>79</v>
      </c>
      <c r="B103" s="133" t="s">
        <v>180</v>
      </c>
      <c r="C103" s="155" t="s">
        <v>75</v>
      </c>
      <c r="D103" s="156">
        <v>2</v>
      </c>
      <c r="E103" s="180"/>
      <c r="F103" s="180"/>
      <c r="G103" s="123">
        <f t="shared" ref="G103" si="160">ROUND(F103*E103,2)</f>
        <v>0</v>
      </c>
      <c r="H103" s="180"/>
      <c r="I103" s="180"/>
      <c r="J103" s="122">
        <f t="shared" ref="J103" si="161">SUM(G103:I103)</f>
        <v>0</v>
      </c>
      <c r="K103" s="122">
        <f t="shared" ref="K103" si="162">ROUND(D103*E103,1)</f>
        <v>0</v>
      </c>
      <c r="L103" s="122">
        <f t="shared" ref="L103" si="163">ROUND(D103*G103,2)</f>
        <v>0</v>
      </c>
      <c r="M103" s="122">
        <f t="shared" ref="M103" si="164">ROUND(D103*H103,2)</f>
        <v>0</v>
      </c>
      <c r="N103" s="122">
        <f t="shared" ref="N103" si="165">ROUND(D103*I103,2)</f>
        <v>0</v>
      </c>
      <c r="O103" s="112">
        <f t="shared" ref="O103" si="166">SUM(L103:N103)</f>
        <v>0</v>
      </c>
    </row>
    <row r="104" spans="1:15" s="28" customFormat="1" ht="27" customHeight="1">
      <c r="A104" s="291" t="s">
        <v>181</v>
      </c>
      <c r="B104" s="292"/>
      <c r="C104" s="292"/>
      <c r="D104" s="292"/>
      <c r="E104" s="292"/>
      <c r="F104" s="292"/>
      <c r="G104" s="292"/>
      <c r="H104" s="292"/>
      <c r="I104" s="292"/>
      <c r="J104" s="292"/>
      <c r="K104" s="292"/>
      <c r="L104" s="292"/>
      <c r="M104" s="292"/>
      <c r="N104" s="292"/>
      <c r="O104" s="293"/>
    </row>
    <row r="105" spans="1:15" s="28" customFormat="1" ht="22.5">
      <c r="A105" s="153">
        <v>80</v>
      </c>
      <c r="B105" s="133" t="s">
        <v>182</v>
      </c>
      <c r="C105" s="155" t="s">
        <v>75</v>
      </c>
      <c r="D105" s="156">
        <v>1</v>
      </c>
      <c r="E105" s="180"/>
      <c r="F105" s="180"/>
      <c r="G105" s="123">
        <f t="shared" ref="G105" si="167">ROUND(F105*E105,2)</f>
        <v>0</v>
      </c>
      <c r="H105" s="180"/>
      <c r="I105" s="180"/>
      <c r="J105" s="122">
        <f t="shared" ref="J105" si="168">SUM(G105:I105)</f>
        <v>0</v>
      </c>
      <c r="K105" s="122">
        <f t="shared" ref="K105" si="169">ROUND(D105*E105,1)</f>
        <v>0</v>
      </c>
      <c r="L105" s="122">
        <f t="shared" ref="L105" si="170">ROUND(D105*G105,2)</f>
        <v>0</v>
      </c>
      <c r="M105" s="122">
        <f t="shared" ref="M105" si="171">ROUND(D105*H105,2)</f>
        <v>0</v>
      </c>
      <c r="N105" s="122">
        <f t="shared" ref="N105" si="172">ROUND(D105*I105,2)</f>
        <v>0</v>
      </c>
      <c r="O105" s="112">
        <f t="shared" ref="O105" si="173">SUM(L105:N105)</f>
        <v>0</v>
      </c>
    </row>
    <row r="106" spans="1:15" s="28" customFormat="1" ht="33.75">
      <c r="A106" s="153">
        <v>81</v>
      </c>
      <c r="B106" s="133" t="s">
        <v>183</v>
      </c>
      <c r="C106" s="155" t="s">
        <v>75</v>
      </c>
      <c r="D106" s="156">
        <v>1</v>
      </c>
      <c r="E106" s="180"/>
      <c r="F106" s="180"/>
      <c r="G106" s="123">
        <f t="shared" ref="G106" si="174">ROUND(F106*E106,2)</f>
        <v>0</v>
      </c>
      <c r="H106" s="180"/>
      <c r="I106" s="180"/>
      <c r="J106" s="122">
        <f t="shared" ref="J106" si="175">SUM(G106:I106)</f>
        <v>0</v>
      </c>
      <c r="K106" s="122">
        <f t="shared" ref="K106" si="176">ROUND(D106*E106,1)</f>
        <v>0</v>
      </c>
      <c r="L106" s="122">
        <f t="shared" ref="L106" si="177">ROUND(D106*G106,2)</f>
        <v>0</v>
      </c>
      <c r="M106" s="122">
        <f t="shared" ref="M106" si="178">ROUND(D106*H106,2)</f>
        <v>0</v>
      </c>
      <c r="N106" s="122">
        <f t="shared" ref="N106" si="179">ROUND(D106*I106,2)</f>
        <v>0</v>
      </c>
      <c r="O106" s="112">
        <f t="shared" ref="O106" si="180">SUM(L106:N106)</f>
        <v>0</v>
      </c>
    </row>
    <row r="107" spans="1:15" s="28" customFormat="1" ht="22.5">
      <c r="A107" s="153">
        <v>82</v>
      </c>
      <c r="B107" s="133" t="s">
        <v>184</v>
      </c>
      <c r="C107" s="155" t="s">
        <v>75</v>
      </c>
      <c r="D107" s="156">
        <v>2</v>
      </c>
      <c r="E107" s="180"/>
      <c r="F107" s="180"/>
      <c r="G107" s="123">
        <f t="shared" ref="G107" si="181">ROUND(F107*E107,2)</f>
        <v>0</v>
      </c>
      <c r="H107" s="180"/>
      <c r="I107" s="180"/>
      <c r="J107" s="122">
        <f t="shared" ref="J107" si="182">SUM(G107:I107)</f>
        <v>0</v>
      </c>
      <c r="K107" s="122">
        <f t="shared" ref="K107" si="183">ROUND(D107*E107,1)</f>
        <v>0</v>
      </c>
      <c r="L107" s="122">
        <f t="shared" ref="L107" si="184">ROUND(D107*G107,2)</f>
        <v>0</v>
      </c>
      <c r="M107" s="122">
        <f t="shared" ref="M107" si="185">ROUND(D107*H107,2)</f>
        <v>0</v>
      </c>
      <c r="N107" s="122">
        <f t="shared" ref="N107" si="186">ROUND(D107*I107,2)</f>
        <v>0</v>
      </c>
      <c r="O107" s="112">
        <f t="shared" ref="O107" si="187">SUM(L107:N107)</f>
        <v>0</v>
      </c>
    </row>
    <row r="108" spans="1:15" s="28" customFormat="1" ht="33.75">
      <c r="A108" s="153">
        <v>83</v>
      </c>
      <c r="B108" s="133" t="s">
        <v>185</v>
      </c>
      <c r="C108" s="155" t="s">
        <v>75</v>
      </c>
      <c r="D108" s="156">
        <v>1</v>
      </c>
      <c r="E108" s="180"/>
      <c r="F108" s="180"/>
      <c r="G108" s="123">
        <f t="shared" ref="G108" si="188">ROUND(F108*E108,2)</f>
        <v>0</v>
      </c>
      <c r="H108" s="180"/>
      <c r="I108" s="180"/>
      <c r="J108" s="122">
        <f t="shared" ref="J108" si="189">SUM(G108:I108)</f>
        <v>0</v>
      </c>
      <c r="K108" s="122">
        <f t="shared" ref="K108" si="190">ROUND(D108*E108,1)</f>
        <v>0</v>
      </c>
      <c r="L108" s="122">
        <f t="shared" ref="L108" si="191">ROUND(D108*G108,2)</f>
        <v>0</v>
      </c>
      <c r="M108" s="122">
        <f t="shared" ref="M108" si="192">ROUND(D108*H108,2)</f>
        <v>0</v>
      </c>
      <c r="N108" s="122">
        <f t="shared" ref="N108" si="193">ROUND(D108*I108,2)</f>
        <v>0</v>
      </c>
      <c r="O108" s="112">
        <f t="shared" ref="O108" si="194">SUM(L108:N108)</f>
        <v>0</v>
      </c>
    </row>
    <row r="109" spans="1:15" s="28" customFormat="1" ht="33.75">
      <c r="A109" s="153">
        <v>84</v>
      </c>
      <c r="B109" s="133" t="s">
        <v>186</v>
      </c>
      <c r="C109" s="155" t="s">
        <v>75</v>
      </c>
      <c r="D109" s="156">
        <v>2</v>
      </c>
      <c r="E109" s="180"/>
      <c r="F109" s="180"/>
      <c r="G109" s="123">
        <f t="shared" ref="G109" si="195">ROUND(F109*E109,2)</f>
        <v>0</v>
      </c>
      <c r="H109" s="180"/>
      <c r="I109" s="180"/>
      <c r="J109" s="122">
        <f t="shared" ref="J109" si="196">SUM(G109:I109)</f>
        <v>0</v>
      </c>
      <c r="K109" s="122">
        <f t="shared" ref="K109" si="197">ROUND(D109*E109,1)</f>
        <v>0</v>
      </c>
      <c r="L109" s="122">
        <f t="shared" ref="L109:L110" si="198">ROUND(D109*G109,2)</f>
        <v>0</v>
      </c>
      <c r="M109" s="122">
        <f t="shared" ref="M109:M110" si="199">ROUND(D109*H109,2)</f>
        <v>0</v>
      </c>
      <c r="N109" s="122">
        <f t="shared" ref="N109:N110" si="200">ROUND(D109*I109,2)</f>
        <v>0</v>
      </c>
      <c r="O109" s="112">
        <f t="shared" ref="O109:O110" si="201">SUM(L109:N109)</f>
        <v>0</v>
      </c>
    </row>
    <row r="110" spans="1:15" s="28" customFormat="1" ht="30" customHeight="1">
      <c r="A110" s="153">
        <v>85</v>
      </c>
      <c r="B110" s="133" t="s">
        <v>187</v>
      </c>
      <c r="C110" s="155" t="s">
        <v>76</v>
      </c>
      <c r="D110" s="156">
        <v>7</v>
      </c>
      <c r="E110" s="181"/>
      <c r="F110" s="182"/>
      <c r="G110" s="128">
        <f>ROUND(E110*F110,2)</f>
        <v>0</v>
      </c>
      <c r="H110" s="180"/>
      <c r="I110" s="180"/>
      <c r="J110" s="123">
        <f t="shared" ref="J110" si="202">SUM(G110:I110)</f>
        <v>0</v>
      </c>
      <c r="K110" s="123">
        <f>ROUND(D110*E110,2)</f>
        <v>0</v>
      </c>
      <c r="L110" s="123">
        <f t="shared" si="198"/>
        <v>0</v>
      </c>
      <c r="M110" s="123">
        <f t="shared" si="199"/>
        <v>0</v>
      </c>
      <c r="N110" s="123">
        <f t="shared" si="200"/>
        <v>0</v>
      </c>
      <c r="O110" s="114">
        <f t="shared" si="201"/>
        <v>0</v>
      </c>
    </row>
    <row r="111" spans="1:15" s="28" customFormat="1" ht="27.95" customHeight="1">
      <c r="A111" s="153">
        <v>86</v>
      </c>
      <c r="B111" s="133" t="s">
        <v>188</v>
      </c>
      <c r="C111" s="155" t="s">
        <v>76</v>
      </c>
      <c r="D111" s="156">
        <v>2</v>
      </c>
      <c r="E111" s="181"/>
      <c r="F111" s="182"/>
      <c r="G111" s="128">
        <f>ROUND(E111*F111,2)</f>
        <v>0</v>
      </c>
      <c r="H111" s="180"/>
      <c r="I111" s="180"/>
      <c r="J111" s="123">
        <f t="shared" ref="J111" si="203">SUM(G111:I111)</f>
        <v>0</v>
      </c>
      <c r="K111" s="123">
        <f>ROUND(D111*E111,2)</f>
        <v>0</v>
      </c>
      <c r="L111" s="123">
        <f t="shared" ref="L111" si="204">ROUND(D111*G111,2)</f>
        <v>0</v>
      </c>
      <c r="M111" s="123">
        <f t="shared" ref="M111" si="205">ROUND(D111*H111,2)</f>
        <v>0</v>
      </c>
      <c r="N111" s="123">
        <f t="shared" ref="N111" si="206">ROUND(D111*I111,2)</f>
        <v>0</v>
      </c>
      <c r="O111" s="114">
        <f t="shared" ref="O111" si="207">SUM(L111:N111)</f>
        <v>0</v>
      </c>
    </row>
    <row r="112" spans="1:15" s="28" customFormat="1" ht="22.5">
      <c r="A112" s="153">
        <v>87</v>
      </c>
      <c r="B112" s="133" t="s">
        <v>189</v>
      </c>
      <c r="C112" s="155" t="s">
        <v>76</v>
      </c>
      <c r="D112" s="156">
        <v>1</v>
      </c>
      <c r="E112" s="181"/>
      <c r="F112" s="182"/>
      <c r="G112" s="128">
        <f>ROUND(E112*F112,2)</f>
        <v>0</v>
      </c>
      <c r="H112" s="180"/>
      <c r="I112" s="180"/>
      <c r="J112" s="123">
        <f t="shared" ref="J112" si="208">SUM(G112:I112)</f>
        <v>0</v>
      </c>
      <c r="K112" s="123">
        <f>ROUND(D112*E112,2)</f>
        <v>0</v>
      </c>
      <c r="L112" s="123">
        <f t="shared" ref="L112" si="209">ROUND(D112*G112,2)</f>
        <v>0</v>
      </c>
      <c r="M112" s="123">
        <f t="shared" ref="M112" si="210">ROUND(D112*H112,2)</f>
        <v>0</v>
      </c>
      <c r="N112" s="123">
        <f t="shared" ref="N112" si="211">ROUND(D112*I112,2)</f>
        <v>0</v>
      </c>
      <c r="O112" s="114">
        <f t="shared" ref="O112" si="212">SUM(L112:N112)</f>
        <v>0</v>
      </c>
    </row>
    <row r="113" spans="1:15" s="28" customFormat="1" ht="22.5">
      <c r="A113" s="153">
        <v>88</v>
      </c>
      <c r="B113" s="133" t="s">
        <v>190</v>
      </c>
      <c r="C113" s="155" t="s">
        <v>76</v>
      </c>
      <c r="D113" s="156">
        <v>5</v>
      </c>
      <c r="E113" s="187"/>
      <c r="F113" s="187"/>
      <c r="G113" s="176">
        <f>F113*E113</f>
        <v>0</v>
      </c>
      <c r="H113" s="187"/>
      <c r="I113" s="187"/>
      <c r="J113" s="122">
        <f>SUM(G113:I113)</f>
        <v>0</v>
      </c>
      <c r="K113" s="122">
        <f>ROUND(D113*E113,1)</f>
        <v>0</v>
      </c>
      <c r="L113" s="122">
        <f>ROUND(D113*G113,2)</f>
        <v>0</v>
      </c>
      <c r="M113" s="122">
        <f>ROUND(D113*H113,2)</f>
        <v>0</v>
      </c>
      <c r="N113" s="122">
        <f>ROUND(D113*I113,2)</f>
        <v>0</v>
      </c>
      <c r="O113" s="112">
        <f>SUM(L113:N113)</f>
        <v>0</v>
      </c>
    </row>
    <row r="114" spans="1:15" s="28" customFormat="1" ht="33.75">
      <c r="A114" s="153">
        <v>89</v>
      </c>
      <c r="B114" s="133" t="s">
        <v>191</v>
      </c>
      <c r="C114" s="155" t="s">
        <v>76</v>
      </c>
      <c r="D114" s="156">
        <v>1</v>
      </c>
      <c r="E114" s="180"/>
      <c r="F114" s="180"/>
      <c r="G114" s="123">
        <f t="shared" ref="G114:G115" si="213">ROUND(F114*E114,2)</f>
        <v>0</v>
      </c>
      <c r="H114" s="180"/>
      <c r="I114" s="180"/>
      <c r="J114" s="122">
        <f t="shared" ref="J114:J116" si="214">SUM(G114:I114)</f>
        <v>0</v>
      </c>
      <c r="K114" s="122">
        <f t="shared" ref="K114:K115" si="215">ROUND(D114*E114,1)</f>
        <v>0</v>
      </c>
      <c r="L114" s="122">
        <f t="shared" ref="L114:L116" si="216">ROUND(D114*G114,2)</f>
        <v>0</v>
      </c>
      <c r="M114" s="122">
        <f t="shared" ref="M114:M116" si="217">ROUND(D114*H114,2)</f>
        <v>0</v>
      </c>
      <c r="N114" s="122">
        <f t="shared" ref="N114:N116" si="218">ROUND(D114*I114,2)</f>
        <v>0</v>
      </c>
      <c r="O114" s="112">
        <f t="shared" ref="O114:O116" si="219">SUM(L114:N114)</f>
        <v>0</v>
      </c>
    </row>
    <row r="115" spans="1:15" s="28" customFormat="1" ht="33.75">
      <c r="A115" s="153">
        <v>90</v>
      </c>
      <c r="B115" s="133" t="s">
        <v>192</v>
      </c>
      <c r="C115" s="155" t="s">
        <v>76</v>
      </c>
      <c r="D115" s="156">
        <v>4</v>
      </c>
      <c r="E115" s="180"/>
      <c r="F115" s="180"/>
      <c r="G115" s="123">
        <f t="shared" si="213"/>
        <v>0</v>
      </c>
      <c r="H115" s="180"/>
      <c r="I115" s="180"/>
      <c r="J115" s="122">
        <f t="shared" si="214"/>
        <v>0</v>
      </c>
      <c r="K115" s="122">
        <f t="shared" si="215"/>
        <v>0</v>
      </c>
      <c r="L115" s="122">
        <f t="shared" si="216"/>
        <v>0</v>
      </c>
      <c r="M115" s="122">
        <f t="shared" si="217"/>
        <v>0</v>
      </c>
      <c r="N115" s="122">
        <f t="shared" si="218"/>
        <v>0</v>
      </c>
      <c r="O115" s="112">
        <f t="shared" si="219"/>
        <v>0</v>
      </c>
    </row>
    <row r="116" spans="1:15" s="28" customFormat="1" ht="11.25">
      <c r="A116" s="153">
        <v>91</v>
      </c>
      <c r="B116" s="133" t="s">
        <v>193</v>
      </c>
      <c r="C116" s="155" t="s">
        <v>76</v>
      </c>
      <c r="D116" s="156">
        <v>1</v>
      </c>
      <c r="E116" s="181"/>
      <c r="F116" s="182"/>
      <c r="G116" s="128">
        <f t="shared" ref="G116" si="220">ROUND(E116*F116,2)</f>
        <v>0</v>
      </c>
      <c r="H116" s="180"/>
      <c r="I116" s="180"/>
      <c r="J116" s="123">
        <f t="shared" si="214"/>
        <v>0</v>
      </c>
      <c r="K116" s="123">
        <f t="shared" ref="K116" si="221">ROUND(D116*E116,2)</f>
        <v>0</v>
      </c>
      <c r="L116" s="123">
        <f t="shared" si="216"/>
        <v>0</v>
      </c>
      <c r="M116" s="123">
        <f t="shared" si="217"/>
        <v>0</v>
      </c>
      <c r="N116" s="123">
        <f t="shared" si="218"/>
        <v>0</v>
      </c>
      <c r="O116" s="114">
        <f t="shared" si="219"/>
        <v>0</v>
      </c>
    </row>
    <row r="117" spans="1:15" s="28" customFormat="1" ht="24.75" customHeight="1">
      <c r="A117" s="291" t="s">
        <v>194</v>
      </c>
      <c r="B117" s="292"/>
      <c r="C117" s="292"/>
      <c r="D117" s="292"/>
      <c r="E117" s="292"/>
      <c r="F117" s="292"/>
      <c r="G117" s="292"/>
      <c r="H117" s="292"/>
      <c r="I117" s="292"/>
      <c r="J117" s="292"/>
      <c r="K117" s="292"/>
      <c r="L117" s="292"/>
      <c r="M117" s="292"/>
      <c r="N117" s="292"/>
      <c r="O117" s="293"/>
    </row>
    <row r="118" spans="1:15" s="28" customFormat="1" ht="56.25">
      <c r="A118" s="153">
        <v>92</v>
      </c>
      <c r="B118" s="133" t="s">
        <v>195</v>
      </c>
      <c r="C118" s="155" t="s">
        <v>75</v>
      </c>
      <c r="D118" s="156">
        <v>7</v>
      </c>
      <c r="E118" s="180"/>
      <c r="F118" s="180"/>
      <c r="G118" s="122">
        <f t="shared" ref="G118" si="222">ROUND(F118*E118,2)</f>
        <v>0</v>
      </c>
      <c r="H118" s="180"/>
      <c r="I118" s="180"/>
      <c r="J118" s="122">
        <f t="shared" ref="J118:J123" si="223">SUM(G118:I118)</f>
        <v>0</v>
      </c>
      <c r="K118" s="122">
        <f t="shared" ref="K118:K122" si="224">ROUND(D118*E118,1)</f>
        <v>0</v>
      </c>
      <c r="L118" s="122">
        <f t="shared" ref="L118:L123" si="225">ROUND(D118*G118,2)</f>
        <v>0</v>
      </c>
      <c r="M118" s="122">
        <f t="shared" ref="M118:M123" si="226">ROUND(D118*H118,2)</f>
        <v>0</v>
      </c>
      <c r="N118" s="122">
        <f t="shared" ref="N118:N123" si="227">ROUND(D118*I118,2)</f>
        <v>0</v>
      </c>
      <c r="O118" s="112">
        <f t="shared" ref="O118:O123" si="228">SUM(L118:N118)</f>
        <v>0</v>
      </c>
    </row>
    <row r="119" spans="1:15" s="28" customFormat="1" ht="33.75">
      <c r="A119" s="153">
        <f>A118+1</f>
        <v>93</v>
      </c>
      <c r="B119" s="133" t="s">
        <v>196</v>
      </c>
      <c r="C119" s="155" t="s">
        <v>76</v>
      </c>
      <c r="D119" s="156">
        <v>7</v>
      </c>
      <c r="E119" s="180"/>
      <c r="F119" s="180"/>
      <c r="G119" s="122">
        <f>ROUND(F119*E119,2)</f>
        <v>0</v>
      </c>
      <c r="H119" s="180"/>
      <c r="I119" s="180"/>
      <c r="J119" s="122">
        <f t="shared" si="223"/>
        <v>0</v>
      </c>
      <c r="K119" s="122">
        <f t="shared" si="224"/>
        <v>0</v>
      </c>
      <c r="L119" s="122">
        <f t="shared" si="225"/>
        <v>0</v>
      </c>
      <c r="M119" s="122">
        <f t="shared" si="226"/>
        <v>0</v>
      </c>
      <c r="N119" s="122">
        <f t="shared" si="227"/>
        <v>0</v>
      </c>
      <c r="O119" s="112">
        <f t="shared" si="228"/>
        <v>0</v>
      </c>
    </row>
    <row r="120" spans="1:15" s="28" customFormat="1" ht="51.95" customHeight="1">
      <c r="A120" s="153">
        <f t="shared" ref="A120:A183" si="229">A119+1</f>
        <v>94</v>
      </c>
      <c r="B120" s="133" t="s">
        <v>197</v>
      </c>
      <c r="C120" s="155" t="s">
        <v>97</v>
      </c>
      <c r="D120" s="156">
        <f>179*1.02</f>
        <v>182.58</v>
      </c>
      <c r="E120" s="180"/>
      <c r="F120" s="180"/>
      <c r="G120" s="122">
        <f>ROUND(F120*E120,2)</f>
        <v>0</v>
      </c>
      <c r="H120" s="180"/>
      <c r="I120" s="180"/>
      <c r="J120" s="122">
        <f t="shared" si="223"/>
        <v>0</v>
      </c>
      <c r="K120" s="122">
        <f t="shared" si="224"/>
        <v>0</v>
      </c>
      <c r="L120" s="122">
        <f t="shared" si="225"/>
        <v>0</v>
      </c>
      <c r="M120" s="122">
        <f t="shared" si="226"/>
        <v>0</v>
      </c>
      <c r="N120" s="122">
        <f t="shared" si="227"/>
        <v>0</v>
      </c>
      <c r="O120" s="112">
        <f t="shared" si="228"/>
        <v>0</v>
      </c>
    </row>
    <row r="121" spans="1:15" s="28" customFormat="1" ht="32.1" customHeight="1">
      <c r="A121" s="153">
        <f t="shared" si="229"/>
        <v>95</v>
      </c>
      <c r="B121" s="133" t="s">
        <v>198</v>
      </c>
      <c r="C121" s="155" t="s">
        <v>97</v>
      </c>
      <c r="D121" s="156">
        <f>D120</f>
        <v>182.58</v>
      </c>
      <c r="E121" s="180"/>
      <c r="F121" s="180"/>
      <c r="G121" s="122">
        <f t="shared" ref="G121" si="230">ROUND(F121*E121,2)</f>
        <v>0</v>
      </c>
      <c r="H121" s="180"/>
      <c r="I121" s="180"/>
      <c r="J121" s="122">
        <f t="shared" si="223"/>
        <v>0</v>
      </c>
      <c r="K121" s="122">
        <f t="shared" si="224"/>
        <v>0</v>
      </c>
      <c r="L121" s="122">
        <f t="shared" si="225"/>
        <v>0</v>
      </c>
      <c r="M121" s="122">
        <f t="shared" si="226"/>
        <v>0</v>
      </c>
      <c r="N121" s="122">
        <f t="shared" si="227"/>
        <v>0</v>
      </c>
      <c r="O121" s="112">
        <f t="shared" si="228"/>
        <v>0</v>
      </c>
    </row>
    <row r="122" spans="1:15" s="28" customFormat="1" ht="30.95" customHeight="1">
      <c r="A122" s="153">
        <f t="shared" si="229"/>
        <v>96</v>
      </c>
      <c r="B122" s="133" t="s">
        <v>199</v>
      </c>
      <c r="C122" s="155" t="s">
        <v>97</v>
      </c>
      <c r="D122" s="156">
        <v>7</v>
      </c>
      <c r="E122" s="180"/>
      <c r="F122" s="180"/>
      <c r="G122" s="122">
        <f>ROUND(F122*E122,2)</f>
        <v>0</v>
      </c>
      <c r="H122" s="180"/>
      <c r="I122" s="180"/>
      <c r="J122" s="122">
        <f t="shared" si="223"/>
        <v>0</v>
      </c>
      <c r="K122" s="122">
        <f t="shared" si="224"/>
        <v>0</v>
      </c>
      <c r="L122" s="122">
        <f t="shared" si="225"/>
        <v>0</v>
      </c>
      <c r="M122" s="122">
        <f t="shared" si="226"/>
        <v>0</v>
      </c>
      <c r="N122" s="122">
        <f t="shared" si="227"/>
        <v>0</v>
      </c>
      <c r="O122" s="112">
        <f t="shared" si="228"/>
        <v>0</v>
      </c>
    </row>
    <row r="123" spans="1:15" s="28" customFormat="1" ht="22.5">
      <c r="A123" s="153">
        <f t="shared" si="229"/>
        <v>97</v>
      </c>
      <c r="B123" s="133" t="s">
        <v>200</v>
      </c>
      <c r="C123" s="155" t="s">
        <v>76</v>
      </c>
      <c r="D123" s="156">
        <v>15</v>
      </c>
      <c r="E123" s="183"/>
      <c r="F123" s="183"/>
      <c r="G123" s="152">
        <f>ROUND(F123*E123,2)</f>
        <v>0</v>
      </c>
      <c r="H123" s="183"/>
      <c r="I123" s="183"/>
      <c r="J123" s="152">
        <f t="shared" si="223"/>
        <v>0</v>
      </c>
      <c r="K123" s="152">
        <f>ROUND(D123*E123,1)</f>
        <v>0</v>
      </c>
      <c r="L123" s="152">
        <f t="shared" si="225"/>
        <v>0</v>
      </c>
      <c r="M123" s="152">
        <f t="shared" si="226"/>
        <v>0</v>
      </c>
      <c r="N123" s="152">
        <f t="shared" si="227"/>
        <v>0</v>
      </c>
      <c r="O123" s="119">
        <f t="shared" si="228"/>
        <v>0</v>
      </c>
    </row>
    <row r="124" spans="1:15" s="28" customFormat="1" ht="12.75" customHeight="1">
      <c r="A124" s="153">
        <f t="shared" si="229"/>
        <v>98</v>
      </c>
      <c r="B124" s="172" t="s">
        <v>201</v>
      </c>
      <c r="C124" s="173"/>
      <c r="D124" s="174"/>
      <c r="E124" s="186"/>
      <c r="F124" s="186"/>
      <c r="G124" s="162"/>
      <c r="H124" s="186"/>
      <c r="I124" s="186"/>
      <c r="J124" s="162"/>
      <c r="K124" s="162"/>
      <c r="L124" s="162"/>
      <c r="M124" s="162"/>
      <c r="N124" s="162"/>
      <c r="O124" s="163"/>
    </row>
    <row r="125" spans="1:15" s="28" customFormat="1" ht="60.75" customHeight="1">
      <c r="A125" s="153">
        <f t="shared" si="229"/>
        <v>99</v>
      </c>
      <c r="B125" s="133" t="s">
        <v>202</v>
      </c>
      <c r="C125" s="155" t="s">
        <v>76</v>
      </c>
      <c r="D125" s="156">
        <v>7</v>
      </c>
      <c r="E125" s="183"/>
      <c r="F125" s="183"/>
      <c r="G125" s="152">
        <f t="shared" ref="G125:G132" si="231">ROUND(F125*E125,2)</f>
        <v>0</v>
      </c>
      <c r="H125" s="183"/>
      <c r="I125" s="183"/>
      <c r="J125" s="152">
        <f t="shared" ref="J125" si="232">SUM(G125:I125)</f>
        <v>0</v>
      </c>
      <c r="K125" s="152">
        <f>ROUND(D125*E125,1)</f>
        <v>0</v>
      </c>
      <c r="L125" s="152">
        <f t="shared" ref="L125" si="233">ROUND(D125*G125,2)</f>
        <v>0</v>
      </c>
      <c r="M125" s="152">
        <f t="shared" ref="M125" si="234">ROUND(D125*H125,2)</f>
        <v>0</v>
      </c>
      <c r="N125" s="152">
        <f t="shared" ref="N125" si="235">ROUND(D125*I125,2)</f>
        <v>0</v>
      </c>
      <c r="O125" s="119">
        <f t="shared" ref="O125" si="236">SUM(L125:N125)</f>
        <v>0</v>
      </c>
    </row>
    <row r="126" spans="1:15" s="28" customFormat="1" ht="47.45" customHeight="1">
      <c r="A126" s="153">
        <f t="shared" si="229"/>
        <v>100</v>
      </c>
      <c r="B126" s="133" t="s">
        <v>203</v>
      </c>
      <c r="C126" s="155" t="s">
        <v>76</v>
      </c>
      <c r="D126" s="156">
        <v>2</v>
      </c>
      <c r="E126" s="183"/>
      <c r="F126" s="183"/>
      <c r="G126" s="152">
        <f t="shared" si="231"/>
        <v>0</v>
      </c>
      <c r="H126" s="183"/>
      <c r="I126" s="183"/>
      <c r="J126" s="152">
        <f t="shared" ref="J126" si="237">SUM(G126:I126)</f>
        <v>0</v>
      </c>
      <c r="K126" s="152">
        <f>ROUND(D126*E126,1)</f>
        <v>0</v>
      </c>
      <c r="L126" s="152">
        <f t="shared" ref="L126" si="238">ROUND(D126*G126,2)</f>
        <v>0</v>
      </c>
      <c r="M126" s="152">
        <f t="shared" ref="M126" si="239">ROUND(D126*H126,2)</f>
        <v>0</v>
      </c>
      <c r="N126" s="152">
        <f t="shared" ref="N126" si="240">ROUND(D126*I126,2)</f>
        <v>0</v>
      </c>
      <c r="O126" s="119">
        <f t="shared" ref="O126" si="241">SUM(L126:N126)</f>
        <v>0</v>
      </c>
    </row>
    <row r="127" spans="1:15" s="28" customFormat="1" ht="48.95" customHeight="1">
      <c r="A127" s="153">
        <f t="shared" si="229"/>
        <v>101</v>
      </c>
      <c r="B127" s="133" t="s">
        <v>204</v>
      </c>
      <c r="C127" s="155" t="s">
        <v>76</v>
      </c>
      <c r="D127" s="156">
        <v>3</v>
      </c>
      <c r="E127" s="183"/>
      <c r="F127" s="183"/>
      <c r="G127" s="152">
        <f t="shared" si="231"/>
        <v>0</v>
      </c>
      <c r="H127" s="183"/>
      <c r="I127" s="183"/>
      <c r="J127" s="152">
        <f t="shared" ref="J127" si="242">SUM(G127:I127)</f>
        <v>0</v>
      </c>
      <c r="K127" s="152">
        <f>ROUND(D127*E127,1)</f>
        <v>0</v>
      </c>
      <c r="L127" s="152">
        <f t="shared" ref="L127" si="243">ROUND(D127*G127,2)</f>
        <v>0</v>
      </c>
      <c r="M127" s="152">
        <f t="shared" ref="M127" si="244">ROUND(D127*H127,2)</f>
        <v>0</v>
      </c>
      <c r="N127" s="152">
        <f t="shared" ref="N127" si="245">ROUND(D127*I127,2)</f>
        <v>0</v>
      </c>
      <c r="O127" s="119">
        <f t="shared" ref="O127" si="246">SUM(L127:N127)</f>
        <v>0</v>
      </c>
    </row>
    <row r="128" spans="1:15" s="28" customFormat="1" ht="32.1" customHeight="1">
      <c r="A128" s="153">
        <f t="shared" si="229"/>
        <v>102</v>
      </c>
      <c r="B128" s="133" t="s">
        <v>205</v>
      </c>
      <c r="C128" s="155" t="s">
        <v>76</v>
      </c>
      <c r="D128" s="156">
        <v>21</v>
      </c>
      <c r="E128" s="183"/>
      <c r="F128" s="183"/>
      <c r="G128" s="152">
        <f t="shared" si="231"/>
        <v>0</v>
      </c>
      <c r="H128" s="183"/>
      <c r="I128" s="183"/>
      <c r="J128" s="152">
        <f t="shared" ref="J128" si="247">SUM(G128:I128)</f>
        <v>0</v>
      </c>
      <c r="K128" s="152">
        <f>ROUND(D128*E128,1)</f>
        <v>0</v>
      </c>
      <c r="L128" s="152">
        <f t="shared" ref="L128" si="248">ROUND(D128*G128,2)</f>
        <v>0</v>
      </c>
      <c r="M128" s="152">
        <f t="shared" ref="M128" si="249">ROUND(D128*H128,2)</f>
        <v>0</v>
      </c>
      <c r="N128" s="152">
        <f t="shared" ref="N128" si="250">ROUND(D128*I128,2)</f>
        <v>0</v>
      </c>
      <c r="O128" s="119">
        <f t="shared" ref="O128" si="251">SUM(L128:N128)</f>
        <v>0</v>
      </c>
    </row>
    <row r="129" spans="1:15" s="28" customFormat="1" ht="28.5" customHeight="1">
      <c r="A129" s="153">
        <f t="shared" si="229"/>
        <v>103</v>
      </c>
      <c r="B129" s="133" t="s">
        <v>206</v>
      </c>
      <c r="C129" s="155" t="s">
        <v>76</v>
      </c>
      <c r="D129" s="156">
        <v>11</v>
      </c>
      <c r="E129" s="183"/>
      <c r="F129" s="183"/>
      <c r="G129" s="152">
        <f t="shared" si="231"/>
        <v>0</v>
      </c>
      <c r="H129" s="183"/>
      <c r="I129" s="183"/>
      <c r="J129" s="152">
        <f t="shared" ref="J129" si="252">SUM(G129:I129)</f>
        <v>0</v>
      </c>
      <c r="K129" s="152">
        <f>ROUND(D129*E129,1)</f>
        <v>0</v>
      </c>
      <c r="L129" s="152">
        <f t="shared" ref="L129:L130" si="253">ROUND(D129*G129,2)</f>
        <v>0</v>
      </c>
      <c r="M129" s="152">
        <f t="shared" ref="M129:M130" si="254">ROUND(D129*H129,2)</f>
        <v>0</v>
      </c>
      <c r="N129" s="152">
        <f t="shared" ref="N129:N130" si="255">ROUND(D129*I129,2)</f>
        <v>0</v>
      </c>
      <c r="O129" s="119">
        <f t="shared" ref="O129" si="256">SUM(L129:N129)</f>
        <v>0</v>
      </c>
    </row>
    <row r="130" spans="1:15" s="28" customFormat="1" ht="27" customHeight="1">
      <c r="A130" s="153">
        <f t="shared" si="229"/>
        <v>104</v>
      </c>
      <c r="B130" s="133" t="s">
        <v>207</v>
      </c>
      <c r="C130" s="155" t="s">
        <v>76</v>
      </c>
      <c r="D130" s="156">
        <v>27</v>
      </c>
      <c r="E130" s="180"/>
      <c r="F130" s="180"/>
      <c r="G130" s="122">
        <f t="shared" si="231"/>
        <v>0</v>
      </c>
      <c r="H130" s="180"/>
      <c r="I130" s="180"/>
      <c r="J130" s="122">
        <f>SUM(G130:I130)</f>
        <v>0</v>
      </c>
      <c r="K130" s="122">
        <f t="shared" ref="K130" si="257">ROUND(D130*E130,1)</f>
        <v>0</v>
      </c>
      <c r="L130" s="122">
        <f t="shared" si="253"/>
        <v>0</v>
      </c>
      <c r="M130" s="122">
        <f t="shared" si="254"/>
        <v>0</v>
      </c>
      <c r="N130" s="122">
        <f t="shared" si="255"/>
        <v>0</v>
      </c>
      <c r="O130" s="112">
        <f>SUM(L130:N130)</f>
        <v>0</v>
      </c>
    </row>
    <row r="131" spans="1:15" s="28" customFormat="1" ht="26.45" customHeight="1">
      <c r="A131" s="153">
        <f t="shared" si="229"/>
        <v>105</v>
      </c>
      <c r="B131" s="133" t="s">
        <v>208</v>
      </c>
      <c r="C131" s="155" t="s">
        <v>76</v>
      </c>
      <c r="D131" s="156">
        <v>28</v>
      </c>
      <c r="E131" s="180"/>
      <c r="F131" s="180"/>
      <c r="G131" s="122">
        <f t="shared" si="231"/>
        <v>0</v>
      </c>
      <c r="H131" s="180"/>
      <c r="I131" s="180"/>
      <c r="J131" s="122">
        <f>SUM(G131:I131)</f>
        <v>0</v>
      </c>
      <c r="K131" s="122">
        <f t="shared" ref="K131" si="258">ROUND(D131*E131,1)</f>
        <v>0</v>
      </c>
      <c r="L131" s="122">
        <f t="shared" ref="L131" si="259">ROUND(D131*G131,2)</f>
        <v>0</v>
      </c>
      <c r="M131" s="122">
        <f t="shared" ref="M131" si="260">ROUND(D131*H131,2)</f>
        <v>0</v>
      </c>
      <c r="N131" s="122">
        <f t="shared" ref="N131" si="261">ROUND(D131*I131,2)</f>
        <v>0</v>
      </c>
      <c r="O131" s="112">
        <f>SUM(L131:N131)</f>
        <v>0</v>
      </c>
    </row>
    <row r="132" spans="1:15" s="28" customFormat="1" ht="27.6" customHeight="1">
      <c r="A132" s="153">
        <f t="shared" si="229"/>
        <v>106</v>
      </c>
      <c r="B132" s="133" t="s">
        <v>209</v>
      </c>
      <c r="C132" s="155" t="s">
        <v>76</v>
      </c>
      <c r="D132" s="156">
        <v>20</v>
      </c>
      <c r="E132" s="180"/>
      <c r="F132" s="180"/>
      <c r="G132" s="122">
        <f t="shared" si="231"/>
        <v>0</v>
      </c>
      <c r="H132" s="180"/>
      <c r="I132" s="180"/>
      <c r="J132" s="122">
        <f>SUM(G132:I132)</f>
        <v>0</v>
      </c>
      <c r="K132" s="122">
        <f t="shared" ref="K132" si="262">ROUND(D132*E132,1)</f>
        <v>0</v>
      </c>
      <c r="L132" s="122">
        <f t="shared" ref="L132" si="263">ROUND(D132*G132,2)</f>
        <v>0</v>
      </c>
      <c r="M132" s="122">
        <f t="shared" ref="M132" si="264">ROUND(D132*H132,2)</f>
        <v>0</v>
      </c>
      <c r="N132" s="122">
        <f t="shared" ref="N132" si="265">ROUND(D132*I132,2)</f>
        <v>0</v>
      </c>
      <c r="O132" s="112">
        <f>SUM(L132:N132)</f>
        <v>0</v>
      </c>
    </row>
    <row r="133" spans="1:15" s="28" customFormat="1" ht="22.5" customHeight="1">
      <c r="A133" s="153">
        <f t="shared" si="229"/>
        <v>107</v>
      </c>
      <c r="B133" s="172" t="s">
        <v>210</v>
      </c>
      <c r="C133" s="173"/>
      <c r="D133" s="174"/>
      <c r="E133" s="186"/>
      <c r="F133" s="186"/>
      <c r="G133" s="162"/>
      <c r="H133" s="186"/>
      <c r="I133" s="186"/>
      <c r="J133" s="162"/>
      <c r="K133" s="162"/>
      <c r="L133" s="162"/>
      <c r="M133" s="162"/>
      <c r="N133" s="162"/>
      <c r="O133" s="163"/>
    </row>
    <row r="134" spans="1:15" s="28" customFormat="1" ht="60" customHeight="1">
      <c r="A134" s="153">
        <f t="shared" si="229"/>
        <v>108</v>
      </c>
      <c r="B134" s="133" t="s">
        <v>202</v>
      </c>
      <c r="C134" s="155" t="s">
        <v>76</v>
      </c>
      <c r="D134" s="156">
        <v>12</v>
      </c>
      <c r="E134" s="183"/>
      <c r="F134" s="183"/>
      <c r="G134" s="152">
        <f t="shared" ref="G134:G141" si="266">ROUND(F134*E134,2)</f>
        <v>0</v>
      </c>
      <c r="H134" s="183"/>
      <c r="I134" s="183"/>
      <c r="J134" s="152">
        <f t="shared" ref="J134:J138" si="267">SUM(G134:I134)</f>
        <v>0</v>
      </c>
      <c r="K134" s="152">
        <f>ROUND(D134*E134,1)</f>
        <v>0</v>
      </c>
      <c r="L134" s="152">
        <f t="shared" ref="L134:L141" si="268">ROUND(D134*G134,2)</f>
        <v>0</v>
      </c>
      <c r="M134" s="152">
        <f t="shared" ref="M134:M141" si="269">ROUND(D134*H134,2)</f>
        <v>0</v>
      </c>
      <c r="N134" s="152">
        <f t="shared" ref="N134:N141" si="270">ROUND(D134*I134,2)</f>
        <v>0</v>
      </c>
      <c r="O134" s="119">
        <f t="shared" ref="O134:O138" si="271">SUM(L134:N134)</f>
        <v>0</v>
      </c>
    </row>
    <row r="135" spans="1:15" s="28" customFormat="1" ht="47.45" customHeight="1">
      <c r="A135" s="153">
        <f t="shared" si="229"/>
        <v>109</v>
      </c>
      <c r="B135" s="133" t="s">
        <v>203</v>
      </c>
      <c r="C135" s="155" t="s">
        <v>76</v>
      </c>
      <c r="D135" s="156">
        <v>4</v>
      </c>
      <c r="E135" s="183"/>
      <c r="F135" s="183"/>
      <c r="G135" s="152">
        <f t="shared" si="266"/>
        <v>0</v>
      </c>
      <c r="H135" s="183"/>
      <c r="I135" s="183"/>
      <c r="J135" s="152">
        <f t="shared" si="267"/>
        <v>0</v>
      </c>
      <c r="K135" s="152">
        <f>ROUND(D135*E135,1)</f>
        <v>0</v>
      </c>
      <c r="L135" s="152">
        <f t="shared" si="268"/>
        <v>0</v>
      </c>
      <c r="M135" s="152">
        <f t="shared" si="269"/>
        <v>0</v>
      </c>
      <c r="N135" s="152">
        <f t="shared" si="270"/>
        <v>0</v>
      </c>
      <c r="O135" s="119">
        <f t="shared" si="271"/>
        <v>0</v>
      </c>
    </row>
    <row r="136" spans="1:15" s="28" customFormat="1" ht="48.95" customHeight="1">
      <c r="A136" s="153">
        <f t="shared" si="229"/>
        <v>110</v>
      </c>
      <c r="B136" s="133" t="s">
        <v>204</v>
      </c>
      <c r="C136" s="155" t="s">
        <v>76</v>
      </c>
      <c r="D136" s="156">
        <v>2</v>
      </c>
      <c r="E136" s="183"/>
      <c r="F136" s="183"/>
      <c r="G136" s="152">
        <f t="shared" si="266"/>
        <v>0</v>
      </c>
      <c r="H136" s="183"/>
      <c r="I136" s="183"/>
      <c r="J136" s="152">
        <f t="shared" si="267"/>
        <v>0</v>
      </c>
      <c r="K136" s="152">
        <f>ROUND(D136*E136,1)</f>
        <v>0</v>
      </c>
      <c r="L136" s="152">
        <f t="shared" si="268"/>
        <v>0</v>
      </c>
      <c r="M136" s="152">
        <f t="shared" si="269"/>
        <v>0</v>
      </c>
      <c r="N136" s="152">
        <f t="shared" si="270"/>
        <v>0</v>
      </c>
      <c r="O136" s="119">
        <f t="shared" si="271"/>
        <v>0</v>
      </c>
    </row>
    <row r="137" spans="1:15" s="28" customFormat="1" ht="22.5">
      <c r="A137" s="153">
        <f t="shared" si="229"/>
        <v>111</v>
      </c>
      <c r="B137" s="133" t="s">
        <v>205</v>
      </c>
      <c r="C137" s="155" t="s">
        <v>76</v>
      </c>
      <c r="D137" s="156">
        <v>24</v>
      </c>
      <c r="E137" s="183"/>
      <c r="F137" s="183"/>
      <c r="G137" s="152">
        <f t="shared" si="266"/>
        <v>0</v>
      </c>
      <c r="H137" s="183"/>
      <c r="I137" s="183"/>
      <c r="J137" s="152">
        <f t="shared" si="267"/>
        <v>0</v>
      </c>
      <c r="K137" s="152">
        <f>ROUND(D137*E137,1)</f>
        <v>0</v>
      </c>
      <c r="L137" s="152">
        <f t="shared" si="268"/>
        <v>0</v>
      </c>
      <c r="M137" s="152">
        <f t="shared" si="269"/>
        <v>0</v>
      </c>
      <c r="N137" s="152">
        <f t="shared" si="270"/>
        <v>0</v>
      </c>
      <c r="O137" s="119">
        <f t="shared" si="271"/>
        <v>0</v>
      </c>
    </row>
    <row r="138" spans="1:15" s="28" customFormat="1" ht="22.5">
      <c r="A138" s="153">
        <f t="shared" si="229"/>
        <v>112</v>
      </c>
      <c r="B138" s="133" t="s">
        <v>206</v>
      </c>
      <c r="C138" s="155" t="s">
        <v>76</v>
      </c>
      <c r="D138" s="156">
        <v>15</v>
      </c>
      <c r="E138" s="183"/>
      <c r="F138" s="183"/>
      <c r="G138" s="152">
        <f t="shared" si="266"/>
        <v>0</v>
      </c>
      <c r="H138" s="183"/>
      <c r="I138" s="183"/>
      <c r="J138" s="152">
        <f t="shared" si="267"/>
        <v>0</v>
      </c>
      <c r="K138" s="152">
        <f>ROUND(D138*E138,1)</f>
        <v>0</v>
      </c>
      <c r="L138" s="152">
        <f t="shared" si="268"/>
        <v>0</v>
      </c>
      <c r="M138" s="152">
        <f t="shared" si="269"/>
        <v>0</v>
      </c>
      <c r="N138" s="152">
        <f t="shared" si="270"/>
        <v>0</v>
      </c>
      <c r="O138" s="119">
        <f t="shared" si="271"/>
        <v>0</v>
      </c>
    </row>
    <row r="139" spans="1:15" s="28" customFormat="1" ht="22.5">
      <c r="A139" s="153">
        <f t="shared" si="229"/>
        <v>113</v>
      </c>
      <c r="B139" s="133" t="s">
        <v>207</v>
      </c>
      <c r="C139" s="155" t="s">
        <v>76</v>
      </c>
      <c r="D139" s="156">
        <v>20</v>
      </c>
      <c r="E139" s="180"/>
      <c r="F139" s="180"/>
      <c r="G139" s="122">
        <f t="shared" si="266"/>
        <v>0</v>
      </c>
      <c r="H139" s="180"/>
      <c r="I139" s="180"/>
      <c r="J139" s="122">
        <f>SUM(G139:I139)</f>
        <v>0</v>
      </c>
      <c r="K139" s="122">
        <f t="shared" ref="K139:K141" si="272">ROUND(D139*E139,1)</f>
        <v>0</v>
      </c>
      <c r="L139" s="122">
        <f t="shared" si="268"/>
        <v>0</v>
      </c>
      <c r="M139" s="122">
        <f t="shared" si="269"/>
        <v>0</v>
      </c>
      <c r="N139" s="122">
        <f t="shared" si="270"/>
        <v>0</v>
      </c>
      <c r="O139" s="112">
        <f>SUM(L139:N139)</f>
        <v>0</v>
      </c>
    </row>
    <row r="140" spans="1:15" s="28" customFormat="1" ht="22.5">
      <c r="A140" s="153">
        <f t="shared" si="229"/>
        <v>114</v>
      </c>
      <c r="B140" s="133" t="s">
        <v>208</v>
      </c>
      <c r="C140" s="155" t="s">
        <v>76</v>
      </c>
      <c r="D140" s="156">
        <v>28</v>
      </c>
      <c r="E140" s="180"/>
      <c r="F140" s="180"/>
      <c r="G140" s="122">
        <f t="shared" si="266"/>
        <v>0</v>
      </c>
      <c r="H140" s="180"/>
      <c r="I140" s="180"/>
      <c r="J140" s="122">
        <f>SUM(G140:I140)</f>
        <v>0</v>
      </c>
      <c r="K140" s="122">
        <f t="shared" si="272"/>
        <v>0</v>
      </c>
      <c r="L140" s="122">
        <f t="shared" si="268"/>
        <v>0</v>
      </c>
      <c r="M140" s="122">
        <f t="shared" si="269"/>
        <v>0</v>
      </c>
      <c r="N140" s="122">
        <f t="shared" si="270"/>
        <v>0</v>
      </c>
      <c r="O140" s="112">
        <f>SUM(L140:N140)</f>
        <v>0</v>
      </c>
    </row>
    <row r="141" spans="1:15" s="28" customFormat="1" ht="22.5">
      <c r="A141" s="153">
        <f t="shared" si="229"/>
        <v>115</v>
      </c>
      <c r="B141" s="133" t="s">
        <v>209</v>
      </c>
      <c r="C141" s="155" t="s">
        <v>76</v>
      </c>
      <c r="D141" s="156">
        <v>21</v>
      </c>
      <c r="E141" s="180"/>
      <c r="F141" s="180"/>
      <c r="G141" s="122">
        <f t="shared" si="266"/>
        <v>0</v>
      </c>
      <c r="H141" s="180"/>
      <c r="I141" s="180"/>
      <c r="J141" s="122">
        <f>SUM(G141:I141)</f>
        <v>0</v>
      </c>
      <c r="K141" s="122">
        <f t="shared" si="272"/>
        <v>0</v>
      </c>
      <c r="L141" s="122">
        <f t="shared" si="268"/>
        <v>0</v>
      </c>
      <c r="M141" s="122">
        <f t="shared" si="269"/>
        <v>0</v>
      </c>
      <c r="N141" s="122">
        <f t="shared" si="270"/>
        <v>0</v>
      </c>
      <c r="O141" s="112">
        <f>SUM(L141:N141)</f>
        <v>0</v>
      </c>
    </row>
    <row r="142" spans="1:15" s="28" customFormat="1" ht="24" customHeight="1">
      <c r="A142" s="153">
        <f t="shared" si="229"/>
        <v>116</v>
      </c>
      <c r="B142" s="172" t="s">
        <v>211</v>
      </c>
      <c r="C142" s="173"/>
      <c r="D142" s="174"/>
      <c r="E142" s="186"/>
      <c r="F142" s="186"/>
      <c r="G142" s="162"/>
      <c r="H142" s="186"/>
      <c r="I142" s="186"/>
      <c r="J142" s="162"/>
      <c r="K142" s="162"/>
      <c r="L142" s="162"/>
      <c r="M142" s="162"/>
      <c r="N142" s="162"/>
      <c r="O142" s="163"/>
    </row>
    <row r="143" spans="1:15" s="28" customFormat="1" ht="45">
      <c r="A143" s="153">
        <f t="shared" si="229"/>
        <v>117</v>
      </c>
      <c r="B143" s="133" t="s">
        <v>212</v>
      </c>
      <c r="C143" s="155" t="s">
        <v>76</v>
      </c>
      <c r="D143" s="156">
        <v>5</v>
      </c>
      <c r="E143" s="181"/>
      <c r="F143" s="182"/>
      <c r="G143" s="128">
        <f t="shared" ref="G143" si="273">ROUND(F143*E143,2)</f>
        <v>0</v>
      </c>
      <c r="H143" s="180"/>
      <c r="I143" s="180"/>
      <c r="J143" s="123">
        <f t="shared" ref="J143:J146" si="274">SUM(G143:I143)</f>
        <v>0</v>
      </c>
      <c r="K143" s="123">
        <f t="shared" ref="K143" si="275">ROUND(D143*E143,1)</f>
        <v>0</v>
      </c>
      <c r="L143" s="123">
        <f t="shared" ref="L143:L147" si="276">ROUND(D143*G143,2)</f>
        <v>0</v>
      </c>
      <c r="M143" s="123">
        <f t="shared" ref="M143:M147" si="277">ROUND(D143*H143,2)</f>
        <v>0</v>
      </c>
      <c r="N143" s="123">
        <f t="shared" ref="N143:N147" si="278">ROUND(D143*I143,2)</f>
        <v>0</v>
      </c>
      <c r="O143" s="114">
        <f t="shared" ref="O143:O146" si="279">SUM(L143:N143)</f>
        <v>0</v>
      </c>
    </row>
    <row r="144" spans="1:15" s="28" customFormat="1" ht="45">
      <c r="A144" s="153">
        <f t="shared" si="229"/>
        <v>118</v>
      </c>
      <c r="B144" s="133" t="s">
        <v>203</v>
      </c>
      <c r="C144" s="155" t="s">
        <v>76</v>
      </c>
      <c r="D144" s="156">
        <v>3</v>
      </c>
      <c r="E144" s="183"/>
      <c r="F144" s="183"/>
      <c r="G144" s="152">
        <f t="shared" ref="G144:G150" si="280">ROUND(F144*E144,2)</f>
        <v>0</v>
      </c>
      <c r="H144" s="183"/>
      <c r="I144" s="183"/>
      <c r="J144" s="152">
        <f t="shared" si="274"/>
        <v>0</v>
      </c>
      <c r="K144" s="152">
        <f>ROUND(D144*E144,1)</f>
        <v>0</v>
      </c>
      <c r="L144" s="152">
        <f t="shared" si="276"/>
        <v>0</v>
      </c>
      <c r="M144" s="152">
        <f t="shared" si="277"/>
        <v>0</v>
      </c>
      <c r="N144" s="152">
        <f t="shared" si="278"/>
        <v>0</v>
      </c>
      <c r="O144" s="119">
        <f t="shared" si="279"/>
        <v>0</v>
      </c>
    </row>
    <row r="145" spans="1:15" s="28" customFormat="1" ht="45">
      <c r="A145" s="153">
        <f t="shared" si="229"/>
        <v>119</v>
      </c>
      <c r="B145" s="133" t="s">
        <v>213</v>
      </c>
      <c r="C145" s="155" t="s">
        <v>76</v>
      </c>
      <c r="D145" s="156">
        <v>2</v>
      </c>
      <c r="E145" s="183"/>
      <c r="F145" s="183"/>
      <c r="G145" s="152">
        <f t="shared" si="280"/>
        <v>0</v>
      </c>
      <c r="H145" s="183"/>
      <c r="I145" s="183"/>
      <c r="J145" s="152">
        <f t="shared" si="274"/>
        <v>0</v>
      </c>
      <c r="K145" s="152">
        <f>ROUND(D145*E145,1)</f>
        <v>0</v>
      </c>
      <c r="L145" s="152">
        <f t="shared" si="276"/>
        <v>0</v>
      </c>
      <c r="M145" s="152">
        <f t="shared" si="277"/>
        <v>0</v>
      </c>
      <c r="N145" s="152">
        <f t="shared" si="278"/>
        <v>0</v>
      </c>
      <c r="O145" s="119">
        <f t="shared" si="279"/>
        <v>0</v>
      </c>
    </row>
    <row r="146" spans="1:15" s="28" customFormat="1" ht="45">
      <c r="A146" s="153">
        <f t="shared" si="229"/>
        <v>120</v>
      </c>
      <c r="B146" s="133" t="s">
        <v>214</v>
      </c>
      <c r="C146" s="155" t="s">
        <v>76</v>
      </c>
      <c r="D146" s="156">
        <v>4</v>
      </c>
      <c r="E146" s="183"/>
      <c r="F146" s="183"/>
      <c r="G146" s="152">
        <f t="shared" si="280"/>
        <v>0</v>
      </c>
      <c r="H146" s="183"/>
      <c r="I146" s="183"/>
      <c r="J146" s="152">
        <f t="shared" si="274"/>
        <v>0</v>
      </c>
      <c r="K146" s="152">
        <f>ROUND(D146*E146,1)</f>
        <v>0</v>
      </c>
      <c r="L146" s="152">
        <f t="shared" si="276"/>
        <v>0</v>
      </c>
      <c r="M146" s="152">
        <f t="shared" si="277"/>
        <v>0</v>
      </c>
      <c r="N146" s="152">
        <f t="shared" si="278"/>
        <v>0</v>
      </c>
      <c r="O146" s="119">
        <f t="shared" si="279"/>
        <v>0</v>
      </c>
    </row>
    <row r="147" spans="1:15" s="28" customFormat="1" ht="33.75">
      <c r="A147" s="153">
        <f t="shared" si="229"/>
        <v>121</v>
      </c>
      <c r="B147" s="133" t="s">
        <v>215</v>
      </c>
      <c r="C147" s="155" t="s">
        <v>76</v>
      </c>
      <c r="D147" s="156">
        <v>40</v>
      </c>
      <c r="E147" s="180"/>
      <c r="F147" s="180"/>
      <c r="G147" s="122">
        <f t="shared" si="280"/>
        <v>0</v>
      </c>
      <c r="H147" s="180"/>
      <c r="I147" s="180"/>
      <c r="J147" s="122">
        <f>SUM(G147:I147)</f>
        <v>0</v>
      </c>
      <c r="K147" s="122">
        <f t="shared" ref="K147" si="281">ROUND(D147*E147,1)</f>
        <v>0</v>
      </c>
      <c r="L147" s="122">
        <f t="shared" si="276"/>
        <v>0</v>
      </c>
      <c r="M147" s="122">
        <f t="shared" si="277"/>
        <v>0</v>
      </c>
      <c r="N147" s="122">
        <f t="shared" si="278"/>
        <v>0</v>
      </c>
      <c r="O147" s="112">
        <f>SUM(L147:N147)</f>
        <v>0</v>
      </c>
    </row>
    <row r="148" spans="1:15" s="28" customFormat="1" ht="22.5">
      <c r="A148" s="153">
        <f t="shared" si="229"/>
        <v>122</v>
      </c>
      <c r="B148" s="133" t="s">
        <v>216</v>
      </c>
      <c r="C148" s="155" t="s">
        <v>76</v>
      </c>
      <c r="D148" s="156">
        <v>51</v>
      </c>
      <c r="E148" s="180"/>
      <c r="F148" s="180"/>
      <c r="G148" s="122">
        <f t="shared" si="280"/>
        <v>0</v>
      </c>
      <c r="H148" s="180"/>
      <c r="I148" s="180"/>
      <c r="J148" s="122">
        <f>SUM(G148:I148)</f>
        <v>0</v>
      </c>
      <c r="K148" s="122">
        <f t="shared" ref="K148" si="282">ROUND(D148*E148,1)</f>
        <v>0</v>
      </c>
      <c r="L148" s="122">
        <f t="shared" ref="L148:L149" si="283">ROUND(D148*G148,2)</f>
        <v>0</v>
      </c>
      <c r="M148" s="122">
        <f t="shared" ref="M148:M149" si="284">ROUND(D148*H148,2)</f>
        <v>0</v>
      </c>
      <c r="N148" s="122">
        <f t="shared" ref="N148:N149" si="285">ROUND(D148*I148,2)</f>
        <v>0</v>
      </c>
      <c r="O148" s="112">
        <f>SUM(L148:N148)</f>
        <v>0</v>
      </c>
    </row>
    <row r="149" spans="1:15" s="28" customFormat="1" ht="22.5">
      <c r="A149" s="153">
        <f t="shared" si="229"/>
        <v>123</v>
      </c>
      <c r="B149" s="133" t="s">
        <v>205</v>
      </c>
      <c r="C149" s="155" t="s">
        <v>76</v>
      </c>
      <c r="D149" s="156">
        <v>53</v>
      </c>
      <c r="E149" s="183"/>
      <c r="F149" s="183"/>
      <c r="G149" s="152">
        <f t="shared" si="280"/>
        <v>0</v>
      </c>
      <c r="H149" s="183"/>
      <c r="I149" s="183"/>
      <c r="J149" s="152">
        <f t="shared" ref="J149" si="286">SUM(G149:I149)</f>
        <v>0</v>
      </c>
      <c r="K149" s="152">
        <f>ROUND(D149*E149,1)</f>
        <v>0</v>
      </c>
      <c r="L149" s="152">
        <f t="shared" si="283"/>
        <v>0</v>
      </c>
      <c r="M149" s="152">
        <f t="shared" si="284"/>
        <v>0</v>
      </c>
      <c r="N149" s="152">
        <f t="shared" si="285"/>
        <v>0</v>
      </c>
      <c r="O149" s="119">
        <f t="shared" ref="O149" si="287">SUM(L149:N149)</f>
        <v>0</v>
      </c>
    </row>
    <row r="150" spans="1:15" s="28" customFormat="1" ht="22.5">
      <c r="A150" s="153">
        <f t="shared" si="229"/>
        <v>124</v>
      </c>
      <c r="B150" s="133" t="s">
        <v>217</v>
      </c>
      <c r="C150" s="155" t="s">
        <v>76</v>
      </c>
      <c r="D150" s="156">
        <v>16</v>
      </c>
      <c r="E150" s="180"/>
      <c r="F150" s="180"/>
      <c r="G150" s="122">
        <f t="shared" si="280"/>
        <v>0</v>
      </c>
      <c r="H150" s="180"/>
      <c r="I150" s="180"/>
      <c r="J150" s="122">
        <f>SUM(G150:I150)</f>
        <v>0</v>
      </c>
      <c r="K150" s="122">
        <f>ROUND(D150*E150,1)</f>
        <v>0</v>
      </c>
      <c r="L150" s="122">
        <f>ROUND(D150*G150,2)</f>
        <v>0</v>
      </c>
      <c r="M150" s="122">
        <f>ROUND(D150*H150,2)</f>
        <v>0</v>
      </c>
      <c r="N150" s="122">
        <f>ROUND(D150*I150,2)</f>
        <v>0</v>
      </c>
      <c r="O150" s="112">
        <f>SUM(L150:N150)</f>
        <v>0</v>
      </c>
    </row>
    <row r="151" spans="1:15" s="28" customFormat="1" ht="33.75">
      <c r="A151" s="153">
        <f t="shared" si="229"/>
        <v>125</v>
      </c>
      <c r="B151" s="133" t="s">
        <v>218</v>
      </c>
      <c r="C151" s="155" t="s">
        <v>76</v>
      </c>
      <c r="D151" s="156">
        <v>29</v>
      </c>
      <c r="E151" s="180"/>
      <c r="F151" s="180"/>
      <c r="G151" s="122">
        <f t="shared" ref="G151" si="288">ROUND(F151*E151,2)</f>
        <v>0</v>
      </c>
      <c r="H151" s="180"/>
      <c r="I151" s="180"/>
      <c r="J151" s="122">
        <f t="shared" ref="J151" si="289">SUM(G151:I151)</f>
        <v>0</v>
      </c>
      <c r="K151" s="122">
        <f t="shared" ref="K151:K152" si="290">ROUND(D151*E151,1)</f>
        <v>0</v>
      </c>
      <c r="L151" s="122">
        <f t="shared" ref="L151:L152" si="291">ROUND(D151*G151,2)</f>
        <v>0</v>
      </c>
      <c r="M151" s="122">
        <f t="shared" ref="M151:M152" si="292">ROUND(D151*H151,2)</f>
        <v>0</v>
      </c>
      <c r="N151" s="122">
        <f t="shared" ref="N151:N152" si="293">ROUND(D151*I151,2)</f>
        <v>0</v>
      </c>
      <c r="O151" s="112">
        <f t="shared" ref="O151" si="294">SUM(L151:N151)</f>
        <v>0</v>
      </c>
    </row>
    <row r="152" spans="1:15" s="28" customFormat="1" ht="22.5">
      <c r="A152" s="153">
        <f t="shared" si="229"/>
        <v>126</v>
      </c>
      <c r="B152" s="133" t="s">
        <v>219</v>
      </c>
      <c r="C152" s="155" t="s">
        <v>76</v>
      </c>
      <c r="D152" s="156">
        <v>59</v>
      </c>
      <c r="E152" s="180"/>
      <c r="F152" s="180"/>
      <c r="G152" s="122">
        <f>ROUND(F152*E152,2)</f>
        <v>0</v>
      </c>
      <c r="H152" s="180"/>
      <c r="I152" s="180"/>
      <c r="J152" s="122">
        <f>SUM(G152:I152)</f>
        <v>0</v>
      </c>
      <c r="K152" s="122">
        <f t="shared" si="290"/>
        <v>0</v>
      </c>
      <c r="L152" s="122">
        <f t="shared" si="291"/>
        <v>0</v>
      </c>
      <c r="M152" s="122">
        <f t="shared" si="292"/>
        <v>0</v>
      </c>
      <c r="N152" s="122">
        <f t="shared" si="293"/>
        <v>0</v>
      </c>
      <c r="O152" s="112">
        <f>SUM(L152:N152)</f>
        <v>0</v>
      </c>
    </row>
    <row r="153" spans="1:15" s="28" customFormat="1" ht="21.95" customHeight="1">
      <c r="A153" s="153">
        <f t="shared" si="229"/>
        <v>127</v>
      </c>
      <c r="B153" s="172" t="s">
        <v>220</v>
      </c>
      <c r="C153" s="173"/>
      <c r="D153" s="174"/>
      <c r="E153" s="186"/>
      <c r="F153" s="186"/>
      <c r="G153" s="162"/>
      <c r="H153" s="186"/>
      <c r="I153" s="186"/>
      <c r="J153" s="162"/>
      <c r="K153" s="162"/>
      <c r="L153" s="162"/>
      <c r="M153" s="162"/>
      <c r="N153" s="162"/>
      <c r="O153" s="163"/>
    </row>
    <row r="154" spans="1:15" s="28" customFormat="1" ht="45">
      <c r="A154" s="153">
        <f t="shared" si="229"/>
        <v>128</v>
      </c>
      <c r="B154" s="133" t="s">
        <v>212</v>
      </c>
      <c r="C154" s="155" t="s">
        <v>76</v>
      </c>
      <c r="D154" s="156">
        <v>2</v>
      </c>
      <c r="E154" s="181"/>
      <c r="F154" s="182"/>
      <c r="G154" s="128">
        <f t="shared" ref="G154" si="295">ROUND(F154*E154,2)</f>
        <v>0</v>
      </c>
      <c r="H154" s="180"/>
      <c r="I154" s="180"/>
      <c r="J154" s="123">
        <f t="shared" ref="J154:J156" si="296">SUM(G154:I154)</f>
        <v>0</v>
      </c>
      <c r="K154" s="123">
        <f t="shared" ref="K154" si="297">ROUND(D154*E154,1)</f>
        <v>0</v>
      </c>
      <c r="L154" s="123">
        <f t="shared" ref="L154:L158" si="298">ROUND(D154*G154,2)</f>
        <v>0</v>
      </c>
      <c r="M154" s="123">
        <f t="shared" ref="M154:M158" si="299">ROUND(D154*H154,2)</f>
        <v>0</v>
      </c>
      <c r="N154" s="123">
        <f t="shared" ref="N154:N158" si="300">ROUND(D154*I154,2)</f>
        <v>0</v>
      </c>
      <c r="O154" s="114">
        <f t="shared" ref="O154:O156" si="301">SUM(L154:N154)</f>
        <v>0</v>
      </c>
    </row>
    <row r="155" spans="1:15" s="28" customFormat="1" ht="22.5">
      <c r="A155" s="153">
        <f t="shared" si="229"/>
        <v>129</v>
      </c>
      <c r="B155" s="133" t="s">
        <v>221</v>
      </c>
      <c r="C155" s="155" t="s">
        <v>76</v>
      </c>
      <c r="D155" s="156">
        <v>2</v>
      </c>
      <c r="E155" s="183"/>
      <c r="F155" s="183"/>
      <c r="G155" s="152">
        <f>ROUND(F155*E155,2)</f>
        <v>0</v>
      </c>
      <c r="H155" s="183"/>
      <c r="I155" s="183"/>
      <c r="J155" s="152">
        <f t="shared" si="296"/>
        <v>0</v>
      </c>
      <c r="K155" s="152">
        <f>ROUND(D155*E155,1)</f>
        <v>0</v>
      </c>
      <c r="L155" s="152">
        <f t="shared" si="298"/>
        <v>0</v>
      </c>
      <c r="M155" s="152">
        <f t="shared" si="299"/>
        <v>0</v>
      </c>
      <c r="N155" s="152">
        <f t="shared" si="300"/>
        <v>0</v>
      </c>
      <c r="O155" s="119">
        <f t="shared" si="301"/>
        <v>0</v>
      </c>
    </row>
    <row r="156" spans="1:15" s="28" customFormat="1" ht="22.5">
      <c r="A156" s="153">
        <f t="shared" si="229"/>
        <v>130</v>
      </c>
      <c r="B156" s="133" t="s">
        <v>222</v>
      </c>
      <c r="C156" s="155" t="s">
        <v>76</v>
      </c>
      <c r="D156" s="156">
        <v>9</v>
      </c>
      <c r="E156" s="180"/>
      <c r="F156" s="180"/>
      <c r="G156" s="122">
        <f t="shared" ref="G156" si="302">ROUND(F156*E156,2)</f>
        <v>0</v>
      </c>
      <c r="H156" s="180"/>
      <c r="I156" s="180"/>
      <c r="J156" s="122">
        <f t="shared" si="296"/>
        <v>0</v>
      </c>
      <c r="K156" s="122">
        <f t="shared" ref="K156:K157" si="303">ROUND(D156*E156,1)</f>
        <v>0</v>
      </c>
      <c r="L156" s="122">
        <f t="shared" si="298"/>
        <v>0</v>
      </c>
      <c r="M156" s="122">
        <f t="shared" si="299"/>
        <v>0</v>
      </c>
      <c r="N156" s="122">
        <f t="shared" si="300"/>
        <v>0</v>
      </c>
      <c r="O156" s="112">
        <f t="shared" si="301"/>
        <v>0</v>
      </c>
    </row>
    <row r="157" spans="1:15" s="28" customFormat="1" ht="33.75">
      <c r="A157" s="153">
        <f t="shared" si="229"/>
        <v>131</v>
      </c>
      <c r="B157" s="133" t="s">
        <v>215</v>
      </c>
      <c r="C157" s="155" t="s">
        <v>76</v>
      </c>
      <c r="D157" s="156">
        <v>7</v>
      </c>
      <c r="E157" s="180"/>
      <c r="F157" s="180"/>
      <c r="G157" s="122">
        <f>ROUND(F157*E157,2)</f>
        <v>0</v>
      </c>
      <c r="H157" s="180"/>
      <c r="I157" s="180"/>
      <c r="J157" s="122">
        <f>SUM(G157:I157)</f>
        <v>0</v>
      </c>
      <c r="K157" s="122">
        <f t="shared" si="303"/>
        <v>0</v>
      </c>
      <c r="L157" s="122">
        <f t="shared" si="298"/>
        <v>0</v>
      </c>
      <c r="M157" s="122">
        <f t="shared" si="299"/>
        <v>0</v>
      </c>
      <c r="N157" s="122">
        <f t="shared" si="300"/>
        <v>0</v>
      </c>
      <c r="O157" s="112">
        <f>SUM(L157:N157)</f>
        <v>0</v>
      </c>
    </row>
    <row r="158" spans="1:15" s="28" customFormat="1" ht="22.5">
      <c r="A158" s="153">
        <f t="shared" si="229"/>
        <v>132</v>
      </c>
      <c r="B158" s="133" t="s">
        <v>205</v>
      </c>
      <c r="C158" s="155" t="s">
        <v>76</v>
      </c>
      <c r="D158" s="156">
        <v>13</v>
      </c>
      <c r="E158" s="183"/>
      <c r="F158" s="183"/>
      <c r="G158" s="152">
        <f>ROUND(F158*E158,2)</f>
        <v>0</v>
      </c>
      <c r="H158" s="183"/>
      <c r="I158" s="183"/>
      <c r="J158" s="152">
        <f t="shared" ref="J158" si="304">SUM(G158:I158)</f>
        <v>0</v>
      </c>
      <c r="K158" s="152">
        <f>ROUND(D158*E158,1)</f>
        <v>0</v>
      </c>
      <c r="L158" s="152">
        <f t="shared" si="298"/>
        <v>0</v>
      </c>
      <c r="M158" s="152">
        <f t="shared" si="299"/>
        <v>0</v>
      </c>
      <c r="N158" s="152">
        <f t="shared" si="300"/>
        <v>0</v>
      </c>
      <c r="O158" s="119">
        <f t="shared" ref="O158" si="305">SUM(L158:N158)</f>
        <v>0</v>
      </c>
    </row>
    <row r="159" spans="1:15" s="28" customFormat="1" ht="33.75">
      <c r="A159" s="153">
        <f t="shared" si="229"/>
        <v>133</v>
      </c>
      <c r="B159" s="133" t="s">
        <v>223</v>
      </c>
      <c r="C159" s="155" t="s">
        <v>76</v>
      </c>
      <c r="D159" s="156">
        <v>10</v>
      </c>
      <c r="E159" s="183"/>
      <c r="F159" s="183"/>
      <c r="G159" s="152">
        <f>ROUND(F159*E159,2)</f>
        <v>0</v>
      </c>
      <c r="H159" s="183"/>
      <c r="I159" s="183"/>
      <c r="J159" s="152">
        <f t="shared" ref="J159" si="306">SUM(G159:I159)</f>
        <v>0</v>
      </c>
      <c r="K159" s="152">
        <f>ROUND(D159*E159,1)</f>
        <v>0</v>
      </c>
      <c r="L159" s="152">
        <f t="shared" ref="L159" si="307">ROUND(D159*G159,2)</f>
        <v>0</v>
      </c>
      <c r="M159" s="152">
        <f t="shared" ref="M159" si="308">ROUND(D159*H159,2)</f>
        <v>0</v>
      </c>
      <c r="N159" s="152">
        <f t="shared" ref="N159" si="309">ROUND(D159*I159,2)</f>
        <v>0</v>
      </c>
      <c r="O159" s="119">
        <f t="shared" ref="O159" si="310">SUM(L159:N159)</f>
        <v>0</v>
      </c>
    </row>
    <row r="160" spans="1:15" s="28" customFormat="1" ht="22.5">
      <c r="A160" s="153">
        <f t="shared" si="229"/>
        <v>134</v>
      </c>
      <c r="B160" s="133" t="s">
        <v>224</v>
      </c>
      <c r="C160" s="155" t="s">
        <v>76</v>
      </c>
      <c r="D160" s="156">
        <v>9</v>
      </c>
      <c r="E160" s="180"/>
      <c r="F160" s="180"/>
      <c r="G160" s="122">
        <f>ROUND(F160*E160,2)</f>
        <v>0</v>
      </c>
      <c r="H160" s="180"/>
      <c r="I160" s="180"/>
      <c r="J160" s="122">
        <f>SUM(G160:I160)</f>
        <v>0</v>
      </c>
      <c r="K160" s="122">
        <f>ROUND(D160*E160,1)</f>
        <v>0</v>
      </c>
      <c r="L160" s="122">
        <f>ROUND(D160*G160,2)</f>
        <v>0</v>
      </c>
      <c r="M160" s="122">
        <f>ROUND(D160*H160,2)</f>
        <v>0</v>
      </c>
      <c r="N160" s="122">
        <f>ROUND(D160*I160,2)</f>
        <v>0</v>
      </c>
      <c r="O160" s="112">
        <f>SUM(L160:N160)</f>
        <v>0</v>
      </c>
    </row>
    <row r="161" spans="1:15" s="28" customFormat="1" ht="33.75">
      <c r="A161" s="153">
        <f t="shared" si="229"/>
        <v>135</v>
      </c>
      <c r="B161" s="133" t="s">
        <v>218</v>
      </c>
      <c r="C161" s="155" t="s">
        <v>76</v>
      </c>
      <c r="D161" s="156">
        <v>4</v>
      </c>
      <c r="E161" s="180"/>
      <c r="F161" s="180"/>
      <c r="G161" s="122">
        <f t="shared" ref="G161" si="311">ROUND(F161*E161,2)</f>
        <v>0</v>
      </c>
      <c r="H161" s="180"/>
      <c r="I161" s="180"/>
      <c r="J161" s="122">
        <f t="shared" ref="J161" si="312">SUM(G161:I161)</f>
        <v>0</v>
      </c>
      <c r="K161" s="122">
        <f t="shared" ref="K161:K162" si="313">ROUND(D161*E161,1)</f>
        <v>0</v>
      </c>
      <c r="L161" s="122">
        <f t="shared" ref="L161:L162" si="314">ROUND(D161*G161,2)</f>
        <v>0</v>
      </c>
      <c r="M161" s="122">
        <f t="shared" ref="M161:M162" si="315">ROUND(D161*H161,2)</f>
        <v>0</v>
      </c>
      <c r="N161" s="122">
        <f t="shared" ref="N161:N162" si="316">ROUND(D161*I161,2)</f>
        <v>0</v>
      </c>
      <c r="O161" s="112">
        <f t="shared" ref="O161" si="317">SUM(L161:N161)</f>
        <v>0</v>
      </c>
    </row>
    <row r="162" spans="1:15" s="28" customFormat="1" ht="22.5">
      <c r="A162" s="153">
        <f t="shared" si="229"/>
        <v>136</v>
      </c>
      <c r="B162" s="133" t="s">
        <v>225</v>
      </c>
      <c r="C162" s="155" t="s">
        <v>76</v>
      </c>
      <c r="D162" s="156">
        <v>15</v>
      </c>
      <c r="E162" s="180"/>
      <c r="F162" s="180"/>
      <c r="G162" s="122">
        <f>ROUND(F162*E162,2)</f>
        <v>0</v>
      </c>
      <c r="H162" s="180"/>
      <c r="I162" s="180"/>
      <c r="J162" s="122">
        <f>SUM(G162:I162)</f>
        <v>0</v>
      </c>
      <c r="K162" s="122">
        <f t="shared" si="313"/>
        <v>0</v>
      </c>
      <c r="L162" s="122">
        <f t="shared" si="314"/>
        <v>0</v>
      </c>
      <c r="M162" s="122">
        <f t="shared" si="315"/>
        <v>0</v>
      </c>
      <c r="N162" s="122">
        <f t="shared" si="316"/>
        <v>0</v>
      </c>
      <c r="O162" s="112">
        <f>SUM(L162:N162)</f>
        <v>0</v>
      </c>
    </row>
    <row r="163" spans="1:15" s="28" customFormat="1" ht="18.600000000000001" customHeight="1">
      <c r="A163" s="153">
        <f t="shared" si="229"/>
        <v>137</v>
      </c>
      <c r="B163" s="133" t="s">
        <v>226</v>
      </c>
      <c r="C163" s="155" t="s">
        <v>76</v>
      </c>
      <c r="D163" s="156">
        <v>110</v>
      </c>
      <c r="E163" s="180"/>
      <c r="F163" s="180"/>
      <c r="G163" s="122">
        <f>ROUND(F163*E163,2)</f>
        <v>0</v>
      </c>
      <c r="H163" s="180"/>
      <c r="I163" s="180"/>
      <c r="J163" s="122">
        <f>SUM(G163:I163)</f>
        <v>0</v>
      </c>
      <c r="K163" s="122">
        <f t="shared" ref="K163" si="318">ROUND(D163*E163,1)</f>
        <v>0</v>
      </c>
      <c r="L163" s="122">
        <f t="shared" ref="L163" si="319">ROUND(D163*G163,2)</f>
        <v>0</v>
      </c>
      <c r="M163" s="122">
        <f t="shared" ref="M163" si="320">ROUND(D163*H163,2)</f>
        <v>0</v>
      </c>
      <c r="N163" s="122">
        <f t="shared" ref="N163" si="321">ROUND(D163*I163,2)</f>
        <v>0</v>
      </c>
      <c r="O163" s="112">
        <f>SUM(L163:N163)</f>
        <v>0</v>
      </c>
    </row>
    <row r="164" spans="1:15" s="28" customFormat="1" ht="24" customHeight="1">
      <c r="A164" s="153">
        <f t="shared" si="229"/>
        <v>138</v>
      </c>
      <c r="B164" s="172" t="s">
        <v>227</v>
      </c>
      <c r="C164" s="173"/>
      <c r="D164" s="174"/>
      <c r="E164" s="186"/>
      <c r="F164" s="186"/>
      <c r="G164" s="162"/>
      <c r="H164" s="186"/>
      <c r="I164" s="186"/>
      <c r="J164" s="162"/>
      <c r="K164" s="162"/>
      <c r="L164" s="162"/>
      <c r="M164" s="162"/>
      <c r="N164" s="162"/>
      <c r="O164" s="163"/>
    </row>
    <row r="165" spans="1:15" s="28" customFormat="1" ht="56.25">
      <c r="A165" s="153">
        <f t="shared" si="229"/>
        <v>139</v>
      </c>
      <c r="B165" s="133" t="s">
        <v>228</v>
      </c>
      <c r="C165" s="155" t="s">
        <v>76</v>
      </c>
      <c r="D165" s="156">
        <v>3</v>
      </c>
      <c r="E165" s="181"/>
      <c r="F165" s="182"/>
      <c r="G165" s="128">
        <f t="shared" ref="G165" si="322">ROUND(F165*E165,2)</f>
        <v>0</v>
      </c>
      <c r="H165" s="180"/>
      <c r="I165" s="180"/>
      <c r="J165" s="123">
        <f t="shared" ref="J165:J169" si="323">SUM(G165:I165)</f>
        <v>0</v>
      </c>
      <c r="K165" s="123">
        <f t="shared" ref="K165" si="324">ROUND(D165*E165,1)</f>
        <v>0</v>
      </c>
      <c r="L165" s="123">
        <f t="shared" ref="L165:L169" si="325">ROUND(D165*G165,2)</f>
        <v>0</v>
      </c>
      <c r="M165" s="123">
        <f t="shared" ref="M165:M169" si="326">ROUND(D165*H165,2)</f>
        <v>0</v>
      </c>
      <c r="N165" s="123">
        <f t="shared" ref="N165:N169" si="327">ROUND(D165*I165,2)</f>
        <v>0</v>
      </c>
      <c r="O165" s="114">
        <f t="shared" ref="O165:O169" si="328">SUM(L165:N165)</f>
        <v>0</v>
      </c>
    </row>
    <row r="166" spans="1:15" s="28" customFormat="1" ht="22.5">
      <c r="A166" s="153">
        <f t="shared" si="229"/>
        <v>140</v>
      </c>
      <c r="B166" s="133" t="s">
        <v>221</v>
      </c>
      <c r="C166" s="155" t="s">
        <v>76</v>
      </c>
      <c r="D166" s="156">
        <v>5</v>
      </c>
      <c r="E166" s="183"/>
      <c r="F166" s="183"/>
      <c r="G166" s="152">
        <f>ROUND(F166*E166,2)</f>
        <v>0</v>
      </c>
      <c r="H166" s="183"/>
      <c r="I166" s="183"/>
      <c r="J166" s="152">
        <f t="shared" si="323"/>
        <v>0</v>
      </c>
      <c r="K166" s="152">
        <f>ROUND(D166*E166,1)</f>
        <v>0</v>
      </c>
      <c r="L166" s="152">
        <f t="shared" si="325"/>
        <v>0</v>
      </c>
      <c r="M166" s="152">
        <f t="shared" si="326"/>
        <v>0</v>
      </c>
      <c r="N166" s="152">
        <f t="shared" si="327"/>
        <v>0</v>
      </c>
      <c r="O166" s="119">
        <f t="shared" si="328"/>
        <v>0</v>
      </c>
    </row>
    <row r="167" spans="1:15" s="28" customFormat="1" ht="22.5">
      <c r="A167" s="153">
        <f t="shared" si="229"/>
        <v>141</v>
      </c>
      <c r="B167" s="133" t="s">
        <v>229</v>
      </c>
      <c r="C167" s="155" t="s">
        <v>76</v>
      </c>
      <c r="D167" s="156">
        <v>5</v>
      </c>
      <c r="E167" s="180"/>
      <c r="F167" s="180"/>
      <c r="G167" s="122">
        <f t="shared" ref="G167:G168" si="329">ROUND(F167*E167,2)</f>
        <v>0</v>
      </c>
      <c r="H167" s="180"/>
      <c r="I167" s="180"/>
      <c r="J167" s="122">
        <f t="shared" si="323"/>
        <v>0</v>
      </c>
      <c r="K167" s="122">
        <f t="shared" ref="K167:K168" si="330">ROUND(D167*E167,1)</f>
        <v>0</v>
      </c>
      <c r="L167" s="122">
        <f t="shared" si="325"/>
        <v>0</v>
      </c>
      <c r="M167" s="122">
        <f t="shared" si="326"/>
        <v>0</v>
      </c>
      <c r="N167" s="122">
        <f t="shared" si="327"/>
        <v>0</v>
      </c>
      <c r="O167" s="112">
        <f t="shared" si="328"/>
        <v>0</v>
      </c>
    </row>
    <row r="168" spans="1:15" s="28" customFormat="1" ht="22.5">
      <c r="A168" s="153">
        <f t="shared" si="229"/>
        <v>142</v>
      </c>
      <c r="B168" s="133" t="s">
        <v>222</v>
      </c>
      <c r="C168" s="155" t="s">
        <v>76</v>
      </c>
      <c r="D168" s="156">
        <v>15</v>
      </c>
      <c r="E168" s="180"/>
      <c r="F168" s="180"/>
      <c r="G168" s="122">
        <f t="shared" si="329"/>
        <v>0</v>
      </c>
      <c r="H168" s="180"/>
      <c r="I168" s="180"/>
      <c r="J168" s="122">
        <f t="shared" si="323"/>
        <v>0</v>
      </c>
      <c r="K168" s="122">
        <f t="shared" si="330"/>
        <v>0</v>
      </c>
      <c r="L168" s="122">
        <f t="shared" si="325"/>
        <v>0</v>
      </c>
      <c r="M168" s="122">
        <f t="shared" si="326"/>
        <v>0</v>
      </c>
      <c r="N168" s="122">
        <f t="shared" si="327"/>
        <v>0</v>
      </c>
      <c r="O168" s="112">
        <f t="shared" si="328"/>
        <v>0</v>
      </c>
    </row>
    <row r="169" spans="1:15" s="28" customFormat="1" ht="22.5">
      <c r="A169" s="153">
        <f t="shared" si="229"/>
        <v>143</v>
      </c>
      <c r="B169" s="133" t="s">
        <v>230</v>
      </c>
      <c r="C169" s="155" t="s">
        <v>76</v>
      </c>
      <c r="D169" s="156">
        <v>13</v>
      </c>
      <c r="E169" s="183"/>
      <c r="F169" s="183"/>
      <c r="G169" s="152">
        <f>ROUND(F169*E169,2)</f>
        <v>0</v>
      </c>
      <c r="H169" s="183"/>
      <c r="I169" s="183"/>
      <c r="J169" s="152">
        <f t="shared" si="323"/>
        <v>0</v>
      </c>
      <c r="K169" s="152">
        <f>ROUND(D169*E169,1)</f>
        <v>0</v>
      </c>
      <c r="L169" s="152">
        <f t="shared" si="325"/>
        <v>0</v>
      </c>
      <c r="M169" s="152">
        <f t="shared" si="326"/>
        <v>0</v>
      </c>
      <c r="N169" s="152">
        <f t="shared" si="327"/>
        <v>0</v>
      </c>
      <c r="O169" s="119">
        <f t="shared" si="328"/>
        <v>0</v>
      </c>
    </row>
    <row r="170" spans="1:15" s="28" customFormat="1" ht="22.5">
      <c r="A170" s="153">
        <f t="shared" si="229"/>
        <v>144</v>
      </c>
      <c r="B170" s="133" t="s">
        <v>217</v>
      </c>
      <c r="C170" s="155" t="s">
        <v>76</v>
      </c>
      <c r="D170" s="156">
        <v>11</v>
      </c>
      <c r="E170" s="180"/>
      <c r="F170" s="180"/>
      <c r="G170" s="122">
        <f>ROUND(F170*E170,2)</f>
        <v>0</v>
      </c>
      <c r="H170" s="180"/>
      <c r="I170" s="180"/>
      <c r="J170" s="122">
        <f>SUM(G170:I170)</f>
        <v>0</v>
      </c>
      <c r="K170" s="122">
        <f>ROUND(D170*E170,1)</f>
        <v>0</v>
      </c>
      <c r="L170" s="122">
        <f>ROUND(D170*G170,2)</f>
        <v>0</v>
      </c>
      <c r="M170" s="122">
        <f>ROUND(D170*H170,2)</f>
        <v>0</v>
      </c>
      <c r="N170" s="122">
        <f>ROUND(D170*I170,2)</f>
        <v>0</v>
      </c>
      <c r="O170" s="112">
        <f>SUM(L170:N170)</f>
        <v>0</v>
      </c>
    </row>
    <row r="171" spans="1:15" s="28" customFormat="1" ht="22.5">
      <c r="A171" s="153">
        <f t="shared" si="229"/>
        <v>145</v>
      </c>
      <c r="B171" s="133" t="s">
        <v>231</v>
      </c>
      <c r="C171" s="155" t="s">
        <v>76</v>
      </c>
      <c r="D171" s="156">
        <v>11</v>
      </c>
      <c r="E171" s="180"/>
      <c r="F171" s="180"/>
      <c r="G171" s="122">
        <f>ROUND(F171*E171,2)</f>
        <v>0</v>
      </c>
      <c r="H171" s="180"/>
      <c r="I171" s="180"/>
      <c r="J171" s="122">
        <f>SUM(G171:I171)</f>
        <v>0</v>
      </c>
      <c r="K171" s="122">
        <f>ROUND(D171*E171,1)</f>
        <v>0</v>
      </c>
      <c r="L171" s="122">
        <f>ROUND(D171*G171,2)</f>
        <v>0</v>
      </c>
      <c r="M171" s="122">
        <f>ROUND(D171*H171,2)</f>
        <v>0</v>
      </c>
      <c r="N171" s="122">
        <f>ROUND(D171*I171,2)</f>
        <v>0</v>
      </c>
      <c r="O171" s="112">
        <f>SUM(L171:N171)</f>
        <v>0</v>
      </c>
    </row>
    <row r="172" spans="1:15" s="28" customFormat="1" ht="33.75">
      <c r="A172" s="153">
        <f t="shared" si="229"/>
        <v>146</v>
      </c>
      <c r="B172" s="133" t="s">
        <v>218</v>
      </c>
      <c r="C172" s="155" t="s">
        <v>76</v>
      </c>
      <c r="D172" s="156">
        <v>8</v>
      </c>
      <c r="E172" s="180"/>
      <c r="F172" s="180"/>
      <c r="G172" s="122">
        <f t="shared" ref="G172" si="331">ROUND(F172*E172,2)</f>
        <v>0</v>
      </c>
      <c r="H172" s="180"/>
      <c r="I172" s="180"/>
      <c r="J172" s="122">
        <f t="shared" ref="J172" si="332">SUM(G172:I172)</f>
        <v>0</v>
      </c>
      <c r="K172" s="122">
        <f t="shared" ref="K172" si="333">ROUND(D172*E172,1)</f>
        <v>0</v>
      </c>
      <c r="L172" s="122">
        <f t="shared" ref="L172" si="334">ROUND(D172*G172,2)</f>
        <v>0</v>
      </c>
      <c r="M172" s="122">
        <f t="shared" ref="M172" si="335">ROUND(D172*H172,2)</f>
        <v>0</v>
      </c>
      <c r="N172" s="122">
        <f t="shared" ref="N172" si="336">ROUND(D172*I172,2)</f>
        <v>0</v>
      </c>
      <c r="O172" s="112">
        <f t="shared" ref="O172" si="337">SUM(L172:N172)</f>
        <v>0</v>
      </c>
    </row>
    <row r="173" spans="1:15" s="28" customFormat="1" ht="22.5">
      <c r="A173" s="153">
        <f t="shared" si="229"/>
        <v>147</v>
      </c>
      <c r="B173" s="133" t="s">
        <v>232</v>
      </c>
      <c r="C173" s="155" t="s">
        <v>76</v>
      </c>
      <c r="D173" s="156">
        <v>11</v>
      </c>
      <c r="E173" s="180"/>
      <c r="F173" s="180"/>
      <c r="G173" s="122">
        <f t="shared" ref="G173" si="338">ROUND(F173*E173,2)</f>
        <v>0</v>
      </c>
      <c r="H173" s="180"/>
      <c r="I173" s="180"/>
      <c r="J173" s="122">
        <f t="shared" ref="J173" si="339">SUM(G173:I173)</f>
        <v>0</v>
      </c>
      <c r="K173" s="122">
        <f t="shared" ref="K173" si="340">ROUND(D173*E173,1)</f>
        <v>0</v>
      </c>
      <c r="L173" s="122">
        <f t="shared" ref="L173" si="341">ROUND(D173*G173,2)</f>
        <v>0</v>
      </c>
      <c r="M173" s="122">
        <f t="shared" ref="M173" si="342">ROUND(D173*H173,2)</f>
        <v>0</v>
      </c>
      <c r="N173" s="122">
        <f t="shared" ref="N173" si="343">ROUND(D173*I173,2)</f>
        <v>0</v>
      </c>
      <c r="O173" s="112">
        <f t="shared" ref="O173" si="344">SUM(L173:N173)</f>
        <v>0</v>
      </c>
    </row>
    <row r="174" spans="1:15" s="28" customFormat="1" ht="23.1" customHeight="1">
      <c r="A174" s="153">
        <f t="shared" si="229"/>
        <v>148</v>
      </c>
      <c r="B174" s="172" t="s">
        <v>233</v>
      </c>
      <c r="C174" s="173"/>
      <c r="D174" s="174"/>
      <c r="E174" s="186"/>
      <c r="F174" s="186"/>
      <c r="G174" s="162"/>
      <c r="H174" s="186"/>
      <c r="I174" s="186"/>
      <c r="J174" s="162"/>
      <c r="K174" s="162"/>
      <c r="L174" s="162"/>
      <c r="M174" s="162"/>
      <c r="N174" s="162"/>
      <c r="O174" s="163"/>
    </row>
    <row r="175" spans="1:15" s="28" customFormat="1" ht="56.25">
      <c r="A175" s="153">
        <f t="shared" si="229"/>
        <v>149</v>
      </c>
      <c r="B175" s="133" t="s">
        <v>228</v>
      </c>
      <c r="C175" s="155" t="s">
        <v>76</v>
      </c>
      <c r="D175" s="156">
        <v>3</v>
      </c>
      <c r="E175" s="181"/>
      <c r="F175" s="182"/>
      <c r="G175" s="128">
        <f t="shared" ref="G175:G177" si="345">ROUND(F175*E175,2)</f>
        <v>0</v>
      </c>
      <c r="H175" s="180"/>
      <c r="I175" s="180"/>
      <c r="J175" s="123">
        <f t="shared" ref="J175:J177" si="346">SUM(G175:I175)</f>
        <v>0</v>
      </c>
      <c r="K175" s="123">
        <f t="shared" ref="K175:K177" si="347">ROUND(D175*E175,1)</f>
        <v>0</v>
      </c>
      <c r="L175" s="123">
        <f t="shared" ref="L175:L177" si="348">ROUND(D175*G175,2)</f>
        <v>0</v>
      </c>
      <c r="M175" s="123">
        <f t="shared" ref="M175:M177" si="349">ROUND(D175*H175,2)</f>
        <v>0</v>
      </c>
      <c r="N175" s="123">
        <f t="shared" ref="N175:N177" si="350">ROUND(D175*I175,2)</f>
        <v>0</v>
      </c>
      <c r="O175" s="114">
        <f t="shared" ref="O175:O177" si="351">SUM(L175:N175)</f>
        <v>0</v>
      </c>
    </row>
    <row r="176" spans="1:15" s="28" customFormat="1" ht="22.5">
      <c r="A176" s="153">
        <f t="shared" si="229"/>
        <v>150</v>
      </c>
      <c r="B176" s="133" t="s">
        <v>229</v>
      </c>
      <c r="C176" s="155" t="s">
        <v>76</v>
      </c>
      <c r="D176" s="156">
        <v>3</v>
      </c>
      <c r="E176" s="180"/>
      <c r="F176" s="180"/>
      <c r="G176" s="122">
        <f t="shared" si="345"/>
        <v>0</v>
      </c>
      <c r="H176" s="180"/>
      <c r="I176" s="180"/>
      <c r="J176" s="122">
        <f t="shared" si="346"/>
        <v>0</v>
      </c>
      <c r="K176" s="122">
        <f t="shared" si="347"/>
        <v>0</v>
      </c>
      <c r="L176" s="122">
        <f t="shared" si="348"/>
        <v>0</v>
      </c>
      <c r="M176" s="122">
        <f t="shared" si="349"/>
        <v>0</v>
      </c>
      <c r="N176" s="122">
        <f t="shared" si="350"/>
        <v>0</v>
      </c>
      <c r="O176" s="112">
        <f t="shared" si="351"/>
        <v>0</v>
      </c>
    </row>
    <row r="177" spans="1:15" s="28" customFormat="1" ht="22.5">
      <c r="A177" s="153">
        <f t="shared" si="229"/>
        <v>151</v>
      </c>
      <c r="B177" s="133" t="s">
        <v>222</v>
      </c>
      <c r="C177" s="155" t="s">
        <v>76</v>
      </c>
      <c r="D177" s="156">
        <v>6</v>
      </c>
      <c r="E177" s="180"/>
      <c r="F177" s="180"/>
      <c r="G177" s="122">
        <f t="shared" si="345"/>
        <v>0</v>
      </c>
      <c r="H177" s="180"/>
      <c r="I177" s="180"/>
      <c r="J177" s="122">
        <f t="shared" si="346"/>
        <v>0</v>
      </c>
      <c r="K177" s="122">
        <f t="shared" si="347"/>
        <v>0</v>
      </c>
      <c r="L177" s="122">
        <f t="shared" si="348"/>
        <v>0</v>
      </c>
      <c r="M177" s="122">
        <f t="shared" si="349"/>
        <v>0</v>
      </c>
      <c r="N177" s="122">
        <f t="shared" si="350"/>
        <v>0</v>
      </c>
      <c r="O177" s="112">
        <f t="shared" si="351"/>
        <v>0</v>
      </c>
    </row>
    <row r="178" spans="1:15" s="28" customFormat="1" ht="22.5">
      <c r="A178" s="153">
        <f t="shared" si="229"/>
        <v>152</v>
      </c>
      <c r="B178" s="133" t="s">
        <v>217</v>
      </c>
      <c r="C178" s="155" t="s">
        <v>76</v>
      </c>
      <c r="D178" s="156">
        <v>3</v>
      </c>
      <c r="E178" s="180"/>
      <c r="F178" s="180"/>
      <c r="G178" s="122">
        <f>ROUND(F178*E178,2)</f>
        <v>0</v>
      </c>
      <c r="H178" s="180"/>
      <c r="I178" s="180"/>
      <c r="J178" s="122">
        <f>SUM(G178:I178)</f>
        <v>0</v>
      </c>
      <c r="K178" s="122">
        <f>ROUND(D178*E178,1)</f>
        <v>0</v>
      </c>
      <c r="L178" s="122">
        <f>ROUND(D178*G178,2)</f>
        <v>0</v>
      </c>
      <c r="M178" s="122">
        <f>ROUND(D178*H178,2)</f>
        <v>0</v>
      </c>
      <c r="N178" s="122">
        <f>ROUND(D178*I178,2)</f>
        <v>0</v>
      </c>
      <c r="O178" s="112">
        <f>SUM(L178:N178)</f>
        <v>0</v>
      </c>
    </row>
    <row r="179" spans="1:15" s="28" customFormat="1" ht="22.5">
      <c r="A179" s="153">
        <f t="shared" si="229"/>
        <v>153</v>
      </c>
      <c r="B179" s="133" t="s">
        <v>231</v>
      </c>
      <c r="C179" s="155" t="s">
        <v>76</v>
      </c>
      <c r="D179" s="156">
        <v>10</v>
      </c>
      <c r="E179" s="180"/>
      <c r="F179" s="180"/>
      <c r="G179" s="122">
        <f>ROUND(F179*E179,2)</f>
        <v>0</v>
      </c>
      <c r="H179" s="180"/>
      <c r="I179" s="180"/>
      <c r="J179" s="122">
        <f>SUM(G179:I179)</f>
        <v>0</v>
      </c>
      <c r="K179" s="122">
        <f>ROUND(D179*E179,1)</f>
        <v>0</v>
      </c>
      <c r="L179" s="122">
        <f>ROUND(D179*G179,2)</f>
        <v>0</v>
      </c>
      <c r="M179" s="122">
        <f>ROUND(D179*H179,2)</f>
        <v>0</v>
      </c>
      <c r="N179" s="122">
        <f>ROUND(D179*I179,2)</f>
        <v>0</v>
      </c>
      <c r="O179" s="112">
        <f>SUM(L179:N179)</f>
        <v>0</v>
      </c>
    </row>
    <row r="180" spans="1:15" s="28" customFormat="1" ht="33.75">
      <c r="A180" s="153">
        <f t="shared" si="229"/>
        <v>154</v>
      </c>
      <c r="B180" s="133" t="s">
        <v>218</v>
      </c>
      <c r="C180" s="155" t="s">
        <v>76</v>
      </c>
      <c r="D180" s="156">
        <v>6</v>
      </c>
      <c r="E180" s="180"/>
      <c r="F180" s="180"/>
      <c r="G180" s="122">
        <f t="shared" ref="G180:G181" si="352">ROUND(F180*E180,2)</f>
        <v>0</v>
      </c>
      <c r="H180" s="180"/>
      <c r="I180" s="180"/>
      <c r="J180" s="122">
        <f t="shared" ref="J180:J181" si="353">SUM(G180:I180)</f>
        <v>0</v>
      </c>
      <c r="K180" s="122">
        <f t="shared" ref="K180:K181" si="354">ROUND(D180*E180,1)</f>
        <v>0</v>
      </c>
      <c r="L180" s="122">
        <f t="shared" ref="L180:L181" si="355">ROUND(D180*G180,2)</f>
        <v>0</v>
      </c>
      <c r="M180" s="122">
        <f t="shared" ref="M180:M181" si="356">ROUND(D180*H180,2)</f>
        <v>0</v>
      </c>
      <c r="N180" s="122">
        <f t="shared" ref="N180:N181" si="357">ROUND(D180*I180,2)</f>
        <v>0</v>
      </c>
      <c r="O180" s="112">
        <f t="shared" ref="O180:O181" si="358">SUM(L180:N180)</f>
        <v>0</v>
      </c>
    </row>
    <row r="181" spans="1:15" s="28" customFormat="1" ht="22.5">
      <c r="A181" s="153">
        <f t="shared" si="229"/>
        <v>155</v>
      </c>
      <c r="B181" s="133" t="s">
        <v>232</v>
      </c>
      <c r="C181" s="155" t="s">
        <v>76</v>
      </c>
      <c r="D181" s="156">
        <v>11</v>
      </c>
      <c r="E181" s="180"/>
      <c r="F181" s="180"/>
      <c r="G181" s="122">
        <f t="shared" si="352"/>
        <v>0</v>
      </c>
      <c r="H181" s="180"/>
      <c r="I181" s="180"/>
      <c r="J181" s="122">
        <f t="shared" si="353"/>
        <v>0</v>
      </c>
      <c r="K181" s="122">
        <f t="shared" si="354"/>
        <v>0</v>
      </c>
      <c r="L181" s="122">
        <f t="shared" si="355"/>
        <v>0</v>
      </c>
      <c r="M181" s="122">
        <f t="shared" si="356"/>
        <v>0</v>
      </c>
      <c r="N181" s="122">
        <f t="shared" si="357"/>
        <v>0</v>
      </c>
      <c r="O181" s="112">
        <f t="shared" si="358"/>
        <v>0</v>
      </c>
    </row>
    <row r="182" spans="1:15" s="28" customFormat="1" ht="25.5" customHeight="1">
      <c r="A182" s="153">
        <f t="shared" si="229"/>
        <v>156</v>
      </c>
      <c r="B182" s="172" t="s">
        <v>234</v>
      </c>
      <c r="C182" s="173"/>
      <c r="D182" s="174"/>
      <c r="E182" s="186"/>
      <c r="F182" s="186"/>
      <c r="G182" s="162"/>
      <c r="H182" s="186"/>
      <c r="I182" s="186"/>
      <c r="J182" s="162"/>
      <c r="K182" s="162"/>
      <c r="L182" s="162"/>
      <c r="M182" s="162"/>
      <c r="N182" s="162"/>
      <c r="O182" s="163"/>
    </row>
    <row r="183" spans="1:15" s="28" customFormat="1" ht="22.5">
      <c r="A183" s="153">
        <f t="shared" si="229"/>
        <v>157</v>
      </c>
      <c r="B183" s="133" t="s">
        <v>229</v>
      </c>
      <c r="C183" s="155" t="s">
        <v>76</v>
      </c>
      <c r="D183" s="156">
        <v>34</v>
      </c>
      <c r="E183" s="180"/>
      <c r="F183" s="180"/>
      <c r="G183" s="122">
        <f t="shared" ref="G183" si="359">ROUND(F183*E183,2)</f>
        <v>0</v>
      </c>
      <c r="H183" s="180"/>
      <c r="I183" s="180"/>
      <c r="J183" s="122">
        <f t="shared" ref="J183:J184" si="360">SUM(G183:I183)</f>
        <v>0</v>
      </c>
      <c r="K183" s="122">
        <f t="shared" ref="K183" si="361">ROUND(D183*E183,1)</f>
        <v>0</v>
      </c>
      <c r="L183" s="122">
        <f t="shared" ref="L183:L184" si="362">ROUND(D183*G183,2)</f>
        <v>0</v>
      </c>
      <c r="M183" s="122">
        <f t="shared" ref="M183:M184" si="363">ROUND(D183*H183,2)</f>
        <v>0</v>
      </c>
      <c r="N183" s="122">
        <f t="shared" ref="N183:N184" si="364">ROUND(D183*I183,2)</f>
        <v>0</v>
      </c>
      <c r="O183" s="112">
        <f t="shared" ref="O183:O184" si="365">SUM(L183:N183)</f>
        <v>0</v>
      </c>
    </row>
    <row r="184" spans="1:15" s="28" customFormat="1" ht="22.5">
      <c r="A184" s="153">
        <f t="shared" ref="A184:A197" si="366">A183+1</f>
        <v>158</v>
      </c>
      <c r="B184" s="133" t="s">
        <v>221</v>
      </c>
      <c r="C184" s="155" t="s">
        <v>76</v>
      </c>
      <c r="D184" s="156">
        <v>4</v>
      </c>
      <c r="E184" s="183"/>
      <c r="F184" s="183"/>
      <c r="G184" s="152">
        <f t="shared" ref="G184:G189" si="367">ROUND(F184*E184,2)</f>
        <v>0</v>
      </c>
      <c r="H184" s="183"/>
      <c r="I184" s="183"/>
      <c r="J184" s="152">
        <f t="shared" si="360"/>
        <v>0</v>
      </c>
      <c r="K184" s="152">
        <f t="shared" ref="K184:K189" si="368">ROUND(D184*E184,1)</f>
        <v>0</v>
      </c>
      <c r="L184" s="152">
        <f t="shared" si="362"/>
        <v>0</v>
      </c>
      <c r="M184" s="152">
        <f t="shared" si="363"/>
        <v>0</v>
      </c>
      <c r="N184" s="152">
        <f t="shared" si="364"/>
        <v>0</v>
      </c>
      <c r="O184" s="119">
        <f t="shared" si="365"/>
        <v>0</v>
      </c>
    </row>
    <row r="185" spans="1:15" s="28" customFormat="1" ht="22.5">
      <c r="A185" s="153">
        <f t="shared" si="366"/>
        <v>159</v>
      </c>
      <c r="B185" s="133" t="s">
        <v>235</v>
      </c>
      <c r="C185" s="155"/>
      <c r="D185" s="156">
        <v>2</v>
      </c>
      <c r="E185" s="183"/>
      <c r="F185" s="183"/>
      <c r="G185" s="152">
        <f t="shared" si="367"/>
        <v>0</v>
      </c>
      <c r="H185" s="183"/>
      <c r="I185" s="183"/>
      <c r="J185" s="152">
        <f t="shared" ref="J185" si="369">SUM(G185:I185)</f>
        <v>0</v>
      </c>
      <c r="K185" s="152">
        <f t="shared" si="368"/>
        <v>0</v>
      </c>
      <c r="L185" s="152">
        <f t="shared" ref="L185" si="370">ROUND(D185*G185,2)</f>
        <v>0</v>
      </c>
      <c r="M185" s="152">
        <f t="shared" ref="M185" si="371">ROUND(D185*H185,2)</f>
        <v>0</v>
      </c>
      <c r="N185" s="152">
        <f t="shared" ref="N185" si="372">ROUND(D185*I185,2)</f>
        <v>0</v>
      </c>
      <c r="O185" s="119">
        <f t="shared" ref="O185" si="373">SUM(L185:N185)</f>
        <v>0</v>
      </c>
    </row>
    <row r="186" spans="1:15" s="28" customFormat="1" ht="22.5">
      <c r="A186" s="153">
        <f t="shared" si="366"/>
        <v>160</v>
      </c>
      <c r="B186" s="133" t="s">
        <v>236</v>
      </c>
      <c r="C186" s="155" t="s">
        <v>76</v>
      </c>
      <c r="D186" s="156">
        <v>12</v>
      </c>
      <c r="E186" s="183"/>
      <c r="F186" s="183"/>
      <c r="G186" s="152">
        <f t="shared" si="367"/>
        <v>0</v>
      </c>
      <c r="H186" s="183"/>
      <c r="I186" s="183"/>
      <c r="J186" s="152">
        <f t="shared" ref="J186" si="374">SUM(G186:I186)</f>
        <v>0</v>
      </c>
      <c r="K186" s="152">
        <f t="shared" si="368"/>
        <v>0</v>
      </c>
      <c r="L186" s="152">
        <f t="shared" ref="L186" si="375">ROUND(D186*G186,2)</f>
        <v>0</v>
      </c>
      <c r="M186" s="152">
        <f t="shared" ref="M186" si="376">ROUND(D186*H186,2)</f>
        <v>0</v>
      </c>
      <c r="N186" s="152">
        <f t="shared" ref="N186" si="377">ROUND(D186*I186,2)</f>
        <v>0</v>
      </c>
      <c r="O186" s="119">
        <f t="shared" ref="O186" si="378">SUM(L186:N186)</f>
        <v>0</v>
      </c>
    </row>
    <row r="187" spans="1:15" s="28" customFormat="1" ht="22.5">
      <c r="A187" s="153">
        <f t="shared" si="366"/>
        <v>161</v>
      </c>
      <c r="B187" s="133" t="s">
        <v>237</v>
      </c>
      <c r="C187" s="155" t="s">
        <v>76</v>
      </c>
      <c r="D187" s="156">
        <v>11</v>
      </c>
      <c r="E187" s="183"/>
      <c r="F187" s="183"/>
      <c r="G187" s="152">
        <f t="shared" si="367"/>
        <v>0</v>
      </c>
      <c r="H187" s="183"/>
      <c r="I187" s="183"/>
      <c r="J187" s="152">
        <f t="shared" ref="J187:J188" si="379">SUM(G187:I187)</f>
        <v>0</v>
      </c>
      <c r="K187" s="152">
        <f t="shared" si="368"/>
        <v>0</v>
      </c>
      <c r="L187" s="152">
        <f t="shared" ref="L187:L188" si="380">ROUND(D187*G187,2)</f>
        <v>0</v>
      </c>
      <c r="M187" s="152">
        <f t="shared" ref="M187:M188" si="381">ROUND(D187*H187,2)</f>
        <v>0</v>
      </c>
      <c r="N187" s="152">
        <f t="shared" ref="N187:N188" si="382">ROUND(D187*I187,2)</f>
        <v>0</v>
      </c>
      <c r="O187" s="119">
        <f t="shared" ref="O187:O188" si="383">SUM(L187:N187)</f>
        <v>0</v>
      </c>
    </row>
    <row r="188" spans="1:15" s="28" customFormat="1" ht="22.5">
      <c r="A188" s="153">
        <f t="shared" si="366"/>
        <v>162</v>
      </c>
      <c r="B188" s="133" t="s">
        <v>230</v>
      </c>
      <c r="C188" s="155" t="s">
        <v>76</v>
      </c>
      <c r="D188" s="156">
        <v>13</v>
      </c>
      <c r="E188" s="183"/>
      <c r="F188" s="183"/>
      <c r="G188" s="152">
        <f t="shared" si="367"/>
        <v>0</v>
      </c>
      <c r="H188" s="183"/>
      <c r="I188" s="183"/>
      <c r="J188" s="152">
        <f t="shared" si="379"/>
        <v>0</v>
      </c>
      <c r="K188" s="152">
        <f t="shared" si="368"/>
        <v>0</v>
      </c>
      <c r="L188" s="152">
        <f t="shared" si="380"/>
        <v>0</v>
      </c>
      <c r="M188" s="152">
        <f t="shared" si="381"/>
        <v>0</v>
      </c>
      <c r="N188" s="152">
        <f t="shared" si="382"/>
        <v>0</v>
      </c>
      <c r="O188" s="119">
        <f t="shared" si="383"/>
        <v>0</v>
      </c>
    </row>
    <row r="189" spans="1:15" s="28" customFormat="1" ht="22.5">
      <c r="A189" s="153">
        <f t="shared" si="366"/>
        <v>163</v>
      </c>
      <c r="B189" s="133" t="s">
        <v>231</v>
      </c>
      <c r="C189" s="155" t="s">
        <v>76</v>
      </c>
      <c r="D189" s="156">
        <v>19</v>
      </c>
      <c r="E189" s="180"/>
      <c r="F189" s="180"/>
      <c r="G189" s="122">
        <f t="shared" si="367"/>
        <v>0</v>
      </c>
      <c r="H189" s="180"/>
      <c r="I189" s="180"/>
      <c r="J189" s="122">
        <f>SUM(G189:I189)</f>
        <v>0</v>
      </c>
      <c r="K189" s="122">
        <f t="shared" si="368"/>
        <v>0</v>
      </c>
      <c r="L189" s="122">
        <f>ROUND(D189*G189,2)</f>
        <v>0</v>
      </c>
      <c r="M189" s="122">
        <f>ROUND(D189*H189,2)</f>
        <v>0</v>
      </c>
      <c r="N189" s="122">
        <f>ROUND(D189*I189,2)</f>
        <v>0</v>
      </c>
      <c r="O189" s="112">
        <f>SUM(L189:N189)</f>
        <v>0</v>
      </c>
    </row>
    <row r="190" spans="1:15" s="28" customFormat="1" ht="33.75">
      <c r="A190" s="153">
        <f t="shared" si="366"/>
        <v>164</v>
      </c>
      <c r="B190" s="133" t="s">
        <v>218</v>
      </c>
      <c r="C190" s="155" t="s">
        <v>76</v>
      </c>
      <c r="D190" s="156">
        <v>10</v>
      </c>
      <c r="E190" s="180"/>
      <c r="F190" s="180"/>
      <c r="G190" s="122">
        <f t="shared" ref="G190:G191" si="384">ROUND(F190*E190,2)</f>
        <v>0</v>
      </c>
      <c r="H190" s="180"/>
      <c r="I190" s="180"/>
      <c r="J190" s="122">
        <f t="shared" ref="J190:J191" si="385">SUM(G190:I190)</f>
        <v>0</v>
      </c>
      <c r="K190" s="122">
        <f t="shared" ref="K190:K191" si="386">ROUND(D190*E190,1)</f>
        <v>0</v>
      </c>
      <c r="L190" s="122">
        <f t="shared" ref="L190:L191" si="387">ROUND(D190*G190,2)</f>
        <v>0</v>
      </c>
      <c r="M190" s="122">
        <f t="shared" ref="M190:M191" si="388">ROUND(D190*H190,2)</f>
        <v>0</v>
      </c>
      <c r="N190" s="122">
        <f t="shared" ref="N190:N191" si="389">ROUND(D190*I190,2)</f>
        <v>0</v>
      </c>
      <c r="O190" s="112">
        <f t="shared" ref="O190:O191" si="390">SUM(L190:N190)</f>
        <v>0</v>
      </c>
    </row>
    <row r="191" spans="1:15" s="28" customFormat="1" ht="22.5">
      <c r="A191" s="153">
        <f t="shared" si="366"/>
        <v>165</v>
      </c>
      <c r="B191" s="133" t="s">
        <v>232</v>
      </c>
      <c r="C191" s="155" t="s">
        <v>76</v>
      </c>
      <c r="D191" s="156">
        <v>17</v>
      </c>
      <c r="E191" s="180"/>
      <c r="F191" s="180"/>
      <c r="G191" s="122">
        <f t="shared" si="384"/>
        <v>0</v>
      </c>
      <c r="H191" s="180"/>
      <c r="I191" s="180"/>
      <c r="J191" s="122">
        <f t="shared" si="385"/>
        <v>0</v>
      </c>
      <c r="K191" s="122">
        <f t="shared" si="386"/>
        <v>0</v>
      </c>
      <c r="L191" s="122">
        <f t="shared" si="387"/>
        <v>0</v>
      </c>
      <c r="M191" s="122">
        <f t="shared" si="388"/>
        <v>0</v>
      </c>
      <c r="N191" s="122">
        <f t="shared" si="389"/>
        <v>0</v>
      </c>
      <c r="O191" s="112">
        <f t="shared" si="390"/>
        <v>0</v>
      </c>
    </row>
    <row r="192" spans="1:15" s="28" customFormat="1" ht="21.95" customHeight="1">
      <c r="A192" s="153">
        <f t="shared" si="366"/>
        <v>166</v>
      </c>
      <c r="B192" s="172" t="s">
        <v>238</v>
      </c>
      <c r="C192" s="173"/>
      <c r="D192" s="174"/>
      <c r="E192" s="186"/>
      <c r="F192" s="186"/>
      <c r="G192" s="162"/>
      <c r="H192" s="186"/>
      <c r="I192" s="186"/>
      <c r="J192" s="162"/>
      <c r="K192" s="162"/>
      <c r="L192" s="162"/>
      <c r="M192" s="162"/>
      <c r="N192" s="162"/>
      <c r="O192" s="163"/>
    </row>
    <row r="193" spans="1:17" s="28" customFormat="1" ht="33.75">
      <c r="A193" s="153">
        <f t="shared" si="366"/>
        <v>167</v>
      </c>
      <c r="B193" s="133" t="s">
        <v>239</v>
      </c>
      <c r="C193" s="155" t="s">
        <v>76</v>
      </c>
      <c r="D193" s="156">
        <v>1</v>
      </c>
      <c r="E193" s="181"/>
      <c r="F193" s="182"/>
      <c r="G193" s="128">
        <f t="shared" ref="G193" si="391">ROUND(F193*E193,2)</f>
        <v>0</v>
      </c>
      <c r="H193" s="180"/>
      <c r="I193" s="180"/>
      <c r="J193" s="123">
        <f t="shared" ref="J193" si="392">SUM(G193:I193)</f>
        <v>0</v>
      </c>
      <c r="K193" s="123">
        <f t="shared" ref="K193" si="393">ROUND(D193*E193,1)</f>
        <v>0</v>
      </c>
      <c r="L193" s="123">
        <f t="shared" ref="L193" si="394">ROUND(D193*G193,2)</f>
        <v>0</v>
      </c>
      <c r="M193" s="123">
        <f t="shared" ref="M193" si="395">ROUND(D193*H193,2)</f>
        <v>0</v>
      </c>
      <c r="N193" s="123">
        <f t="shared" ref="N193" si="396">ROUND(D193*I193,2)</f>
        <v>0</v>
      </c>
      <c r="O193" s="114">
        <f t="shared" ref="O193" si="397">SUM(L193:N193)</f>
        <v>0</v>
      </c>
    </row>
    <row r="194" spans="1:17" s="28" customFormat="1" ht="24.95" customHeight="1">
      <c r="A194" s="153">
        <f t="shared" si="366"/>
        <v>168</v>
      </c>
      <c r="B194" s="172" t="s">
        <v>240</v>
      </c>
      <c r="C194" s="173"/>
      <c r="D194" s="174"/>
      <c r="E194" s="186"/>
      <c r="F194" s="186"/>
      <c r="G194" s="162"/>
      <c r="H194" s="186"/>
      <c r="I194" s="186"/>
      <c r="J194" s="162"/>
      <c r="K194" s="162"/>
      <c r="L194" s="162"/>
      <c r="M194" s="162"/>
      <c r="N194" s="162"/>
      <c r="O194" s="163"/>
    </row>
    <row r="195" spans="1:17" s="28" customFormat="1" ht="22.5">
      <c r="A195" s="153">
        <f t="shared" si="366"/>
        <v>169</v>
      </c>
      <c r="B195" s="133" t="s">
        <v>241</v>
      </c>
      <c r="C195" s="155" t="s">
        <v>76</v>
      </c>
      <c r="D195" s="156">
        <v>3</v>
      </c>
      <c r="E195" s="181"/>
      <c r="F195" s="182"/>
      <c r="G195" s="128">
        <f t="shared" ref="G195:G196" si="398">ROUND(F195*E195,2)</f>
        <v>0</v>
      </c>
      <c r="H195" s="180"/>
      <c r="I195" s="180"/>
      <c r="J195" s="123">
        <f t="shared" ref="J195:J196" si="399">SUM(G195:I195)</f>
        <v>0</v>
      </c>
      <c r="K195" s="123">
        <f t="shared" ref="K195:K196" si="400">ROUND(D195*E195,1)</f>
        <v>0</v>
      </c>
      <c r="L195" s="123">
        <f t="shared" ref="L195:L196" si="401">ROUND(D195*G195,2)</f>
        <v>0</v>
      </c>
      <c r="M195" s="123">
        <f t="shared" ref="M195:M196" si="402">ROUND(D195*H195,2)</f>
        <v>0</v>
      </c>
      <c r="N195" s="123">
        <f t="shared" ref="N195:N196" si="403">ROUND(D195*I195,2)</f>
        <v>0</v>
      </c>
      <c r="O195" s="114">
        <f t="shared" ref="O195:O196" si="404">SUM(L195:N195)</f>
        <v>0</v>
      </c>
    </row>
    <row r="196" spans="1:17" s="28" customFormat="1" ht="22.5">
      <c r="A196" s="153">
        <f t="shared" si="366"/>
        <v>170</v>
      </c>
      <c r="B196" s="133" t="s">
        <v>242</v>
      </c>
      <c r="C196" s="155" t="s">
        <v>76</v>
      </c>
      <c r="D196" s="156">
        <v>2</v>
      </c>
      <c r="E196" s="181"/>
      <c r="F196" s="182"/>
      <c r="G196" s="128">
        <f t="shared" si="398"/>
        <v>0</v>
      </c>
      <c r="H196" s="180"/>
      <c r="I196" s="180"/>
      <c r="J196" s="123">
        <f t="shared" si="399"/>
        <v>0</v>
      </c>
      <c r="K196" s="123">
        <f t="shared" si="400"/>
        <v>0</v>
      </c>
      <c r="L196" s="123">
        <f t="shared" si="401"/>
        <v>0</v>
      </c>
      <c r="M196" s="123">
        <f t="shared" si="402"/>
        <v>0</v>
      </c>
      <c r="N196" s="123">
        <f t="shared" si="403"/>
        <v>0</v>
      </c>
      <c r="O196" s="114">
        <f t="shared" si="404"/>
        <v>0</v>
      </c>
    </row>
    <row r="197" spans="1:17" s="28" customFormat="1" ht="23.25" thickBot="1">
      <c r="A197" s="165">
        <f t="shared" si="366"/>
        <v>171</v>
      </c>
      <c r="B197" s="141" t="s">
        <v>243</v>
      </c>
      <c r="C197" s="166" t="s">
        <v>76</v>
      </c>
      <c r="D197" s="167">
        <v>1</v>
      </c>
      <c r="E197" s="188"/>
      <c r="F197" s="189"/>
      <c r="G197" s="144">
        <f t="shared" ref="G197" si="405">ROUND(F197*E197,2)</f>
        <v>0</v>
      </c>
      <c r="H197" s="190"/>
      <c r="I197" s="190"/>
      <c r="J197" s="169">
        <f t="shared" ref="J197" si="406">SUM(G197:I197)</f>
        <v>0</v>
      </c>
      <c r="K197" s="169">
        <f t="shared" ref="K197" si="407">ROUND(D197*E197,1)</f>
        <v>0</v>
      </c>
      <c r="L197" s="169">
        <f t="shared" ref="L197" si="408">ROUND(D197*G197,2)</f>
        <v>0</v>
      </c>
      <c r="M197" s="169">
        <f t="shared" ref="M197" si="409">ROUND(D197*H197,2)</f>
        <v>0</v>
      </c>
      <c r="N197" s="169">
        <f t="shared" ref="N197" si="410">ROUND(D197*I197,2)</f>
        <v>0</v>
      </c>
      <c r="O197" s="177">
        <f t="shared" ref="O197" si="411">SUM(L197:N197)</f>
        <v>0</v>
      </c>
    </row>
    <row r="198" spans="1:17" s="48" customFormat="1" ht="23.25" customHeight="1">
      <c r="A198" s="77" t="s">
        <v>28</v>
      </c>
      <c r="B198" s="272" t="str">
        <f>A2</f>
        <v>Ceļa darbi (TS-CD)</v>
      </c>
      <c r="C198" s="272"/>
      <c r="D198" s="272"/>
      <c r="E198" s="272"/>
      <c r="F198" s="272"/>
      <c r="G198" s="272"/>
      <c r="H198" s="272"/>
      <c r="I198" s="272"/>
      <c r="J198" s="272"/>
      <c r="K198" s="78">
        <f t="shared" ref="K198:M198" si="412">SUM(K118:K197,K105:K116,K89:K103,K80:K86,K77:K78,K74:K75,K68:K72,K64:K66,K59:K62,K54:K57,K43:K52,K18:K40,K13:K16)</f>
        <v>0</v>
      </c>
      <c r="L198" s="78">
        <f t="shared" si="412"/>
        <v>0</v>
      </c>
      <c r="M198" s="78">
        <f t="shared" si="412"/>
        <v>0</v>
      </c>
      <c r="N198" s="78">
        <f>SUM(N118:N197,N105:N116,N89:N103,N80:N86,N77:N78,N74:N75,N68:N72,N64:N66,N59:N62,N54:N57,N43:N52,N18:N40,N13:N16)</f>
        <v>0</v>
      </c>
      <c r="O198" s="78">
        <f>SUM(O118:O197,O105:O116,O89:O103,O80:O86,O77:O78,O74:O75,O68:O72,O64:O66,O59:O62,O54:O57,O43:O52,O18:O40,O13:O16)</f>
        <v>0</v>
      </c>
    </row>
    <row r="199" spans="1:17" s="28" customFormat="1" ht="15" customHeight="1">
      <c r="A199" s="49" t="s">
        <v>48</v>
      </c>
      <c r="B199" s="50"/>
      <c r="C199" s="51"/>
      <c r="D199" s="51"/>
      <c r="E199" s="52"/>
      <c r="F199" s="53"/>
      <c r="G199" s="53"/>
      <c r="H199" s="53"/>
      <c r="I199" s="53"/>
      <c r="J199" s="53"/>
      <c r="K199" s="53"/>
      <c r="L199" s="54"/>
      <c r="M199" s="54"/>
      <c r="N199" s="54"/>
      <c r="O199" s="54"/>
      <c r="P199" s="68"/>
      <c r="Q199" s="68"/>
    </row>
    <row r="200" spans="1:17" ht="14.25" customHeight="1">
      <c r="A200" s="55"/>
      <c r="B200" s="273" t="s">
        <v>49</v>
      </c>
      <c r="C200" s="273"/>
      <c r="D200" s="273"/>
      <c r="E200" s="273"/>
      <c r="F200" s="273"/>
      <c r="G200" s="273"/>
      <c r="H200" s="56"/>
      <c r="I200" s="56"/>
      <c r="J200" s="56"/>
      <c r="K200" s="56"/>
      <c r="L200" s="57"/>
      <c r="M200" s="57"/>
      <c r="N200" s="57"/>
      <c r="O200" s="57"/>
    </row>
    <row r="201" spans="1:17">
      <c r="A201" s="55"/>
      <c r="B201" s="273" t="s">
        <v>409</v>
      </c>
      <c r="C201" s="273"/>
      <c r="D201" s="273"/>
      <c r="E201" s="273"/>
      <c r="F201" s="273"/>
      <c r="G201" s="273"/>
      <c r="H201" s="273"/>
      <c r="I201" s="273"/>
      <c r="J201" s="273"/>
      <c r="K201" s="273"/>
      <c r="L201" s="273"/>
      <c r="M201" s="273"/>
      <c r="N201" s="273"/>
      <c r="O201" s="273"/>
    </row>
    <row r="202" spans="1:17" ht="24" customHeight="1">
      <c r="A202" s="55"/>
      <c r="B202" s="273" t="s">
        <v>57</v>
      </c>
      <c r="C202" s="273"/>
      <c r="D202" s="273"/>
      <c r="E202" s="273"/>
      <c r="F202" s="273"/>
      <c r="G202" s="273"/>
      <c r="H202" s="273"/>
      <c r="I202" s="273"/>
      <c r="J202" s="273"/>
      <c r="K202" s="273"/>
      <c r="L202" s="273"/>
      <c r="M202" s="273"/>
      <c r="N202" s="273"/>
      <c r="O202" s="273"/>
    </row>
    <row r="203" spans="1:17" ht="14.25" customHeight="1">
      <c r="A203" s="55"/>
      <c r="B203" s="273" t="s">
        <v>58</v>
      </c>
      <c r="C203" s="273"/>
      <c r="D203" s="273"/>
      <c r="E203" s="273"/>
      <c r="F203" s="273"/>
      <c r="G203" s="273"/>
      <c r="H203" s="273"/>
      <c r="I203" s="273"/>
      <c r="J203" s="273"/>
      <c r="K203" s="273"/>
      <c r="L203" s="273"/>
      <c r="M203" s="273"/>
      <c r="N203" s="273"/>
      <c r="O203" s="273"/>
    </row>
    <row r="204" spans="1:17" ht="25.5" customHeight="1">
      <c r="A204" s="55"/>
      <c r="B204" s="273" t="s">
        <v>55</v>
      </c>
      <c r="C204" s="273"/>
      <c r="D204" s="273"/>
      <c r="E204" s="273"/>
      <c r="F204" s="273"/>
      <c r="G204" s="273"/>
      <c r="H204" s="273"/>
      <c r="I204" s="273"/>
      <c r="J204" s="273"/>
      <c r="K204" s="273"/>
      <c r="L204" s="273"/>
      <c r="M204" s="273"/>
      <c r="N204" s="273"/>
      <c r="O204" s="273"/>
    </row>
    <row r="205" spans="1:17" ht="14.25" customHeight="1">
      <c r="A205" s="55"/>
      <c r="B205" s="273" t="s">
        <v>59</v>
      </c>
      <c r="C205" s="273"/>
      <c r="D205" s="273"/>
      <c r="E205" s="273"/>
      <c r="F205" s="273"/>
      <c r="G205" s="273"/>
      <c r="H205" s="273"/>
      <c r="I205" s="273"/>
      <c r="J205" s="273"/>
      <c r="K205" s="273"/>
      <c r="L205" s="273"/>
      <c r="M205" s="273"/>
      <c r="N205" s="273"/>
      <c r="O205" s="273"/>
      <c r="P205" s="120"/>
    </row>
    <row r="206" spans="1:17" ht="18.95" customHeight="1">
      <c r="A206" s="58"/>
      <c r="B206" s="273" t="s">
        <v>70</v>
      </c>
      <c r="C206" s="273"/>
      <c r="D206" s="273"/>
      <c r="E206" s="273"/>
      <c r="F206" s="273"/>
      <c r="G206" s="273"/>
      <c r="H206" s="273"/>
      <c r="I206" s="273"/>
      <c r="J206" s="273"/>
      <c r="K206" s="273"/>
      <c r="L206" s="273"/>
      <c r="M206" s="273"/>
      <c r="N206" s="273"/>
      <c r="O206" s="273"/>
    </row>
    <row r="207" spans="1:17">
      <c r="A207" s="30"/>
      <c r="B207" s="29" t="s">
        <v>31</v>
      </c>
      <c r="C207" s="274" t="s">
        <v>0</v>
      </c>
      <c r="D207" s="274"/>
      <c r="E207" s="274"/>
      <c r="F207" s="274"/>
      <c r="G207" s="274"/>
      <c r="H207" s="274"/>
      <c r="I207" s="274"/>
      <c r="J207" s="274"/>
      <c r="K207" s="274"/>
      <c r="L207" s="31"/>
      <c r="M207" s="223">
        <f>N9</f>
        <v>0</v>
      </c>
      <c r="N207" s="223"/>
      <c r="O207" s="223"/>
    </row>
    <row r="208" spans="1:17">
      <c r="A208" s="30"/>
      <c r="C208" s="274" t="s">
        <v>33</v>
      </c>
      <c r="D208" s="274"/>
      <c r="E208" s="274"/>
      <c r="F208" s="228" t="s">
        <v>436</v>
      </c>
      <c r="G208" s="228"/>
      <c r="H208" s="228"/>
      <c r="I208" s="228"/>
      <c r="J208" s="228"/>
      <c r="K208" s="228"/>
      <c r="L208" s="31"/>
      <c r="M208" s="274" t="s">
        <v>34</v>
      </c>
      <c r="N208" s="274"/>
      <c r="O208" s="274"/>
    </row>
    <row r="209" spans="1:15">
      <c r="A209" s="30"/>
      <c r="B209" s="29"/>
      <c r="C209" s="31"/>
      <c r="D209" s="44"/>
      <c r="E209" s="31"/>
      <c r="F209" s="31"/>
      <c r="G209" s="31"/>
      <c r="H209" s="31"/>
      <c r="I209" s="31"/>
      <c r="J209" s="31"/>
      <c r="K209" s="31"/>
      <c r="L209" s="31"/>
      <c r="M209" s="31"/>
      <c r="N209" s="31"/>
      <c r="O209" s="31"/>
    </row>
    <row r="210" spans="1:15">
      <c r="A210" s="30"/>
      <c r="B210" s="29" t="s">
        <v>17</v>
      </c>
      <c r="C210" s="274" t="s">
        <v>0</v>
      </c>
      <c r="D210" s="274"/>
      <c r="E210" s="274"/>
      <c r="F210" s="274"/>
      <c r="G210" s="274"/>
      <c r="H210" s="274"/>
      <c r="I210" s="274"/>
      <c r="J210" s="274"/>
      <c r="K210" s="274"/>
      <c r="L210" s="31"/>
      <c r="M210" s="223">
        <f>M207</f>
        <v>0</v>
      </c>
      <c r="N210" s="223"/>
      <c r="O210" s="223"/>
    </row>
    <row r="211" spans="1:15">
      <c r="A211" s="30"/>
      <c r="B211" s="29"/>
      <c r="C211" s="274" t="s">
        <v>33</v>
      </c>
      <c r="D211" s="274"/>
      <c r="E211" s="274"/>
      <c r="F211" s="228" t="s">
        <v>436</v>
      </c>
      <c r="G211" s="228"/>
      <c r="H211" s="228"/>
      <c r="I211" s="228"/>
      <c r="J211" s="228"/>
      <c r="K211" s="228"/>
      <c r="L211" s="31"/>
      <c r="M211" s="274" t="s">
        <v>34</v>
      </c>
      <c r="N211" s="274"/>
      <c r="O211" s="274"/>
    </row>
    <row r="212" spans="1:15">
      <c r="A212" s="45"/>
      <c r="B212" s="28"/>
      <c r="C212" s="46"/>
      <c r="D212" s="47"/>
      <c r="E212" s="46"/>
      <c r="F212" s="46"/>
      <c r="G212" s="46"/>
      <c r="H212" s="46"/>
      <c r="I212" s="46"/>
      <c r="J212" s="46"/>
      <c r="K212" s="46"/>
      <c r="L212" s="46"/>
      <c r="M212" s="46"/>
      <c r="N212" s="46"/>
      <c r="O212" s="46"/>
    </row>
  </sheetData>
  <mergeCells count="51">
    <mergeCell ref="A87:O87"/>
    <mergeCell ref="A88:O88"/>
    <mergeCell ref="A104:O104"/>
    <mergeCell ref="A117:O117"/>
    <mergeCell ref="A63:O63"/>
    <mergeCell ref="A67:O67"/>
    <mergeCell ref="A73:O73"/>
    <mergeCell ref="A76:O76"/>
    <mergeCell ref="A79:O79"/>
    <mergeCell ref="A17:O17"/>
    <mergeCell ref="A41:O41"/>
    <mergeCell ref="A42:O42"/>
    <mergeCell ref="A53:O53"/>
    <mergeCell ref="A58:O58"/>
    <mergeCell ref="A12:O12"/>
    <mergeCell ref="A5:B5"/>
    <mergeCell ref="C5:O5"/>
    <mergeCell ref="A6:B6"/>
    <mergeCell ref="C6:O6"/>
    <mergeCell ref="A7:O7"/>
    <mergeCell ref="N8:O8"/>
    <mergeCell ref="N9:O9"/>
    <mergeCell ref="A10:A11"/>
    <mergeCell ref="B10:B11"/>
    <mergeCell ref="E10:J10"/>
    <mergeCell ref="K10:O10"/>
    <mergeCell ref="A1:O1"/>
    <mergeCell ref="A2:O2"/>
    <mergeCell ref="A3:O3"/>
    <mergeCell ref="A4:B4"/>
    <mergeCell ref="C4:O4"/>
    <mergeCell ref="C211:E211"/>
    <mergeCell ref="F211:K211"/>
    <mergeCell ref="M211:O211"/>
    <mergeCell ref="C207:E207"/>
    <mergeCell ref="F207:K207"/>
    <mergeCell ref="C208:E208"/>
    <mergeCell ref="F208:K208"/>
    <mergeCell ref="M208:O208"/>
    <mergeCell ref="C210:E210"/>
    <mergeCell ref="M207:O207"/>
    <mergeCell ref="F210:K210"/>
    <mergeCell ref="M210:O210"/>
    <mergeCell ref="B198:J198"/>
    <mergeCell ref="B201:O201"/>
    <mergeCell ref="B205:O205"/>
    <mergeCell ref="B203:O203"/>
    <mergeCell ref="B206:O206"/>
    <mergeCell ref="B204:O204"/>
    <mergeCell ref="B200:G200"/>
    <mergeCell ref="B202:O202"/>
  </mergeCells>
  <printOptions horizontalCentered="1"/>
  <pageMargins left="0" right="0" top="0.6692913385826772" bottom="0.43307086614173229" header="0.31496062992125984" footer="0.47244094488188981"/>
  <pageSetup paperSize="9" scale="91" firstPageNumber="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B715F-3D20-40AF-B287-38225E0013F7}">
  <sheetPr>
    <tabColor rgb="FF92D050"/>
  </sheetPr>
  <dimension ref="A1:Q75"/>
  <sheetViews>
    <sheetView topLeftCell="A53" zoomScaleNormal="100" zoomScaleSheetLayoutView="120" workbookViewId="0">
      <selection activeCell="S75" sqref="S75"/>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75" t="s">
        <v>56</v>
      </c>
      <c r="B1" s="275"/>
      <c r="C1" s="275"/>
      <c r="D1" s="275"/>
      <c r="E1" s="275"/>
      <c r="F1" s="275"/>
      <c r="G1" s="275"/>
      <c r="H1" s="275"/>
      <c r="I1" s="275"/>
      <c r="J1" s="275"/>
      <c r="K1" s="275"/>
      <c r="L1" s="275"/>
      <c r="M1" s="275"/>
      <c r="N1" s="275"/>
      <c r="O1" s="275"/>
    </row>
    <row r="2" spans="1:15" s="28" customFormat="1" ht="15" customHeight="1">
      <c r="A2" s="276" t="s">
        <v>80</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1.5"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28.5"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441</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O61</f>
        <v>0</v>
      </c>
      <c r="O8" s="283"/>
    </row>
    <row r="9" spans="1:15" s="28" customFormat="1" ht="14.25">
      <c r="A9" s="74"/>
      <c r="B9" s="74"/>
      <c r="C9" s="73"/>
      <c r="D9" s="72"/>
      <c r="E9" s="71"/>
      <c r="F9" s="71"/>
      <c r="G9" s="71"/>
      <c r="H9" s="71"/>
      <c r="I9" s="71"/>
      <c r="J9" s="71"/>
      <c r="K9" s="71"/>
      <c r="L9" s="70" t="s">
        <v>3</v>
      </c>
      <c r="M9" s="70"/>
      <c r="N9" s="284">
        <f>'Kopsavilkuma aprēķins'!D7</f>
        <v>0</v>
      </c>
      <c r="O9" s="284"/>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81.75" customHeight="1"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2.5" customHeight="1">
      <c r="A12" s="294" t="s">
        <v>339</v>
      </c>
      <c r="B12" s="295"/>
      <c r="C12" s="295"/>
      <c r="D12" s="295"/>
      <c r="E12" s="295"/>
      <c r="F12" s="295"/>
      <c r="G12" s="295"/>
      <c r="H12" s="295"/>
      <c r="I12" s="295"/>
      <c r="J12" s="295"/>
      <c r="K12" s="295"/>
      <c r="L12" s="295"/>
      <c r="M12" s="295"/>
      <c r="N12" s="295"/>
      <c r="O12" s="296"/>
    </row>
    <row r="13" spans="1:15" ht="45">
      <c r="A13" s="132">
        <v>1</v>
      </c>
      <c r="B13" s="133" t="s">
        <v>340</v>
      </c>
      <c r="C13" s="134" t="s">
        <v>84</v>
      </c>
      <c r="D13" s="135">
        <v>818</v>
      </c>
      <c r="E13" s="180"/>
      <c r="F13" s="182"/>
      <c r="G13" s="129">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46.5" customHeight="1">
      <c r="A14" s="132">
        <v>2</v>
      </c>
      <c r="B14" s="133" t="s">
        <v>341</v>
      </c>
      <c r="C14" s="134" t="s">
        <v>84</v>
      </c>
      <c r="D14" s="135">
        <v>818</v>
      </c>
      <c r="E14" s="180"/>
      <c r="F14" s="182"/>
      <c r="G14" s="129">
        <f>ROUND(E14*F14,2)</f>
        <v>0</v>
      </c>
      <c r="H14" s="180"/>
      <c r="I14" s="180"/>
      <c r="J14" s="122">
        <f>SUM(G14:I14)</f>
        <v>0</v>
      </c>
      <c r="K14" s="122">
        <f>ROUND(D14*E14,2)</f>
        <v>0</v>
      </c>
      <c r="L14" s="122">
        <f>ROUND(D14*G14,2)</f>
        <v>0</v>
      </c>
      <c r="M14" s="122">
        <f>ROUND(D14*H14,2)</f>
        <v>0</v>
      </c>
      <c r="N14" s="122">
        <f>ROUND(D14*I14,2)</f>
        <v>0</v>
      </c>
      <c r="O14" s="112">
        <f>SUM(L14:N14)</f>
        <v>0</v>
      </c>
    </row>
    <row r="15" spans="1:15" ht="33.75">
      <c r="A15" s="132">
        <v>3</v>
      </c>
      <c r="B15" s="133" t="s">
        <v>342</v>
      </c>
      <c r="C15" s="134" t="s">
        <v>84</v>
      </c>
      <c r="D15" s="135">
        <v>329.35</v>
      </c>
      <c r="E15" s="184"/>
      <c r="F15" s="185"/>
      <c r="G15" s="138">
        <f>ROUND(E15*F15,2)</f>
        <v>0</v>
      </c>
      <c r="H15" s="183"/>
      <c r="I15" s="183"/>
      <c r="J15" s="152">
        <f t="shared" ref="J15" si="7">SUM(G15:I15)</f>
        <v>0</v>
      </c>
      <c r="K15" s="152">
        <f>ROUND(D15*E15,2)</f>
        <v>0</v>
      </c>
      <c r="L15" s="152">
        <f t="shared" ref="L15" si="8">ROUND(D15*G15,2)</f>
        <v>0</v>
      </c>
      <c r="M15" s="152">
        <f t="shared" ref="M15" si="9">ROUND(D15*H15,2)</f>
        <v>0</v>
      </c>
      <c r="N15" s="152">
        <f t="shared" ref="N15" si="10">ROUND(D15*I15,2)</f>
        <v>0</v>
      </c>
      <c r="O15" s="119">
        <f t="shared" ref="O15" si="11">SUM(L15:N15)</f>
        <v>0</v>
      </c>
    </row>
    <row r="16" spans="1:15" ht="33.75">
      <c r="A16" s="132">
        <v>4</v>
      </c>
      <c r="B16" s="133" t="s">
        <v>343</v>
      </c>
      <c r="C16" s="134" t="s">
        <v>84</v>
      </c>
      <c r="D16" s="135">
        <v>26</v>
      </c>
      <c r="E16" s="184"/>
      <c r="F16" s="185"/>
      <c r="G16" s="138">
        <f>ROUND(E16*F16,2)</f>
        <v>0</v>
      </c>
      <c r="H16" s="183"/>
      <c r="I16" s="183"/>
      <c r="J16" s="152">
        <f t="shared" ref="J16" si="12">SUM(G16:I16)</f>
        <v>0</v>
      </c>
      <c r="K16" s="152">
        <f>ROUND(D16*E16,2)</f>
        <v>0</v>
      </c>
      <c r="L16" s="152">
        <f t="shared" ref="L16" si="13">ROUND(D16*G16,2)</f>
        <v>0</v>
      </c>
      <c r="M16" s="152">
        <f t="shared" ref="M16" si="14">ROUND(D16*H16,2)</f>
        <v>0</v>
      </c>
      <c r="N16" s="152">
        <f t="shared" ref="N16" si="15">ROUND(D16*I16,2)</f>
        <v>0</v>
      </c>
      <c r="O16" s="119">
        <f t="shared" ref="O16" si="16">SUM(L16:N16)</f>
        <v>0</v>
      </c>
    </row>
    <row r="17" spans="1:15" ht="33.75">
      <c r="A17" s="132">
        <v>5</v>
      </c>
      <c r="B17" s="133" t="s">
        <v>344</v>
      </c>
      <c r="C17" s="134" t="s">
        <v>77</v>
      </c>
      <c r="D17" s="135">
        <v>342</v>
      </c>
      <c r="E17" s="183"/>
      <c r="F17" s="185"/>
      <c r="G17" s="138">
        <f>ROUND(F17*E17,2)</f>
        <v>0</v>
      </c>
      <c r="H17" s="183"/>
      <c r="I17" s="183"/>
      <c r="J17" s="152">
        <f t="shared" ref="J17:J20" si="17">SUM(G17:I17)</f>
        <v>0</v>
      </c>
      <c r="K17" s="152">
        <f>ROUND(D17*E17,1)</f>
        <v>0</v>
      </c>
      <c r="L17" s="152">
        <f t="shared" ref="L17:L20" si="18">ROUND(D17*G17,2)</f>
        <v>0</v>
      </c>
      <c r="M17" s="152">
        <f t="shared" ref="M17:M20" si="19">ROUND(D17*H17,2)</f>
        <v>0</v>
      </c>
      <c r="N17" s="152">
        <f t="shared" ref="N17:N20" si="20">ROUND(D17*I17,2)</f>
        <v>0</v>
      </c>
      <c r="O17" s="119">
        <f t="shared" ref="O17:O20" si="21">SUM(L17:N17)</f>
        <v>0</v>
      </c>
    </row>
    <row r="18" spans="1:15" ht="33.75">
      <c r="A18" s="132">
        <v>6</v>
      </c>
      <c r="B18" s="133" t="s">
        <v>345</v>
      </c>
      <c r="C18" s="134" t="s">
        <v>77</v>
      </c>
      <c r="D18" s="135">
        <v>30</v>
      </c>
      <c r="E18" s="183"/>
      <c r="F18" s="185"/>
      <c r="G18" s="138">
        <f>ROUND(F18*E18,2)</f>
        <v>0</v>
      </c>
      <c r="H18" s="183"/>
      <c r="I18" s="183"/>
      <c r="J18" s="152">
        <f t="shared" si="17"/>
        <v>0</v>
      </c>
      <c r="K18" s="152">
        <f>ROUND(D18*E18,1)</f>
        <v>0</v>
      </c>
      <c r="L18" s="152">
        <f t="shared" si="18"/>
        <v>0</v>
      </c>
      <c r="M18" s="152">
        <f t="shared" si="19"/>
        <v>0</v>
      </c>
      <c r="N18" s="152">
        <f t="shared" si="20"/>
        <v>0</v>
      </c>
      <c r="O18" s="119">
        <f t="shared" si="21"/>
        <v>0</v>
      </c>
    </row>
    <row r="19" spans="1:15" ht="33.75">
      <c r="A19" s="132">
        <v>7</v>
      </c>
      <c r="B19" s="133" t="s">
        <v>346</v>
      </c>
      <c r="C19" s="134" t="s">
        <v>77</v>
      </c>
      <c r="D19" s="135">
        <v>342</v>
      </c>
      <c r="E19" s="183"/>
      <c r="F19" s="185"/>
      <c r="G19" s="138">
        <f>ROUND(F19*E19,2)</f>
        <v>0</v>
      </c>
      <c r="H19" s="183"/>
      <c r="I19" s="183"/>
      <c r="J19" s="152">
        <f t="shared" si="17"/>
        <v>0</v>
      </c>
      <c r="K19" s="152">
        <f>ROUND(D19*E19,1)</f>
        <v>0</v>
      </c>
      <c r="L19" s="152">
        <f t="shared" si="18"/>
        <v>0</v>
      </c>
      <c r="M19" s="152">
        <f t="shared" si="19"/>
        <v>0</v>
      </c>
      <c r="N19" s="152">
        <f t="shared" si="20"/>
        <v>0</v>
      </c>
      <c r="O19" s="119">
        <f t="shared" si="21"/>
        <v>0</v>
      </c>
    </row>
    <row r="20" spans="1:15" ht="67.5">
      <c r="A20" s="132">
        <v>8</v>
      </c>
      <c r="B20" s="133" t="s">
        <v>88</v>
      </c>
      <c r="C20" s="134" t="s">
        <v>84</v>
      </c>
      <c r="D20" s="135">
        <v>457.5</v>
      </c>
      <c r="E20" s="184"/>
      <c r="F20" s="185"/>
      <c r="G20" s="138">
        <f>ROUND(E20*F20,2)</f>
        <v>0</v>
      </c>
      <c r="H20" s="183"/>
      <c r="I20" s="183"/>
      <c r="J20" s="152">
        <f t="shared" si="17"/>
        <v>0</v>
      </c>
      <c r="K20" s="152">
        <f>ROUND(D20*E20,2)</f>
        <v>0</v>
      </c>
      <c r="L20" s="152">
        <f t="shared" si="18"/>
        <v>0</v>
      </c>
      <c r="M20" s="152">
        <f t="shared" si="19"/>
        <v>0</v>
      </c>
      <c r="N20" s="152">
        <f t="shared" si="20"/>
        <v>0</v>
      </c>
      <c r="O20" s="119">
        <f t="shared" si="21"/>
        <v>0</v>
      </c>
    </row>
    <row r="21" spans="1:15" ht="24" customHeight="1">
      <c r="A21" s="297" t="s">
        <v>347</v>
      </c>
      <c r="B21" s="298"/>
      <c r="C21" s="298"/>
      <c r="D21" s="298"/>
      <c r="E21" s="298"/>
      <c r="F21" s="298"/>
      <c r="G21" s="298"/>
      <c r="H21" s="298"/>
      <c r="I21" s="298"/>
      <c r="J21" s="298"/>
      <c r="K21" s="298"/>
      <c r="L21" s="298"/>
      <c r="M21" s="298"/>
      <c r="N21" s="298"/>
      <c r="O21" s="299"/>
    </row>
    <row r="22" spans="1:15" ht="69" customHeight="1">
      <c r="A22" s="132">
        <f>A20+1</f>
        <v>9</v>
      </c>
      <c r="B22" s="133" t="s">
        <v>376</v>
      </c>
      <c r="C22" s="134" t="s">
        <v>77</v>
      </c>
      <c r="D22" s="135">
        <v>3</v>
      </c>
      <c r="E22" s="183"/>
      <c r="F22" s="183"/>
      <c r="G22" s="152">
        <f t="shared" ref="G22" si="22">ROUND(F22*E22,2)</f>
        <v>0</v>
      </c>
      <c r="H22" s="183"/>
      <c r="I22" s="183"/>
      <c r="J22" s="152">
        <f t="shared" ref="J22:J25" si="23">SUM(G22:I22)</f>
        <v>0</v>
      </c>
      <c r="K22" s="152">
        <f t="shared" ref="K22" si="24">ROUND(D22*E22,1)</f>
        <v>0</v>
      </c>
      <c r="L22" s="152">
        <f t="shared" ref="L22:L25" si="25">ROUND(D22*G22,2)</f>
        <v>0</v>
      </c>
      <c r="M22" s="152">
        <f t="shared" ref="M22:M25" si="26">ROUND(D22*H22,2)</f>
        <v>0</v>
      </c>
      <c r="N22" s="152">
        <f t="shared" ref="N22:N25" si="27">ROUND(D22*I22,2)</f>
        <v>0</v>
      </c>
      <c r="O22" s="119">
        <f t="shared" ref="O22:O25" si="28">SUM(L22:N22)</f>
        <v>0</v>
      </c>
    </row>
    <row r="23" spans="1:15" ht="25.5" customHeight="1">
      <c r="A23" s="132">
        <v>10</v>
      </c>
      <c r="B23" s="133" t="s">
        <v>348</v>
      </c>
      <c r="C23" s="134" t="s">
        <v>87</v>
      </c>
      <c r="D23" s="135">
        <v>1</v>
      </c>
      <c r="E23" s="183"/>
      <c r="F23" s="183"/>
      <c r="G23" s="152">
        <f>ROUND(E23*F23,2)</f>
        <v>0</v>
      </c>
      <c r="H23" s="183"/>
      <c r="I23" s="183"/>
      <c r="J23" s="152">
        <f t="shared" si="23"/>
        <v>0</v>
      </c>
      <c r="K23" s="152">
        <f>ROUND(D23*E23,2)</f>
        <v>0</v>
      </c>
      <c r="L23" s="152">
        <f t="shared" si="25"/>
        <v>0</v>
      </c>
      <c r="M23" s="152">
        <f t="shared" si="26"/>
        <v>0</v>
      </c>
      <c r="N23" s="152">
        <f t="shared" si="27"/>
        <v>0</v>
      </c>
      <c r="O23" s="119">
        <f t="shared" si="28"/>
        <v>0</v>
      </c>
    </row>
    <row r="24" spans="1:15">
      <c r="A24" s="132">
        <v>11</v>
      </c>
      <c r="B24" s="133" t="s">
        <v>349</v>
      </c>
      <c r="C24" s="134" t="s">
        <v>87</v>
      </c>
      <c r="D24" s="135">
        <v>1</v>
      </c>
      <c r="E24" s="183"/>
      <c r="F24" s="183"/>
      <c r="G24" s="152">
        <f>ROUND(E24*F24,2)</f>
        <v>0</v>
      </c>
      <c r="H24" s="183"/>
      <c r="I24" s="183"/>
      <c r="J24" s="152">
        <f t="shared" si="23"/>
        <v>0</v>
      </c>
      <c r="K24" s="152">
        <f>ROUND(D24*E24,2)</f>
        <v>0</v>
      </c>
      <c r="L24" s="152">
        <f t="shared" si="25"/>
        <v>0</v>
      </c>
      <c r="M24" s="152">
        <f t="shared" si="26"/>
        <v>0</v>
      </c>
      <c r="N24" s="152">
        <f t="shared" si="27"/>
        <v>0</v>
      </c>
      <c r="O24" s="119">
        <f t="shared" si="28"/>
        <v>0</v>
      </c>
    </row>
    <row r="25" spans="1:15">
      <c r="A25" s="132">
        <v>12</v>
      </c>
      <c r="B25" s="133" t="s">
        <v>350</v>
      </c>
      <c r="C25" s="134" t="s">
        <v>87</v>
      </c>
      <c r="D25" s="135">
        <v>1</v>
      </c>
      <c r="E25" s="180"/>
      <c r="F25" s="180"/>
      <c r="G25" s="122">
        <f t="shared" ref="G25" si="29">ROUND(E25*F25,2)</f>
        <v>0</v>
      </c>
      <c r="H25" s="180"/>
      <c r="I25" s="180"/>
      <c r="J25" s="122">
        <f t="shared" si="23"/>
        <v>0</v>
      </c>
      <c r="K25" s="122">
        <f t="shared" ref="K25" si="30">ROUND(D25*E25,2)</f>
        <v>0</v>
      </c>
      <c r="L25" s="122">
        <f t="shared" si="25"/>
        <v>0</v>
      </c>
      <c r="M25" s="122">
        <f t="shared" si="26"/>
        <v>0</v>
      </c>
      <c r="N25" s="122">
        <f t="shared" si="27"/>
        <v>0</v>
      </c>
      <c r="O25" s="112">
        <f t="shared" si="28"/>
        <v>0</v>
      </c>
    </row>
    <row r="26" spans="1:15" ht="22.5">
      <c r="A26" s="132">
        <v>13</v>
      </c>
      <c r="B26" s="133" t="s">
        <v>351</v>
      </c>
      <c r="C26" s="134" t="s">
        <v>87</v>
      </c>
      <c r="D26" s="135">
        <v>1</v>
      </c>
      <c r="E26" s="183"/>
      <c r="F26" s="183"/>
      <c r="G26" s="152">
        <f>ROUND(E26*F26,2)</f>
        <v>0</v>
      </c>
      <c r="H26" s="183"/>
      <c r="I26" s="183"/>
      <c r="J26" s="152">
        <f>SUM(G26:I26)</f>
        <v>0</v>
      </c>
      <c r="K26" s="152">
        <f>ROUND(D26*E26,2)</f>
        <v>0</v>
      </c>
      <c r="L26" s="152">
        <f>ROUND(D26*G26,2)</f>
        <v>0</v>
      </c>
      <c r="M26" s="152">
        <f>ROUND(D26*H26,2)</f>
        <v>0</v>
      </c>
      <c r="N26" s="152">
        <f>ROUND(D26*I26,2)</f>
        <v>0</v>
      </c>
      <c r="O26" s="119">
        <f>SUM(L26:N26)</f>
        <v>0</v>
      </c>
    </row>
    <row r="27" spans="1:15" ht="56.25">
      <c r="A27" s="132">
        <v>14</v>
      </c>
      <c r="B27" s="133" t="s">
        <v>352</v>
      </c>
      <c r="C27" s="134" t="s">
        <v>353</v>
      </c>
      <c r="D27" s="135">
        <v>1</v>
      </c>
      <c r="E27" s="180"/>
      <c r="F27" s="180"/>
      <c r="G27" s="122">
        <f t="shared" ref="G27" si="31">ROUND(F27*E27,2)</f>
        <v>0</v>
      </c>
      <c r="H27" s="180"/>
      <c r="I27" s="180"/>
      <c r="J27" s="123">
        <f>ROUND(SUM(G27:I27),2)</f>
        <v>0</v>
      </c>
      <c r="K27" s="124">
        <f>ROUND(E27*D27,2)</f>
        <v>0</v>
      </c>
      <c r="L27" s="124">
        <f>ROUND(G27*D27,2)</f>
        <v>0</v>
      </c>
      <c r="M27" s="124">
        <f>ROUND(H27*D27,2)</f>
        <v>0</v>
      </c>
      <c r="N27" s="124">
        <f>ROUND(I27*D27,2)</f>
        <v>0</v>
      </c>
      <c r="O27" s="121">
        <f>ROUND(SUM(L27:N27),2)</f>
        <v>0</v>
      </c>
    </row>
    <row r="28" spans="1:15" ht="22.5">
      <c r="A28" s="132">
        <v>15</v>
      </c>
      <c r="B28" s="133" t="s">
        <v>354</v>
      </c>
      <c r="C28" s="134" t="s">
        <v>87</v>
      </c>
      <c r="D28" s="135">
        <v>2</v>
      </c>
      <c r="E28" s="183"/>
      <c r="F28" s="183"/>
      <c r="G28" s="152">
        <f>ROUND(E28*F28,2)</f>
        <v>0</v>
      </c>
      <c r="H28" s="183"/>
      <c r="I28" s="183"/>
      <c r="J28" s="152">
        <f t="shared" ref="J28:J29" si="32">SUM(G28:I28)</f>
        <v>0</v>
      </c>
      <c r="K28" s="152">
        <f>ROUND(D28*E28,2)</f>
        <v>0</v>
      </c>
      <c r="L28" s="152">
        <f t="shared" ref="L28:L29" si="33">ROUND(D28*G28,2)</f>
        <v>0</v>
      </c>
      <c r="M28" s="152">
        <f t="shared" ref="M28:M29" si="34">ROUND(D28*H28,2)</f>
        <v>0</v>
      </c>
      <c r="N28" s="152">
        <f t="shared" ref="N28:N29" si="35">ROUND(D28*I28,2)</f>
        <v>0</v>
      </c>
      <c r="O28" s="119">
        <f t="shared" ref="O28:O29" si="36">SUM(L28:N28)</f>
        <v>0</v>
      </c>
    </row>
    <row r="29" spans="1:15" ht="33.75">
      <c r="A29" s="132">
        <v>16</v>
      </c>
      <c r="B29" s="133" t="s">
        <v>355</v>
      </c>
      <c r="C29" s="134" t="s">
        <v>77</v>
      </c>
      <c r="D29" s="135">
        <v>3</v>
      </c>
      <c r="E29" s="183"/>
      <c r="F29" s="183"/>
      <c r="G29" s="152">
        <f t="shared" ref="G29" si="37">ROUND(E29*F29,2)</f>
        <v>0</v>
      </c>
      <c r="H29" s="183"/>
      <c r="I29" s="183"/>
      <c r="J29" s="152">
        <f t="shared" si="32"/>
        <v>0</v>
      </c>
      <c r="K29" s="152">
        <f t="shared" ref="K29" si="38">ROUND(D29*E29,2)</f>
        <v>0</v>
      </c>
      <c r="L29" s="152">
        <f t="shared" si="33"/>
        <v>0</v>
      </c>
      <c r="M29" s="152">
        <f t="shared" si="34"/>
        <v>0</v>
      </c>
      <c r="N29" s="152">
        <f t="shared" si="35"/>
        <v>0</v>
      </c>
      <c r="O29" s="119">
        <f t="shared" si="36"/>
        <v>0</v>
      </c>
    </row>
    <row r="30" spans="1:15">
      <c r="A30" s="132">
        <v>17</v>
      </c>
      <c r="B30" s="133" t="s">
        <v>356</v>
      </c>
      <c r="C30" s="134" t="s">
        <v>357</v>
      </c>
      <c r="D30" s="135">
        <v>1</v>
      </c>
      <c r="E30" s="183"/>
      <c r="F30" s="183"/>
      <c r="G30" s="152">
        <f>ROUND(F30*E30,2)</f>
        <v>0</v>
      </c>
      <c r="H30" s="183"/>
      <c r="I30" s="183"/>
      <c r="J30" s="152">
        <f t="shared" ref="J30:J32" si="39">SUM(G30:I30)</f>
        <v>0</v>
      </c>
      <c r="K30" s="152">
        <f>ROUND(D30*E30,1)</f>
        <v>0</v>
      </c>
      <c r="L30" s="152">
        <f t="shared" ref="L30:L32" si="40">ROUND(D30*G30,2)</f>
        <v>0</v>
      </c>
      <c r="M30" s="152">
        <f t="shared" ref="M30:M32" si="41">ROUND(D30*H30,2)</f>
        <v>0</v>
      </c>
      <c r="N30" s="152">
        <f t="shared" ref="N30:N32" si="42">ROUND(D30*I30,2)</f>
        <v>0</v>
      </c>
      <c r="O30" s="119">
        <f t="shared" ref="O30:O32" si="43">SUM(L30:N30)</f>
        <v>0</v>
      </c>
    </row>
    <row r="31" spans="1:15">
      <c r="A31" s="132">
        <v>18</v>
      </c>
      <c r="B31" s="133" t="s">
        <v>358</v>
      </c>
      <c r="C31" s="134" t="s">
        <v>77</v>
      </c>
      <c r="D31" s="135">
        <v>3</v>
      </c>
      <c r="E31" s="183"/>
      <c r="F31" s="183"/>
      <c r="G31" s="152">
        <f t="shared" ref="G31:G32" si="44">ROUND(E31*F31,2)</f>
        <v>0</v>
      </c>
      <c r="H31" s="183"/>
      <c r="I31" s="183"/>
      <c r="J31" s="152">
        <f t="shared" si="39"/>
        <v>0</v>
      </c>
      <c r="K31" s="152">
        <f t="shared" ref="K31:K32" si="45">ROUND(D31*E31,2)</f>
        <v>0</v>
      </c>
      <c r="L31" s="152">
        <f t="shared" si="40"/>
        <v>0</v>
      </c>
      <c r="M31" s="152">
        <f t="shared" si="41"/>
        <v>0</v>
      </c>
      <c r="N31" s="152">
        <f t="shared" si="42"/>
        <v>0</v>
      </c>
      <c r="O31" s="119">
        <f t="shared" si="43"/>
        <v>0</v>
      </c>
    </row>
    <row r="32" spans="1:15">
      <c r="A32" s="132">
        <v>19</v>
      </c>
      <c r="B32" s="133" t="s">
        <v>359</v>
      </c>
      <c r="C32" s="134" t="s">
        <v>77</v>
      </c>
      <c r="D32" s="135">
        <v>3</v>
      </c>
      <c r="E32" s="183"/>
      <c r="F32" s="183"/>
      <c r="G32" s="152">
        <f t="shared" si="44"/>
        <v>0</v>
      </c>
      <c r="H32" s="183"/>
      <c r="I32" s="183"/>
      <c r="J32" s="152">
        <f t="shared" si="39"/>
        <v>0</v>
      </c>
      <c r="K32" s="152">
        <f t="shared" si="45"/>
        <v>0</v>
      </c>
      <c r="L32" s="152">
        <f t="shared" si="40"/>
        <v>0</v>
      </c>
      <c r="M32" s="152">
        <f t="shared" si="41"/>
        <v>0</v>
      </c>
      <c r="N32" s="152">
        <f t="shared" si="42"/>
        <v>0</v>
      </c>
      <c r="O32" s="119">
        <f t="shared" si="43"/>
        <v>0</v>
      </c>
    </row>
    <row r="33" spans="1:15" ht="24" customHeight="1">
      <c r="A33" s="297" t="s">
        <v>89</v>
      </c>
      <c r="B33" s="298"/>
      <c r="C33" s="298"/>
      <c r="D33" s="298"/>
      <c r="E33" s="298"/>
      <c r="F33" s="298"/>
      <c r="G33" s="298"/>
      <c r="H33" s="298"/>
      <c r="I33" s="298"/>
      <c r="J33" s="298"/>
      <c r="K33" s="298"/>
      <c r="L33" s="298"/>
      <c r="M33" s="298"/>
      <c r="N33" s="298"/>
      <c r="O33" s="299"/>
    </row>
    <row r="34" spans="1:15" ht="67.5">
      <c r="A34" s="132">
        <v>20</v>
      </c>
      <c r="B34" s="133" t="s">
        <v>377</v>
      </c>
      <c r="C34" s="134" t="s">
        <v>77</v>
      </c>
      <c r="D34" s="135">
        <v>2</v>
      </c>
      <c r="E34" s="180"/>
      <c r="F34" s="180"/>
      <c r="G34" s="127">
        <f t="shared" ref="G34" si="46">ROUND(F34*E34,2)</f>
        <v>0</v>
      </c>
      <c r="H34" s="180"/>
      <c r="I34" s="180"/>
      <c r="J34" s="122">
        <f t="shared" ref="J34:J35" si="47">SUM(G34:I34)</f>
        <v>0</v>
      </c>
      <c r="K34" s="122">
        <f t="shared" ref="K34" si="48">ROUND(D34*E34,1)</f>
        <v>0</v>
      </c>
      <c r="L34" s="122">
        <f t="shared" ref="L34" si="49">ROUND(D34*G34,2)</f>
        <v>0</v>
      </c>
      <c r="M34" s="122">
        <f t="shared" ref="M34" si="50">ROUND(D34*H34,2)</f>
        <v>0</v>
      </c>
      <c r="N34" s="122">
        <f t="shared" ref="N34:N35" si="51">ROUND(D34*I34,2)</f>
        <v>0</v>
      </c>
      <c r="O34" s="112">
        <f t="shared" ref="O34" si="52">SUM(L34:N34)</f>
        <v>0</v>
      </c>
    </row>
    <row r="35" spans="1:15" ht="67.5">
      <c r="A35" s="132">
        <v>21</v>
      </c>
      <c r="B35" s="133" t="s">
        <v>378</v>
      </c>
      <c r="C35" s="134" t="s">
        <v>77</v>
      </c>
      <c r="D35" s="135">
        <v>8</v>
      </c>
      <c r="E35" s="180"/>
      <c r="F35" s="180"/>
      <c r="G35" s="127">
        <f>ROUND(E35*F35,2)</f>
        <v>0</v>
      </c>
      <c r="H35" s="180"/>
      <c r="I35" s="180"/>
      <c r="J35" s="123">
        <f t="shared" si="47"/>
        <v>0</v>
      </c>
      <c r="K35" s="127">
        <f>ROUND(D35*E35,2)</f>
        <v>0</v>
      </c>
      <c r="L35" s="127">
        <f>ROUND(D35*G35,2)</f>
        <v>0</v>
      </c>
      <c r="M35" s="127">
        <f>ROUND(D35*H35,2)</f>
        <v>0</v>
      </c>
      <c r="N35" s="127">
        <f t="shared" si="51"/>
        <v>0</v>
      </c>
      <c r="O35" s="95">
        <f>SUM(L35:N35)</f>
        <v>0</v>
      </c>
    </row>
    <row r="36" spans="1:15" ht="67.5">
      <c r="A36" s="132">
        <v>22</v>
      </c>
      <c r="B36" s="133" t="s">
        <v>379</v>
      </c>
      <c r="C36" s="134" t="s">
        <v>77</v>
      </c>
      <c r="D36" s="135">
        <v>62</v>
      </c>
      <c r="E36" s="180"/>
      <c r="F36" s="180"/>
      <c r="G36" s="122">
        <f t="shared" ref="G36" si="53">ROUND(F36*E36,2)</f>
        <v>0</v>
      </c>
      <c r="H36" s="180"/>
      <c r="I36" s="180"/>
      <c r="J36" s="123">
        <f>ROUND(SUM(G36:I36),2)</f>
        <v>0</v>
      </c>
      <c r="K36" s="124">
        <f>ROUND(E36*D36,2)</f>
        <v>0</v>
      </c>
      <c r="L36" s="124">
        <f>ROUND(G36*D36,2)</f>
        <v>0</v>
      </c>
      <c r="M36" s="124">
        <f>ROUND(H36*D36,2)</f>
        <v>0</v>
      </c>
      <c r="N36" s="124">
        <f>ROUND(I36*D36,2)</f>
        <v>0</v>
      </c>
      <c r="O36" s="121">
        <f>ROUND(SUM(L36:N36),2)</f>
        <v>0</v>
      </c>
    </row>
    <row r="37" spans="1:15" ht="22.5">
      <c r="A37" s="132">
        <v>23</v>
      </c>
      <c r="B37" s="133" t="s">
        <v>380</v>
      </c>
      <c r="C37" s="134" t="s">
        <v>87</v>
      </c>
      <c r="D37" s="135">
        <v>1</v>
      </c>
      <c r="E37" s="180"/>
      <c r="F37" s="182"/>
      <c r="G37" s="128">
        <f t="shared" ref="G37:G38" si="54">ROUND(E37*F37,2)</f>
        <v>0</v>
      </c>
      <c r="H37" s="180"/>
      <c r="I37" s="180"/>
      <c r="J37" s="123">
        <f t="shared" ref="J37:J38" si="55">SUM(G37:I37)</f>
        <v>0</v>
      </c>
      <c r="K37" s="123">
        <f t="shared" ref="K37:K38" si="56">ROUND(D37*E37,2)</f>
        <v>0</v>
      </c>
      <c r="L37" s="123">
        <f t="shared" ref="L37:L38" si="57">ROUND(D37*G37,2)</f>
        <v>0</v>
      </c>
      <c r="M37" s="123">
        <f t="shared" ref="M37:M38" si="58">ROUND(D37*H37,2)</f>
        <v>0</v>
      </c>
      <c r="N37" s="123">
        <f t="shared" ref="N37:N38" si="59">ROUND(D37*I37,2)</f>
        <v>0</v>
      </c>
      <c r="O37" s="114">
        <f t="shared" ref="O37:O38" si="60">SUM(L37:N37)</f>
        <v>0</v>
      </c>
    </row>
    <row r="38" spans="1:15" ht="101.25">
      <c r="A38" s="132">
        <v>24</v>
      </c>
      <c r="B38" s="133" t="s">
        <v>381</v>
      </c>
      <c r="C38" s="134" t="s">
        <v>353</v>
      </c>
      <c r="D38" s="135">
        <v>1</v>
      </c>
      <c r="E38" s="181"/>
      <c r="F38" s="182"/>
      <c r="G38" s="128">
        <f t="shared" si="54"/>
        <v>0</v>
      </c>
      <c r="H38" s="180"/>
      <c r="I38" s="180"/>
      <c r="J38" s="123">
        <f t="shared" si="55"/>
        <v>0</v>
      </c>
      <c r="K38" s="123">
        <f t="shared" si="56"/>
        <v>0</v>
      </c>
      <c r="L38" s="123">
        <f t="shared" si="57"/>
        <v>0</v>
      </c>
      <c r="M38" s="123">
        <f t="shared" si="58"/>
        <v>0</v>
      </c>
      <c r="N38" s="123">
        <f t="shared" si="59"/>
        <v>0</v>
      </c>
      <c r="O38" s="114">
        <f t="shared" si="60"/>
        <v>0</v>
      </c>
    </row>
    <row r="39" spans="1:15" ht="101.25">
      <c r="A39" s="132">
        <v>25</v>
      </c>
      <c r="B39" s="133" t="s">
        <v>382</v>
      </c>
      <c r="C39" s="134" t="s">
        <v>353</v>
      </c>
      <c r="D39" s="135">
        <v>1</v>
      </c>
      <c r="E39" s="181"/>
      <c r="F39" s="182"/>
      <c r="G39" s="128">
        <f t="shared" ref="G39" si="61">ROUND(E39*F39,2)</f>
        <v>0</v>
      </c>
      <c r="H39" s="180"/>
      <c r="I39" s="180"/>
      <c r="J39" s="123">
        <f t="shared" ref="J39" si="62">SUM(G39:I39)</f>
        <v>0</v>
      </c>
      <c r="K39" s="123">
        <f t="shared" ref="K39" si="63">ROUND(D39*E39,2)</f>
        <v>0</v>
      </c>
      <c r="L39" s="123">
        <f t="shared" ref="L39" si="64">ROUND(D39*G39,2)</f>
        <v>0</v>
      </c>
      <c r="M39" s="123">
        <f t="shared" ref="M39" si="65">ROUND(D39*H39,2)</f>
        <v>0</v>
      </c>
      <c r="N39" s="123">
        <f t="shared" ref="N39" si="66">ROUND(D39*I39,2)</f>
        <v>0</v>
      </c>
      <c r="O39" s="114">
        <f t="shared" ref="O39" si="67">SUM(L39:N39)</f>
        <v>0</v>
      </c>
    </row>
    <row r="40" spans="1:15" ht="95.25" customHeight="1">
      <c r="A40" s="132">
        <v>26</v>
      </c>
      <c r="B40" s="133" t="s">
        <v>383</v>
      </c>
      <c r="C40" s="134" t="s">
        <v>353</v>
      </c>
      <c r="D40" s="135">
        <v>2</v>
      </c>
      <c r="E40" s="181"/>
      <c r="F40" s="182"/>
      <c r="G40" s="128">
        <f t="shared" ref="G40" si="68">ROUND(E40*F40,2)</f>
        <v>0</v>
      </c>
      <c r="H40" s="180"/>
      <c r="I40" s="180"/>
      <c r="J40" s="123">
        <f t="shared" ref="J40" si="69">SUM(G40:I40)</f>
        <v>0</v>
      </c>
      <c r="K40" s="123">
        <f t="shared" ref="K40" si="70">ROUND(D40*E40,2)</f>
        <v>0</v>
      </c>
      <c r="L40" s="123">
        <f t="shared" ref="L40" si="71">ROUND(D40*G40,2)</f>
        <v>0</v>
      </c>
      <c r="M40" s="123">
        <f t="shared" ref="M40" si="72">ROUND(D40*H40,2)</f>
        <v>0</v>
      </c>
      <c r="N40" s="123">
        <f t="shared" ref="N40" si="73">ROUND(D40*I40,2)</f>
        <v>0</v>
      </c>
      <c r="O40" s="114">
        <f t="shared" ref="O40" si="74">SUM(L40:N40)</f>
        <v>0</v>
      </c>
    </row>
    <row r="41" spans="1:15" ht="95.25" customHeight="1">
      <c r="A41" s="132">
        <v>27</v>
      </c>
      <c r="B41" s="133" t="s">
        <v>384</v>
      </c>
      <c r="C41" s="134" t="s">
        <v>353</v>
      </c>
      <c r="D41" s="135">
        <v>1</v>
      </c>
      <c r="E41" s="181"/>
      <c r="F41" s="182"/>
      <c r="G41" s="128">
        <f t="shared" ref="G41" si="75">ROUND(E41*F41,2)</f>
        <v>0</v>
      </c>
      <c r="H41" s="180"/>
      <c r="I41" s="180"/>
      <c r="J41" s="123">
        <f t="shared" ref="J41" si="76">SUM(G41:I41)</f>
        <v>0</v>
      </c>
      <c r="K41" s="123">
        <f t="shared" ref="K41" si="77">ROUND(D41*E41,2)</f>
        <v>0</v>
      </c>
      <c r="L41" s="123">
        <f t="shared" ref="L41" si="78">ROUND(D41*G41,2)</f>
        <v>0</v>
      </c>
      <c r="M41" s="123">
        <f t="shared" ref="M41" si="79">ROUND(D41*H41,2)</f>
        <v>0</v>
      </c>
      <c r="N41" s="123">
        <f t="shared" ref="N41" si="80">ROUND(D41*I41,2)</f>
        <v>0</v>
      </c>
      <c r="O41" s="114">
        <f t="shared" ref="O41" si="81">SUM(L41:N41)</f>
        <v>0</v>
      </c>
    </row>
    <row r="42" spans="1:15" ht="22.5">
      <c r="A42" s="132">
        <v>28</v>
      </c>
      <c r="B42" s="133" t="s">
        <v>361</v>
      </c>
      <c r="C42" s="134" t="s">
        <v>360</v>
      </c>
      <c r="D42" s="135">
        <v>10</v>
      </c>
      <c r="E42" s="180"/>
      <c r="F42" s="180"/>
      <c r="G42" s="122">
        <f>ROUND(E42*F42,2)</f>
        <v>0</v>
      </c>
      <c r="H42" s="180"/>
      <c r="I42" s="180"/>
      <c r="J42" s="122">
        <f>SUM(G42:I42)</f>
        <v>0</v>
      </c>
      <c r="K42" s="122">
        <f>ROUND(D42*E42,2)</f>
        <v>0</v>
      </c>
      <c r="L42" s="122">
        <f>ROUND(D42*G42,2)</f>
        <v>0</v>
      </c>
      <c r="M42" s="122">
        <f>ROUND(D42*H42,2)</f>
        <v>0</v>
      </c>
      <c r="N42" s="122">
        <f>ROUND(D42*I42,2)</f>
        <v>0</v>
      </c>
      <c r="O42" s="112">
        <f>SUM(L42:N42)</f>
        <v>0</v>
      </c>
    </row>
    <row r="43" spans="1:15" ht="22.5">
      <c r="A43" s="132">
        <v>29</v>
      </c>
      <c r="B43" s="133" t="s">
        <v>362</v>
      </c>
      <c r="C43" s="134" t="s">
        <v>360</v>
      </c>
      <c r="D43" s="135">
        <v>2</v>
      </c>
      <c r="E43" s="180"/>
      <c r="F43" s="180"/>
      <c r="G43" s="122">
        <f t="shared" ref="G43:G44" si="82">ROUND(F43*E43,2)</f>
        <v>0</v>
      </c>
      <c r="H43" s="180"/>
      <c r="I43" s="180"/>
      <c r="J43" s="122">
        <f>SUM(G43:I43)</f>
        <v>0</v>
      </c>
      <c r="K43" s="122">
        <f t="shared" ref="K43:K44" si="83">ROUND(D43*E43,1)</f>
        <v>0</v>
      </c>
      <c r="L43" s="122">
        <f>ROUND(D43*G43,2)</f>
        <v>0</v>
      </c>
      <c r="M43" s="122">
        <f>ROUND(D43*H43,2)</f>
        <v>0</v>
      </c>
      <c r="N43" s="122">
        <f>ROUND(D43*I43,2)</f>
        <v>0</v>
      </c>
      <c r="O43" s="112">
        <f>SUM(L43:N43)</f>
        <v>0</v>
      </c>
    </row>
    <row r="44" spans="1:15" ht="22.5">
      <c r="A44" s="132">
        <v>30</v>
      </c>
      <c r="B44" s="133" t="s">
        <v>363</v>
      </c>
      <c r="C44" s="134" t="s">
        <v>360</v>
      </c>
      <c r="D44" s="135">
        <v>2</v>
      </c>
      <c r="E44" s="180"/>
      <c r="F44" s="180"/>
      <c r="G44" s="122">
        <f t="shared" si="82"/>
        <v>0</v>
      </c>
      <c r="H44" s="180"/>
      <c r="I44" s="180"/>
      <c r="J44" s="122">
        <f t="shared" ref="J44" si="84">SUM(G44:I44)</f>
        <v>0</v>
      </c>
      <c r="K44" s="122">
        <f t="shared" si="83"/>
        <v>0</v>
      </c>
      <c r="L44" s="122">
        <f t="shared" ref="L44" si="85">ROUND(D44*G44,2)</f>
        <v>0</v>
      </c>
      <c r="M44" s="122">
        <f t="shared" ref="M44" si="86">ROUND(D44*H44,2)</f>
        <v>0</v>
      </c>
      <c r="N44" s="122">
        <f t="shared" ref="N44" si="87">ROUND(D44*I44,2)</f>
        <v>0</v>
      </c>
      <c r="O44" s="112">
        <f t="shared" ref="O44" si="88">SUM(L44:N44)</f>
        <v>0</v>
      </c>
    </row>
    <row r="45" spans="1:15" ht="22.5">
      <c r="A45" s="132">
        <v>31</v>
      </c>
      <c r="B45" s="133" t="s">
        <v>364</v>
      </c>
      <c r="C45" s="134" t="s">
        <v>77</v>
      </c>
      <c r="D45" s="135">
        <v>40</v>
      </c>
      <c r="E45" s="180"/>
      <c r="F45" s="180"/>
      <c r="G45" s="122">
        <f>ROUND(F45*E45,2)</f>
        <v>0</v>
      </c>
      <c r="H45" s="180"/>
      <c r="I45" s="180"/>
      <c r="J45" s="122">
        <f>SUM(G45:I45)</f>
        <v>0</v>
      </c>
      <c r="K45" s="122">
        <f>ROUND(D45*E45,1)</f>
        <v>0</v>
      </c>
      <c r="L45" s="122">
        <f>ROUND(D45*G45,2)</f>
        <v>0</v>
      </c>
      <c r="M45" s="122">
        <f>ROUND(D45*H45,2)</f>
        <v>0</v>
      </c>
      <c r="N45" s="122">
        <f>ROUND(D45*I45,2)</f>
        <v>0</v>
      </c>
      <c r="O45" s="112">
        <f>SUM(L45:N45)</f>
        <v>0</v>
      </c>
    </row>
    <row r="46" spans="1:15" ht="22.5">
      <c r="A46" s="132">
        <v>32</v>
      </c>
      <c r="B46" s="133" t="s">
        <v>365</v>
      </c>
      <c r="C46" s="134" t="s">
        <v>77</v>
      </c>
      <c r="D46" s="135">
        <v>72</v>
      </c>
      <c r="E46" s="183"/>
      <c r="F46" s="185"/>
      <c r="G46" s="138">
        <f t="shared" ref="G46:G47" si="89">ROUND(E46*F46,2)</f>
        <v>0</v>
      </c>
      <c r="H46" s="183"/>
      <c r="I46" s="183"/>
      <c r="J46" s="152">
        <f t="shared" ref="J46:J47" si="90">SUM(G46:I46)</f>
        <v>0</v>
      </c>
      <c r="K46" s="152">
        <f t="shared" ref="K46:K47" si="91">ROUND(D46*E46,2)</f>
        <v>0</v>
      </c>
      <c r="L46" s="152">
        <f t="shared" ref="L46:L47" si="92">ROUND(D46*G46,2)</f>
        <v>0</v>
      </c>
      <c r="M46" s="152">
        <f t="shared" ref="M46:M47" si="93">ROUND(D46*H46,2)</f>
        <v>0</v>
      </c>
      <c r="N46" s="152">
        <f t="shared" ref="N46:N47" si="94">ROUND(D46*I46,2)</f>
        <v>0</v>
      </c>
      <c r="O46" s="119">
        <f t="shared" ref="O46:O47" si="95">SUM(L46:N46)</f>
        <v>0</v>
      </c>
    </row>
    <row r="47" spans="1:15" ht="33.75">
      <c r="A47" s="132">
        <v>33</v>
      </c>
      <c r="B47" s="133" t="s">
        <v>90</v>
      </c>
      <c r="C47" s="134" t="s">
        <v>77</v>
      </c>
      <c r="D47" s="135">
        <v>62</v>
      </c>
      <c r="E47" s="183"/>
      <c r="F47" s="183"/>
      <c r="G47" s="138">
        <f t="shared" si="89"/>
        <v>0</v>
      </c>
      <c r="H47" s="183"/>
      <c r="I47" s="183"/>
      <c r="J47" s="152">
        <f t="shared" si="90"/>
        <v>0</v>
      </c>
      <c r="K47" s="152">
        <f t="shared" si="91"/>
        <v>0</v>
      </c>
      <c r="L47" s="152">
        <f t="shared" si="92"/>
        <v>0</v>
      </c>
      <c r="M47" s="152">
        <f t="shared" si="93"/>
        <v>0</v>
      </c>
      <c r="N47" s="152">
        <f t="shared" si="94"/>
        <v>0</v>
      </c>
      <c r="O47" s="119">
        <f t="shared" si="95"/>
        <v>0</v>
      </c>
    </row>
    <row r="48" spans="1:15" ht="22.5">
      <c r="A48" s="132">
        <v>34</v>
      </c>
      <c r="B48" s="133" t="s">
        <v>93</v>
      </c>
      <c r="C48" s="134" t="s">
        <v>77</v>
      </c>
      <c r="D48" s="135">
        <v>72</v>
      </c>
      <c r="E48" s="183"/>
      <c r="F48" s="183"/>
      <c r="G48" s="152">
        <f t="shared" ref="G48:G49" si="96">ROUND(E48*F48,2)</f>
        <v>0</v>
      </c>
      <c r="H48" s="183"/>
      <c r="I48" s="183"/>
      <c r="J48" s="152">
        <f t="shared" ref="J48:J49" si="97">SUM(G48:I48)</f>
        <v>0</v>
      </c>
      <c r="K48" s="152">
        <f t="shared" ref="K48:K49" si="98">ROUND(D48*E48,2)</f>
        <v>0</v>
      </c>
      <c r="L48" s="152">
        <f t="shared" ref="L48:L49" si="99">ROUND(D48*G48,2)</f>
        <v>0</v>
      </c>
      <c r="M48" s="152">
        <f t="shared" ref="M48:M49" si="100">ROUND(D48*H48,2)</f>
        <v>0</v>
      </c>
      <c r="N48" s="152">
        <f t="shared" ref="N48:N49" si="101">ROUND(D48*I48,2)</f>
        <v>0</v>
      </c>
      <c r="O48" s="119">
        <f t="shared" ref="O48:O49" si="102">SUM(L48:N48)</f>
        <v>0</v>
      </c>
    </row>
    <row r="49" spans="1:17">
      <c r="A49" s="132">
        <v>35</v>
      </c>
      <c r="B49" s="133" t="s">
        <v>91</v>
      </c>
      <c r="C49" s="134" t="s">
        <v>77</v>
      </c>
      <c r="D49" s="135">
        <v>72</v>
      </c>
      <c r="E49" s="180"/>
      <c r="F49" s="182"/>
      <c r="G49" s="129">
        <f t="shared" si="96"/>
        <v>0</v>
      </c>
      <c r="H49" s="180"/>
      <c r="I49" s="180"/>
      <c r="J49" s="122">
        <f t="shared" si="97"/>
        <v>0</v>
      </c>
      <c r="K49" s="122">
        <f t="shared" si="98"/>
        <v>0</v>
      </c>
      <c r="L49" s="122">
        <f t="shared" si="99"/>
        <v>0</v>
      </c>
      <c r="M49" s="122">
        <f t="shared" si="100"/>
        <v>0</v>
      </c>
      <c r="N49" s="122">
        <f t="shared" si="101"/>
        <v>0</v>
      </c>
      <c r="O49" s="112">
        <f t="shared" si="102"/>
        <v>0</v>
      </c>
    </row>
    <row r="50" spans="1:17" ht="27" customHeight="1">
      <c r="A50" s="297" t="s">
        <v>366</v>
      </c>
      <c r="B50" s="298"/>
      <c r="C50" s="298"/>
      <c r="D50" s="298"/>
      <c r="E50" s="298"/>
      <c r="F50" s="298"/>
      <c r="G50" s="298"/>
      <c r="H50" s="298"/>
      <c r="I50" s="298"/>
      <c r="J50" s="298"/>
      <c r="K50" s="298"/>
      <c r="L50" s="298"/>
      <c r="M50" s="298"/>
      <c r="N50" s="298"/>
      <c r="O50" s="299"/>
    </row>
    <row r="51" spans="1:17" ht="67.5">
      <c r="A51" s="132">
        <v>36</v>
      </c>
      <c r="B51" s="133" t="s">
        <v>378</v>
      </c>
      <c r="C51" s="134" t="s">
        <v>77</v>
      </c>
      <c r="D51" s="135">
        <v>9</v>
      </c>
      <c r="E51" s="180"/>
      <c r="F51" s="180"/>
      <c r="G51" s="127">
        <f>ROUND(E51*F51,2)</f>
        <v>0</v>
      </c>
      <c r="H51" s="180"/>
      <c r="I51" s="180"/>
      <c r="J51" s="123">
        <f t="shared" ref="J51:J52" si="103">SUM(G51:I51)</f>
        <v>0</v>
      </c>
      <c r="K51" s="127">
        <f>ROUND(D51*E51,2)</f>
        <v>0</v>
      </c>
      <c r="L51" s="127">
        <f>ROUND(D51*G51,2)</f>
        <v>0</v>
      </c>
      <c r="M51" s="127">
        <f>ROUND(D51*H51,2)</f>
        <v>0</v>
      </c>
      <c r="N51" s="127">
        <f t="shared" ref="N51:N52" si="104">ROUND(D51*I51,2)</f>
        <v>0</v>
      </c>
      <c r="O51" s="95">
        <f>SUM(L51:N51)</f>
        <v>0</v>
      </c>
    </row>
    <row r="52" spans="1:17" ht="108.75" customHeight="1">
      <c r="A52" s="132">
        <v>37</v>
      </c>
      <c r="B52" s="133" t="s">
        <v>385</v>
      </c>
      <c r="C52" s="134" t="s">
        <v>353</v>
      </c>
      <c r="D52" s="135">
        <v>1</v>
      </c>
      <c r="E52" s="181"/>
      <c r="F52" s="182"/>
      <c r="G52" s="128">
        <f t="shared" ref="G52" si="105">ROUND(E52*F52,2)</f>
        <v>0</v>
      </c>
      <c r="H52" s="180"/>
      <c r="I52" s="180"/>
      <c r="J52" s="123">
        <f t="shared" si="103"/>
        <v>0</v>
      </c>
      <c r="K52" s="123">
        <f t="shared" ref="K52" si="106">ROUND(D52*E52,2)</f>
        <v>0</v>
      </c>
      <c r="L52" s="123">
        <f t="shared" ref="L52" si="107">ROUND(D52*G52,2)</f>
        <v>0</v>
      </c>
      <c r="M52" s="123">
        <f t="shared" ref="M52" si="108">ROUND(D52*H52,2)</f>
        <v>0</v>
      </c>
      <c r="N52" s="123">
        <f t="shared" si="104"/>
        <v>0</v>
      </c>
      <c r="O52" s="114">
        <f t="shared" ref="O52" si="109">SUM(L52:N52)</f>
        <v>0</v>
      </c>
    </row>
    <row r="53" spans="1:17" ht="45">
      <c r="A53" s="132">
        <v>38</v>
      </c>
      <c r="B53" s="133" t="s">
        <v>386</v>
      </c>
      <c r="C53" s="134" t="s">
        <v>353</v>
      </c>
      <c r="D53" s="135">
        <v>1</v>
      </c>
      <c r="E53" s="181"/>
      <c r="F53" s="182"/>
      <c r="G53" s="128">
        <f t="shared" ref="G53" si="110">ROUND(E53*F53,2)</f>
        <v>0</v>
      </c>
      <c r="H53" s="180"/>
      <c r="I53" s="180"/>
      <c r="J53" s="123">
        <f t="shared" ref="J53" si="111">SUM(G53:I53)</f>
        <v>0</v>
      </c>
      <c r="K53" s="123">
        <f t="shared" ref="K53" si="112">ROUND(D53*E53,2)</f>
        <v>0</v>
      </c>
      <c r="L53" s="123">
        <f t="shared" ref="L53" si="113">ROUND(D53*G53,2)</f>
        <v>0</v>
      </c>
      <c r="M53" s="123">
        <f t="shared" ref="M53" si="114">ROUND(D53*H53,2)</f>
        <v>0</v>
      </c>
      <c r="N53" s="123">
        <f t="shared" ref="N53" si="115">ROUND(D53*I53,2)</f>
        <v>0</v>
      </c>
      <c r="O53" s="114">
        <f t="shared" ref="O53" si="116">SUM(L53:N53)</f>
        <v>0</v>
      </c>
    </row>
    <row r="54" spans="1:17" ht="123.75">
      <c r="A54" s="132">
        <v>39</v>
      </c>
      <c r="B54" s="133" t="s">
        <v>387</v>
      </c>
      <c r="C54" s="134" t="s">
        <v>353</v>
      </c>
      <c r="D54" s="135">
        <v>9.6999999999999993</v>
      </c>
      <c r="E54" s="181"/>
      <c r="F54" s="182"/>
      <c r="G54" s="128">
        <f t="shared" ref="G54" si="117">ROUND(E54*F54,2)</f>
        <v>0</v>
      </c>
      <c r="H54" s="180"/>
      <c r="I54" s="180"/>
      <c r="J54" s="123">
        <f t="shared" ref="J54" si="118">SUM(G54:I54)</f>
        <v>0</v>
      </c>
      <c r="K54" s="123">
        <f t="shared" ref="K54" si="119">ROUND(D54*E54,2)</f>
        <v>0</v>
      </c>
      <c r="L54" s="123">
        <f t="shared" ref="L54" si="120">ROUND(D54*G54,2)</f>
        <v>0</v>
      </c>
      <c r="M54" s="123">
        <f t="shared" ref="M54" si="121">ROUND(D54*H54,2)</f>
        <v>0</v>
      </c>
      <c r="N54" s="123">
        <f t="shared" ref="N54" si="122">ROUND(D54*I54,2)</f>
        <v>0</v>
      </c>
      <c r="O54" s="114">
        <f t="shared" ref="O54" si="123">SUM(L54:N54)</f>
        <v>0</v>
      </c>
    </row>
    <row r="55" spans="1:17" ht="22.5">
      <c r="A55" s="132">
        <v>40</v>
      </c>
      <c r="B55" s="133" t="s">
        <v>361</v>
      </c>
      <c r="C55" s="134" t="s">
        <v>360</v>
      </c>
      <c r="D55" s="135">
        <v>2</v>
      </c>
      <c r="E55" s="180"/>
      <c r="F55" s="180"/>
      <c r="G55" s="122">
        <f>ROUND(E55*F55,2)</f>
        <v>0</v>
      </c>
      <c r="H55" s="180"/>
      <c r="I55" s="180"/>
      <c r="J55" s="122">
        <f>SUM(G55:I55)</f>
        <v>0</v>
      </c>
      <c r="K55" s="122">
        <f>ROUND(D55*E55,2)</f>
        <v>0</v>
      </c>
      <c r="L55" s="122">
        <f>ROUND(D55*G55,2)</f>
        <v>0</v>
      </c>
      <c r="M55" s="122">
        <f>ROUND(D55*H55,2)</f>
        <v>0</v>
      </c>
      <c r="N55" s="122">
        <f>ROUND(D55*I55,2)</f>
        <v>0</v>
      </c>
      <c r="O55" s="112">
        <f>SUM(L55:N55)</f>
        <v>0</v>
      </c>
    </row>
    <row r="56" spans="1:17" ht="22.5">
      <c r="A56" s="132">
        <v>41</v>
      </c>
      <c r="B56" s="133" t="s">
        <v>364</v>
      </c>
      <c r="C56" s="134" t="s">
        <v>77</v>
      </c>
      <c r="D56" s="135">
        <v>8</v>
      </c>
      <c r="E56" s="180"/>
      <c r="F56" s="180"/>
      <c r="G56" s="122">
        <f>ROUND(F56*E56,2)</f>
        <v>0</v>
      </c>
      <c r="H56" s="180"/>
      <c r="I56" s="180"/>
      <c r="J56" s="122">
        <f>SUM(G56:I56)</f>
        <v>0</v>
      </c>
      <c r="K56" s="122">
        <f>ROUND(D56*E56,1)</f>
        <v>0</v>
      </c>
      <c r="L56" s="122">
        <f>ROUND(D56*G56,2)</f>
        <v>0</v>
      </c>
      <c r="M56" s="122">
        <f>ROUND(D56*H56,2)</f>
        <v>0</v>
      </c>
      <c r="N56" s="122">
        <f>ROUND(D56*I56,2)</f>
        <v>0</v>
      </c>
      <c r="O56" s="112">
        <f>SUM(L56:N56)</f>
        <v>0</v>
      </c>
    </row>
    <row r="57" spans="1:17" ht="22.5">
      <c r="A57" s="132">
        <v>42</v>
      </c>
      <c r="B57" s="133" t="s">
        <v>365</v>
      </c>
      <c r="C57" s="134" t="s">
        <v>77</v>
      </c>
      <c r="D57" s="135">
        <v>9</v>
      </c>
      <c r="E57" s="183"/>
      <c r="F57" s="185"/>
      <c r="G57" s="138">
        <f t="shared" ref="G57:G60" si="124">ROUND(E57*F57,2)</f>
        <v>0</v>
      </c>
      <c r="H57" s="183"/>
      <c r="I57" s="183"/>
      <c r="J57" s="152">
        <f t="shared" ref="J57:J60" si="125">SUM(G57:I57)</f>
        <v>0</v>
      </c>
      <c r="K57" s="152">
        <f t="shared" ref="K57:K60" si="126">ROUND(D57*E57,2)</f>
        <v>0</v>
      </c>
      <c r="L57" s="152">
        <f t="shared" ref="L57:L60" si="127">ROUND(D57*G57,2)</f>
        <v>0</v>
      </c>
      <c r="M57" s="152">
        <f t="shared" ref="M57:M60" si="128">ROUND(D57*H57,2)</f>
        <v>0</v>
      </c>
      <c r="N57" s="152">
        <f t="shared" ref="N57:N60" si="129">ROUND(D57*I57,2)</f>
        <v>0</v>
      </c>
      <c r="O57" s="119">
        <f t="shared" ref="O57:O60" si="130">SUM(L57:N57)</f>
        <v>0</v>
      </c>
    </row>
    <row r="58" spans="1:17" ht="33.75">
      <c r="A58" s="132">
        <v>43</v>
      </c>
      <c r="B58" s="133" t="s">
        <v>90</v>
      </c>
      <c r="C58" s="134" t="s">
        <v>77</v>
      </c>
      <c r="D58" s="135">
        <v>7.2</v>
      </c>
      <c r="E58" s="183"/>
      <c r="F58" s="183"/>
      <c r="G58" s="138">
        <f t="shared" si="124"/>
        <v>0</v>
      </c>
      <c r="H58" s="183"/>
      <c r="I58" s="183"/>
      <c r="J58" s="152">
        <f t="shared" si="125"/>
        <v>0</v>
      </c>
      <c r="K58" s="152">
        <f t="shared" si="126"/>
        <v>0</v>
      </c>
      <c r="L58" s="152">
        <f t="shared" si="127"/>
        <v>0</v>
      </c>
      <c r="M58" s="152">
        <f t="shared" si="128"/>
        <v>0</v>
      </c>
      <c r="N58" s="152">
        <f t="shared" si="129"/>
        <v>0</v>
      </c>
      <c r="O58" s="119">
        <f t="shared" si="130"/>
        <v>0</v>
      </c>
    </row>
    <row r="59" spans="1:17" ht="22.5">
      <c r="A59" s="132">
        <v>44</v>
      </c>
      <c r="B59" s="133" t="s">
        <v>93</v>
      </c>
      <c r="C59" s="134" t="s">
        <v>77</v>
      </c>
      <c r="D59" s="135">
        <v>9</v>
      </c>
      <c r="E59" s="183"/>
      <c r="F59" s="183"/>
      <c r="G59" s="152">
        <f t="shared" si="124"/>
        <v>0</v>
      </c>
      <c r="H59" s="183"/>
      <c r="I59" s="183"/>
      <c r="J59" s="152">
        <f t="shared" si="125"/>
        <v>0</v>
      </c>
      <c r="K59" s="152">
        <f t="shared" si="126"/>
        <v>0</v>
      </c>
      <c r="L59" s="152">
        <f t="shared" si="127"/>
        <v>0</v>
      </c>
      <c r="M59" s="152">
        <f t="shared" si="128"/>
        <v>0</v>
      </c>
      <c r="N59" s="152">
        <f t="shared" si="129"/>
        <v>0</v>
      </c>
      <c r="O59" s="119">
        <f t="shared" si="130"/>
        <v>0</v>
      </c>
    </row>
    <row r="60" spans="1:17" ht="13.5" thickBot="1">
      <c r="A60" s="140">
        <v>45</v>
      </c>
      <c r="B60" s="141" t="s">
        <v>91</v>
      </c>
      <c r="C60" s="142" t="s">
        <v>77</v>
      </c>
      <c r="D60" s="143">
        <v>9</v>
      </c>
      <c r="E60" s="190"/>
      <c r="F60" s="189"/>
      <c r="G60" s="168">
        <f t="shared" si="124"/>
        <v>0</v>
      </c>
      <c r="H60" s="190"/>
      <c r="I60" s="190"/>
      <c r="J60" s="145">
        <f t="shared" si="125"/>
        <v>0</v>
      </c>
      <c r="K60" s="145">
        <f t="shared" si="126"/>
        <v>0</v>
      </c>
      <c r="L60" s="145">
        <f t="shared" si="127"/>
        <v>0</v>
      </c>
      <c r="M60" s="145">
        <f t="shared" si="128"/>
        <v>0</v>
      </c>
      <c r="N60" s="145">
        <f t="shared" si="129"/>
        <v>0</v>
      </c>
      <c r="O60" s="146">
        <f t="shared" si="130"/>
        <v>0</v>
      </c>
    </row>
    <row r="61" spans="1:17" s="48" customFormat="1" ht="26.25" customHeight="1">
      <c r="A61" s="77" t="s">
        <v>28</v>
      </c>
      <c r="B61" s="272" t="str">
        <f>A2</f>
        <v>Inženierrisinājumu daļa (UKT - Ūdensapgāde un kanalizācija-ārējā)</v>
      </c>
      <c r="C61" s="272"/>
      <c r="D61" s="272"/>
      <c r="E61" s="272"/>
      <c r="F61" s="272"/>
      <c r="G61" s="272"/>
      <c r="H61" s="272"/>
      <c r="I61" s="272"/>
      <c r="J61" s="272"/>
      <c r="K61" s="78">
        <f>SUM(K51:K60,K34:K49,K22:K32,K13:K20)</f>
        <v>0</v>
      </c>
      <c r="L61" s="78">
        <f>SUM(L51:L60,L34:L49,L22:L32,L13:L20)</f>
        <v>0</v>
      </c>
      <c r="M61" s="78">
        <f>SUM(M51:M60,M34:M49,M22:M32,M13:M20)</f>
        <v>0</v>
      </c>
      <c r="N61" s="78">
        <f>SUM(N13:N20,N22:N32,N34:N49,N51:N60)</f>
        <v>0</v>
      </c>
      <c r="O61" s="78">
        <f>SUM(O13:O20,O22:O32,O34:O48,O49,O51:O60)</f>
        <v>0</v>
      </c>
    </row>
    <row r="62" spans="1:17" s="28" customFormat="1" ht="15" customHeight="1">
      <c r="A62" s="49" t="s">
        <v>48</v>
      </c>
      <c r="B62" s="50"/>
      <c r="C62" s="51"/>
      <c r="D62" s="51"/>
      <c r="E62" s="52"/>
      <c r="F62" s="53"/>
      <c r="G62" s="53"/>
      <c r="H62" s="53"/>
      <c r="I62" s="53"/>
      <c r="J62" s="53"/>
      <c r="K62" s="53"/>
      <c r="L62" s="54"/>
      <c r="M62" s="54"/>
      <c r="N62" s="54"/>
      <c r="O62" s="54"/>
      <c r="P62" s="68"/>
      <c r="Q62" s="68"/>
    </row>
    <row r="63" spans="1:17" ht="14.25" customHeight="1">
      <c r="A63" s="55"/>
      <c r="B63" s="273" t="s">
        <v>49</v>
      </c>
      <c r="C63" s="273"/>
      <c r="D63" s="273"/>
      <c r="E63" s="273"/>
      <c r="F63" s="273"/>
      <c r="G63" s="273"/>
      <c r="H63" s="56"/>
      <c r="I63" s="56"/>
      <c r="J63" s="56"/>
      <c r="K63" s="56"/>
      <c r="L63" s="57"/>
      <c r="M63" s="57"/>
      <c r="N63" s="57"/>
      <c r="O63" s="57"/>
    </row>
    <row r="64" spans="1:17">
      <c r="A64" s="55"/>
      <c r="B64" s="273" t="s">
        <v>409</v>
      </c>
      <c r="C64" s="273"/>
      <c r="D64" s="273"/>
      <c r="E64" s="273"/>
      <c r="F64" s="273"/>
      <c r="G64" s="273"/>
      <c r="H64" s="273"/>
      <c r="I64" s="273"/>
      <c r="J64" s="273"/>
      <c r="K64" s="273"/>
      <c r="L64" s="273"/>
      <c r="M64" s="273"/>
      <c r="N64" s="273"/>
      <c r="O64" s="273"/>
    </row>
    <row r="65" spans="1:15" ht="24" customHeight="1">
      <c r="A65" s="55"/>
      <c r="B65" s="273" t="s">
        <v>57</v>
      </c>
      <c r="C65" s="273"/>
      <c r="D65" s="273"/>
      <c r="E65" s="273"/>
      <c r="F65" s="273"/>
      <c r="G65" s="273"/>
      <c r="H65" s="273"/>
      <c r="I65" s="273"/>
      <c r="J65" s="273"/>
      <c r="K65" s="273"/>
      <c r="L65" s="273"/>
      <c r="M65" s="273"/>
      <c r="N65" s="273"/>
      <c r="O65" s="273"/>
    </row>
    <row r="66" spans="1:15" ht="14.25" customHeight="1">
      <c r="A66" s="55"/>
      <c r="B66" s="273" t="s">
        <v>58</v>
      </c>
      <c r="C66" s="273"/>
      <c r="D66" s="273"/>
      <c r="E66" s="273"/>
      <c r="F66" s="273"/>
      <c r="G66" s="273"/>
      <c r="H66" s="273"/>
      <c r="I66" s="273"/>
      <c r="J66" s="273"/>
      <c r="K66" s="273"/>
      <c r="L66" s="273"/>
      <c r="M66" s="273"/>
      <c r="N66" s="273"/>
      <c r="O66" s="273"/>
    </row>
    <row r="67" spans="1:15" ht="25.5" customHeight="1">
      <c r="A67" s="55"/>
      <c r="B67" s="273" t="s">
        <v>55</v>
      </c>
      <c r="C67" s="273"/>
      <c r="D67" s="273"/>
      <c r="E67" s="273"/>
      <c r="F67" s="273"/>
      <c r="G67" s="273"/>
      <c r="H67" s="273"/>
      <c r="I67" s="273"/>
      <c r="J67" s="273"/>
      <c r="K67" s="273"/>
      <c r="L67" s="273"/>
      <c r="M67" s="273"/>
      <c r="N67" s="273"/>
      <c r="O67" s="273"/>
    </row>
    <row r="68" spans="1:15" ht="14.25" customHeight="1">
      <c r="A68" s="55"/>
      <c r="B68" s="273" t="s">
        <v>59</v>
      </c>
      <c r="C68" s="273"/>
      <c r="D68" s="273"/>
      <c r="E68" s="273"/>
      <c r="F68" s="273"/>
      <c r="G68" s="273"/>
      <c r="H68" s="273"/>
      <c r="I68" s="273"/>
      <c r="J68" s="273"/>
      <c r="K68" s="273"/>
      <c r="L68" s="273"/>
      <c r="M68" s="273"/>
      <c r="N68" s="273"/>
      <c r="O68" s="273"/>
    </row>
    <row r="69" spans="1:15" ht="21" customHeight="1">
      <c r="A69" s="58"/>
      <c r="B69" s="273" t="s">
        <v>70</v>
      </c>
      <c r="C69" s="273"/>
      <c r="D69" s="273"/>
      <c r="E69" s="273"/>
      <c r="F69" s="273"/>
      <c r="G69" s="273"/>
      <c r="H69" s="273"/>
      <c r="I69" s="273"/>
      <c r="J69" s="273"/>
      <c r="K69" s="273"/>
      <c r="L69" s="273"/>
      <c r="M69" s="273"/>
      <c r="N69" s="273"/>
      <c r="O69" s="273"/>
    </row>
    <row r="70" spans="1:15">
      <c r="A70" s="30"/>
      <c r="B70" s="29" t="s">
        <v>31</v>
      </c>
      <c r="C70" s="274" t="s">
        <v>0</v>
      </c>
      <c r="D70" s="274"/>
      <c r="E70" s="274"/>
      <c r="F70" s="274"/>
      <c r="G70" s="274"/>
      <c r="H70" s="274"/>
      <c r="I70" s="274"/>
      <c r="J70" s="274"/>
      <c r="K70" s="274"/>
      <c r="L70" s="31"/>
      <c r="M70" s="223">
        <f>N9</f>
        <v>0</v>
      </c>
      <c r="N70" s="223"/>
      <c r="O70" s="223"/>
    </row>
    <row r="71" spans="1:15">
      <c r="A71" s="30"/>
      <c r="C71" s="274" t="s">
        <v>33</v>
      </c>
      <c r="D71" s="274"/>
      <c r="E71" s="274"/>
      <c r="F71" s="228" t="s">
        <v>436</v>
      </c>
      <c r="G71" s="228"/>
      <c r="H71" s="228"/>
      <c r="I71" s="228"/>
      <c r="J71" s="228"/>
      <c r="K71" s="228"/>
      <c r="L71" s="31"/>
      <c r="M71" s="274" t="s">
        <v>34</v>
      </c>
      <c r="N71" s="274"/>
      <c r="O71" s="274"/>
    </row>
    <row r="72" spans="1:15">
      <c r="A72" s="30"/>
      <c r="B72" s="29"/>
      <c r="C72" s="31"/>
      <c r="D72" s="44"/>
      <c r="E72" s="31"/>
      <c r="F72" s="31"/>
      <c r="G72" s="31"/>
      <c r="H72" s="31"/>
      <c r="I72" s="31"/>
      <c r="J72" s="31"/>
      <c r="K72" s="31"/>
      <c r="L72" s="31"/>
      <c r="M72" s="31"/>
      <c r="N72" s="31"/>
      <c r="O72" s="31"/>
    </row>
    <row r="73" spans="1:15">
      <c r="A73" s="30"/>
      <c r="B73" s="29" t="s">
        <v>17</v>
      </c>
      <c r="C73" s="274" t="s">
        <v>0</v>
      </c>
      <c r="D73" s="274"/>
      <c r="E73" s="274"/>
      <c r="F73" s="274"/>
      <c r="G73" s="274"/>
      <c r="H73" s="274"/>
      <c r="I73" s="274"/>
      <c r="J73" s="274"/>
      <c r="K73" s="274"/>
      <c r="L73" s="31"/>
      <c r="M73" s="223">
        <f>M70</f>
        <v>0</v>
      </c>
      <c r="N73" s="223"/>
      <c r="O73" s="223"/>
    </row>
    <row r="74" spans="1:15">
      <c r="A74" s="30"/>
      <c r="B74" s="29"/>
      <c r="C74" s="274" t="s">
        <v>33</v>
      </c>
      <c r="D74" s="274"/>
      <c r="E74" s="274"/>
      <c r="F74" s="228" t="s">
        <v>436</v>
      </c>
      <c r="G74" s="228"/>
      <c r="H74" s="228"/>
      <c r="I74" s="228"/>
      <c r="J74" s="228"/>
      <c r="K74" s="228"/>
      <c r="L74" s="31"/>
      <c r="M74" s="274" t="s">
        <v>34</v>
      </c>
      <c r="N74" s="274"/>
      <c r="O74" s="274"/>
    </row>
    <row r="75" spans="1:15">
      <c r="A75" s="45"/>
      <c r="B75" s="28"/>
      <c r="C75" s="46"/>
      <c r="D75" s="47"/>
      <c r="E75" s="46"/>
      <c r="F75" s="46"/>
      <c r="G75" s="46"/>
      <c r="H75" s="46"/>
      <c r="I75" s="46"/>
      <c r="J75" s="46"/>
      <c r="K75" s="46"/>
      <c r="L75" s="46"/>
      <c r="M75" s="46"/>
      <c r="N75" s="46"/>
      <c r="O75" s="46"/>
    </row>
  </sheetData>
  <mergeCells count="40">
    <mergeCell ref="C74:E74"/>
    <mergeCell ref="F74:K74"/>
    <mergeCell ref="M74:O74"/>
    <mergeCell ref="C71:E71"/>
    <mergeCell ref="F71:K71"/>
    <mergeCell ref="M71:O71"/>
    <mergeCell ref="C73:E73"/>
    <mergeCell ref="F73:K73"/>
    <mergeCell ref="M73:O73"/>
    <mergeCell ref="F70:K70"/>
    <mergeCell ref="M70:O70"/>
    <mergeCell ref="K10:O10"/>
    <mergeCell ref="B66:O66"/>
    <mergeCell ref="B61:J61"/>
    <mergeCell ref="B63:G63"/>
    <mergeCell ref="B64:O64"/>
    <mergeCell ref="B65:O65"/>
    <mergeCell ref="A21:O21"/>
    <mergeCell ref="A33:O33"/>
    <mergeCell ref="A50:O50"/>
    <mergeCell ref="B67:O67"/>
    <mergeCell ref="B68:O68"/>
    <mergeCell ref="B69:O69"/>
    <mergeCell ref="C70:E70"/>
    <mergeCell ref="A10:A11"/>
    <mergeCell ref="B10:B11"/>
    <mergeCell ref="E10:J10"/>
    <mergeCell ref="A12:O12"/>
    <mergeCell ref="A5:B5"/>
    <mergeCell ref="C5:O5"/>
    <mergeCell ref="A6:B6"/>
    <mergeCell ref="C6:O6"/>
    <mergeCell ref="A7:O7"/>
    <mergeCell ref="N8:O8"/>
    <mergeCell ref="N9:O9"/>
    <mergeCell ref="A1:O1"/>
    <mergeCell ref="A2:O2"/>
    <mergeCell ref="A3:O3"/>
    <mergeCell ref="A4:B4"/>
    <mergeCell ref="C4:O4"/>
  </mergeCells>
  <printOptions horizontalCentered="1"/>
  <pageMargins left="0" right="0" top="0.6692913385826772" bottom="0.43307086614173229" header="0.31496062992125984" footer="0.47244094488188981"/>
  <pageSetup paperSize="9" scale="75" firstPageNumber="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55B36-6D47-4813-A50F-BAB2804916DE}">
  <sheetPr>
    <tabColor rgb="FF92D050"/>
  </sheetPr>
  <dimension ref="A1:Q57"/>
  <sheetViews>
    <sheetView tabSelected="1" topLeftCell="A15" zoomScaleNormal="100" zoomScaleSheetLayoutView="110" workbookViewId="0">
      <selection activeCell="K20" sqref="K20"/>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5703125" style="27" bestFit="1" customWidth="1"/>
    <col min="10" max="10" width="7.42578125" style="27" customWidth="1"/>
    <col min="11" max="11" width="8.42578125" style="27" customWidth="1"/>
    <col min="12" max="12" width="9.42578125" style="27" customWidth="1"/>
    <col min="13" max="14" width="9.85546875" style="27" customWidth="1"/>
    <col min="15" max="15" width="10" style="27" customWidth="1"/>
    <col min="16" max="16384" width="9.140625" style="4"/>
  </cols>
  <sheetData>
    <row r="1" spans="1:15" s="28" customFormat="1" ht="18.75" customHeight="1">
      <c r="A1" s="275" t="s">
        <v>50</v>
      </c>
      <c r="B1" s="275"/>
      <c r="C1" s="275"/>
      <c r="D1" s="275"/>
      <c r="E1" s="275"/>
      <c r="F1" s="275"/>
      <c r="G1" s="275"/>
      <c r="H1" s="275"/>
      <c r="I1" s="275"/>
      <c r="J1" s="275"/>
      <c r="K1" s="275"/>
      <c r="L1" s="275"/>
      <c r="M1" s="275"/>
      <c r="N1" s="275"/>
      <c r="O1" s="275"/>
    </row>
    <row r="2" spans="1:15" s="28" customFormat="1" ht="15" customHeight="1">
      <c r="A2" s="276" t="s">
        <v>86</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5.450000000000003"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31.5"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442</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O43</f>
        <v>0</v>
      </c>
      <c r="O8" s="283"/>
    </row>
    <row r="9" spans="1:15" s="28" customFormat="1" ht="14.25">
      <c r="A9" s="74"/>
      <c r="B9" s="74"/>
      <c r="C9" s="73"/>
      <c r="D9" s="72"/>
      <c r="E9" s="71"/>
      <c r="F9" s="71"/>
      <c r="G9" s="71"/>
      <c r="H9" s="71"/>
      <c r="I9" s="71"/>
      <c r="J9" s="71"/>
      <c r="K9" s="71"/>
      <c r="L9" s="70" t="s">
        <v>3</v>
      </c>
      <c r="M9" s="70"/>
      <c r="N9" s="284">
        <f>'Kopsavilkuma aprēķins'!D7</f>
        <v>0</v>
      </c>
      <c r="O9" s="284"/>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81.75" customHeight="1"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s="28" customFormat="1" ht="24.75" customHeight="1">
      <c r="A12" s="280" t="s">
        <v>92</v>
      </c>
      <c r="B12" s="281"/>
      <c r="C12" s="281"/>
      <c r="D12" s="281"/>
      <c r="E12" s="281"/>
      <c r="F12" s="281"/>
      <c r="G12" s="281"/>
      <c r="H12" s="281"/>
      <c r="I12" s="281"/>
      <c r="J12" s="281"/>
      <c r="K12" s="281"/>
      <c r="L12" s="281"/>
      <c r="M12" s="281"/>
      <c r="N12" s="281"/>
      <c r="O12" s="282"/>
    </row>
    <row r="13" spans="1:15" s="28" customFormat="1" ht="67.5">
      <c r="A13" s="132">
        <v>1</v>
      </c>
      <c r="B13" s="133" t="s">
        <v>388</v>
      </c>
      <c r="C13" s="134" t="s">
        <v>77</v>
      </c>
      <c r="D13" s="135">
        <v>70</v>
      </c>
      <c r="E13" s="180"/>
      <c r="F13" s="180"/>
      <c r="G13" s="122">
        <f t="shared" ref="G13" si="0">ROUND(F13*E13,2)</f>
        <v>0</v>
      </c>
      <c r="H13" s="180"/>
      <c r="I13" s="180"/>
      <c r="J13" s="123">
        <f>SUM(G13:I13)</f>
        <v>0</v>
      </c>
      <c r="K13" s="124">
        <f>ROUND(D13*E13,1)</f>
        <v>0</v>
      </c>
      <c r="L13" s="124">
        <f>ROUND(D13*G13,2)</f>
        <v>0</v>
      </c>
      <c r="M13" s="124">
        <f>ROUND(D13*H13,2)</f>
        <v>0</v>
      </c>
      <c r="N13" s="124">
        <f>ROUND(D13*I13,2)</f>
        <v>0</v>
      </c>
      <c r="O13" s="121">
        <f>SUM(L13:N13)</f>
        <v>0</v>
      </c>
    </row>
    <row r="14" spans="1:15" s="28" customFormat="1" ht="67.5">
      <c r="A14" s="132">
        <v>2</v>
      </c>
      <c r="B14" s="133" t="s">
        <v>389</v>
      </c>
      <c r="C14" s="134" t="s">
        <v>77</v>
      </c>
      <c r="D14" s="135">
        <v>6</v>
      </c>
      <c r="E14" s="180"/>
      <c r="F14" s="180"/>
      <c r="G14" s="122">
        <f t="shared" ref="G14" si="1">ROUND(F14*E14,2)</f>
        <v>0</v>
      </c>
      <c r="H14" s="180"/>
      <c r="I14" s="180"/>
      <c r="J14" s="123">
        <f>SUM(G14:I14)</f>
        <v>0</v>
      </c>
      <c r="K14" s="124">
        <f>ROUND(D14*E14,1)</f>
        <v>0</v>
      </c>
      <c r="L14" s="124">
        <f>ROUND(D14*G14,2)</f>
        <v>0</v>
      </c>
      <c r="M14" s="124">
        <f>ROUND(D14*H14,2)</f>
        <v>0</v>
      </c>
      <c r="N14" s="124">
        <f>ROUND(D14*I14,2)</f>
        <v>0</v>
      </c>
      <c r="O14" s="121">
        <f>SUM(L14:N14)</f>
        <v>0</v>
      </c>
    </row>
    <row r="15" spans="1:15" s="28" customFormat="1" ht="67.5">
      <c r="A15" s="132">
        <v>3</v>
      </c>
      <c r="B15" s="133" t="s">
        <v>390</v>
      </c>
      <c r="C15" s="134" t="s">
        <v>77</v>
      </c>
      <c r="D15" s="135">
        <v>105</v>
      </c>
      <c r="E15" s="180"/>
      <c r="F15" s="180"/>
      <c r="G15" s="122">
        <f t="shared" ref="G15:G17" si="2">ROUND(F15*E15,2)</f>
        <v>0</v>
      </c>
      <c r="H15" s="180"/>
      <c r="I15" s="180"/>
      <c r="J15" s="123">
        <f>SUM(G15:I15)</f>
        <v>0</v>
      </c>
      <c r="K15" s="124">
        <f>ROUND(D15*E15,1)</f>
        <v>0</v>
      </c>
      <c r="L15" s="124">
        <f>ROUND(D15*G15,2)</f>
        <v>0</v>
      </c>
      <c r="M15" s="124">
        <f>ROUND(D15*H15,2)</f>
        <v>0</v>
      </c>
      <c r="N15" s="124">
        <f>ROUND(D15*I15,2)</f>
        <v>0</v>
      </c>
      <c r="O15" s="121">
        <f>SUM(L15:N15)</f>
        <v>0</v>
      </c>
    </row>
    <row r="16" spans="1:15" s="28" customFormat="1" ht="67.5">
      <c r="A16" s="132">
        <v>4</v>
      </c>
      <c r="B16" s="133" t="s">
        <v>391</v>
      </c>
      <c r="C16" s="134" t="s">
        <v>77</v>
      </c>
      <c r="D16" s="135">
        <v>67</v>
      </c>
      <c r="E16" s="180"/>
      <c r="F16" s="180"/>
      <c r="G16" s="122">
        <f t="shared" si="2"/>
        <v>0</v>
      </c>
      <c r="H16" s="180"/>
      <c r="I16" s="180"/>
      <c r="J16" s="123">
        <f>ROUND(SUM(G16:I16),2)</f>
        <v>0</v>
      </c>
      <c r="K16" s="124">
        <f>ROUND(E16*D16,2)</f>
        <v>0</v>
      </c>
      <c r="L16" s="124">
        <f>ROUND(G16*D16,2)</f>
        <v>0</v>
      </c>
      <c r="M16" s="124">
        <f>ROUND(H16*D16,2)</f>
        <v>0</v>
      </c>
      <c r="N16" s="124">
        <f>ROUND(I16*D16,2)</f>
        <v>0</v>
      </c>
      <c r="O16" s="121">
        <f>ROUND(SUM(L16:N16),2)</f>
        <v>0</v>
      </c>
    </row>
    <row r="17" spans="1:15" s="28" customFormat="1" ht="67.5">
      <c r="A17" s="132">
        <v>5</v>
      </c>
      <c r="B17" s="133" t="s">
        <v>392</v>
      </c>
      <c r="C17" s="134" t="s">
        <v>77</v>
      </c>
      <c r="D17" s="135">
        <v>8</v>
      </c>
      <c r="E17" s="180"/>
      <c r="F17" s="180"/>
      <c r="G17" s="122">
        <f t="shared" si="2"/>
        <v>0</v>
      </c>
      <c r="H17" s="180"/>
      <c r="I17" s="180"/>
      <c r="J17" s="123">
        <f>ROUND(SUM(G17:I17),2)</f>
        <v>0</v>
      </c>
      <c r="K17" s="124">
        <f>ROUND(E17*D17,2)</f>
        <v>0</v>
      </c>
      <c r="L17" s="124">
        <f>ROUND(G17*D17,2)</f>
        <v>0</v>
      </c>
      <c r="M17" s="124">
        <f>ROUND(H17*D17,2)</f>
        <v>0</v>
      </c>
      <c r="N17" s="124">
        <f>ROUND(I17*D17,2)</f>
        <v>0</v>
      </c>
      <c r="O17" s="121">
        <f>ROUND(SUM(L17:N17),2)</f>
        <v>0</v>
      </c>
    </row>
    <row r="18" spans="1:15" s="28" customFormat="1" ht="90">
      <c r="A18" s="132">
        <v>6</v>
      </c>
      <c r="B18" s="133" t="s">
        <v>393</v>
      </c>
      <c r="C18" s="134" t="s">
        <v>353</v>
      </c>
      <c r="D18" s="135">
        <v>1</v>
      </c>
      <c r="E18" s="180"/>
      <c r="F18" s="180"/>
      <c r="G18" s="122">
        <f t="shared" ref="G18:G19" si="3">ROUND(E18*F18,2)</f>
        <v>0</v>
      </c>
      <c r="H18" s="180"/>
      <c r="I18" s="180"/>
      <c r="J18" s="123">
        <f t="shared" ref="J18:J19" si="4">SUM(G18:I18)</f>
        <v>0</v>
      </c>
      <c r="K18" s="124">
        <f t="shared" ref="K18:K19" si="5">ROUND(D18*E18,2)</f>
        <v>0</v>
      </c>
      <c r="L18" s="124">
        <f t="shared" ref="L18:L19" si="6">ROUND(D18*G18,2)</f>
        <v>0</v>
      </c>
      <c r="M18" s="124">
        <f t="shared" ref="M18:M19" si="7">ROUND(D18*H18,2)</f>
        <v>0</v>
      </c>
      <c r="N18" s="124">
        <f t="shared" ref="N18:N19" si="8">ROUND(D18*I18,2)</f>
        <v>0</v>
      </c>
      <c r="O18" s="121">
        <f t="shared" ref="O18:O19" si="9">SUM(L18:N18)</f>
        <v>0</v>
      </c>
    </row>
    <row r="19" spans="1:15" s="28" customFormat="1" ht="90">
      <c r="A19" s="132">
        <v>7</v>
      </c>
      <c r="B19" s="133" t="s">
        <v>394</v>
      </c>
      <c r="C19" s="134" t="s">
        <v>353</v>
      </c>
      <c r="D19" s="135">
        <v>5</v>
      </c>
      <c r="E19" s="180"/>
      <c r="F19" s="180"/>
      <c r="G19" s="122">
        <f t="shared" si="3"/>
        <v>0</v>
      </c>
      <c r="H19" s="180"/>
      <c r="I19" s="180"/>
      <c r="J19" s="123">
        <f t="shared" si="4"/>
        <v>0</v>
      </c>
      <c r="K19" s="124">
        <f t="shared" si="5"/>
        <v>0</v>
      </c>
      <c r="L19" s="124">
        <f t="shared" si="6"/>
        <v>0</v>
      </c>
      <c r="M19" s="124">
        <f t="shared" si="7"/>
        <v>0</v>
      </c>
      <c r="N19" s="124">
        <f t="shared" si="8"/>
        <v>0</v>
      </c>
      <c r="O19" s="121">
        <f t="shared" si="9"/>
        <v>0</v>
      </c>
    </row>
    <row r="20" spans="1:15" s="28" customFormat="1" ht="101.25">
      <c r="A20" s="132">
        <v>8</v>
      </c>
      <c r="B20" s="133" t="s">
        <v>395</v>
      </c>
      <c r="C20" s="134" t="s">
        <v>353</v>
      </c>
      <c r="D20" s="135">
        <v>2</v>
      </c>
      <c r="E20" s="180"/>
      <c r="F20" s="180"/>
      <c r="G20" s="122">
        <f t="shared" ref="G20:G22" si="10">ROUND(E20*F20,2)</f>
        <v>0</v>
      </c>
      <c r="H20" s="180"/>
      <c r="I20" s="180"/>
      <c r="J20" s="123">
        <f t="shared" ref="J20:J22" si="11">SUM(G20:I20)</f>
        <v>0</v>
      </c>
      <c r="K20" s="124">
        <f t="shared" ref="K20:K22" si="12">ROUND(D20*E20,2)</f>
        <v>0</v>
      </c>
      <c r="L20" s="124">
        <f t="shared" ref="L20:L22" si="13">ROUND(D20*G20,2)</f>
        <v>0</v>
      </c>
      <c r="M20" s="124">
        <f t="shared" ref="M20:M22" si="14">ROUND(D20*H20,2)</f>
        <v>0</v>
      </c>
      <c r="N20" s="124">
        <f t="shared" ref="N20:N22" si="15">ROUND(D20*I20,2)</f>
        <v>0</v>
      </c>
      <c r="O20" s="121">
        <f t="shared" ref="O20:O22" si="16">SUM(L20:N20)</f>
        <v>0</v>
      </c>
    </row>
    <row r="21" spans="1:15" s="28" customFormat="1" ht="101.25">
      <c r="A21" s="132">
        <v>9</v>
      </c>
      <c r="B21" s="133" t="s">
        <v>396</v>
      </c>
      <c r="C21" s="134" t="s">
        <v>353</v>
      </c>
      <c r="D21" s="135">
        <v>4</v>
      </c>
      <c r="E21" s="180"/>
      <c r="F21" s="180"/>
      <c r="G21" s="122">
        <f t="shared" si="10"/>
        <v>0</v>
      </c>
      <c r="H21" s="180"/>
      <c r="I21" s="180"/>
      <c r="J21" s="123">
        <f t="shared" si="11"/>
        <v>0</v>
      </c>
      <c r="K21" s="124">
        <f t="shared" si="12"/>
        <v>0</v>
      </c>
      <c r="L21" s="124">
        <f t="shared" si="13"/>
        <v>0</v>
      </c>
      <c r="M21" s="124">
        <f t="shared" si="14"/>
        <v>0</v>
      </c>
      <c r="N21" s="124">
        <f t="shared" si="15"/>
        <v>0</v>
      </c>
      <c r="O21" s="121">
        <f t="shared" si="16"/>
        <v>0</v>
      </c>
    </row>
    <row r="22" spans="1:15" s="28" customFormat="1" ht="101.25">
      <c r="A22" s="132">
        <v>10</v>
      </c>
      <c r="B22" s="133" t="s">
        <v>397</v>
      </c>
      <c r="C22" s="134" t="s">
        <v>353</v>
      </c>
      <c r="D22" s="135">
        <v>1</v>
      </c>
      <c r="E22" s="180"/>
      <c r="F22" s="180"/>
      <c r="G22" s="122">
        <f t="shared" si="10"/>
        <v>0</v>
      </c>
      <c r="H22" s="180"/>
      <c r="I22" s="180"/>
      <c r="J22" s="123">
        <f t="shared" si="11"/>
        <v>0</v>
      </c>
      <c r="K22" s="124">
        <f t="shared" si="12"/>
        <v>0</v>
      </c>
      <c r="L22" s="124">
        <f t="shared" si="13"/>
        <v>0</v>
      </c>
      <c r="M22" s="124">
        <f t="shared" si="14"/>
        <v>0</v>
      </c>
      <c r="N22" s="124">
        <f t="shared" si="15"/>
        <v>0</v>
      </c>
      <c r="O22" s="121">
        <f t="shared" si="16"/>
        <v>0</v>
      </c>
    </row>
    <row r="23" spans="1:15" s="28" customFormat="1" ht="78.75">
      <c r="A23" s="132">
        <v>11</v>
      </c>
      <c r="B23" s="133" t="s">
        <v>398</v>
      </c>
      <c r="C23" s="134" t="s">
        <v>353</v>
      </c>
      <c r="D23" s="135">
        <v>2</v>
      </c>
      <c r="E23" s="180"/>
      <c r="F23" s="180"/>
      <c r="G23" s="122">
        <f t="shared" ref="G23" si="17">ROUND(E23*F23,2)</f>
        <v>0</v>
      </c>
      <c r="H23" s="180"/>
      <c r="I23" s="180"/>
      <c r="J23" s="123">
        <f t="shared" ref="J23" si="18">SUM(G23:I23)</f>
        <v>0</v>
      </c>
      <c r="K23" s="124">
        <f t="shared" ref="K23" si="19">ROUND(D23*E23,2)</f>
        <v>0</v>
      </c>
      <c r="L23" s="124">
        <f t="shared" ref="L23" si="20">ROUND(D23*G23,2)</f>
        <v>0</v>
      </c>
      <c r="M23" s="124">
        <f t="shared" ref="M23" si="21">ROUND(D23*H23,2)</f>
        <v>0</v>
      </c>
      <c r="N23" s="124">
        <f t="shared" ref="N23" si="22">ROUND(D23*I23,2)</f>
        <v>0</v>
      </c>
      <c r="O23" s="121">
        <f t="shared" ref="O23" si="23">SUM(L23:N23)</f>
        <v>0</v>
      </c>
    </row>
    <row r="24" spans="1:15" s="28" customFormat="1" ht="74.45" customHeight="1">
      <c r="A24" s="132">
        <v>12</v>
      </c>
      <c r="B24" s="133" t="s">
        <v>398</v>
      </c>
      <c r="C24" s="134" t="s">
        <v>353</v>
      </c>
      <c r="D24" s="135">
        <v>1</v>
      </c>
      <c r="E24" s="180"/>
      <c r="F24" s="180"/>
      <c r="G24" s="122">
        <f t="shared" ref="G24:G25" si="24">ROUND(E24*F24,2)</f>
        <v>0</v>
      </c>
      <c r="H24" s="180"/>
      <c r="I24" s="180"/>
      <c r="J24" s="123">
        <f t="shared" ref="J24:J25" si="25">SUM(G24:I24)</f>
        <v>0</v>
      </c>
      <c r="K24" s="124">
        <f t="shared" ref="K24:K25" si="26">ROUND(D24*E24,2)</f>
        <v>0</v>
      </c>
      <c r="L24" s="124">
        <f t="shared" ref="L24:L25" si="27">ROUND(D24*G24,2)</f>
        <v>0</v>
      </c>
      <c r="M24" s="124">
        <f t="shared" ref="M24:M25" si="28">ROUND(D24*H24,2)</f>
        <v>0</v>
      </c>
      <c r="N24" s="124">
        <f t="shared" ref="N24:N25" si="29">ROUND(D24*I24,2)</f>
        <v>0</v>
      </c>
      <c r="O24" s="121">
        <f t="shared" ref="O24:O25" si="30">SUM(L24:N24)</f>
        <v>0</v>
      </c>
    </row>
    <row r="25" spans="1:15" s="28" customFormat="1" ht="78.75">
      <c r="A25" s="132">
        <v>13</v>
      </c>
      <c r="B25" s="133" t="s">
        <v>399</v>
      </c>
      <c r="C25" s="134" t="s">
        <v>353</v>
      </c>
      <c r="D25" s="135">
        <v>1</v>
      </c>
      <c r="E25" s="180"/>
      <c r="F25" s="180"/>
      <c r="G25" s="122">
        <f t="shared" si="24"/>
        <v>0</v>
      </c>
      <c r="H25" s="180"/>
      <c r="I25" s="180"/>
      <c r="J25" s="123">
        <f t="shared" si="25"/>
        <v>0</v>
      </c>
      <c r="K25" s="124">
        <f t="shared" si="26"/>
        <v>0</v>
      </c>
      <c r="L25" s="124">
        <f t="shared" si="27"/>
        <v>0</v>
      </c>
      <c r="M25" s="124">
        <f t="shared" si="28"/>
        <v>0</v>
      </c>
      <c r="N25" s="124">
        <f t="shared" si="29"/>
        <v>0</v>
      </c>
      <c r="O25" s="121">
        <f t="shared" si="30"/>
        <v>0</v>
      </c>
    </row>
    <row r="26" spans="1:15" s="28" customFormat="1" ht="90">
      <c r="A26" s="132">
        <v>14</v>
      </c>
      <c r="B26" s="133" t="s">
        <v>400</v>
      </c>
      <c r="C26" s="134" t="s">
        <v>353</v>
      </c>
      <c r="D26" s="135">
        <v>2</v>
      </c>
      <c r="E26" s="180"/>
      <c r="F26" s="180"/>
      <c r="G26" s="122">
        <f>ROUND(E26*F26,2)</f>
        <v>0</v>
      </c>
      <c r="H26" s="180"/>
      <c r="I26" s="180"/>
      <c r="J26" s="123">
        <f>SUM(G26:I26)</f>
        <v>0</v>
      </c>
      <c r="K26" s="124">
        <f>ROUND(D26*E26,2)</f>
        <v>0</v>
      </c>
      <c r="L26" s="124">
        <f>ROUND(D26*G26,2)</f>
        <v>0</v>
      </c>
      <c r="M26" s="124">
        <f>ROUND(D26*H26,2)</f>
        <v>0</v>
      </c>
      <c r="N26" s="124">
        <f>ROUND(D26*I26,2)</f>
        <v>0</v>
      </c>
      <c r="O26" s="121">
        <f>SUM(L26:N26)</f>
        <v>0</v>
      </c>
    </row>
    <row r="27" spans="1:15" s="28" customFormat="1" ht="45">
      <c r="A27" s="132">
        <v>15</v>
      </c>
      <c r="B27" s="133" t="s">
        <v>401</v>
      </c>
      <c r="C27" s="134" t="s">
        <v>353</v>
      </c>
      <c r="D27" s="135">
        <v>3</v>
      </c>
      <c r="E27" s="180"/>
      <c r="F27" s="180"/>
      <c r="G27" s="122">
        <f>ROUND(E27*F27,2)</f>
        <v>0</v>
      </c>
      <c r="H27" s="180"/>
      <c r="I27" s="180"/>
      <c r="J27" s="123">
        <f>SUM(G27:I27)</f>
        <v>0</v>
      </c>
      <c r="K27" s="124">
        <f>ROUND(D27*E27,2)</f>
        <v>0</v>
      </c>
      <c r="L27" s="124">
        <f>ROUND(D27*G27,2)</f>
        <v>0</v>
      </c>
      <c r="M27" s="124">
        <f>ROUND(D27*H27,2)</f>
        <v>0</v>
      </c>
      <c r="N27" s="124">
        <f>ROUND(D27*I27,2)</f>
        <v>0</v>
      </c>
      <c r="O27" s="121">
        <f>SUM(L27:N27)</f>
        <v>0</v>
      </c>
    </row>
    <row r="28" spans="1:15" s="28" customFormat="1" ht="33.75">
      <c r="A28" s="132">
        <v>16</v>
      </c>
      <c r="B28" s="133" t="s">
        <v>402</v>
      </c>
      <c r="C28" s="134" t="s">
        <v>353</v>
      </c>
      <c r="D28" s="135">
        <v>13</v>
      </c>
      <c r="E28" s="180"/>
      <c r="F28" s="180"/>
      <c r="G28" s="122">
        <f>ROUND(E28*F28,2)</f>
        <v>0</v>
      </c>
      <c r="H28" s="180"/>
      <c r="I28" s="180"/>
      <c r="J28" s="123">
        <f>SUM(G28:I28)</f>
        <v>0</v>
      </c>
      <c r="K28" s="124">
        <f>ROUND(D28*E28,2)</f>
        <v>0</v>
      </c>
      <c r="L28" s="124">
        <f>ROUND(D28*G28,2)</f>
        <v>0</v>
      </c>
      <c r="M28" s="124">
        <f>ROUND(D28*H28,2)</f>
        <v>0</v>
      </c>
      <c r="N28" s="124">
        <f>ROUND(D28*I28,2)</f>
        <v>0</v>
      </c>
      <c r="O28" s="121">
        <f>SUM(L28:N28)</f>
        <v>0</v>
      </c>
    </row>
    <row r="29" spans="1:15" s="28" customFormat="1" ht="22.5" customHeight="1">
      <c r="A29" s="132">
        <v>17</v>
      </c>
      <c r="B29" s="133" t="s">
        <v>403</v>
      </c>
      <c r="C29" s="134" t="s">
        <v>353</v>
      </c>
      <c r="D29" s="135">
        <v>1</v>
      </c>
      <c r="E29" s="180"/>
      <c r="F29" s="180"/>
      <c r="G29" s="122">
        <f t="shared" ref="G29:G31" si="31">ROUND(E29*F29,2)</f>
        <v>0</v>
      </c>
      <c r="H29" s="180"/>
      <c r="I29" s="180"/>
      <c r="J29" s="123">
        <f t="shared" ref="J29:J31" si="32">SUM(G29:I29)</f>
        <v>0</v>
      </c>
      <c r="K29" s="124">
        <f t="shared" ref="K29:K31" si="33">ROUND(D29*E29,2)</f>
        <v>0</v>
      </c>
      <c r="L29" s="124">
        <f t="shared" ref="L29:L31" si="34">ROUND(D29*G29,2)</f>
        <v>0</v>
      </c>
      <c r="M29" s="124">
        <f t="shared" ref="M29:M31" si="35">ROUND(D29*H29,2)</f>
        <v>0</v>
      </c>
      <c r="N29" s="124">
        <f t="shared" ref="N29:N31" si="36">ROUND(D29*I29,2)</f>
        <v>0</v>
      </c>
      <c r="O29" s="121">
        <f t="shared" ref="O29:O31" si="37">SUM(L29:N29)</f>
        <v>0</v>
      </c>
    </row>
    <row r="30" spans="1:15" s="28" customFormat="1" ht="23.1" customHeight="1">
      <c r="A30" s="132">
        <v>18</v>
      </c>
      <c r="B30" s="133" t="s">
        <v>404</v>
      </c>
      <c r="C30" s="134" t="s">
        <v>353</v>
      </c>
      <c r="D30" s="135">
        <v>26</v>
      </c>
      <c r="E30" s="180"/>
      <c r="F30" s="180"/>
      <c r="G30" s="122">
        <f t="shared" si="31"/>
        <v>0</v>
      </c>
      <c r="H30" s="180"/>
      <c r="I30" s="180"/>
      <c r="J30" s="123">
        <f t="shared" si="32"/>
        <v>0</v>
      </c>
      <c r="K30" s="124">
        <f t="shared" si="33"/>
        <v>0</v>
      </c>
      <c r="L30" s="124">
        <f t="shared" si="34"/>
        <v>0</v>
      </c>
      <c r="M30" s="124">
        <f t="shared" si="35"/>
        <v>0</v>
      </c>
      <c r="N30" s="124">
        <f t="shared" si="36"/>
        <v>0</v>
      </c>
      <c r="O30" s="121">
        <f t="shared" si="37"/>
        <v>0</v>
      </c>
    </row>
    <row r="31" spans="1:15" s="28" customFormat="1" ht="22.5">
      <c r="A31" s="132">
        <v>19</v>
      </c>
      <c r="B31" s="133" t="s">
        <v>405</v>
      </c>
      <c r="C31" s="134" t="s">
        <v>353</v>
      </c>
      <c r="D31" s="135">
        <v>1</v>
      </c>
      <c r="E31" s="180"/>
      <c r="F31" s="180"/>
      <c r="G31" s="122">
        <f t="shared" si="31"/>
        <v>0</v>
      </c>
      <c r="H31" s="180"/>
      <c r="I31" s="180"/>
      <c r="J31" s="123">
        <f t="shared" si="32"/>
        <v>0</v>
      </c>
      <c r="K31" s="124">
        <f t="shared" si="33"/>
        <v>0</v>
      </c>
      <c r="L31" s="124">
        <f t="shared" si="34"/>
        <v>0</v>
      </c>
      <c r="M31" s="124">
        <f t="shared" si="35"/>
        <v>0</v>
      </c>
      <c r="N31" s="124">
        <f t="shared" si="36"/>
        <v>0</v>
      </c>
      <c r="O31" s="121">
        <f t="shared" si="37"/>
        <v>0</v>
      </c>
    </row>
    <row r="32" spans="1:15" s="28" customFormat="1" ht="56.25">
      <c r="A32" s="132">
        <v>20</v>
      </c>
      <c r="B32" s="133" t="s">
        <v>406</v>
      </c>
      <c r="C32" s="134" t="s">
        <v>353</v>
      </c>
      <c r="D32" s="135">
        <v>1</v>
      </c>
      <c r="E32" s="180"/>
      <c r="F32" s="180"/>
      <c r="G32" s="122">
        <f t="shared" ref="G32" si="38">ROUND(E32*F32,2)</f>
        <v>0</v>
      </c>
      <c r="H32" s="180"/>
      <c r="I32" s="180"/>
      <c r="J32" s="123">
        <f t="shared" ref="J32" si="39">SUM(G32:I32)</f>
        <v>0</v>
      </c>
      <c r="K32" s="124">
        <f t="shared" ref="K32" si="40">ROUND(D32*E32,2)</f>
        <v>0</v>
      </c>
      <c r="L32" s="124">
        <f t="shared" ref="L32" si="41">ROUND(D32*G32,2)</f>
        <v>0</v>
      </c>
      <c r="M32" s="124">
        <f t="shared" ref="M32" si="42">ROUND(D32*H32,2)</f>
        <v>0</v>
      </c>
      <c r="N32" s="124">
        <f t="shared" ref="N32" si="43">ROUND(D32*I32,2)</f>
        <v>0</v>
      </c>
      <c r="O32" s="121">
        <f t="shared" ref="O32" si="44">SUM(L32:N32)</f>
        <v>0</v>
      </c>
    </row>
    <row r="33" spans="1:17" s="28" customFormat="1" ht="45">
      <c r="A33" s="132">
        <v>21</v>
      </c>
      <c r="B33" s="133" t="s">
        <v>407</v>
      </c>
      <c r="C33" s="134" t="s">
        <v>353</v>
      </c>
      <c r="D33" s="135">
        <v>1</v>
      </c>
      <c r="E33" s="180"/>
      <c r="F33" s="180"/>
      <c r="G33" s="122">
        <f t="shared" ref="G33" si="45">ROUND(E33*F33,2)</f>
        <v>0</v>
      </c>
      <c r="H33" s="180"/>
      <c r="I33" s="180"/>
      <c r="J33" s="123">
        <f t="shared" ref="J33" si="46">SUM(G33:I33)</f>
        <v>0</v>
      </c>
      <c r="K33" s="124">
        <f t="shared" ref="K33" si="47">ROUND(D33*E33,2)</f>
        <v>0</v>
      </c>
      <c r="L33" s="124">
        <f t="shared" ref="L33" si="48">ROUND(D33*G33,2)</f>
        <v>0</v>
      </c>
      <c r="M33" s="124">
        <f t="shared" ref="M33" si="49">ROUND(D33*H33,2)</f>
        <v>0</v>
      </c>
      <c r="N33" s="124">
        <f t="shared" ref="N33" si="50">ROUND(D33*I33,2)</f>
        <v>0</v>
      </c>
      <c r="O33" s="121">
        <f t="shared" ref="O33" si="51">SUM(L33:N33)</f>
        <v>0</v>
      </c>
    </row>
    <row r="34" spans="1:17" s="28" customFormat="1" ht="33.75">
      <c r="A34" s="132">
        <v>22</v>
      </c>
      <c r="B34" s="133" t="s">
        <v>408</v>
      </c>
      <c r="C34" s="134" t="s">
        <v>78</v>
      </c>
      <c r="D34" s="135">
        <v>280</v>
      </c>
      <c r="E34" s="180"/>
      <c r="F34" s="180"/>
      <c r="G34" s="122">
        <f t="shared" ref="G34" si="52">ROUND(E34*F34,2)</f>
        <v>0</v>
      </c>
      <c r="H34" s="180"/>
      <c r="I34" s="180"/>
      <c r="J34" s="123">
        <f t="shared" ref="J34" si="53">SUM(G34:I34)</f>
        <v>0</v>
      </c>
      <c r="K34" s="124">
        <f t="shared" ref="K34" si="54">ROUND(D34*E34,2)</f>
        <v>0</v>
      </c>
      <c r="L34" s="124">
        <f t="shared" ref="L34" si="55">ROUND(D34*G34,2)</f>
        <v>0</v>
      </c>
      <c r="M34" s="124">
        <f t="shared" ref="M34" si="56">ROUND(D34*H34,2)</f>
        <v>0</v>
      </c>
      <c r="N34" s="124">
        <f t="shared" ref="N34" si="57">ROUND(D34*I34,2)</f>
        <v>0</v>
      </c>
      <c r="O34" s="121">
        <f t="shared" ref="O34" si="58">SUM(L34:N34)</f>
        <v>0</v>
      </c>
    </row>
    <row r="35" spans="1:17" s="28" customFormat="1" ht="22.5">
      <c r="A35" s="132">
        <v>23</v>
      </c>
      <c r="B35" s="133" t="s">
        <v>361</v>
      </c>
      <c r="C35" s="134" t="s">
        <v>360</v>
      </c>
      <c r="D35" s="135">
        <v>32</v>
      </c>
      <c r="E35" s="180"/>
      <c r="F35" s="180"/>
      <c r="G35" s="122">
        <f>ROUND(E35*F35,2)</f>
        <v>0</v>
      </c>
      <c r="H35" s="180"/>
      <c r="I35" s="180"/>
      <c r="J35" s="123">
        <f>SUM(G35:I35)</f>
        <v>0</v>
      </c>
      <c r="K35" s="124">
        <f>ROUND(D35*E35,2)</f>
        <v>0</v>
      </c>
      <c r="L35" s="124">
        <f>ROUND(D35*G35,2)</f>
        <v>0</v>
      </c>
      <c r="M35" s="124">
        <f>ROUND(D35*H35,2)</f>
        <v>0</v>
      </c>
      <c r="N35" s="124">
        <f>ROUND(D35*I35,2)</f>
        <v>0</v>
      </c>
      <c r="O35" s="121">
        <f>SUM(L35:N35)</f>
        <v>0</v>
      </c>
    </row>
    <row r="36" spans="1:17" s="28" customFormat="1" ht="22.5">
      <c r="A36" s="132">
        <v>24</v>
      </c>
      <c r="B36" s="133" t="s">
        <v>362</v>
      </c>
      <c r="C36" s="134" t="s">
        <v>360</v>
      </c>
      <c r="D36" s="135">
        <v>4</v>
      </c>
      <c r="E36" s="180"/>
      <c r="F36" s="180"/>
      <c r="G36" s="122">
        <f t="shared" ref="G36:G37" si="59">ROUND(F36*E36,2)</f>
        <v>0</v>
      </c>
      <c r="H36" s="180"/>
      <c r="I36" s="180"/>
      <c r="J36" s="123">
        <f>SUM(G36:I36)</f>
        <v>0</v>
      </c>
      <c r="K36" s="124">
        <f t="shared" ref="K36:K37" si="60">ROUND(D36*E36,1)</f>
        <v>0</v>
      </c>
      <c r="L36" s="124">
        <f>ROUND(D36*G36,2)</f>
        <v>0</v>
      </c>
      <c r="M36" s="124">
        <f>ROUND(D36*H36,2)</f>
        <v>0</v>
      </c>
      <c r="N36" s="124">
        <f>ROUND(D36*I36,2)</f>
        <v>0</v>
      </c>
      <c r="O36" s="121">
        <f>SUM(L36:N36)</f>
        <v>0</v>
      </c>
    </row>
    <row r="37" spans="1:17" s="28" customFormat="1" ht="22.5">
      <c r="A37" s="132">
        <v>25</v>
      </c>
      <c r="B37" s="133" t="s">
        <v>363</v>
      </c>
      <c r="C37" s="134" t="s">
        <v>360</v>
      </c>
      <c r="D37" s="135">
        <v>1</v>
      </c>
      <c r="E37" s="180"/>
      <c r="F37" s="180"/>
      <c r="G37" s="122">
        <f t="shared" si="59"/>
        <v>0</v>
      </c>
      <c r="H37" s="180"/>
      <c r="I37" s="180"/>
      <c r="J37" s="123">
        <f t="shared" ref="J37" si="61">SUM(G37:I37)</f>
        <v>0</v>
      </c>
      <c r="K37" s="124">
        <f t="shared" si="60"/>
        <v>0</v>
      </c>
      <c r="L37" s="124">
        <f t="shared" ref="L37" si="62">ROUND(D37*G37,2)</f>
        <v>0</v>
      </c>
      <c r="M37" s="124">
        <f t="shared" ref="M37" si="63">ROUND(D37*H37,2)</f>
        <v>0</v>
      </c>
      <c r="N37" s="124">
        <f t="shared" ref="N37" si="64">ROUND(D37*I37,2)</f>
        <v>0</v>
      </c>
      <c r="O37" s="121">
        <f t="shared" ref="O37" si="65">SUM(L37:N37)</f>
        <v>0</v>
      </c>
    </row>
    <row r="38" spans="1:17" s="28" customFormat="1" ht="22.5">
      <c r="A38" s="132">
        <v>26</v>
      </c>
      <c r="B38" s="133" t="s">
        <v>364</v>
      </c>
      <c r="C38" s="134" t="s">
        <v>77</v>
      </c>
      <c r="D38" s="135">
        <v>128</v>
      </c>
      <c r="E38" s="180"/>
      <c r="F38" s="180"/>
      <c r="G38" s="122">
        <f>ROUND(F38*E38,2)</f>
        <v>0</v>
      </c>
      <c r="H38" s="180"/>
      <c r="I38" s="180"/>
      <c r="J38" s="123">
        <f>SUM(G38:I38)</f>
        <v>0</v>
      </c>
      <c r="K38" s="124">
        <f>ROUND(D38*E38,1)</f>
        <v>0</v>
      </c>
      <c r="L38" s="124">
        <f>ROUND(D38*G38,2)</f>
        <v>0</v>
      </c>
      <c r="M38" s="124">
        <f>ROUND(D38*H38,2)</f>
        <v>0</v>
      </c>
      <c r="N38" s="124">
        <f>ROUND(D38*I38,2)</f>
        <v>0</v>
      </c>
      <c r="O38" s="121">
        <f>SUM(L38:N38)</f>
        <v>0</v>
      </c>
    </row>
    <row r="39" spans="1:17" s="28" customFormat="1" ht="22.5">
      <c r="A39" s="132">
        <v>27</v>
      </c>
      <c r="B39" s="133" t="s">
        <v>365</v>
      </c>
      <c r="C39" s="134" t="s">
        <v>77</v>
      </c>
      <c r="D39" s="135">
        <v>186</v>
      </c>
      <c r="E39" s="180"/>
      <c r="F39" s="180"/>
      <c r="G39" s="122">
        <f t="shared" ref="G39:G42" si="66">ROUND(E39*F39,2)</f>
        <v>0</v>
      </c>
      <c r="H39" s="180"/>
      <c r="I39" s="180"/>
      <c r="J39" s="123">
        <f t="shared" ref="J39:J42" si="67">SUM(G39:I39)</f>
        <v>0</v>
      </c>
      <c r="K39" s="124">
        <f t="shared" ref="K39:K42" si="68">ROUND(D39*E39,2)</f>
        <v>0</v>
      </c>
      <c r="L39" s="124">
        <f t="shared" ref="L39:L42" si="69">ROUND(D39*G39,2)</f>
        <v>0</v>
      </c>
      <c r="M39" s="124">
        <f t="shared" ref="M39:M42" si="70">ROUND(D39*H39,2)</f>
        <v>0</v>
      </c>
      <c r="N39" s="124">
        <f t="shared" ref="N39:N42" si="71">ROUND(D39*I39,2)</f>
        <v>0</v>
      </c>
      <c r="O39" s="121">
        <f t="shared" ref="O39:O42" si="72">SUM(L39:N39)</f>
        <v>0</v>
      </c>
    </row>
    <row r="40" spans="1:17" s="28" customFormat="1" ht="33.75">
      <c r="A40" s="132">
        <v>28</v>
      </c>
      <c r="B40" s="133" t="s">
        <v>90</v>
      </c>
      <c r="C40" s="134" t="s">
        <v>77</v>
      </c>
      <c r="D40" s="135">
        <v>180</v>
      </c>
      <c r="E40" s="180"/>
      <c r="F40" s="180"/>
      <c r="G40" s="122">
        <f t="shared" si="66"/>
        <v>0</v>
      </c>
      <c r="H40" s="180"/>
      <c r="I40" s="180"/>
      <c r="J40" s="123">
        <f t="shared" si="67"/>
        <v>0</v>
      </c>
      <c r="K40" s="124">
        <f t="shared" si="68"/>
        <v>0</v>
      </c>
      <c r="L40" s="124">
        <f t="shared" si="69"/>
        <v>0</v>
      </c>
      <c r="M40" s="124">
        <f t="shared" si="70"/>
        <v>0</v>
      </c>
      <c r="N40" s="124">
        <f t="shared" si="71"/>
        <v>0</v>
      </c>
      <c r="O40" s="121">
        <f t="shared" si="72"/>
        <v>0</v>
      </c>
    </row>
    <row r="41" spans="1:17" s="28" customFormat="1" ht="22.5">
      <c r="A41" s="132">
        <v>29</v>
      </c>
      <c r="B41" s="133" t="s">
        <v>93</v>
      </c>
      <c r="C41" s="134" t="s">
        <v>77</v>
      </c>
      <c r="D41" s="135">
        <v>256</v>
      </c>
      <c r="E41" s="180"/>
      <c r="F41" s="180"/>
      <c r="G41" s="122">
        <f t="shared" si="66"/>
        <v>0</v>
      </c>
      <c r="H41" s="180"/>
      <c r="I41" s="180"/>
      <c r="J41" s="123">
        <f t="shared" si="67"/>
        <v>0</v>
      </c>
      <c r="K41" s="124">
        <f t="shared" si="68"/>
        <v>0</v>
      </c>
      <c r="L41" s="124">
        <f t="shared" si="69"/>
        <v>0</v>
      </c>
      <c r="M41" s="124">
        <f t="shared" si="70"/>
        <v>0</v>
      </c>
      <c r="N41" s="124">
        <f t="shared" si="71"/>
        <v>0</v>
      </c>
      <c r="O41" s="121">
        <f t="shared" si="72"/>
        <v>0</v>
      </c>
    </row>
    <row r="42" spans="1:17" s="28" customFormat="1" ht="12" thickBot="1">
      <c r="A42" s="140">
        <v>30</v>
      </c>
      <c r="B42" s="141" t="s">
        <v>91</v>
      </c>
      <c r="C42" s="142" t="s">
        <v>77</v>
      </c>
      <c r="D42" s="143">
        <v>256</v>
      </c>
      <c r="E42" s="190"/>
      <c r="F42" s="190"/>
      <c r="G42" s="145">
        <f t="shared" si="66"/>
        <v>0</v>
      </c>
      <c r="H42" s="190"/>
      <c r="I42" s="190"/>
      <c r="J42" s="169">
        <f t="shared" si="67"/>
        <v>0</v>
      </c>
      <c r="K42" s="170">
        <f t="shared" si="68"/>
        <v>0</v>
      </c>
      <c r="L42" s="170">
        <f t="shared" si="69"/>
        <v>0</v>
      </c>
      <c r="M42" s="170">
        <f t="shared" si="70"/>
        <v>0</v>
      </c>
      <c r="N42" s="170">
        <f t="shared" si="71"/>
        <v>0</v>
      </c>
      <c r="O42" s="171">
        <f t="shared" si="72"/>
        <v>0</v>
      </c>
    </row>
    <row r="43" spans="1:17" s="48" customFormat="1" ht="25.5" customHeight="1">
      <c r="A43" s="77" t="s">
        <v>28</v>
      </c>
      <c r="B43" s="272" t="str">
        <f>A2</f>
        <v>Inženierrisinājumu daļa (LKT - Lietus ūdens kanalizācija)</v>
      </c>
      <c r="C43" s="272"/>
      <c r="D43" s="272"/>
      <c r="E43" s="272"/>
      <c r="F43" s="272"/>
      <c r="G43" s="272"/>
      <c r="H43" s="272"/>
      <c r="I43" s="272"/>
      <c r="J43" s="272"/>
      <c r="K43" s="78">
        <f>SUM(K13:K42)</f>
        <v>0</v>
      </c>
      <c r="L43" s="78">
        <f>SUM(L13:L42)</f>
        <v>0</v>
      </c>
      <c r="M43" s="78">
        <f>SUM(M13:M42)</f>
        <v>0</v>
      </c>
      <c r="N43" s="78">
        <f>SUM(N13:N42)</f>
        <v>0</v>
      </c>
      <c r="O43" s="78">
        <f>SUM(O13:O42)</f>
        <v>0</v>
      </c>
    </row>
    <row r="44" spans="1:17" s="28" customFormat="1" ht="15" customHeight="1">
      <c r="A44" s="49" t="s">
        <v>48</v>
      </c>
      <c r="B44" s="50"/>
      <c r="C44" s="51"/>
      <c r="D44" s="51"/>
      <c r="E44" s="52"/>
      <c r="F44" s="53"/>
      <c r="G44" s="53"/>
      <c r="H44" s="53"/>
      <c r="I44" s="53"/>
      <c r="J44" s="53"/>
      <c r="K44" s="53"/>
      <c r="L44" s="54"/>
      <c r="M44" s="54"/>
      <c r="N44" s="54"/>
      <c r="O44" s="54"/>
      <c r="P44" s="68"/>
      <c r="Q44" s="68"/>
    </row>
    <row r="45" spans="1:17" ht="14.25" customHeight="1">
      <c r="A45" s="55"/>
      <c r="B45" s="273" t="s">
        <v>49</v>
      </c>
      <c r="C45" s="273"/>
      <c r="D45" s="273"/>
      <c r="E45" s="273"/>
      <c r="F45" s="273"/>
      <c r="G45" s="273"/>
      <c r="H45" s="56"/>
      <c r="I45" s="56"/>
      <c r="J45" s="56"/>
      <c r="K45" s="56"/>
      <c r="L45" s="57"/>
      <c r="M45" s="57"/>
      <c r="N45" s="57"/>
      <c r="O45" s="57"/>
    </row>
    <row r="46" spans="1:17">
      <c r="A46" s="55"/>
      <c r="B46" s="273" t="s">
        <v>409</v>
      </c>
      <c r="C46" s="273"/>
      <c r="D46" s="273"/>
      <c r="E46" s="273"/>
      <c r="F46" s="273"/>
      <c r="G46" s="273"/>
      <c r="H46" s="273"/>
      <c r="I46" s="273"/>
      <c r="J46" s="273"/>
      <c r="K46" s="273"/>
      <c r="L46" s="273"/>
      <c r="M46" s="273"/>
      <c r="N46" s="273"/>
      <c r="O46" s="273"/>
    </row>
    <row r="47" spans="1:17" ht="24" customHeight="1">
      <c r="A47" s="55"/>
      <c r="B47" s="273" t="s">
        <v>57</v>
      </c>
      <c r="C47" s="273"/>
      <c r="D47" s="273"/>
      <c r="E47" s="273"/>
      <c r="F47" s="273"/>
      <c r="G47" s="273"/>
      <c r="H47" s="273"/>
      <c r="I47" s="273"/>
      <c r="J47" s="273"/>
      <c r="K47" s="273"/>
      <c r="L47" s="273"/>
      <c r="M47" s="273"/>
      <c r="N47" s="273"/>
      <c r="O47" s="273"/>
    </row>
    <row r="48" spans="1:17" ht="14.25" customHeight="1">
      <c r="A48" s="55"/>
      <c r="B48" s="273" t="s">
        <v>58</v>
      </c>
      <c r="C48" s="273"/>
      <c r="D48" s="273"/>
      <c r="E48" s="273"/>
      <c r="F48" s="273"/>
      <c r="G48" s="273"/>
      <c r="H48" s="273"/>
      <c r="I48" s="273"/>
      <c r="J48" s="273"/>
      <c r="K48" s="273"/>
      <c r="L48" s="273"/>
      <c r="M48" s="273"/>
      <c r="N48" s="273"/>
      <c r="O48" s="273"/>
    </row>
    <row r="49" spans="1:15" ht="25.5" customHeight="1">
      <c r="A49" s="55"/>
      <c r="B49" s="273" t="s">
        <v>55</v>
      </c>
      <c r="C49" s="273"/>
      <c r="D49" s="273"/>
      <c r="E49" s="273"/>
      <c r="F49" s="273"/>
      <c r="G49" s="273"/>
      <c r="H49" s="273"/>
      <c r="I49" s="273"/>
      <c r="J49" s="273"/>
      <c r="K49" s="273"/>
      <c r="L49" s="273"/>
      <c r="M49" s="273"/>
      <c r="N49" s="273"/>
      <c r="O49" s="273"/>
    </row>
    <row r="50" spans="1:15" ht="14.25" customHeight="1">
      <c r="A50" s="55"/>
      <c r="B50" s="273" t="s">
        <v>59</v>
      </c>
      <c r="C50" s="273"/>
      <c r="D50" s="273"/>
      <c r="E50" s="273"/>
      <c r="F50" s="273"/>
      <c r="G50" s="273"/>
      <c r="H50" s="273"/>
      <c r="I50" s="273"/>
      <c r="J50" s="273"/>
      <c r="K50" s="273"/>
      <c r="L50" s="273"/>
      <c r="M50" s="273"/>
      <c r="N50" s="273"/>
      <c r="O50" s="273"/>
    </row>
    <row r="51" spans="1:15" ht="21" customHeight="1">
      <c r="A51" s="58"/>
      <c r="B51" s="273" t="s">
        <v>70</v>
      </c>
      <c r="C51" s="273"/>
      <c r="D51" s="273"/>
      <c r="E51" s="273"/>
      <c r="F51" s="273"/>
      <c r="G51" s="273"/>
      <c r="H51" s="273"/>
      <c r="I51" s="273"/>
      <c r="J51" s="273"/>
      <c r="K51" s="273"/>
      <c r="L51" s="273"/>
      <c r="M51" s="273"/>
      <c r="N51" s="273"/>
      <c r="O51" s="273"/>
    </row>
    <row r="52" spans="1:15">
      <c r="A52" s="30"/>
      <c r="B52" s="29" t="s">
        <v>31</v>
      </c>
      <c r="C52" s="274" t="s">
        <v>0</v>
      </c>
      <c r="D52" s="274"/>
      <c r="E52" s="274"/>
      <c r="F52" s="274"/>
      <c r="G52" s="274"/>
      <c r="H52" s="274"/>
      <c r="I52" s="274"/>
      <c r="J52" s="274"/>
      <c r="K52" s="274"/>
      <c r="L52" s="31"/>
      <c r="M52" s="223">
        <f>N9</f>
        <v>0</v>
      </c>
      <c r="N52" s="223"/>
      <c r="O52" s="223"/>
    </row>
    <row r="53" spans="1:15">
      <c r="A53" s="30"/>
      <c r="C53" s="274" t="s">
        <v>33</v>
      </c>
      <c r="D53" s="274"/>
      <c r="E53" s="274"/>
      <c r="F53" s="228" t="s">
        <v>436</v>
      </c>
      <c r="G53" s="228"/>
      <c r="H53" s="228"/>
      <c r="I53" s="228"/>
      <c r="J53" s="228"/>
      <c r="K53" s="228"/>
      <c r="L53" s="31"/>
      <c r="M53" s="274" t="s">
        <v>34</v>
      </c>
      <c r="N53" s="274"/>
      <c r="O53" s="274"/>
    </row>
    <row r="54" spans="1:15">
      <c r="A54" s="30"/>
      <c r="B54" s="29"/>
      <c r="C54" s="31"/>
      <c r="D54" s="44"/>
      <c r="E54" s="31"/>
      <c r="F54" s="31"/>
      <c r="G54" s="31"/>
      <c r="H54" s="31"/>
      <c r="I54" s="31"/>
      <c r="J54" s="31"/>
      <c r="K54" s="31"/>
      <c r="L54" s="31"/>
      <c r="M54" s="31"/>
      <c r="N54" s="31"/>
      <c r="O54" s="31"/>
    </row>
    <row r="55" spans="1:15">
      <c r="A55" s="30"/>
      <c r="B55" s="29" t="s">
        <v>17</v>
      </c>
      <c r="C55" s="274" t="s">
        <v>0</v>
      </c>
      <c r="D55" s="274"/>
      <c r="E55" s="274"/>
      <c r="F55" s="274"/>
      <c r="G55" s="274"/>
      <c r="H55" s="274"/>
      <c r="I55" s="274"/>
      <c r="J55" s="274"/>
      <c r="K55" s="274"/>
      <c r="L55" s="31"/>
      <c r="M55" s="223">
        <f>M52</f>
        <v>0</v>
      </c>
      <c r="N55" s="223"/>
      <c r="O55" s="223"/>
    </row>
    <row r="56" spans="1:15">
      <c r="A56" s="30"/>
      <c r="B56" s="29"/>
      <c r="C56" s="274" t="s">
        <v>33</v>
      </c>
      <c r="D56" s="274"/>
      <c r="E56" s="274"/>
      <c r="F56" s="228" t="s">
        <v>436</v>
      </c>
      <c r="G56" s="228"/>
      <c r="H56" s="228"/>
      <c r="I56" s="228"/>
      <c r="J56" s="228"/>
      <c r="K56" s="228"/>
      <c r="L56" s="31"/>
      <c r="M56" s="274" t="s">
        <v>34</v>
      </c>
      <c r="N56" s="274"/>
      <c r="O56" s="274"/>
    </row>
    <row r="57" spans="1:15">
      <c r="A57" s="45"/>
      <c r="B57" s="28"/>
      <c r="C57" s="46"/>
      <c r="D57" s="47"/>
      <c r="E57" s="46"/>
      <c r="F57" s="46"/>
      <c r="G57" s="46"/>
      <c r="H57" s="46"/>
      <c r="I57" s="46"/>
      <c r="J57" s="46"/>
      <c r="K57" s="46"/>
      <c r="L57" s="46"/>
      <c r="M57" s="46"/>
      <c r="N57" s="46"/>
      <c r="O57" s="46"/>
    </row>
  </sheetData>
  <mergeCells count="37">
    <mergeCell ref="C56:E56"/>
    <mergeCell ref="F56:K56"/>
    <mergeCell ref="M56:O56"/>
    <mergeCell ref="C53:E53"/>
    <mergeCell ref="F53:K53"/>
    <mergeCell ref="M53:O53"/>
    <mergeCell ref="C55:E55"/>
    <mergeCell ref="F55:K55"/>
    <mergeCell ref="M55:O55"/>
    <mergeCell ref="M52:O52"/>
    <mergeCell ref="A12:O12"/>
    <mergeCell ref="B43:J43"/>
    <mergeCell ref="B45:G45"/>
    <mergeCell ref="B46:O46"/>
    <mergeCell ref="B47:O47"/>
    <mergeCell ref="B48:O48"/>
    <mergeCell ref="B49:O49"/>
    <mergeCell ref="B50:O50"/>
    <mergeCell ref="B51:O51"/>
    <mergeCell ref="C52:E52"/>
    <mergeCell ref="F52:K52"/>
    <mergeCell ref="A10:A11"/>
    <mergeCell ref="B10:B11"/>
    <mergeCell ref="E10:J10"/>
    <mergeCell ref="K10:O10"/>
    <mergeCell ref="A5:B5"/>
    <mergeCell ref="C5:O5"/>
    <mergeCell ref="A6:B6"/>
    <mergeCell ref="C6:O6"/>
    <mergeCell ref="A7:O7"/>
    <mergeCell ref="N8:O8"/>
    <mergeCell ref="N9:O9"/>
    <mergeCell ref="A1:O1"/>
    <mergeCell ref="A2:O2"/>
    <mergeCell ref="A3:O3"/>
    <mergeCell ref="A4:B4"/>
    <mergeCell ref="C4:O4"/>
  </mergeCells>
  <printOptions horizontalCentered="1"/>
  <pageMargins left="0" right="0" top="0.6692913385826772" bottom="0.43307086614173229" header="0.31496062992125984" footer="0.47244094488188981"/>
  <pageSetup paperSize="9" scale="91" firstPageNumber="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E12FA-91DD-406C-B928-3C080C7D2ABD}">
  <sheetPr>
    <tabColor rgb="FF92D050"/>
    <pageSetUpPr fitToPage="1"/>
  </sheetPr>
  <dimension ref="A1:O68"/>
  <sheetViews>
    <sheetView zoomScaleNormal="100" zoomScaleSheetLayoutView="130" workbookViewId="0">
      <selection activeCell="T51" sqref="T5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75" t="s">
        <v>72</v>
      </c>
      <c r="B1" s="275"/>
      <c r="C1" s="275"/>
      <c r="D1" s="275"/>
      <c r="E1" s="275"/>
      <c r="F1" s="275"/>
      <c r="G1" s="275"/>
      <c r="H1" s="275"/>
      <c r="I1" s="275"/>
      <c r="J1" s="275"/>
      <c r="K1" s="275"/>
      <c r="L1" s="275"/>
      <c r="M1" s="275"/>
      <c r="N1" s="275"/>
      <c r="O1" s="275"/>
    </row>
    <row r="2" spans="1:15" s="28" customFormat="1" ht="15">
      <c r="A2" s="217" t="s">
        <v>81</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28.5"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30.95"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441</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O53</f>
        <v>0</v>
      </c>
      <c r="O8" s="283"/>
    </row>
    <row r="9" spans="1:15" s="28" customFormat="1" ht="14.25">
      <c r="A9" s="37"/>
      <c r="B9" s="37"/>
      <c r="C9" s="38"/>
      <c r="D9" s="39"/>
      <c r="E9" s="40"/>
      <c r="F9" s="40"/>
      <c r="G9" s="40"/>
      <c r="H9" s="40"/>
      <c r="I9" s="40"/>
      <c r="J9" s="40"/>
      <c r="K9" s="40"/>
      <c r="L9" s="35" t="s">
        <v>3</v>
      </c>
      <c r="M9" s="35"/>
      <c r="N9" s="300">
        <f>'Kopsavilkuma aprēķins'!D7</f>
        <v>0</v>
      </c>
      <c r="O9" s="300"/>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78"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17.25" customHeight="1">
      <c r="A12" s="301" t="s">
        <v>254</v>
      </c>
      <c r="B12" s="302"/>
      <c r="C12" s="302"/>
      <c r="D12" s="302"/>
      <c r="E12" s="302"/>
      <c r="F12" s="302"/>
      <c r="G12" s="302"/>
      <c r="H12" s="302"/>
      <c r="I12" s="302"/>
      <c r="J12" s="302"/>
      <c r="K12" s="302"/>
      <c r="L12" s="302"/>
      <c r="M12" s="302"/>
      <c r="N12" s="302"/>
      <c r="O12" s="303"/>
    </row>
    <row r="13" spans="1:15" ht="20.25" customHeight="1">
      <c r="A13" s="304" t="s">
        <v>255</v>
      </c>
      <c r="B13" s="305"/>
      <c r="C13" s="305"/>
      <c r="D13" s="305"/>
      <c r="E13" s="305"/>
      <c r="F13" s="305"/>
      <c r="G13" s="305"/>
      <c r="H13" s="305"/>
      <c r="I13" s="305"/>
      <c r="J13" s="305"/>
      <c r="K13" s="305"/>
      <c r="L13" s="305"/>
      <c r="M13" s="305"/>
      <c r="N13" s="305"/>
      <c r="O13" s="306"/>
    </row>
    <row r="14" spans="1:15">
      <c r="A14" s="153">
        <v>1</v>
      </c>
      <c r="B14" s="133" t="s">
        <v>256</v>
      </c>
      <c r="C14" s="155" t="s">
        <v>87</v>
      </c>
      <c r="D14" s="156">
        <v>1</v>
      </c>
      <c r="E14" s="180"/>
      <c r="F14" s="180"/>
      <c r="G14" s="123">
        <f t="shared" ref="G14" si="0">ROUND(E14*F14,2)</f>
        <v>0</v>
      </c>
      <c r="H14" s="180"/>
      <c r="I14" s="180"/>
      <c r="J14" s="123">
        <f t="shared" ref="J14" si="1">SUM(G14:I14)</f>
        <v>0</v>
      </c>
      <c r="K14" s="123">
        <f t="shared" ref="K14" si="2">ROUND(D14*E14,2)</f>
        <v>0</v>
      </c>
      <c r="L14" s="123">
        <f t="shared" ref="L14" si="3">ROUND(D14*G14,2)</f>
        <v>0</v>
      </c>
      <c r="M14" s="123">
        <f t="shared" ref="M14" si="4">ROUND(D14*H14,2)</f>
        <v>0</v>
      </c>
      <c r="N14" s="123">
        <f t="shared" ref="N14" si="5">ROUND(D14*I14,2)</f>
        <v>0</v>
      </c>
      <c r="O14" s="114">
        <f t="shared" ref="O14" si="6">SUM(L14:N14)</f>
        <v>0</v>
      </c>
    </row>
    <row r="15" spans="1:15" ht="24" customHeight="1">
      <c r="A15" s="291" t="s">
        <v>257</v>
      </c>
      <c r="B15" s="292"/>
      <c r="C15" s="292"/>
      <c r="D15" s="292"/>
      <c r="E15" s="292"/>
      <c r="F15" s="292"/>
      <c r="G15" s="292"/>
      <c r="H15" s="292"/>
      <c r="I15" s="292"/>
      <c r="J15" s="292"/>
      <c r="K15" s="292"/>
      <c r="L15" s="292"/>
      <c r="M15" s="292"/>
      <c r="N15" s="292"/>
      <c r="O15" s="293"/>
    </row>
    <row r="16" spans="1:15" ht="22.5">
      <c r="A16" s="153">
        <v>2</v>
      </c>
      <c r="B16" s="133" t="s">
        <v>258</v>
      </c>
      <c r="C16" s="155" t="s">
        <v>87</v>
      </c>
      <c r="D16" s="156">
        <v>10</v>
      </c>
      <c r="E16" s="180"/>
      <c r="F16" s="180"/>
      <c r="G16" s="123">
        <f t="shared" ref="G16" si="7">ROUND(E16*F16,2)</f>
        <v>0</v>
      </c>
      <c r="H16" s="180"/>
      <c r="I16" s="180"/>
      <c r="J16" s="123">
        <f t="shared" ref="J16" si="8">SUM(G16:I16)</f>
        <v>0</v>
      </c>
      <c r="K16" s="123">
        <f t="shared" ref="K16" si="9">ROUND(D16*E16,2)</f>
        <v>0</v>
      </c>
      <c r="L16" s="123">
        <f t="shared" ref="L16" si="10">ROUND(D16*G16,2)</f>
        <v>0</v>
      </c>
      <c r="M16" s="123">
        <f t="shared" ref="M16" si="11">ROUND(D16*H16,2)</f>
        <v>0</v>
      </c>
      <c r="N16" s="123">
        <f t="shared" ref="N16" si="12">ROUND(D16*I16,2)</f>
        <v>0</v>
      </c>
      <c r="O16" s="114">
        <f t="shared" ref="O16" si="13">SUM(L16:N16)</f>
        <v>0</v>
      </c>
    </row>
    <row r="17" spans="1:15" ht="22.5">
      <c r="A17" s="153">
        <v>3</v>
      </c>
      <c r="B17" s="133" t="s">
        <v>259</v>
      </c>
      <c r="C17" s="155" t="s">
        <v>87</v>
      </c>
      <c r="D17" s="156">
        <v>2</v>
      </c>
      <c r="E17" s="180"/>
      <c r="F17" s="180"/>
      <c r="G17" s="123">
        <f t="shared" ref="G17" si="14">ROUND(E17*F17,2)</f>
        <v>0</v>
      </c>
      <c r="H17" s="180"/>
      <c r="I17" s="180"/>
      <c r="J17" s="123">
        <f t="shared" ref="J17" si="15">SUM(G17:I17)</f>
        <v>0</v>
      </c>
      <c r="K17" s="123">
        <f t="shared" ref="K17" si="16">ROUND(D17*E17,2)</f>
        <v>0</v>
      </c>
      <c r="L17" s="123">
        <f t="shared" ref="L17" si="17">ROUND(D17*G17,2)</f>
        <v>0</v>
      </c>
      <c r="M17" s="123">
        <f t="shared" ref="M17" si="18">ROUND(D17*H17,2)</f>
        <v>0</v>
      </c>
      <c r="N17" s="123">
        <f t="shared" ref="N17" si="19">ROUND(D17*I17,2)</f>
        <v>0</v>
      </c>
      <c r="O17" s="114">
        <f t="shared" ref="O17" si="20">SUM(L17:N17)</f>
        <v>0</v>
      </c>
    </row>
    <row r="18" spans="1:15" ht="22.5">
      <c r="A18" s="153">
        <v>4</v>
      </c>
      <c r="B18" s="133" t="s">
        <v>260</v>
      </c>
      <c r="C18" s="155" t="s">
        <v>87</v>
      </c>
      <c r="D18" s="156">
        <v>7</v>
      </c>
      <c r="E18" s="180"/>
      <c r="F18" s="180"/>
      <c r="G18" s="123">
        <f t="shared" ref="G18" si="21">ROUND(E18*F18,2)</f>
        <v>0</v>
      </c>
      <c r="H18" s="180"/>
      <c r="I18" s="180"/>
      <c r="J18" s="123">
        <f t="shared" ref="J18" si="22">SUM(G18:I18)</f>
        <v>0</v>
      </c>
      <c r="K18" s="123">
        <f t="shared" ref="K18" si="23">ROUND(D18*E18,2)</f>
        <v>0</v>
      </c>
      <c r="L18" s="123">
        <f t="shared" ref="L18" si="24">ROUND(D18*G18,2)</f>
        <v>0</v>
      </c>
      <c r="M18" s="123">
        <f t="shared" ref="M18" si="25">ROUND(D18*H18,2)</f>
        <v>0</v>
      </c>
      <c r="N18" s="123">
        <f t="shared" ref="N18" si="26">ROUND(D18*I18,2)</f>
        <v>0</v>
      </c>
      <c r="O18" s="114">
        <f t="shared" ref="O18" si="27">SUM(L18:N18)</f>
        <v>0</v>
      </c>
    </row>
    <row r="19" spans="1:15" ht="22.5">
      <c r="A19" s="153">
        <v>5</v>
      </c>
      <c r="B19" s="133" t="s">
        <v>261</v>
      </c>
      <c r="C19" s="155" t="s">
        <v>87</v>
      </c>
      <c r="D19" s="156">
        <v>3</v>
      </c>
      <c r="E19" s="180"/>
      <c r="F19" s="180"/>
      <c r="G19" s="123">
        <f t="shared" ref="G19" si="28">ROUND(E19*F19,2)</f>
        <v>0</v>
      </c>
      <c r="H19" s="180"/>
      <c r="I19" s="180"/>
      <c r="J19" s="123">
        <f t="shared" ref="J19" si="29">SUM(G19:I19)</f>
        <v>0</v>
      </c>
      <c r="K19" s="123">
        <f t="shared" ref="K19" si="30">ROUND(D19*E19,2)</f>
        <v>0</v>
      </c>
      <c r="L19" s="123">
        <f t="shared" ref="L19" si="31">ROUND(D19*G19,2)</f>
        <v>0</v>
      </c>
      <c r="M19" s="123">
        <f t="shared" ref="M19" si="32">ROUND(D19*H19,2)</f>
        <v>0</v>
      </c>
      <c r="N19" s="123">
        <f t="shared" ref="N19" si="33">ROUND(D19*I19,2)</f>
        <v>0</v>
      </c>
      <c r="O19" s="114">
        <f t="shared" ref="O19" si="34">SUM(L19:N19)</f>
        <v>0</v>
      </c>
    </row>
    <row r="20" spans="1:15" ht="23.25" customHeight="1">
      <c r="A20" s="291" t="s">
        <v>262</v>
      </c>
      <c r="B20" s="292"/>
      <c r="C20" s="292"/>
      <c r="D20" s="292"/>
      <c r="E20" s="292"/>
      <c r="F20" s="292"/>
      <c r="G20" s="292"/>
      <c r="H20" s="292"/>
      <c r="I20" s="292"/>
      <c r="J20" s="292"/>
      <c r="K20" s="292"/>
      <c r="L20" s="292"/>
      <c r="M20" s="292"/>
      <c r="N20" s="292"/>
      <c r="O20" s="293"/>
    </row>
    <row r="21" spans="1:15">
      <c r="A21" s="153">
        <v>6</v>
      </c>
      <c r="B21" s="133" t="s">
        <v>263</v>
      </c>
      <c r="C21" s="155" t="s">
        <v>77</v>
      </c>
      <c r="D21" s="156">
        <v>40</v>
      </c>
      <c r="E21" s="180"/>
      <c r="F21" s="180"/>
      <c r="G21" s="123">
        <f t="shared" ref="G21" si="35">ROUND(E21*F21,2)</f>
        <v>0</v>
      </c>
      <c r="H21" s="180"/>
      <c r="I21" s="180"/>
      <c r="J21" s="123">
        <f t="shared" ref="J21" si="36">SUM(G21:I21)</f>
        <v>0</v>
      </c>
      <c r="K21" s="123">
        <f t="shared" ref="K21" si="37">ROUND(D21*E21,2)</f>
        <v>0</v>
      </c>
      <c r="L21" s="123">
        <f t="shared" ref="L21" si="38">ROUND(D21*G21,2)</f>
        <v>0</v>
      </c>
      <c r="M21" s="123">
        <f t="shared" ref="M21" si="39">ROUND(D21*H21,2)</f>
        <v>0</v>
      </c>
      <c r="N21" s="123">
        <f t="shared" ref="N21" si="40">ROUND(D21*I21,2)</f>
        <v>0</v>
      </c>
      <c r="O21" s="114">
        <f t="shared" ref="O21" si="41">SUM(L21:N21)</f>
        <v>0</v>
      </c>
    </row>
    <row r="22" spans="1:15">
      <c r="A22" s="153">
        <v>7</v>
      </c>
      <c r="B22" s="133" t="s">
        <v>264</v>
      </c>
      <c r="C22" s="155" t="s">
        <v>77</v>
      </c>
      <c r="D22" s="156">
        <v>550</v>
      </c>
      <c r="E22" s="180"/>
      <c r="F22" s="180"/>
      <c r="G22" s="123">
        <f t="shared" ref="G22" si="42">ROUND(E22*F22,2)</f>
        <v>0</v>
      </c>
      <c r="H22" s="180"/>
      <c r="I22" s="180"/>
      <c r="J22" s="123">
        <f t="shared" ref="J22" si="43">SUM(G22:I22)</f>
        <v>0</v>
      </c>
      <c r="K22" s="123">
        <f t="shared" ref="K22" si="44">ROUND(D22*E22,2)</f>
        <v>0</v>
      </c>
      <c r="L22" s="123">
        <f t="shared" ref="L22" si="45">ROUND(D22*G22,2)</f>
        <v>0</v>
      </c>
      <c r="M22" s="123">
        <f t="shared" ref="M22" si="46">ROUND(D22*H22,2)</f>
        <v>0</v>
      </c>
      <c r="N22" s="123">
        <f t="shared" ref="N22" si="47">ROUND(D22*I22,2)</f>
        <v>0</v>
      </c>
      <c r="O22" s="114">
        <f t="shared" ref="O22" si="48">SUM(L22:N22)</f>
        <v>0</v>
      </c>
    </row>
    <row r="23" spans="1:15">
      <c r="A23" s="153">
        <v>8</v>
      </c>
      <c r="B23" s="133" t="s">
        <v>265</v>
      </c>
      <c r="C23" s="155" t="s">
        <v>77</v>
      </c>
      <c r="D23" s="156">
        <v>50</v>
      </c>
      <c r="E23" s="180"/>
      <c r="F23" s="180"/>
      <c r="G23" s="123">
        <f t="shared" ref="G23" si="49">ROUND(E23*F23,2)</f>
        <v>0</v>
      </c>
      <c r="H23" s="180"/>
      <c r="I23" s="180"/>
      <c r="J23" s="123">
        <f t="shared" ref="J23" si="50">SUM(G23:I23)</f>
        <v>0</v>
      </c>
      <c r="K23" s="123">
        <f t="shared" ref="K23" si="51">ROUND(D23*E23,2)</f>
        <v>0</v>
      </c>
      <c r="L23" s="123">
        <f t="shared" ref="L23" si="52">ROUND(D23*G23,2)</f>
        <v>0</v>
      </c>
      <c r="M23" s="123">
        <f t="shared" ref="M23" si="53">ROUND(D23*H23,2)</f>
        <v>0</v>
      </c>
      <c r="N23" s="123">
        <f t="shared" ref="N23" si="54">ROUND(D23*I23,2)</f>
        <v>0</v>
      </c>
      <c r="O23" s="114">
        <f t="shared" ref="O23" si="55">SUM(L23:N23)</f>
        <v>0</v>
      </c>
    </row>
    <row r="24" spans="1:15">
      <c r="A24" s="153">
        <v>9</v>
      </c>
      <c r="B24" s="133" t="s">
        <v>266</v>
      </c>
      <c r="C24" s="155" t="s">
        <v>77</v>
      </c>
      <c r="D24" s="156">
        <v>15</v>
      </c>
      <c r="E24" s="180"/>
      <c r="F24" s="180"/>
      <c r="G24" s="123">
        <f t="shared" ref="G24" si="56">ROUND(E24*F24,2)</f>
        <v>0</v>
      </c>
      <c r="H24" s="180"/>
      <c r="I24" s="180"/>
      <c r="J24" s="123">
        <f t="shared" ref="J24" si="57">SUM(G24:I24)</f>
        <v>0</v>
      </c>
      <c r="K24" s="123">
        <f t="shared" ref="K24" si="58">ROUND(D24*E24,2)</f>
        <v>0</v>
      </c>
      <c r="L24" s="123">
        <f t="shared" ref="L24" si="59">ROUND(D24*G24,2)</f>
        <v>0</v>
      </c>
      <c r="M24" s="123">
        <f t="shared" ref="M24" si="60">ROUND(D24*H24,2)</f>
        <v>0</v>
      </c>
      <c r="N24" s="123">
        <f t="shared" ref="N24" si="61">ROUND(D24*I24,2)</f>
        <v>0</v>
      </c>
      <c r="O24" s="114">
        <f t="shared" ref="O24" si="62">SUM(L24:N24)</f>
        <v>0</v>
      </c>
    </row>
    <row r="25" spans="1:15">
      <c r="A25" s="153">
        <v>10</v>
      </c>
      <c r="B25" s="133" t="s">
        <v>267</v>
      </c>
      <c r="C25" s="155" t="s">
        <v>77</v>
      </c>
      <c r="D25" s="156">
        <v>100</v>
      </c>
      <c r="E25" s="180"/>
      <c r="F25" s="180"/>
      <c r="G25" s="123">
        <f t="shared" ref="G25" si="63">ROUND(E25*F25,2)</f>
        <v>0</v>
      </c>
      <c r="H25" s="180"/>
      <c r="I25" s="180"/>
      <c r="J25" s="123">
        <f t="shared" ref="J25" si="64">SUM(G25:I25)</f>
        <v>0</v>
      </c>
      <c r="K25" s="123">
        <f t="shared" ref="K25" si="65">ROUND(D25*E25,2)</f>
        <v>0</v>
      </c>
      <c r="L25" s="123">
        <f t="shared" ref="L25" si="66">ROUND(D25*G25,2)</f>
        <v>0</v>
      </c>
      <c r="M25" s="123">
        <f t="shared" ref="M25" si="67">ROUND(D25*H25,2)</f>
        <v>0</v>
      </c>
      <c r="N25" s="123">
        <f t="shared" ref="N25" si="68">ROUND(D25*I25,2)</f>
        <v>0</v>
      </c>
      <c r="O25" s="114">
        <f t="shared" ref="O25" si="69">SUM(L25:N25)</f>
        <v>0</v>
      </c>
    </row>
    <row r="26" spans="1:15">
      <c r="A26" s="153">
        <v>11</v>
      </c>
      <c r="B26" s="133" t="s">
        <v>268</v>
      </c>
      <c r="C26" s="155" t="s">
        <v>77</v>
      </c>
      <c r="D26" s="156">
        <v>200</v>
      </c>
      <c r="E26" s="180"/>
      <c r="F26" s="180"/>
      <c r="G26" s="123">
        <f t="shared" ref="G26" si="70">ROUND(E26*F26,2)</f>
        <v>0</v>
      </c>
      <c r="H26" s="180"/>
      <c r="I26" s="180"/>
      <c r="J26" s="123">
        <f t="shared" ref="J26" si="71">SUM(G26:I26)</f>
        <v>0</v>
      </c>
      <c r="K26" s="123">
        <f t="shared" ref="K26" si="72">ROUND(D26*E26,2)</f>
        <v>0</v>
      </c>
      <c r="L26" s="123">
        <f t="shared" ref="L26" si="73">ROUND(D26*G26,2)</f>
        <v>0</v>
      </c>
      <c r="M26" s="123">
        <f t="shared" ref="M26" si="74">ROUND(D26*H26,2)</f>
        <v>0</v>
      </c>
      <c r="N26" s="123">
        <f t="shared" ref="N26" si="75">ROUND(D26*I26,2)</f>
        <v>0</v>
      </c>
      <c r="O26" s="114">
        <f t="shared" ref="O26" si="76">SUM(L26:N26)</f>
        <v>0</v>
      </c>
    </row>
    <row r="27" spans="1:15" ht="27" customHeight="1">
      <c r="A27" s="291" t="s">
        <v>269</v>
      </c>
      <c r="B27" s="292"/>
      <c r="C27" s="292"/>
      <c r="D27" s="292"/>
      <c r="E27" s="292"/>
      <c r="F27" s="292"/>
      <c r="G27" s="292"/>
      <c r="H27" s="292"/>
      <c r="I27" s="292"/>
      <c r="J27" s="292"/>
      <c r="K27" s="292"/>
      <c r="L27" s="292"/>
      <c r="M27" s="292"/>
      <c r="N27" s="292"/>
      <c r="O27" s="293"/>
    </row>
    <row r="28" spans="1:15" ht="22.5">
      <c r="A28" s="153">
        <v>12</v>
      </c>
      <c r="B28" s="133" t="s">
        <v>270</v>
      </c>
      <c r="C28" s="155" t="s">
        <v>87</v>
      </c>
      <c r="D28" s="156">
        <v>5</v>
      </c>
      <c r="E28" s="180"/>
      <c r="F28" s="180"/>
      <c r="G28" s="123">
        <f t="shared" ref="G28" si="77">ROUND(E28*F28,2)</f>
        <v>0</v>
      </c>
      <c r="H28" s="180"/>
      <c r="I28" s="180"/>
      <c r="J28" s="123">
        <f t="shared" ref="J28" si="78">SUM(G28:I28)</f>
        <v>0</v>
      </c>
      <c r="K28" s="123">
        <f t="shared" ref="K28" si="79">ROUND(D28*E28,2)</f>
        <v>0</v>
      </c>
      <c r="L28" s="123">
        <f t="shared" ref="L28" si="80">ROUND(D28*G28,2)</f>
        <v>0</v>
      </c>
      <c r="M28" s="123">
        <f t="shared" ref="M28" si="81">ROUND(D28*H28,2)</f>
        <v>0</v>
      </c>
      <c r="N28" s="123">
        <f t="shared" ref="N28" si="82">ROUND(D28*I28,2)</f>
        <v>0</v>
      </c>
      <c r="O28" s="114">
        <f t="shared" ref="O28" si="83">SUM(L28:N28)</f>
        <v>0</v>
      </c>
    </row>
    <row r="29" spans="1:15" ht="22.5">
      <c r="A29" s="153">
        <v>13</v>
      </c>
      <c r="B29" s="133" t="s">
        <v>271</v>
      </c>
      <c r="C29" s="155" t="s">
        <v>87</v>
      </c>
      <c r="D29" s="156">
        <v>17</v>
      </c>
      <c r="E29" s="180"/>
      <c r="F29" s="180"/>
      <c r="G29" s="123">
        <f t="shared" ref="G29" si="84">ROUND(E29*F29,2)</f>
        <v>0</v>
      </c>
      <c r="H29" s="180"/>
      <c r="I29" s="180"/>
      <c r="J29" s="123">
        <f t="shared" ref="J29" si="85">SUM(G29:I29)</f>
        <v>0</v>
      </c>
      <c r="K29" s="123">
        <f t="shared" ref="K29" si="86">ROUND(D29*E29,2)</f>
        <v>0</v>
      </c>
      <c r="L29" s="123">
        <f t="shared" ref="L29" si="87">ROUND(D29*G29,2)</f>
        <v>0</v>
      </c>
      <c r="M29" s="123">
        <f t="shared" ref="M29" si="88">ROUND(D29*H29,2)</f>
        <v>0</v>
      </c>
      <c r="N29" s="123">
        <f t="shared" ref="N29" si="89">ROUND(D29*I29,2)</f>
        <v>0</v>
      </c>
      <c r="O29" s="114">
        <f t="shared" ref="O29" si="90">SUM(L29:N29)</f>
        <v>0</v>
      </c>
    </row>
    <row r="30" spans="1:15" ht="22.5">
      <c r="A30" s="153">
        <v>14</v>
      </c>
      <c r="B30" s="133" t="s">
        <v>272</v>
      </c>
      <c r="C30" s="155" t="s">
        <v>87</v>
      </c>
      <c r="D30" s="156">
        <v>5</v>
      </c>
      <c r="E30" s="180"/>
      <c r="F30" s="180"/>
      <c r="G30" s="123">
        <f t="shared" ref="G30" si="91">ROUND(E30*F30,2)</f>
        <v>0</v>
      </c>
      <c r="H30" s="180"/>
      <c r="I30" s="180"/>
      <c r="J30" s="123">
        <f t="shared" ref="J30" si="92">SUM(G30:I30)</f>
        <v>0</v>
      </c>
      <c r="K30" s="123">
        <f t="shared" ref="K30" si="93">ROUND(D30*E30,2)</f>
        <v>0</v>
      </c>
      <c r="L30" s="123">
        <f t="shared" ref="L30" si="94">ROUND(D30*G30,2)</f>
        <v>0</v>
      </c>
      <c r="M30" s="123">
        <f t="shared" ref="M30" si="95">ROUND(D30*H30,2)</f>
        <v>0</v>
      </c>
      <c r="N30" s="123">
        <f t="shared" ref="N30" si="96">ROUND(D30*I30,2)</f>
        <v>0</v>
      </c>
      <c r="O30" s="114">
        <f t="shared" ref="O30" si="97">SUM(L30:N30)</f>
        <v>0</v>
      </c>
    </row>
    <row r="31" spans="1:15" ht="22.5">
      <c r="A31" s="153">
        <v>15</v>
      </c>
      <c r="B31" s="133" t="s">
        <v>273</v>
      </c>
      <c r="C31" s="155" t="s">
        <v>87</v>
      </c>
      <c r="D31" s="156">
        <v>17</v>
      </c>
      <c r="E31" s="180"/>
      <c r="F31" s="180"/>
      <c r="G31" s="123">
        <f t="shared" ref="G31" si="98">ROUND(E31*F31,2)</f>
        <v>0</v>
      </c>
      <c r="H31" s="180"/>
      <c r="I31" s="180"/>
      <c r="J31" s="123">
        <f t="shared" ref="J31" si="99">SUM(G31:I31)</f>
        <v>0</v>
      </c>
      <c r="K31" s="123">
        <f t="shared" ref="K31" si="100">ROUND(D31*E31,2)</f>
        <v>0</v>
      </c>
      <c r="L31" s="123">
        <f t="shared" ref="L31" si="101">ROUND(D31*G31,2)</f>
        <v>0</v>
      </c>
      <c r="M31" s="123">
        <f t="shared" ref="M31" si="102">ROUND(D31*H31,2)</f>
        <v>0</v>
      </c>
      <c r="N31" s="123">
        <f t="shared" ref="N31" si="103">ROUND(D31*I31,2)</f>
        <v>0</v>
      </c>
      <c r="O31" s="114">
        <f t="shared" ref="O31" si="104">SUM(L31:N31)</f>
        <v>0</v>
      </c>
    </row>
    <row r="32" spans="1:15" ht="22.5">
      <c r="A32" s="153">
        <v>16</v>
      </c>
      <c r="B32" s="133" t="s">
        <v>274</v>
      </c>
      <c r="C32" s="155" t="s">
        <v>87</v>
      </c>
      <c r="D32" s="156">
        <v>5</v>
      </c>
      <c r="E32" s="180"/>
      <c r="F32" s="180"/>
      <c r="G32" s="123">
        <f t="shared" ref="G32" si="105">ROUND(E32*F32,2)</f>
        <v>0</v>
      </c>
      <c r="H32" s="180"/>
      <c r="I32" s="180"/>
      <c r="J32" s="123">
        <f t="shared" ref="J32" si="106">SUM(G32:I32)</f>
        <v>0</v>
      </c>
      <c r="K32" s="123">
        <f t="shared" ref="K32" si="107">ROUND(D32*E32,2)</f>
        <v>0</v>
      </c>
      <c r="L32" s="123">
        <f t="shared" ref="L32" si="108">ROUND(D32*G32,2)</f>
        <v>0</v>
      </c>
      <c r="M32" s="123">
        <f t="shared" ref="M32" si="109">ROUND(D32*H32,2)</f>
        <v>0</v>
      </c>
      <c r="N32" s="123">
        <f t="shared" ref="N32" si="110">ROUND(D32*I32,2)</f>
        <v>0</v>
      </c>
      <c r="O32" s="114">
        <f t="shared" ref="O32" si="111">SUM(L32:N32)</f>
        <v>0</v>
      </c>
    </row>
    <row r="33" spans="1:15">
      <c r="A33" s="153">
        <v>17</v>
      </c>
      <c r="B33" s="133" t="s">
        <v>275</v>
      </c>
      <c r="C33" s="155" t="s">
        <v>87</v>
      </c>
      <c r="D33" s="156">
        <v>17</v>
      </c>
      <c r="E33" s="180"/>
      <c r="F33" s="180"/>
      <c r="G33" s="123">
        <f t="shared" ref="G33" si="112">ROUND(E33*F33,2)</f>
        <v>0</v>
      </c>
      <c r="H33" s="180"/>
      <c r="I33" s="180"/>
      <c r="J33" s="123">
        <f t="shared" ref="J33" si="113">SUM(G33:I33)</f>
        <v>0</v>
      </c>
      <c r="K33" s="123">
        <f t="shared" ref="K33" si="114">ROUND(D33*E33,2)</f>
        <v>0</v>
      </c>
      <c r="L33" s="123">
        <f t="shared" ref="L33" si="115">ROUND(D33*G33,2)</f>
        <v>0</v>
      </c>
      <c r="M33" s="123">
        <f t="shared" ref="M33" si="116">ROUND(D33*H33,2)</f>
        <v>0</v>
      </c>
      <c r="N33" s="123">
        <f t="shared" ref="N33" si="117">ROUND(D33*I33,2)</f>
        <v>0</v>
      </c>
      <c r="O33" s="114">
        <f t="shared" ref="O33" si="118">SUM(L33:N33)</f>
        <v>0</v>
      </c>
    </row>
    <row r="34" spans="1:15" ht="22.5">
      <c r="A34" s="153">
        <v>18</v>
      </c>
      <c r="B34" s="133" t="s">
        <v>276</v>
      </c>
      <c r="C34" s="155" t="s">
        <v>87</v>
      </c>
      <c r="D34" s="156">
        <v>22</v>
      </c>
      <c r="E34" s="180"/>
      <c r="F34" s="180"/>
      <c r="G34" s="123">
        <f t="shared" ref="G34" si="119">ROUND(E34*F34,2)</f>
        <v>0</v>
      </c>
      <c r="H34" s="180"/>
      <c r="I34" s="180"/>
      <c r="J34" s="123">
        <f t="shared" ref="J34" si="120">SUM(G34:I34)</f>
        <v>0</v>
      </c>
      <c r="K34" s="123">
        <f t="shared" ref="K34" si="121">ROUND(D34*E34,2)</f>
        <v>0</v>
      </c>
      <c r="L34" s="123">
        <f t="shared" ref="L34" si="122">ROUND(D34*G34,2)</f>
        <v>0</v>
      </c>
      <c r="M34" s="123">
        <f t="shared" ref="M34" si="123">ROUND(D34*H34,2)</f>
        <v>0</v>
      </c>
      <c r="N34" s="123">
        <f t="shared" ref="N34" si="124">ROUND(D34*I34,2)</f>
        <v>0</v>
      </c>
      <c r="O34" s="114">
        <f t="shared" ref="O34" si="125">SUM(L34:N34)</f>
        <v>0</v>
      </c>
    </row>
    <row r="35" spans="1:15" ht="22.5">
      <c r="A35" s="153">
        <v>19</v>
      </c>
      <c r="B35" s="133" t="s">
        <v>277</v>
      </c>
      <c r="C35" s="155" t="s">
        <v>87</v>
      </c>
      <c r="D35" s="156">
        <v>22</v>
      </c>
      <c r="E35" s="180"/>
      <c r="F35" s="180"/>
      <c r="G35" s="123">
        <f t="shared" ref="G35" si="126">ROUND(E35*F35,2)</f>
        <v>0</v>
      </c>
      <c r="H35" s="180"/>
      <c r="I35" s="180"/>
      <c r="J35" s="123">
        <f t="shared" ref="J35" si="127">SUM(G35:I35)</f>
        <v>0</v>
      </c>
      <c r="K35" s="123">
        <f t="shared" ref="K35" si="128">ROUND(D35*E35,2)</f>
        <v>0</v>
      </c>
      <c r="L35" s="123">
        <f t="shared" ref="L35" si="129">ROUND(D35*G35,2)</f>
        <v>0</v>
      </c>
      <c r="M35" s="123">
        <f t="shared" ref="M35" si="130">ROUND(D35*H35,2)</f>
        <v>0</v>
      </c>
      <c r="N35" s="123">
        <f t="shared" ref="N35" si="131">ROUND(D35*I35,2)</f>
        <v>0</v>
      </c>
      <c r="O35" s="114">
        <f t="shared" ref="O35" si="132">SUM(L35:N35)</f>
        <v>0</v>
      </c>
    </row>
    <row r="36" spans="1:15">
      <c r="A36" s="153">
        <v>20</v>
      </c>
      <c r="B36" s="133" t="s">
        <v>278</v>
      </c>
      <c r="C36" s="155" t="s">
        <v>87</v>
      </c>
      <c r="D36" s="156">
        <v>22</v>
      </c>
      <c r="E36" s="180"/>
      <c r="F36" s="180"/>
      <c r="G36" s="123">
        <f t="shared" ref="G36" si="133">ROUND(E36*F36,2)</f>
        <v>0</v>
      </c>
      <c r="H36" s="180"/>
      <c r="I36" s="180"/>
      <c r="J36" s="123">
        <f t="shared" ref="J36" si="134">SUM(G36:I36)</f>
        <v>0</v>
      </c>
      <c r="K36" s="123">
        <f t="shared" ref="K36" si="135">ROUND(D36*E36,2)</f>
        <v>0</v>
      </c>
      <c r="L36" s="123">
        <f t="shared" ref="L36" si="136">ROUND(D36*G36,2)</f>
        <v>0</v>
      </c>
      <c r="M36" s="123">
        <f t="shared" ref="M36" si="137">ROUND(D36*H36,2)</f>
        <v>0</v>
      </c>
      <c r="N36" s="123">
        <f t="shared" ref="N36" si="138">ROUND(D36*I36,2)</f>
        <v>0</v>
      </c>
      <c r="O36" s="114">
        <f t="shared" ref="O36" si="139">SUM(L36:N36)</f>
        <v>0</v>
      </c>
    </row>
    <row r="37" spans="1:15" ht="22.5">
      <c r="A37" s="153">
        <v>21</v>
      </c>
      <c r="B37" s="133" t="s">
        <v>284</v>
      </c>
      <c r="C37" s="155" t="s">
        <v>77</v>
      </c>
      <c r="D37" s="156">
        <v>90</v>
      </c>
      <c r="E37" s="180"/>
      <c r="F37" s="180"/>
      <c r="G37" s="122">
        <f>ROUND(F37*E37,2)</f>
        <v>0</v>
      </c>
      <c r="H37" s="180"/>
      <c r="I37" s="180"/>
      <c r="J37" s="122">
        <f>SUM(G37:I37)</f>
        <v>0</v>
      </c>
      <c r="K37" s="122">
        <f>ROUND(D37*E37,1)</f>
        <v>0</v>
      </c>
      <c r="L37" s="122">
        <f>ROUND(D37*G37,2)</f>
        <v>0</v>
      </c>
      <c r="M37" s="122">
        <f>ROUND(D37*H37,2)</f>
        <v>0</v>
      </c>
      <c r="N37" s="122">
        <f>ROUND(D37*I37,2)</f>
        <v>0</v>
      </c>
      <c r="O37" s="112">
        <f>SUM(L37:N37)</f>
        <v>0</v>
      </c>
    </row>
    <row r="38" spans="1:15" ht="22.5">
      <c r="A38" s="153">
        <v>22</v>
      </c>
      <c r="B38" s="133" t="s">
        <v>285</v>
      </c>
      <c r="C38" s="155" t="s">
        <v>77</v>
      </c>
      <c r="D38" s="156">
        <v>300</v>
      </c>
      <c r="E38" s="180"/>
      <c r="F38" s="180"/>
      <c r="G38" s="123">
        <f t="shared" ref="G38" si="140">ROUND(E38*F38,2)</f>
        <v>0</v>
      </c>
      <c r="H38" s="180"/>
      <c r="I38" s="180"/>
      <c r="J38" s="123">
        <f t="shared" ref="J38" si="141">SUM(G38:I38)</f>
        <v>0</v>
      </c>
      <c r="K38" s="123">
        <f t="shared" ref="K38" si="142">ROUND(D38*E38,2)</f>
        <v>0</v>
      </c>
      <c r="L38" s="123">
        <f t="shared" ref="L38" si="143">ROUND(D38*G38,2)</f>
        <v>0</v>
      </c>
      <c r="M38" s="123">
        <f t="shared" ref="M38" si="144">ROUND(D38*H38,2)</f>
        <v>0</v>
      </c>
      <c r="N38" s="123">
        <f t="shared" ref="N38" si="145">ROUND(D38*I38,2)</f>
        <v>0</v>
      </c>
      <c r="O38" s="114">
        <f t="shared" ref="O38" si="146">SUM(L38:N38)</f>
        <v>0</v>
      </c>
    </row>
    <row r="39" spans="1:15" ht="24" customHeight="1">
      <c r="A39" s="291" t="s">
        <v>279</v>
      </c>
      <c r="B39" s="292"/>
      <c r="C39" s="292"/>
      <c r="D39" s="292"/>
      <c r="E39" s="292"/>
      <c r="F39" s="292"/>
      <c r="G39" s="292"/>
      <c r="H39" s="292"/>
      <c r="I39" s="292"/>
      <c r="J39" s="292"/>
      <c r="K39" s="292"/>
      <c r="L39" s="292"/>
      <c r="M39" s="292"/>
      <c r="N39" s="292"/>
      <c r="O39" s="293"/>
    </row>
    <row r="40" spans="1:15" ht="22.5">
      <c r="A40" s="164">
        <v>23</v>
      </c>
      <c r="B40" s="133" t="s">
        <v>367</v>
      </c>
      <c r="C40" s="155" t="s">
        <v>77</v>
      </c>
      <c r="D40" s="156">
        <v>415</v>
      </c>
      <c r="E40" s="184"/>
      <c r="F40" s="185"/>
      <c r="G40" s="123">
        <f t="shared" ref="G40:G45" si="147">ROUND(F40*E40,2)</f>
        <v>0</v>
      </c>
      <c r="H40" s="183"/>
      <c r="I40" s="183"/>
      <c r="J40" s="126">
        <f t="shared" ref="J40:J41" si="148">SUM(G40:I40)</f>
        <v>0</v>
      </c>
      <c r="K40" s="126">
        <f>ROUND(D40*E40,2)</f>
        <v>0</v>
      </c>
      <c r="L40" s="126">
        <f t="shared" ref="L40:L46" si="149">ROUND(D40*G40,2)</f>
        <v>0</v>
      </c>
      <c r="M40" s="126">
        <f t="shared" ref="M40:M46" si="150">ROUND(D40*H40,2)</f>
        <v>0</v>
      </c>
      <c r="N40" s="126">
        <f t="shared" ref="N40:N46" si="151">ROUND(D40*I40,2)</f>
        <v>0</v>
      </c>
      <c r="O40" s="116">
        <f t="shared" ref="O40:O46" si="152">SUM(L40:N40)</f>
        <v>0</v>
      </c>
    </row>
    <row r="41" spans="1:15" ht="22.5">
      <c r="A41" s="164">
        <v>24</v>
      </c>
      <c r="B41" s="133" t="s">
        <v>368</v>
      </c>
      <c r="C41" s="155" t="s">
        <v>77</v>
      </c>
      <c r="D41" s="156">
        <v>40</v>
      </c>
      <c r="E41" s="184"/>
      <c r="F41" s="185"/>
      <c r="G41" s="123">
        <f t="shared" si="147"/>
        <v>0</v>
      </c>
      <c r="H41" s="183"/>
      <c r="I41" s="183"/>
      <c r="J41" s="126">
        <f t="shared" si="148"/>
        <v>0</v>
      </c>
      <c r="K41" s="126">
        <f>ROUND(D41*E41,2)</f>
        <v>0</v>
      </c>
      <c r="L41" s="126">
        <f t="shared" si="149"/>
        <v>0</v>
      </c>
      <c r="M41" s="126">
        <f t="shared" si="150"/>
        <v>0</v>
      </c>
      <c r="N41" s="126">
        <f t="shared" si="151"/>
        <v>0</v>
      </c>
      <c r="O41" s="116">
        <f t="shared" si="152"/>
        <v>0</v>
      </c>
    </row>
    <row r="42" spans="1:15" ht="33.75">
      <c r="A42" s="164">
        <v>25</v>
      </c>
      <c r="B42" s="133" t="s">
        <v>369</v>
      </c>
      <c r="C42" s="155" t="s">
        <v>77</v>
      </c>
      <c r="D42" s="156">
        <v>600</v>
      </c>
      <c r="E42" s="180"/>
      <c r="F42" s="180"/>
      <c r="G42" s="123">
        <f t="shared" si="147"/>
        <v>0</v>
      </c>
      <c r="H42" s="180"/>
      <c r="I42" s="180"/>
      <c r="J42" s="123">
        <f t="shared" ref="J42:J43" si="153">SUM(G42:I42)</f>
        <v>0</v>
      </c>
      <c r="K42" s="123">
        <f t="shared" ref="K42:K44" si="154">ROUND(D42*E42,1)</f>
        <v>0</v>
      </c>
      <c r="L42" s="123">
        <f t="shared" si="149"/>
        <v>0</v>
      </c>
      <c r="M42" s="123">
        <f t="shared" si="150"/>
        <v>0</v>
      </c>
      <c r="N42" s="123">
        <f t="shared" si="151"/>
        <v>0</v>
      </c>
      <c r="O42" s="114">
        <f t="shared" si="152"/>
        <v>0</v>
      </c>
    </row>
    <row r="43" spans="1:15">
      <c r="A43" s="164">
        <v>26</v>
      </c>
      <c r="B43" s="133" t="s">
        <v>370</v>
      </c>
      <c r="C43" s="155" t="s">
        <v>77</v>
      </c>
      <c r="D43" s="156">
        <v>600</v>
      </c>
      <c r="E43" s="180"/>
      <c r="F43" s="180"/>
      <c r="G43" s="122">
        <f t="shared" si="147"/>
        <v>0</v>
      </c>
      <c r="H43" s="180"/>
      <c r="I43" s="180"/>
      <c r="J43" s="123">
        <f t="shared" si="153"/>
        <v>0</v>
      </c>
      <c r="K43" s="123">
        <f t="shared" si="154"/>
        <v>0</v>
      </c>
      <c r="L43" s="123">
        <f t="shared" si="149"/>
        <v>0</v>
      </c>
      <c r="M43" s="123">
        <f t="shared" si="150"/>
        <v>0</v>
      </c>
      <c r="N43" s="123">
        <f t="shared" si="151"/>
        <v>0</v>
      </c>
      <c r="O43" s="114">
        <f t="shared" si="152"/>
        <v>0</v>
      </c>
    </row>
    <row r="44" spans="1:15">
      <c r="A44" s="164">
        <v>27</v>
      </c>
      <c r="B44" s="133" t="s">
        <v>371</v>
      </c>
      <c r="C44" s="155" t="s">
        <v>77</v>
      </c>
      <c r="D44" s="156">
        <v>455</v>
      </c>
      <c r="E44" s="180"/>
      <c r="F44" s="180"/>
      <c r="G44" s="122">
        <f t="shared" si="147"/>
        <v>0</v>
      </c>
      <c r="H44" s="180"/>
      <c r="I44" s="180"/>
      <c r="J44" s="123">
        <f t="shared" ref="J44" si="155">SUM(G44:I44)</f>
        <v>0</v>
      </c>
      <c r="K44" s="123">
        <f t="shared" si="154"/>
        <v>0</v>
      </c>
      <c r="L44" s="123">
        <f t="shared" si="149"/>
        <v>0</v>
      </c>
      <c r="M44" s="123">
        <f t="shared" si="150"/>
        <v>0</v>
      </c>
      <c r="N44" s="123">
        <f t="shared" si="151"/>
        <v>0</v>
      </c>
      <c r="O44" s="114">
        <f t="shared" si="152"/>
        <v>0</v>
      </c>
    </row>
    <row r="45" spans="1:15">
      <c r="A45" s="164">
        <v>28</v>
      </c>
      <c r="B45" s="133" t="s">
        <v>372</v>
      </c>
      <c r="C45" s="155" t="s">
        <v>87</v>
      </c>
      <c r="D45" s="156">
        <v>22</v>
      </c>
      <c r="E45" s="184"/>
      <c r="F45" s="185"/>
      <c r="G45" s="123">
        <f t="shared" si="147"/>
        <v>0</v>
      </c>
      <c r="H45" s="183"/>
      <c r="I45" s="183"/>
      <c r="J45" s="126">
        <f t="shared" ref="J45" si="156">SUM(G45:I45)</f>
        <v>0</v>
      </c>
      <c r="K45" s="126">
        <f>ROUND(D45*E45,2)</f>
        <v>0</v>
      </c>
      <c r="L45" s="126">
        <f t="shared" si="149"/>
        <v>0</v>
      </c>
      <c r="M45" s="126">
        <f t="shared" si="150"/>
        <v>0</v>
      </c>
      <c r="N45" s="126">
        <f t="shared" si="151"/>
        <v>0</v>
      </c>
      <c r="O45" s="116">
        <f t="shared" si="152"/>
        <v>0</v>
      </c>
    </row>
    <row r="46" spans="1:15" ht="22.5">
      <c r="A46" s="164">
        <v>29</v>
      </c>
      <c r="B46" s="133" t="s">
        <v>373</v>
      </c>
      <c r="C46" s="155" t="s">
        <v>87</v>
      </c>
      <c r="D46" s="156">
        <v>22</v>
      </c>
      <c r="E46" s="191"/>
      <c r="F46" s="180"/>
      <c r="G46" s="128">
        <f t="shared" ref="G46" si="157">ROUND(E46*F46,2)</f>
        <v>0</v>
      </c>
      <c r="H46" s="191"/>
      <c r="I46" s="191"/>
      <c r="J46" s="122">
        <f t="shared" ref="J46" si="158">SUM(G46:I46)</f>
        <v>0</v>
      </c>
      <c r="K46" s="122">
        <f t="shared" ref="K46" si="159">ROUND(D46*E46,2)</f>
        <v>0</v>
      </c>
      <c r="L46" s="122">
        <f t="shared" si="149"/>
        <v>0</v>
      </c>
      <c r="M46" s="122">
        <f t="shared" si="150"/>
        <v>0</v>
      </c>
      <c r="N46" s="122">
        <f t="shared" si="151"/>
        <v>0</v>
      </c>
      <c r="O46" s="112">
        <f t="shared" si="152"/>
        <v>0</v>
      </c>
    </row>
    <row r="47" spans="1:15">
      <c r="A47" s="164">
        <v>30</v>
      </c>
      <c r="B47" s="133" t="s">
        <v>374</v>
      </c>
      <c r="C47" s="155" t="s">
        <v>87</v>
      </c>
      <c r="D47" s="156">
        <v>22</v>
      </c>
      <c r="E47" s="191"/>
      <c r="F47" s="182"/>
      <c r="G47" s="129">
        <f>ROUND(E47*F47,2)</f>
        <v>0</v>
      </c>
      <c r="H47" s="191"/>
      <c r="I47" s="191"/>
      <c r="J47" s="122">
        <f>SUM(G47:I47)</f>
        <v>0</v>
      </c>
      <c r="K47" s="122">
        <f>ROUND(D47*E47,2)</f>
        <v>0</v>
      </c>
      <c r="L47" s="122">
        <f>ROUND(D47*G47,2)</f>
        <v>0</v>
      </c>
      <c r="M47" s="122">
        <f>ROUND(D47*H47,2)</f>
        <v>0</v>
      </c>
      <c r="N47" s="122">
        <f>ROUND(D47*I47,2)</f>
        <v>0</v>
      </c>
      <c r="O47" s="112">
        <f>SUM(L47:N47)</f>
        <v>0</v>
      </c>
    </row>
    <row r="48" spans="1:15" ht="25.5" customHeight="1">
      <c r="A48" s="164">
        <v>31</v>
      </c>
      <c r="B48" s="133" t="s">
        <v>375</v>
      </c>
      <c r="C48" s="155" t="s">
        <v>87</v>
      </c>
      <c r="D48" s="156">
        <v>22</v>
      </c>
      <c r="E48" s="183"/>
      <c r="F48" s="183"/>
      <c r="G48" s="130">
        <f t="shared" ref="G48" si="160">ROUND(F48*E48,2)</f>
        <v>0</v>
      </c>
      <c r="H48" s="183"/>
      <c r="I48" s="183"/>
      <c r="J48" s="130">
        <f t="shared" ref="J48" si="161">SUM(G48:I48)</f>
        <v>0</v>
      </c>
      <c r="K48" s="130">
        <f t="shared" ref="K48" si="162">ROUND(D48*E48,1)</f>
        <v>0</v>
      </c>
      <c r="L48" s="130">
        <f t="shared" ref="L48" si="163">ROUND(D48*G48,2)</f>
        <v>0</v>
      </c>
      <c r="M48" s="130">
        <f t="shared" ref="M48" si="164">ROUND(D48*H48,2)</f>
        <v>0</v>
      </c>
      <c r="N48" s="130">
        <f t="shared" ref="N48" si="165">ROUND(D48*I48,2)</f>
        <v>0</v>
      </c>
      <c r="O48" s="131">
        <f t="shared" ref="O48" si="166">SUM(L48:N48)</f>
        <v>0</v>
      </c>
    </row>
    <row r="49" spans="1:15">
      <c r="A49" s="153">
        <v>32</v>
      </c>
      <c r="B49" s="133" t="s">
        <v>280</v>
      </c>
      <c r="C49" s="155" t="s">
        <v>87</v>
      </c>
      <c r="D49" s="156">
        <v>1</v>
      </c>
      <c r="E49" s="191"/>
      <c r="F49" s="180"/>
      <c r="G49" s="128">
        <f>ROUND(E49*F49,2)</f>
        <v>0</v>
      </c>
      <c r="H49" s="191"/>
      <c r="I49" s="191"/>
      <c r="J49" s="122">
        <f t="shared" ref="J49:J50" si="167">SUM(G49:I49)</f>
        <v>0</v>
      </c>
      <c r="K49" s="122">
        <f>ROUND(D49*E49,2)</f>
        <v>0</v>
      </c>
      <c r="L49" s="122">
        <f t="shared" ref="L49:L50" si="168">ROUND(D49*G49,2)</f>
        <v>0</v>
      </c>
      <c r="M49" s="122">
        <f t="shared" ref="M49:M50" si="169">ROUND(D49*H49,2)</f>
        <v>0</v>
      </c>
      <c r="N49" s="122">
        <f t="shared" ref="N49:N50" si="170">ROUND(D49*I49,2)</f>
        <v>0</v>
      </c>
      <c r="O49" s="112">
        <f t="shared" ref="O49:O50" si="171">SUM(L49:N49)</f>
        <v>0</v>
      </c>
    </row>
    <row r="50" spans="1:15">
      <c r="A50" s="153">
        <v>33</v>
      </c>
      <c r="B50" s="133" t="s">
        <v>281</v>
      </c>
      <c r="C50" s="155" t="s">
        <v>98</v>
      </c>
      <c r="D50" s="156">
        <v>1</v>
      </c>
      <c r="E50" s="191"/>
      <c r="F50" s="180"/>
      <c r="G50" s="128">
        <f>ROUND(E50*F50,2)</f>
        <v>0</v>
      </c>
      <c r="H50" s="191"/>
      <c r="I50" s="191"/>
      <c r="J50" s="122">
        <f t="shared" si="167"/>
        <v>0</v>
      </c>
      <c r="K50" s="122">
        <f>ROUND(D50*E50,2)</f>
        <v>0</v>
      </c>
      <c r="L50" s="122">
        <f t="shared" si="168"/>
        <v>0</v>
      </c>
      <c r="M50" s="122">
        <f t="shared" si="169"/>
        <v>0</v>
      </c>
      <c r="N50" s="122">
        <f t="shared" si="170"/>
        <v>0</v>
      </c>
      <c r="O50" s="112">
        <f t="shared" si="171"/>
        <v>0</v>
      </c>
    </row>
    <row r="51" spans="1:15">
      <c r="A51" s="153">
        <v>34</v>
      </c>
      <c r="B51" s="133" t="s">
        <v>282</v>
      </c>
      <c r="C51" s="155" t="s">
        <v>98</v>
      </c>
      <c r="D51" s="156">
        <v>1</v>
      </c>
      <c r="E51" s="181"/>
      <c r="F51" s="182"/>
      <c r="G51" s="129">
        <f t="shared" ref="G51" si="172">ROUND(E51*F51,2)</f>
        <v>0</v>
      </c>
      <c r="H51" s="180"/>
      <c r="I51" s="180"/>
      <c r="J51" s="122">
        <f t="shared" ref="J51" si="173">SUM(G51:I51)</f>
        <v>0</v>
      </c>
      <c r="K51" s="122">
        <f t="shared" ref="K51" si="174">ROUND(D51*E51,2)</f>
        <v>0</v>
      </c>
      <c r="L51" s="122">
        <f t="shared" ref="L51" si="175">ROUND(D51*G51,2)</f>
        <v>0</v>
      </c>
      <c r="M51" s="122">
        <f t="shared" ref="M51" si="176">ROUND(D51*H51,2)</f>
        <v>0</v>
      </c>
      <c r="N51" s="122">
        <f t="shared" ref="N51" si="177">ROUND(D51*I51,2)</f>
        <v>0</v>
      </c>
      <c r="O51" s="112">
        <f t="shared" ref="O51" si="178">SUM(L51:N51)</f>
        <v>0</v>
      </c>
    </row>
    <row r="52" spans="1:15" ht="13.5" thickBot="1">
      <c r="A52" s="165">
        <v>35</v>
      </c>
      <c r="B52" s="141" t="s">
        <v>283</v>
      </c>
      <c r="C52" s="166" t="s">
        <v>98</v>
      </c>
      <c r="D52" s="167">
        <v>1</v>
      </c>
      <c r="E52" s="188"/>
      <c r="F52" s="189"/>
      <c r="G52" s="168">
        <f t="shared" ref="G52" si="179">ROUND(E52*F52,2)</f>
        <v>0</v>
      </c>
      <c r="H52" s="190"/>
      <c r="I52" s="190"/>
      <c r="J52" s="145">
        <f t="shared" ref="J52" si="180">SUM(G52:I52)</f>
        <v>0</v>
      </c>
      <c r="K52" s="145">
        <f t="shared" ref="K52" si="181">ROUND(D52*E52,2)</f>
        <v>0</v>
      </c>
      <c r="L52" s="145">
        <f t="shared" ref="L52" si="182">ROUND(D52*G52,2)</f>
        <v>0</v>
      </c>
      <c r="M52" s="145">
        <f t="shared" ref="M52" si="183">ROUND(D52*H52,2)</f>
        <v>0</v>
      </c>
      <c r="N52" s="145">
        <f t="shared" ref="N52" si="184">ROUND(D52*I52,2)</f>
        <v>0</v>
      </c>
      <c r="O52" s="146">
        <f t="shared" ref="O52" si="185">SUM(L52:N52)</f>
        <v>0</v>
      </c>
    </row>
    <row r="53" spans="1:15" ht="18" customHeight="1">
      <c r="A53" s="77" t="s">
        <v>28</v>
      </c>
      <c r="B53" s="272" t="str">
        <f>A2</f>
        <v>Inženierrisinājumu daļa (ELT - Elektroapgāde-ārējā (apgaismojums))</v>
      </c>
      <c r="C53" s="272"/>
      <c r="D53" s="272"/>
      <c r="E53" s="272"/>
      <c r="F53" s="272"/>
      <c r="G53" s="272"/>
      <c r="H53" s="272"/>
      <c r="I53" s="272"/>
      <c r="J53" s="272"/>
      <c r="K53" s="78">
        <f t="shared" ref="K53:N53" si="186">SUM(K40:K52,K28:K38,K21:K26,K16:K19,K14)</f>
        <v>0</v>
      </c>
      <c r="L53" s="78">
        <f t="shared" si="186"/>
        <v>0</v>
      </c>
      <c r="M53" s="78">
        <f t="shared" si="186"/>
        <v>0</v>
      </c>
      <c r="N53" s="78">
        <f t="shared" si="186"/>
        <v>0</v>
      </c>
      <c r="O53" s="78">
        <f>SUM(O40:O52,O28:O38,O21:O26,O16:O19,O14)</f>
        <v>0</v>
      </c>
    </row>
    <row r="54" spans="1:15" ht="17.25" customHeight="1">
      <c r="A54" s="49" t="s">
        <v>48</v>
      </c>
      <c r="B54" s="79"/>
      <c r="C54" s="51"/>
      <c r="D54" s="51"/>
      <c r="E54" s="52"/>
      <c r="F54" s="53"/>
      <c r="G54" s="53"/>
      <c r="H54" s="53"/>
      <c r="I54" s="53"/>
      <c r="J54" s="53"/>
      <c r="K54" s="53"/>
      <c r="L54" s="54"/>
      <c r="M54" s="54"/>
      <c r="N54" s="54"/>
      <c r="O54" s="54"/>
    </row>
    <row r="55" spans="1:15" ht="12.75" customHeight="1">
      <c r="A55" s="55"/>
      <c r="B55" s="273" t="s">
        <v>49</v>
      </c>
      <c r="C55" s="273"/>
      <c r="D55" s="273"/>
      <c r="E55" s="273"/>
      <c r="F55" s="273"/>
      <c r="G55" s="273"/>
      <c r="H55" s="56"/>
      <c r="I55" s="56"/>
      <c r="J55" s="56"/>
      <c r="K55" s="56"/>
      <c r="L55" s="57"/>
      <c r="M55" s="57"/>
      <c r="N55" s="57"/>
      <c r="O55" s="57"/>
    </row>
    <row r="56" spans="1:15" ht="13.5" customHeight="1">
      <c r="A56" s="55"/>
      <c r="B56" s="273" t="s">
        <v>409</v>
      </c>
      <c r="C56" s="273"/>
      <c r="D56" s="273"/>
      <c r="E56" s="273"/>
      <c r="F56" s="273"/>
      <c r="G56" s="273"/>
      <c r="H56" s="273"/>
      <c r="I56" s="273"/>
      <c r="J56" s="273"/>
      <c r="K56" s="273"/>
      <c r="L56" s="273"/>
      <c r="M56" s="273"/>
      <c r="N56" s="273"/>
      <c r="O56" s="273"/>
    </row>
    <row r="57" spans="1:15" ht="22.5" customHeight="1">
      <c r="A57" s="55"/>
      <c r="B57" s="273" t="s">
        <v>57</v>
      </c>
      <c r="C57" s="273"/>
      <c r="D57" s="273"/>
      <c r="E57" s="273"/>
      <c r="F57" s="273"/>
      <c r="G57" s="273"/>
      <c r="H57" s="273"/>
      <c r="I57" s="273"/>
      <c r="J57" s="273"/>
      <c r="K57" s="273"/>
      <c r="L57" s="273"/>
      <c r="M57" s="273"/>
      <c r="N57" s="273"/>
      <c r="O57" s="273"/>
    </row>
    <row r="58" spans="1:15" ht="12.75" customHeight="1">
      <c r="A58" s="55"/>
      <c r="B58" s="273" t="s">
        <v>58</v>
      </c>
      <c r="C58" s="273"/>
      <c r="D58" s="273"/>
      <c r="E58" s="273"/>
      <c r="F58" s="273"/>
      <c r="G58" s="273"/>
      <c r="H58" s="273"/>
      <c r="I58" s="273"/>
      <c r="J58" s="273"/>
      <c r="K58" s="273"/>
      <c r="L58" s="273"/>
      <c r="M58" s="273"/>
      <c r="N58" s="273"/>
      <c r="O58" s="273"/>
    </row>
    <row r="59" spans="1:15" ht="24.75" customHeight="1">
      <c r="A59" s="55"/>
      <c r="B59" s="273" t="s">
        <v>55</v>
      </c>
      <c r="C59" s="273"/>
      <c r="D59" s="273"/>
      <c r="E59" s="273"/>
      <c r="F59" s="273"/>
      <c r="G59" s="273"/>
      <c r="H59" s="273"/>
      <c r="I59" s="273"/>
      <c r="J59" s="273"/>
      <c r="K59" s="273"/>
      <c r="L59" s="273"/>
      <c r="M59" s="273"/>
      <c r="N59" s="273"/>
      <c r="O59" s="273"/>
    </row>
    <row r="60" spans="1:15" ht="13.5" customHeight="1">
      <c r="A60" s="55"/>
      <c r="B60" s="273" t="s">
        <v>59</v>
      </c>
      <c r="C60" s="273"/>
      <c r="D60" s="273"/>
      <c r="E60" s="273"/>
      <c r="F60" s="273"/>
      <c r="G60" s="273"/>
      <c r="H60" s="273"/>
      <c r="I60" s="273"/>
      <c r="J60" s="273"/>
      <c r="K60" s="273"/>
      <c r="L60" s="273"/>
      <c r="M60" s="273"/>
      <c r="N60" s="273"/>
      <c r="O60" s="273"/>
    </row>
    <row r="61" spans="1:15">
      <c r="A61" s="58"/>
      <c r="B61" s="273" t="s">
        <v>70</v>
      </c>
      <c r="C61" s="273"/>
      <c r="D61" s="273"/>
      <c r="E61" s="273"/>
      <c r="F61" s="273"/>
      <c r="G61" s="273"/>
      <c r="H61" s="273"/>
      <c r="I61" s="273"/>
      <c r="J61" s="273"/>
      <c r="K61" s="273"/>
      <c r="L61" s="273"/>
      <c r="M61" s="273"/>
      <c r="N61" s="273"/>
      <c r="O61" s="273"/>
    </row>
    <row r="62" spans="1:15" ht="9.75" customHeight="1">
      <c r="A62" s="58"/>
      <c r="B62" s="107"/>
      <c r="C62" s="107"/>
      <c r="D62" s="107"/>
      <c r="E62" s="107"/>
      <c r="F62" s="107"/>
      <c r="G62" s="107"/>
      <c r="H62" s="107"/>
      <c r="I62" s="107"/>
      <c r="J62" s="107"/>
      <c r="K62" s="107"/>
      <c r="L62" s="107"/>
      <c r="M62" s="107"/>
      <c r="N62" s="107"/>
      <c r="O62" s="107"/>
    </row>
    <row r="63" spans="1:15">
      <c r="A63" s="30"/>
      <c r="B63" s="29" t="s">
        <v>31</v>
      </c>
      <c r="C63" s="274" t="s">
        <v>0</v>
      </c>
      <c r="D63" s="274"/>
      <c r="E63" s="274"/>
      <c r="F63" s="274"/>
      <c r="G63" s="274"/>
      <c r="H63" s="274"/>
      <c r="I63" s="274"/>
      <c r="J63" s="274"/>
      <c r="K63" s="274"/>
      <c r="L63" s="31"/>
      <c r="M63" s="223">
        <f>N9</f>
        <v>0</v>
      </c>
      <c r="N63" s="223"/>
      <c r="O63" s="223"/>
    </row>
    <row r="64" spans="1:15">
      <c r="A64" s="30"/>
      <c r="C64" s="274" t="s">
        <v>33</v>
      </c>
      <c r="D64" s="274"/>
      <c r="E64" s="274"/>
      <c r="F64" s="228" t="s">
        <v>436</v>
      </c>
      <c r="G64" s="228"/>
      <c r="H64" s="228"/>
      <c r="I64" s="228"/>
      <c r="J64" s="228"/>
      <c r="K64" s="228"/>
      <c r="L64" s="31"/>
      <c r="M64" s="274" t="s">
        <v>34</v>
      </c>
      <c r="N64" s="274"/>
      <c r="O64" s="274"/>
    </row>
    <row r="65" spans="1:15">
      <c r="A65" s="30"/>
      <c r="B65" s="29"/>
      <c r="C65" s="31"/>
      <c r="D65" s="44"/>
      <c r="E65" s="31"/>
      <c r="F65" s="31"/>
      <c r="G65" s="31"/>
      <c r="H65" s="31"/>
      <c r="I65" s="31"/>
      <c r="J65" s="31"/>
      <c r="K65" s="31"/>
      <c r="L65" s="31"/>
      <c r="M65" s="31"/>
      <c r="N65" s="31"/>
      <c r="O65" s="31"/>
    </row>
    <row r="66" spans="1:15">
      <c r="A66" s="30"/>
      <c r="B66" s="29" t="s">
        <v>17</v>
      </c>
      <c r="C66" s="274" t="s">
        <v>0</v>
      </c>
      <c r="D66" s="274"/>
      <c r="E66" s="274"/>
      <c r="F66" s="274"/>
      <c r="G66" s="274"/>
      <c r="H66" s="274"/>
      <c r="I66" s="274"/>
      <c r="J66" s="274"/>
      <c r="K66" s="274"/>
      <c r="L66" s="31"/>
      <c r="M66" s="223">
        <f>M63</f>
        <v>0</v>
      </c>
      <c r="N66" s="223"/>
      <c r="O66" s="223"/>
    </row>
    <row r="67" spans="1:15">
      <c r="A67" s="30"/>
      <c r="B67" s="29"/>
      <c r="C67" s="274" t="s">
        <v>33</v>
      </c>
      <c r="D67" s="274"/>
      <c r="E67" s="274"/>
      <c r="F67" s="228" t="s">
        <v>436</v>
      </c>
      <c r="G67" s="228"/>
      <c r="H67" s="228"/>
      <c r="I67" s="228"/>
      <c r="J67" s="228"/>
      <c r="K67" s="228"/>
      <c r="L67" s="31"/>
      <c r="M67" s="274" t="s">
        <v>34</v>
      </c>
      <c r="N67" s="274"/>
      <c r="O67" s="274"/>
    </row>
    <row r="68" spans="1:15">
      <c r="A68" s="45"/>
      <c r="B68" s="28"/>
      <c r="C68" s="46"/>
      <c r="D68" s="47"/>
      <c r="E68" s="46"/>
      <c r="F68" s="46"/>
      <c r="G68" s="46"/>
      <c r="H68" s="46"/>
      <c r="I68" s="46"/>
      <c r="J68" s="46"/>
      <c r="K68" s="46"/>
      <c r="L68" s="46"/>
      <c r="M68" s="46"/>
      <c r="N68" s="46"/>
      <c r="O68" s="46"/>
    </row>
  </sheetData>
  <mergeCells count="42">
    <mergeCell ref="A13:O13"/>
    <mergeCell ref="A15:O15"/>
    <mergeCell ref="A20:O20"/>
    <mergeCell ref="A27:O27"/>
    <mergeCell ref="A5:B5"/>
    <mergeCell ref="C5:O5"/>
    <mergeCell ref="A1:O1"/>
    <mergeCell ref="A2:O2"/>
    <mergeCell ref="A3:O3"/>
    <mergeCell ref="A4:B4"/>
    <mergeCell ref="C4:O4"/>
    <mergeCell ref="B58:O58"/>
    <mergeCell ref="A6:B6"/>
    <mergeCell ref="C6:O6"/>
    <mergeCell ref="A7:O7"/>
    <mergeCell ref="N8:O8"/>
    <mergeCell ref="N9:O9"/>
    <mergeCell ref="A10:A11"/>
    <mergeCell ref="B10:B11"/>
    <mergeCell ref="E10:J10"/>
    <mergeCell ref="K10:O10"/>
    <mergeCell ref="B53:J53"/>
    <mergeCell ref="B55:G55"/>
    <mergeCell ref="B56:O56"/>
    <mergeCell ref="B57:O57"/>
    <mergeCell ref="A39:O39"/>
    <mergeCell ref="A12:O12"/>
    <mergeCell ref="B59:O59"/>
    <mergeCell ref="B60:O60"/>
    <mergeCell ref="B61:O61"/>
    <mergeCell ref="C63:E63"/>
    <mergeCell ref="F63:K63"/>
    <mergeCell ref="M63:O63"/>
    <mergeCell ref="C67:E67"/>
    <mergeCell ref="F67:K67"/>
    <mergeCell ref="M67:O67"/>
    <mergeCell ref="C64:E64"/>
    <mergeCell ref="F64:K64"/>
    <mergeCell ref="M64:O64"/>
    <mergeCell ref="C66:E66"/>
    <mergeCell ref="F66:K66"/>
    <mergeCell ref="M66:O66"/>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7B302-290F-4DF0-9B01-40497D44BCCE}">
  <sheetPr>
    <tabColor rgb="FF92D050"/>
    <pageSetUpPr fitToPage="1"/>
  </sheetPr>
  <dimension ref="A1:O47"/>
  <sheetViews>
    <sheetView topLeftCell="A15" zoomScaleNormal="100" zoomScaleSheetLayoutView="130" workbookViewId="0">
      <selection activeCell="S39" sqref="S39"/>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75" t="s">
        <v>83</v>
      </c>
      <c r="B1" s="275"/>
      <c r="C1" s="275"/>
      <c r="D1" s="275"/>
      <c r="E1" s="275"/>
      <c r="F1" s="275"/>
      <c r="G1" s="275"/>
      <c r="H1" s="275"/>
      <c r="I1" s="275"/>
      <c r="J1" s="275"/>
      <c r="K1" s="275"/>
      <c r="L1" s="275"/>
      <c r="M1" s="275"/>
      <c r="N1" s="275"/>
      <c r="O1" s="275"/>
    </row>
    <row r="2" spans="1:15" s="28" customFormat="1" ht="15">
      <c r="A2" s="217" t="s">
        <v>82</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0"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29.1"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442</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O32</f>
        <v>0</v>
      </c>
      <c r="O8" s="283"/>
    </row>
    <row r="9" spans="1:15" s="28" customFormat="1" ht="14.25">
      <c r="A9" s="37"/>
      <c r="B9" s="37"/>
      <c r="C9" s="38"/>
      <c r="D9" s="39"/>
      <c r="E9" s="40"/>
      <c r="F9" s="40"/>
      <c r="G9" s="40"/>
      <c r="H9" s="40"/>
      <c r="I9" s="40"/>
      <c r="J9" s="40"/>
      <c r="K9" s="40"/>
      <c r="L9" s="35" t="s">
        <v>3</v>
      </c>
      <c r="M9" s="35"/>
      <c r="N9" s="300">
        <f>'Kopsavilkuma aprēķins'!D7</f>
        <v>0</v>
      </c>
      <c r="O9" s="300"/>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78"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307" t="s">
        <v>286</v>
      </c>
      <c r="B12" s="308"/>
      <c r="C12" s="308"/>
      <c r="D12" s="308"/>
      <c r="E12" s="308"/>
      <c r="F12" s="308"/>
      <c r="G12" s="308"/>
      <c r="H12" s="308"/>
      <c r="I12" s="308"/>
      <c r="J12" s="308"/>
      <c r="K12" s="308"/>
      <c r="L12" s="308"/>
      <c r="M12" s="308"/>
      <c r="N12" s="308"/>
      <c r="O12" s="309"/>
    </row>
    <row r="13" spans="1:15" ht="22.5">
      <c r="A13" s="109">
        <v>1</v>
      </c>
      <c r="B13" s="108" t="s">
        <v>287</v>
      </c>
      <c r="C13" s="109" t="s">
        <v>77</v>
      </c>
      <c r="D13" s="110">
        <v>25</v>
      </c>
      <c r="E13" s="192"/>
      <c r="F13" s="193"/>
      <c r="G13" s="113">
        <f t="shared" ref="G13:G14" si="0">ROUND(E13*F13,2)</f>
        <v>0</v>
      </c>
      <c r="H13" s="197"/>
      <c r="I13" s="197"/>
      <c r="J13" s="96">
        <f t="shared" ref="J13:J14" si="1">SUM(G13:I13)</f>
        <v>0</v>
      </c>
      <c r="K13" s="96">
        <f t="shared" ref="K13:K14" si="2">ROUND(D13*E13,2)</f>
        <v>0</v>
      </c>
      <c r="L13" s="96">
        <f t="shared" ref="L13:L14" si="3">ROUND(D13*G13,2)</f>
        <v>0</v>
      </c>
      <c r="M13" s="96">
        <f t="shared" ref="M13:M14" si="4">ROUND(D13*H13,2)</f>
        <v>0</v>
      </c>
      <c r="N13" s="96">
        <f t="shared" ref="N13:N14" si="5">ROUND(D13*I13,2)</f>
        <v>0</v>
      </c>
      <c r="O13" s="112">
        <f t="shared" ref="O13:O14" si="6">SUM(L13:N13)</f>
        <v>0</v>
      </c>
    </row>
    <row r="14" spans="1:15" ht="22.5">
      <c r="A14" s="109">
        <v>2</v>
      </c>
      <c r="B14" s="108" t="s">
        <v>288</v>
      </c>
      <c r="C14" s="109" t="s">
        <v>77</v>
      </c>
      <c r="D14" s="110">
        <v>25</v>
      </c>
      <c r="E14" s="192"/>
      <c r="F14" s="193"/>
      <c r="G14" s="117">
        <f t="shared" si="0"/>
        <v>0</v>
      </c>
      <c r="H14" s="197"/>
      <c r="I14" s="197"/>
      <c r="J14" s="96">
        <f t="shared" si="1"/>
        <v>0</v>
      </c>
      <c r="K14" s="96">
        <f t="shared" si="2"/>
        <v>0</v>
      </c>
      <c r="L14" s="96">
        <f t="shared" si="3"/>
        <v>0</v>
      </c>
      <c r="M14" s="96">
        <f t="shared" si="4"/>
        <v>0</v>
      </c>
      <c r="N14" s="96">
        <f t="shared" si="5"/>
        <v>0</v>
      </c>
      <c r="O14" s="112">
        <f t="shared" si="6"/>
        <v>0</v>
      </c>
    </row>
    <row r="15" spans="1:15" ht="19.5" customHeight="1">
      <c r="A15" s="109">
        <v>3</v>
      </c>
      <c r="B15" s="108" t="s">
        <v>289</v>
      </c>
      <c r="C15" s="109" t="s">
        <v>77</v>
      </c>
      <c r="D15" s="110">
        <v>25</v>
      </c>
      <c r="E15" s="194"/>
      <c r="F15" s="195"/>
      <c r="G15" s="113">
        <f>ROUND(E15*F15,2)</f>
        <v>0</v>
      </c>
      <c r="H15" s="197"/>
      <c r="I15" s="197"/>
      <c r="J15" s="92">
        <f>SUM(G15:I15)</f>
        <v>0</v>
      </c>
      <c r="K15" s="92">
        <f>ROUND(D15*E15,2)</f>
        <v>0</v>
      </c>
      <c r="L15" s="92">
        <f>ROUND(D15*G15,2)</f>
        <v>0</v>
      </c>
      <c r="M15" s="92">
        <f>ROUND(D15*H15,2)</f>
        <v>0</v>
      </c>
      <c r="N15" s="92">
        <f>ROUND(D15*I15,2)</f>
        <v>0</v>
      </c>
      <c r="O15" s="114">
        <f>SUM(L15:N15)</f>
        <v>0</v>
      </c>
    </row>
    <row r="16" spans="1:15">
      <c r="A16" s="109">
        <v>4</v>
      </c>
      <c r="B16" s="108" t="s">
        <v>290</v>
      </c>
      <c r="C16" s="109" t="s">
        <v>77</v>
      </c>
      <c r="D16" s="110">
        <v>25</v>
      </c>
      <c r="E16" s="192"/>
      <c r="F16" s="193"/>
      <c r="G16" s="118">
        <f t="shared" ref="G16" si="7">ROUND(E16*F16,2)</f>
        <v>0</v>
      </c>
      <c r="H16" s="196"/>
      <c r="I16" s="196"/>
      <c r="J16" s="118">
        <f t="shared" ref="J16:J18" si="8">SUM(G16:I16)</f>
        <v>0</v>
      </c>
      <c r="K16" s="118">
        <f t="shared" ref="K16" si="9">ROUND(D16*E16,1)</f>
        <v>0</v>
      </c>
      <c r="L16" s="118">
        <f t="shared" ref="L16:L18" si="10">ROUND(D16*G16,2)</f>
        <v>0</v>
      </c>
      <c r="M16" s="118">
        <f t="shared" ref="M16:M18" si="11">ROUND(D16*H16,2)</f>
        <v>0</v>
      </c>
      <c r="N16" s="118">
        <f t="shared" ref="N16:N18" si="12">ROUND(D16*I16,2)</f>
        <v>0</v>
      </c>
      <c r="O16" s="119">
        <f t="shared" ref="O16:O18" si="13">SUM(L16:N16)</f>
        <v>0</v>
      </c>
    </row>
    <row r="17" spans="1:15" ht="22.5">
      <c r="A17" s="109">
        <v>5</v>
      </c>
      <c r="B17" s="108" t="s">
        <v>291</v>
      </c>
      <c r="C17" s="109" t="s">
        <v>87</v>
      </c>
      <c r="D17" s="110">
        <v>1</v>
      </c>
      <c r="E17" s="192"/>
      <c r="F17" s="193"/>
      <c r="G17" s="117">
        <f>ROUND(E17*F17,2)</f>
        <v>0</v>
      </c>
      <c r="H17" s="197"/>
      <c r="I17" s="197"/>
      <c r="J17" s="96">
        <f t="shared" si="8"/>
        <v>0</v>
      </c>
      <c r="K17" s="96">
        <f>ROUND(D17*E17,2)</f>
        <v>0</v>
      </c>
      <c r="L17" s="96">
        <f t="shared" si="10"/>
        <v>0</v>
      </c>
      <c r="M17" s="96">
        <f t="shared" si="11"/>
        <v>0</v>
      </c>
      <c r="N17" s="96">
        <f t="shared" si="12"/>
        <v>0</v>
      </c>
      <c r="O17" s="112">
        <f t="shared" si="13"/>
        <v>0</v>
      </c>
    </row>
    <row r="18" spans="1:15" ht="22.5">
      <c r="A18" s="109">
        <v>6</v>
      </c>
      <c r="B18" s="108" t="s">
        <v>292</v>
      </c>
      <c r="C18" s="109" t="s">
        <v>87</v>
      </c>
      <c r="D18" s="110">
        <v>1</v>
      </c>
      <c r="E18" s="192"/>
      <c r="F18" s="193"/>
      <c r="G18" s="117">
        <f t="shared" ref="G18" si="14">ROUND(E18*F18,2)</f>
        <v>0</v>
      </c>
      <c r="H18" s="197"/>
      <c r="I18" s="197"/>
      <c r="J18" s="96">
        <f t="shared" si="8"/>
        <v>0</v>
      </c>
      <c r="K18" s="96">
        <f t="shared" ref="K18" si="15">ROUND(D18*E18,2)</f>
        <v>0</v>
      </c>
      <c r="L18" s="96">
        <f t="shared" si="10"/>
        <v>0</v>
      </c>
      <c r="M18" s="96">
        <f t="shared" si="11"/>
        <v>0</v>
      </c>
      <c r="N18" s="96">
        <f t="shared" si="12"/>
        <v>0</v>
      </c>
      <c r="O18" s="112">
        <f t="shared" si="13"/>
        <v>0</v>
      </c>
    </row>
    <row r="19" spans="1:15">
      <c r="A19" s="109">
        <v>7</v>
      </c>
      <c r="B19" s="108" t="s">
        <v>293</v>
      </c>
      <c r="C19" s="109" t="s">
        <v>98</v>
      </c>
      <c r="D19" s="110">
        <v>1</v>
      </c>
      <c r="E19" s="192"/>
      <c r="F19" s="193"/>
      <c r="G19" s="115">
        <f>ROUND(E19*F19,2)</f>
        <v>0</v>
      </c>
      <c r="H19" s="196"/>
      <c r="I19" s="196"/>
      <c r="J19" s="115">
        <f>SUM(G19:I19)</f>
        <v>0</v>
      </c>
      <c r="K19" s="115">
        <f>ROUND(D19*E19,1)</f>
        <v>0</v>
      </c>
      <c r="L19" s="115">
        <f>ROUND(D19*G19,2)</f>
        <v>0</v>
      </c>
      <c r="M19" s="115">
        <f>ROUND(D19*H19,2)</f>
        <v>0</v>
      </c>
      <c r="N19" s="115">
        <f>ROUND(D19*I19,2)</f>
        <v>0</v>
      </c>
      <c r="O19" s="116">
        <f>SUM(L19:N19)</f>
        <v>0</v>
      </c>
    </row>
    <row r="20" spans="1:15">
      <c r="A20" s="109">
        <v>8</v>
      </c>
      <c r="B20" s="108" t="s">
        <v>294</v>
      </c>
      <c r="C20" s="109" t="s">
        <v>87</v>
      </c>
      <c r="D20" s="110">
        <v>1</v>
      </c>
      <c r="E20" s="192"/>
      <c r="F20" s="193"/>
      <c r="G20" s="115">
        <f t="shared" ref="G20" si="16">ROUND(E20*F20,2)</f>
        <v>0</v>
      </c>
      <c r="H20" s="196"/>
      <c r="I20" s="196"/>
      <c r="J20" s="115">
        <f t="shared" ref="J20" si="17">SUM(G20:I20)</f>
        <v>0</v>
      </c>
      <c r="K20" s="115">
        <f>ROUND(D20*E20,1)</f>
        <v>0</v>
      </c>
      <c r="L20" s="115">
        <f t="shared" ref="L20" si="18">ROUND(D20*G20,2)</f>
        <v>0</v>
      </c>
      <c r="M20" s="115">
        <f t="shared" ref="M20" si="19">ROUND(D20*H20,2)</f>
        <v>0</v>
      </c>
      <c r="N20" s="115">
        <f t="shared" ref="N20" si="20">ROUND(D20*I20,2)</f>
        <v>0</v>
      </c>
      <c r="O20" s="116">
        <f t="shared" ref="O20" si="21">SUM(L20:N20)</f>
        <v>0</v>
      </c>
    </row>
    <row r="21" spans="1:15">
      <c r="A21" s="109">
        <v>9</v>
      </c>
      <c r="B21" s="108" t="s">
        <v>295</v>
      </c>
      <c r="C21" s="109" t="s">
        <v>102</v>
      </c>
      <c r="D21" s="110">
        <v>1</v>
      </c>
      <c r="E21" s="192"/>
      <c r="F21" s="193"/>
      <c r="G21" s="115">
        <f t="shared" ref="G21:G22" si="22">ROUND(E21*F21,2)</f>
        <v>0</v>
      </c>
      <c r="H21" s="196"/>
      <c r="I21" s="196"/>
      <c r="J21" s="115">
        <f t="shared" ref="J21:J22" si="23">SUM(G21:I21)</f>
        <v>0</v>
      </c>
      <c r="K21" s="115">
        <f>ROUND(D21*E21,1)</f>
        <v>0</v>
      </c>
      <c r="L21" s="115">
        <f t="shared" ref="L21:L22" si="24">ROUND(D21*G21,2)</f>
        <v>0</v>
      </c>
      <c r="M21" s="115">
        <f t="shared" ref="M21:M22" si="25">ROUND(D21*H21,2)</f>
        <v>0</v>
      </c>
      <c r="N21" s="115">
        <f t="shared" ref="N21:N22" si="26">ROUND(D21*I21,2)</f>
        <v>0</v>
      </c>
      <c r="O21" s="116">
        <f t="shared" ref="O21:O22" si="27">SUM(L21:N21)</f>
        <v>0</v>
      </c>
    </row>
    <row r="22" spans="1:15" ht="13.5" thickBot="1">
      <c r="A22" s="109">
        <v>10</v>
      </c>
      <c r="B22" s="108" t="s">
        <v>94</v>
      </c>
      <c r="C22" s="109" t="s">
        <v>98</v>
      </c>
      <c r="D22" s="110">
        <v>1</v>
      </c>
      <c r="E22" s="192"/>
      <c r="F22" s="196"/>
      <c r="G22" s="118">
        <f t="shared" si="22"/>
        <v>0</v>
      </c>
      <c r="H22" s="196"/>
      <c r="I22" s="196"/>
      <c r="J22" s="118">
        <f t="shared" si="23"/>
        <v>0</v>
      </c>
      <c r="K22" s="118">
        <f t="shared" ref="K22" si="28">ROUND(D22*E22,2)</f>
        <v>0</v>
      </c>
      <c r="L22" s="118">
        <f t="shared" si="24"/>
        <v>0</v>
      </c>
      <c r="M22" s="118">
        <f t="shared" si="25"/>
        <v>0</v>
      </c>
      <c r="N22" s="118">
        <f t="shared" si="26"/>
        <v>0</v>
      </c>
      <c r="O22" s="119">
        <f t="shared" si="27"/>
        <v>0</v>
      </c>
    </row>
    <row r="23" spans="1:15" ht="21.75" customHeight="1">
      <c r="A23" s="307" t="s">
        <v>296</v>
      </c>
      <c r="B23" s="308"/>
      <c r="C23" s="308"/>
      <c r="D23" s="308"/>
      <c r="E23" s="308"/>
      <c r="F23" s="308"/>
      <c r="G23" s="308"/>
      <c r="H23" s="308"/>
      <c r="I23" s="308"/>
      <c r="J23" s="308"/>
      <c r="K23" s="308"/>
      <c r="L23" s="308"/>
      <c r="M23" s="308"/>
      <c r="N23" s="308"/>
      <c r="O23" s="309"/>
    </row>
    <row r="24" spans="1:15">
      <c r="A24" s="109">
        <v>11</v>
      </c>
      <c r="B24" s="108" t="s">
        <v>297</v>
      </c>
      <c r="C24" s="109" t="s">
        <v>77</v>
      </c>
      <c r="D24" s="110">
        <v>25</v>
      </c>
      <c r="E24" s="197"/>
      <c r="F24" s="197"/>
      <c r="G24" s="96">
        <f>ROUND(F24*E24,2)</f>
        <v>0</v>
      </c>
      <c r="H24" s="197"/>
      <c r="I24" s="197"/>
      <c r="J24" s="96">
        <f>SUM(G24:I24)</f>
        <v>0</v>
      </c>
      <c r="K24" s="96">
        <f>ROUND(D24*E24,1)</f>
        <v>0</v>
      </c>
      <c r="L24" s="96">
        <f>ROUND(D24*G24,2)</f>
        <v>0</v>
      </c>
      <c r="M24" s="96">
        <f>ROUND(D24*H24,2)</f>
        <v>0</v>
      </c>
      <c r="N24" s="96">
        <f>ROUND(D24*I24,2)</f>
        <v>0</v>
      </c>
      <c r="O24" s="112">
        <f>SUM(L24:N24)</f>
        <v>0</v>
      </c>
    </row>
    <row r="25" spans="1:15">
      <c r="A25" s="109">
        <v>12</v>
      </c>
      <c r="B25" s="108" t="s">
        <v>298</v>
      </c>
      <c r="C25" s="109" t="s">
        <v>77</v>
      </c>
      <c r="D25" s="110">
        <v>25</v>
      </c>
      <c r="E25" s="192"/>
      <c r="F25" s="193"/>
      <c r="G25" s="118">
        <f t="shared" ref="G25:G26" si="29">ROUND(E25*F25,2)</f>
        <v>0</v>
      </c>
      <c r="H25" s="196"/>
      <c r="I25" s="196"/>
      <c r="J25" s="118">
        <f t="shared" ref="J25:J26" si="30">SUM(G25:I25)</f>
        <v>0</v>
      </c>
      <c r="K25" s="118">
        <f t="shared" ref="K25:K26" si="31">ROUND(D25*E25,1)</f>
        <v>0</v>
      </c>
      <c r="L25" s="118">
        <f t="shared" ref="L25:L26" si="32">ROUND(D25*G25,2)</f>
        <v>0</v>
      </c>
      <c r="M25" s="118">
        <f t="shared" ref="M25:M26" si="33">ROUND(D25*H25,2)</f>
        <v>0</v>
      </c>
      <c r="N25" s="118">
        <f t="shared" ref="N25:N26" si="34">ROUND(D25*I25,2)</f>
        <v>0</v>
      </c>
      <c r="O25" s="119">
        <f t="shared" ref="O25:O26" si="35">SUM(L25:N25)</f>
        <v>0</v>
      </c>
    </row>
    <row r="26" spans="1:15" ht="22.5">
      <c r="A26" s="109">
        <v>13</v>
      </c>
      <c r="B26" s="108" t="s">
        <v>299</v>
      </c>
      <c r="C26" s="109" t="s">
        <v>98</v>
      </c>
      <c r="D26" s="110">
        <v>1</v>
      </c>
      <c r="E26" s="192"/>
      <c r="F26" s="193"/>
      <c r="G26" s="118">
        <f t="shared" si="29"/>
        <v>0</v>
      </c>
      <c r="H26" s="196"/>
      <c r="I26" s="196"/>
      <c r="J26" s="118">
        <f t="shared" si="30"/>
        <v>0</v>
      </c>
      <c r="K26" s="118">
        <f t="shared" si="31"/>
        <v>0</v>
      </c>
      <c r="L26" s="118">
        <f t="shared" si="32"/>
        <v>0</v>
      </c>
      <c r="M26" s="118">
        <f t="shared" si="33"/>
        <v>0</v>
      </c>
      <c r="N26" s="118">
        <f t="shared" si="34"/>
        <v>0</v>
      </c>
      <c r="O26" s="119">
        <f t="shared" si="35"/>
        <v>0</v>
      </c>
    </row>
    <row r="27" spans="1:15" ht="22.5">
      <c r="A27" s="109">
        <v>14</v>
      </c>
      <c r="B27" s="108" t="s">
        <v>300</v>
      </c>
      <c r="C27" s="109" t="s">
        <v>87</v>
      </c>
      <c r="D27" s="110">
        <v>1</v>
      </c>
      <c r="E27" s="192"/>
      <c r="F27" s="193"/>
      <c r="G27" s="118">
        <f t="shared" ref="G27" si="36">ROUND(E27*F27,2)</f>
        <v>0</v>
      </c>
      <c r="H27" s="196"/>
      <c r="I27" s="196"/>
      <c r="J27" s="118">
        <f t="shared" ref="J27" si="37">SUM(G27:I27)</f>
        <v>0</v>
      </c>
      <c r="K27" s="118">
        <f t="shared" ref="K27" si="38">ROUND(D27*E27,1)</f>
        <v>0</v>
      </c>
      <c r="L27" s="118">
        <f t="shared" ref="L27" si="39">ROUND(D27*G27,2)</f>
        <v>0</v>
      </c>
      <c r="M27" s="118">
        <f t="shared" ref="M27" si="40">ROUND(D27*H27,2)</f>
        <v>0</v>
      </c>
      <c r="N27" s="118">
        <f t="shared" ref="N27" si="41">ROUND(D27*I27,2)</f>
        <v>0</v>
      </c>
      <c r="O27" s="119">
        <f t="shared" ref="O27" si="42">SUM(L27:N27)</f>
        <v>0</v>
      </c>
    </row>
    <row r="28" spans="1:15">
      <c r="A28" s="109">
        <v>15</v>
      </c>
      <c r="B28" s="108" t="s">
        <v>95</v>
      </c>
      <c r="C28" s="109" t="s">
        <v>87</v>
      </c>
      <c r="D28" s="110">
        <v>1</v>
      </c>
      <c r="E28" s="192"/>
      <c r="F28" s="193"/>
      <c r="G28" s="118">
        <f>ROUND(E28*F28,2)</f>
        <v>0</v>
      </c>
      <c r="H28" s="196"/>
      <c r="I28" s="196"/>
      <c r="J28" s="118">
        <f>SUM(G28:I28)</f>
        <v>0</v>
      </c>
      <c r="K28" s="118">
        <f>ROUND(D27*E28,1)</f>
        <v>0</v>
      </c>
      <c r="L28" s="118">
        <f>ROUND(D27*G28,2)</f>
        <v>0</v>
      </c>
      <c r="M28" s="118">
        <f>ROUND(D27*H28,2)</f>
        <v>0</v>
      </c>
      <c r="N28" s="118">
        <f>ROUND(D27*I28,2)</f>
        <v>0</v>
      </c>
      <c r="O28" s="119">
        <f>SUM(L28:N28)</f>
        <v>0</v>
      </c>
    </row>
    <row r="29" spans="1:15" ht="22.5">
      <c r="A29" s="109">
        <v>16</v>
      </c>
      <c r="B29" s="108" t="s">
        <v>301</v>
      </c>
      <c r="C29" s="109" t="s">
        <v>87</v>
      </c>
      <c r="D29" s="110">
        <v>1</v>
      </c>
      <c r="E29" s="192"/>
      <c r="F29" s="193"/>
      <c r="G29" s="118">
        <f t="shared" ref="G29" si="43">ROUND(E29*F29,2)</f>
        <v>0</v>
      </c>
      <c r="H29" s="196"/>
      <c r="I29" s="196"/>
      <c r="J29" s="118">
        <f t="shared" ref="J29" si="44">SUM(G29:I29)</f>
        <v>0</v>
      </c>
      <c r="K29" s="118">
        <f t="shared" ref="K29" si="45">ROUND(D29*E29,1)</f>
        <v>0</v>
      </c>
      <c r="L29" s="118">
        <f t="shared" ref="L29" si="46">ROUND(D29*G29,2)</f>
        <v>0</v>
      </c>
      <c r="M29" s="118">
        <f t="shared" ref="M29" si="47">ROUND(D29*H29,2)</f>
        <v>0</v>
      </c>
      <c r="N29" s="118">
        <f t="shared" ref="N29" si="48">ROUND(D29*I29,2)</f>
        <v>0</v>
      </c>
      <c r="O29" s="119">
        <f t="shared" ref="O29" si="49">SUM(L29:N29)</f>
        <v>0</v>
      </c>
    </row>
    <row r="30" spans="1:15" ht="22.5">
      <c r="A30" s="109">
        <v>17</v>
      </c>
      <c r="B30" s="108" t="s">
        <v>302</v>
      </c>
      <c r="C30" s="109" t="s">
        <v>98</v>
      </c>
      <c r="D30" s="110">
        <v>1</v>
      </c>
      <c r="E30" s="192"/>
      <c r="F30" s="193"/>
      <c r="G30" s="118">
        <f t="shared" ref="G30" si="50">ROUND(E30*F30,2)</f>
        <v>0</v>
      </c>
      <c r="H30" s="196"/>
      <c r="I30" s="196"/>
      <c r="J30" s="118">
        <f t="shared" ref="J30" si="51">SUM(G30:I30)</f>
        <v>0</v>
      </c>
      <c r="K30" s="118">
        <f t="shared" ref="K30" si="52">ROUND(D30*E30,1)</f>
        <v>0</v>
      </c>
      <c r="L30" s="118">
        <f t="shared" ref="L30" si="53">ROUND(D30*G30,2)</f>
        <v>0</v>
      </c>
      <c r="M30" s="118">
        <f t="shared" ref="M30" si="54">ROUND(D30*H30,2)</f>
        <v>0</v>
      </c>
      <c r="N30" s="118">
        <f t="shared" ref="N30" si="55">ROUND(D30*I30,2)</f>
        <v>0</v>
      </c>
      <c r="O30" s="119">
        <f t="shared" ref="O30" si="56">SUM(L30:N30)</f>
        <v>0</v>
      </c>
    </row>
    <row r="31" spans="1:15">
      <c r="A31" s="109">
        <v>18</v>
      </c>
      <c r="B31" s="108" t="s">
        <v>303</v>
      </c>
      <c r="C31" s="109" t="s">
        <v>77</v>
      </c>
      <c r="D31" s="110">
        <v>100</v>
      </c>
      <c r="E31" s="192"/>
      <c r="F31" s="193"/>
      <c r="G31" s="118">
        <f t="shared" ref="G31" si="57">ROUND(E31*F31,2)</f>
        <v>0</v>
      </c>
      <c r="H31" s="196"/>
      <c r="I31" s="196"/>
      <c r="J31" s="118">
        <f t="shared" ref="J31" si="58">SUM(G31:I31)</f>
        <v>0</v>
      </c>
      <c r="K31" s="118">
        <f t="shared" ref="K31" si="59">ROUND(D31*E31,1)</f>
        <v>0</v>
      </c>
      <c r="L31" s="118">
        <f t="shared" ref="L31" si="60">ROUND(D31*G31,2)</f>
        <v>0</v>
      </c>
      <c r="M31" s="118">
        <f t="shared" ref="M31" si="61">ROUND(D31*H31,2)</f>
        <v>0</v>
      </c>
      <c r="N31" s="118">
        <f t="shared" ref="N31" si="62">ROUND(D31*I31,2)</f>
        <v>0</v>
      </c>
      <c r="O31" s="119">
        <f t="shared" ref="O31" si="63">SUM(L31:N31)</f>
        <v>0</v>
      </c>
    </row>
    <row r="32" spans="1:15" ht="21.75" customHeight="1">
      <c r="A32" s="77" t="s">
        <v>28</v>
      </c>
      <c r="B32" s="272" t="str">
        <f>A2</f>
        <v>Inženierrisinājumu daļa (EST - Elektronisko sakaru sistēmas-ārējās)</v>
      </c>
      <c r="C32" s="272"/>
      <c r="D32" s="272"/>
      <c r="E32" s="272"/>
      <c r="F32" s="272"/>
      <c r="G32" s="272"/>
      <c r="H32" s="272"/>
      <c r="I32" s="272"/>
      <c r="J32" s="272"/>
      <c r="K32" s="78">
        <f>SUM(K24:K31,K13:K22)</f>
        <v>0</v>
      </c>
      <c r="L32" s="78">
        <f>SUM(L24:L31,L13:L22)</f>
        <v>0</v>
      </c>
      <c r="M32" s="78">
        <f>SUM(M24:M31,M13:M22)</f>
        <v>0</v>
      </c>
      <c r="N32" s="78">
        <f>SUM(N24:N31,N13:N22)</f>
        <v>0</v>
      </c>
      <c r="O32" s="78">
        <f>SUM(O24:O31,O13:O22)</f>
        <v>0</v>
      </c>
    </row>
    <row r="33" spans="1:15" ht="17.25" customHeight="1">
      <c r="A33" s="49" t="s">
        <v>48</v>
      </c>
      <c r="B33" s="79"/>
      <c r="C33" s="51"/>
      <c r="D33" s="51"/>
      <c r="E33" s="52"/>
      <c r="F33" s="53"/>
      <c r="G33" s="53"/>
      <c r="H33" s="53"/>
      <c r="I33" s="53"/>
      <c r="J33" s="53"/>
      <c r="K33" s="53"/>
      <c r="L33" s="54"/>
      <c r="M33" s="54"/>
      <c r="N33" s="54"/>
      <c r="O33" s="54"/>
    </row>
    <row r="34" spans="1:15" ht="12.75" customHeight="1">
      <c r="A34" s="55"/>
      <c r="B34" s="273" t="s">
        <v>49</v>
      </c>
      <c r="C34" s="273"/>
      <c r="D34" s="273"/>
      <c r="E34" s="273"/>
      <c r="F34" s="273"/>
      <c r="G34" s="273"/>
      <c r="H34" s="56"/>
      <c r="I34" s="56"/>
      <c r="J34" s="56"/>
      <c r="K34" s="56"/>
      <c r="L34" s="57"/>
      <c r="M34" s="57"/>
      <c r="N34" s="57"/>
      <c r="O34" s="57"/>
    </row>
    <row r="35" spans="1:15" ht="13.5" customHeight="1">
      <c r="A35" s="55"/>
      <c r="B35" s="273" t="s">
        <v>409</v>
      </c>
      <c r="C35" s="273"/>
      <c r="D35" s="273"/>
      <c r="E35" s="273"/>
      <c r="F35" s="273"/>
      <c r="G35" s="273"/>
      <c r="H35" s="273"/>
      <c r="I35" s="273"/>
      <c r="J35" s="273"/>
      <c r="K35" s="273"/>
      <c r="L35" s="273"/>
      <c r="M35" s="273"/>
      <c r="N35" s="273"/>
      <c r="O35" s="273"/>
    </row>
    <row r="36" spans="1:15" ht="22.5" customHeight="1">
      <c r="A36" s="55"/>
      <c r="B36" s="273" t="s">
        <v>57</v>
      </c>
      <c r="C36" s="273"/>
      <c r="D36" s="273"/>
      <c r="E36" s="273"/>
      <c r="F36" s="273"/>
      <c r="G36" s="273"/>
      <c r="H36" s="273"/>
      <c r="I36" s="273"/>
      <c r="J36" s="273"/>
      <c r="K36" s="273"/>
      <c r="L36" s="273"/>
      <c r="M36" s="273"/>
      <c r="N36" s="273"/>
      <c r="O36" s="273"/>
    </row>
    <row r="37" spans="1:15" ht="12.75" customHeight="1">
      <c r="A37" s="55"/>
      <c r="B37" s="273" t="s">
        <v>58</v>
      </c>
      <c r="C37" s="273"/>
      <c r="D37" s="273"/>
      <c r="E37" s="273"/>
      <c r="F37" s="273"/>
      <c r="G37" s="273"/>
      <c r="H37" s="273"/>
      <c r="I37" s="273"/>
      <c r="J37" s="273"/>
      <c r="K37" s="273"/>
      <c r="L37" s="273"/>
      <c r="M37" s="273"/>
      <c r="N37" s="273"/>
      <c r="O37" s="273"/>
    </row>
    <row r="38" spans="1:15" ht="24.75" customHeight="1">
      <c r="A38" s="55"/>
      <c r="B38" s="273" t="s">
        <v>55</v>
      </c>
      <c r="C38" s="273"/>
      <c r="D38" s="273"/>
      <c r="E38" s="273"/>
      <c r="F38" s="273"/>
      <c r="G38" s="273"/>
      <c r="H38" s="273"/>
      <c r="I38" s="273"/>
      <c r="J38" s="273"/>
      <c r="K38" s="273"/>
      <c r="L38" s="273"/>
      <c r="M38" s="273"/>
      <c r="N38" s="273"/>
      <c r="O38" s="273"/>
    </row>
    <row r="39" spans="1:15" ht="13.5" customHeight="1">
      <c r="A39" s="55"/>
      <c r="B39" s="273" t="s">
        <v>59</v>
      </c>
      <c r="C39" s="273"/>
      <c r="D39" s="273"/>
      <c r="E39" s="273"/>
      <c r="F39" s="273"/>
      <c r="G39" s="273"/>
      <c r="H39" s="273"/>
      <c r="I39" s="273"/>
      <c r="J39" s="273"/>
      <c r="K39" s="273"/>
      <c r="L39" s="273"/>
      <c r="M39" s="273"/>
      <c r="N39" s="273"/>
      <c r="O39" s="273"/>
    </row>
    <row r="40" spans="1:15">
      <c r="A40" s="58"/>
      <c r="B40" s="273" t="s">
        <v>70</v>
      </c>
      <c r="C40" s="273"/>
      <c r="D40" s="273"/>
      <c r="E40" s="273"/>
      <c r="F40" s="273"/>
      <c r="G40" s="273"/>
      <c r="H40" s="273"/>
      <c r="I40" s="273"/>
      <c r="J40" s="273"/>
      <c r="K40" s="273"/>
      <c r="L40" s="273"/>
      <c r="M40" s="273"/>
      <c r="N40" s="273"/>
      <c r="O40" s="273"/>
    </row>
    <row r="41" spans="1:15" ht="9.75" customHeight="1">
      <c r="A41" s="58"/>
      <c r="B41" s="107"/>
      <c r="C41" s="107"/>
      <c r="D41" s="107"/>
      <c r="E41" s="107"/>
      <c r="F41" s="107"/>
      <c r="G41" s="107"/>
      <c r="H41" s="107"/>
      <c r="I41" s="107"/>
      <c r="J41" s="107"/>
      <c r="K41" s="107"/>
      <c r="L41" s="107"/>
      <c r="M41" s="107"/>
      <c r="N41" s="107"/>
      <c r="O41" s="107"/>
    </row>
    <row r="42" spans="1:15">
      <c r="A42" s="30"/>
      <c r="B42" s="29" t="s">
        <v>31</v>
      </c>
      <c r="C42" s="274" t="s">
        <v>0</v>
      </c>
      <c r="D42" s="274"/>
      <c r="E42" s="274"/>
      <c r="F42" s="274"/>
      <c r="G42" s="274"/>
      <c r="H42" s="274"/>
      <c r="I42" s="274"/>
      <c r="J42" s="274"/>
      <c r="K42" s="274"/>
      <c r="L42" s="31"/>
      <c r="M42" s="223">
        <f>N9</f>
        <v>0</v>
      </c>
      <c r="N42" s="223"/>
      <c r="O42" s="223"/>
    </row>
    <row r="43" spans="1:15">
      <c r="A43" s="30"/>
      <c r="C43" s="274" t="s">
        <v>33</v>
      </c>
      <c r="D43" s="274"/>
      <c r="E43" s="274"/>
      <c r="F43" s="228" t="s">
        <v>436</v>
      </c>
      <c r="G43" s="228"/>
      <c r="H43" s="228"/>
      <c r="I43" s="228"/>
      <c r="J43" s="228"/>
      <c r="K43" s="228"/>
      <c r="L43" s="31"/>
      <c r="M43" s="274" t="s">
        <v>34</v>
      </c>
      <c r="N43" s="274"/>
      <c r="O43" s="274"/>
    </row>
    <row r="44" spans="1:15">
      <c r="A44" s="30"/>
      <c r="B44" s="29"/>
      <c r="C44" s="31"/>
      <c r="D44" s="44"/>
      <c r="E44" s="31"/>
      <c r="F44" s="31"/>
      <c r="G44" s="31"/>
      <c r="H44" s="31"/>
      <c r="I44" s="31"/>
      <c r="J44" s="31"/>
      <c r="K44" s="31"/>
      <c r="L44" s="31"/>
      <c r="M44" s="31"/>
      <c r="N44" s="31"/>
      <c r="O44" s="31"/>
    </row>
    <row r="45" spans="1:15">
      <c r="A45" s="30"/>
      <c r="B45" s="29" t="s">
        <v>17</v>
      </c>
      <c r="C45" s="274" t="s">
        <v>0</v>
      </c>
      <c r="D45" s="274"/>
      <c r="E45" s="274"/>
      <c r="F45" s="274"/>
      <c r="G45" s="274"/>
      <c r="H45" s="274"/>
      <c r="I45" s="274"/>
      <c r="J45" s="274"/>
      <c r="K45" s="274"/>
      <c r="L45" s="31"/>
      <c r="M45" s="223">
        <f>M42</f>
        <v>0</v>
      </c>
      <c r="N45" s="223"/>
      <c r="O45" s="223"/>
    </row>
    <row r="46" spans="1:15">
      <c r="A46" s="30"/>
      <c r="B46" s="29"/>
      <c r="C46" s="274" t="s">
        <v>33</v>
      </c>
      <c r="D46" s="274"/>
      <c r="E46" s="274"/>
      <c r="F46" s="228" t="s">
        <v>436</v>
      </c>
      <c r="G46" s="228"/>
      <c r="H46" s="228"/>
      <c r="I46" s="228"/>
      <c r="J46" s="228"/>
      <c r="K46" s="228"/>
      <c r="L46" s="31"/>
      <c r="M46" s="274" t="s">
        <v>34</v>
      </c>
      <c r="N46" s="274"/>
      <c r="O46" s="274"/>
    </row>
    <row r="47" spans="1:15">
      <c r="A47" s="45"/>
      <c r="B47" s="28"/>
      <c r="C47" s="46"/>
      <c r="D47" s="47"/>
      <c r="E47" s="46"/>
      <c r="F47" s="46"/>
      <c r="G47" s="46"/>
      <c r="H47" s="46"/>
      <c r="I47" s="46"/>
      <c r="J47" s="46"/>
      <c r="K47" s="46"/>
      <c r="L47" s="46"/>
      <c r="M47" s="46"/>
      <c r="N47" s="46"/>
      <c r="O47" s="46"/>
    </row>
  </sheetData>
  <mergeCells count="38">
    <mergeCell ref="A5:B5"/>
    <mergeCell ref="C5:O5"/>
    <mergeCell ref="A12:O12"/>
    <mergeCell ref="A23:O23"/>
    <mergeCell ref="A1:O1"/>
    <mergeCell ref="A2:O2"/>
    <mergeCell ref="A3:O3"/>
    <mergeCell ref="A4:B4"/>
    <mergeCell ref="C4:O4"/>
    <mergeCell ref="B37:O37"/>
    <mergeCell ref="A6:B6"/>
    <mergeCell ref="C6:O6"/>
    <mergeCell ref="A7:O7"/>
    <mergeCell ref="N8:O8"/>
    <mergeCell ref="N9:O9"/>
    <mergeCell ref="A10:A11"/>
    <mergeCell ref="B10:B11"/>
    <mergeCell ref="E10:J10"/>
    <mergeCell ref="K10:O10"/>
    <mergeCell ref="B32:J32"/>
    <mergeCell ref="B34:G34"/>
    <mergeCell ref="B35:O35"/>
    <mergeCell ref="B36:O36"/>
    <mergeCell ref="B38:O38"/>
    <mergeCell ref="B39:O39"/>
    <mergeCell ref="B40:O40"/>
    <mergeCell ref="C42:E42"/>
    <mergeCell ref="F42:K42"/>
    <mergeCell ref="M42:O42"/>
    <mergeCell ref="C46:E46"/>
    <mergeCell ref="F46:K46"/>
    <mergeCell ref="M46:O46"/>
    <mergeCell ref="C43:E43"/>
    <mergeCell ref="F43:K43"/>
    <mergeCell ref="M43:O43"/>
    <mergeCell ref="C45:E45"/>
    <mergeCell ref="F45:K45"/>
    <mergeCell ref="M45:O45"/>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7B7B4-A4D8-4D4A-A23E-120DAF40DA73}">
  <sheetPr>
    <tabColor rgb="FF92D050"/>
    <pageSetUpPr fitToPage="1"/>
  </sheetPr>
  <dimension ref="A1:O69"/>
  <sheetViews>
    <sheetView topLeftCell="A45" zoomScaleNormal="100" zoomScaleSheetLayoutView="160" workbookViewId="0">
      <selection activeCell="R11" sqref="R11"/>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75" t="s">
        <v>99</v>
      </c>
      <c r="B1" s="275"/>
      <c r="C1" s="275"/>
      <c r="D1" s="275"/>
      <c r="E1" s="275"/>
      <c r="F1" s="275"/>
      <c r="G1" s="275"/>
      <c r="H1" s="275"/>
      <c r="I1" s="275"/>
      <c r="J1" s="275"/>
      <c r="K1" s="275"/>
      <c r="L1" s="275"/>
      <c r="M1" s="275"/>
      <c r="N1" s="275"/>
      <c r="O1" s="275"/>
    </row>
    <row r="2" spans="1:15" s="28" customFormat="1" ht="15">
      <c r="A2" s="217" t="s">
        <v>338</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0"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29.1"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441</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O54</f>
        <v>0</v>
      </c>
      <c r="O8" s="283"/>
    </row>
    <row r="9" spans="1:15" s="28" customFormat="1" ht="14.25">
      <c r="A9" s="37"/>
      <c r="B9" s="37"/>
      <c r="C9" s="38"/>
      <c r="D9" s="39"/>
      <c r="E9" s="40"/>
      <c r="F9" s="40"/>
      <c r="G9" s="40"/>
      <c r="H9" s="40"/>
      <c r="I9" s="40"/>
      <c r="J9" s="40"/>
      <c r="K9" s="40"/>
      <c r="L9" s="35" t="s">
        <v>3</v>
      </c>
      <c r="M9" s="35"/>
      <c r="N9" s="300">
        <f>'Kopsavilkuma aprēķins'!D7</f>
        <v>0</v>
      </c>
      <c r="O9" s="300"/>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78"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1.75" customHeight="1">
      <c r="A12" s="307" t="s">
        <v>304</v>
      </c>
      <c r="B12" s="308"/>
      <c r="C12" s="308"/>
      <c r="D12" s="308"/>
      <c r="E12" s="308"/>
      <c r="F12" s="308"/>
      <c r="G12" s="308"/>
      <c r="H12" s="308"/>
      <c r="I12" s="308"/>
      <c r="J12" s="308"/>
      <c r="K12" s="308"/>
      <c r="L12" s="308"/>
      <c r="M12" s="308"/>
      <c r="N12" s="308"/>
      <c r="O12" s="309"/>
    </row>
    <row r="13" spans="1:15" ht="78" customHeight="1">
      <c r="A13" s="132">
        <v>1</v>
      </c>
      <c r="B13" s="133" t="s">
        <v>305</v>
      </c>
      <c r="C13" s="134" t="s">
        <v>77</v>
      </c>
      <c r="D13" s="135">
        <v>39.799999999999997</v>
      </c>
      <c r="E13" s="184"/>
      <c r="F13" s="185"/>
      <c r="G13" s="128">
        <f t="shared" ref="G13" si="0">ROUND(E13*F13,2)</f>
        <v>0</v>
      </c>
      <c r="H13" s="180"/>
      <c r="I13" s="180"/>
      <c r="J13" s="122">
        <f t="shared" ref="J13" si="1">SUM(G13:I13)</f>
        <v>0</v>
      </c>
      <c r="K13" s="122">
        <f t="shared" ref="K13" si="2">ROUND(D13*E13,2)</f>
        <v>0</v>
      </c>
      <c r="L13" s="122">
        <f t="shared" ref="L13" si="3">ROUND(D13*G13,2)</f>
        <v>0</v>
      </c>
      <c r="M13" s="122">
        <f t="shared" ref="M13" si="4">ROUND(D13*H13,2)</f>
        <v>0</v>
      </c>
      <c r="N13" s="122">
        <f t="shared" ref="N13" si="5">ROUND(D13*I13,2)</f>
        <v>0</v>
      </c>
      <c r="O13" s="112">
        <f t="shared" ref="O13" si="6">SUM(L13:N13)</f>
        <v>0</v>
      </c>
    </row>
    <row r="14" spans="1:15" ht="71.25" customHeight="1">
      <c r="A14" s="132">
        <v>2</v>
      </c>
      <c r="B14" s="133" t="s">
        <v>306</v>
      </c>
      <c r="C14" s="134" t="s">
        <v>97</v>
      </c>
      <c r="D14" s="135">
        <v>132.1</v>
      </c>
      <c r="E14" s="184"/>
      <c r="F14" s="185"/>
      <c r="G14" s="128">
        <f t="shared" ref="G14" si="7">ROUND(E14*F14,2)</f>
        <v>0</v>
      </c>
      <c r="H14" s="180"/>
      <c r="I14" s="180"/>
      <c r="J14" s="122">
        <f t="shared" ref="J14" si="8">SUM(G14:I14)</f>
        <v>0</v>
      </c>
      <c r="K14" s="122">
        <f t="shared" ref="K14" si="9">ROUND(D14*E14,2)</f>
        <v>0</v>
      </c>
      <c r="L14" s="122">
        <f t="shared" ref="L14" si="10">ROUND(D14*G14,2)</f>
        <v>0</v>
      </c>
      <c r="M14" s="122">
        <f t="shared" ref="M14" si="11">ROUND(D14*H14,2)</f>
        <v>0</v>
      </c>
      <c r="N14" s="122">
        <f t="shared" ref="N14" si="12">ROUND(D14*I14,2)</f>
        <v>0</v>
      </c>
      <c r="O14" s="112">
        <f t="shared" ref="O14" si="13">SUM(L14:N14)</f>
        <v>0</v>
      </c>
    </row>
    <row r="15" spans="1:15" ht="44.25" customHeight="1">
      <c r="A15" s="132">
        <v>3</v>
      </c>
      <c r="B15" s="133" t="s">
        <v>308</v>
      </c>
      <c r="C15" s="134" t="s">
        <v>309</v>
      </c>
      <c r="D15" s="135">
        <v>34.6</v>
      </c>
      <c r="E15" s="184"/>
      <c r="F15" s="185"/>
      <c r="G15" s="128">
        <f t="shared" ref="G15" si="14">ROUND(E15*F15,2)</f>
        <v>0</v>
      </c>
      <c r="H15" s="180"/>
      <c r="I15" s="180"/>
      <c r="J15" s="122">
        <f t="shared" ref="J15" si="15">SUM(G15:I15)</f>
        <v>0</v>
      </c>
      <c r="K15" s="122">
        <f t="shared" ref="K15" si="16">ROUND(D15*E15,2)</f>
        <v>0</v>
      </c>
      <c r="L15" s="122">
        <f t="shared" ref="L15" si="17">ROUND(D15*G15,2)</f>
        <v>0</v>
      </c>
      <c r="M15" s="122">
        <f t="shared" ref="M15" si="18">ROUND(D15*H15,2)</f>
        <v>0</v>
      </c>
      <c r="N15" s="122">
        <f t="shared" ref="N15" si="19">ROUND(D15*I15,2)</f>
        <v>0</v>
      </c>
      <c r="O15" s="112">
        <f t="shared" ref="O15" si="20">SUM(L15:N15)</f>
        <v>0</v>
      </c>
    </row>
    <row r="16" spans="1:15" ht="12.6" customHeight="1">
      <c r="A16" s="132">
        <v>4</v>
      </c>
      <c r="B16" s="133" t="s">
        <v>310</v>
      </c>
      <c r="C16" s="134" t="s">
        <v>309</v>
      </c>
      <c r="D16" s="135">
        <v>2.6</v>
      </c>
      <c r="E16" s="184"/>
      <c r="F16" s="185"/>
      <c r="G16" s="128">
        <f t="shared" ref="G16" si="21">ROUND(E16*F16,2)</f>
        <v>0</v>
      </c>
      <c r="H16" s="180"/>
      <c r="I16" s="180"/>
      <c r="J16" s="122">
        <f t="shared" ref="J16:J17" si="22">SUM(G16:I16)</f>
        <v>0</v>
      </c>
      <c r="K16" s="122">
        <f t="shared" ref="K16:K17" si="23">ROUND(D16*E16,2)</f>
        <v>0</v>
      </c>
      <c r="L16" s="122">
        <f t="shared" ref="L16" si="24">ROUND(D16*G16,2)</f>
        <v>0</v>
      </c>
      <c r="M16" s="122">
        <f t="shared" ref="M16" si="25">ROUND(D16*H16,2)</f>
        <v>0</v>
      </c>
      <c r="N16" s="122">
        <f t="shared" ref="N16:N17" si="26">ROUND(D16*I16,2)</f>
        <v>0</v>
      </c>
      <c r="O16" s="112">
        <f t="shared" ref="O16:O17" si="27">SUM(L16:N16)</f>
        <v>0</v>
      </c>
    </row>
    <row r="17" spans="1:15" ht="78.75">
      <c r="A17" s="132">
        <v>5</v>
      </c>
      <c r="B17" s="133" t="s">
        <v>311</v>
      </c>
      <c r="C17" s="134" t="s">
        <v>309</v>
      </c>
      <c r="D17" s="135">
        <v>22.2</v>
      </c>
      <c r="E17" s="184"/>
      <c r="F17" s="185"/>
      <c r="G17" s="128">
        <f t="shared" ref="G17" si="28">ROUND(E17*F17,2)</f>
        <v>0</v>
      </c>
      <c r="H17" s="180"/>
      <c r="I17" s="180"/>
      <c r="J17" s="122">
        <f t="shared" si="22"/>
        <v>0</v>
      </c>
      <c r="K17" s="122">
        <f t="shared" si="23"/>
        <v>0</v>
      </c>
      <c r="L17" s="122">
        <f t="shared" ref="L17" si="29">ROUND(D17*G17,2)</f>
        <v>0</v>
      </c>
      <c r="M17" s="122">
        <f t="shared" ref="M17" si="30">ROUND(D17*H17,2)</f>
        <v>0</v>
      </c>
      <c r="N17" s="122">
        <f t="shared" si="26"/>
        <v>0</v>
      </c>
      <c r="O17" s="112">
        <f t="shared" si="27"/>
        <v>0</v>
      </c>
    </row>
    <row r="18" spans="1:15">
      <c r="A18" s="132"/>
      <c r="B18" s="137" t="s">
        <v>312</v>
      </c>
      <c r="C18" s="134"/>
      <c r="D18" s="135"/>
      <c r="E18" s="136"/>
      <c r="F18" s="138"/>
      <c r="G18" s="129"/>
      <c r="H18" s="122"/>
      <c r="I18" s="122"/>
      <c r="J18" s="122"/>
      <c r="K18" s="122"/>
      <c r="L18" s="122"/>
      <c r="M18" s="122"/>
      <c r="N18" s="122"/>
      <c r="O18" s="112"/>
    </row>
    <row r="19" spans="1:15" ht="56.25">
      <c r="A19" s="132">
        <v>6</v>
      </c>
      <c r="B19" s="133" t="s">
        <v>313</v>
      </c>
      <c r="C19" s="134" t="s">
        <v>97</v>
      </c>
      <c r="D19" s="135">
        <v>36.700000000000003</v>
      </c>
      <c r="E19" s="184"/>
      <c r="F19" s="185"/>
      <c r="G19" s="128">
        <f t="shared" ref="G19" si="31">ROUND(E19*F19,2)</f>
        <v>0</v>
      </c>
      <c r="H19" s="180"/>
      <c r="I19" s="180"/>
      <c r="J19" s="122">
        <f t="shared" ref="J19" si="32">SUM(G19:I19)</f>
        <v>0</v>
      </c>
      <c r="K19" s="122">
        <f t="shared" ref="K19" si="33">ROUND(D19*E19,2)</f>
        <v>0</v>
      </c>
      <c r="L19" s="122">
        <f t="shared" ref="L19" si="34">ROUND(D19*G19,2)</f>
        <v>0</v>
      </c>
      <c r="M19" s="122">
        <f t="shared" ref="M19" si="35">ROUND(D19*H19,2)</f>
        <v>0</v>
      </c>
      <c r="N19" s="122">
        <f t="shared" ref="N19" si="36">ROUND(D19*I19,2)</f>
        <v>0</v>
      </c>
      <c r="O19" s="112">
        <f t="shared" ref="O19" si="37">SUM(L19:N19)</f>
        <v>0</v>
      </c>
    </row>
    <row r="20" spans="1:15">
      <c r="A20" s="132"/>
      <c r="B20" s="137" t="s">
        <v>314</v>
      </c>
      <c r="C20" s="134"/>
      <c r="D20" s="135"/>
      <c r="E20" s="136"/>
      <c r="F20" s="138"/>
      <c r="G20" s="152"/>
      <c r="H20" s="152"/>
      <c r="I20" s="152"/>
      <c r="J20" s="126"/>
      <c r="K20" s="126"/>
      <c r="L20" s="126"/>
      <c r="M20" s="126"/>
      <c r="N20" s="126"/>
      <c r="O20" s="116"/>
    </row>
    <row r="21" spans="1:15" ht="22.5">
      <c r="A21" s="132">
        <v>7</v>
      </c>
      <c r="B21" s="133" t="s">
        <v>315</v>
      </c>
      <c r="C21" s="134" t="s">
        <v>77</v>
      </c>
      <c r="D21" s="135">
        <v>6.1</v>
      </c>
      <c r="E21" s="184"/>
      <c r="F21" s="185"/>
      <c r="G21" s="128">
        <f t="shared" ref="G21" si="38">ROUND(E21*F21,2)</f>
        <v>0</v>
      </c>
      <c r="H21" s="180"/>
      <c r="I21" s="180"/>
      <c r="J21" s="122">
        <f t="shared" ref="J21" si="39">SUM(G21:I21)</f>
        <v>0</v>
      </c>
      <c r="K21" s="122">
        <f t="shared" ref="K21" si="40">ROUND(D21*E21,2)</f>
        <v>0</v>
      </c>
      <c r="L21" s="122">
        <f t="shared" ref="L21" si="41">ROUND(D21*G21,2)</f>
        <v>0</v>
      </c>
      <c r="M21" s="122">
        <f t="shared" ref="M21" si="42">ROUND(D21*H21,2)</f>
        <v>0</v>
      </c>
      <c r="N21" s="122">
        <f t="shared" ref="N21" si="43">ROUND(D21*I21,2)</f>
        <v>0</v>
      </c>
      <c r="O21" s="112">
        <f t="shared" ref="O21" si="44">SUM(L21:N21)</f>
        <v>0</v>
      </c>
    </row>
    <row r="22" spans="1:15">
      <c r="A22" s="132"/>
      <c r="B22" s="137" t="s">
        <v>316</v>
      </c>
      <c r="C22" s="134"/>
      <c r="D22" s="135"/>
      <c r="E22" s="136"/>
      <c r="F22" s="138"/>
      <c r="G22" s="152"/>
      <c r="H22" s="152"/>
      <c r="I22" s="152"/>
      <c r="J22" s="126"/>
      <c r="K22" s="126"/>
      <c r="L22" s="126"/>
      <c r="M22" s="126"/>
      <c r="N22" s="126"/>
      <c r="O22" s="116"/>
    </row>
    <row r="23" spans="1:15" ht="33.75">
      <c r="A23" s="132">
        <v>8</v>
      </c>
      <c r="B23" s="133" t="s">
        <v>317</v>
      </c>
      <c r="C23" s="134" t="s">
        <v>77</v>
      </c>
      <c r="D23" s="135">
        <v>11.5</v>
      </c>
      <c r="E23" s="184"/>
      <c r="F23" s="185"/>
      <c r="G23" s="128">
        <f t="shared" ref="G23" si="45">ROUND(E23*F23,2)</f>
        <v>0</v>
      </c>
      <c r="H23" s="180"/>
      <c r="I23" s="180"/>
      <c r="J23" s="122">
        <f t="shared" ref="J23" si="46">SUM(G23:I23)</f>
        <v>0</v>
      </c>
      <c r="K23" s="122">
        <f t="shared" ref="K23" si="47">ROUND(D23*E23,2)</f>
        <v>0</v>
      </c>
      <c r="L23" s="122">
        <f t="shared" ref="L23" si="48">ROUND(D23*G23,2)</f>
        <v>0</v>
      </c>
      <c r="M23" s="122">
        <f t="shared" ref="M23" si="49">ROUND(D23*H23,2)</f>
        <v>0</v>
      </c>
      <c r="N23" s="122">
        <f t="shared" ref="N23" si="50">ROUND(D23*I23,2)</f>
        <v>0</v>
      </c>
      <c r="O23" s="112">
        <f t="shared" ref="O23" si="51">SUM(L23:N23)</f>
        <v>0</v>
      </c>
    </row>
    <row r="24" spans="1:15" ht="35.25" customHeight="1">
      <c r="A24" s="132">
        <v>9</v>
      </c>
      <c r="B24" s="133" t="s">
        <v>318</v>
      </c>
      <c r="C24" s="134" t="s">
        <v>77</v>
      </c>
      <c r="D24" s="135">
        <v>5.8</v>
      </c>
      <c r="E24" s="184"/>
      <c r="F24" s="185"/>
      <c r="G24" s="128">
        <f t="shared" ref="G24" si="52">ROUND(E24*F24,2)</f>
        <v>0</v>
      </c>
      <c r="H24" s="180"/>
      <c r="I24" s="180"/>
      <c r="J24" s="122">
        <f t="shared" ref="J24" si="53">SUM(G24:I24)</f>
        <v>0</v>
      </c>
      <c r="K24" s="122">
        <f t="shared" ref="K24" si="54">ROUND(D24*E24,2)</f>
        <v>0</v>
      </c>
      <c r="L24" s="122">
        <f t="shared" ref="L24" si="55">ROUND(D24*G24,2)</f>
        <v>0</v>
      </c>
      <c r="M24" s="122">
        <f t="shared" ref="M24" si="56">ROUND(D24*H24,2)</f>
        <v>0</v>
      </c>
      <c r="N24" s="122">
        <f t="shared" ref="N24" si="57">ROUND(D24*I24,2)</f>
        <v>0</v>
      </c>
      <c r="O24" s="112">
        <f t="shared" ref="O24" si="58">SUM(L24:N24)</f>
        <v>0</v>
      </c>
    </row>
    <row r="25" spans="1:15">
      <c r="A25" s="132"/>
      <c r="B25" s="137" t="s">
        <v>319</v>
      </c>
      <c r="C25" s="134"/>
      <c r="D25" s="135"/>
      <c r="E25" s="136"/>
      <c r="F25" s="138"/>
      <c r="G25" s="152"/>
      <c r="H25" s="152"/>
      <c r="I25" s="152"/>
      <c r="J25" s="126"/>
      <c r="K25" s="126"/>
      <c r="L25" s="126"/>
      <c r="M25" s="126"/>
      <c r="N25" s="126"/>
      <c r="O25" s="116"/>
    </row>
    <row r="26" spans="1:15" ht="54.75" customHeight="1">
      <c r="A26" s="132">
        <v>10</v>
      </c>
      <c r="B26" s="133" t="s">
        <v>320</v>
      </c>
      <c r="C26" s="134" t="s">
        <v>307</v>
      </c>
      <c r="D26" s="135">
        <v>117.4</v>
      </c>
      <c r="E26" s="184"/>
      <c r="F26" s="185"/>
      <c r="G26" s="128">
        <f t="shared" ref="G26" si="59">ROUND(E26*F26,2)</f>
        <v>0</v>
      </c>
      <c r="H26" s="180"/>
      <c r="I26" s="180"/>
      <c r="J26" s="122">
        <f t="shared" ref="J26" si="60">SUM(G26:I26)</f>
        <v>0</v>
      </c>
      <c r="K26" s="122">
        <f t="shared" ref="K26" si="61">ROUND(D26*E26,2)</f>
        <v>0</v>
      </c>
      <c r="L26" s="122">
        <f t="shared" ref="L26" si="62">ROUND(D26*G26,2)</f>
        <v>0</v>
      </c>
      <c r="M26" s="122">
        <f t="shared" ref="M26" si="63">ROUND(D26*H26,2)</f>
        <v>0</v>
      </c>
      <c r="N26" s="122">
        <f t="shared" ref="N26" si="64">ROUND(D26*I26,2)</f>
        <v>0</v>
      </c>
      <c r="O26" s="112">
        <f t="shared" ref="O26" si="65">SUM(L26:N26)</f>
        <v>0</v>
      </c>
    </row>
    <row r="27" spans="1:15" ht="22.5" customHeight="1">
      <c r="A27" s="310" t="s">
        <v>321</v>
      </c>
      <c r="B27" s="311"/>
      <c r="C27" s="311"/>
      <c r="D27" s="311"/>
      <c r="E27" s="311"/>
      <c r="F27" s="311"/>
      <c r="G27" s="311"/>
      <c r="H27" s="311"/>
      <c r="I27" s="311"/>
      <c r="J27" s="311"/>
      <c r="K27" s="311"/>
      <c r="L27" s="311"/>
      <c r="M27" s="311"/>
      <c r="N27" s="311"/>
      <c r="O27" s="312"/>
    </row>
    <row r="28" spans="1:15">
      <c r="A28" s="139"/>
      <c r="B28" s="137" t="s">
        <v>322</v>
      </c>
      <c r="C28" s="134"/>
      <c r="D28" s="135"/>
      <c r="E28" s="136"/>
      <c r="F28" s="138"/>
      <c r="G28" s="129"/>
      <c r="H28" s="122"/>
      <c r="I28" s="122"/>
      <c r="J28" s="122"/>
      <c r="K28" s="122"/>
      <c r="L28" s="122"/>
      <c r="M28" s="122"/>
      <c r="N28" s="122"/>
      <c r="O28" s="112"/>
    </row>
    <row r="29" spans="1:15" ht="48.6" customHeight="1">
      <c r="A29" s="132">
        <v>11</v>
      </c>
      <c r="B29" s="133" t="s">
        <v>323</v>
      </c>
      <c r="C29" s="134" t="s">
        <v>307</v>
      </c>
      <c r="D29" s="135">
        <v>3.7</v>
      </c>
      <c r="E29" s="184"/>
      <c r="F29" s="185"/>
      <c r="G29" s="128">
        <f t="shared" ref="G29" si="66">ROUND(E29*F29,2)</f>
        <v>0</v>
      </c>
      <c r="H29" s="180"/>
      <c r="I29" s="180"/>
      <c r="J29" s="122">
        <f t="shared" ref="J29" si="67">SUM(G29:I29)</f>
        <v>0</v>
      </c>
      <c r="K29" s="122">
        <f t="shared" ref="K29" si="68">ROUND(D29*E29,2)</f>
        <v>0</v>
      </c>
      <c r="L29" s="122">
        <f t="shared" ref="L29" si="69">ROUND(D29*G29,2)</f>
        <v>0</v>
      </c>
      <c r="M29" s="122">
        <f t="shared" ref="M29" si="70">ROUND(D29*H29,2)</f>
        <v>0</v>
      </c>
      <c r="N29" s="122">
        <f t="shared" ref="N29" si="71">ROUND(D29*I29,2)</f>
        <v>0</v>
      </c>
      <c r="O29" s="112">
        <f t="shared" ref="O29" si="72">SUM(L29:N29)</f>
        <v>0</v>
      </c>
    </row>
    <row r="30" spans="1:15" ht="22.5">
      <c r="A30" s="132">
        <v>12</v>
      </c>
      <c r="B30" s="133" t="s">
        <v>324</v>
      </c>
      <c r="C30" s="134" t="s">
        <v>307</v>
      </c>
      <c r="D30" s="135">
        <v>3.7</v>
      </c>
      <c r="E30" s="184"/>
      <c r="F30" s="185"/>
      <c r="G30" s="128">
        <f t="shared" ref="G30" si="73">ROUND(E30*F30,2)</f>
        <v>0</v>
      </c>
      <c r="H30" s="180"/>
      <c r="I30" s="180"/>
      <c r="J30" s="122">
        <f t="shared" ref="J30" si="74">SUM(G30:I30)</f>
        <v>0</v>
      </c>
      <c r="K30" s="122">
        <f t="shared" ref="K30" si="75">ROUND(D30*E30,2)</f>
        <v>0</v>
      </c>
      <c r="L30" s="122">
        <f t="shared" ref="L30" si="76">ROUND(D30*G30,2)</f>
        <v>0</v>
      </c>
      <c r="M30" s="122">
        <f t="shared" ref="M30" si="77">ROUND(D30*H30,2)</f>
        <v>0</v>
      </c>
      <c r="N30" s="122">
        <f t="shared" ref="N30" si="78">ROUND(D30*I30,2)</f>
        <v>0</v>
      </c>
      <c r="O30" s="112">
        <f t="shared" ref="O30" si="79">SUM(L30:N30)</f>
        <v>0</v>
      </c>
    </row>
    <row r="31" spans="1:15" ht="33.75" customHeight="1">
      <c r="A31" s="132">
        <v>13</v>
      </c>
      <c r="B31" s="133" t="s">
        <v>325</v>
      </c>
      <c r="C31" s="134" t="s">
        <v>307</v>
      </c>
      <c r="D31" s="135">
        <v>3.7</v>
      </c>
      <c r="E31" s="184"/>
      <c r="F31" s="185"/>
      <c r="G31" s="128">
        <f t="shared" ref="G31" si="80">ROUND(E31*F31,2)</f>
        <v>0</v>
      </c>
      <c r="H31" s="180"/>
      <c r="I31" s="180"/>
      <c r="J31" s="122">
        <f t="shared" ref="J31" si="81">SUM(G31:I31)</f>
        <v>0</v>
      </c>
      <c r="K31" s="122">
        <f t="shared" ref="K31" si="82">ROUND(D31*E31,2)</f>
        <v>0</v>
      </c>
      <c r="L31" s="122">
        <f t="shared" ref="L31" si="83">ROUND(D31*G31,2)</f>
        <v>0</v>
      </c>
      <c r="M31" s="122">
        <f t="shared" ref="M31" si="84">ROUND(D31*H31,2)</f>
        <v>0</v>
      </c>
      <c r="N31" s="122">
        <f t="shared" ref="N31" si="85">ROUND(D31*I31,2)</f>
        <v>0</v>
      </c>
      <c r="O31" s="112">
        <f t="shared" ref="O31" si="86">SUM(L31:N31)</f>
        <v>0</v>
      </c>
    </row>
    <row r="32" spans="1:15" ht="45">
      <c r="A32" s="132">
        <v>14</v>
      </c>
      <c r="B32" s="133" t="s">
        <v>326</v>
      </c>
      <c r="C32" s="134" t="s">
        <v>307</v>
      </c>
      <c r="D32" s="135">
        <v>3.7</v>
      </c>
      <c r="E32" s="184"/>
      <c r="F32" s="185"/>
      <c r="G32" s="128">
        <f t="shared" ref="G32" si="87">ROUND(E32*F32,2)</f>
        <v>0</v>
      </c>
      <c r="H32" s="180"/>
      <c r="I32" s="180"/>
      <c r="J32" s="122">
        <f t="shared" ref="J32" si="88">SUM(G32:I32)</f>
        <v>0</v>
      </c>
      <c r="K32" s="122">
        <f t="shared" ref="K32" si="89">ROUND(D32*E32,2)</f>
        <v>0</v>
      </c>
      <c r="L32" s="122">
        <f t="shared" ref="L32" si="90">ROUND(D32*G32,2)</f>
        <v>0</v>
      </c>
      <c r="M32" s="122">
        <f t="shared" ref="M32" si="91">ROUND(D32*H32,2)</f>
        <v>0</v>
      </c>
      <c r="N32" s="122">
        <f t="shared" ref="N32" si="92">ROUND(D32*I32,2)</f>
        <v>0</v>
      </c>
      <c r="O32" s="112">
        <f t="shared" ref="O32" si="93">SUM(L32:N32)</f>
        <v>0</v>
      </c>
    </row>
    <row r="33" spans="1:15" ht="45">
      <c r="A33" s="132">
        <v>15</v>
      </c>
      <c r="B33" s="133" t="s">
        <v>327</v>
      </c>
      <c r="C33" s="134" t="s">
        <v>77</v>
      </c>
      <c r="D33" s="135">
        <v>0.9</v>
      </c>
      <c r="E33" s="184"/>
      <c r="F33" s="185"/>
      <c r="G33" s="128">
        <f t="shared" ref="G33" si="94">ROUND(E33*F33,2)</f>
        <v>0</v>
      </c>
      <c r="H33" s="180"/>
      <c r="I33" s="180"/>
      <c r="J33" s="122">
        <f t="shared" ref="J33" si="95">SUM(G33:I33)</f>
        <v>0</v>
      </c>
      <c r="K33" s="122">
        <f t="shared" ref="K33" si="96">ROUND(D33*E33,2)</f>
        <v>0</v>
      </c>
      <c r="L33" s="122">
        <f t="shared" ref="L33" si="97">ROUND(D33*G33,2)</f>
        <v>0</v>
      </c>
      <c r="M33" s="122">
        <f t="shared" ref="M33" si="98">ROUND(D33*H33,2)</f>
        <v>0</v>
      </c>
      <c r="N33" s="122">
        <f t="shared" ref="N33" si="99">ROUND(D33*I33,2)</f>
        <v>0</v>
      </c>
      <c r="O33" s="112">
        <f t="shared" ref="O33" si="100">SUM(L33:N33)</f>
        <v>0</v>
      </c>
    </row>
    <row r="34" spans="1:15">
      <c r="A34" s="132"/>
      <c r="B34" s="137" t="s">
        <v>328</v>
      </c>
      <c r="C34" s="134"/>
      <c r="D34" s="135"/>
      <c r="E34" s="136"/>
      <c r="F34" s="138"/>
      <c r="G34" s="129"/>
      <c r="H34" s="122"/>
      <c r="I34" s="122"/>
      <c r="J34" s="122"/>
      <c r="K34" s="122"/>
      <c r="L34" s="122"/>
      <c r="M34" s="122"/>
      <c r="N34" s="122"/>
      <c r="O34" s="112"/>
    </row>
    <row r="35" spans="1:15" ht="45">
      <c r="A35" s="132">
        <v>16</v>
      </c>
      <c r="B35" s="133" t="s">
        <v>329</v>
      </c>
      <c r="C35" s="134" t="s">
        <v>307</v>
      </c>
      <c r="D35" s="135">
        <v>5.0999999999999996</v>
      </c>
      <c r="E35" s="184"/>
      <c r="F35" s="185"/>
      <c r="G35" s="128">
        <f t="shared" ref="G35:G36" si="101">ROUND(E35*F35,2)</f>
        <v>0</v>
      </c>
      <c r="H35" s="180"/>
      <c r="I35" s="180"/>
      <c r="J35" s="122">
        <f t="shared" ref="J35:J36" si="102">SUM(G35:I35)</f>
        <v>0</v>
      </c>
      <c r="K35" s="122">
        <f t="shared" ref="K35:K36" si="103">ROUND(D35*E35,2)</f>
        <v>0</v>
      </c>
      <c r="L35" s="122">
        <f t="shared" ref="L35:L36" si="104">ROUND(D35*G35,2)</f>
        <v>0</v>
      </c>
      <c r="M35" s="122">
        <f t="shared" ref="M35:M36" si="105">ROUND(D35*H35,2)</f>
        <v>0</v>
      </c>
      <c r="N35" s="122">
        <f t="shared" ref="N35:N36" si="106">ROUND(D35*I35,2)</f>
        <v>0</v>
      </c>
      <c r="O35" s="112">
        <f t="shared" ref="O35:O36" si="107">SUM(L35:N35)</f>
        <v>0</v>
      </c>
    </row>
    <row r="36" spans="1:15" ht="34.5" customHeight="1">
      <c r="A36" s="132">
        <v>17</v>
      </c>
      <c r="B36" s="133" t="s">
        <v>330</v>
      </c>
      <c r="C36" s="134" t="s">
        <v>307</v>
      </c>
      <c r="D36" s="135">
        <v>5.0999999999999996</v>
      </c>
      <c r="E36" s="184"/>
      <c r="F36" s="185"/>
      <c r="G36" s="128">
        <f t="shared" si="101"/>
        <v>0</v>
      </c>
      <c r="H36" s="180"/>
      <c r="I36" s="180"/>
      <c r="J36" s="122">
        <f t="shared" si="102"/>
        <v>0</v>
      </c>
      <c r="K36" s="122">
        <f t="shared" si="103"/>
        <v>0</v>
      </c>
      <c r="L36" s="122">
        <f t="shared" si="104"/>
        <v>0</v>
      </c>
      <c r="M36" s="122">
        <f t="shared" si="105"/>
        <v>0</v>
      </c>
      <c r="N36" s="122">
        <f t="shared" si="106"/>
        <v>0</v>
      </c>
      <c r="O36" s="112">
        <f t="shared" si="107"/>
        <v>0</v>
      </c>
    </row>
    <row r="37" spans="1:15" ht="21" customHeight="1">
      <c r="A37" s="310" t="s">
        <v>331</v>
      </c>
      <c r="B37" s="311"/>
      <c r="C37" s="311"/>
      <c r="D37" s="311"/>
      <c r="E37" s="311"/>
      <c r="F37" s="311"/>
      <c r="G37" s="311"/>
      <c r="H37" s="311"/>
      <c r="I37" s="311"/>
      <c r="J37" s="311"/>
      <c r="K37" s="311"/>
      <c r="L37" s="311"/>
      <c r="M37" s="311"/>
      <c r="N37" s="311"/>
      <c r="O37" s="312"/>
    </row>
    <row r="38" spans="1:15">
      <c r="A38" s="139"/>
      <c r="B38" s="137" t="s">
        <v>322</v>
      </c>
      <c r="C38" s="134"/>
      <c r="D38" s="135"/>
      <c r="E38" s="136"/>
      <c r="F38" s="138"/>
      <c r="G38" s="129"/>
      <c r="H38" s="122"/>
      <c r="I38" s="122"/>
      <c r="J38" s="122"/>
      <c r="K38" s="122"/>
      <c r="L38" s="122"/>
      <c r="M38" s="122"/>
      <c r="N38" s="122"/>
      <c r="O38" s="112"/>
    </row>
    <row r="39" spans="1:15" ht="33.75">
      <c r="A39" s="132">
        <v>18</v>
      </c>
      <c r="B39" s="133" t="s">
        <v>332</v>
      </c>
      <c r="C39" s="134" t="s">
        <v>309</v>
      </c>
      <c r="D39" s="135">
        <v>0.01</v>
      </c>
      <c r="E39" s="184"/>
      <c r="F39" s="185"/>
      <c r="G39" s="128">
        <f t="shared" ref="G39:G44" si="108">ROUND(E39*F39,2)</f>
        <v>0</v>
      </c>
      <c r="H39" s="180"/>
      <c r="I39" s="180"/>
      <c r="J39" s="122">
        <f t="shared" ref="J39:J44" si="109">SUM(G39:I39)</f>
        <v>0</v>
      </c>
      <c r="K39" s="122">
        <f t="shared" ref="K39:K44" si="110">ROUND(D39*E39,2)</f>
        <v>0</v>
      </c>
      <c r="L39" s="122">
        <f t="shared" ref="L39:L44" si="111">ROUND(D39*G39,2)</f>
        <v>0</v>
      </c>
      <c r="M39" s="122">
        <f t="shared" ref="M39:M44" si="112">ROUND(D39*H39,2)</f>
        <v>0</v>
      </c>
      <c r="N39" s="122">
        <f t="shared" ref="N39:N44" si="113">ROUND(D39*I39,2)</f>
        <v>0</v>
      </c>
      <c r="O39" s="112">
        <f t="shared" ref="O39:O44" si="114">SUM(L39:N39)</f>
        <v>0</v>
      </c>
    </row>
    <row r="40" spans="1:15" ht="45">
      <c r="A40" s="132">
        <v>19</v>
      </c>
      <c r="B40" s="133" t="s">
        <v>323</v>
      </c>
      <c r="C40" s="134" t="s">
        <v>307</v>
      </c>
      <c r="D40" s="135">
        <v>3.9</v>
      </c>
      <c r="E40" s="184"/>
      <c r="F40" s="185"/>
      <c r="G40" s="128">
        <f t="shared" si="108"/>
        <v>0</v>
      </c>
      <c r="H40" s="180"/>
      <c r="I40" s="180"/>
      <c r="J40" s="122">
        <f t="shared" si="109"/>
        <v>0</v>
      </c>
      <c r="K40" s="122">
        <f t="shared" si="110"/>
        <v>0</v>
      </c>
      <c r="L40" s="122">
        <f t="shared" si="111"/>
        <v>0</v>
      </c>
      <c r="M40" s="122">
        <f t="shared" si="112"/>
        <v>0</v>
      </c>
      <c r="N40" s="122">
        <f t="shared" si="113"/>
        <v>0</v>
      </c>
      <c r="O40" s="112">
        <f t="shared" si="114"/>
        <v>0</v>
      </c>
    </row>
    <row r="41" spans="1:15" ht="22.5">
      <c r="A41" s="132">
        <v>20</v>
      </c>
      <c r="B41" s="133" t="s">
        <v>324</v>
      </c>
      <c r="C41" s="134" t="s">
        <v>307</v>
      </c>
      <c r="D41" s="135">
        <v>3.9</v>
      </c>
      <c r="E41" s="184"/>
      <c r="F41" s="185"/>
      <c r="G41" s="128">
        <f t="shared" si="108"/>
        <v>0</v>
      </c>
      <c r="H41" s="180"/>
      <c r="I41" s="180"/>
      <c r="J41" s="122">
        <f t="shared" si="109"/>
        <v>0</v>
      </c>
      <c r="K41" s="122">
        <f t="shared" si="110"/>
        <v>0</v>
      </c>
      <c r="L41" s="122">
        <f t="shared" si="111"/>
        <v>0</v>
      </c>
      <c r="M41" s="122">
        <f t="shared" si="112"/>
        <v>0</v>
      </c>
      <c r="N41" s="122">
        <f t="shared" si="113"/>
        <v>0</v>
      </c>
      <c r="O41" s="112">
        <f t="shared" si="114"/>
        <v>0</v>
      </c>
    </row>
    <row r="42" spans="1:15" ht="67.5">
      <c r="A42" s="132">
        <v>21</v>
      </c>
      <c r="B42" s="133" t="s">
        <v>333</v>
      </c>
      <c r="C42" s="134" t="s">
        <v>307</v>
      </c>
      <c r="D42" s="135">
        <v>3.9</v>
      </c>
      <c r="E42" s="184"/>
      <c r="F42" s="185"/>
      <c r="G42" s="128">
        <f t="shared" si="108"/>
        <v>0</v>
      </c>
      <c r="H42" s="180"/>
      <c r="I42" s="180"/>
      <c r="J42" s="122">
        <f t="shared" si="109"/>
        <v>0</v>
      </c>
      <c r="K42" s="122">
        <f t="shared" si="110"/>
        <v>0</v>
      </c>
      <c r="L42" s="122">
        <f t="shared" si="111"/>
        <v>0</v>
      </c>
      <c r="M42" s="122">
        <f t="shared" si="112"/>
        <v>0</v>
      </c>
      <c r="N42" s="122">
        <f t="shared" si="113"/>
        <v>0</v>
      </c>
      <c r="O42" s="112">
        <f t="shared" si="114"/>
        <v>0</v>
      </c>
    </row>
    <row r="43" spans="1:15" ht="45">
      <c r="A43" s="132">
        <v>22</v>
      </c>
      <c r="B43" s="133" t="s">
        <v>326</v>
      </c>
      <c r="C43" s="134" t="s">
        <v>307</v>
      </c>
      <c r="D43" s="135">
        <v>3.9</v>
      </c>
      <c r="E43" s="184"/>
      <c r="F43" s="185"/>
      <c r="G43" s="128">
        <f t="shared" si="108"/>
        <v>0</v>
      </c>
      <c r="H43" s="180"/>
      <c r="I43" s="180"/>
      <c r="J43" s="122">
        <f t="shared" si="109"/>
        <v>0</v>
      </c>
      <c r="K43" s="122">
        <f t="shared" si="110"/>
        <v>0</v>
      </c>
      <c r="L43" s="122">
        <f t="shared" si="111"/>
        <v>0</v>
      </c>
      <c r="M43" s="122">
        <f t="shared" si="112"/>
        <v>0</v>
      </c>
      <c r="N43" s="122">
        <f t="shared" si="113"/>
        <v>0</v>
      </c>
      <c r="O43" s="112">
        <f t="shared" si="114"/>
        <v>0</v>
      </c>
    </row>
    <row r="44" spans="1:15" ht="45">
      <c r="A44" s="132">
        <v>23</v>
      </c>
      <c r="B44" s="133" t="s">
        <v>327</v>
      </c>
      <c r="C44" s="134" t="s">
        <v>77</v>
      </c>
      <c r="D44" s="135">
        <v>0.9</v>
      </c>
      <c r="E44" s="184"/>
      <c r="F44" s="185"/>
      <c r="G44" s="128">
        <f t="shared" si="108"/>
        <v>0</v>
      </c>
      <c r="H44" s="180"/>
      <c r="I44" s="180"/>
      <c r="J44" s="122">
        <f t="shared" si="109"/>
        <v>0</v>
      </c>
      <c r="K44" s="122">
        <f t="shared" si="110"/>
        <v>0</v>
      </c>
      <c r="L44" s="122">
        <f t="shared" si="111"/>
        <v>0</v>
      </c>
      <c r="M44" s="122">
        <f t="shared" si="112"/>
        <v>0</v>
      </c>
      <c r="N44" s="122">
        <f t="shared" si="113"/>
        <v>0</v>
      </c>
      <c r="O44" s="112">
        <f t="shared" si="114"/>
        <v>0</v>
      </c>
    </row>
    <row r="45" spans="1:15" ht="23.25" customHeight="1">
      <c r="A45" s="310" t="s">
        <v>334</v>
      </c>
      <c r="B45" s="311"/>
      <c r="C45" s="311"/>
      <c r="D45" s="311"/>
      <c r="E45" s="311"/>
      <c r="F45" s="311"/>
      <c r="G45" s="311"/>
      <c r="H45" s="311"/>
      <c r="I45" s="311"/>
      <c r="J45" s="311"/>
      <c r="K45" s="311"/>
      <c r="L45" s="311"/>
      <c r="M45" s="311"/>
      <c r="N45" s="311"/>
      <c r="O45" s="312"/>
    </row>
    <row r="46" spans="1:15">
      <c r="A46" s="139"/>
      <c r="B46" s="137" t="s">
        <v>322</v>
      </c>
      <c r="C46" s="134"/>
      <c r="D46" s="135"/>
      <c r="E46" s="136"/>
      <c r="F46" s="138"/>
      <c r="G46" s="129"/>
      <c r="H46" s="122"/>
      <c r="I46" s="122"/>
      <c r="J46" s="122"/>
      <c r="K46" s="122"/>
      <c r="L46" s="122"/>
      <c r="M46" s="122"/>
      <c r="N46" s="122"/>
      <c r="O46" s="112"/>
    </row>
    <row r="47" spans="1:15" ht="45">
      <c r="A47" s="132">
        <v>24</v>
      </c>
      <c r="B47" s="133" t="s">
        <v>323</v>
      </c>
      <c r="C47" s="134" t="s">
        <v>307</v>
      </c>
      <c r="D47" s="135">
        <v>3.2</v>
      </c>
      <c r="E47" s="184"/>
      <c r="F47" s="185"/>
      <c r="G47" s="128">
        <f t="shared" ref="G47:G51" si="115">ROUND(E47*F47,2)</f>
        <v>0</v>
      </c>
      <c r="H47" s="180"/>
      <c r="I47" s="180"/>
      <c r="J47" s="122">
        <f t="shared" ref="J47:J51" si="116">SUM(G47:I47)</f>
        <v>0</v>
      </c>
      <c r="K47" s="122">
        <f t="shared" ref="K47:K51" si="117">ROUND(D47*E47,2)</f>
        <v>0</v>
      </c>
      <c r="L47" s="122">
        <f t="shared" ref="L47:L51" si="118">ROUND(D47*G47,2)</f>
        <v>0</v>
      </c>
      <c r="M47" s="122">
        <f t="shared" ref="M47:M51" si="119">ROUND(D47*H47,2)</f>
        <v>0</v>
      </c>
      <c r="N47" s="122">
        <f t="shared" ref="N47:N51" si="120">ROUND(D47*I47,2)</f>
        <v>0</v>
      </c>
      <c r="O47" s="112">
        <f t="shared" ref="O47:O51" si="121">SUM(L47:N47)</f>
        <v>0</v>
      </c>
    </row>
    <row r="48" spans="1:15" ht="22.5">
      <c r="A48" s="132">
        <v>25</v>
      </c>
      <c r="B48" s="133" t="s">
        <v>324</v>
      </c>
      <c r="C48" s="134" t="s">
        <v>307</v>
      </c>
      <c r="D48" s="135">
        <v>3.2</v>
      </c>
      <c r="E48" s="184"/>
      <c r="F48" s="185"/>
      <c r="G48" s="128">
        <f t="shared" si="115"/>
        <v>0</v>
      </c>
      <c r="H48" s="180"/>
      <c r="I48" s="180"/>
      <c r="J48" s="122">
        <f t="shared" si="116"/>
        <v>0</v>
      </c>
      <c r="K48" s="122">
        <f t="shared" si="117"/>
        <v>0</v>
      </c>
      <c r="L48" s="122">
        <f t="shared" si="118"/>
        <v>0</v>
      </c>
      <c r="M48" s="122">
        <f t="shared" si="119"/>
        <v>0</v>
      </c>
      <c r="N48" s="122">
        <f t="shared" si="120"/>
        <v>0</v>
      </c>
      <c r="O48" s="112">
        <f t="shared" si="121"/>
        <v>0</v>
      </c>
    </row>
    <row r="49" spans="1:15" ht="39" customHeight="1">
      <c r="A49" s="132">
        <v>26</v>
      </c>
      <c r="B49" s="133" t="s">
        <v>335</v>
      </c>
      <c r="C49" s="134" t="s">
        <v>307</v>
      </c>
      <c r="D49" s="135">
        <v>3.2</v>
      </c>
      <c r="E49" s="184"/>
      <c r="F49" s="185"/>
      <c r="G49" s="128">
        <f t="shared" si="115"/>
        <v>0</v>
      </c>
      <c r="H49" s="180"/>
      <c r="I49" s="180"/>
      <c r="J49" s="122">
        <f t="shared" si="116"/>
        <v>0</v>
      </c>
      <c r="K49" s="122">
        <f t="shared" si="117"/>
        <v>0</v>
      </c>
      <c r="L49" s="122">
        <f t="shared" si="118"/>
        <v>0</v>
      </c>
      <c r="M49" s="122">
        <f t="shared" si="119"/>
        <v>0</v>
      </c>
      <c r="N49" s="122">
        <f t="shared" si="120"/>
        <v>0</v>
      </c>
      <c r="O49" s="112">
        <f t="shared" si="121"/>
        <v>0</v>
      </c>
    </row>
    <row r="50" spans="1:15" ht="45">
      <c r="A50" s="132">
        <v>27</v>
      </c>
      <c r="B50" s="133" t="s">
        <v>326</v>
      </c>
      <c r="C50" s="134" t="s">
        <v>307</v>
      </c>
      <c r="D50" s="135">
        <v>3.2</v>
      </c>
      <c r="E50" s="184"/>
      <c r="F50" s="185"/>
      <c r="G50" s="128">
        <f t="shared" si="115"/>
        <v>0</v>
      </c>
      <c r="H50" s="180"/>
      <c r="I50" s="180"/>
      <c r="J50" s="122">
        <f t="shared" si="116"/>
        <v>0</v>
      </c>
      <c r="K50" s="122">
        <f t="shared" si="117"/>
        <v>0</v>
      </c>
      <c r="L50" s="122">
        <f t="shared" si="118"/>
        <v>0</v>
      </c>
      <c r="M50" s="122">
        <f t="shared" si="119"/>
        <v>0</v>
      </c>
      <c r="N50" s="122">
        <f t="shared" si="120"/>
        <v>0</v>
      </c>
      <c r="O50" s="112">
        <f t="shared" si="121"/>
        <v>0</v>
      </c>
    </row>
    <row r="51" spans="1:15" ht="45">
      <c r="A51" s="132">
        <v>28</v>
      </c>
      <c r="B51" s="133" t="s">
        <v>327</v>
      </c>
      <c r="C51" s="134" t="s">
        <v>77</v>
      </c>
      <c r="D51" s="135">
        <v>0.9</v>
      </c>
      <c r="E51" s="184"/>
      <c r="F51" s="185"/>
      <c r="G51" s="128">
        <f t="shared" si="115"/>
        <v>0</v>
      </c>
      <c r="H51" s="180"/>
      <c r="I51" s="180"/>
      <c r="J51" s="122">
        <f t="shared" si="116"/>
        <v>0</v>
      </c>
      <c r="K51" s="122">
        <f t="shared" si="117"/>
        <v>0</v>
      </c>
      <c r="L51" s="122">
        <f t="shared" si="118"/>
        <v>0</v>
      </c>
      <c r="M51" s="122">
        <f t="shared" si="119"/>
        <v>0</v>
      </c>
      <c r="N51" s="122">
        <f t="shared" si="120"/>
        <v>0</v>
      </c>
      <c r="O51" s="112">
        <f t="shared" si="121"/>
        <v>0</v>
      </c>
    </row>
    <row r="52" spans="1:15" ht="24" customHeight="1">
      <c r="A52" s="310" t="s">
        <v>336</v>
      </c>
      <c r="B52" s="311"/>
      <c r="C52" s="311"/>
      <c r="D52" s="311"/>
      <c r="E52" s="311"/>
      <c r="F52" s="311"/>
      <c r="G52" s="311"/>
      <c r="H52" s="311"/>
      <c r="I52" s="311"/>
      <c r="J52" s="311"/>
      <c r="K52" s="311"/>
      <c r="L52" s="311"/>
      <c r="M52" s="311"/>
      <c r="N52" s="311"/>
      <c r="O52" s="312"/>
    </row>
    <row r="53" spans="1:15" ht="34.5" thickBot="1">
      <c r="A53" s="140">
        <v>29</v>
      </c>
      <c r="B53" s="141" t="s">
        <v>337</v>
      </c>
      <c r="C53" s="142" t="s">
        <v>77</v>
      </c>
      <c r="D53" s="143">
        <v>49.7</v>
      </c>
      <c r="E53" s="198"/>
      <c r="F53" s="199"/>
      <c r="G53" s="144">
        <f t="shared" ref="G53" si="122">ROUND(E53*F53,2)</f>
        <v>0</v>
      </c>
      <c r="H53" s="190"/>
      <c r="I53" s="190"/>
      <c r="J53" s="145">
        <f t="shared" ref="J53" si="123">SUM(G53:I53)</f>
        <v>0</v>
      </c>
      <c r="K53" s="145">
        <f t="shared" ref="K53" si="124">ROUND(D53*E53,2)</f>
        <v>0</v>
      </c>
      <c r="L53" s="145">
        <f t="shared" ref="L53" si="125">ROUND(D53*G53,2)</f>
        <v>0</v>
      </c>
      <c r="M53" s="145">
        <f t="shared" ref="M53" si="126">ROUND(D53*H53,2)</f>
        <v>0</v>
      </c>
      <c r="N53" s="145">
        <f t="shared" ref="N53" si="127">ROUND(D53*I53,2)</f>
        <v>0</v>
      </c>
      <c r="O53" s="146">
        <f t="shared" ref="O53" si="128">SUM(L53:N53)</f>
        <v>0</v>
      </c>
    </row>
    <row r="54" spans="1:15" ht="22.5" customHeight="1">
      <c r="A54" s="77" t="s">
        <v>28</v>
      </c>
      <c r="B54" s="272" t="str">
        <f>A2</f>
        <v>Arhitektūras risinājumi (AR)</v>
      </c>
      <c r="C54" s="272"/>
      <c r="D54" s="272"/>
      <c r="E54" s="272"/>
      <c r="F54" s="272"/>
      <c r="G54" s="272"/>
      <c r="H54" s="272"/>
      <c r="I54" s="272"/>
      <c r="J54" s="272"/>
      <c r="K54" s="78">
        <f t="shared" ref="K54:N54" si="129">SUM(K53,K47:K51,K39:K44,K29:K36,K13:K26)</f>
        <v>0</v>
      </c>
      <c r="L54" s="78">
        <f t="shared" si="129"/>
        <v>0</v>
      </c>
      <c r="M54" s="78">
        <f t="shared" si="129"/>
        <v>0</v>
      </c>
      <c r="N54" s="78">
        <f t="shared" si="129"/>
        <v>0</v>
      </c>
      <c r="O54" s="78">
        <f>SUM(O53,O47:O51,O39:O44,O29:O36,O13:O26)</f>
        <v>0</v>
      </c>
    </row>
    <row r="55" spans="1:15" ht="17.25" customHeight="1">
      <c r="A55" s="49" t="s">
        <v>48</v>
      </c>
      <c r="B55" s="79"/>
      <c r="C55" s="51"/>
      <c r="D55" s="51"/>
      <c r="E55" s="52"/>
      <c r="F55" s="53"/>
      <c r="G55" s="53"/>
      <c r="H55" s="53"/>
      <c r="I55" s="53"/>
      <c r="J55" s="53"/>
      <c r="K55" s="53"/>
      <c r="L55" s="54"/>
      <c r="M55" s="54"/>
      <c r="N55" s="54"/>
      <c r="O55" s="54"/>
    </row>
    <row r="56" spans="1:15" ht="12.75" customHeight="1">
      <c r="A56" s="55"/>
      <c r="B56" s="273" t="s">
        <v>49</v>
      </c>
      <c r="C56" s="273"/>
      <c r="D56" s="273"/>
      <c r="E56" s="273"/>
      <c r="F56" s="273"/>
      <c r="G56" s="273"/>
      <c r="H56" s="56"/>
      <c r="I56" s="56"/>
      <c r="J56" s="56"/>
      <c r="K56" s="56"/>
      <c r="L56" s="57"/>
      <c r="M56" s="57"/>
      <c r="N56" s="57"/>
      <c r="O56" s="57"/>
    </row>
    <row r="57" spans="1:15" ht="13.5" customHeight="1">
      <c r="A57" s="55"/>
      <c r="B57" s="273" t="s">
        <v>409</v>
      </c>
      <c r="C57" s="273"/>
      <c r="D57" s="273"/>
      <c r="E57" s="273"/>
      <c r="F57" s="273"/>
      <c r="G57" s="273"/>
      <c r="H57" s="273"/>
      <c r="I57" s="273"/>
      <c r="J57" s="273"/>
      <c r="K57" s="273"/>
      <c r="L57" s="273"/>
      <c r="M57" s="273"/>
      <c r="N57" s="273"/>
      <c r="O57" s="273"/>
    </row>
    <row r="58" spans="1:15" ht="22.5" customHeight="1">
      <c r="A58" s="55"/>
      <c r="B58" s="273" t="s">
        <v>57</v>
      </c>
      <c r="C58" s="273"/>
      <c r="D58" s="273"/>
      <c r="E58" s="273"/>
      <c r="F58" s="273"/>
      <c r="G58" s="273"/>
      <c r="H58" s="273"/>
      <c r="I58" s="273"/>
      <c r="J58" s="273"/>
      <c r="K58" s="273"/>
      <c r="L58" s="273"/>
      <c r="M58" s="273"/>
      <c r="N58" s="273"/>
      <c r="O58" s="273"/>
    </row>
    <row r="59" spans="1:15" ht="12.75" customHeight="1">
      <c r="A59" s="55"/>
      <c r="B59" s="273" t="s">
        <v>58</v>
      </c>
      <c r="C59" s="273"/>
      <c r="D59" s="273"/>
      <c r="E59" s="273"/>
      <c r="F59" s="273"/>
      <c r="G59" s="273"/>
      <c r="H59" s="273"/>
      <c r="I59" s="273"/>
      <c r="J59" s="273"/>
      <c r="K59" s="273"/>
      <c r="L59" s="273"/>
      <c r="M59" s="273"/>
      <c r="N59" s="273"/>
      <c r="O59" s="273"/>
    </row>
    <row r="60" spans="1:15" ht="24.75" customHeight="1">
      <c r="A60" s="55"/>
      <c r="B60" s="273" t="s">
        <v>55</v>
      </c>
      <c r="C60" s="273"/>
      <c r="D60" s="273"/>
      <c r="E60" s="273"/>
      <c r="F60" s="273"/>
      <c r="G60" s="273"/>
      <c r="H60" s="273"/>
      <c r="I60" s="273"/>
      <c r="J60" s="273"/>
      <c r="K60" s="273"/>
      <c r="L60" s="273"/>
      <c r="M60" s="273"/>
      <c r="N60" s="273"/>
      <c r="O60" s="273"/>
    </row>
    <row r="61" spans="1:15" ht="13.5" customHeight="1">
      <c r="A61" s="55"/>
      <c r="B61" s="273" t="s">
        <v>59</v>
      </c>
      <c r="C61" s="273"/>
      <c r="D61" s="273"/>
      <c r="E61" s="273"/>
      <c r="F61" s="273"/>
      <c r="G61" s="273"/>
      <c r="H61" s="273"/>
      <c r="I61" s="273"/>
      <c r="J61" s="273"/>
      <c r="K61" s="273"/>
      <c r="L61" s="273"/>
      <c r="M61" s="273"/>
      <c r="N61" s="273"/>
      <c r="O61" s="273"/>
    </row>
    <row r="62" spans="1:15">
      <c r="A62" s="58"/>
      <c r="B62" s="273" t="s">
        <v>70</v>
      </c>
      <c r="C62" s="273"/>
      <c r="D62" s="273"/>
      <c r="E62" s="273"/>
      <c r="F62" s="273"/>
      <c r="G62" s="273"/>
      <c r="H62" s="273"/>
      <c r="I62" s="273"/>
      <c r="J62" s="273"/>
      <c r="K62" s="273"/>
      <c r="L62" s="273"/>
      <c r="M62" s="273"/>
      <c r="N62" s="273"/>
      <c r="O62" s="273"/>
    </row>
    <row r="63" spans="1:15" ht="9.75" customHeight="1">
      <c r="A63" s="58"/>
      <c r="B63" s="107"/>
      <c r="C63" s="107"/>
      <c r="D63" s="107"/>
      <c r="E63" s="107"/>
      <c r="F63" s="107"/>
      <c r="G63" s="107"/>
      <c r="H63" s="107"/>
      <c r="I63" s="107"/>
      <c r="J63" s="107"/>
      <c r="K63" s="107"/>
      <c r="L63" s="107"/>
      <c r="M63" s="107"/>
      <c r="N63" s="107"/>
      <c r="O63" s="107"/>
    </row>
    <row r="64" spans="1:15">
      <c r="A64" s="30"/>
      <c r="B64" s="29" t="s">
        <v>31</v>
      </c>
      <c r="C64" s="274" t="s">
        <v>0</v>
      </c>
      <c r="D64" s="274"/>
      <c r="E64" s="274"/>
      <c r="F64" s="274"/>
      <c r="G64" s="274"/>
      <c r="H64" s="274"/>
      <c r="I64" s="274"/>
      <c r="J64" s="274"/>
      <c r="K64" s="274"/>
      <c r="L64" s="31"/>
      <c r="M64" s="223">
        <f>N9</f>
        <v>0</v>
      </c>
      <c r="N64" s="223"/>
      <c r="O64" s="223"/>
    </row>
    <row r="65" spans="1:15">
      <c r="A65" s="30"/>
      <c r="C65" s="274" t="s">
        <v>33</v>
      </c>
      <c r="D65" s="274"/>
      <c r="E65" s="274"/>
      <c r="F65" s="228" t="s">
        <v>436</v>
      </c>
      <c r="G65" s="228"/>
      <c r="H65" s="228"/>
      <c r="I65" s="228"/>
      <c r="J65" s="228"/>
      <c r="K65" s="228"/>
      <c r="L65" s="31"/>
      <c r="M65" s="274" t="s">
        <v>34</v>
      </c>
      <c r="N65" s="274"/>
      <c r="O65" s="274"/>
    </row>
    <row r="66" spans="1:15">
      <c r="A66" s="30"/>
      <c r="B66" s="29"/>
      <c r="C66" s="31"/>
      <c r="D66" s="44"/>
      <c r="E66" s="31"/>
      <c r="F66" s="31"/>
      <c r="G66" s="31"/>
      <c r="H66" s="31"/>
      <c r="I66" s="31"/>
      <c r="J66" s="31"/>
      <c r="K66" s="31"/>
      <c r="L66" s="31"/>
      <c r="M66" s="31"/>
      <c r="N66" s="31"/>
      <c r="O66" s="31"/>
    </row>
    <row r="67" spans="1:15">
      <c r="A67" s="30"/>
      <c r="B67" s="29" t="s">
        <v>17</v>
      </c>
      <c r="C67" s="274" t="s">
        <v>0</v>
      </c>
      <c r="D67" s="274"/>
      <c r="E67" s="274"/>
      <c r="F67" s="274"/>
      <c r="G67" s="274"/>
      <c r="H67" s="274"/>
      <c r="I67" s="274"/>
      <c r="J67" s="274"/>
      <c r="K67" s="274"/>
      <c r="L67" s="31"/>
      <c r="M67" s="223">
        <f>M64</f>
        <v>0</v>
      </c>
      <c r="N67" s="223"/>
      <c r="O67" s="223"/>
    </row>
    <row r="68" spans="1:15">
      <c r="A68" s="30"/>
      <c r="B68" s="29"/>
      <c r="C68" s="274" t="s">
        <v>33</v>
      </c>
      <c r="D68" s="274"/>
      <c r="E68" s="274"/>
      <c r="F68" s="228" t="s">
        <v>436</v>
      </c>
      <c r="G68" s="228"/>
      <c r="H68" s="228"/>
      <c r="I68" s="228"/>
      <c r="J68" s="228"/>
      <c r="K68" s="228"/>
      <c r="L68" s="31"/>
      <c r="M68" s="274" t="s">
        <v>34</v>
      </c>
      <c r="N68" s="274"/>
      <c r="O68" s="274"/>
    </row>
    <row r="69" spans="1:15">
      <c r="A69" s="45"/>
      <c r="B69" s="28"/>
      <c r="C69" s="46"/>
      <c r="D69" s="47"/>
      <c r="E69" s="46"/>
      <c r="F69" s="46"/>
      <c r="G69" s="46"/>
      <c r="H69" s="46"/>
      <c r="I69" s="46"/>
      <c r="J69" s="46"/>
      <c r="K69" s="46"/>
      <c r="L69" s="46"/>
      <c r="M69" s="46"/>
      <c r="N69" s="46"/>
      <c r="O69" s="46"/>
    </row>
  </sheetData>
  <mergeCells count="41">
    <mergeCell ref="C68:E68"/>
    <mergeCell ref="F68:K68"/>
    <mergeCell ref="M68:O68"/>
    <mergeCell ref="C65:E65"/>
    <mergeCell ref="F65:K65"/>
    <mergeCell ref="M65:O65"/>
    <mergeCell ref="C67:E67"/>
    <mergeCell ref="F67:K67"/>
    <mergeCell ref="M67:O67"/>
    <mergeCell ref="B61:O61"/>
    <mergeCell ref="B58:O58"/>
    <mergeCell ref="B62:O62"/>
    <mergeCell ref="C64:E64"/>
    <mergeCell ref="F64:K64"/>
    <mergeCell ref="M64:O64"/>
    <mergeCell ref="B56:G56"/>
    <mergeCell ref="B57:O57"/>
    <mergeCell ref="B59:O59"/>
    <mergeCell ref="B60:O60"/>
    <mergeCell ref="B54:J54"/>
    <mergeCell ref="A5:B5"/>
    <mergeCell ref="C5:O5"/>
    <mergeCell ref="A1:O1"/>
    <mergeCell ref="A2:O2"/>
    <mergeCell ref="A3:O3"/>
    <mergeCell ref="A4:B4"/>
    <mergeCell ref="C4:O4"/>
    <mergeCell ref="A27:O27"/>
    <mergeCell ref="A45:O45"/>
    <mergeCell ref="A52:O52"/>
    <mergeCell ref="A6:B6"/>
    <mergeCell ref="C6:O6"/>
    <mergeCell ref="A7:O7"/>
    <mergeCell ref="N8:O8"/>
    <mergeCell ref="N9:O9"/>
    <mergeCell ref="A10:A11"/>
    <mergeCell ref="B10:B11"/>
    <mergeCell ref="E10:J10"/>
    <mergeCell ref="K10:O10"/>
    <mergeCell ref="A12:O12"/>
    <mergeCell ref="A37:O37"/>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10B9C-02DF-4AF4-9080-88D31F454B70}">
  <sheetPr>
    <tabColor rgb="FF92D050"/>
    <pageSetUpPr fitToPage="1"/>
  </sheetPr>
  <dimension ref="A1:O48"/>
  <sheetViews>
    <sheetView topLeftCell="A22" zoomScaleNormal="100" zoomScaleSheetLayoutView="130" workbookViewId="0">
      <selection activeCell="W18" sqref="W18"/>
    </sheetView>
  </sheetViews>
  <sheetFormatPr defaultColWidth="9.140625" defaultRowHeight="12.75"/>
  <cols>
    <col min="1" max="1" width="4.85546875" style="25" customWidth="1"/>
    <col min="2" max="2" width="30.28515625" style="26" customWidth="1"/>
    <col min="3" max="3" width="6.140625" style="27" customWidth="1"/>
    <col min="4" max="4" width="8.42578125" style="43" customWidth="1"/>
    <col min="5" max="5" width="5.42578125" style="27" customWidth="1"/>
    <col min="6" max="6" width="4.85546875" style="27" customWidth="1"/>
    <col min="7" max="7" width="6.42578125" style="27" customWidth="1"/>
    <col min="8" max="8" width="7.5703125" style="27" customWidth="1"/>
    <col min="9" max="9" width="6.140625" style="27" customWidth="1"/>
    <col min="10" max="10" width="7.42578125" style="27" customWidth="1"/>
    <col min="11" max="11" width="8.42578125" style="27" customWidth="1"/>
    <col min="12" max="12" width="9.42578125" style="27" customWidth="1"/>
    <col min="13" max="14" width="9.85546875" style="27" customWidth="1"/>
    <col min="15" max="15" width="11" style="27" bestFit="1" customWidth="1"/>
    <col min="16" max="16384" width="9.140625" style="4"/>
  </cols>
  <sheetData>
    <row r="1" spans="1:15" s="28" customFormat="1" ht="15">
      <c r="A1" s="275" t="s">
        <v>433</v>
      </c>
      <c r="B1" s="275"/>
      <c r="C1" s="275"/>
      <c r="D1" s="275"/>
      <c r="E1" s="275"/>
      <c r="F1" s="275"/>
      <c r="G1" s="275"/>
      <c r="H1" s="275"/>
      <c r="I1" s="275"/>
      <c r="J1" s="275"/>
      <c r="K1" s="275"/>
      <c r="L1" s="275"/>
      <c r="M1" s="275"/>
      <c r="N1" s="275"/>
      <c r="O1" s="275"/>
    </row>
    <row r="2" spans="1:15" s="28" customFormat="1" ht="15">
      <c r="A2" s="217" t="s">
        <v>430</v>
      </c>
      <c r="B2" s="217"/>
      <c r="C2" s="217"/>
      <c r="D2" s="217"/>
      <c r="E2" s="217"/>
      <c r="F2" s="217"/>
      <c r="G2" s="217"/>
      <c r="H2" s="217"/>
      <c r="I2" s="217"/>
      <c r="J2" s="217"/>
      <c r="K2" s="217"/>
      <c r="L2" s="217"/>
      <c r="M2" s="217"/>
      <c r="N2" s="217"/>
      <c r="O2" s="217"/>
    </row>
    <row r="3" spans="1:15" s="28" customFormat="1" ht="11.25">
      <c r="A3" s="277" t="s">
        <v>1</v>
      </c>
      <c r="B3" s="277"/>
      <c r="C3" s="277"/>
      <c r="D3" s="277"/>
      <c r="E3" s="277"/>
      <c r="F3" s="277"/>
      <c r="G3" s="277"/>
      <c r="H3" s="277"/>
      <c r="I3" s="277"/>
      <c r="J3" s="277"/>
      <c r="K3" s="277"/>
      <c r="L3" s="277"/>
      <c r="M3" s="277"/>
      <c r="N3" s="277"/>
      <c r="O3" s="277"/>
    </row>
    <row r="4" spans="1:15" s="28" customFormat="1" ht="30" customHeight="1">
      <c r="A4" s="278" t="s">
        <v>37</v>
      </c>
      <c r="B4" s="278"/>
      <c r="C4" s="279" t="str">
        <f>'Kopsavilkuma aprēķins'!D2</f>
        <v>VSIA "Strenču psihoneiroloģiskā slimnīca" galvenās iebrauktuves un uzņemšanas un observācijas nodaļas teritorijas labiekārtojums. 1.kārta</v>
      </c>
      <c r="D4" s="279"/>
      <c r="E4" s="279"/>
      <c r="F4" s="279"/>
      <c r="G4" s="279"/>
      <c r="H4" s="279"/>
      <c r="I4" s="279"/>
      <c r="J4" s="279"/>
      <c r="K4" s="279"/>
      <c r="L4" s="279"/>
      <c r="M4" s="279"/>
      <c r="N4" s="279"/>
      <c r="O4" s="279"/>
    </row>
    <row r="5" spans="1:15" s="28" customFormat="1" ht="29.1" customHeight="1">
      <c r="A5" s="278" t="s">
        <v>26</v>
      </c>
      <c r="B5" s="278"/>
      <c r="C5" s="279" t="str">
        <f>'Kopsavilkuma aprēķins'!D3</f>
        <v>VSIA "Strenču psihoneiroloģiskā slimnīca" galvenās iebrauktuves un uzņemšanas un observācijas nodaļas teritorijas labiekārtojums.1.kārta</v>
      </c>
      <c r="D5" s="279"/>
      <c r="E5" s="279"/>
      <c r="F5" s="279"/>
      <c r="G5" s="279"/>
      <c r="H5" s="279"/>
      <c r="I5" s="279"/>
      <c r="J5" s="279"/>
      <c r="K5" s="279"/>
      <c r="L5" s="279"/>
      <c r="M5" s="279"/>
      <c r="N5" s="279"/>
      <c r="O5" s="279"/>
    </row>
    <row r="6" spans="1:15" s="28" customFormat="1" ht="17.100000000000001" customHeight="1">
      <c r="A6" s="278" t="s">
        <v>38</v>
      </c>
      <c r="B6" s="278"/>
      <c r="C6" s="279" t="str">
        <f>'Būvniecības koptāme'!D11</f>
        <v>Valkas iela 11, Strenči, Valmieras novads, LV-4730</v>
      </c>
      <c r="D6" s="279"/>
      <c r="E6" s="279"/>
      <c r="F6" s="279"/>
      <c r="G6" s="279"/>
      <c r="H6" s="279"/>
      <c r="I6" s="279"/>
      <c r="J6" s="279"/>
      <c r="K6" s="279"/>
      <c r="L6" s="279"/>
      <c r="M6" s="279"/>
      <c r="N6" s="279"/>
      <c r="O6" s="279"/>
    </row>
    <row r="7" spans="1:15" s="28" customFormat="1" ht="14.25">
      <c r="A7" s="278" t="s">
        <v>443</v>
      </c>
      <c r="B7" s="278"/>
      <c r="C7" s="278"/>
      <c r="D7" s="278"/>
      <c r="E7" s="278"/>
      <c r="F7" s="278"/>
      <c r="G7" s="278"/>
      <c r="H7" s="278"/>
      <c r="I7" s="278"/>
      <c r="J7" s="278"/>
      <c r="K7" s="278"/>
      <c r="L7" s="278"/>
      <c r="M7" s="278"/>
      <c r="N7" s="278"/>
      <c r="O7" s="278"/>
    </row>
    <row r="8" spans="1:15" s="28" customFormat="1" ht="14.25">
      <c r="B8" s="32"/>
      <c r="D8" s="33"/>
      <c r="E8" s="34"/>
      <c r="F8" s="35"/>
      <c r="G8" s="35"/>
      <c r="H8" s="35"/>
      <c r="I8" s="35"/>
      <c r="J8" s="35"/>
      <c r="K8" s="35"/>
      <c r="L8" s="36" t="s">
        <v>2</v>
      </c>
      <c r="M8" s="36"/>
      <c r="N8" s="283">
        <f>O33</f>
        <v>0</v>
      </c>
      <c r="O8" s="283"/>
    </row>
    <row r="9" spans="1:15" s="28" customFormat="1" ht="14.25">
      <c r="A9" s="37"/>
      <c r="B9" s="37"/>
      <c r="C9" s="38"/>
      <c r="D9" s="39"/>
      <c r="E9" s="40"/>
      <c r="F9" s="40"/>
      <c r="G9" s="40"/>
      <c r="H9" s="40"/>
      <c r="I9" s="40"/>
      <c r="J9" s="40"/>
      <c r="K9" s="40"/>
      <c r="L9" s="35" t="s">
        <v>3</v>
      </c>
      <c r="M9" s="35"/>
      <c r="N9" s="300">
        <f>'Kopsavilkuma aprēķins'!D7</f>
        <v>0</v>
      </c>
      <c r="O9" s="300"/>
    </row>
    <row r="10" spans="1:15" ht="12.75" customHeight="1">
      <c r="A10" s="285" t="s">
        <v>4</v>
      </c>
      <c r="B10" s="287" t="s">
        <v>5</v>
      </c>
      <c r="C10" s="75"/>
      <c r="D10" s="69"/>
      <c r="E10" s="289" t="s">
        <v>6</v>
      </c>
      <c r="F10" s="289"/>
      <c r="G10" s="289"/>
      <c r="H10" s="289"/>
      <c r="I10" s="289"/>
      <c r="J10" s="289"/>
      <c r="K10" s="290" t="s">
        <v>7</v>
      </c>
      <c r="L10" s="290"/>
      <c r="M10" s="290"/>
      <c r="N10" s="290"/>
      <c r="O10" s="290"/>
    </row>
    <row r="11" spans="1:15" ht="78" thickBot="1">
      <c r="A11" s="286"/>
      <c r="B11" s="288"/>
      <c r="C11" s="93" t="s">
        <v>8</v>
      </c>
      <c r="D11" s="94" t="s">
        <v>9</v>
      </c>
      <c r="E11" s="93" t="s">
        <v>65</v>
      </c>
      <c r="F11" s="93" t="s">
        <v>10</v>
      </c>
      <c r="G11" s="93" t="s">
        <v>11</v>
      </c>
      <c r="H11" s="93" t="s">
        <v>54</v>
      </c>
      <c r="I11" s="93" t="s">
        <v>12</v>
      </c>
      <c r="J11" s="93" t="s">
        <v>13</v>
      </c>
      <c r="K11" s="93" t="s">
        <v>14</v>
      </c>
      <c r="L11" s="93" t="s">
        <v>11</v>
      </c>
      <c r="M11" s="93" t="s">
        <v>54</v>
      </c>
      <c r="N11" s="93" t="s">
        <v>12</v>
      </c>
      <c r="O11" s="93" t="s">
        <v>15</v>
      </c>
    </row>
    <row r="12" spans="1:15" ht="20.25" customHeight="1">
      <c r="A12" s="307" t="s">
        <v>410</v>
      </c>
      <c r="B12" s="308"/>
      <c r="C12" s="308"/>
      <c r="D12" s="308"/>
      <c r="E12" s="308"/>
      <c r="F12" s="308"/>
      <c r="G12" s="308"/>
      <c r="H12" s="308"/>
      <c r="I12" s="308"/>
      <c r="J12" s="308"/>
      <c r="K12" s="308"/>
      <c r="L12" s="308"/>
      <c r="M12" s="308"/>
      <c r="N12" s="308"/>
      <c r="O12" s="309"/>
    </row>
    <row r="13" spans="1:15" ht="21.75" customHeight="1">
      <c r="A13" s="313" t="s">
        <v>419</v>
      </c>
      <c r="B13" s="314"/>
      <c r="C13" s="314"/>
      <c r="D13" s="314"/>
      <c r="E13" s="314"/>
      <c r="F13" s="314"/>
      <c r="G13" s="314"/>
      <c r="H13" s="314"/>
      <c r="I13" s="314"/>
      <c r="J13" s="314"/>
      <c r="K13" s="314"/>
      <c r="L13" s="314"/>
      <c r="M13" s="314"/>
      <c r="N13" s="314"/>
      <c r="O13" s="315"/>
    </row>
    <row r="14" spans="1:15">
      <c r="A14" s="151">
        <v>1</v>
      </c>
      <c r="B14" s="147" t="s">
        <v>431</v>
      </c>
      <c r="C14" s="134" t="s">
        <v>75</v>
      </c>
      <c r="D14" s="135">
        <v>1</v>
      </c>
      <c r="E14" s="180"/>
      <c r="F14" s="180"/>
      <c r="G14" s="123">
        <f>ROUND(F14*E14,2)</f>
        <v>0</v>
      </c>
      <c r="H14" s="180"/>
      <c r="I14" s="180"/>
      <c r="J14" s="122">
        <f t="shared" ref="J14" si="0">SUM(G14:I14)</f>
        <v>0</v>
      </c>
      <c r="K14" s="122">
        <f>ROUND(D14*E14,1)</f>
        <v>0</v>
      </c>
      <c r="L14" s="122">
        <f t="shared" ref="L14:L15" si="1">ROUND(D14*G14,2)</f>
        <v>0</v>
      </c>
      <c r="M14" s="122">
        <f t="shared" ref="M14:M15" si="2">ROUND(D14*H14,2)</f>
        <v>0</v>
      </c>
      <c r="N14" s="122">
        <f t="shared" ref="N14:N15" si="3">ROUND(D14*I14,2)</f>
        <v>0</v>
      </c>
      <c r="O14" s="112">
        <f t="shared" ref="O14:O15" si="4">SUM(L14:N14)</f>
        <v>0</v>
      </c>
    </row>
    <row r="15" spans="1:15" ht="11.25" customHeight="1">
      <c r="A15" s="151">
        <v>2</v>
      </c>
      <c r="B15" s="147" t="s">
        <v>411</v>
      </c>
      <c r="C15" s="134" t="s">
        <v>75</v>
      </c>
      <c r="D15" s="135">
        <v>1</v>
      </c>
      <c r="E15" s="183"/>
      <c r="F15" s="183"/>
      <c r="G15" s="152">
        <f>ROUND(F15*E15,2)</f>
        <v>0</v>
      </c>
      <c r="H15" s="183"/>
      <c r="I15" s="183"/>
      <c r="J15" s="152">
        <f>SUM(G15:I15)</f>
        <v>0</v>
      </c>
      <c r="K15" s="152">
        <f>ROUND(D15*E15,1)</f>
        <v>0</v>
      </c>
      <c r="L15" s="152">
        <f t="shared" si="1"/>
        <v>0</v>
      </c>
      <c r="M15" s="152">
        <f t="shared" si="2"/>
        <v>0</v>
      </c>
      <c r="N15" s="152">
        <f t="shared" si="3"/>
        <v>0</v>
      </c>
      <c r="O15" s="119">
        <f t="shared" si="4"/>
        <v>0</v>
      </c>
    </row>
    <row r="16" spans="1:15" ht="45">
      <c r="A16" s="151">
        <v>3</v>
      </c>
      <c r="B16" s="147" t="s">
        <v>432</v>
      </c>
      <c r="C16" s="134" t="s">
        <v>75</v>
      </c>
      <c r="D16" s="135">
        <v>1</v>
      </c>
      <c r="E16" s="183"/>
      <c r="F16" s="183"/>
      <c r="G16" s="152">
        <f>ROUND(F16*E16,2)</f>
        <v>0</v>
      </c>
      <c r="H16" s="183"/>
      <c r="I16" s="183"/>
      <c r="J16" s="152">
        <f>SUM(G16:I16)</f>
        <v>0</v>
      </c>
      <c r="K16" s="152">
        <f>ROUND(D16*E16,1)</f>
        <v>0</v>
      </c>
      <c r="L16" s="152">
        <f t="shared" ref="L16:L17" si="5">ROUND(D16*G16,2)</f>
        <v>0</v>
      </c>
      <c r="M16" s="152">
        <f t="shared" ref="M16:M17" si="6">ROUND(D16*H16,2)</f>
        <v>0</v>
      </c>
      <c r="N16" s="152">
        <f t="shared" ref="N16:N17" si="7">ROUND(D16*I16,2)</f>
        <v>0</v>
      </c>
      <c r="O16" s="119">
        <f t="shared" ref="O16:O17" si="8">SUM(L16:N16)</f>
        <v>0</v>
      </c>
    </row>
    <row r="17" spans="1:15" ht="22.5">
      <c r="A17" s="153">
        <v>4</v>
      </c>
      <c r="B17" s="154" t="s">
        <v>412</v>
      </c>
      <c r="C17" s="155" t="s">
        <v>96</v>
      </c>
      <c r="D17" s="156">
        <v>8.56</v>
      </c>
      <c r="E17" s="180"/>
      <c r="F17" s="180"/>
      <c r="G17" s="122">
        <f t="shared" ref="G17" si="9">ROUND(F17*E17,2)</f>
        <v>0</v>
      </c>
      <c r="H17" s="180"/>
      <c r="I17" s="180"/>
      <c r="J17" s="122">
        <f t="shared" ref="J17" si="10">SUM(G17:I17)</f>
        <v>0</v>
      </c>
      <c r="K17" s="122">
        <f t="shared" ref="K17" si="11">ROUND(D17*E17,1)</f>
        <v>0</v>
      </c>
      <c r="L17" s="122">
        <f t="shared" si="5"/>
        <v>0</v>
      </c>
      <c r="M17" s="122">
        <f t="shared" si="6"/>
        <v>0</v>
      </c>
      <c r="N17" s="122">
        <f t="shared" si="7"/>
        <v>0</v>
      </c>
      <c r="O17" s="112">
        <f t="shared" si="8"/>
        <v>0</v>
      </c>
    </row>
    <row r="18" spans="1:15">
      <c r="A18" s="151">
        <v>5</v>
      </c>
      <c r="B18" s="154" t="s">
        <v>414</v>
      </c>
      <c r="C18" s="134" t="s">
        <v>413</v>
      </c>
      <c r="D18" s="135">
        <v>72.2</v>
      </c>
      <c r="E18" s="200"/>
      <c r="F18" s="182"/>
      <c r="G18" s="148">
        <f>ROUND(E18*F18,2)</f>
        <v>0</v>
      </c>
      <c r="H18" s="201"/>
      <c r="I18" s="201"/>
      <c r="J18" s="148">
        <f>I18+H18+G18</f>
        <v>0</v>
      </c>
      <c r="K18" s="149">
        <f>ROUND(D18*E18,2)</f>
        <v>0</v>
      </c>
      <c r="L18" s="149">
        <f>ROUND(D18*G18,2)</f>
        <v>0</v>
      </c>
      <c r="M18" s="149">
        <f>ROUND(D18*H18,2)</f>
        <v>0</v>
      </c>
      <c r="N18" s="149">
        <f>ROUND(D18*I18,2)</f>
        <v>0</v>
      </c>
      <c r="O18" s="150">
        <f>N18+M18+L18</f>
        <v>0</v>
      </c>
    </row>
    <row r="19" spans="1:15">
      <c r="A19" s="151">
        <v>6</v>
      </c>
      <c r="B19" s="154" t="s">
        <v>415</v>
      </c>
      <c r="C19" s="134" t="s">
        <v>413</v>
      </c>
      <c r="D19" s="135">
        <v>4182.8999999999996</v>
      </c>
      <c r="E19" s="200"/>
      <c r="F19" s="182"/>
      <c r="G19" s="148">
        <f>ROUND(E19*F19,2)</f>
        <v>0</v>
      </c>
      <c r="H19" s="201"/>
      <c r="I19" s="201"/>
      <c r="J19" s="148">
        <f>I19+H19+G19</f>
        <v>0</v>
      </c>
      <c r="K19" s="149">
        <f>ROUND(D19*E19,2)</f>
        <v>0</v>
      </c>
      <c r="L19" s="149">
        <f>ROUND(D19*G19,2)</f>
        <v>0</v>
      </c>
      <c r="M19" s="149">
        <f>ROUND(D19*H19,2)</f>
        <v>0</v>
      </c>
      <c r="N19" s="149">
        <f>ROUND(D19*I19,2)</f>
        <v>0</v>
      </c>
      <c r="O19" s="150">
        <f>N19+M19+L19</f>
        <v>0</v>
      </c>
    </row>
    <row r="20" spans="1:15">
      <c r="A20" s="151">
        <v>7</v>
      </c>
      <c r="B20" s="154" t="s">
        <v>416</v>
      </c>
      <c r="C20" s="134" t="s">
        <v>413</v>
      </c>
      <c r="D20" s="135">
        <v>2352.6</v>
      </c>
      <c r="E20" s="200"/>
      <c r="F20" s="182"/>
      <c r="G20" s="148">
        <f>ROUND(E20*F20,2)</f>
        <v>0</v>
      </c>
      <c r="H20" s="201"/>
      <c r="I20" s="201"/>
      <c r="J20" s="148">
        <f>I20+H20+G20</f>
        <v>0</v>
      </c>
      <c r="K20" s="149">
        <f>ROUND(D20*E20,2)</f>
        <v>0</v>
      </c>
      <c r="L20" s="149">
        <f>ROUND(D20*G20,2)</f>
        <v>0</v>
      </c>
      <c r="M20" s="149">
        <f>ROUND(D20*H20,2)</f>
        <v>0</v>
      </c>
      <c r="N20" s="149">
        <f>ROUND(D20*I20,2)</f>
        <v>0</v>
      </c>
      <c r="O20" s="150">
        <f>N20+M20+L20</f>
        <v>0</v>
      </c>
    </row>
    <row r="21" spans="1:15">
      <c r="A21" s="153">
        <v>8</v>
      </c>
      <c r="B21" s="154" t="s">
        <v>417</v>
      </c>
      <c r="C21" s="155" t="s">
        <v>96</v>
      </c>
      <c r="D21" s="135">
        <v>41.96</v>
      </c>
      <c r="E21" s="200"/>
      <c r="F21" s="182"/>
      <c r="G21" s="148">
        <f>ROUND(E21*F21,2)</f>
        <v>0</v>
      </c>
      <c r="H21" s="201"/>
      <c r="I21" s="201"/>
      <c r="J21" s="148">
        <f>I21+H21+G21</f>
        <v>0</v>
      </c>
      <c r="K21" s="149">
        <f>ROUND(D21*E21,2)</f>
        <v>0</v>
      </c>
      <c r="L21" s="149">
        <f>ROUND(D21*G21,2)</f>
        <v>0</v>
      </c>
      <c r="M21" s="149">
        <f>ROUND(D21*H21,2)</f>
        <v>0</v>
      </c>
      <c r="N21" s="149">
        <f>ROUND(D21*I21,2)</f>
        <v>0</v>
      </c>
      <c r="O21" s="150">
        <f>N21+M21+L21</f>
        <v>0</v>
      </c>
    </row>
    <row r="22" spans="1:15" ht="21" customHeight="1">
      <c r="A22" s="313" t="s">
        <v>418</v>
      </c>
      <c r="B22" s="314"/>
      <c r="C22" s="314"/>
      <c r="D22" s="314"/>
      <c r="E22" s="314"/>
      <c r="F22" s="314"/>
      <c r="G22" s="314"/>
      <c r="H22" s="314"/>
      <c r="I22" s="314"/>
      <c r="J22" s="314"/>
      <c r="K22" s="314"/>
      <c r="L22" s="314"/>
      <c r="M22" s="314"/>
      <c r="N22" s="314"/>
      <c r="O22" s="315"/>
    </row>
    <row r="23" spans="1:15" ht="33.75">
      <c r="A23" s="151">
        <v>9</v>
      </c>
      <c r="B23" s="147" t="s">
        <v>420</v>
      </c>
      <c r="C23" s="134" t="s">
        <v>75</v>
      </c>
      <c r="D23" s="135">
        <v>1</v>
      </c>
      <c r="E23" s="183"/>
      <c r="F23" s="183"/>
      <c r="G23" s="152">
        <f t="shared" ref="G23:G32" si="12">ROUND(F23*E23,2)</f>
        <v>0</v>
      </c>
      <c r="H23" s="183"/>
      <c r="I23" s="183"/>
      <c r="J23" s="152">
        <f t="shared" ref="J23:J32" si="13">SUM(G23:I23)</f>
        <v>0</v>
      </c>
      <c r="K23" s="152">
        <f t="shared" ref="K23:K32" si="14">ROUND(D23*E23,1)</f>
        <v>0</v>
      </c>
      <c r="L23" s="152">
        <f t="shared" ref="L23:L24" si="15">ROUND(D23*G23,2)</f>
        <v>0</v>
      </c>
      <c r="M23" s="152">
        <f t="shared" ref="M23:M24" si="16">ROUND(D23*H23,2)</f>
        <v>0</v>
      </c>
      <c r="N23" s="152">
        <f t="shared" ref="N23:N24" si="17">ROUND(D23*I23,2)</f>
        <v>0</v>
      </c>
      <c r="O23" s="119">
        <f t="shared" ref="O23:O24" si="18">SUM(L23:N23)</f>
        <v>0</v>
      </c>
    </row>
    <row r="24" spans="1:15" ht="26.25" customHeight="1">
      <c r="A24" s="151">
        <v>10</v>
      </c>
      <c r="B24" s="154" t="s">
        <v>421</v>
      </c>
      <c r="C24" s="134" t="s">
        <v>87</v>
      </c>
      <c r="D24" s="135">
        <v>3</v>
      </c>
      <c r="E24" s="183"/>
      <c r="F24" s="183"/>
      <c r="G24" s="152">
        <f t="shared" si="12"/>
        <v>0</v>
      </c>
      <c r="H24" s="183"/>
      <c r="I24" s="183"/>
      <c r="J24" s="152">
        <f t="shared" si="13"/>
        <v>0</v>
      </c>
      <c r="K24" s="152">
        <f t="shared" si="14"/>
        <v>0</v>
      </c>
      <c r="L24" s="152">
        <f t="shared" si="15"/>
        <v>0</v>
      </c>
      <c r="M24" s="152">
        <f t="shared" si="16"/>
        <v>0</v>
      </c>
      <c r="N24" s="152">
        <f t="shared" si="17"/>
        <v>0</v>
      </c>
      <c r="O24" s="119">
        <f t="shared" si="18"/>
        <v>0</v>
      </c>
    </row>
    <row r="25" spans="1:15" ht="33.75">
      <c r="A25" s="151">
        <v>11</v>
      </c>
      <c r="B25" s="147" t="s">
        <v>422</v>
      </c>
      <c r="C25" s="134" t="s">
        <v>75</v>
      </c>
      <c r="D25" s="135">
        <v>1</v>
      </c>
      <c r="E25" s="183"/>
      <c r="F25" s="183"/>
      <c r="G25" s="152">
        <f t="shared" si="12"/>
        <v>0</v>
      </c>
      <c r="H25" s="183"/>
      <c r="I25" s="183"/>
      <c r="J25" s="152">
        <f t="shared" si="13"/>
        <v>0</v>
      </c>
      <c r="K25" s="152">
        <f t="shared" si="14"/>
        <v>0</v>
      </c>
      <c r="L25" s="152">
        <f t="shared" ref="L25:L26" si="19">ROUND(D25*G25,2)</f>
        <v>0</v>
      </c>
      <c r="M25" s="152">
        <f t="shared" ref="M25:M26" si="20">ROUND(D25*H25,2)</f>
        <v>0</v>
      </c>
      <c r="N25" s="152">
        <f t="shared" ref="N25:N26" si="21">ROUND(D25*I25,2)</f>
        <v>0</v>
      </c>
      <c r="O25" s="119">
        <f t="shared" ref="O25:O26" si="22">SUM(L25:N25)</f>
        <v>0</v>
      </c>
    </row>
    <row r="26" spans="1:15" ht="22.5">
      <c r="A26" s="151">
        <v>12</v>
      </c>
      <c r="B26" s="154" t="s">
        <v>423</v>
      </c>
      <c r="C26" s="134" t="s">
        <v>87</v>
      </c>
      <c r="D26" s="135">
        <v>12</v>
      </c>
      <c r="E26" s="183"/>
      <c r="F26" s="183"/>
      <c r="G26" s="152">
        <f t="shared" si="12"/>
        <v>0</v>
      </c>
      <c r="H26" s="183"/>
      <c r="I26" s="183"/>
      <c r="J26" s="152">
        <f t="shared" si="13"/>
        <v>0</v>
      </c>
      <c r="K26" s="152">
        <f t="shared" si="14"/>
        <v>0</v>
      </c>
      <c r="L26" s="152">
        <f t="shared" si="19"/>
        <v>0</v>
      </c>
      <c r="M26" s="152">
        <f t="shared" si="20"/>
        <v>0</v>
      </c>
      <c r="N26" s="152">
        <f t="shared" si="21"/>
        <v>0</v>
      </c>
      <c r="O26" s="119">
        <f t="shared" si="22"/>
        <v>0</v>
      </c>
    </row>
    <row r="27" spans="1:15" ht="33.75">
      <c r="A27" s="151">
        <v>13</v>
      </c>
      <c r="B27" s="157" t="s">
        <v>424</v>
      </c>
      <c r="C27" s="134" t="s">
        <v>75</v>
      </c>
      <c r="D27" s="135">
        <v>1</v>
      </c>
      <c r="E27" s="183"/>
      <c r="F27" s="183"/>
      <c r="G27" s="152">
        <f t="shared" si="12"/>
        <v>0</v>
      </c>
      <c r="H27" s="183"/>
      <c r="I27" s="183"/>
      <c r="J27" s="152">
        <f t="shared" si="13"/>
        <v>0</v>
      </c>
      <c r="K27" s="152">
        <f t="shared" si="14"/>
        <v>0</v>
      </c>
      <c r="L27" s="152">
        <f t="shared" ref="L27:L28" si="23">ROUND(D27*G27,2)</f>
        <v>0</v>
      </c>
      <c r="M27" s="152">
        <f t="shared" ref="M27:M28" si="24">ROUND(D27*H27,2)</f>
        <v>0</v>
      </c>
      <c r="N27" s="152">
        <f t="shared" ref="N27:N28" si="25">ROUND(D27*I27,2)</f>
        <v>0</v>
      </c>
      <c r="O27" s="119">
        <f t="shared" ref="O27:O28" si="26">SUM(L27:N27)</f>
        <v>0</v>
      </c>
    </row>
    <row r="28" spans="1:15" ht="22.5">
      <c r="A28" s="151">
        <v>14</v>
      </c>
      <c r="B28" s="154" t="s">
        <v>425</v>
      </c>
      <c r="C28" s="134" t="s">
        <v>87</v>
      </c>
      <c r="D28" s="135">
        <v>2</v>
      </c>
      <c r="E28" s="183"/>
      <c r="F28" s="183"/>
      <c r="G28" s="152">
        <f t="shared" si="12"/>
        <v>0</v>
      </c>
      <c r="H28" s="183"/>
      <c r="I28" s="183"/>
      <c r="J28" s="152">
        <f t="shared" si="13"/>
        <v>0</v>
      </c>
      <c r="K28" s="152">
        <f t="shared" si="14"/>
        <v>0</v>
      </c>
      <c r="L28" s="152">
        <f t="shared" si="23"/>
        <v>0</v>
      </c>
      <c r="M28" s="152">
        <f t="shared" si="24"/>
        <v>0</v>
      </c>
      <c r="N28" s="152">
        <f t="shared" si="25"/>
        <v>0</v>
      </c>
      <c r="O28" s="119">
        <f t="shared" si="26"/>
        <v>0</v>
      </c>
    </row>
    <row r="29" spans="1:15" ht="22.5">
      <c r="A29" s="151">
        <v>15</v>
      </c>
      <c r="B29" s="154" t="s">
        <v>426</v>
      </c>
      <c r="C29" s="134" t="s">
        <v>87</v>
      </c>
      <c r="D29" s="135">
        <v>1</v>
      </c>
      <c r="E29" s="183"/>
      <c r="F29" s="183"/>
      <c r="G29" s="152">
        <f t="shared" si="12"/>
        <v>0</v>
      </c>
      <c r="H29" s="183"/>
      <c r="I29" s="183"/>
      <c r="J29" s="152">
        <f t="shared" si="13"/>
        <v>0</v>
      </c>
      <c r="K29" s="152">
        <f t="shared" si="14"/>
        <v>0</v>
      </c>
      <c r="L29" s="152">
        <f t="shared" ref="L29" si="27">ROUND(D29*G29,2)</f>
        <v>0</v>
      </c>
      <c r="M29" s="152">
        <f t="shared" ref="M29" si="28">ROUND(D29*H29,2)</f>
        <v>0</v>
      </c>
      <c r="N29" s="152">
        <f t="shared" ref="N29" si="29">ROUND(D29*I29,2)</f>
        <v>0</v>
      </c>
      <c r="O29" s="119">
        <f t="shared" ref="O29" si="30">SUM(L29:N29)</f>
        <v>0</v>
      </c>
    </row>
    <row r="30" spans="1:15" ht="22.5">
      <c r="A30" s="151">
        <v>16</v>
      </c>
      <c r="B30" s="154" t="s">
        <v>427</v>
      </c>
      <c r="C30" s="134" t="s">
        <v>87</v>
      </c>
      <c r="D30" s="135">
        <v>4</v>
      </c>
      <c r="E30" s="183"/>
      <c r="F30" s="183"/>
      <c r="G30" s="152">
        <f t="shared" si="12"/>
        <v>0</v>
      </c>
      <c r="H30" s="183"/>
      <c r="I30" s="183"/>
      <c r="J30" s="152">
        <f t="shared" si="13"/>
        <v>0</v>
      </c>
      <c r="K30" s="152">
        <f t="shared" si="14"/>
        <v>0</v>
      </c>
      <c r="L30" s="152">
        <f t="shared" ref="L30" si="31">ROUND(D30*G30,2)</f>
        <v>0</v>
      </c>
      <c r="M30" s="152">
        <f t="shared" ref="M30" si="32">ROUND(D30*H30,2)</f>
        <v>0</v>
      </c>
      <c r="N30" s="152">
        <f t="shared" ref="N30" si="33">ROUND(D30*I30,2)</f>
        <v>0</v>
      </c>
      <c r="O30" s="119">
        <f t="shared" ref="O30" si="34">SUM(L30:N30)</f>
        <v>0</v>
      </c>
    </row>
    <row r="31" spans="1:15" ht="22.5">
      <c r="A31" s="151">
        <v>17</v>
      </c>
      <c r="B31" s="154" t="s">
        <v>428</v>
      </c>
      <c r="C31" s="134" t="s">
        <v>87</v>
      </c>
      <c r="D31" s="135">
        <v>1</v>
      </c>
      <c r="E31" s="183"/>
      <c r="F31" s="183"/>
      <c r="G31" s="152">
        <f t="shared" si="12"/>
        <v>0</v>
      </c>
      <c r="H31" s="183"/>
      <c r="I31" s="183"/>
      <c r="J31" s="152">
        <f t="shared" si="13"/>
        <v>0</v>
      </c>
      <c r="K31" s="152">
        <f t="shared" si="14"/>
        <v>0</v>
      </c>
      <c r="L31" s="152">
        <f t="shared" ref="L31" si="35">ROUND(D31*G31,2)</f>
        <v>0</v>
      </c>
      <c r="M31" s="152">
        <f t="shared" ref="M31" si="36">ROUND(D31*H31,2)</f>
        <v>0</v>
      </c>
      <c r="N31" s="152">
        <f t="shared" ref="N31" si="37">ROUND(D31*I31,2)</f>
        <v>0</v>
      </c>
      <c r="O31" s="119">
        <f t="shared" ref="O31" si="38">SUM(L31:N31)</f>
        <v>0</v>
      </c>
    </row>
    <row r="32" spans="1:15" ht="23.25" thickBot="1">
      <c r="A32" s="158">
        <v>18</v>
      </c>
      <c r="B32" s="159" t="s">
        <v>429</v>
      </c>
      <c r="C32" s="142" t="s">
        <v>87</v>
      </c>
      <c r="D32" s="143">
        <v>1</v>
      </c>
      <c r="E32" s="202"/>
      <c r="F32" s="202"/>
      <c r="G32" s="160">
        <f t="shared" si="12"/>
        <v>0</v>
      </c>
      <c r="H32" s="202"/>
      <c r="I32" s="202"/>
      <c r="J32" s="160">
        <f t="shared" si="13"/>
        <v>0</v>
      </c>
      <c r="K32" s="160">
        <f t="shared" si="14"/>
        <v>0</v>
      </c>
      <c r="L32" s="160">
        <f t="shared" ref="L32" si="39">ROUND(D32*G32,2)</f>
        <v>0</v>
      </c>
      <c r="M32" s="160">
        <f t="shared" ref="M32" si="40">ROUND(D32*H32,2)</f>
        <v>0</v>
      </c>
      <c r="N32" s="160">
        <f t="shared" ref="N32" si="41">ROUND(D32*I32,2)</f>
        <v>0</v>
      </c>
      <c r="O32" s="161">
        <f t="shared" ref="O32" si="42">SUM(L32:N32)</f>
        <v>0</v>
      </c>
    </row>
    <row r="33" spans="1:15" ht="17.25" customHeight="1">
      <c r="A33" s="77" t="s">
        <v>28</v>
      </c>
      <c r="B33" s="272" t="str">
        <f>A2</f>
        <v>Būvkonstrukcijas (BK)</v>
      </c>
      <c r="C33" s="272"/>
      <c r="D33" s="272"/>
      <c r="E33" s="272"/>
      <c r="F33" s="272"/>
      <c r="G33" s="272"/>
      <c r="H33" s="272"/>
      <c r="I33" s="272"/>
      <c r="J33" s="272"/>
      <c r="K33" s="78">
        <f>SUM(K23:K32,K14:K21)</f>
        <v>0</v>
      </c>
      <c r="L33" s="78">
        <f>SUM(L23:L32,L14:L21)</f>
        <v>0</v>
      </c>
      <c r="M33" s="78">
        <f>SUM(M23:M32,M14:M21)</f>
        <v>0</v>
      </c>
      <c r="N33" s="78">
        <f>SUM(N23:N32,N14:N21)</f>
        <v>0</v>
      </c>
      <c r="O33" s="78">
        <f>SUM(O23:O32,O14:O21)</f>
        <v>0</v>
      </c>
    </row>
    <row r="34" spans="1:15" ht="17.25" customHeight="1">
      <c r="A34" s="49" t="s">
        <v>48</v>
      </c>
      <c r="B34" s="79"/>
      <c r="C34" s="51"/>
      <c r="D34" s="51"/>
      <c r="E34" s="52"/>
      <c r="F34" s="53"/>
      <c r="G34" s="53"/>
      <c r="H34" s="53"/>
      <c r="I34" s="53"/>
      <c r="J34" s="53"/>
      <c r="K34" s="53"/>
      <c r="L34" s="54"/>
      <c r="M34" s="54"/>
      <c r="N34" s="54"/>
      <c r="O34" s="54"/>
    </row>
    <row r="35" spans="1:15" ht="12.75" customHeight="1">
      <c r="A35" s="55"/>
      <c r="B35" s="273" t="s">
        <v>49</v>
      </c>
      <c r="C35" s="273"/>
      <c r="D35" s="273"/>
      <c r="E35" s="273"/>
      <c r="F35" s="273"/>
      <c r="G35" s="273"/>
      <c r="H35" s="56"/>
      <c r="I35" s="56"/>
      <c r="J35" s="56"/>
      <c r="K35" s="56"/>
      <c r="L35" s="57"/>
      <c r="M35" s="57"/>
      <c r="N35" s="57"/>
      <c r="O35" s="57"/>
    </row>
    <row r="36" spans="1:15" ht="13.5" customHeight="1">
      <c r="A36" s="55"/>
      <c r="B36" s="273" t="s">
        <v>409</v>
      </c>
      <c r="C36" s="273"/>
      <c r="D36" s="273"/>
      <c r="E36" s="273"/>
      <c r="F36" s="273"/>
      <c r="G36" s="273"/>
      <c r="H36" s="273"/>
      <c r="I36" s="273"/>
      <c r="J36" s="273"/>
      <c r="K36" s="273"/>
      <c r="L36" s="273"/>
      <c r="M36" s="273"/>
      <c r="N36" s="273"/>
      <c r="O36" s="273"/>
    </row>
    <row r="37" spans="1:15" ht="22.5" customHeight="1">
      <c r="A37" s="55"/>
      <c r="B37" s="273" t="s">
        <v>57</v>
      </c>
      <c r="C37" s="273"/>
      <c r="D37" s="273"/>
      <c r="E37" s="273"/>
      <c r="F37" s="273"/>
      <c r="G37" s="273"/>
      <c r="H37" s="273"/>
      <c r="I37" s="273"/>
      <c r="J37" s="273"/>
      <c r="K37" s="273"/>
      <c r="L37" s="273"/>
      <c r="M37" s="273"/>
      <c r="N37" s="273"/>
      <c r="O37" s="273"/>
    </row>
    <row r="38" spans="1:15" ht="12.75" customHeight="1">
      <c r="A38" s="55"/>
      <c r="B38" s="273" t="s">
        <v>58</v>
      </c>
      <c r="C38" s="273"/>
      <c r="D38" s="273"/>
      <c r="E38" s="273"/>
      <c r="F38" s="273"/>
      <c r="G38" s="273"/>
      <c r="H38" s="273"/>
      <c r="I38" s="273"/>
      <c r="J38" s="273"/>
      <c r="K38" s="273"/>
      <c r="L38" s="273"/>
      <c r="M38" s="273"/>
      <c r="N38" s="273"/>
      <c r="O38" s="273"/>
    </row>
    <row r="39" spans="1:15" ht="24.75" customHeight="1">
      <c r="A39" s="55"/>
      <c r="B39" s="273" t="s">
        <v>55</v>
      </c>
      <c r="C39" s="273"/>
      <c r="D39" s="273"/>
      <c r="E39" s="273"/>
      <c r="F39" s="273"/>
      <c r="G39" s="273"/>
      <c r="H39" s="273"/>
      <c r="I39" s="273"/>
      <c r="J39" s="273"/>
      <c r="K39" s="273"/>
      <c r="L39" s="273"/>
      <c r="M39" s="273"/>
      <c r="N39" s="273"/>
      <c r="O39" s="273"/>
    </row>
    <row r="40" spans="1:15" ht="13.5" customHeight="1">
      <c r="A40" s="55"/>
      <c r="B40" s="273" t="s">
        <v>59</v>
      </c>
      <c r="C40" s="273"/>
      <c r="D40" s="273"/>
      <c r="E40" s="273"/>
      <c r="F40" s="273"/>
      <c r="G40" s="273"/>
      <c r="H40" s="273"/>
      <c r="I40" s="273"/>
      <c r="J40" s="273"/>
      <c r="K40" s="273"/>
      <c r="L40" s="273"/>
      <c r="M40" s="273"/>
      <c r="N40" s="273"/>
      <c r="O40" s="273"/>
    </row>
    <row r="41" spans="1:15">
      <c r="A41" s="58"/>
      <c r="B41" s="273" t="s">
        <v>70</v>
      </c>
      <c r="C41" s="273"/>
      <c r="D41" s="273"/>
      <c r="E41" s="273"/>
      <c r="F41" s="273"/>
      <c r="G41" s="273"/>
      <c r="H41" s="273"/>
      <c r="I41" s="273"/>
      <c r="J41" s="273"/>
      <c r="K41" s="273"/>
      <c r="L41" s="273"/>
      <c r="M41" s="273"/>
      <c r="N41" s="273"/>
      <c r="O41" s="273"/>
    </row>
    <row r="42" spans="1:15" ht="9.75" customHeight="1">
      <c r="A42" s="58"/>
      <c r="B42" s="107"/>
      <c r="C42" s="107"/>
      <c r="D42" s="107"/>
      <c r="E42" s="107"/>
      <c r="F42" s="107"/>
      <c r="G42" s="107"/>
      <c r="H42" s="107"/>
      <c r="I42" s="107"/>
      <c r="J42" s="107"/>
      <c r="K42" s="107"/>
      <c r="L42" s="107"/>
      <c r="M42" s="107"/>
      <c r="N42" s="107"/>
      <c r="O42" s="107"/>
    </row>
    <row r="43" spans="1:15">
      <c r="A43" s="30"/>
      <c r="B43" s="29" t="s">
        <v>31</v>
      </c>
      <c r="C43" s="274" t="s">
        <v>0</v>
      </c>
      <c r="D43" s="274"/>
      <c r="E43" s="274"/>
      <c r="F43" s="274"/>
      <c r="G43" s="274"/>
      <c r="H43" s="274"/>
      <c r="I43" s="274"/>
      <c r="J43" s="274"/>
      <c r="K43" s="274"/>
      <c r="L43" s="31"/>
      <c r="M43" s="223">
        <f>N9</f>
        <v>0</v>
      </c>
      <c r="N43" s="223"/>
      <c r="O43" s="223"/>
    </row>
    <row r="44" spans="1:15">
      <c r="A44" s="30"/>
      <c r="C44" s="274" t="s">
        <v>33</v>
      </c>
      <c r="D44" s="274"/>
      <c r="E44" s="274"/>
      <c r="F44" s="228" t="s">
        <v>436</v>
      </c>
      <c r="G44" s="228"/>
      <c r="H44" s="228"/>
      <c r="I44" s="228"/>
      <c r="J44" s="228"/>
      <c r="K44" s="228"/>
      <c r="L44" s="31"/>
      <c r="M44" s="274" t="s">
        <v>34</v>
      </c>
      <c r="N44" s="274"/>
      <c r="O44" s="274"/>
    </row>
    <row r="45" spans="1:15">
      <c r="A45" s="30"/>
      <c r="B45" s="29"/>
      <c r="C45" s="31"/>
      <c r="D45" s="44"/>
      <c r="E45" s="31"/>
      <c r="F45" s="31"/>
      <c r="G45" s="31"/>
      <c r="H45" s="31"/>
      <c r="I45" s="31"/>
      <c r="J45" s="31"/>
      <c r="K45" s="31"/>
      <c r="L45" s="31"/>
      <c r="M45" s="31"/>
      <c r="N45" s="31"/>
      <c r="O45" s="31"/>
    </row>
    <row r="46" spans="1:15">
      <c r="A46" s="30"/>
      <c r="B46" s="29" t="s">
        <v>17</v>
      </c>
      <c r="C46" s="274" t="s">
        <v>0</v>
      </c>
      <c r="D46" s="274"/>
      <c r="E46" s="274"/>
      <c r="F46" s="274"/>
      <c r="G46" s="274"/>
      <c r="H46" s="274"/>
      <c r="I46" s="274"/>
      <c r="J46" s="274"/>
      <c r="K46" s="274"/>
      <c r="L46" s="31"/>
      <c r="M46" s="223">
        <f>M43</f>
        <v>0</v>
      </c>
      <c r="N46" s="223"/>
      <c r="O46" s="223"/>
    </row>
    <row r="47" spans="1:15">
      <c r="A47" s="30"/>
      <c r="B47" s="29"/>
      <c r="C47" s="274" t="s">
        <v>33</v>
      </c>
      <c r="D47" s="274"/>
      <c r="E47" s="274"/>
      <c r="F47" s="228" t="s">
        <v>436</v>
      </c>
      <c r="G47" s="228"/>
      <c r="H47" s="228"/>
      <c r="I47" s="228"/>
      <c r="J47" s="228"/>
      <c r="K47" s="228"/>
      <c r="L47" s="31"/>
      <c r="M47" s="274" t="s">
        <v>34</v>
      </c>
      <c r="N47" s="274"/>
      <c r="O47" s="274"/>
    </row>
    <row r="48" spans="1:15">
      <c r="A48" s="45"/>
      <c r="B48" s="28"/>
      <c r="C48" s="46"/>
      <c r="D48" s="47"/>
      <c r="E48" s="46"/>
      <c r="F48" s="46"/>
      <c r="G48" s="46"/>
      <c r="H48" s="46"/>
      <c r="I48" s="46"/>
      <c r="J48" s="46"/>
      <c r="K48" s="46"/>
      <c r="L48" s="46"/>
      <c r="M48" s="46"/>
      <c r="N48" s="46"/>
      <c r="O48" s="46"/>
    </row>
  </sheetData>
  <mergeCells count="39">
    <mergeCell ref="C46:E46"/>
    <mergeCell ref="F46:K46"/>
    <mergeCell ref="M46:O46"/>
    <mergeCell ref="C47:E47"/>
    <mergeCell ref="F47:K47"/>
    <mergeCell ref="M47:O47"/>
    <mergeCell ref="B41:O41"/>
    <mergeCell ref="C43:E43"/>
    <mergeCell ref="F43:K43"/>
    <mergeCell ref="M43:O43"/>
    <mergeCell ref="C44:E44"/>
    <mergeCell ref="F44:K44"/>
    <mergeCell ref="M44:O44"/>
    <mergeCell ref="B40:O40"/>
    <mergeCell ref="A12:O12"/>
    <mergeCell ref="B33:J33"/>
    <mergeCell ref="B35:G35"/>
    <mergeCell ref="B36:O36"/>
    <mergeCell ref="B37:O37"/>
    <mergeCell ref="B38:O38"/>
    <mergeCell ref="B39:O39"/>
    <mergeCell ref="A13:O13"/>
    <mergeCell ref="A22:O22"/>
    <mergeCell ref="A10:A11"/>
    <mergeCell ref="B10:B11"/>
    <mergeCell ref="E10:J10"/>
    <mergeCell ref="K10:O10"/>
    <mergeCell ref="A1:O1"/>
    <mergeCell ref="A2:O2"/>
    <mergeCell ref="A3:O3"/>
    <mergeCell ref="A4:B4"/>
    <mergeCell ref="C4:O4"/>
    <mergeCell ref="A5:B5"/>
    <mergeCell ref="C5:O5"/>
    <mergeCell ref="A6:B6"/>
    <mergeCell ref="C6:O6"/>
    <mergeCell ref="A7:O7"/>
    <mergeCell ref="N8:O8"/>
    <mergeCell ref="N9:O9"/>
  </mergeCells>
  <printOptions horizontalCentered="1"/>
  <pageMargins left="0" right="0" top="0.6692913385826772" bottom="0.43307086614173229" header="0.31496062992125984" footer="0.47244094488188981"/>
  <pageSetup paperSize="9" firstPageNumber="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10</vt:i4>
      </vt:variant>
      <vt:variant>
        <vt:lpstr>Diapazoni ar nosaukumiem</vt:lpstr>
      </vt:variant>
      <vt:variant>
        <vt:i4>25</vt:i4>
      </vt:variant>
    </vt:vector>
  </HeadingPairs>
  <TitlesOfParts>
    <vt:vector size="35" baseType="lpstr">
      <vt:lpstr>Sk_r</vt:lpstr>
      <vt:lpstr>Būvniecības koptāme</vt:lpstr>
      <vt:lpstr>Kopsavilkuma aprēķins</vt:lpstr>
      <vt:lpstr>Ceļa darbi-TS-CD</vt:lpstr>
      <vt:lpstr>Ūdensapgāde un kanalizācija-UKT</vt:lpstr>
      <vt:lpstr>Lietus ūdens kanalizācija </vt:lpstr>
      <vt:lpstr>Elektroapgāde-ārējā-ELT</vt:lpstr>
      <vt:lpstr>Elektronisko sakaru tīkli-EST</vt:lpstr>
      <vt:lpstr>Arhitektūra-AR</vt:lpstr>
      <vt:lpstr>Būvkonstrukcijas-BK</vt:lpstr>
      <vt:lpstr>'Arhitektūra-AR'!__xlnm.Print_Titles_6</vt:lpstr>
      <vt:lpstr>'Būvkonstrukcijas-BK'!__xlnm.Print_Titles_6</vt:lpstr>
      <vt:lpstr>'Ceļa darbi-TS-CD'!__xlnm.Print_Titles_6</vt:lpstr>
      <vt:lpstr>'Elektroapgāde-ārējā-ELT'!__xlnm.Print_Titles_6</vt:lpstr>
      <vt:lpstr>'Elektronisko sakaru tīkli-EST'!__xlnm.Print_Titles_6</vt:lpstr>
      <vt:lpstr>'Lietus ūdens kanalizācija '!__xlnm.Print_Titles_6</vt:lpstr>
      <vt:lpstr>'Ūdensapgāde un kanalizācija-UKT'!__xlnm.Print_Titles_6</vt:lpstr>
      <vt:lpstr>'Arhitektūra-AR'!Drukas_apgabals</vt:lpstr>
      <vt:lpstr>'Būvkonstrukcijas-BK'!Drukas_apgabals</vt:lpstr>
      <vt:lpstr>'Ceļa darbi-TS-CD'!Drukas_apgabals</vt:lpstr>
      <vt:lpstr>'Elektroapgāde-ārējā-ELT'!Drukas_apgabals</vt:lpstr>
      <vt:lpstr>'Elektronisko sakaru tīkli-EST'!Drukas_apgabals</vt:lpstr>
      <vt:lpstr>'Kopsavilkuma aprēķins'!Drukas_apgabals</vt:lpstr>
      <vt:lpstr>'Lietus ūdens kanalizācija '!Drukas_apgabals</vt:lpstr>
      <vt:lpstr>'Ūdensapgāde un kanalizācija-UKT'!Drukas_apgabals</vt:lpstr>
      <vt:lpstr>'Arhitektūra-AR'!Drukāt_virsrakstus</vt:lpstr>
      <vt:lpstr>'Būvkonstrukcijas-BK'!Drukāt_virsrakstus</vt:lpstr>
      <vt:lpstr>'Ceļa darbi-TS-CD'!Drukāt_virsrakstus</vt:lpstr>
      <vt:lpstr>'Elektroapgāde-ārējā-ELT'!Drukāt_virsrakstus</vt:lpstr>
      <vt:lpstr>'Elektronisko sakaru tīkli-EST'!Drukāt_virsrakstus</vt:lpstr>
      <vt:lpstr>'Lietus ūdens kanalizācija '!Drukāt_virsrakstus</vt:lpstr>
      <vt:lpstr>'Ūdensapgāde un kanalizācija-UKT'!Drukāt_virsrakstus</vt:lpstr>
      <vt:lpstr>Excel_BuiltIn__FilterDatabase_1</vt:lpstr>
      <vt:lpstr>Excel_BuiltIn_Print_Area_1</vt:lpstr>
      <vt:lpstr>Excel_BuiltIn_Print_Titles_1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Aivars Auniņš</cp:lastModifiedBy>
  <cp:lastPrinted>2023-12-27T08:24:45Z</cp:lastPrinted>
  <dcterms:created xsi:type="dcterms:W3CDTF">2014-04-07T06:08:01Z</dcterms:created>
  <dcterms:modified xsi:type="dcterms:W3CDTF">2026-08-31T06:26:46Z</dcterms:modified>
</cp:coreProperties>
</file>