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ga\OneDrive\Dokumenti\APKOPEJAS\Uzaicinājums\"/>
    </mc:Choice>
  </mc:AlternateContent>
  <bookViews>
    <workbookView xWindow="0" yWindow="0" windowWidth="19200" windowHeight="7190" activeTab="3"/>
  </bookViews>
  <sheets>
    <sheet name="Darba efektivitāte" sheetId="1" r:id="rId1"/>
    <sheet name="Pakalp(h)_Darbn.likmes veidi" sheetId="2" r:id="rId2"/>
    <sheet name="Tāme" sheetId="3" r:id="rId3"/>
    <sheet name="Finanšu piedāvājums" sheetId="4" r:id="rId4"/>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31" i="4" l="1"/>
  <c r="M14" i="2" l="1"/>
  <c r="G46" i="1"/>
  <c r="F46" i="1"/>
  <c r="F45" i="1"/>
  <c r="F40" i="1"/>
  <c r="F34" i="1"/>
  <c r="F24" i="1"/>
  <c r="F18" i="1"/>
  <c r="F13" i="1"/>
  <c r="C45" i="1"/>
  <c r="C40" i="1"/>
  <c r="C34" i="1"/>
  <c r="C28" i="1"/>
  <c r="C24" i="1"/>
  <c r="C18" i="1"/>
  <c r="C13" i="1"/>
  <c r="J12" i="3" l="1"/>
  <c r="H12" i="3"/>
  <c r="D12" i="3"/>
  <c r="H11" i="3"/>
  <c r="D11" i="3"/>
  <c r="C11" i="3"/>
  <c r="P21" i="2"/>
  <c r="P19" i="2"/>
  <c r="P20" i="2"/>
  <c r="P18" i="2"/>
  <c r="O20" i="2"/>
  <c r="M20" i="2"/>
  <c r="K20" i="2"/>
  <c r="J16" i="2"/>
  <c r="J20" i="2"/>
  <c r="I20" i="2"/>
  <c r="H20" i="2"/>
  <c r="G21" i="2"/>
  <c r="G15" i="2"/>
  <c r="G14" i="2"/>
  <c r="G19" i="2"/>
  <c r="G20" i="2"/>
  <c r="G18" i="2"/>
  <c r="F27" i="1"/>
  <c r="F26" i="1"/>
  <c r="F25" i="1"/>
  <c r="F28" i="1" s="1"/>
  <c r="C12" i="3"/>
  <c r="I12" i="3" s="1"/>
  <c r="C46" i="1" l="1"/>
  <c r="D15" i="3"/>
  <c r="C15" i="3"/>
  <c r="F44" i="1"/>
  <c r="F43" i="1"/>
  <c r="F42" i="1"/>
  <c r="F32" i="1"/>
  <c r="F31" i="1"/>
  <c r="F17" i="1"/>
  <c r="F16" i="1"/>
  <c r="F10" i="1" l="1"/>
  <c r="F37" i="1"/>
  <c r="F36" i="1"/>
  <c r="F21" i="1"/>
  <c r="F20" i="1"/>
  <c r="F11" i="1" l="1"/>
  <c r="G17" i="4" l="1"/>
  <c r="G18" i="4"/>
  <c r="G19" i="4"/>
  <c r="G20" i="4"/>
  <c r="G21" i="4"/>
  <c r="G22" i="4"/>
  <c r="G23" i="4"/>
  <c r="G24" i="4"/>
  <c r="G25" i="4"/>
  <c r="G26" i="4"/>
  <c r="G16" i="4"/>
  <c r="G27" i="4" l="1"/>
  <c r="G26" i="2"/>
  <c r="C14" i="3"/>
  <c r="F15" i="1"/>
  <c r="C13" i="3" l="1"/>
  <c r="C10" i="3"/>
  <c r="G16" i="3" l="1"/>
  <c r="F16" i="3"/>
  <c r="E16" i="3"/>
  <c r="F12" i="1" l="1"/>
  <c r="C9" i="3" l="1"/>
  <c r="C16" i="3" s="1"/>
  <c r="H26" i="2"/>
  <c r="J26" i="2" s="1"/>
  <c r="G27" i="2"/>
  <c r="H24" i="2"/>
  <c r="J24" i="2" s="1"/>
  <c r="G24" i="2"/>
  <c r="G25" i="2" s="1"/>
  <c r="H22" i="2"/>
  <c r="J22" i="2" s="1"/>
  <c r="G22" i="2"/>
  <c r="G23" i="2" s="1"/>
  <c r="H18" i="2"/>
  <c r="J18" i="2" s="1"/>
  <c r="H16" i="2"/>
  <c r="I16" i="2" s="1"/>
  <c r="G16" i="2"/>
  <c r="G17" i="2" s="1"/>
  <c r="J14" i="2"/>
  <c r="I14" i="2"/>
  <c r="F41" i="1"/>
  <c r="F39" i="1"/>
  <c r="F38" i="1"/>
  <c r="F35" i="1"/>
  <c r="F33" i="1"/>
  <c r="F30" i="1"/>
  <c r="F29" i="1"/>
  <c r="F23" i="1"/>
  <c r="F22" i="1"/>
  <c r="F19" i="1"/>
  <c r="F14" i="1"/>
  <c r="F9" i="1"/>
  <c r="G28" i="2" l="1"/>
  <c r="I24" i="2"/>
  <c r="K24" i="2" s="1"/>
  <c r="M24" i="2" s="1"/>
  <c r="O24" i="2" s="1"/>
  <c r="P24" i="2" s="1"/>
  <c r="P25" i="2" s="1"/>
  <c r="D14" i="3" s="1"/>
  <c r="H14" i="3" s="1"/>
  <c r="I14" i="3" s="1"/>
  <c r="I22" i="2"/>
  <c r="K22" i="2" s="1"/>
  <c r="M22" i="2" s="1"/>
  <c r="O22" i="2" s="1"/>
  <c r="P22" i="2" s="1"/>
  <c r="P23" i="2" s="1"/>
  <c r="D13" i="3" s="1"/>
  <c r="H13" i="3" s="1"/>
  <c r="J13" i="3" s="1"/>
  <c r="K14" i="2"/>
  <c r="O14" i="2" s="1"/>
  <c r="P14" i="2" s="1"/>
  <c r="I26" i="2"/>
  <c r="K26" i="2" s="1"/>
  <c r="M26" i="2" s="1"/>
  <c r="O26" i="2" s="1"/>
  <c r="P26" i="2" s="1"/>
  <c r="P27" i="2" s="1"/>
  <c r="H15" i="3" s="1"/>
  <c r="I18" i="2"/>
  <c r="K18" i="2" s="1"/>
  <c r="M18" i="2" s="1"/>
  <c r="O18" i="2" s="1"/>
  <c r="I11" i="3" s="1"/>
  <c r="K16" i="2"/>
  <c r="M16" i="2" s="1"/>
  <c r="O16" i="2" s="1"/>
  <c r="P16" i="2" s="1"/>
  <c r="P17" i="2" s="1"/>
  <c r="D10" i="3" s="1"/>
  <c r="H10" i="3" s="1"/>
  <c r="I10" i="3" s="1"/>
  <c r="I15" i="3" l="1"/>
  <c r="J15" i="3"/>
  <c r="J10" i="3"/>
  <c r="P15" i="2"/>
  <c r="D9" i="3" s="1"/>
  <c r="H9" i="3" s="1"/>
  <c r="J14" i="3"/>
  <c r="I13" i="3"/>
  <c r="J11" i="3"/>
  <c r="P28" i="2" l="1"/>
  <c r="E29" i="2" s="1"/>
  <c r="D16" i="3"/>
  <c r="J9" i="3"/>
  <c r="H16" i="3" l="1"/>
  <c r="I16" i="3" s="1"/>
  <c r="I9" i="3"/>
  <c r="D9" i="4" l="1"/>
  <c r="D10" i="4" s="1"/>
  <c r="D11" i="4" s="1"/>
  <c r="J16" i="3"/>
  <c r="E9" i="4" s="1"/>
  <c r="E10" i="4" l="1"/>
  <c r="E11" i="4" s="1"/>
</calcChain>
</file>

<file path=xl/comments1.xml><?xml version="1.0" encoding="utf-8"?>
<comments xmlns="http://schemas.openxmlformats.org/spreadsheetml/2006/main">
  <authors>
    <author>user</author>
  </authors>
  <commentList>
    <comment ref="C7" authorId="0" shapeId="0">
      <text>
        <r>
          <rPr>
            <b/>
            <sz val="11"/>
            <color indexed="10"/>
            <rFont val="Arial"/>
            <family val="2"/>
            <charset val="186"/>
          </rPr>
          <t>Skaidrojums: Aizpilda Pasūtītājs, norādot telpu platības pēc pielietojuma</t>
        </r>
      </text>
    </comment>
    <comment ref="D7" authorId="0" shapeId="0">
      <text>
        <r>
          <rPr>
            <b/>
            <sz val="12"/>
            <color indexed="10"/>
            <rFont val="Tahoma"/>
            <family val="2"/>
            <charset val="186"/>
          </rPr>
          <t>Skaidrojums: Aizpilda Pasūtītājs, norādot telpu pamatuzkopšanas reizes nedēļā.</t>
        </r>
        <r>
          <rPr>
            <sz val="9"/>
            <color indexed="81"/>
            <rFont val="Tahoma"/>
            <family val="2"/>
            <charset val="186"/>
          </rPr>
          <t xml:space="preserve">
</t>
        </r>
      </text>
    </comment>
    <comment ref="E7" authorId="0" shapeId="0">
      <text>
        <r>
          <rPr>
            <b/>
            <sz val="11"/>
            <color indexed="10"/>
            <rFont val="Tahoma"/>
            <family val="2"/>
            <charset val="186"/>
          </rPr>
          <t>Skaidrojums: Pretendenta plānotā darba efektivitāte vienā darba stundā, izteikta  uzkoptās konkrētā pielietojuma telpas kvadrātmetros</t>
        </r>
        <r>
          <rPr>
            <sz val="9"/>
            <color indexed="81"/>
            <rFont val="Tahoma"/>
            <family val="2"/>
            <charset val="186"/>
          </rPr>
          <t xml:space="preserve">
</t>
        </r>
      </text>
    </comment>
    <comment ref="F7" authorId="0" shapeId="0">
      <text>
        <r>
          <rPr>
            <b/>
            <sz val="11"/>
            <color indexed="10"/>
            <rFont val="Tahoma"/>
            <family val="2"/>
            <charset val="186"/>
          </rPr>
          <t>Skaidrojums:6.kolonnas summas veido: "Telpu uzkopjamās platības objektos" (3. kolonna), dalīta ar "Plānotā uzkopšanas efektivitāte" (5. kolonna), reizināta ar "Telpu pamatuzkopšanas reizes nedēļā" (4. kolonna), reizināta ar 52 nedēļām gadā, dalīta ar 12 mēnešiem gadā.</t>
        </r>
        <r>
          <rPr>
            <b/>
            <sz val="9"/>
            <color indexed="81"/>
            <rFont val="Tahoma"/>
            <family val="2"/>
            <charset val="186"/>
          </rPr>
          <t xml:space="preserve"> </t>
        </r>
      </text>
    </comment>
    <comment ref="G7" authorId="0" shapeId="0">
      <text>
        <r>
          <rPr>
            <b/>
            <sz val="11"/>
            <color indexed="10"/>
            <rFont val="Arial"/>
            <family val="2"/>
            <charset val="186"/>
          </rPr>
          <t>Skaidrojums: Aizpilda Pretendents, norādot darbinieku skaitu pakalpojuma izpildei</t>
        </r>
        <r>
          <rPr>
            <sz val="9"/>
            <color indexed="81"/>
            <rFont val="Tahoma"/>
            <family val="2"/>
            <charset val="186"/>
          </rPr>
          <t xml:space="preserve">
</t>
        </r>
      </text>
    </comment>
  </commentList>
</comments>
</file>

<file path=xl/sharedStrings.xml><?xml version="1.0" encoding="utf-8"?>
<sst xmlns="http://schemas.openxmlformats.org/spreadsheetml/2006/main" count="224" uniqueCount="159">
  <si>
    <t>Objekts</t>
  </si>
  <si>
    <t>Telpu pielietojums objektos</t>
  </si>
  <si>
    <t>Kopā:</t>
  </si>
  <si>
    <t>Forma Nr.2</t>
  </si>
  <si>
    <t>(Izvērsta forma - darbinieku atalgojums)</t>
  </si>
  <si>
    <t>Pretendents aizpilda tabulu, norādot plānoto darbinieku kopējo skaitu, lai nodrošinātu pakalpojuma izpildi</t>
  </si>
  <si>
    <t>Pretendenta noteiktais slimības naudas uzkrājums, %:</t>
  </si>
  <si>
    <t>Nr.</t>
  </si>
  <si>
    <t>Amats</t>
  </si>
  <si>
    <t>Stundas likme (bruto) EUR/h</t>
  </si>
  <si>
    <t>Darba stundas mēnesī, h (vienam cilvēkam)</t>
  </si>
  <si>
    <t>Cilvēku skaits</t>
  </si>
  <si>
    <t>Stundu skaits kopā (aizpildās automātiski)</t>
  </si>
  <si>
    <t>Darbinieka atalgojums</t>
  </si>
  <si>
    <t>Darbinieka izmaksas</t>
  </si>
  <si>
    <t>Darba alga (vienam darbiniekam) (bruto)</t>
  </si>
  <si>
    <t xml:space="preserve"> Uzkrājums atvaļinājumam (1/12 daļa) (vienam darbiniekam)</t>
  </si>
  <si>
    <t xml:space="preserve"> Noteiktais slimības naudas uzkrājums vienam darbiniekam</t>
  </si>
  <si>
    <t>Atalgojums vienam darbiniekam (bruto)</t>
  </si>
  <si>
    <t xml:space="preserve">Darba devēja soc.nodoklis </t>
  </si>
  <si>
    <t>Darba devēja soc.nodoklis vienam darbiniekam</t>
  </si>
  <si>
    <t>Riska nodeva vienam darbiniekam</t>
  </si>
  <si>
    <t>Mēnesī (EUR)</t>
  </si>
  <si>
    <t>Mēnesī kopā (EUR)</t>
  </si>
  <si>
    <t>%</t>
  </si>
  <si>
    <t>Aizpildās automātiski (EUR)</t>
  </si>
  <si>
    <t>Viena darbinieka izmaksas mēnesī</t>
  </si>
  <si>
    <t>Visu darbinieku izmaksas mēnesī</t>
  </si>
  <si>
    <t xml:space="preserve">Apkopēja </t>
  </si>
  <si>
    <t xml:space="preserve"> Telpu ikdienas pamatuzkopšana kopā mēnesī (h):</t>
  </si>
  <si>
    <t>Vidējā stundas tarifa likme, EUR:</t>
  </si>
  <si>
    <t>Skaidrojumi:</t>
  </si>
  <si>
    <t>1. kolonna: Konkrētā Objekta adrese</t>
  </si>
  <si>
    <t>2. kolonna: Posteņa Nr.</t>
  </si>
  <si>
    <t>4. kolonna: Pretendents norāda darbinieka bruto stundas likmi (EUR/h)</t>
  </si>
  <si>
    <t>5. kolonna: Pretendents norāda viena darbinieka plānotās darba stundas mēnesī</t>
  </si>
  <si>
    <t>6. kolonna: Pretendents norāda darbinieku (posteņu) skaitu atbilstoši stundu skaitam/stundas likmei</t>
  </si>
  <si>
    <t>7. kolonna: Kopējās darba stundas objektā mēnesī (jāsakrīt ar darba stundām katrā objektā saskaņā ar darba lapu Darba efektivitāte)</t>
  </si>
  <si>
    <t>8. kolonna: Pretendents norāda viena darbinieka (posteņa) bruto darba algu mēnesī</t>
  </si>
  <si>
    <t>9. kolonna: Pretendents norāda ikmēneša uzkrājumu viena darbinieka (posteņa) atvaļinājumam</t>
  </si>
  <si>
    <t>10. kolonna: Pretendents norāda ikmēneša slimības naudas uzkrājumu vienam darbiniekam (postenim) slimības gadījumā</t>
  </si>
  <si>
    <t>11. kolonna: Pretendents norāda viena darbinieka (posteņa) atalgojumu (bruto) mēnesī kopā</t>
  </si>
  <si>
    <t>12. kolonna: Pretendents norāda Darba devēja valsts sociālās apdrošināšanas obligāto iemaksu likmi (VSAOI) procentuāli. Ja tiek norādīta procentu likme, kas ir zemāka par  valstī noteikto, tad pretendentam ir jāiesniedz dokuments, kas apliecina, ka darbiniekam tiek piemērota pazeminātā procentu likme</t>
  </si>
  <si>
    <t>12.1.kolonna: Pretendents norāda Darba devēja valsts sociālās apdrošināšanas obligāto iemaksu likmi (VSAOI) euro</t>
  </si>
  <si>
    <t>13. kolonna: Pretendents norāda Uzņēmējdarbības riska valsts nodevu par darbinieku</t>
  </si>
  <si>
    <t>14. kolonna: Pretendents norāda Kopējās viena darbinieka izmaksas mēnesī</t>
  </si>
  <si>
    <t>15. kolonna: Pretendents norāda Kopējās darbinieka/darbinieku (posteņa/posteņu) izmaksas mēnesī</t>
  </si>
  <si>
    <t>TĀME</t>
  </si>
  <si>
    <t>Forma Nr.3</t>
  </si>
  <si>
    <t>Nr.p.k.</t>
  </si>
  <si>
    <t>Pakalpojums</t>
  </si>
  <si>
    <t>1.1.</t>
  </si>
  <si>
    <t>Telpu ikdienas uzkopšana</t>
  </si>
  <si>
    <t>FINANŠU PIEDĀVĀJUMS</t>
  </si>
  <si>
    <t>Forma Nr.4</t>
  </si>
  <si>
    <t>Sadaļa</t>
  </si>
  <si>
    <t>PVN, 21%, EUR:</t>
  </si>
  <si>
    <t>Kopā ar PVN:</t>
  </si>
  <si>
    <t>Mērvienība</t>
  </si>
  <si>
    <t>Nosacītais apjoms 36 mēnešos</t>
  </si>
  <si>
    <t xml:space="preserve">Cena EUR bez PVN par vienu vienību </t>
  </si>
  <si>
    <t>2.1.</t>
  </si>
  <si>
    <t>1 kvadrātmetrs</t>
  </si>
  <si>
    <t>2.2.</t>
  </si>
  <si>
    <t>2.3.</t>
  </si>
  <si>
    <t>2.4.</t>
  </si>
  <si>
    <t>2.5.</t>
  </si>
  <si>
    <t>1 stunda (vienam darbiniekam)</t>
  </si>
  <si>
    <t>2.6.</t>
  </si>
  <si>
    <t>2.7.</t>
  </si>
  <si>
    <t xml:space="preserve">1 kvadrātmetrs </t>
  </si>
  <si>
    <t>2.8.</t>
  </si>
  <si>
    <t>2.9.</t>
  </si>
  <si>
    <t>Kopā EUR bez PVN, (VĒRTĒJAMAIS KRITĒRIJS B):</t>
  </si>
  <si>
    <t>Finanšu piedāvājumā ierēķinātas visas izmaksas (darbaspēks, higiēnas preces, materiāli, tīrāmie līdzekļi, piegāde u.c.), kas nepieciešamas pakalpojuma izpildei</t>
  </si>
  <si>
    <t>1. Telpu ikdienas pamatuzkopšana</t>
  </si>
  <si>
    <t>Ar šo apstiprinām un garantējam sniegto ziņu patiesumu un precizitāti, kā arī atbilstību atklātā konkursa (identifikācijas Nr.CN PAP 2023/6) nolikumam.</t>
  </si>
  <si>
    <t>Cēsu prospekts 5, Priekuļi</t>
  </si>
  <si>
    <t>Cēsu prospekts 1, Priekuļi</t>
  </si>
  <si>
    <t>Raiņa iela 8, Priekuļi</t>
  </si>
  <si>
    <t>Rūpnīcas iela 18, Liepa</t>
  </si>
  <si>
    <t>Rūpnīcas iela 8, Liepa</t>
  </si>
  <si>
    <t>“Pagastnams”, Mārsnēnu pagasts</t>
  </si>
  <si>
    <t>3. kolonna: Pretendents norāda pakalpojuma izpildē prognozējamo Servisa darbinieku daudzumu, katrā  Objektā, pēc amatiem:  apkopējas, darbu vadītājs</t>
  </si>
  <si>
    <t>Cēsu prospekts 5, Priekuļi, Priekuļu pag., Cēsu novads</t>
  </si>
  <si>
    <t>Cēsu prospekts 1, Priekuļi, Priekuļu pag., Cēsu novads</t>
  </si>
  <si>
    <t>Raiņa iela 8, Priekuļi, Priekuļu pag., Cēsu novads</t>
  </si>
  <si>
    <t xml:space="preserve">Rūpnīcas iela 18, Liepa, Liepas pag., Cēsu novads </t>
  </si>
  <si>
    <t xml:space="preserve">Rūpnīcas iela 8, Liepa, Liepas pag., Cēsu novads </t>
  </si>
  <si>
    <t>“Pagastnams”, Mārsnēnu pagasts, Cēsu novads</t>
  </si>
  <si>
    <t>Nosaukums/Darba apraksts</t>
  </si>
  <si>
    <t>Rezultāts</t>
  </si>
  <si>
    <t>Telpās esošo mīksto mēbeļu ģenerāltīrīšana</t>
  </si>
  <si>
    <t>2.10.</t>
  </si>
  <si>
    <t>1.</t>
  </si>
  <si>
    <t>1.2.</t>
  </si>
  <si>
    <t>1.3.</t>
  </si>
  <si>
    <t>1.4.</t>
  </si>
  <si>
    <t>1.5.</t>
  </si>
  <si>
    <t>1.7.</t>
  </si>
  <si>
    <t>2.11.</t>
  </si>
  <si>
    <r>
      <t>Cena mēnesī, EUR bez PVN (</t>
    </r>
    <r>
      <rPr>
        <b/>
        <sz val="11"/>
        <color rgb="FFFF0000"/>
        <rFont val="Calibri"/>
        <family val="2"/>
        <charset val="186"/>
        <scheme val="minor"/>
      </rPr>
      <t>aizpildās automātiski</t>
    </r>
    <r>
      <rPr>
        <b/>
        <sz val="11"/>
        <rFont val="Calibri"/>
        <family val="2"/>
        <charset val="186"/>
        <scheme val="minor"/>
      </rPr>
      <t>)</t>
    </r>
  </si>
  <si>
    <r>
      <t>Cena 36 mēnešiem, EUR bez PVN (</t>
    </r>
    <r>
      <rPr>
        <b/>
        <sz val="11"/>
        <color rgb="FFFF0000"/>
        <rFont val="Calibri"/>
        <family val="2"/>
        <charset val="186"/>
        <scheme val="minor"/>
      </rPr>
      <t>aizpildās automātiski</t>
    </r>
    <r>
      <rPr>
        <b/>
        <sz val="11"/>
        <rFont val="Calibri"/>
        <family val="2"/>
        <charset val="186"/>
        <scheme val="minor"/>
      </rPr>
      <t>)</t>
    </r>
  </si>
  <si>
    <r>
      <rPr>
        <b/>
        <u/>
        <sz val="11"/>
        <rFont val="Calibri"/>
        <family val="2"/>
        <charset val="186"/>
        <scheme val="minor"/>
      </rPr>
      <t>Papildus veicamie darbi:</t>
    </r>
    <r>
      <rPr>
        <b/>
        <sz val="11"/>
        <rFont val="Calibri"/>
        <family val="2"/>
        <charset val="186"/>
        <scheme val="minor"/>
      </rPr>
      <t xml:space="preserve"> Pretendents norāda cenu par  1 stundu vai 1m</t>
    </r>
    <r>
      <rPr>
        <b/>
        <vertAlign val="superscript"/>
        <sz val="11"/>
        <rFont val="Calibri"/>
        <family val="2"/>
        <charset val="186"/>
        <scheme val="minor"/>
      </rPr>
      <t>2</t>
    </r>
    <r>
      <rPr>
        <b/>
        <sz val="11"/>
        <rFont val="Calibri"/>
        <family val="2"/>
        <charset val="186"/>
        <scheme val="minor"/>
      </rPr>
      <t xml:space="preserve"> (EUR bez PVN). Papildus veicamie darbi tiks veikti pēc Pasūtītāja pieprasījuma, iepriekš  vienojoties ar Izpildītāju. Samaksa  par noteiktajiem darbiem tiks veikta atsevišķi saskaņā ar Pretendenta norādīto cenu (EUR/1m</t>
    </r>
    <r>
      <rPr>
        <b/>
        <vertAlign val="superscript"/>
        <sz val="11"/>
        <rFont val="Calibri"/>
        <family val="2"/>
        <charset val="186"/>
        <scheme val="minor"/>
      </rPr>
      <t xml:space="preserve">2 </t>
    </r>
    <r>
      <rPr>
        <b/>
        <sz val="11"/>
        <rFont val="Calibri"/>
        <family val="2"/>
        <charset val="186"/>
        <scheme val="minor"/>
      </rPr>
      <t>vai EUR/h.) bez PVN.</t>
    </r>
  </si>
  <si>
    <r>
      <t>Telpu uzkopjamās platības objektos (m</t>
    </r>
    <r>
      <rPr>
        <b/>
        <vertAlign val="superscript"/>
        <sz val="11"/>
        <color indexed="8"/>
        <rFont val="Calibri"/>
        <family val="2"/>
        <charset val="186"/>
        <scheme val="minor"/>
      </rPr>
      <t>2</t>
    </r>
    <r>
      <rPr>
        <b/>
        <sz val="11"/>
        <color indexed="8"/>
        <rFont val="Calibri"/>
        <family val="2"/>
        <charset val="186"/>
        <scheme val="minor"/>
      </rPr>
      <t>)</t>
    </r>
    <r>
      <rPr>
        <b/>
        <sz val="11"/>
        <color indexed="10"/>
        <rFont val="Calibri"/>
        <family val="2"/>
        <charset val="186"/>
        <scheme val="minor"/>
      </rPr>
      <t xml:space="preserve"> (Pasūtītāja noteikti dati) </t>
    </r>
  </si>
  <si>
    <r>
      <t xml:space="preserve">Telpu pamat-uzkopšanas reizes nedēļā  </t>
    </r>
    <r>
      <rPr>
        <b/>
        <sz val="11"/>
        <color indexed="10"/>
        <rFont val="Calibri"/>
        <family val="2"/>
        <charset val="186"/>
        <scheme val="minor"/>
      </rPr>
      <t xml:space="preserve"> (Pasūtītāja noteikti dati)</t>
    </r>
  </si>
  <si>
    <r>
      <t xml:space="preserve"> Plānotā uzkopšanas efektivitāte, m</t>
    </r>
    <r>
      <rPr>
        <b/>
        <vertAlign val="superscript"/>
        <sz val="11"/>
        <color indexed="8"/>
        <rFont val="Calibri"/>
        <family val="2"/>
        <charset val="186"/>
        <scheme val="minor"/>
      </rPr>
      <t>2</t>
    </r>
    <r>
      <rPr>
        <b/>
        <sz val="11"/>
        <color indexed="8"/>
        <rFont val="Calibri"/>
        <family val="2"/>
        <charset val="186"/>
        <scheme val="minor"/>
      </rPr>
      <t xml:space="preserve">/h  </t>
    </r>
    <r>
      <rPr>
        <b/>
        <sz val="11"/>
        <color indexed="10"/>
        <rFont val="Calibri"/>
        <family val="2"/>
        <charset val="186"/>
        <scheme val="minor"/>
      </rPr>
      <t xml:space="preserve"> (Aizpilda Pretendents)</t>
    </r>
  </si>
  <si>
    <r>
      <rPr>
        <b/>
        <sz val="11"/>
        <color indexed="8"/>
        <rFont val="Calibri"/>
        <family val="2"/>
        <charset val="186"/>
        <scheme val="minor"/>
      </rPr>
      <t xml:space="preserve">Darba stundas kopā mēnesī noteikto platību pamatuzkopšanai </t>
    </r>
    <r>
      <rPr>
        <b/>
        <sz val="11"/>
        <color indexed="10"/>
        <rFont val="Calibri"/>
        <family val="2"/>
        <charset val="186"/>
        <scheme val="minor"/>
      </rPr>
      <t>(Aizpildās automātiski)</t>
    </r>
  </si>
  <si>
    <r>
      <t xml:space="preserve">Pretendenta faktiskais   darbinieku skaits noteikto platību uzkopšanai objektos </t>
    </r>
    <r>
      <rPr>
        <b/>
        <sz val="11"/>
        <color indexed="10"/>
        <rFont val="Calibri"/>
        <family val="2"/>
        <charset val="186"/>
        <scheme val="minor"/>
      </rPr>
      <t xml:space="preserve"> (Aizpilda Pretendents)</t>
    </r>
  </si>
  <si>
    <r>
      <t>Kopējā  platība objektos (m</t>
    </r>
    <r>
      <rPr>
        <b/>
        <vertAlign val="superscript"/>
        <sz val="11"/>
        <color indexed="8"/>
        <rFont val="Calibri"/>
        <family val="2"/>
        <charset val="186"/>
        <scheme val="minor"/>
      </rPr>
      <t>2</t>
    </r>
    <r>
      <rPr>
        <b/>
        <sz val="11"/>
        <color indexed="8"/>
        <rFont val="Calibri"/>
        <family val="2"/>
        <charset val="186"/>
        <scheme val="minor"/>
      </rPr>
      <t xml:space="preserve">) </t>
    </r>
    <r>
      <rPr>
        <b/>
        <sz val="11"/>
        <color indexed="10"/>
        <rFont val="Calibri"/>
        <family val="2"/>
        <charset val="186"/>
        <scheme val="minor"/>
      </rPr>
      <t>(aizpildās automātiski)</t>
    </r>
  </si>
  <si>
    <r>
      <t>Darbaspēka izmaksas kopā, mēnesī</t>
    </r>
    <r>
      <rPr>
        <b/>
        <sz val="11"/>
        <color indexed="10"/>
        <rFont val="Calibri"/>
        <family val="2"/>
        <charset val="186"/>
        <scheme val="minor"/>
      </rPr>
      <t xml:space="preserve"> (aizpildās automātiski)</t>
    </r>
  </si>
  <si>
    <r>
      <t xml:space="preserve">Materiālu izmaksas (uzkopšanas līdzekļi, dezinfekcijas līdzekļi, atkritumu maisi, u.c.), mēnesī </t>
    </r>
    <r>
      <rPr>
        <b/>
        <sz val="11"/>
        <color indexed="10"/>
        <rFont val="Calibri"/>
        <family val="2"/>
        <charset val="186"/>
        <scheme val="minor"/>
      </rPr>
      <t>(aizpilda Pretendents)</t>
    </r>
  </si>
  <si>
    <r>
      <t xml:space="preserve">Inventārs, pamatlīdzekļu amortizācija, darba apģērbs, mēnesī </t>
    </r>
    <r>
      <rPr>
        <b/>
        <sz val="11"/>
        <color indexed="10"/>
        <rFont val="Calibri"/>
        <family val="2"/>
        <charset val="186"/>
        <scheme val="minor"/>
      </rPr>
      <t>(aizpilda Pretendents)</t>
    </r>
  </si>
  <si>
    <r>
      <t xml:space="preserve">Citas izmaksas (transporta un administratīvās izmaksas u.c.), mēnesī </t>
    </r>
    <r>
      <rPr>
        <b/>
        <sz val="11"/>
        <color indexed="10"/>
        <rFont val="Calibri"/>
        <family val="2"/>
        <charset val="186"/>
        <scheme val="minor"/>
      </rPr>
      <t>(aizpilda Pretendents)</t>
    </r>
  </si>
  <si>
    <r>
      <t>Cena par pakalpojumu mēnesī kopā</t>
    </r>
    <r>
      <rPr>
        <b/>
        <sz val="11"/>
        <color indexed="10"/>
        <rFont val="Calibri"/>
        <family val="2"/>
        <charset val="186"/>
        <scheme val="minor"/>
      </rPr>
      <t xml:space="preserve"> (aizpildās automātiski)</t>
    </r>
  </si>
  <si>
    <r>
      <t>Cena par pakalpojumu mēnesī, EUR/m</t>
    </r>
    <r>
      <rPr>
        <b/>
        <vertAlign val="superscript"/>
        <sz val="11"/>
        <color indexed="8"/>
        <rFont val="Calibri"/>
        <family val="2"/>
        <charset val="186"/>
        <scheme val="minor"/>
      </rPr>
      <t>2</t>
    </r>
    <r>
      <rPr>
        <b/>
        <sz val="11"/>
        <color indexed="8"/>
        <rFont val="Calibri"/>
        <family val="2"/>
        <charset val="186"/>
        <scheme val="minor"/>
      </rPr>
      <t xml:space="preserve"> </t>
    </r>
    <r>
      <rPr>
        <b/>
        <sz val="11"/>
        <color indexed="10"/>
        <rFont val="Calibri"/>
        <family val="2"/>
        <charset val="186"/>
        <scheme val="minor"/>
      </rPr>
      <t>(aizpildās automātiski)</t>
    </r>
  </si>
  <si>
    <r>
      <t>Cena par pakalpojumu 36 mēnešos</t>
    </r>
    <r>
      <rPr>
        <b/>
        <sz val="11"/>
        <color indexed="10"/>
        <rFont val="Calibri"/>
        <family val="2"/>
        <charset val="186"/>
        <scheme val="minor"/>
      </rPr>
      <t xml:space="preserve"> (aizpildās automātiski)</t>
    </r>
  </si>
  <si>
    <t>Virsma bez piesārņojuma uzkrājumiem, traipiem, mazgāšanas pēdām.</t>
  </si>
  <si>
    <t>Visas vaska kārtas ir nomazgātas, notīrīti sliekšņi un grīdlīstes, pirms vaskošanas novāktas visas pārvietojamās mēbeles, vasks notīrīts arī zem tām un novietotas atpakaļ.</t>
  </si>
  <si>
    <t xml:space="preserve">Logu stikli, rāmji, palodzes, bez piesārņojuma uzkrājumiem un mazgāšanas līdzekļa pēdām,  uz palodzēm esošie priekšmeti atlikti sākotnējās vietās.
</t>
  </si>
  <si>
    <t>Logu stikli, rāmji, palodzes, bez piesārņojuma uzkrājumiem un mazgāšanas līdzekļa pēdām.</t>
  </si>
  <si>
    <t>Uzklātas vismaz 2 vaska kārtas un nodrošināta atbilstība pasūtītāja prasībām – (matēta, pusmatēta, spīdīga virsma) un vaska veidam.</t>
  </si>
  <si>
    <t>Pirms tīrīšanas segumi kvalitatīvi iztīrīti ar putekļu sūcēju. Traipi ir iztīrīti. Pēc tīrīšanas virsma ir vienmērīgi tīra izskata.</t>
  </si>
  <si>
    <t>Datums______________</t>
  </si>
  <si>
    <t>Paraksts, atšifrējums</t>
  </si>
  <si>
    <t>Pamatpakalpojuma izmaksu sadalījums pa objektiem.</t>
  </si>
  <si>
    <t>Pakalpojuma izpildei prognozējamās stundas un iesaistīto darbinieku prognozējamais* daudzums un atalgojums</t>
  </si>
  <si>
    <t>Telpu  pamatuzkopšanas pakalpojuma darba efektivitāte objektos saskaņā ar Pasūtītāja noteikto uzkopšanas programmu</t>
  </si>
  <si>
    <r>
      <t>Cena EUR bez PVN par visu apjomu (</t>
    </r>
    <r>
      <rPr>
        <b/>
        <sz val="11"/>
        <color rgb="FFFF0000"/>
        <rFont val="Calibri"/>
        <family val="2"/>
        <charset val="186"/>
        <scheme val="minor"/>
      </rPr>
      <t>aizpildās automātiski</t>
    </r>
    <r>
      <rPr>
        <b/>
        <sz val="11"/>
        <rFont val="Calibri"/>
        <family val="2"/>
        <charset val="186"/>
        <scheme val="minor"/>
      </rPr>
      <t>)</t>
    </r>
  </si>
  <si>
    <r>
      <t>Vērtējamā vidējā svērtā cena (</t>
    </r>
    <r>
      <rPr>
        <b/>
        <sz val="11"/>
        <color rgb="FFFF0000"/>
        <rFont val="Calibri"/>
        <family val="2"/>
        <charset val="186"/>
        <scheme val="minor"/>
      </rPr>
      <t>aizpildās automātiski</t>
    </r>
    <r>
      <rPr>
        <b/>
        <sz val="11"/>
        <rFont val="Calibri"/>
        <family val="2"/>
        <charset val="186"/>
        <scheme val="minor"/>
      </rPr>
      <t>)</t>
    </r>
  </si>
  <si>
    <t>Biroja telpas I:  standarta darba kabineti/ biroja telpas</t>
  </si>
  <si>
    <t>Sanitārās telpas un atpūtas telpas/virtuves</t>
  </si>
  <si>
    <t>Apspriežu telpas, konferenču telpas zāles</t>
  </si>
  <si>
    <t>Kāpņu telpas, gaiteņi, koplietošanas telpas</t>
  </si>
  <si>
    <t>Biroja telpas   II: intensīvi lietoti darba kabineti un citas darba telpas</t>
  </si>
  <si>
    <t>Mākslu skolas darba kabineti, zāles un nodarbību telpas</t>
  </si>
  <si>
    <t>“Telpu uzkopšanas pakalpojumu nodrošināšana Cēsu novada Priekuļu apvienības pārvaldes ēkās”, Iepirkuma identifikācijas Nr. CN PAP/2026/15</t>
  </si>
  <si>
    <t>Forma Nr.1</t>
  </si>
  <si>
    <t>Flīžu grīdas ģenerāltīrīšana</t>
  </si>
  <si>
    <t>Tīras virsmas, grīdlīstes, sliekšņi, Flīžu grīdas izskats (izņemot traipus, kas neatgriezeniski mainījuši šuvju struktūru, krāsu un kvalitāti) pēc tīrīšanas vienmērīgi tīra izskata, šuves vienmērīgi tīras un bez mazgāšanas pēdām.</t>
  </si>
  <si>
    <t xml:space="preserve">Telpu uzkopšanas ārpus specifikācijā noteiktā grafika </t>
  </si>
  <si>
    <t xml:space="preserve">Vaska notīrīšana </t>
  </si>
  <si>
    <t xml:space="preserve">Logu mazgāšana (no iekšpuses) </t>
  </si>
  <si>
    <t>Logu mazgāšana (no ārpuses)</t>
  </si>
  <si>
    <t xml:space="preserve">Linoleja grīdas segumu vaskošana </t>
  </si>
  <si>
    <t xml:space="preserve">Parketa grīdas segumu vaskošana </t>
  </si>
  <si>
    <t xml:space="preserve">Mīksto grīdas segumu dziļā tīrīšana </t>
  </si>
  <si>
    <t xml:space="preserve">Ģenerālā tīrīšana pēc
būvdarbiem </t>
  </si>
  <si>
    <t>Atbilstošs  “Tehniskajā specifikācijā” noteiktajām kopējām prasībām telpu uzkopšanai.</t>
  </si>
  <si>
    <t xml:space="preserve">Sienu tīrīšanas/ mazgāšanas pakalpojumi ārpus specifikācijā noteiktā grafika </t>
  </si>
  <si>
    <t>Pirms tīrīšanas segumi kvalitatīvi iztīrīti ar putekļu sūcēju. Traipi (izņemot traipus, kas neatgriezeniski mainījuši seguma struktūru, krāsu un kvalitāti) ir iztīrīti. Pēc tīrīšanas virsma ir vienmērīgi tīra izskata.</t>
  </si>
  <si>
    <t>Visas virsmas telpā ir bez celtniecības materiālu atlikumiem, bez mazgāšanas pēdām. Ģenerālās tīrīšanas veicējs nav atbildīgs par nekvalitatīvi veiktiem būvniecības darbiem, kā rezultātā ir radušies virsmu defekti.</t>
  </si>
  <si>
    <t>Telpu  uzkopšana _Pamatpakalpojums                                           (VĒRTĒJAMAIS KRITĒRIJS A)</t>
  </si>
  <si>
    <t>2. Papildpakalpojums_tiek sniegts pēc Pasūtītāja pieprasījuma</t>
  </si>
  <si>
    <t>4.pielikums</t>
  </si>
  <si>
    <t>Dārza iela 11B, Priekuļi</t>
  </si>
  <si>
    <t>Dārza iela 11B, Priekuļi, Priekuļu pag., Cēsu novads</t>
  </si>
  <si>
    <t>1.6.</t>
  </si>
  <si>
    <t>Ģērbtuve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</si>
</sst>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0.00\ _€_-;\-* #,##0.00\ _€_-;_-* &quot;-&quot;??\ _€_-;_-@_-"/>
    <numFmt numFmtId="165" formatCode="0.000"/>
  </numFmts>
  <fonts count="26" x14ac:knownFonts="1">
    <font>
      <sz val="11"/>
      <color theme="1"/>
      <name val="Calibri"/>
      <family val="2"/>
      <charset val="186"/>
      <scheme val="minor"/>
    </font>
    <font>
      <sz val="11"/>
      <color theme="1"/>
      <name val="Calibri"/>
      <family val="2"/>
      <charset val="186"/>
      <scheme val="minor"/>
    </font>
    <font>
      <sz val="10"/>
      <name val="Arial"/>
      <family val="2"/>
      <charset val="186"/>
    </font>
    <font>
      <b/>
      <sz val="11"/>
      <color indexed="10"/>
      <name val="Arial"/>
      <family val="2"/>
      <charset val="186"/>
    </font>
    <font>
      <b/>
      <sz val="12"/>
      <color indexed="10"/>
      <name val="Tahoma"/>
      <family val="2"/>
      <charset val="186"/>
    </font>
    <font>
      <sz val="9"/>
      <color indexed="81"/>
      <name val="Tahoma"/>
      <family val="2"/>
      <charset val="186"/>
    </font>
    <font>
      <b/>
      <sz val="11"/>
      <color indexed="10"/>
      <name val="Tahoma"/>
      <family val="2"/>
      <charset val="186"/>
    </font>
    <font>
      <b/>
      <sz val="9"/>
      <color indexed="81"/>
      <name val="Tahoma"/>
      <family val="2"/>
      <charset val="186"/>
    </font>
    <font>
      <sz val="11"/>
      <name val="Calibri"/>
      <family val="2"/>
      <charset val="186"/>
      <scheme val="minor"/>
    </font>
    <font>
      <sz val="11"/>
      <color indexed="10"/>
      <name val="Calibri"/>
      <family val="2"/>
      <charset val="186"/>
      <scheme val="minor"/>
    </font>
    <font>
      <b/>
      <sz val="14"/>
      <name val="Calibri"/>
      <family val="2"/>
      <charset val="186"/>
      <scheme val="minor"/>
    </font>
    <font>
      <b/>
      <sz val="11"/>
      <name val="Calibri"/>
      <family val="2"/>
      <charset val="186"/>
      <scheme val="minor"/>
    </font>
    <font>
      <b/>
      <sz val="11"/>
      <color rgb="FFFF0000"/>
      <name val="Calibri"/>
      <family val="2"/>
      <charset val="186"/>
      <scheme val="minor"/>
    </font>
    <font>
      <b/>
      <u/>
      <sz val="11"/>
      <name val="Calibri"/>
      <family val="2"/>
      <charset val="186"/>
      <scheme val="minor"/>
    </font>
    <font>
      <b/>
      <vertAlign val="superscript"/>
      <sz val="11"/>
      <name val="Calibri"/>
      <family val="2"/>
      <charset val="186"/>
      <scheme val="minor"/>
    </font>
    <font>
      <b/>
      <sz val="11"/>
      <color indexed="8"/>
      <name val="Calibri"/>
      <family val="2"/>
      <charset val="186"/>
      <scheme val="minor"/>
    </font>
    <font>
      <b/>
      <vertAlign val="superscript"/>
      <sz val="11"/>
      <color indexed="8"/>
      <name val="Calibri"/>
      <family val="2"/>
      <charset val="186"/>
      <scheme val="minor"/>
    </font>
    <font>
      <b/>
      <sz val="11"/>
      <color indexed="10"/>
      <name val="Calibri"/>
      <family val="2"/>
      <charset val="186"/>
      <scheme val="minor"/>
    </font>
    <font>
      <sz val="8"/>
      <name val="Calibri"/>
      <family val="2"/>
      <charset val="186"/>
      <scheme val="minor"/>
    </font>
    <font>
      <sz val="8"/>
      <color indexed="8"/>
      <name val="Calibri"/>
      <family val="2"/>
      <charset val="186"/>
      <scheme val="minor"/>
    </font>
    <font>
      <sz val="11"/>
      <color indexed="8"/>
      <name val="Calibri"/>
      <family val="2"/>
      <charset val="186"/>
      <scheme val="minor"/>
    </font>
    <font>
      <b/>
      <i/>
      <sz val="11"/>
      <name val="Calibri"/>
      <family val="2"/>
      <charset val="186"/>
      <scheme val="minor"/>
    </font>
    <font>
      <b/>
      <sz val="11"/>
      <color theme="1"/>
      <name val="Calibri"/>
      <family val="2"/>
      <charset val="186"/>
      <scheme val="minor"/>
    </font>
    <font>
      <i/>
      <sz val="11"/>
      <name val="Calibri"/>
      <family val="2"/>
      <charset val="186"/>
      <scheme val="minor"/>
    </font>
    <font>
      <i/>
      <sz val="11"/>
      <color indexed="10"/>
      <name val="Calibri"/>
      <family val="2"/>
      <charset val="186"/>
      <scheme val="minor"/>
    </font>
    <font>
      <b/>
      <sz val="11"/>
      <color rgb="FFC00000"/>
      <name val="Calibri"/>
      <family val="2"/>
      <charset val="186"/>
      <scheme val="minor"/>
    </font>
  </fonts>
  <fills count="13">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22"/>
        <bgColor indexed="64"/>
      </patternFill>
    </fill>
    <fill>
      <patternFill patternType="solid">
        <fgColor indexed="43"/>
        <bgColor indexed="64"/>
      </patternFill>
    </fill>
    <fill>
      <patternFill patternType="solid">
        <fgColor indexed="17"/>
        <bgColor indexed="64"/>
      </patternFill>
    </fill>
    <fill>
      <patternFill patternType="solid">
        <fgColor indexed="13"/>
        <bgColor indexed="64"/>
      </patternFill>
    </fill>
    <fill>
      <patternFill patternType="solid">
        <fgColor indexed="26"/>
        <bgColor indexed="64"/>
      </patternFill>
    </fill>
    <fill>
      <patternFill patternType="solid">
        <fgColor indexed="42"/>
        <bgColor indexed="64"/>
      </patternFill>
    </fill>
    <fill>
      <patternFill patternType="solid">
        <fgColor theme="7" tint="0.79998168889431442"/>
        <bgColor indexed="64"/>
      </patternFill>
    </fill>
    <fill>
      <patternFill patternType="solid">
        <fgColor theme="8" tint="0.39997558519241921"/>
        <bgColor indexed="64"/>
      </patternFill>
    </fill>
    <fill>
      <patternFill patternType="solid">
        <fgColor theme="2"/>
        <bgColor indexed="64"/>
      </patternFill>
    </fill>
  </fills>
  <borders count="63">
    <border>
      <left/>
      <right/>
      <top/>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style="thin">
        <color indexed="64"/>
      </left>
      <right style="thin">
        <color indexed="64"/>
      </right>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diagonal/>
    </border>
    <border>
      <left/>
      <right style="thin">
        <color indexed="64"/>
      </right>
      <top/>
      <bottom/>
      <diagonal/>
    </border>
    <border>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medium">
        <color indexed="64"/>
      </right>
      <top/>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2" fillId="0" borderId="0"/>
  </cellStyleXfs>
  <cellXfs count="282">
    <xf numFmtId="0" fontId="0" fillId="0" borderId="0" xfId="0"/>
    <xf numFmtId="0" fontId="8" fillId="2" borderId="0" xfId="0" applyFont="1" applyFill="1"/>
    <xf numFmtId="0" fontId="9" fillId="2" borderId="0" xfId="0" applyFont="1" applyFill="1"/>
    <xf numFmtId="0" fontId="8" fillId="0" borderId="0" xfId="0" applyFont="1" applyBorder="1" applyAlignment="1" applyProtection="1">
      <alignment vertical="center"/>
      <protection locked="0"/>
    </xf>
    <xf numFmtId="0" fontId="8" fillId="0" borderId="0" xfId="0" applyFont="1"/>
    <xf numFmtId="0" fontId="8" fillId="0" borderId="0" xfId="0" applyFont="1" applyAlignment="1" applyProtection="1">
      <alignment vertical="center"/>
      <protection locked="0"/>
    </xf>
    <xf numFmtId="0" fontId="11" fillId="2" borderId="0" xfId="0" applyFont="1" applyFill="1" applyAlignment="1"/>
    <xf numFmtId="0" fontId="11" fillId="0" borderId="0" xfId="0" applyFont="1" applyAlignment="1"/>
    <xf numFmtId="0" fontId="11" fillId="2" borderId="24" xfId="0" applyFont="1" applyFill="1" applyBorder="1" applyAlignment="1">
      <alignment horizontal="center" vertical="center"/>
    </xf>
    <xf numFmtId="0" fontId="11" fillId="2" borderId="16" xfId="0" applyFont="1" applyFill="1" applyBorder="1" applyAlignment="1">
      <alignment horizontal="center" vertical="center" wrapText="1"/>
    </xf>
    <xf numFmtId="0" fontId="11" fillId="2" borderId="50" xfId="0" applyFont="1" applyFill="1" applyBorder="1" applyAlignment="1">
      <alignment horizontal="center" wrapText="1"/>
    </xf>
    <xf numFmtId="0" fontId="8" fillId="8" borderId="51" xfId="0" applyFont="1" applyFill="1" applyBorder="1" applyAlignment="1">
      <alignment horizontal="center" vertical="center"/>
    </xf>
    <xf numFmtId="2" fontId="11" fillId="8" borderId="10" xfId="0" applyNumberFormat="1" applyFont="1" applyFill="1" applyBorder="1" applyAlignment="1">
      <alignment horizontal="center" vertical="center"/>
    </xf>
    <xf numFmtId="2" fontId="11" fillId="8" borderId="28" xfId="0" applyNumberFormat="1" applyFont="1" applyFill="1" applyBorder="1" applyAlignment="1">
      <alignment horizontal="center" vertical="center"/>
    </xf>
    <xf numFmtId="2" fontId="11" fillId="4" borderId="1" xfId="0" applyNumberFormat="1" applyFont="1" applyFill="1" applyBorder="1" applyAlignment="1">
      <alignment horizontal="center"/>
    </xf>
    <xf numFmtId="2" fontId="11" fillId="4" borderId="29" xfId="0" applyNumberFormat="1" applyFont="1" applyFill="1" applyBorder="1" applyAlignment="1">
      <alignment horizontal="center"/>
    </xf>
    <xf numFmtId="2" fontId="11" fillId="4" borderId="48" xfId="0" applyNumberFormat="1" applyFont="1" applyFill="1" applyBorder="1" applyAlignment="1">
      <alignment horizontal="center"/>
    </xf>
    <xf numFmtId="2" fontId="11" fillId="4" borderId="49" xfId="0" applyNumberFormat="1" applyFont="1" applyFill="1" applyBorder="1" applyAlignment="1">
      <alignment horizontal="center"/>
    </xf>
    <xf numFmtId="0" fontId="11" fillId="0" borderId="0" xfId="0" applyFont="1"/>
    <xf numFmtId="0" fontId="9" fillId="0" borderId="0" xfId="0" applyFont="1"/>
    <xf numFmtId="0" fontId="11" fillId="2" borderId="0" xfId="0" applyFont="1" applyFill="1" applyBorder="1" applyAlignment="1">
      <alignment horizontal="left" vertical="center" wrapText="1"/>
    </xf>
    <xf numFmtId="0" fontId="11" fillId="0" borderId="0" xfId="0" applyFont="1" applyAlignment="1" applyProtection="1">
      <alignment wrapText="1"/>
      <protection locked="0"/>
    </xf>
    <xf numFmtId="0" fontId="8" fillId="0" borderId="0" xfId="0" applyFont="1" applyProtection="1">
      <protection locked="0"/>
    </xf>
    <xf numFmtId="2" fontId="8" fillId="0" borderId="0" xfId="0" applyNumberFormat="1" applyFont="1" applyAlignment="1" applyProtection="1">
      <alignment horizontal="right"/>
      <protection locked="0"/>
    </xf>
    <xf numFmtId="2" fontId="8" fillId="0" borderId="0" xfId="0" applyNumberFormat="1" applyFont="1" applyAlignment="1" applyProtection="1">
      <alignment horizontal="center" vertical="center"/>
      <protection locked="0"/>
    </xf>
    <xf numFmtId="1" fontId="8" fillId="0" borderId="0" xfId="0" applyNumberFormat="1" applyFont="1" applyAlignment="1" applyProtection="1">
      <alignment horizontal="right" vertical="center"/>
      <protection locked="0"/>
    </xf>
    <xf numFmtId="2" fontId="8" fillId="0" borderId="0" xfId="0" applyNumberFormat="1" applyFont="1" applyProtection="1">
      <protection locked="0"/>
    </xf>
    <xf numFmtId="0" fontId="11" fillId="2" borderId="0" xfId="0" applyFont="1" applyFill="1" applyBorder="1" applyAlignment="1" applyProtection="1">
      <alignment wrapText="1"/>
      <protection locked="0"/>
    </xf>
    <xf numFmtId="0" fontId="8" fillId="2" borderId="0" xfId="0" applyFont="1" applyFill="1" applyBorder="1" applyProtection="1">
      <protection locked="0"/>
    </xf>
    <xf numFmtId="2" fontId="8" fillId="2" borderId="0" xfId="0" applyNumberFormat="1" applyFont="1" applyFill="1" applyBorder="1" applyAlignment="1" applyProtection="1">
      <alignment horizontal="right"/>
      <protection locked="0"/>
    </xf>
    <xf numFmtId="0" fontId="8" fillId="2" borderId="0" xfId="0" applyFont="1" applyFill="1" applyProtection="1">
      <protection locked="0"/>
    </xf>
    <xf numFmtId="0" fontId="11" fillId="2" borderId="0" xfId="0" applyFont="1" applyFill="1" applyBorder="1" applyAlignment="1" applyProtection="1">
      <alignment horizontal="center" wrapText="1"/>
      <protection locked="0"/>
    </xf>
    <xf numFmtId="1" fontId="11" fillId="2" borderId="0" xfId="0" applyNumberFormat="1" applyFont="1" applyFill="1" applyBorder="1" applyAlignment="1" applyProtection="1">
      <alignment horizontal="center" wrapText="1"/>
      <protection locked="0"/>
    </xf>
    <xf numFmtId="0" fontId="11" fillId="0" borderId="14" xfId="0" applyFont="1" applyBorder="1" applyAlignment="1" applyProtection="1">
      <alignment horizontal="center" vertical="center" textRotation="90" wrapText="1"/>
      <protection locked="0"/>
    </xf>
    <xf numFmtId="0" fontId="15" fillId="2" borderId="14" xfId="0" applyFont="1" applyFill="1" applyBorder="1" applyAlignment="1" applyProtection="1">
      <alignment horizontal="center" vertical="center" wrapText="1"/>
      <protection locked="0"/>
    </xf>
    <xf numFmtId="2" fontId="15" fillId="2" borderId="14" xfId="0" applyNumberFormat="1" applyFont="1" applyFill="1" applyBorder="1" applyAlignment="1" applyProtection="1">
      <alignment horizontal="center" vertical="center" wrapText="1"/>
      <protection locked="0"/>
    </xf>
    <xf numFmtId="2" fontId="11" fillId="2" borderId="14" xfId="0" applyNumberFormat="1" applyFont="1" applyFill="1" applyBorder="1" applyAlignment="1" applyProtection="1">
      <alignment horizontal="center" vertical="center" wrapText="1"/>
      <protection locked="0"/>
    </xf>
    <xf numFmtId="0" fontId="16" fillId="2" borderId="14" xfId="0" applyFont="1" applyFill="1" applyBorder="1" applyAlignment="1" applyProtection="1">
      <alignment horizontal="center" vertical="center" wrapText="1"/>
      <protection locked="0"/>
    </xf>
    <xf numFmtId="1" fontId="15" fillId="2" borderId="14" xfId="0" applyNumberFormat="1" applyFont="1" applyFill="1" applyBorder="1" applyAlignment="1" applyProtection="1">
      <alignment horizontal="center" vertical="center" wrapText="1"/>
      <protection locked="0"/>
    </xf>
    <xf numFmtId="0" fontId="20" fillId="5" borderId="1" xfId="0" applyFont="1" applyFill="1" applyBorder="1" applyAlignment="1" applyProtection="1">
      <alignment horizontal="left" vertical="center" wrapText="1"/>
    </xf>
    <xf numFmtId="164" fontId="15" fillId="0" borderId="1" xfId="1" applyFont="1" applyFill="1" applyBorder="1" applyAlignment="1" applyProtection="1">
      <alignment horizontal="center" vertical="center"/>
    </xf>
    <xf numFmtId="164" fontId="15" fillId="0" borderId="11" xfId="1" applyFont="1" applyFill="1" applyBorder="1" applyAlignment="1" applyProtection="1">
      <alignment horizontal="center" vertical="center"/>
    </xf>
    <xf numFmtId="0" fontId="20" fillId="5" borderId="14" xfId="0" applyFont="1" applyFill="1" applyBorder="1" applyAlignment="1" applyProtection="1">
      <alignment horizontal="right" vertical="center" wrapText="1"/>
    </xf>
    <xf numFmtId="0" fontId="20" fillId="5" borderId="33" xfId="0" applyFont="1" applyFill="1" applyBorder="1" applyAlignment="1" applyProtection="1">
      <alignment horizontal="right" vertical="center" wrapText="1"/>
    </xf>
    <xf numFmtId="0" fontId="11" fillId="0" borderId="23" xfId="0" applyFont="1" applyBorder="1" applyAlignment="1" applyProtection="1">
      <alignment wrapText="1"/>
      <protection locked="0"/>
    </xf>
    <xf numFmtId="0" fontId="15" fillId="0" borderId="25" xfId="0" applyFont="1" applyFill="1" applyBorder="1" applyAlignment="1" applyProtection="1">
      <alignment horizontal="right" wrapText="1"/>
    </xf>
    <xf numFmtId="0" fontId="11" fillId="2" borderId="0" xfId="0" applyFont="1" applyFill="1" applyAlignment="1" applyProtection="1">
      <alignment wrapText="1"/>
      <protection locked="0"/>
    </xf>
    <xf numFmtId="2" fontId="8" fillId="2" borderId="0" xfId="0" applyNumberFormat="1" applyFont="1" applyFill="1" applyAlignment="1" applyProtection="1">
      <alignment horizontal="right"/>
      <protection locked="0"/>
    </xf>
    <xf numFmtId="2" fontId="8" fillId="2" borderId="0" xfId="0" applyNumberFormat="1" applyFont="1" applyFill="1" applyAlignment="1" applyProtection="1">
      <alignment horizontal="center" vertical="center"/>
      <protection locked="0"/>
    </xf>
    <xf numFmtId="0" fontId="8" fillId="2" borderId="0" xfId="0" applyFont="1" applyFill="1" applyAlignment="1" applyProtection="1">
      <alignment vertical="center"/>
      <protection locked="0"/>
    </xf>
    <xf numFmtId="1" fontId="8" fillId="2" borderId="0" xfId="0" applyNumberFormat="1" applyFont="1" applyFill="1" applyAlignment="1" applyProtection="1">
      <alignment vertical="center"/>
      <protection locked="0"/>
    </xf>
    <xf numFmtId="0" fontId="20" fillId="2" borderId="0" xfId="0" applyFont="1" applyFill="1" applyBorder="1" applyProtection="1">
      <protection locked="0"/>
    </xf>
    <xf numFmtId="2" fontId="20" fillId="2" borderId="0" xfId="0" applyNumberFormat="1" applyFont="1" applyFill="1" applyBorder="1" applyAlignment="1" applyProtection="1">
      <alignment horizontal="right"/>
      <protection locked="0"/>
    </xf>
    <xf numFmtId="2" fontId="8" fillId="2" borderId="0" xfId="0" applyNumberFormat="1" applyFont="1" applyFill="1" applyBorder="1" applyAlignment="1" applyProtection="1">
      <alignment horizontal="center" vertical="center"/>
      <protection locked="0"/>
    </xf>
    <xf numFmtId="0" fontId="20" fillId="2" borderId="0" xfId="0" applyFont="1" applyFill="1" applyBorder="1" applyAlignment="1" applyProtection="1">
      <alignment vertical="center"/>
      <protection locked="0"/>
    </xf>
    <xf numFmtId="1" fontId="20" fillId="2" borderId="0" xfId="0" applyNumberFormat="1" applyFont="1" applyFill="1" applyBorder="1" applyAlignment="1" applyProtection="1">
      <alignment vertical="center"/>
      <protection locked="0"/>
    </xf>
    <xf numFmtId="0" fontId="20" fillId="2" borderId="0" xfId="0" applyFont="1" applyFill="1" applyProtection="1">
      <protection locked="0"/>
    </xf>
    <xf numFmtId="2" fontId="20" fillId="2" borderId="0" xfId="0" applyNumberFormat="1" applyFont="1" applyFill="1" applyAlignment="1" applyProtection="1">
      <alignment horizontal="right"/>
      <protection locked="0"/>
    </xf>
    <xf numFmtId="0" fontId="20" fillId="2" borderId="0" xfId="0" applyFont="1" applyFill="1" applyAlignment="1" applyProtection="1">
      <alignment vertical="center"/>
      <protection locked="0"/>
    </xf>
    <xf numFmtId="1" fontId="20" fillId="2" borderId="0" xfId="0" applyNumberFormat="1" applyFont="1" applyFill="1" applyAlignment="1" applyProtection="1">
      <alignment vertical="center"/>
      <protection locked="0"/>
    </xf>
    <xf numFmtId="1" fontId="8" fillId="0" borderId="0" xfId="0" applyNumberFormat="1" applyFont="1" applyAlignment="1" applyProtection="1">
      <alignment vertical="center"/>
      <protection locked="0"/>
    </xf>
    <xf numFmtId="0" fontId="8" fillId="0" borderId="0" xfId="0" applyFont="1" applyAlignment="1">
      <alignment horizontal="right"/>
    </xf>
    <xf numFmtId="0" fontId="11" fillId="0" borderId="0" xfId="0" applyFont="1" applyBorder="1" applyAlignment="1">
      <alignment vertical="center" wrapText="1"/>
    </xf>
    <xf numFmtId="0" fontId="15" fillId="2" borderId="24" xfId="0" applyFont="1" applyFill="1" applyBorder="1" applyAlignment="1">
      <alignment horizontal="center" vertical="center" textRotation="90" wrapText="1"/>
    </xf>
    <xf numFmtId="0" fontId="15" fillId="2" borderId="16" xfId="0" applyFont="1" applyFill="1" applyBorder="1" applyAlignment="1">
      <alignment horizontal="center" vertical="center" wrapText="1"/>
    </xf>
    <xf numFmtId="0" fontId="15" fillId="2" borderId="50" xfId="0" applyFont="1" applyFill="1" applyBorder="1" applyAlignment="1">
      <alignment horizontal="center" vertical="center" wrapText="1"/>
    </xf>
    <xf numFmtId="49" fontId="21" fillId="2" borderId="51" xfId="0" applyNumberFormat="1" applyFont="1" applyFill="1" applyBorder="1" applyAlignment="1">
      <alignment horizontal="center" vertical="center" wrapText="1"/>
    </xf>
    <xf numFmtId="49" fontId="8" fillId="8" borderId="52" xfId="0" applyNumberFormat="1" applyFont="1" applyFill="1" applyBorder="1" applyAlignment="1">
      <alignment horizontal="center" vertical="center" wrapText="1"/>
    </xf>
    <xf numFmtId="2" fontId="11" fillId="8" borderId="11" xfId="0" applyNumberFormat="1" applyFont="1" applyFill="1" applyBorder="1" applyAlignment="1">
      <alignment horizontal="center" vertical="center" wrapText="1"/>
    </xf>
    <xf numFmtId="2" fontId="8" fillId="0" borderId="11" xfId="0" applyNumberFormat="1" applyFont="1" applyFill="1" applyBorder="1" applyAlignment="1">
      <alignment horizontal="center" vertical="center" wrapText="1"/>
    </xf>
    <xf numFmtId="2" fontId="8" fillId="8" borderId="11" xfId="0" applyNumberFormat="1" applyFont="1" applyFill="1" applyBorder="1" applyAlignment="1">
      <alignment horizontal="center" vertical="center" wrapText="1"/>
    </xf>
    <xf numFmtId="2" fontId="8" fillId="8" borderId="53" xfId="0" applyNumberFormat="1" applyFont="1" applyFill="1" applyBorder="1" applyAlignment="1">
      <alignment horizontal="center" vertical="center" wrapText="1"/>
    </xf>
    <xf numFmtId="49" fontId="8" fillId="8" borderId="54" xfId="0" applyNumberFormat="1" applyFont="1" applyFill="1" applyBorder="1" applyAlignment="1">
      <alignment horizontal="center" vertical="center" wrapText="1"/>
    </xf>
    <xf numFmtId="2" fontId="11" fillId="9" borderId="15" xfId="0" applyNumberFormat="1" applyFont="1" applyFill="1" applyBorder="1" applyAlignment="1">
      <alignment horizontal="center" vertical="center" wrapText="1"/>
    </xf>
    <xf numFmtId="2" fontId="11" fillId="9" borderId="16" xfId="0" applyNumberFormat="1" applyFont="1" applyFill="1" applyBorder="1" applyAlignment="1">
      <alignment horizontal="center" vertical="center" wrapText="1"/>
    </xf>
    <xf numFmtId="2" fontId="11" fillId="9" borderId="50" xfId="0" applyNumberFormat="1" applyFont="1" applyFill="1" applyBorder="1" applyAlignment="1">
      <alignment horizontal="center" vertical="center" wrapText="1"/>
    </xf>
    <xf numFmtId="49" fontId="11" fillId="2" borderId="0" xfId="0" applyNumberFormat="1" applyFont="1" applyFill="1" applyBorder="1" applyAlignment="1">
      <alignment horizontal="right" vertical="center" wrapText="1"/>
    </xf>
    <xf numFmtId="2" fontId="11" fillId="2" borderId="0" xfId="0" applyNumberFormat="1" applyFont="1" applyFill="1" applyBorder="1" applyAlignment="1">
      <alignment horizontal="center" vertical="center" wrapText="1"/>
    </xf>
    <xf numFmtId="0" fontId="21" fillId="2" borderId="0" xfId="0" applyFont="1" applyFill="1" applyBorder="1" applyAlignment="1">
      <alignment horizontal="right" vertical="center"/>
    </xf>
    <xf numFmtId="0" fontId="11" fillId="2" borderId="0" xfId="0" applyFont="1" applyFill="1" applyBorder="1" applyAlignment="1">
      <alignment horizontal="right" vertical="center"/>
    </xf>
    <xf numFmtId="0" fontId="22" fillId="0" borderId="59" xfId="0" applyFont="1" applyBorder="1"/>
    <xf numFmtId="0" fontId="0" fillId="0" borderId="0" xfId="0" applyFont="1"/>
    <xf numFmtId="0" fontId="0" fillId="0" borderId="0" xfId="0" applyFont="1" applyAlignment="1">
      <alignment vertical="center"/>
    </xf>
    <xf numFmtId="0" fontId="0" fillId="0" borderId="0" xfId="0" applyFont="1" applyBorder="1" applyAlignment="1">
      <alignment horizontal="center" vertical="center" wrapText="1"/>
    </xf>
    <xf numFmtId="2" fontId="8" fillId="0" borderId="0" xfId="0" applyNumberFormat="1" applyFont="1" applyBorder="1" applyProtection="1">
      <protection locked="0"/>
    </xf>
    <xf numFmtId="0" fontId="11" fillId="0" borderId="0" xfId="0" applyFont="1" applyAlignment="1">
      <alignment horizontal="center" vertical="center" wrapText="1"/>
    </xf>
    <xf numFmtId="0" fontId="8" fillId="0" borderId="0" xfId="0" applyFont="1" applyAlignment="1">
      <alignment horizontal="center" textRotation="90"/>
    </xf>
    <xf numFmtId="0" fontId="11" fillId="0" borderId="0" xfId="0" applyFont="1" applyAlignment="1">
      <alignment horizontal="center"/>
    </xf>
    <xf numFmtId="0" fontId="8" fillId="0" borderId="0" xfId="0" applyFont="1" applyAlignment="1">
      <alignment horizontal="center"/>
    </xf>
    <xf numFmtId="0" fontId="8" fillId="0" borderId="0" xfId="0" applyFont="1" applyAlignment="1">
      <alignment horizontal="center" vertical="center"/>
    </xf>
    <xf numFmtId="10" fontId="24" fillId="0" borderId="0" xfId="0" applyNumberFormat="1" applyFont="1" applyAlignment="1">
      <alignment horizontal="center" vertical="center"/>
    </xf>
    <xf numFmtId="0" fontId="23" fillId="0" borderId="0" xfId="0" applyFont="1" applyAlignment="1">
      <alignment horizontal="center"/>
    </xf>
    <xf numFmtId="0" fontId="24" fillId="0" borderId="0" xfId="0" applyFont="1" applyAlignment="1">
      <alignment horizontal="center"/>
    </xf>
    <xf numFmtId="0" fontId="11" fillId="0" borderId="11" xfId="0" applyFont="1" applyBorder="1" applyAlignment="1">
      <alignment horizontal="center" vertical="center" wrapText="1"/>
    </xf>
    <xf numFmtId="0" fontId="11" fillId="6" borderId="11" xfId="0" applyFont="1" applyFill="1" applyBorder="1" applyAlignment="1">
      <alignment horizontal="center" vertical="center" wrapText="1"/>
    </xf>
    <xf numFmtId="0" fontId="11" fillId="0" borderId="18" xfId="0" applyFont="1" applyBorder="1" applyAlignment="1">
      <alignment horizontal="center" vertical="center" wrapText="1"/>
    </xf>
    <xf numFmtId="10" fontId="11" fillId="6" borderId="18" xfId="0" applyNumberFormat="1" applyFont="1" applyFill="1" applyBorder="1" applyAlignment="1">
      <alignment horizontal="center" vertical="center" wrapText="1"/>
    </xf>
    <xf numFmtId="0" fontId="17" fillId="0" borderId="41" xfId="0" applyFont="1" applyBorder="1" applyAlignment="1">
      <alignment horizontal="center" vertical="center" wrapText="1"/>
    </xf>
    <xf numFmtId="0" fontId="11" fillId="4" borderId="42" xfId="0" applyFont="1" applyFill="1" applyBorder="1" applyAlignment="1">
      <alignment horizontal="center"/>
    </xf>
    <xf numFmtId="0" fontId="11" fillId="4" borderId="18" xfId="0" applyFont="1" applyFill="1" applyBorder="1" applyAlignment="1">
      <alignment horizontal="center" vertical="center" wrapText="1"/>
    </xf>
    <xf numFmtId="0" fontId="11" fillId="6" borderId="18" xfId="0" applyNumberFormat="1" applyFont="1" applyFill="1" applyBorder="1" applyAlignment="1">
      <alignment horizontal="center" vertical="center" wrapText="1"/>
    </xf>
    <xf numFmtId="0" fontId="11" fillId="4" borderId="41" xfId="0" applyFont="1" applyFill="1" applyBorder="1" applyAlignment="1">
      <alignment horizontal="center" vertical="center" wrapText="1"/>
    </xf>
    <xf numFmtId="0" fontId="11" fillId="0" borderId="0" xfId="0" applyFont="1" applyAlignment="1">
      <alignment horizontal="center" vertical="center"/>
    </xf>
    <xf numFmtId="0" fontId="8" fillId="2" borderId="10" xfId="0" applyFont="1" applyFill="1" applyBorder="1" applyAlignment="1">
      <alignment horizontal="center" vertical="center" wrapText="1"/>
    </xf>
    <xf numFmtId="0" fontId="8" fillId="0" borderId="10" xfId="0" applyFont="1" applyBorder="1" applyAlignment="1">
      <alignment horizontal="left" vertical="center"/>
    </xf>
    <xf numFmtId="165" fontId="8" fillId="0" borderId="10" xfId="0" applyNumberFormat="1" applyFont="1" applyBorder="1" applyAlignment="1">
      <alignment horizontal="center" vertical="center"/>
    </xf>
    <xf numFmtId="2" fontId="8" fillId="2" borderId="10" xfId="0" applyNumberFormat="1" applyFont="1" applyFill="1" applyBorder="1" applyAlignment="1">
      <alignment horizontal="center" vertical="center"/>
    </xf>
    <xf numFmtId="1" fontId="8" fillId="2" borderId="10" xfId="0" applyNumberFormat="1" applyFont="1" applyFill="1" applyBorder="1" applyAlignment="1">
      <alignment horizontal="center" vertical="center"/>
    </xf>
    <xf numFmtId="2" fontId="17" fillId="7" borderId="10" xfId="0" applyNumberFormat="1" applyFont="1" applyFill="1" applyBorder="1" applyAlignment="1">
      <alignment horizontal="center" vertical="center"/>
    </xf>
    <xf numFmtId="2" fontId="8" fillId="0" borderId="10" xfId="0" applyNumberFormat="1" applyFont="1" applyFill="1" applyBorder="1" applyAlignment="1">
      <alignment horizontal="center" vertical="center"/>
    </xf>
    <xf numFmtId="10" fontId="8" fillId="0" borderId="10" xfId="2" applyNumberFormat="1" applyFont="1" applyFill="1" applyBorder="1" applyAlignment="1">
      <alignment horizontal="center" vertical="center"/>
    </xf>
    <xf numFmtId="2" fontId="8" fillId="6" borderId="10" xfId="0" applyNumberFormat="1" applyFont="1" applyFill="1" applyBorder="1" applyAlignment="1">
      <alignment horizontal="center" vertical="center"/>
    </xf>
    <xf numFmtId="2" fontId="8" fillId="0" borderId="28" xfId="0" applyNumberFormat="1" applyFont="1" applyBorder="1" applyAlignment="1">
      <alignment horizontal="center" vertical="center"/>
    </xf>
    <xf numFmtId="0" fontId="8" fillId="2" borderId="25" xfId="0" applyFont="1" applyFill="1" applyBorder="1" applyAlignment="1">
      <alignment horizontal="center" vertical="center" wrapText="1"/>
    </xf>
    <xf numFmtId="0" fontId="8" fillId="0" borderId="25" xfId="0" applyFont="1" applyBorder="1"/>
    <xf numFmtId="165" fontId="8" fillId="0" borderId="25" xfId="0" applyNumberFormat="1" applyFont="1" applyBorder="1" applyAlignment="1">
      <alignment horizontal="center" vertical="center"/>
    </xf>
    <xf numFmtId="2" fontId="9" fillId="2" borderId="25" xfId="0" applyNumberFormat="1" applyFont="1" applyFill="1" applyBorder="1" applyAlignment="1">
      <alignment horizontal="center" vertical="center"/>
    </xf>
    <xf numFmtId="2" fontId="17" fillId="7" borderId="25" xfId="0" applyNumberFormat="1" applyFont="1" applyFill="1" applyBorder="1" applyAlignment="1">
      <alignment horizontal="center" vertical="center"/>
    </xf>
    <xf numFmtId="2" fontId="8" fillId="0" borderId="25" xfId="0" applyNumberFormat="1" applyFont="1" applyFill="1" applyBorder="1" applyAlignment="1">
      <alignment horizontal="right" vertical="center"/>
    </xf>
    <xf numFmtId="10" fontId="8" fillId="0" borderId="25" xfId="2" applyNumberFormat="1" applyFont="1" applyFill="1" applyBorder="1" applyAlignment="1">
      <alignment horizontal="right" vertical="center"/>
    </xf>
    <xf numFmtId="2" fontId="8" fillId="6" borderId="25" xfId="0" applyNumberFormat="1" applyFont="1" applyFill="1" applyBorder="1" applyAlignment="1">
      <alignment horizontal="right" vertical="center"/>
    </xf>
    <xf numFmtId="2" fontId="11" fillId="0" borderId="25" xfId="0" applyNumberFormat="1" applyFont="1" applyFill="1" applyBorder="1" applyAlignment="1">
      <alignment horizontal="center"/>
    </xf>
    <xf numFmtId="2" fontId="11" fillId="0" borderId="27" xfId="0" applyNumberFormat="1" applyFont="1" applyBorder="1" applyAlignment="1">
      <alignment horizontal="center"/>
    </xf>
    <xf numFmtId="2" fontId="11" fillId="10" borderId="27" xfId="0" applyNumberFormat="1" applyFont="1" applyFill="1" applyBorder="1" applyAlignment="1">
      <alignment horizontal="center"/>
    </xf>
    <xf numFmtId="0" fontId="17" fillId="8" borderId="48" xfId="0" applyFont="1" applyFill="1" applyBorder="1" applyAlignment="1">
      <alignment vertical="center"/>
    </xf>
    <xf numFmtId="0" fontId="15" fillId="2" borderId="0" xfId="0" applyFont="1" applyFill="1" applyBorder="1" applyAlignment="1" applyProtection="1">
      <alignment horizontal="left" vertical="center"/>
      <protection locked="0"/>
    </xf>
    <xf numFmtId="0" fontId="22" fillId="0" borderId="14" xfId="0" applyFont="1" applyBorder="1" applyAlignment="1">
      <alignment vertical="center" wrapText="1"/>
    </xf>
    <xf numFmtId="0" fontId="22" fillId="0" borderId="55" xfId="0" applyFont="1" applyBorder="1" applyAlignment="1">
      <alignment vertical="center"/>
    </xf>
    <xf numFmtId="0" fontId="22" fillId="0" borderId="55" xfId="0" applyFont="1" applyBorder="1" applyAlignment="1">
      <alignment vertical="center" wrapText="1"/>
    </xf>
    <xf numFmtId="0" fontId="11" fillId="2" borderId="0" xfId="0" applyFont="1" applyFill="1" applyAlignment="1">
      <alignment horizontal="center"/>
    </xf>
    <xf numFmtId="0" fontId="8" fillId="3" borderId="11" xfId="3" applyFont="1" applyFill="1" applyBorder="1" applyAlignment="1">
      <alignment vertical="center" wrapText="1"/>
    </xf>
    <xf numFmtId="0" fontId="8" fillId="3" borderId="11" xfId="3" applyFont="1" applyFill="1" applyBorder="1" applyAlignment="1">
      <alignment horizontal="justify" vertical="center" wrapText="1"/>
    </xf>
    <xf numFmtId="0" fontId="8" fillId="3" borderId="11" xfId="3" applyFont="1" applyFill="1" applyBorder="1" applyAlignment="1">
      <alignment horizontal="center" vertical="center" wrapText="1"/>
    </xf>
    <xf numFmtId="0" fontId="8" fillId="0" borderId="11" xfId="0" applyFont="1" applyBorder="1"/>
    <xf numFmtId="0" fontId="0" fillId="3" borderId="11" xfId="3" applyFont="1" applyFill="1" applyBorder="1" applyAlignment="1">
      <alignment horizontal="center" vertical="center" wrapText="1"/>
    </xf>
    <xf numFmtId="49" fontId="8" fillId="3" borderId="11" xfId="0" applyNumberFormat="1" applyFont="1" applyFill="1" applyBorder="1" applyAlignment="1">
      <alignment horizontal="center" vertical="center"/>
    </xf>
    <xf numFmtId="0" fontId="8" fillId="3" borderId="11" xfId="3" applyFont="1" applyFill="1" applyBorder="1" applyAlignment="1">
      <alignment horizontal="left" vertical="center" wrapText="1"/>
    </xf>
    <xf numFmtId="0" fontId="8" fillId="0" borderId="11" xfId="0" applyFont="1" applyBorder="1" applyAlignment="1">
      <alignment horizontal="center" vertical="center"/>
    </xf>
    <xf numFmtId="0" fontId="8" fillId="11" borderId="11" xfId="0" applyFont="1" applyFill="1" applyBorder="1" applyAlignment="1">
      <alignment horizontal="center" vertical="center"/>
    </xf>
    <xf numFmtId="0" fontId="0" fillId="0" borderId="0" xfId="0" applyFont="1" applyBorder="1" applyAlignment="1">
      <alignment horizontal="left" vertical="center" wrapText="1"/>
    </xf>
    <xf numFmtId="0" fontId="22" fillId="0" borderId="14" xfId="0" applyFont="1" applyBorder="1" applyAlignment="1">
      <alignment horizontal="center" vertical="center" wrapText="1"/>
    </xf>
    <xf numFmtId="0" fontId="8" fillId="5" borderId="1" xfId="0" applyFont="1" applyFill="1" applyBorder="1" applyAlignment="1" applyProtection="1">
      <alignment horizontal="left" vertical="center" wrapText="1"/>
    </xf>
    <xf numFmtId="0" fontId="8" fillId="5" borderId="58" xfId="0" applyFont="1" applyFill="1" applyBorder="1" applyAlignment="1" applyProtection="1">
      <alignment horizontal="left" vertical="center" wrapText="1"/>
    </xf>
    <xf numFmtId="0" fontId="11" fillId="10" borderId="8" xfId="0" applyFont="1" applyFill="1" applyBorder="1" applyAlignment="1">
      <alignment horizontal="center" vertical="center" wrapText="1"/>
    </xf>
    <xf numFmtId="0" fontId="11" fillId="10" borderId="8" xfId="3" applyFont="1" applyFill="1" applyBorder="1" applyAlignment="1">
      <alignment horizontal="center" vertical="center" wrapText="1"/>
    </xf>
    <xf numFmtId="0" fontId="11" fillId="10" borderId="6" xfId="3" applyFont="1" applyFill="1" applyBorder="1" applyAlignment="1">
      <alignment horizontal="center" vertical="center" wrapText="1"/>
    </xf>
    <xf numFmtId="0" fontId="11" fillId="10" borderId="60" xfId="3" applyFont="1" applyFill="1" applyBorder="1" applyAlignment="1">
      <alignment horizontal="center" vertical="center" wrapText="1"/>
    </xf>
    <xf numFmtId="0" fontId="8" fillId="5" borderId="11" xfId="0" applyFont="1" applyFill="1" applyBorder="1" applyAlignment="1" applyProtection="1">
      <alignment horizontal="left" vertical="center" wrapText="1"/>
    </xf>
    <xf numFmtId="0" fontId="20" fillId="5" borderId="18" xfId="0" applyFont="1" applyFill="1" applyBorder="1" applyAlignment="1" applyProtection="1">
      <alignment horizontal="left" vertical="center" wrapText="1"/>
    </xf>
    <xf numFmtId="164" fontId="15" fillId="3" borderId="11" xfId="1" applyFont="1" applyFill="1" applyBorder="1" applyAlignment="1" applyProtection="1">
      <alignment horizontal="center" vertical="center"/>
    </xf>
    <xf numFmtId="164" fontId="15" fillId="3" borderId="18" xfId="1" applyFont="1" applyFill="1" applyBorder="1" applyAlignment="1" applyProtection="1">
      <alignment horizontal="center" vertical="center"/>
    </xf>
    <xf numFmtId="164" fontId="15" fillId="3" borderId="1" xfId="1" applyFont="1" applyFill="1" applyBorder="1" applyAlignment="1" applyProtection="1">
      <alignment horizontal="center" vertical="center"/>
    </xf>
    <xf numFmtId="1" fontId="15" fillId="12" borderId="14" xfId="0" applyNumberFormat="1" applyFont="1" applyFill="1" applyBorder="1" applyAlignment="1" applyProtection="1">
      <alignment horizontal="center" vertical="center" wrapText="1"/>
      <protection locked="0"/>
    </xf>
    <xf numFmtId="0" fontId="18" fillId="12" borderId="14" xfId="0" applyFont="1" applyFill="1" applyBorder="1" applyAlignment="1" applyProtection="1">
      <alignment horizontal="center" vertical="center" wrapText="1"/>
      <protection locked="0"/>
    </xf>
    <xf numFmtId="0" fontId="19" fillId="12" borderId="14" xfId="0" applyFont="1" applyFill="1" applyBorder="1" applyAlignment="1" applyProtection="1">
      <alignment horizontal="center" vertical="center" wrapText="1"/>
      <protection locked="0"/>
    </xf>
    <xf numFmtId="1" fontId="19" fillId="12" borderId="14" xfId="0" applyNumberFormat="1" applyFont="1" applyFill="1" applyBorder="1" applyAlignment="1" applyProtection="1">
      <alignment horizontal="center" vertical="center" wrapText="1"/>
      <protection locked="0"/>
    </xf>
    <xf numFmtId="1" fontId="18" fillId="12" borderId="14" xfId="0" applyNumberFormat="1" applyFont="1" applyFill="1" applyBorder="1" applyAlignment="1" applyProtection="1">
      <alignment horizontal="center" vertical="center" wrapText="1"/>
      <protection locked="0"/>
    </xf>
    <xf numFmtId="2" fontId="11" fillId="12" borderId="1" xfId="0" applyNumberFormat="1" applyFont="1" applyFill="1" applyBorder="1" applyAlignment="1" applyProtection="1">
      <alignment horizontal="center" vertical="center"/>
    </xf>
    <xf numFmtId="2" fontId="11" fillId="12" borderId="1" xfId="1" applyNumberFormat="1" applyFont="1" applyFill="1" applyBorder="1" applyAlignment="1" applyProtection="1">
      <alignment horizontal="center" vertical="center"/>
    </xf>
    <xf numFmtId="2" fontId="11" fillId="12" borderId="11" xfId="0" applyNumberFormat="1" applyFont="1" applyFill="1" applyBorder="1" applyAlignment="1" applyProtection="1">
      <alignment horizontal="center" vertical="center"/>
    </xf>
    <xf numFmtId="2" fontId="11" fillId="12" borderId="21" xfId="0" applyNumberFormat="1" applyFont="1" applyFill="1" applyBorder="1" applyAlignment="1" applyProtection="1">
      <alignment horizontal="center" vertical="center"/>
    </xf>
    <xf numFmtId="2" fontId="12" fillId="12" borderId="15" xfId="0" applyNumberFormat="1" applyFont="1" applyFill="1" applyBorder="1" applyAlignment="1" applyProtection="1">
      <alignment horizontal="center" vertical="center"/>
    </xf>
    <xf numFmtId="2" fontId="11" fillId="12" borderId="16" xfId="1" applyNumberFormat="1" applyFont="1" applyFill="1" applyBorder="1" applyAlignment="1" applyProtection="1">
      <alignment horizontal="center" vertical="center"/>
    </xf>
    <xf numFmtId="2" fontId="11" fillId="12" borderId="11" xfId="1" applyNumberFormat="1" applyFont="1" applyFill="1" applyBorder="1" applyAlignment="1" applyProtection="1">
      <alignment horizontal="center" vertical="center"/>
    </xf>
    <xf numFmtId="2" fontId="22" fillId="12" borderId="1" xfId="0" applyNumberFormat="1" applyFont="1" applyFill="1" applyBorder="1" applyAlignment="1" applyProtection="1">
      <alignment horizontal="center" vertical="center"/>
    </xf>
    <xf numFmtId="2" fontId="22" fillId="12" borderId="11" xfId="0" applyNumberFormat="1" applyFont="1" applyFill="1" applyBorder="1" applyAlignment="1" applyProtection="1">
      <alignment horizontal="center" vertical="center"/>
    </xf>
    <xf numFmtId="2" fontId="22" fillId="12" borderId="18" xfId="0" applyNumberFormat="1" applyFont="1" applyFill="1" applyBorder="1" applyAlignment="1" applyProtection="1">
      <alignment horizontal="center" vertical="center"/>
    </xf>
    <xf numFmtId="2" fontId="11" fillId="12" borderId="18" xfId="1" applyNumberFormat="1" applyFont="1" applyFill="1" applyBorder="1" applyAlignment="1" applyProtection="1">
      <alignment horizontal="center" vertical="center"/>
    </xf>
    <xf numFmtId="2" fontId="11" fillId="12" borderId="16" xfId="0" applyNumberFormat="1" applyFont="1" applyFill="1" applyBorder="1" applyAlignment="1" applyProtection="1">
      <alignment horizontal="center" vertical="center"/>
    </xf>
    <xf numFmtId="2" fontId="25" fillId="12" borderId="15" xfId="0" applyNumberFormat="1" applyFont="1" applyFill="1" applyBorder="1" applyAlignment="1" applyProtection="1">
      <alignment horizontal="center" vertical="center"/>
    </xf>
    <xf numFmtId="2" fontId="25" fillId="12" borderId="26" xfId="0" applyNumberFormat="1" applyFont="1" applyFill="1" applyBorder="1" applyAlignment="1" applyProtection="1">
      <alignment horizontal="center"/>
    </xf>
    <xf numFmtId="2" fontId="17" fillId="12" borderId="26" xfId="0" applyNumberFormat="1" applyFont="1" applyFill="1" applyBorder="1" applyAlignment="1" applyProtection="1">
      <alignment horizontal="center"/>
    </xf>
    <xf numFmtId="4" fontId="20" fillId="12" borderId="28" xfId="0" applyNumberFormat="1" applyFont="1" applyFill="1" applyBorder="1" applyAlignment="1" applyProtection="1">
      <alignment horizontal="center" vertical="center"/>
    </xf>
    <xf numFmtId="4" fontId="20" fillId="12" borderId="53" xfId="0" applyNumberFormat="1" applyFont="1" applyFill="1" applyBorder="1" applyAlignment="1" applyProtection="1">
      <alignment horizontal="center" vertical="center"/>
    </xf>
    <xf numFmtId="4" fontId="20" fillId="12" borderId="3" xfId="0" applyNumberFormat="1" applyFont="1" applyFill="1" applyBorder="1" applyAlignment="1" applyProtection="1">
      <alignment horizontal="center" vertical="center"/>
    </xf>
    <xf numFmtId="4" fontId="17" fillId="12" borderId="17" xfId="0" applyNumberFormat="1" applyFont="1" applyFill="1" applyBorder="1" applyAlignment="1" applyProtection="1">
      <alignment horizontal="center" vertical="center"/>
    </xf>
    <xf numFmtId="4" fontId="20" fillId="12" borderId="12" xfId="0" applyNumberFormat="1" applyFont="1" applyFill="1" applyBorder="1" applyAlignment="1" applyProtection="1">
      <alignment horizontal="center" vertical="center"/>
    </xf>
    <xf numFmtId="4" fontId="12" fillId="12" borderId="17" xfId="0" applyNumberFormat="1" applyFont="1" applyFill="1" applyBorder="1" applyAlignment="1" applyProtection="1">
      <alignment horizontal="center" vertical="center"/>
    </xf>
    <xf numFmtId="4" fontId="20" fillId="12" borderId="19" xfId="0" applyNumberFormat="1" applyFont="1" applyFill="1" applyBorder="1" applyAlignment="1" applyProtection="1">
      <alignment horizontal="center" vertical="center"/>
    </xf>
    <xf numFmtId="4" fontId="12" fillId="12" borderId="7" xfId="0" applyNumberFormat="1" applyFont="1" applyFill="1" applyBorder="1" applyAlignment="1" applyProtection="1">
      <alignment horizontal="center" vertical="center"/>
    </xf>
    <xf numFmtId="4" fontId="20" fillId="12" borderId="22" xfId="0" applyNumberFormat="1" applyFont="1" applyFill="1" applyBorder="1" applyAlignment="1" applyProtection="1">
      <alignment horizontal="center" vertical="center"/>
    </xf>
    <xf numFmtId="164" fontId="15" fillId="12" borderId="16" xfId="1" applyFont="1" applyFill="1" applyBorder="1" applyAlignment="1" applyProtection="1">
      <alignment horizontal="center" vertical="center"/>
    </xf>
    <xf numFmtId="1" fontId="17" fillId="12" borderId="20" xfId="0" applyNumberFormat="1" applyFont="1" applyFill="1" applyBorder="1" applyAlignment="1" applyProtection="1">
      <alignment horizontal="center" wrapText="1"/>
      <protection locked="0"/>
    </xf>
    <xf numFmtId="0" fontId="8" fillId="2" borderId="21" xfId="0" applyFont="1" applyFill="1" applyBorder="1" applyAlignment="1">
      <alignment horizontal="center" vertical="center" wrapText="1"/>
    </xf>
    <xf numFmtId="0" fontId="8" fillId="0" borderId="21" xfId="0" applyFont="1" applyBorder="1"/>
    <xf numFmtId="165" fontId="8" fillId="0" borderId="21" xfId="0" applyNumberFormat="1" applyFont="1" applyBorder="1" applyAlignment="1">
      <alignment horizontal="center" vertical="center"/>
    </xf>
    <xf numFmtId="2" fontId="9" fillId="2" borderId="21" xfId="0" applyNumberFormat="1" applyFont="1" applyFill="1" applyBorder="1" applyAlignment="1">
      <alignment horizontal="center" vertical="center"/>
    </xf>
    <xf numFmtId="2" fontId="17" fillId="7" borderId="21" xfId="0" applyNumberFormat="1" applyFont="1" applyFill="1" applyBorder="1" applyAlignment="1">
      <alignment horizontal="center" vertical="center"/>
    </xf>
    <xf numFmtId="2" fontId="8" fillId="0" borderId="21" xfId="0" applyNumberFormat="1" applyFont="1" applyFill="1" applyBorder="1" applyAlignment="1">
      <alignment horizontal="right" vertical="center"/>
    </xf>
    <xf numFmtId="10" fontId="8" fillId="0" borderId="21" xfId="2" applyNumberFormat="1" applyFont="1" applyFill="1" applyBorder="1" applyAlignment="1">
      <alignment horizontal="right" vertical="center"/>
    </xf>
    <xf numFmtId="2" fontId="8" fillId="6" borderId="21" xfId="0" applyNumberFormat="1" applyFont="1" applyFill="1" applyBorder="1" applyAlignment="1">
      <alignment horizontal="right" vertical="center"/>
    </xf>
    <xf numFmtId="2" fontId="11" fillId="0" borderId="21" xfId="0" applyNumberFormat="1" applyFont="1" applyFill="1" applyBorder="1" applyAlignment="1">
      <alignment horizontal="center"/>
    </xf>
    <xf numFmtId="2" fontId="11" fillId="0" borderId="62" xfId="0" applyNumberFormat="1" applyFont="1" applyBorder="1" applyAlignment="1">
      <alignment horizontal="center"/>
    </xf>
    <xf numFmtId="0" fontId="8" fillId="2" borderId="51" xfId="0" applyFont="1" applyFill="1" applyBorder="1" applyAlignment="1">
      <alignment horizontal="center" vertical="center" wrapText="1"/>
    </xf>
    <xf numFmtId="0" fontId="8" fillId="2" borderId="23" xfId="0" applyFont="1" applyFill="1" applyBorder="1" applyAlignment="1">
      <alignment horizontal="center" vertical="center" wrapText="1"/>
    </xf>
    <xf numFmtId="0" fontId="8" fillId="2" borderId="0" xfId="0" applyFont="1" applyFill="1" applyBorder="1" applyAlignment="1" applyProtection="1">
      <alignment horizontal="right" vertical="center"/>
      <protection locked="0"/>
    </xf>
    <xf numFmtId="0" fontId="11" fillId="3" borderId="0" xfId="0" applyFont="1" applyFill="1" applyBorder="1" applyAlignment="1" applyProtection="1">
      <alignment horizontal="center" wrapText="1"/>
      <protection locked="0"/>
    </xf>
    <xf numFmtId="2" fontId="11" fillId="2" borderId="0" xfId="0" applyNumberFormat="1" applyFont="1" applyFill="1" applyBorder="1" applyAlignment="1" applyProtection="1">
      <alignment horizontal="center" wrapText="1"/>
      <protection locked="0"/>
    </xf>
    <xf numFmtId="0" fontId="10" fillId="2" borderId="0" xfId="0" applyFont="1" applyFill="1" applyBorder="1" applyAlignment="1" applyProtection="1">
      <alignment horizontal="left" vertical="center" wrapText="1"/>
      <protection locked="0"/>
    </xf>
    <xf numFmtId="0" fontId="11" fillId="0" borderId="5" xfId="0" applyFont="1" applyBorder="1" applyAlignment="1" applyProtection="1">
      <alignment horizontal="center" vertical="center" textRotation="90" wrapText="1"/>
      <protection locked="0"/>
    </xf>
    <xf numFmtId="0" fontId="11" fillId="0" borderId="2" xfId="0" applyFont="1" applyBorder="1" applyAlignment="1" applyProtection="1">
      <alignment horizontal="center" vertical="center" textRotation="90" wrapText="1"/>
      <protection locked="0"/>
    </xf>
    <xf numFmtId="0" fontId="11" fillId="0" borderId="13" xfId="0" applyFont="1" applyBorder="1" applyAlignment="1" applyProtection="1">
      <alignment horizontal="center" vertical="center" textRotation="90" wrapText="1"/>
      <protection locked="0"/>
    </xf>
    <xf numFmtId="1" fontId="15" fillId="0" borderId="8" xfId="0" applyNumberFormat="1" applyFont="1" applyBorder="1" applyAlignment="1" applyProtection="1">
      <alignment horizontal="center" vertical="center" wrapText="1"/>
      <protection locked="0"/>
    </xf>
    <xf numFmtId="1" fontId="15" fillId="0" borderId="4" xfId="0" applyNumberFormat="1" applyFont="1" applyBorder="1" applyAlignment="1" applyProtection="1">
      <alignment horizontal="center" vertical="center" wrapText="1"/>
      <protection locked="0"/>
    </xf>
    <xf numFmtId="0" fontId="11" fillId="2" borderId="0" xfId="0" applyFont="1" applyFill="1" applyBorder="1" applyAlignment="1" applyProtection="1">
      <alignment horizontal="center"/>
      <protection locked="0"/>
    </xf>
    <xf numFmtId="0" fontId="22" fillId="0" borderId="0" xfId="0" applyFont="1" applyAlignment="1">
      <alignment horizontal="center"/>
    </xf>
    <xf numFmtId="1" fontId="15" fillId="3" borderId="8" xfId="0" applyNumberFormat="1" applyFont="1" applyFill="1" applyBorder="1" applyAlignment="1" applyProtection="1">
      <alignment horizontal="center" vertical="center" wrapText="1"/>
      <protection locked="0"/>
    </xf>
    <xf numFmtId="1" fontId="15" fillId="3" borderId="4" xfId="0" applyNumberFormat="1" applyFont="1" applyFill="1" applyBorder="1" applyAlignment="1" applyProtection="1">
      <alignment horizontal="center" vertical="center" wrapText="1"/>
      <protection locked="0"/>
    </xf>
    <xf numFmtId="1" fontId="15" fillId="3" borderId="20" xfId="0" applyNumberFormat="1" applyFont="1" applyFill="1" applyBorder="1" applyAlignment="1" applyProtection="1">
      <alignment horizontal="center" vertical="center" wrapText="1"/>
      <protection locked="0"/>
    </xf>
    <xf numFmtId="0" fontId="11" fillId="0" borderId="8" xfId="0" applyFont="1" applyBorder="1" applyAlignment="1" applyProtection="1">
      <alignment horizontal="center" vertical="center" textRotation="90" wrapText="1"/>
      <protection locked="0"/>
    </xf>
    <xf numFmtId="0" fontId="11" fillId="0" borderId="4" xfId="0" applyFont="1" applyBorder="1" applyAlignment="1" applyProtection="1">
      <alignment horizontal="center" vertical="center" textRotation="90" wrapText="1"/>
      <protection locked="0"/>
    </xf>
    <xf numFmtId="0" fontId="11" fillId="0" borderId="20" xfId="0" applyFont="1" applyBorder="1" applyAlignment="1" applyProtection="1">
      <alignment horizontal="center" vertical="center" textRotation="90" wrapText="1"/>
      <protection locked="0"/>
    </xf>
    <xf numFmtId="0" fontId="11" fillId="0" borderId="60" xfId="0" applyFont="1" applyBorder="1" applyAlignment="1" applyProtection="1">
      <alignment horizontal="center" vertical="center" textRotation="90" wrapText="1"/>
      <protection locked="0"/>
    </xf>
    <xf numFmtId="0" fontId="11" fillId="0" borderId="61" xfId="0" applyFont="1" applyBorder="1" applyAlignment="1" applyProtection="1">
      <alignment horizontal="center" vertical="center" textRotation="90" wrapText="1"/>
      <protection locked="0"/>
    </xf>
    <xf numFmtId="0" fontId="11" fillId="0" borderId="5" xfId="0" applyFont="1" applyBorder="1" applyAlignment="1">
      <alignment horizontal="center" vertical="center" wrapText="1"/>
    </xf>
    <xf numFmtId="0" fontId="11" fillId="0" borderId="23" xfId="0" applyFont="1" applyBorder="1" applyAlignment="1">
      <alignment horizontal="center" vertical="center" wrapText="1"/>
    </xf>
    <xf numFmtId="0" fontId="11" fillId="0" borderId="0" xfId="0" applyFont="1" applyAlignment="1">
      <alignment horizontal="center" vertical="center" wrapText="1"/>
    </xf>
    <xf numFmtId="0" fontId="23" fillId="0" borderId="0" xfId="0" applyFont="1" applyAlignment="1">
      <alignment horizontal="center"/>
    </xf>
    <xf numFmtId="0" fontId="11" fillId="0" borderId="0" xfId="0" applyFont="1" applyAlignment="1">
      <alignment horizontal="center"/>
    </xf>
    <xf numFmtId="0" fontId="11" fillId="0" borderId="7"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40" xfId="0" applyFont="1" applyBorder="1" applyAlignment="1">
      <alignment horizontal="center" vertical="center" wrapText="1"/>
    </xf>
    <xf numFmtId="0" fontId="11" fillId="5" borderId="43" xfId="0" applyFont="1" applyFill="1" applyBorder="1" applyAlignment="1">
      <alignment horizontal="left" vertical="center" wrapText="1"/>
    </xf>
    <xf numFmtId="0" fontId="11" fillId="5" borderId="36" xfId="0" applyFont="1" applyFill="1" applyBorder="1" applyAlignment="1">
      <alignment horizontal="left" vertical="center" wrapText="1"/>
    </xf>
    <xf numFmtId="0" fontId="11" fillId="5" borderId="44" xfId="0" applyFont="1" applyFill="1" applyBorder="1" applyAlignment="1">
      <alignment horizontal="left" vertical="center" wrapText="1"/>
    </xf>
    <xf numFmtId="0" fontId="11" fillId="0" borderId="60"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0" xfId="0" applyFont="1" applyAlignment="1">
      <alignment horizontal="center" vertical="center"/>
    </xf>
    <xf numFmtId="0" fontId="22" fillId="0" borderId="0" xfId="0" applyFont="1" applyAlignment="1"/>
    <xf numFmtId="0" fontId="11" fillId="10" borderId="31" xfId="0" applyFont="1" applyFill="1" applyBorder="1" applyAlignment="1">
      <alignment horizontal="center" vertical="center" wrapText="1"/>
    </xf>
    <xf numFmtId="0" fontId="0" fillId="10" borderId="32" xfId="0" applyFont="1" applyFill="1" applyBorder="1" applyAlignment="1"/>
    <xf numFmtId="0" fontId="0" fillId="10" borderId="15" xfId="0" applyFont="1" applyFill="1" applyBorder="1" applyAlignment="1"/>
    <xf numFmtId="2" fontId="8" fillId="10" borderId="17" xfId="0" applyNumberFormat="1" applyFont="1" applyFill="1" applyBorder="1" applyAlignment="1">
      <alignment horizontal="right" vertical="center"/>
    </xf>
    <xf numFmtId="0" fontId="0" fillId="10" borderId="32" xfId="0" applyFont="1" applyFill="1" applyBorder="1" applyAlignment="1">
      <alignment horizontal="right" vertical="center"/>
    </xf>
    <xf numFmtId="0" fontId="0" fillId="10" borderId="15" xfId="0" applyFont="1" applyFill="1" applyBorder="1" applyAlignment="1">
      <alignment horizontal="right" vertical="center"/>
    </xf>
    <xf numFmtId="0" fontId="9" fillId="0" borderId="30" xfId="0" applyFont="1" applyBorder="1" applyAlignment="1">
      <alignment horizontal="right"/>
    </xf>
    <xf numFmtId="0" fontId="11" fillId="0" borderId="8" xfId="0" applyFont="1" applyBorder="1" applyAlignment="1">
      <alignment horizontal="center" textRotation="90" wrapText="1"/>
    </xf>
    <xf numFmtId="0" fontId="11" fillId="0" borderId="4" xfId="0" applyFont="1" applyBorder="1" applyAlignment="1">
      <alignment horizontal="center" textRotation="90" wrapText="1"/>
    </xf>
    <xf numFmtId="0" fontId="11" fillId="0" borderId="34" xfId="0" applyFont="1" applyBorder="1" applyAlignment="1">
      <alignment horizontal="center" textRotation="90" wrapText="1"/>
    </xf>
    <xf numFmtId="0" fontId="11" fillId="0" borderId="39" xfId="0" applyFont="1" applyBorder="1" applyAlignment="1">
      <alignment horizontal="center" textRotation="90" wrapText="1"/>
    </xf>
    <xf numFmtId="0" fontId="11" fillId="0" borderId="9" xfId="0" applyFont="1" applyBorder="1" applyAlignment="1">
      <alignment horizontal="center" vertical="center" wrapText="1"/>
    </xf>
    <xf numFmtId="0" fontId="11" fillId="0" borderId="21"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35" xfId="0" applyFont="1" applyBorder="1" applyAlignment="1">
      <alignment horizontal="center"/>
    </xf>
    <xf numFmtId="0" fontId="11" fillId="0" borderId="36" xfId="0" applyFont="1" applyBorder="1" applyAlignment="1">
      <alignment horizontal="center"/>
    </xf>
    <xf numFmtId="0" fontId="11" fillId="0" borderId="37" xfId="0" applyFont="1" applyBorder="1" applyAlignment="1">
      <alignment horizontal="center"/>
    </xf>
    <xf numFmtId="0" fontId="8" fillId="0" borderId="0" xfId="0" applyFont="1" applyAlignment="1">
      <alignment horizontal="left" vertical="center"/>
    </xf>
    <xf numFmtId="0" fontId="11" fillId="8" borderId="45" xfId="0" applyFont="1" applyFill="1" applyBorder="1" applyAlignment="1">
      <alignment horizontal="right" vertical="center"/>
    </xf>
    <xf numFmtId="0" fontId="11" fillId="8" borderId="46" xfId="0" applyFont="1" applyFill="1" applyBorder="1" applyAlignment="1">
      <alignment horizontal="right" vertical="center"/>
    </xf>
    <xf numFmtId="0" fontId="11" fillId="8" borderId="47" xfId="0" applyFont="1" applyFill="1" applyBorder="1" applyAlignment="1">
      <alignment horizontal="right" vertical="center"/>
    </xf>
    <xf numFmtId="0" fontId="17" fillId="8" borderId="48" xfId="0" applyFont="1" applyFill="1" applyBorder="1" applyAlignment="1">
      <alignment horizontal="center" vertical="center"/>
    </xf>
    <xf numFmtId="0" fontId="17" fillId="8" borderId="49" xfId="0" applyFont="1" applyFill="1" applyBorder="1" applyAlignment="1">
      <alignment horizontal="center" vertical="center"/>
    </xf>
    <xf numFmtId="0" fontId="15" fillId="2" borderId="6" xfId="0" applyFont="1" applyFill="1" applyBorder="1" applyAlignment="1" applyProtection="1">
      <alignment horizontal="left" vertical="center"/>
      <protection locked="0"/>
    </xf>
    <xf numFmtId="0" fontId="15" fillId="2" borderId="0" xfId="0" applyFont="1" applyFill="1" applyBorder="1" applyAlignment="1" applyProtection="1">
      <alignment horizontal="left" vertical="center"/>
      <protection locked="0"/>
    </xf>
    <xf numFmtId="0" fontId="8" fillId="0" borderId="0" xfId="0" applyFont="1" applyAlignment="1">
      <alignment horizontal="left" vertical="center" wrapText="1"/>
    </xf>
    <xf numFmtId="0" fontId="21" fillId="2" borderId="7" xfId="0" applyFont="1" applyFill="1" applyBorder="1" applyAlignment="1">
      <alignment horizontal="left" vertical="center" wrapText="1"/>
    </xf>
    <xf numFmtId="0" fontId="21" fillId="2" borderId="36" xfId="0" applyFont="1" applyFill="1" applyBorder="1" applyAlignment="1">
      <alignment horizontal="left" vertical="center" wrapText="1"/>
    </xf>
    <xf numFmtId="0" fontId="21" fillId="2" borderId="44" xfId="0" applyFont="1" applyFill="1" applyBorder="1" applyAlignment="1">
      <alignment horizontal="left" vertical="center" wrapText="1"/>
    </xf>
    <xf numFmtId="49" fontId="11" fillId="9" borderId="31" xfId="0" applyNumberFormat="1" applyFont="1" applyFill="1" applyBorder="1" applyAlignment="1">
      <alignment horizontal="right" vertical="center" wrapText="1"/>
    </xf>
    <xf numFmtId="49" fontId="11" fillId="9" borderId="33" xfId="0" applyNumberFormat="1" applyFont="1" applyFill="1" applyBorder="1" applyAlignment="1">
      <alignment horizontal="right" vertical="center" wrapText="1"/>
    </xf>
    <xf numFmtId="0" fontId="11" fillId="2" borderId="30" xfId="0" applyFont="1" applyFill="1" applyBorder="1" applyAlignment="1">
      <alignment horizontal="left" vertical="center" wrapText="1"/>
    </xf>
    <xf numFmtId="0" fontId="11" fillId="2" borderId="0" xfId="0" applyFont="1" applyFill="1" applyAlignment="1">
      <alignment horizontal="center"/>
    </xf>
    <xf numFmtId="0" fontId="8" fillId="2" borderId="0" xfId="0" applyFont="1" applyFill="1" applyAlignment="1">
      <alignment horizontal="left" vertical="center" wrapText="1"/>
    </xf>
    <xf numFmtId="0" fontId="11" fillId="2" borderId="0" xfId="0" applyFont="1" applyFill="1" applyBorder="1" applyAlignment="1" applyProtection="1">
      <alignment horizontal="right" vertical="center"/>
      <protection locked="0"/>
    </xf>
    <xf numFmtId="0" fontId="0" fillId="0" borderId="0" xfId="0" applyFont="1" applyAlignment="1"/>
    <xf numFmtId="0" fontId="11" fillId="11" borderId="11" xfId="0" applyFont="1" applyFill="1" applyBorder="1" applyAlignment="1">
      <alignment horizontal="right" vertical="center"/>
    </xf>
    <xf numFmtId="0" fontId="11" fillId="2" borderId="31" xfId="0" applyFont="1" applyFill="1" applyBorder="1" applyAlignment="1">
      <alignment horizontal="left" vertical="center" wrapText="1"/>
    </xf>
    <xf numFmtId="0" fontId="0" fillId="0" borderId="32" xfId="0" applyFont="1" applyBorder="1" applyAlignment="1">
      <alignment horizontal="left" vertical="center" wrapText="1"/>
    </xf>
    <xf numFmtId="0" fontId="0" fillId="0" borderId="33" xfId="0" applyFont="1" applyBorder="1" applyAlignment="1">
      <alignment horizontal="left" vertical="center" wrapText="1"/>
    </xf>
    <xf numFmtId="0" fontId="11" fillId="2" borderId="17" xfId="0" applyFont="1" applyFill="1" applyBorder="1" applyAlignment="1">
      <alignment horizontal="center" vertical="center" wrapText="1"/>
    </xf>
    <xf numFmtId="0" fontId="11" fillId="2" borderId="15" xfId="0" applyFont="1" applyFill="1" applyBorder="1" applyAlignment="1">
      <alignment horizontal="center" vertical="center" wrapText="1"/>
    </xf>
    <xf numFmtId="0" fontId="11" fillId="8" borderId="35" xfId="0" applyFont="1" applyFill="1" applyBorder="1" applyAlignment="1">
      <alignment horizontal="center" vertical="center" wrapText="1"/>
    </xf>
    <xf numFmtId="0" fontId="11" fillId="8" borderId="37" xfId="0" applyFont="1" applyFill="1" applyBorder="1" applyAlignment="1">
      <alignment horizontal="center" vertical="center" wrapText="1"/>
    </xf>
    <xf numFmtId="0" fontId="11" fillId="4" borderId="52" xfId="0" applyFont="1" applyFill="1" applyBorder="1" applyAlignment="1">
      <alignment horizontal="right"/>
    </xf>
    <xf numFmtId="0" fontId="11" fillId="4" borderId="57" xfId="0" applyFont="1" applyFill="1" applyBorder="1" applyAlignment="1">
      <alignment horizontal="right"/>
    </xf>
    <xf numFmtId="0" fontId="11" fillId="4" borderId="56" xfId="0" applyFont="1" applyFill="1" applyBorder="1" applyAlignment="1">
      <alignment horizontal="right"/>
    </xf>
    <xf numFmtId="0" fontId="11" fillId="4" borderId="45" xfId="0" applyFont="1" applyFill="1" applyBorder="1" applyAlignment="1">
      <alignment horizontal="right"/>
    </xf>
    <xf numFmtId="0" fontId="11" fillId="4" borderId="46" xfId="0" applyFont="1" applyFill="1" applyBorder="1" applyAlignment="1">
      <alignment horizontal="right"/>
    </xf>
    <xf numFmtId="0" fontId="11" fillId="4" borderId="47" xfId="0" applyFont="1" applyFill="1" applyBorder="1" applyAlignment="1">
      <alignment horizontal="right"/>
    </xf>
    <xf numFmtId="0" fontId="11" fillId="2" borderId="14" xfId="0" applyFont="1" applyFill="1" applyBorder="1" applyAlignment="1">
      <alignment horizontal="left" vertical="center" wrapText="1"/>
    </xf>
    <xf numFmtId="0" fontId="0" fillId="0" borderId="14" xfId="0" applyBorder="1" applyAlignment="1">
      <alignment horizontal="left" vertical="center" wrapText="1"/>
    </xf>
  </cellXfs>
  <cellStyles count="4">
    <cellStyle name="Komats" xfId="1" builtinId="3"/>
    <cellStyle name="Normal 2" xfId="3"/>
    <cellStyle name="Parasts" xfId="0" builtinId="0"/>
    <cellStyle name="Procenti"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I49"/>
  <sheetViews>
    <sheetView topLeftCell="A3" zoomScaleNormal="100" workbookViewId="0">
      <selection activeCell="M12" sqref="M12"/>
    </sheetView>
  </sheetViews>
  <sheetFormatPr defaultColWidth="9.1796875" defaultRowHeight="14.5" x14ac:dyDescent="0.35"/>
  <cols>
    <col min="1" max="1" width="20.81640625" style="21" customWidth="1"/>
    <col min="2" max="2" width="32.81640625" style="22" customWidth="1"/>
    <col min="3" max="3" width="15.453125" style="23" customWidth="1"/>
    <col min="4" max="4" width="15.453125" style="24" customWidth="1"/>
    <col min="5" max="5" width="17.54296875" style="5" customWidth="1"/>
    <col min="6" max="6" width="19.54296875" style="5" customWidth="1"/>
    <col min="7" max="7" width="16.453125" style="60" customWidth="1"/>
    <col min="8" max="8" width="15.1796875" style="22" hidden="1" customWidth="1"/>
    <col min="9" max="9" width="9.1796875" style="26" customWidth="1"/>
    <col min="10" max="16384" width="9.1796875" style="22"/>
  </cols>
  <sheetData>
    <row r="1" spans="1:9" x14ac:dyDescent="0.35">
      <c r="G1" s="25" t="s">
        <v>154</v>
      </c>
    </row>
    <row r="2" spans="1:9" x14ac:dyDescent="0.35">
      <c r="A2" s="27"/>
      <c r="B2" s="28"/>
      <c r="C2" s="29"/>
      <c r="D2" s="195"/>
      <c r="E2" s="195"/>
      <c r="F2" s="195"/>
      <c r="G2" s="195"/>
      <c r="H2" s="30"/>
    </row>
    <row r="3" spans="1:9" x14ac:dyDescent="0.35">
      <c r="A3" s="204" t="s">
        <v>136</v>
      </c>
      <c r="B3" s="205"/>
      <c r="C3" s="205"/>
      <c r="D3" s="205"/>
      <c r="E3" s="205"/>
      <c r="F3" s="205"/>
      <c r="G3" s="205"/>
      <c r="H3" s="30"/>
    </row>
    <row r="4" spans="1:9" ht="15" customHeight="1" x14ac:dyDescent="0.35">
      <c r="A4" s="196" t="s">
        <v>127</v>
      </c>
      <c r="B4" s="196"/>
      <c r="C4" s="196"/>
      <c r="D4" s="196"/>
      <c r="E4" s="196"/>
      <c r="F4" s="196"/>
      <c r="G4" s="196"/>
      <c r="H4" s="30"/>
    </row>
    <row r="5" spans="1:9" ht="17.25" customHeight="1" x14ac:dyDescent="0.35">
      <c r="A5" s="31"/>
      <c r="B5" s="31"/>
      <c r="C5" s="197" t="s">
        <v>137</v>
      </c>
      <c r="D5" s="197"/>
      <c r="E5" s="197"/>
      <c r="F5" s="31"/>
      <c r="G5" s="32"/>
      <c r="H5" s="30"/>
    </row>
    <row r="6" spans="1:9" ht="18.5" customHeight="1" thickBot="1" x14ac:dyDescent="0.4">
      <c r="A6" s="198"/>
      <c r="B6" s="198"/>
      <c r="C6" s="198"/>
      <c r="D6" s="198"/>
      <c r="E6" s="198"/>
      <c r="F6" s="198"/>
      <c r="G6" s="198"/>
      <c r="H6" s="28"/>
      <c r="I6" s="84"/>
    </row>
    <row r="7" spans="1:9" ht="156" customHeight="1" thickBot="1" x14ac:dyDescent="0.4">
      <c r="A7" s="33" t="s">
        <v>0</v>
      </c>
      <c r="B7" s="34" t="s">
        <v>1</v>
      </c>
      <c r="C7" s="35" t="s">
        <v>104</v>
      </c>
      <c r="D7" s="36" t="s">
        <v>105</v>
      </c>
      <c r="E7" s="34" t="s">
        <v>106</v>
      </c>
      <c r="F7" s="37" t="s">
        <v>107</v>
      </c>
      <c r="G7" s="38" t="s">
        <v>108</v>
      </c>
      <c r="H7" s="30"/>
    </row>
    <row r="8" spans="1:9" ht="10.5" customHeight="1" thickBot="1" x14ac:dyDescent="0.4">
      <c r="A8" s="153">
        <v>1</v>
      </c>
      <c r="B8" s="154">
        <v>2</v>
      </c>
      <c r="C8" s="155">
        <v>3</v>
      </c>
      <c r="D8" s="156">
        <v>4</v>
      </c>
      <c r="E8" s="154">
        <v>5</v>
      </c>
      <c r="F8" s="154">
        <v>6</v>
      </c>
      <c r="G8" s="155">
        <v>7</v>
      </c>
      <c r="H8" s="30"/>
    </row>
    <row r="9" spans="1:9" ht="32" customHeight="1" thickBot="1" x14ac:dyDescent="0.4">
      <c r="A9" s="200" t="s">
        <v>77</v>
      </c>
      <c r="B9" s="141" t="s">
        <v>130</v>
      </c>
      <c r="C9" s="157">
        <v>247</v>
      </c>
      <c r="D9" s="158">
        <v>2</v>
      </c>
      <c r="E9" s="40"/>
      <c r="F9" s="172" t="e">
        <f>D9*(C9/E9)*52/12</f>
        <v>#DIV/0!</v>
      </c>
      <c r="G9" s="203">
        <v>0</v>
      </c>
      <c r="H9" s="30"/>
    </row>
    <row r="10" spans="1:9" ht="29.5" customHeight="1" x14ac:dyDescent="0.35">
      <c r="A10" s="200"/>
      <c r="B10" s="141" t="s">
        <v>131</v>
      </c>
      <c r="C10" s="157">
        <v>38.6</v>
      </c>
      <c r="D10" s="158">
        <v>5</v>
      </c>
      <c r="E10" s="40"/>
      <c r="F10" s="172" t="e">
        <f>D10*(C10/E10)*52/12</f>
        <v>#DIV/0!</v>
      </c>
      <c r="G10" s="203"/>
      <c r="H10" s="30"/>
    </row>
    <row r="11" spans="1:9" ht="28.5" customHeight="1" x14ac:dyDescent="0.35">
      <c r="A11" s="200"/>
      <c r="B11" s="141" t="s">
        <v>132</v>
      </c>
      <c r="C11" s="159">
        <v>98.1</v>
      </c>
      <c r="D11" s="158">
        <v>1</v>
      </c>
      <c r="E11" s="40"/>
      <c r="F11" s="173" t="e">
        <f>D11*(C11/E11)*52/12</f>
        <v>#DIV/0!</v>
      </c>
      <c r="G11" s="203"/>
      <c r="H11" s="30"/>
    </row>
    <row r="12" spans="1:9" ht="33.5" customHeight="1" thickBot="1" x14ac:dyDescent="0.4">
      <c r="A12" s="200"/>
      <c r="B12" s="39" t="s">
        <v>133</v>
      </c>
      <c r="C12" s="160">
        <v>224</v>
      </c>
      <c r="D12" s="158">
        <v>5</v>
      </c>
      <c r="E12" s="40"/>
      <c r="F12" s="174" t="e">
        <f>D12*(C12/E12)*52/12</f>
        <v>#DIV/0!</v>
      </c>
      <c r="G12" s="203"/>
      <c r="H12" s="30"/>
    </row>
    <row r="13" spans="1:9" ht="15" customHeight="1" thickBot="1" x14ac:dyDescent="0.4">
      <c r="A13" s="201"/>
      <c r="B13" s="42" t="s">
        <v>2</v>
      </c>
      <c r="C13" s="161">
        <f>SUM(C9:C12)</f>
        <v>607.70000000000005</v>
      </c>
      <c r="D13" s="162"/>
      <c r="E13" s="181"/>
      <c r="F13" s="175" t="e">
        <f>SUM(F9:F12)</f>
        <v>#DIV/0!</v>
      </c>
      <c r="G13" s="152"/>
      <c r="H13" s="30"/>
    </row>
    <row r="14" spans="1:9" ht="13.5" customHeight="1" x14ac:dyDescent="0.35">
      <c r="A14" s="199" t="s">
        <v>78</v>
      </c>
      <c r="B14" s="141" t="s">
        <v>131</v>
      </c>
      <c r="C14" s="159">
        <v>96.4</v>
      </c>
      <c r="D14" s="163">
        <v>5</v>
      </c>
      <c r="E14" s="41"/>
      <c r="F14" s="176" t="e">
        <f t="shared" ref="F14:F17" si="0">D14*(C14/E14)*52/12</f>
        <v>#DIV/0!</v>
      </c>
      <c r="G14" s="202">
        <v>0</v>
      </c>
      <c r="H14" s="30"/>
    </row>
    <row r="15" spans="1:9" ht="27.75" customHeight="1" x14ac:dyDescent="0.35">
      <c r="A15" s="200"/>
      <c r="B15" s="39" t="s">
        <v>133</v>
      </c>
      <c r="C15" s="159">
        <v>463.2</v>
      </c>
      <c r="D15" s="163">
        <v>5</v>
      </c>
      <c r="E15" s="41"/>
      <c r="F15" s="176" t="e">
        <f t="shared" si="0"/>
        <v>#DIV/0!</v>
      </c>
      <c r="G15" s="203"/>
      <c r="H15" s="30"/>
    </row>
    <row r="16" spans="1:9" ht="27.75" customHeight="1" x14ac:dyDescent="0.35">
      <c r="A16" s="200"/>
      <c r="B16" s="39" t="s">
        <v>134</v>
      </c>
      <c r="C16" s="159">
        <v>317.60000000000002</v>
      </c>
      <c r="D16" s="163">
        <v>5</v>
      </c>
      <c r="E16" s="41"/>
      <c r="F16" s="176" t="e">
        <f t="shared" si="0"/>
        <v>#DIV/0!</v>
      </c>
      <c r="G16" s="203"/>
      <c r="H16" s="30"/>
    </row>
    <row r="17" spans="1:8" ht="27.75" customHeight="1" thickBot="1" x14ac:dyDescent="0.4">
      <c r="A17" s="200"/>
      <c r="B17" s="39" t="s">
        <v>135</v>
      </c>
      <c r="C17" s="159">
        <v>351.1</v>
      </c>
      <c r="D17" s="163">
        <v>5</v>
      </c>
      <c r="E17" s="41"/>
      <c r="F17" s="176" t="e">
        <f t="shared" si="0"/>
        <v>#DIV/0!</v>
      </c>
      <c r="G17" s="203"/>
      <c r="H17" s="30"/>
    </row>
    <row r="18" spans="1:8" ht="15" customHeight="1" thickBot="1" x14ac:dyDescent="0.4">
      <c r="A18" s="201"/>
      <c r="B18" s="42" t="s">
        <v>2</v>
      </c>
      <c r="C18" s="161">
        <f>SUM(C14:C17)</f>
        <v>1228.3000000000002</v>
      </c>
      <c r="D18" s="162"/>
      <c r="E18" s="181"/>
      <c r="F18" s="177" t="e">
        <f>SUM(F14:F17)</f>
        <v>#DIV/0!</v>
      </c>
      <c r="G18" s="152"/>
      <c r="H18" s="30"/>
    </row>
    <row r="19" spans="1:8" ht="30.5" customHeight="1" x14ac:dyDescent="0.35">
      <c r="A19" s="199" t="s">
        <v>79</v>
      </c>
      <c r="B19" s="141" t="s">
        <v>130</v>
      </c>
      <c r="C19" s="159">
        <v>66</v>
      </c>
      <c r="D19" s="158">
        <v>2</v>
      </c>
      <c r="E19" s="41"/>
      <c r="F19" s="176" t="e">
        <f t="shared" ref="F19:F44" si="1">D19*(C19/E19)*52/12</f>
        <v>#DIV/0!</v>
      </c>
      <c r="G19" s="202">
        <v>0</v>
      </c>
      <c r="H19" s="30"/>
    </row>
    <row r="20" spans="1:8" ht="14.5" customHeight="1" x14ac:dyDescent="0.35">
      <c r="A20" s="200"/>
      <c r="B20" s="141" t="s">
        <v>131</v>
      </c>
      <c r="C20" s="159">
        <v>76.5</v>
      </c>
      <c r="D20" s="158">
        <v>5</v>
      </c>
      <c r="E20" s="41"/>
      <c r="F20" s="176" t="e">
        <f t="shared" si="1"/>
        <v>#DIV/0!</v>
      </c>
      <c r="G20" s="203"/>
      <c r="H20" s="30"/>
    </row>
    <row r="21" spans="1:8" ht="14.5" customHeight="1" x14ac:dyDescent="0.35">
      <c r="A21" s="200"/>
      <c r="B21" s="141" t="s">
        <v>132</v>
      </c>
      <c r="C21" s="159">
        <v>96</v>
      </c>
      <c r="D21" s="158">
        <v>1</v>
      </c>
      <c r="E21" s="41"/>
      <c r="F21" s="176" t="e">
        <f t="shared" si="1"/>
        <v>#DIV/0!</v>
      </c>
      <c r="G21" s="203"/>
      <c r="H21" s="30"/>
    </row>
    <row r="22" spans="1:8" ht="29" customHeight="1" x14ac:dyDescent="0.35">
      <c r="A22" s="200"/>
      <c r="B22" s="39" t="s">
        <v>133</v>
      </c>
      <c r="C22" s="159">
        <v>573.79999999999995</v>
      </c>
      <c r="D22" s="163">
        <v>5</v>
      </c>
      <c r="E22" s="41"/>
      <c r="F22" s="176" t="e">
        <f t="shared" si="1"/>
        <v>#DIV/0!</v>
      </c>
      <c r="G22" s="203"/>
      <c r="H22" s="30"/>
    </row>
    <row r="23" spans="1:8" ht="30.5" customHeight="1" thickBot="1" x14ac:dyDescent="0.4">
      <c r="A23" s="200"/>
      <c r="B23" s="39" t="s">
        <v>134</v>
      </c>
      <c r="C23" s="159">
        <v>232.9</v>
      </c>
      <c r="D23" s="163">
        <v>5</v>
      </c>
      <c r="E23" s="41"/>
      <c r="F23" s="176" t="e">
        <f t="shared" si="1"/>
        <v>#DIV/0!</v>
      </c>
      <c r="G23" s="203"/>
      <c r="H23" s="30"/>
    </row>
    <row r="24" spans="1:8" ht="15" thickBot="1" x14ac:dyDescent="0.4">
      <c r="A24" s="201"/>
      <c r="B24" s="42" t="s">
        <v>2</v>
      </c>
      <c r="C24" s="161">
        <f>SUM(C19:C23)</f>
        <v>1045.2</v>
      </c>
      <c r="D24" s="162"/>
      <c r="E24" s="181"/>
      <c r="F24" s="177" t="e">
        <f>SUM(F19:F23)</f>
        <v>#DIV/0!</v>
      </c>
      <c r="G24" s="152"/>
      <c r="H24" s="30"/>
    </row>
    <row r="25" spans="1:8" ht="25.5" customHeight="1" x14ac:dyDescent="0.35">
      <c r="A25" s="212" t="s">
        <v>155</v>
      </c>
      <c r="B25" s="39" t="s">
        <v>130</v>
      </c>
      <c r="C25" s="164">
        <v>69.900000000000006</v>
      </c>
      <c r="D25" s="158">
        <v>2</v>
      </c>
      <c r="E25" s="151"/>
      <c r="F25" s="176" t="e">
        <f t="shared" si="1"/>
        <v>#DIV/0!</v>
      </c>
      <c r="G25" s="206">
        <v>0</v>
      </c>
      <c r="H25" s="30"/>
    </row>
    <row r="26" spans="1:8" ht="29" x14ac:dyDescent="0.35">
      <c r="A26" s="213"/>
      <c r="B26" s="147" t="s">
        <v>131</v>
      </c>
      <c r="C26" s="165">
        <v>3.8</v>
      </c>
      <c r="D26" s="163">
        <v>2</v>
      </c>
      <c r="E26" s="149"/>
      <c r="F26" s="176" t="e">
        <f t="shared" si="1"/>
        <v>#DIV/0!</v>
      </c>
      <c r="G26" s="207"/>
      <c r="H26" s="30"/>
    </row>
    <row r="27" spans="1:8" ht="15" thickBot="1" x14ac:dyDescent="0.4">
      <c r="A27" s="213"/>
      <c r="B27" s="148" t="s">
        <v>158</v>
      </c>
      <c r="C27" s="166">
        <v>15.8</v>
      </c>
      <c r="D27" s="167">
        <v>2</v>
      </c>
      <c r="E27" s="150"/>
      <c r="F27" s="176" t="e">
        <f t="shared" si="1"/>
        <v>#DIV/0!</v>
      </c>
      <c r="G27" s="208"/>
      <c r="H27" s="30"/>
    </row>
    <row r="28" spans="1:8" ht="15" thickBot="1" x14ac:dyDescent="0.4">
      <c r="A28" s="201"/>
      <c r="B28" s="42" t="s">
        <v>2</v>
      </c>
      <c r="C28" s="161">
        <f>SUM(C25:C27)</f>
        <v>89.5</v>
      </c>
      <c r="D28" s="162"/>
      <c r="E28" s="181"/>
      <c r="F28" s="177" t="e">
        <f>SUM(F25:F27)</f>
        <v>#DIV/0!</v>
      </c>
      <c r="G28" s="152"/>
      <c r="H28" s="30"/>
    </row>
    <row r="29" spans="1:8" ht="29" x14ac:dyDescent="0.35">
      <c r="A29" s="199" t="s">
        <v>81</v>
      </c>
      <c r="B29" s="141" t="s">
        <v>130</v>
      </c>
      <c r="C29" s="157">
        <v>92.4</v>
      </c>
      <c r="D29" s="158">
        <v>2</v>
      </c>
      <c r="E29" s="40"/>
      <c r="F29" s="174" t="e">
        <f t="shared" si="1"/>
        <v>#DIV/0!</v>
      </c>
      <c r="G29" s="203">
        <v>0</v>
      </c>
      <c r="H29" s="30"/>
    </row>
    <row r="30" spans="1:8" ht="29" x14ac:dyDescent="0.35">
      <c r="A30" s="200"/>
      <c r="B30" s="141" t="s">
        <v>131</v>
      </c>
      <c r="C30" s="159">
        <v>51.1</v>
      </c>
      <c r="D30" s="163">
        <v>5</v>
      </c>
      <c r="E30" s="41"/>
      <c r="F30" s="178" t="e">
        <f t="shared" si="1"/>
        <v>#DIV/0!</v>
      </c>
      <c r="G30" s="203"/>
      <c r="H30" s="30"/>
    </row>
    <row r="31" spans="1:8" ht="29" x14ac:dyDescent="0.35">
      <c r="A31" s="200"/>
      <c r="B31" s="39" t="s">
        <v>133</v>
      </c>
      <c r="C31" s="159">
        <v>105.2</v>
      </c>
      <c r="D31" s="163">
        <v>5</v>
      </c>
      <c r="E31" s="41"/>
      <c r="F31" s="178" t="e">
        <f t="shared" si="1"/>
        <v>#DIV/0!</v>
      </c>
      <c r="G31" s="203"/>
      <c r="H31" s="30"/>
    </row>
    <row r="32" spans="1:8" ht="29" x14ac:dyDescent="0.35">
      <c r="A32" s="200"/>
      <c r="B32" s="39" t="s">
        <v>134</v>
      </c>
      <c r="C32" s="159">
        <v>95</v>
      </c>
      <c r="D32" s="163">
        <v>5</v>
      </c>
      <c r="E32" s="41"/>
      <c r="F32" s="178" t="e">
        <f t="shared" si="1"/>
        <v>#DIV/0!</v>
      </c>
      <c r="G32" s="203"/>
      <c r="H32" s="30"/>
    </row>
    <row r="33" spans="1:9" ht="29.5" thickBot="1" x14ac:dyDescent="0.4">
      <c r="A33" s="200"/>
      <c r="B33" s="39" t="s">
        <v>135</v>
      </c>
      <c r="C33" s="159">
        <v>114.7</v>
      </c>
      <c r="D33" s="163">
        <v>5</v>
      </c>
      <c r="E33" s="41"/>
      <c r="F33" s="178" t="e">
        <f t="shared" si="1"/>
        <v>#DIV/0!</v>
      </c>
      <c r="G33" s="203"/>
      <c r="H33" s="30"/>
    </row>
    <row r="34" spans="1:9" ht="15" thickBot="1" x14ac:dyDescent="0.4">
      <c r="A34" s="201"/>
      <c r="B34" s="42" t="s">
        <v>2</v>
      </c>
      <c r="C34" s="161">
        <f>SUM(C29:C33)</f>
        <v>458.4</v>
      </c>
      <c r="D34" s="168"/>
      <c r="E34" s="168"/>
      <c r="F34" s="179" t="e">
        <f>SUM(F29:F33)</f>
        <v>#DIV/0!</v>
      </c>
      <c r="G34" s="152"/>
      <c r="H34" s="30"/>
    </row>
    <row r="35" spans="1:9" ht="27.5" customHeight="1" x14ac:dyDescent="0.35">
      <c r="A35" s="199" t="s">
        <v>80</v>
      </c>
      <c r="B35" s="141" t="s">
        <v>130</v>
      </c>
      <c r="C35" s="157">
        <v>165.1</v>
      </c>
      <c r="D35" s="158">
        <v>2</v>
      </c>
      <c r="E35" s="40"/>
      <c r="F35" s="173" t="e">
        <f t="shared" si="1"/>
        <v>#DIV/0!</v>
      </c>
      <c r="G35" s="202">
        <v>0</v>
      </c>
      <c r="H35" s="30"/>
    </row>
    <row r="36" spans="1:9" ht="28" customHeight="1" x14ac:dyDescent="0.35">
      <c r="A36" s="200"/>
      <c r="B36" s="141" t="s">
        <v>131</v>
      </c>
      <c r="C36" s="157">
        <v>9</v>
      </c>
      <c r="D36" s="158">
        <v>5</v>
      </c>
      <c r="E36" s="40"/>
      <c r="F36" s="176" t="e">
        <f t="shared" si="1"/>
        <v>#DIV/0!</v>
      </c>
      <c r="G36" s="203"/>
      <c r="H36" s="30"/>
    </row>
    <row r="37" spans="1:9" ht="27.5" customHeight="1" x14ac:dyDescent="0.35">
      <c r="A37" s="200"/>
      <c r="B37" s="141" t="s">
        <v>132</v>
      </c>
      <c r="C37" s="157">
        <v>51.9</v>
      </c>
      <c r="D37" s="158">
        <v>1</v>
      </c>
      <c r="E37" s="40"/>
      <c r="F37" s="176" t="e">
        <f t="shared" si="1"/>
        <v>#DIV/0!</v>
      </c>
      <c r="G37" s="203"/>
      <c r="H37" s="30"/>
    </row>
    <row r="38" spans="1:9" ht="27" customHeight="1" x14ac:dyDescent="0.35">
      <c r="A38" s="200"/>
      <c r="B38" s="39" t="s">
        <v>133</v>
      </c>
      <c r="C38" s="159">
        <v>83.2</v>
      </c>
      <c r="D38" s="163">
        <v>5</v>
      </c>
      <c r="E38" s="41"/>
      <c r="F38" s="176" t="e">
        <f t="shared" si="1"/>
        <v>#DIV/0!</v>
      </c>
      <c r="G38" s="203"/>
      <c r="H38" s="30"/>
    </row>
    <row r="39" spans="1:9" ht="27.5" customHeight="1" thickBot="1" x14ac:dyDescent="0.4">
      <c r="A39" s="200"/>
      <c r="B39" s="39" t="s">
        <v>134</v>
      </c>
      <c r="C39" s="159">
        <v>26.7</v>
      </c>
      <c r="D39" s="163">
        <v>5</v>
      </c>
      <c r="E39" s="41"/>
      <c r="F39" s="176" t="e">
        <f t="shared" si="1"/>
        <v>#DIV/0!</v>
      </c>
      <c r="G39" s="203"/>
      <c r="H39" s="30"/>
    </row>
    <row r="40" spans="1:9" ht="15" thickBot="1" x14ac:dyDescent="0.4">
      <c r="A40" s="201"/>
      <c r="B40" s="42" t="s">
        <v>2</v>
      </c>
      <c r="C40" s="169">
        <f>SUM(C35:C39)</f>
        <v>335.9</v>
      </c>
      <c r="D40" s="168"/>
      <c r="E40" s="168"/>
      <c r="F40" s="177" t="e">
        <f>SUM(F35:F39)</f>
        <v>#DIV/0!</v>
      </c>
      <c r="G40" s="152"/>
      <c r="H40" s="30"/>
    </row>
    <row r="41" spans="1:9" ht="27.5" customHeight="1" x14ac:dyDescent="0.35">
      <c r="A41" s="209" t="s">
        <v>82</v>
      </c>
      <c r="B41" s="141" t="s">
        <v>130</v>
      </c>
      <c r="C41" s="157">
        <v>97.3</v>
      </c>
      <c r="D41" s="158">
        <v>2</v>
      </c>
      <c r="E41" s="40"/>
      <c r="F41" s="180" t="e">
        <f t="shared" si="1"/>
        <v>#DIV/0!</v>
      </c>
      <c r="G41" s="202">
        <v>0</v>
      </c>
      <c r="H41" s="30"/>
    </row>
    <row r="42" spans="1:9" ht="27.5" customHeight="1" x14ac:dyDescent="0.35">
      <c r="A42" s="210"/>
      <c r="B42" s="141" t="s">
        <v>131</v>
      </c>
      <c r="C42" s="157">
        <v>5.9</v>
      </c>
      <c r="D42" s="158">
        <v>5</v>
      </c>
      <c r="E42" s="40"/>
      <c r="F42" s="180" t="e">
        <f t="shared" si="1"/>
        <v>#DIV/0!</v>
      </c>
      <c r="G42" s="203"/>
      <c r="H42" s="30"/>
    </row>
    <row r="43" spans="1:9" ht="29" x14ac:dyDescent="0.35">
      <c r="A43" s="210"/>
      <c r="B43" s="39" t="s">
        <v>133</v>
      </c>
      <c r="C43" s="157">
        <v>35</v>
      </c>
      <c r="D43" s="158">
        <v>5</v>
      </c>
      <c r="E43" s="40"/>
      <c r="F43" s="180" t="e">
        <f t="shared" si="1"/>
        <v>#DIV/0!</v>
      </c>
      <c r="G43" s="203"/>
      <c r="H43" s="30"/>
    </row>
    <row r="44" spans="1:9" ht="28.5" customHeight="1" thickBot="1" x14ac:dyDescent="0.4">
      <c r="A44" s="210"/>
      <c r="B44" s="142" t="s">
        <v>135</v>
      </c>
      <c r="C44" s="157">
        <v>90.5</v>
      </c>
      <c r="D44" s="158">
        <v>5</v>
      </c>
      <c r="E44" s="40"/>
      <c r="F44" s="180" t="e">
        <f t="shared" si="1"/>
        <v>#DIV/0!</v>
      </c>
      <c r="G44" s="203"/>
      <c r="H44" s="30"/>
    </row>
    <row r="45" spans="1:9" ht="15" thickBot="1" x14ac:dyDescent="0.4">
      <c r="A45" s="211"/>
      <c r="B45" s="43" t="s">
        <v>2</v>
      </c>
      <c r="C45" s="161">
        <f>SUM(C41:C44)</f>
        <v>228.7</v>
      </c>
      <c r="D45" s="168"/>
      <c r="E45" s="168"/>
      <c r="F45" s="177" t="e">
        <f>SUM(F41:F44)</f>
        <v>#DIV/0!</v>
      </c>
      <c r="G45" s="152"/>
      <c r="H45" s="30"/>
    </row>
    <row r="46" spans="1:9" ht="15" thickBot="1" x14ac:dyDescent="0.4">
      <c r="A46" s="44"/>
      <c r="B46" s="45" t="s">
        <v>2</v>
      </c>
      <c r="C46" s="170">
        <f>SUM(C13,C18,C24,C28,C34,C40,C45)</f>
        <v>3993.7000000000003</v>
      </c>
      <c r="D46" s="171"/>
      <c r="E46" s="171"/>
      <c r="F46" s="171" t="e">
        <f>SUM(F13,F18,F24,F28,F34,F40,F45)</f>
        <v>#DIV/0!</v>
      </c>
      <c r="G46" s="182">
        <f>SUM(G9:G45)</f>
        <v>0</v>
      </c>
      <c r="H46" s="30"/>
      <c r="I46" s="22"/>
    </row>
    <row r="47" spans="1:9" x14ac:dyDescent="0.35">
      <c r="A47" s="46"/>
      <c r="B47" s="30"/>
      <c r="C47" s="47"/>
      <c r="D47" s="48"/>
      <c r="E47" s="49"/>
      <c r="F47" s="49"/>
      <c r="G47" s="50"/>
      <c r="H47" s="30"/>
      <c r="I47" s="22"/>
    </row>
    <row r="48" spans="1:9" x14ac:dyDescent="0.35">
      <c r="A48" s="46"/>
      <c r="B48" s="51"/>
      <c r="C48" s="52"/>
      <c r="D48" s="53"/>
      <c r="E48" s="54"/>
      <c r="F48" s="54"/>
      <c r="G48" s="55"/>
      <c r="H48" s="30"/>
      <c r="I48" s="22"/>
    </row>
    <row r="49" spans="1:7" x14ac:dyDescent="0.35">
      <c r="A49" s="46"/>
      <c r="B49" s="56"/>
      <c r="C49" s="57"/>
      <c r="D49" s="48"/>
      <c r="E49" s="58"/>
      <c r="F49" s="58"/>
      <c r="G49" s="59"/>
    </row>
  </sheetData>
  <mergeCells count="19">
    <mergeCell ref="G25:G27"/>
    <mergeCell ref="G35:G39"/>
    <mergeCell ref="A41:A45"/>
    <mergeCell ref="G41:G44"/>
    <mergeCell ref="A9:A13"/>
    <mergeCell ref="G9:G12"/>
    <mergeCell ref="A19:A24"/>
    <mergeCell ref="G19:G23"/>
    <mergeCell ref="A29:A34"/>
    <mergeCell ref="G29:G33"/>
    <mergeCell ref="A35:A40"/>
    <mergeCell ref="A25:A28"/>
    <mergeCell ref="D2:G2"/>
    <mergeCell ref="A4:G4"/>
    <mergeCell ref="C5:E5"/>
    <mergeCell ref="A6:G6"/>
    <mergeCell ref="A14:A18"/>
    <mergeCell ref="G14:G17"/>
    <mergeCell ref="A3:G3"/>
  </mergeCells>
  <pageMargins left="0.7" right="0.7" top="0.75" bottom="0.75" header="0.3" footer="0.3"/>
  <pageSetup paperSize="9" scale="95" fitToHeight="0" orientation="landscape" verticalDpi="0"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51"/>
  <sheetViews>
    <sheetView topLeftCell="A16" zoomScaleNormal="100" workbookViewId="0">
      <selection activeCell="R11" sqref="R11"/>
    </sheetView>
  </sheetViews>
  <sheetFormatPr defaultColWidth="9.1796875" defaultRowHeight="14.5" x14ac:dyDescent="0.35"/>
  <cols>
    <col min="1" max="1" width="30" style="86" customWidth="1"/>
    <col min="2" max="2" width="7.453125" style="88" customWidth="1"/>
    <col min="3" max="3" width="14.453125" style="4" customWidth="1"/>
    <col min="4" max="4" width="15.81640625" style="89" customWidth="1"/>
    <col min="5" max="5" width="12.81640625" style="89" customWidth="1"/>
    <col min="6" max="6" width="10.453125" style="89" customWidth="1"/>
    <col min="7" max="7" width="11.81640625" style="89" customWidth="1"/>
    <col min="8" max="8" width="11" style="88" customWidth="1"/>
    <col min="9" max="9" width="16.1796875" style="88" customWidth="1"/>
    <col min="10" max="10" width="13.453125" style="88" customWidth="1"/>
    <col min="11" max="11" width="11.453125" style="88" customWidth="1"/>
    <col min="12" max="12" width="11.81640625" style="88" customWidth="1"/>
    <col min="13" max="13" width="14.1796875" style="88" customWidth="1"/>
    <col min="14" max="14" width="12.453125" style="88" customWidth="1"/>
    <col min="15" max="15" width="15.81640625" style="88" customWidth="1"/>
    <col min="16" max="16" width="16.1796875" style="88" customWidth="1"/>
    <col min="17" max="17" width="8.81640625" style="88" customWidth="1"/>
    <col min="18" max="16384" width="9.1796875" style="4"/>
  </cols>
  <sheetData>
    <row r="1" spans="1:17" x14ac:dyDescent="0.35">
      <c r="P1" s="61" t="s">
        <v>154</v>
      </c>
    </row>
    <row r="2" spans="1:17" x14ac:dyDescent="0.35">
      <c r="A2" s="228" t="s">
        <v>136</v>
      </c>
      <c r="B2" s="229"/>
      <c r="C2" s="229"/>
      <c r="D2" s="229"/>
      <c r="E2" s="229"/>
      <c r="F2" s="229"/>
      <c r="G2" s="229"/>
      <c r="H2" s="229"/>
      <c r="I2" s="229"/>
      <c r="J2" s="229"/>
      <c r="K2" s="229"/>
      <c r="L2" s="229"/>
      <c r="M2" s="229"/>
      <c r="N2" s="229"/>
      <c r="O2" s="229"/>
      <c r="P2" s="229"/>
    </row>
    <row r="3" spans="1:17" ht="37" customHeight="1" x14ac:dyDescent="0.35">
      <c r="A3" s="216" t="s">
        <v>126</v>
      </c>
      <c r="B3" s="216"/>
      <c r="C3" s="216"/>
      <c r="D3" s="216"/>
      <c r="E3" s="216"/>
      <c r="F3" s="216"/>
      <c r="G3" s="216"/>
      <c r="H3" s="216"/>
      <c r="I3" s="216"/>
      <c r="J3" s="216"/>
      <c r="K3" s="216"/>
      <c r="L3" s="216"/>
      <c r="M3" s="216"/>
      <c r="N3" s="216"/>
      <c r="O3" s="216"/>
      <c r="P3" s="216"/>
    </row>
    <row r="4" spans="1:17" ht="23.25" customHeight="1" x14ac:dyDescent="0.35">
      <c r="A4" s="85"/>
      <c r="B4" s="85"/>
      <c r="C4" s="85"/>
      <c r="D4" s="85"/>
      <c r="E4" s="85"/>
      <c r="F4" s="85"/>
      <c r="G4" s="85"/>
      <c r="H4" s="216" t="s">
        <v>3</v>
      </c>
      <c r="I4" s="216"/>
      <c r="J4" s="85"/>
      <c r="K4" s="85"/>
      <c r="L4" s="85"/>
      <c r="M4" s="85"/>
      <c r="N4" s="85"/>
      <c r="O4" s="85"/>
      <c r="P4" s="85"/>
    </row>
    <row r="5" spans="1:17" ht="18" customHeight="1" x14ac:dyDescent="0.35">
      <c r="A5" s="217" t="s">
        <v>4</v>
      </c>
      <c r="B5" s="217"/>
      <c r="C5" s="217"/>
      <c r="D5" s="217"/>
      <c r="E5" s="217"/>
      <c r="F5" s="217"/>
      <c r="G5" s="217"/>
      <c r="H5" s="217"/>
      <c r="I5" s="217"/>
      <c r="J5" s="217"/>
      <c r="K5" s="217"/>
      <c r="L5" s="217"/>
      <c r="M5" s="217"/>
      <c r="N5" s="217"/>
      <c r="O5" s="217"/>
      <c r="P5" s="217"/>
    </row>
    <row r="6" spans="1:17" x14ac:dyDescent="0.35">
      <c r="A6" s="218" t="s">
        <v>5</v>
      </c>
      <c r="B6" s="218"/>
      <c r="C6" s="218"/>
      <c r="D6" s="218"/>
      <c r="E6" s="218"/>
      <c r="F6" s="218"/>
      <c r="G6" s="218"/>
      <c r="H6" s="218"/>
      <c r="I6" s="218"/>
      <c r="J6" s="218"/>
      <c r="K6" s="218"/>
      <c r="L6" s="218"/>
      <c r="M6" s="218"/>
      <c r="N6" s="218"/>
      <c r="O6" s="218"/>
      <c r="P6" s="218"/>
    </row>
    <row r="7" spans="1:17" x14ac:dyDescent="0.35">
      <c r="B7" s="87"/>
      <c r="C7" s="88"/>
      <c r="E7" s="88"/>
      <c r="F7" s="88"/>
      <c r="G7" s="88"/>
    </row>
    <row r="8" spans="1:17" ht="15" thickBot="1" x14ac:dyDescent="0.4">
      <c r="A8" s="236" t="s">
        <v>6</v>
      </c>
      <c r="B8" s="236"/>
      <c r="C8" s="236"/>
      <c r="D8" s="236"/>
      <c r="E8" s="236"/>
      <c r="F8" s="236"/>
      <c r="G8" s="236"/>
      <c r="H8" s="236"/>
      <c r="I8" s="236"/>
      <c r="J8" s="90">
        <v>0</v>
      </c>
      <c r="K8" s="91"/>
      <c r="L8" s="91"/>
      <c r="M8" s="91"/>
      <c r="N8" s="91"/>
      <c r="O8" s="91"/>
      <c r="P8" s="92"/>
    </row>
    <row r="9" spans="1:17" ht="22.5" customHeight="1" x14ac:dyDescent="0.35">
      <c r="A9" s="237" t="s">
        <v>0</v>
      </c>
      <c r="B9" s="239" t="s">
        <v>7</v>
      </c>
      <c r="C9" s="241" t="s">
        <v>8</v>
      </c>
      <c r="D9" s="241" t="s">
        <v>9</v>
      </c>
      <c r="E9" s="241" t="s">
        <v>10</v>
      </c>
      <c r="F9" s="241" t="s">
        <v>11</v>
      </c>
      <c r="G9" s="241" t="s">
        <v>12</v>
      </c>
      <c r="H9" s="244" t="s">
        <v>13</v>
      </c>
      <c r="I9" s="245"/>
      <c r="J9" s="245"/>
      <c r="K9" s="245"/>
      <c r="L9" s="245"/>
      <c r="M9" s="245"/>
      <c r="N9" s="246"/>
      <c r="O9" s="219" t="s">
        <v>14</v>
      </c>
      <c r="P9" s="220"/>
    </row>
    <row r="10" spans="1:17" ht="87" x14ac:dyDescent="0.35">
      <c r="A10" s="238"/>
      <c r="B10" s="240"/>
      <c r="C10" s="242"/>
      <c r="D10" s="242"/>
      <c r="E10" s="242"/>
      <c r="F10" s="242"/>
      <c r="G10" s="242"/>
      <c r="H10" s="93" t="s">
        <v>15</v>
      </c>
      <c r="I10" s="93" t="s">
        <v>16</v>
      </c>
      <c r="J10" s="93" t="s">
        <v>17</v>
      </c>
      <c r="K10" s="93" t="s">
        <v>18</v>
      </c>
      <c r="L10" s="93" t="s">
        <v>19</v>
      </c>
      <c r="M10" s="94" t="s">
        <v>20</v>
      </c>
      <c r="N10" s="93" t="s">
        <v>21</v>
      </c>
      <c r="O10" s="221"/>
      <c r="P10" s="222"/>
    </row>
    <row r="11" spans="1:17" s="18" customFormat="1" ht="117.75" customHeight="1" x14ac:dyDescent="0.35">
      <c r="A11" s="238"/>
      <c r="B11" s="240"/>
      <c r="C11" s="242"/>
      <c r="D11" s="242"/>
      <c r="E11" s="242"/>
      <c r="F11" s="243"/>
      <c r="G11" s="243"/>
      <c r="H11" s="95" t="s">
        <v>22</v>
      </c>
      <c r="I11" s="95" t="s">
        <v>22</v>
      </c>
      <c r="J11" s="95" t="s">
        <v>22</v>
      </c>
      <c r="K11" s="95" t="s">
        <v>23</v>
      </c>
      <c r="L11" s="95" t="s">
        <v>24</v>
      </c>
      <c r="M11" s="96" t="s">
        <v>25</v>
      </c>
      <c r="N11" s="95" t="s">
        <v>22</v>
      </c>
      <c r="O11" s="95" t="s">
        <v>26</v>
      </c>
      <c r="P11" s="97" t="s">
        <v>27</v>
      </c>
      <c r="Q11" s="87"/>
    </row>
    <row r="12" spans="1:17" s="102" customFormat="1" ht="15" thickBot="1" x14ac:dyDescent="0.4">
      <c r="A12" s="98">
        <v>1</v>
      </c>
      <c r="B12" s="99">
        <v>2</v>
      </c>
      <c r="C12" s="99">
        <v>3</v>
      </c>
      <c r="D12" s="99">
        <v>4</v>
      </c>
      <c r="E12" s="99">
        <v>5</v>
      </c>
      <c r="F12" s="99">
        <v>6</v>
      </c>
      <c r="G12" s="99">
        <v>7</v>
      </c>
      <c r="H12" s="99">
        <v>8</v>
      </c>
      <c r="I12" s="99">
        <v>9</v>
      </c>
      <c r="J12" s="99">
        <v>10</v>
      </c>
      <c r="K12" s="99">
        <v>11</v>
      </c>
      <c r="L12" s="99">
        <v>12</v>
      </c>
      <c r="M12" s="100">
        <v>12.1</v>
      </c>
      <c r="N12" s="99">
        <v>13</v>
      </c>
      <c r="O12" s="99">
        <v>14</v>
      </c>
      <c r="P12" s="101">
        <v>15</v>
      </c>
    </row>
    <row r="13" spans="1:17" s="18" customFormat="1" ht="23.25" customHeight="1" thickBot="1" x14ac:dyDescent="0.4">
      <c r="A13" s="223" t="s">
        <v>75</v>
      </c>
      <c r="B13" s="224"/>
      <c r="C13" s="224"/>
      <c r="D13" s="224"/>
      <c r="E13" s="224"/>
      <c r="F13" s="224"/>
      <c r="G13" s="224"/>
      <c r="H13" s="224"/>
      <c r="I13" s="224"/>
      <c r="J13" s="224"/>
      <c r="K13" s="224"/>
      <c r="L13" s="224"/>
      <c r="M13" s="224"/>
      <c r="N13" s="224"/>
      <c r="O13" s="224"/>
      <c r="P13" s="225"/>
      <c r="Q13" s="87"/>
    </row>
    <row r="14" spans="1:17" ht="30" customHeight="1" x14ac:dyDescent="0.35">
      <c r="A14" s="214" t="s">
        <v>77</v>
      </c>
      <c r="B14" s="103">
        <v>1</v>
      </c>
      <c r="C14" s="104" t="s">
        <v>28</v>
      </c>
      <c r="D14" s="105">
        <v>0</v>
      </c>
      <c r="E14" s="106">
        <v>0</v>
      </c>
      <c r="F14" s="107">
        <v>0</v>
      </c>
      <c r="G14" s="108">
        <f>E14*F14</f>
        <v>0</v>
      </c>
      <c r="H14" s="109">
        <v>0</v>
      </c>
      <c r="I14" s="109">
        <f>H14/12</f>
        <v>0</v>
      </c>
      <c r="J14" s="109">
        <f>H14*$J$8</f>
        <v>0</v>
      </c>
      <c r="K14" s="109">
        <f>H14+I14+J14</f>
        <v>0</v>
      </c>
      <c r="L14" s="110">
        <v>0.2359</v>
      </c>
      <c r="M14" s="111">
        <f>K14*L14</f>
        <v>0</v>
      </c>
      <c r="N14" s="109">
        <v>0</v>
      </c>
      <c r="O14" s="109">
        <f>N14+M14+K14</f>
        <v>0</v>
      </c>
      <c r="P14" s="112">
        <f>O14*F14</f>
        <v>0</v>
      </c>
    </row>
    <row r="15" spans="1:17" ht="30" customHeight="1" thickBot="1" x14ac:dyDescent="0.4">
      <c r="A15" s="215"/>
      <c r="B15" s="113"/>
      <c r="C15" s="114"/>
      <c r="D15" s="115"/>
      <c r="E15" s="116"/>
      <c r="F15" s="116"/>
      <c r="G15" s="117">
        <f>SUM(G14:G14)</f>
        <v>0</v>
      </c>
      <c r="H15" s="118"/>
      <c r="I15" s="118"/>
      <c r="J15" s="118"/>
      <c r="K15" s="118"/>
      <c r="L15" s="119"/>
      <c r="M15" s="120"/>
      <c r="N15" s="118"/>
      <c r="O15" s="121"/>
      <c r="P15" s="122">
        <f>SUM(P14:P14)</f>
        <v>0</v>
      </c>
    </row>
    <row r="16" spans="1:17" ht="30" customHeight="1" x14ac:dyDescent="0.35">
      <c r="A16" s="214" t="s">
        <v>78</v>
      </c>
      <c r="B16" s="103">
        <v>1</v>
      </c>
      <c r="C16" s="104" t="s">
        <v>28</v>
      </c>
      <c r="D16" s="105">
        <v>0</v>
      </c>
      <c r="E16" s="106">
        <v>0</v>
      </c>
      <c r="F16" s="107">
        <v>0</v>
      </c>
      <c r="G16" s="108">
        <f>E16*F16</f>
        <v>0</v>
      </c>
      <c r="H16" s="109">
        <f>D16*E16</f>
        <v>0</v>
      </c>
      <c r="I16" s="109">
        <f>H16/12</f>
        <v>0</v>
      </c>
      <c r="J16" s="109">
        <f>H16*$J$8</f>
        <v>0</v>
      </c>
      <c r="K16" s="109">
        <f>H16+I16+J16</f>
        <v>0</v>
      </c>
      <c r="L16" s="110">
        <v>0.2359</v>
      </c>
      <c r="M16" s="111">
        <f>K16*L16</f>
        <v>0</v>
      </c>
      <c r="N16" s="109">
        <v>0</v>
      </c>
      <c r="O16" s="109">
        <f>N16+M16+K16</f>
        <v>0</v>
      </c>
      <c r="P16" s="112">
        <f>O16*F16</f>
        <v>0</v>
      </c>
    </row>
    <row r="17" spans="1:16" ht="30" customHeight="1" thickBot="1" x14ac:dyDescent="0.4">
      <c r="A17" s="215"/>
      <c r="B17" s="113"/>
      <c r="C17" s="114"/>
      <c r="D17" s="115"/>
      <c r="E17" s="116"/>
      <c r="F17" s="116"/>
      <c r="G17" s="117">
        <f>SUM(G16:G16)</f>
        <v>0</v>
      </c>
      <c r="H17" s="118"/>
      <c r="I17" s="118"/>
      <c r="J17" s="118"/>
      <c r="K17" s="118"/>
      <c r="L17" s="119"/>
      <c r="M17" s="120"/>
      <c r="N17" s="118"/>
      <c r="O17" s="121"/>
      <c r="P17" s="122">
        <f>SUM(P16:P16)</f>
        <v>0</v>
      </c>
    </row>
    <row r="18" spans="1:16" ht="30" customHeight="1" x14ac:dyDescent="0.35">
      <c r="A18" s="214" t="s">
        <v>79</v>
      </c>
      <c r="B18" s="103">
        <v>1</v>
      </c>
      <c r="C18" s="104" t="s">
        <v>28</v>
      </c>
      <c r="D18" s="105">
        <v>0</v>
      </c>
      <c r="E18" s="106">
        <v>0</v>
      </c>
      <c r="F18" s="107">
        <v>0</v>
      </c>
      <c r="G18" s="108">
        <f>E18*F18</f>
        <v>0</v>
      </c>
      <c r="H18" s="109">
        <f>D18*E18</f>
        <v>0</v>
      </c>
      <c r="I18" s="109">
        <f>H18/12</f>
        <v>0</v>
      </c>
      <c r="J18" s="109">
        <f>H18*$J$8</f>
        <v>0</v>
      </c>
      <c r="K18" s="109">
        <f>H18+I18+J18</f>
        <v>0</v>
      </c>
      <c r="L18" s="110">
        <v>0.2359</v>
      </c>
      <c r="M18" s="111">
        <f>K18*L18</f>
        <v>0</v>
      </c>
      <c r="N18" s="109">
        <v>0</v>
      </c>
      <c r="O18" s="109">
        <f>N18+M18+K18</f>
        <v>0</v>
      </c>
      <c r="P18" s="112">
        <f>O18*F18</f>
        <v>0</v>
      </c>
    </row>
    <row r="19" spans="1:16" ht="30" customHeight="1" thickBot="1" x14ac:dyDescent="0.4">
      <c r="A19" s="215"/>
      <c r="B19" s="183"/>
      <c r="C19" s="184"/>
      <c r="D19" s="185"/>
      <c r="E19" s="186"/>
      <c r="F19" s="186"/>
      <c r="G19" s="187">
        <f>SUM(G18:G18)</f>
        <v>0</v>
      </c>
      <c r="H19" s="188"/>
      <c r="I19" s="188"/>
      <c r="J19" s="188"/>
      <c r="K19" s="188"/>
      <c r="L19" s="189"/>
      <c r="M19" s="190"/>
      <c r="N19" s="188"/>
      <c r="O19" s="191"/>
      <c r="P19" s="192">
        <f>SUM(P18:P18)</f>
        <v>0</v>
      </c>
    </row>
    <row r="20" spans="1:16" ht="30" customHeight="1" x14ac:dyDescent="0.35">
      <c r="A20" s="226" t="s">
        <v>155</v>
      </c>
      <c r="B20" s="193">
        <v>1</v>
      </c>
      <c r="C20" s="104" t="s">
        <v>28</v>
      </c>
      <c r="D20" s="105">
        <v>0</v>
      </c>
      <c r="E20" s="106">
        <v>0</v>
      </c>
      <c r="F20" s="107">
        <v>0</v>
      </c>
      <c r="G20" s="108">
        <f>E20*F20</f>
        <v>0</v>
      </c>
      <c r="H20" s="109">
        <f>D20*E20</f>
        <v>0</v>
      </c>
      <c r="I20" s="109">
        <f>H20/12</f>
        <v>0</v>
      </c>
      <c r="J20" s="109">
        <f>H20*$J$8</f>
        <v>0</v>
      </c>
      <c r="K20" s="109">
        <f>H20+I20+J20</f>
        <v>0</v>
      </c>
      <c r="L20" s="110">
        <v>0.2359</v>
      </c>
      <c r="M20" s="111">
        <f>K20*L20</f>
        <v>0</v>
      </c>
      <c r="N20" s="109">
        <v>0</v>
      </c>
      <c r="O20" s="109">
        <f>N20+M20+K20</f>
        <v>0</v>
      </c>
      <c r="P20" s="112">
        <f>O20*F20</f>
        <v>0</v>
      </c>
    </row>
    <row r="21" spans="1:16" ht="30" customHeight="1" thickBot="1" x14ac:dyDescent="0.4">
      <c r="A21" s="227"/>
      <c r="B21" s="194"/>
      <c r="C21" s="114"/>
      <c r="D21" s="115"/>
      <c r="E21" s="116"/>
      <c r="F21" s="116"/>
      <c r="G21" s="187">
        <f>SUM(G20:G20)</f>
        <v>0</v>
      </c>
      <c r="H21" s="118"/>
      <c r="I21" s="118"/>
      <c r="J21" s="118"/>
      <c r="K21" s="118"/>
      <c r="L21" s="119"/>
      <c r="M21" s="120"/>
      <c r="N21" s="118"/>
      <c r="O21" s="121"/>
      <c r="P21" s="192">
        <f>SUM(P20:P20)</f>
        <v>0</v>
      </c>
    </row>
    <row r="22" spans="1:16" ht="30" customHeight="1" x14ac:dyDescent="0.35">
      <c r="A22" s="214" t="s">
        <v>81</v>
      </c>
      <c r="B22" s="103">
        <v>1</v>
      </c>
      <c r="C22" s="104" t="s">
        <v>28</v>
      </c>
      <c r="D22" s="105">
        <v>0</v>
      </c>
      <c r="E22" s="106">
        <v>0</v>
      </c>
      <c r="F22" s="107">
        <v>0</v>
      </c>
      <c r="G22" s="108">
        <f>E22*F22</f>
        <v>0</v>
      </c>
      <c r="H22" s="109">
        <f>D22*E22</f>
        <v>0</v>
      </c>
      <c r="I22" s="109">
        <f>H22/12</f>
        <v>0</v>
      </c>
      <c r="J22" s="109">
        <f>H22*$J$8</f>
        <v>0</v>
      </c>
      <c r="K22" s="109">
        <f>H22+I22+J22</f>
        <v>0</v>
      </c>
      <c r="L22" s="110">
        <v>0.2359</v>
      </c>
      <c r="M22" s="111">
        <f>K22*L22</f>
        <v>0</v>
      </c>
      <c r="N22" s="109">
        <v>0</v>
      </c>
      <c r="O22" s="109">
        <f>N22+M22+K22</f>
        <v>0</v>
      </c>
      <c r="P22" s="112">
        <f>O22*F22</f>
        <v>0</v>
      </c>
    </row>
    <row r="23" spans="1:16" ht="30" customHeight="1" thickBot="1" x14ac:dyDescent="0.4">
      <c r="A23" s="215"/>
      <c r="B23" s="113"/>
      <c r="C23" s="114"/>
      <c r="D23" s="115"/>
      <c r="E23" s="116"/>
      <c r="F23" s="116"/>
      <c r="G23" s="117">
        <f>SUM(G22:G22)</f>
        <v>0</v>
      </c>
      <c r="H23" s="118"/>
      <c r="I23" s="118"/>
      <c r="J23" s="118"/>
      <c r="K23" s="118"/>
      <c r="L23" s="119"/>
      <c r="M23" s="120"/>
      <c r="N23" s="118"/>
      <c r="O23" s="121"/>
      <c r="P23" s="122">
        <f>SUM(P22:P22)</f>
        <v>0</v>
      </c>
    </row>
    <row r="24" spans="1:16" ht="30" customHeight="1" x14ac:dyDescent="0.35">
      <c r="A24" s="214" t="s">
        <v>80</v>
      </c>
      <c r="B24" s="103">
        <v>1</v>
      </c>
      <c r="C24" s="104" t="s">
        <v>28</v>
      </c>
      <c r="D24" s="105">
        <v>0</v>
      </c>
      <c r="E24" s="106">
        <v>0</v>
      </c>
      <c r="F24" s="107">
        <v>0</v>
      </c>
      <c r="G24" s="108">
        <f>E24*F24</f>
        <v>0</v>
      </c>
      <c r="H24" s="109">
        <f>D24*E24</f>
        <v>0</v>
      </c>
      <c r="I24" s="109">
        <f>H24/12</f>
        <v>0</v>
      </c>
      <c r="J24" s="109">
        <f>H24*$J$8</f>
        <v>0</v>
      </c>
      <c r="K24" s="109">
        <f>H24+I24+J24</f>
        <v>0</v>
      </c>
      <c r="L24" s="110">
        <v>0.2359</v>
      </c>
      <c r="M24" s="111">
        <f>K24*L24</f>
        <v>0</v>
      </c>
      <c r="N24" s="109">
        <v>0</v>
      </c>
      <c r="O24" s="109">
        <f>N24+M24+K24</f>
        <v>0</v>
      </c>
      <c r="P24" s="112">
        <f>O24*F24</f>
        <v>0</v>
      </c>
    </row>
    <row r="25" spans="1:16" ht="30" customHeight="1" thickBot="1" x14ac:dyDescent="0.4">
      <c r="A25" s="215"/>
      <c r="B25" s="113"/>
      <c r="C25" s="114"/>
      <c r="D25" s="115"/>
      <c r="E25" s="116"/>
      <c r="F25" s="116"/>
      <c r="G25" s="117">
        <f>SUM(G24:G24)</f>
        <v>0</v>
      </c>
      <c r="H25" s="118"/>
      <c r="I25" s="118"/>
      <c r="J25" s="118"/>
      <c r="K25" s="118"/>
      <c r="L25" s="119"/>
      <c r="M25" s="120"/>
      <c r="N25" s="118"/>
      <c r="O25" s="121"/>
      <c r="P25" s="122">
        <f>SUM(P24:P24)</f>
        <v>0</v>
      </c>
    </row>
    <row r="26" spans="1:16" ht="30" customHeight="1" x14ac:dyDescent="0.35">
      <c r="A26" s="214" t="s">
        <v>82</v>
      </c>
      <c r="B26" s="103">
        <v>1</v>
      </c>
      <c r="C26" s="104" t="s">
        <v>28</v>
      </c>
      <c r="D26" s="105">
        <v>0</v>
      </c>
      <c r="E26" s="106">
        <v>0</v>
      </c>
      <c r="F26" s="107">
        <v>0</v>
      </c>
      <c r="G26" s="108">
        <f>E26*F26</f>
        <v>0</v>
      </c>
      <c r="H26" s="109">
        <f>D26*E26</f>
        <v>0</v>
      </c>
      <c r="I26" s="109">
        <f>H26/12</f>
        <v>0</v>
      </c>
      <c r="J26" s="109">
        <f>H26*$J$8</f>
        <v>0</v>
      </c>
      <c r="K26" s="109">
        <f>H26+I26+J26</f>
        <v>0</v>
      </c>
      <c r="L26" s="110">
        <v>0.2359</v>
      </c>
      <c r="M26" s="111">
        <f>K26*L26</f>
        <v>0</v>
      </c>
      <c r="N26" s="109">
        <v>0</v>
      </c>
      <c r="O26" s="109">
        <f>N26+M26+K26</f>
        <v>0</v>
      </c>
      <c r="P26" s="112">
        <f>O26*F26</f>
        <v>0</v>
      </c>
    </row>
    <row r="27" spans="1:16" ht="30" customHeight="1" thickBot="1" x14ac:dyDescent="0.4">
      <c r="A27" s="215"/>
      <c r="B27" s="113"/>
      <c r="C27" s="114"/>
      <c r="D27" s="115"/>
      <c r="E27" s="116"/>
      <c r="F27" s="116"/>
      <c r="G27" s="117">
        <f>SUM(G26:G26)</f>
        <v>0</v>
      </c>
      <c r="H27" s="118"/>
      <c r="I27" s="118"/>
      <c r="J27" s="118"/>
      <c r="K27" s="118"/>
      <c r="L27" s="119"/>
      <c r="M27" s="120"/>
      <c r="N27" s="118"/>
      <c r="O27" s="121"/>
      <c r="P27" s="122">
        <f>SUM(P26:P26)</f>
        <v>0</v>
      </c>
    </row>
    <row r="28" spans="1:16" ht="30" customHeight="1" thickBot="1" x14ac:dyDescent="0.4">
      <c r="A28" s="230" t="s">
        <v>29</v>
      </c>
      <c r="B28" s="231"/>
      <c r="C28" s="231"/>
      <c r="D28" s="231"/>
      <c r="E28" s="231"/>
      <c r="F28" s="232"/>
      <c r="G28" s="117">
        <f>SUM(G14:G27)</f>
        <v>0</v>
      </c>
      <c r="H28" s="233"/>
      <c r="I28" s="234"/>
      <c r="J28" s="234"/>
      <c r="K28" s="234"/>
      <c r="L28" s="235"/>
      <c r="M28" s="120"/>
      <c r="N28" s="233"/>
      <c r="O28" s="232"/>
      <c r="P28" s="123">
        <f>SUM(P14:P27)</f>
        <v>0</v>
      </c>
    </row>
    <row r="29" spans="1:16" ht="15" thickBot="1" x14ac:dyDescent="0.4">
      <c r="A29" s="248" t="s">
        <v>30</v>
      </c>
      <c r="B29" s="249"/>
      <c r="C29" s="249"/>
      <c r="D29" s="250"/>
      <c r="E29" s="124" t="e">
        <f>P28/G28</f>
        <v>#DIV/0!</v>
      </c>
      <c r="F29" s="251"/>
      <c r="G29" s="251"/>
      <c r="H29" s="251"/>
      <c r="I29" s="251"/>
      <c r="J29" s="251"/>
      <c r="K29" s="251"/>
      <c r="L29" s="251"/>
      <c r="M29" s="251"/>
      <c r="N29" s="251"/>
      <c r="O29" s="251"/>
      <c r="P29" s="252"/>
    </row>
    <row r="30" spans="1:16" x14ac:dyDescent="0.35">
      <c r="A30" s="253" t="s">
        <v>31</v>
      </c>
      <c r="B30" s="253"/>
      <c r="C30" s="253"/>
      <c r="D30" s="254"/>
      <c r="E30" s="254"/>
      <c r="F30" s="254"/>
      <c r="G30" s="254"/>
      <c r="H30" s="254"/>
      <c r="I30" s="254"/>
      <c r="J30" s="254"/>
      <c r="K30" s="254"/>
      <c r="L30" s="254"/>
      <c r="M30" s="254"/>
      <c r="N30" s="254"/>
      <c r="O30" s="254"/>
      <c r="P30" s="125"/>
    </row>
    <row r="31" spans="1:16" x14ac:dyDescent="0.35">
      <c r="A31" s="247" t="s">
        <v>32</v>
      </c>
      <c r="B31" s="247"/>
      <c r="C31" s="247"/>
      <c r="D31" s="247"/>
      <c r="E31" s="247"/>
      <c r="F31" s="247"/>
      <c r="G31" s="247"/>
      <c r="H31" s="247"/>
      <c r="I31" s="247"/>
      <c r="J31" s="247"/>
      <c r="K31" s="247"/>
      <c r="L31" s="247"/>
      <c r="M31" s="247"/>
      <c r="N31" s="247"/>
      <c r="O31" s="247"/>
      <c r="P31" s="247"/>
    </row>
    <row r="32" spans="1:16" x14ac:dyDescent="0.35">
      <c r="A32" s="247" t="s">
        <v>33</v>
      </c>
      <c r="B32" s="247"/>
      <c r="C32" s="247"/>
      <c r="D32" s="247"/>
      <c r="E32" s="247"/>
      <c r="F32" s="247"/>
      <c r="G32" s="247"/>
      <c r="H32" s="247"/>
      <c r="I32" s="247"/>
      <c r="J32" s="247"/>
      <c r="K32" s="247"/>
      <c r="L32" s="247"/>
      <c r="M32" s="247"/>
      <c r="N32" s="247"/>
      <c r="O32" s="247"/>
      <c r="P32" s="247"/>
    </row>
    <row r="33" spans="1:16" x14ac:dyDescent="0.35">
      <c r="A33" s="247" t="s">
        <v>83</v>
      </c>
      <c r="B33" s="247"/>
      <c r="C33" s="247"/>
      <c r="D33" s="247"/>
      <c r="E33" s="247"/>
      <c r="F33" s="247"/>
      <c r="G33" s="247"/>
      <c r="H33" s="247"/>
      <c r="I33" s="247"/>
      <c r="J33" s="247"/>
      <c r="K33" s="247"/>
      <c r="L33" s="247"/>
      <c r="M33" s="247"/>
      <c r="N33" s="247"/>
      <c r="O33" s="247"/>
      <c r="P33" s="247"/>
    </row>
    <row r="34" spans="1:16" x14ac:dyDescent="0.35">
      <c r="A34" s="247" t="s">
        <v>34</v>
      </c>
      <c r="B34" s="247"/>
      <c r="C34" s="247"/>
      <c r="D34" s="247"/>
      <c r="E34" s="247"/>
      <c r="F34" s="247"/>
      <c r="G34" s="247"/>
      <c r="H34" s="247"/>
      <c r="I34" s="247"/>
      <c r="J34" s="247"/>
      <c r="K34" s="247"/>
      <c r="L34" s="247"/>
      <c r="M34" s="247"/>
      <c r="N34" s="247"/>
      <c r="O34" s="247"/>
      <c r="P34" s="247"/>
    </row>
    <row r="35" spans="1:16" x14ac:dyDescent="0.35">
      <c r="A35" s="247" t="s">
        <v>35</v>
      </c>
      <c r="B35" s="247"/>
      <c r="C35" s="247"/>
      <c r="D35" s="247"/>
      <c r="E35" s="247"/>
      <c r="F35" s="247"/>
      <c r="G35" s="247"/>
      <c r="H35" s="247"/>
      <c r="I35" s="247"/>
      <c r="J35" s="247"/>
      <c r="K35" s="247"/>
      <c r="L35" s="247"/>
      <c r="M35" s="247"/>
      <c r="N35" s="247"/>
      <c r="O35" s="247"/>
      <c r="P35" s="247"/>
    </row>
    <row r="36" spans="1:16" x14ac:dyDescent="0.35">
      <c r="A36" s="247" t="s">
        <v>36</v>
      </c>
      <c r="B36" s="247"/>
      <c r="C36" s="247"/>
      <c r="D36" s="247"/>
      <c r="E36" s="247"/>
      <c r="F36" s="247"/>
      <c r="G36" s="247"/>
      <c r="H36" s="247"/>
      <c r="I36" s="247"/>
      <c r="J36" s="247"/>
      <c r="K36" s="247"/>
      <c r="L36" s="247"/>
      <c r="M36" s="247"/>
      <c r="N36" s="247"/>
      <c r="O36" s="247"/>
      <c r="P36" s="247"/>
    </row>
    <row r="37" spans="1:16" x14ac:dyDescent="0.35">
      <c r="A37" s="247" t="s">
        <v>37</v>
      </c>
      <c r="B37" s="247"/>
      <c r="C37" s="247"/>
      <c r="D37" s="247"/>
      <c r="E37" s="247"/>
      <c r="F37" s="247"/>
      <c r="G37" s="247"/>
      <c r="H37" s="247"/>
      <c r="I37" s="247"/>
      <c r="J37" s="247"/>
      <c r="K37" s="247"/>
      <c r="L37" s="247"/>
      <c r="M37" s="247"/>
      <c r="N37" s="247"/>
      <c r="O37" s="247"/>
      <c r="P37" s="247"/>
    </row>
    <row r="38" spans="1:16" x14ac:dyDescent="0.35">
      <c r="A38" s="247" t="s">
        <v>38</v>
      </c>
      <c r="B38" s="247"/>
      <c r="C38" s="247"/>
      <c r="D38" s="247"/>
      <c r="E38" s="247"/>
      <c r="F38" s="247"/>
      <c r="G38" s="247"/>
      <c r="H38" s="247"/>
      <c r="I38" s="247"/>
      <c r="J38" s="247"/>
      <c r="K38" s="247"/>
      <c r="L38" s="247"/>
      <c r="M38" s="247"/>
      <c r="N38" s="247"/>
      <c r="O38" s="247"/>
      <c r="P38" s="247"/>
    </row>
    <row r="39" spans="1:16" x14ac:dyDescent="0.35">
      <c r="A39" s="247" t="s">
        <v>39</v>
      </c>
      <c r="B39" s="247"/>
      <c r="C39" s="247"/>
      <c r="D39" s="247"/>
      <c r="E39" s="247"/>
      <c r="F39" s="247"/>
      <c r="G39" s="247"/>
      <c r="H39" s="247"/>
      <c r="I39" s="247"/>
      <c r="J39" s="247"/>
      <c r="K39" s="247"/>
      <c r="L39" s="247"/>
      <c r="M39" s="247"/>
      <c r="N39" s="247"/>
      <c r="O39" s="247"/>
      <c r="P39" s="247"/>
    </row>
    <row r="40" spans="1:16" x14ac:dyDescent="0.35">
      <c r="A40" s="247" t="s">
        <v>40</v>
      </c>
      <c r="B40" s="247"/>
      <c r="C40" s="247"/>
      <c r="D40" s="247"/>
      <c r="E40" s="247"/>
      <c r="F40" s="247"/>
      <c r="G40" s="247"/>
      <c r="H40" s="247"/>
      <c r="I40" s="247"/>
      <c r="J40" s="247"/>
      <c r="K40" s="247"/>
      <c r="L40" s="247"/>
      <c r="M40" s="247"/>
      <c r="N40" s="247"/>
      <c r="O40" s="247"/>
      <c r="P40" s="247"/>
    </row>
    <row r="41" spans="1:16" x14ac:dyDescent="0.35">
      <c r="A41" s="247" t="s">
        <v>41</v>
      </c>
      <c r="B41" s="247"/>
      <c r="C41" s="247"/>
      <c r="D41" s="247"/>
      <c r="E41" s="247"/>
      <c r="F41" s="247"/>
      <c r="G41" s="247"/>
      <c r="H41" s="247"/>
      <c r="I41" s="247"/>
      <c r="J41" s="247"/>
      <c r="K41" s="247"/>
      <c r="L41" s="247"/>
      <c r="M41" s="247"/>
      <c r="N41" s="247"/>
      <c r="O41" s="247"/>
      <c r="P41" s="247"/>
    </row>
    <row r="42" spans="1:16" x14ac:dyDescent="0.35">
      <c r="A42" s="255" t="s">
        <v>42</v>
      </c>
      <c r="B42" s="255"/>
      <c r="C42" s="255"/>
      <c r="D42" s="255"/>
      <c r="E42" s="255"/>
      <c r="F42" s="255"/>
      <c r="G42" s="255"/>
      <c r="H42" s="255"/>
      <c r="I42" s="255"/>
      <c r="J42" s="255"/>
      <c r="K42" s="255"/>
      <c r="L42" s="255"/>
      <c r="M42" s="255"/>
      <c r="N42" s="255"/>
      <c r="O42" s="255"/>
      <c r="P42" s="255"/>
    </row>
    <row r="43" spans="1:16" x14ac:dyDescent="0.35">
      <c r="A43" s="247" t="s">
        <v>43</v>
      </c>
      <c r="B43" s="247"/>
      <c r="C43" s="247"/>
      <c r="D43" s="247"/>
      <c r="E43" s="247"/>
      <c r="F43" s="247"/>
      <c r="G43" s="247"/>
      <c r="H43" s="247"/>
      <c r="I43" s="247"/>
      <c r="J43" s="247"/>
      <c r="K43" s="247"/>
      <c r="L43" s="247"/>
      <c r="M43" s="247"/>
      <c r="N43" s="247"/>
      <c r="O43" s="247"/>
      <c r="P43" s="247"/>
    </row>
    <row r="44" spans="1:16" x14ac:dyDescent="0.35">
      <c r="A44" s="247" t="s">
        <v>44</v>
      </c>
      <c r="B44" s="247"/>
      <c r="C44" s="247"/>
      <c r="D44" s="247"/>
      <c r="E44" s="247"/>
      <c r="F44" s="247"/>
      <c r="G44" s="247"/>
      <c r="H44" s="247"/>
      <c r="I44" s="247"/>
      <c r="J44" s="247"/>
      <c r="K44" s="247"/>
      <c r="L44" s="247"/>
      <c r="M44" s="247"/>
      <c r="N44" s="247"/>
      <c r="O44" s="247"/>
      <c r="P44" s="247"/>
    </row>
    <row r="45" spans="1:16" x14ac:dyDescent="0.35">
      <c r="A45" s="247" t="s">
        <v>45</v>
      </c>
      <c r="B45" s="247"/>
      <c r="C45" s="247"/>
      <c r="D45" s="247"/>
      <c r="E45" s="247"/>
      <c r="F45" s="247"/>
      <c r="G45" s="247"/>
      <c r="H45" s="247"/>
      <c r="I45" s="247"/>
      <c r="J45" s="247"/>
      <c r="K45" s="247"/>
      <c r="L45" s="247"/>
      <c r="M45" s="247"/>
      <c r="N45" s="247"/>
      <c r="O45" s="247"/>
      <c r="P45" s="247"/>
    </row>
    <row r="46" spans="1:16" x14ac:dyDescent="0.35">
      <c r="A46" s="247" t="s">
        <v>46</v>
      </c>
      <c r="B46" s="247"/>
      <c r="C46" s="247"/>
      <c r="D46" s="247"/>
      <c r="E46" s="247"/>
      <c r="F46" s="247"/>
      <c r="G46" s="247"/>
      <c r="H46" s="247"/>
      <c r="I46" s="247"/>
      <c r="J46" s="247"/>
      <c r="K46" s="247"/>
      <c r="L46" s="247"/>
      <c r="M46" s="247"/>
      <c r="N46" s="247"/>
      <c r="O46" s="247"/>
      <c r="P46" s="247"/>
    </row>
    <row r="50" spans="2:18" s="86" customFormat="1" ht="30" customHeight="1" x14ac:dyDescent="0.35">
      <c r="B50" s="88"/>
      <c r="C50" s="4"/>
      <c r="D50" s="89"/>
      <c r="E50" s="89"/>
      <c r="F50" s="89"/>
      <c r="G50" s="89"/>
      <c r="H50" s="88"/>
      <c r="I50" s="88"/>
      <c r="J50" s="88"/>
      <c r="K50" s="88"/>
      <c r="L50" s="88"/>
      <c r="M50" s="88"/>
      <c r="N50" s="88"/>
      <c r="O50" s="88"/>
      <c r="P50" s="88"/>
      <c r="Q50" s="88"/>
      <c r="R50" s="4"/>
    </row>
    <row r="51" spans="2:18" s="86" customFormat="1" ht="18" customHeight="1" x14ac:dyDescent="0.35">
      <c r="B51" s="88"/>
      <c r="C51" s="4"/>
      <c r="D51" s="89"/>
      <c r="E51" s="89"/>
      <c r="F51" s="89"/>
      <c r="G51" s="89"/>
      <c r="H51" s="88"/>
      <c r="I51" s="88"/>
      <c r="J51" s="88"/>
      <c r="K51" s="88"/>
      <c r="L51" s="88"/>
      <c r="M51" s="88"/>
      <c r="N51" s="88"/>
      <c r="O51" s="88"/>
      <c r="P51" s="88"/>
      <c r="Q51" s="88"/>
      <c r="R51" s="4"/>
    </row>
  </sheetData>
  <mergeCells count="49">
    <mergeCell ref="A43:P43"/>
    <mergeCell ref="A44:P44"/>
    <mergeCell ref="A45:P45"/>
    <mergeCell ref="A46:P46"/>
    <mergeCell ref="A37:P37"/>
    <mergeCell ref="A38:P38"/>
    <mergeCell ref="A39:P39"/>
    <mergeCell ref="A40:P40"/>
    <mergeCell ref="A41:P41"/>
    <mergeCell ref="A42:P42"/>
    <mergeCell ref="A36:P36"/>
    <mergeCell ref="A29:D29"/>
    <mergeCell ref="F29:P29"/>
    <mergeCell ref="A30:C30"/>
    <mergeCell ref="D30:F30"/>
    <mergeCell ref="G30:I30"/>
    <mergeCell ref="J30:L30"/>
    <mergeCell ref="M30:O30"/>
    <mergeCell ref="A31:P31"/>
    <mergeCell ref="A32:P32"/>
    <mergeCell ref="A33:P33"/>
    <mergeCell ref="A34:P34"/>
    <mergeCell ref="A35:P35"/>
    <mergeCell ref="A2:P2"/>
    <mergeCell ref="A28:F28"/>
    <mergeCell ref="H28:L28"/>
    <mergeCell ref="N28:O28"/>
    <mergeCell ref="A8:I8"/>
    <mergeCell ref="A9:A11"/>
    <mergeCell ref="B9:B11"/>
    <mergeCell ref="C9:C11"/>
    <mergeCell ref="D9:D11"/>
    <mergeCell ref="E9:E11"/>
    <mergeCell ref="F9:F11"/>
    <mergeCell ref="G9:G11"/>
    <mergeCell ref="H9:N9"/>
    <mergeCell ref="A22:A23"/>
    <mergeCell ref="A24:A25"/>
    <mergeCell ref="A3:P3"/>
    <mergeCell ref="A14:A15"/>
    <mergeCell ref="A16:A17"/>
    <mergeCell ref="A18:A19"/>
    <mergeCell ref="A26:A27"/>
    <mergeCell ref="H4:I4"/>
    <mergeCell ref="A5:P5"/>
    <mergeCell ref="A6:P6"/>
    <mergeCell ref="O9:P10"/>
    <mergeCell ref="A13:P13"/>
    <mergeCell ref="A20:A21"/>
  </mergeCells>
  <pageMargins left="0.7" right="0.7" top="0.75" bottom="0.75" header="0.3" footer="0.3"/>
  <pageSetup paperSize="8" scale="85" fitToHeight="0"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8"/>
  <sheetViews>
    <sheetView topLeftCell="A7" zoomScale="90" zoomScaleNormal="90" workbookViewId="0">
      <selection activeCell="J17" sqref="J17"/>
    </sheetView>
  </sheetViews>
  <sheetFormatPr defaultColWidth="9.1796875" defaultRowHeight="14.5" x14ac:dyDescent="0.35"/>
  <cols>
    <col min="1" max="1" width="8.54296875" style="4" customWidth="1"/>
    <col min="2" max="2" width="60" style="4" customWidth="1"/>
    <col min="3" max="3" width="18.453125" style="19" customWidth="1"/>
    <col min="4" max="4" width="13.54296875" style="19" customWidth="1"/>
    <col min="5" max="6" width="15.54296875" style="4" customWidth="1"/>
    <col min="7" max="7" width="16.453125" style="4" customWidth="1"/>
    <col min="8" max="8" width="15.54296875" style="4" customWidth="1"/>
    <col min="9" max="9" width="14.453125" style="4" customWidth="1"/>
    <col min="10" max="10" width="16.1796875" style="4" customWidth="1"/>
    <col min="11" max="11" width="15.81640625" style="4" customWidth="1"/>
    <col min="12" max="12" width="13.54296875" style="4" customWidth="1"/>
    <col min="13" max="16384" width="9.1796875" style="4"/>
  </cols>
  <sheetData>
    <row r="1" spans="1:12" x14ac:dyDescent="0.35">
      <c r="J1" s="61" t="s">
        <v>154</v>
      </c>
    </row>
    <row r="2" spans="1:12" ht="14.25" customHeight="1" x14ac:dyDescent="0.35">
      <c r="A2" s="1"/>
      <c r="B2" s="1"/>
      <c r="C2" s="2"/>
      <c r="D2" s="195"/>
      <c r="E2" s="195"/>
      <c r="F2" s="195"/>
      <c r="G2" s="195"/>
      <c r="H2" s="195"/>
      <c r="I2" s="195"/>
      <c r="J2" s="195"/>
      <c r="K2" s="3"/>
      <c r="L2" s="3"/>
    </row>
    <row r="3" spans="1:12" x14ac:dyDescent="0.35">
      <c r="A3" s="262" t="s">
        <v>136</v>
      </c>
      <c r="B3" s="218"/>
      <c r="C3" s="218"/>
      <c r="D3" s="218"/>
      <c r="E3" s="218"/>
      <c r="F3" s="218"/>
      <c r="G3" s="218"/>
      <c r="H3" s="218"/>
      <c r="I3" s="218"/>
      <c r="J3" s="218"/>
      <c r="K3" s="5"/>
      <c r="L3" s="5"/>
    </row>
    <row r="4" spans="1:12" ht="18.649999999999999" customHeight="1" x14ac:dyDescent="0.35">
      <c r="A4" s="262" t="s">
        <v>47</v>
      </c>
      <c r="B4" s="262"/>
      <c r="C4" s="262"/>
      <c r="D4" s="262"/>
      <c r="E4" s="262"/>
      <c r="F4" s="262"/>
      <c r="G4" s="262"/>
      <c r="H4" s="262"/>
      <c r="I4" s="262"/>
      <c r="J4" s="262"/>
      <c r="K4" s="7"/>
      <c r="L4" s="7"/>
    </row>
    <row r="5" spans="1:12" ht="18.649999999999999" customHeight="1" x14ac:dyDescent="0.35">
      <c r="A5" s="262" t="s">
        <v>48</v>
      </c>
      <c r="B5" s="262"/>
      <c r="C5" s="262"/>
      <c r="D5" s="262"/>
      <c r="E5" s="262"/>
      <c r="F5" s="262"/>
      <c r="G5" s="262"/>
      <c r="H5" s="262"/>
      <c r="I5" s="262"/>
      <c r="J5" s="262"/>
      <c r="K5" s="7"/>
      <c r="L5" s="7"/>
    </row>
    <row r="6" spans="1:12" ht="39.75" customHeight="1" thickBot="1" x14ac:dyDescent="0.4">
      <c r="A6" s="261" t="s">
        <v>125</v>
      </c>
      <c r="B6" s="261"/>
      <c r="C6" s="261"/>
      <c r="D6" s="261"/>
      <c r="E6" s="261"/>
      <c r="F6" s="261"/>
      <c r="G6" s="261"/>
      <c r="H6" s="261"/>
      <c r="I6" s="261"/>
      <c r="J6" s="261"/>
      <c r="K6" s="62"/>
      <c r="L6" s="62"/>
    </row>
    <row r="7" spans="1:12" ht="166.5" customHeight="1" thickBot="1" x14ac:dyDescent="0.4">
      <c r="A7" s="63" t="s">
        <v>49</v>
      </c>
      <c r="B7" s="64" t="s">
        <v>50</v>
      </c>
      <c r="C7" s="64" t="s">
        <v>109</v>
      </c>
      <c r="D7" s="64" t="s">
        <v>110</v>
      </c>
      <c r="E7" s="64" t="s">
        <v>111</v>
      </c>
      <c r="F7" s="64" t="s">
        <v>112</v>
      </c>
      <c r="G7" s="64" t="s">
        <v>113</v>
      </c>
      <c r="H7" s="64" t="s">
        <v>114</v>
      </c>
      <c r="I7" s="64" t="s">
        <v>115</v>
      </c>
      <c r="J7" s="65" t="s">
        <v>116</v>
      </c>
      <c r="L7" s="19"/>
    </row>
    <row r="8" spans="1:12" ht="15" thickBot="1" x14ac:dyDescent="0.4">
      <c r="A8" s="66" t="s">
        <v>94</v>
      </c>
      <c r="B8" s="256" t="s">
        <v>52</v>
      </c>
      <c r="C8" s="257"/>
      <c r="D8" s="257"/>
      <c r="E8" s="257"/>
      <c r="F8" s="257"/>
      <c r="G8" s="257"/>
      <c r="H8" s="257"/>
      <c r="I8" s="257"/>
      <c r="J8" s="258"/>
    </row>
    <row r="9" spans="1:12" ht="15.65" customHeight="1" thickBot="1" x14ac:dyDescent="0.4">
      <c r="A9" s="67" t="s">
        <v>51</v>
      </c>
      <c r="B9" s="126" t="s">
        <v>84</v>
      </c>
      <c r="C9" s="68">
        <f>'Darba efektivitāte'!C13</f>
        <v>607.70000000000005</v>
      </c>
      <c r="D9" s="68">
        <f>'Pakalp(h)_Darbn.likmes veidi'!P15</f>
        <v>0</v>
      </c>
      <c r="E9" s="69"/>
      <c r="F9" s="69"/>
      <c r="G9" s="69"/>
      <c r="H9" s="70">
        <f>SUM(D9:G9)</f>
        <v>0</v>
      </c>
      <c r="I9" s="70">
        <f>H9/C9</f>
        <v>0</v>
      </c>
      <c r="J9" s="71">
        <f>H9*36</f>
        <v>0</v>
      </c>
    </row>
    <row r="10" spans="1:12" ht="18.75" customHeight="1" thickBot="1" x14ac:dyDescent="0.4">
      <c r="A10" s="72" t="s">
        <v>95</v>
      </c>
      <c r="B10" s="126" t="s">
        <v>85</v>
      </c>
      <c r="C10" s="68">
        <f>'Darba efektivitāte'!C18</f>
        <v>1228.3000000000002</v>
      </c>
      <c r="D10" s="68">
        <f>'Pakalp(h)_Darbn.likmes veidi'!P17</f>
        <v>0</v>
      </c>
      <c r="E10" s="69"/>
      <c r="F10" s="69"/>
      <c r="G10" s="69"/>
      <c r="H10" s="70">
        <f>SUM(D10:G10)</f>
        <v>0</v>
      </c>
      <c r="I10" s="70">
        <f>H10/C10</f>
        <v>0</v>
      </c>
      <c r="J10" s="71">
        <f>H10*36</f>
        <v>0</v>
      </c>
    </row>
    <row r="11" spans="1:12" ht="18.75" customHeight="1" thickBot="1" x14ac:dyDescent="0.4">
      <c r="A11" s="72" t="s">
        <v>96</v>
      </c>
      <c r="B11" s="126" t="s">
        <v>86</v>
      </c>
      <c r="C11" s="68">
        <f>'Darba efektivitāte'!C24</f>
        <v>1045.2</v>
      </c>
      <c r="D11" s="68">
        <f>'Pakalp(h)_Darbn.likmes veidi'!P19</f>
        <v>0</v>
      </c>
      <c r="E11" s="69"/>
      <c r="F11" s="69"/>
      <c r="G11" s="69"/>
      <c r="H11" s="70">
        <f t="shared" ref="H11:H15" si="0">SUM(D11:G11)</f>
        <v>0</v>
      </c>
      <c r="I11" s="70">
        <f t="shared" ref="I11:I15" si="1">H11/C11</f>
        <v>0</v>
      </c>
      <c r="J11" s="71">
        <f t="shared" ref="J11:J15" si="2">H11*36</f>
        <v>0</v>
      </c>
    </row>
    <row r="12" spans="1:12" ht="18.75" customHeight="1" thickBot="1" x14ac:dyDescent="0.4">
      <c r="A12" s="72" t="s">
        <v>97</v>
      </c>
      <c r="B12" s="128" t="s">
        <v>156</v>
      </c>
      <c r="C12" s="68">
        <f>'Darba efektivitāte'!C28</f>
        <v>89.5</v>
      </c>
      <c r="D12" s="68">
        <f>'Pakalp(h)_Darbn.likmes veidi'!P20</f>
        <v>0</v>
      </c>
      <c r="E12" s="69"/>
      <c r="F12" s="69"/>
      <c r="G12" s="69"/>
      <c r="H12" s="70">
        <f t="shared" si="0"/>
        <v>0</v>
      </c>
      <c r="I12" s="70">
        <f t="shared" si="1"/>
        <v>0</v>
      </c>
      <c r="J12" s="71">
        <f>H12*36</f>
        <v>0</v>
      </c>
    </row>
    <row r="13" spans="1:12" ht="18.75" customHeight="1" thickBot="1" x14ac:dyDescent="0.4">
      <c r="A13" s="72" t="s">
        <v>98</v>
      </c>
      <c r="B13" s="127" t="s">
        <v>88</v>
      </c>
      <c r="C13" s="68">
        <f>'Darba efektivitāte'!C34</f>
        <v>458.4</v>
      </c>
      <c r="D13" s="68">
        <f>'Pakalp(h)_Darbn.likmes veidi'!P23</f>
        <v>0</v>
      </c>
      <c r="E13" s="69"/>
      <c r="F13" s="69"/>
      <c r="G13" s="69"/>
      <c r="H13" s="70">
        <f t="shared" si="0"/>
        <v>0</v>
      </c>
      <c r="I13" s="70">
        <f t="shared" si="1"/>
        <v>0</v>
      </c>
      <c r="J13" s="71">
        <f t="shared" si="2"/>
        <v>0</v>
      </c>
    </row>
    <row r="14" spans="1:12" ht="18.75" customHeight="1" thickBot="1" x14ac:dyDescent="0.4">
      <c r="A14" s="72" t="s">
        <v>157</v>
      </c>
      <c r="B14" s="127" t="s">
        <v>87</v>
      </c>
      <c r="C14" s="68">
        <f>'Darba efektivitāte'!C40</f>
        <v>335.9</v>
      </c>
      <c r="D14" s="68">
        <f>'Pakalp(h)_Darbn.likmes veidi'!P25</f>
        <v>0</v>
      </c>
      <c r="E14" s="69"/>
      <c r="F14" s="69"/>
      <c r="G14" s="69"/>
      <c r="H14" s="70">
        <f t="shared" si="0"/>
        <v>0</v>
      </c>
      <c r="I14" s="70">
        <f t="shared" si="1"/>
        <v>0</v>
      </c>
      <c r="J14" s="71">
        <f t="shared" si="2"/>
        <v>0</v>
      </c>
    </row>
    <row r="15" spans="1:12" ht="18.75" customHeight="1" thickBot="1" x14ac:dyDescent="0.4">
      <c r="A15" s="72" t="s">
        <v>99</v>
      </c>
      <c r="B15" s="128" t="s">
        <v>89</v>
      </c>
      <c r="C15" s="68">
        <f>'Darba efektivitāte'!C45</f>
        <v>228.7</v>
      </c>
      <c r="D15" s="68">
        <f>'Pakalp(h)_Darbn.likmes veidi'!P27</f>
        <v>0</v>
      </c>
      <c r="E15" s="69"/>
      <c r="F15" s="69"/>
      <c r="G15" s="69"/>
      <c r="H15" s="70">
        <f t="shared" si="0"/>
        <v>0</v>
      </c>
      <c r="I15" s="70">
        <f t="shared" si="1"/>
        <v>0</v>
      </c>
      <c r="J15" s="71">
        <f t="shared" si="2"/>
        <v>0</v>
      </c>
    </row>
    <row r="16" spans="1:12" ht="15" thickBot="1" x14ac:dyDescent="0.4">
      <c r="A16" s="259" t="s">
        <v>2</v>
      </c>
      <c r="B16" s="260"/>
      <c r="C16" s="73">
        <f t="shared" ref="C16:H16" si="3">SUM(C9:C15)</f>
        <v>3993.7000000000003</v>
      </c>
      <c r="D16" s="74">
        <f t="shared" si="3"/>
        <v>0</v>
      </c>
      <c r="E16" s="74">
        <f t="shared" si="3"/>
        <v>0</v>
      </c>
      <c r="F16" s="74">
        <f t="shared" si="3"/>
        <v>0</v>
      </c>
      <c r="G16" s="74">
        <f t="shared" si="3"/>
        <v>0</v>
      </c>
      <c r="H16" s="74">
        <f t="shared" si="3"/>
        <v>0</v>
      </c>
      <c r="I16" s="74">
        <f>H16/C16</f>
        <v>0</v>
      </c>
      <c r="J16" s="75">
        <f>H16*36</f>
        <v>0</v>
      </c>
    </row>
    <row r="17" spans="1:10" x14ac:dyDescent="0.35">
      <c r="A17" s="76"/>
      <c r="B17" s="76"/>
      <c r="C17" s="76"/>
      <c r="D17" s="76"/>
      <c r="E17" s="76"/>
      <c r="F17" s="76"/>
      <c r="G17" s="76"/>
      <c r="H17" s="76"/>
      <c r="I17" s="77"/>
      <c r="J17" s="77"/>
    </row>
    <row r="18" spans="1:10" x14ac:dyDescent="0.35">
      <c r="A18" s="78"/>
      <c r="B18" s="78"/>
      <c r="C18" s="78"/>
      <c r="D18" s="79"/>
      <c r="E18" s="78"/>
      <c r="F18" s="78"/>
      <c r="G18" s="78"/>
      <c r="H18" s="78"/>
      <c r="I18" s="78"/>
      <c r="J18" s="78"/>
    </row>
  </sheetData>
  <mergeCells count="7">
    <mergeCell ref="B8:J8"/>
    <mergeCell ref="A16:B16"/>
    <mergeCell ref="A6:J6"/>
    <mergeCell ref="D2:J2"/>
    <mergeCell ref="A4:J4"/>
    <mergeCell ref="A5:J5"/>
    <mergeCell ref="A3:J3"/>
  </mergeCells>
  <pageMargins left="0.7" right="0.7" top="0.75" bottom="0.75" header="0.3" footer="0.3"/>
  <pageSetup paperSize="8" scale="99" fitToHeight="0" orientation="landscape"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8"/>
  <sheetViews>
    <sheetView tabSelected="1" topLeftCell="A26" workbookViewId="0">
      <selection activeCell="K34" sqref="K34"/>
    </sheetView>
  </sheetViews>
  <sheetFormatPr defaultColWidth="9.1796875" defaultRowHeight="14.5" x14ac:dyDescent="0.35"/>
  <cols>
    <col min="1" max="1" width="6.81640625" style="4" customWidth="1"/>
    <col min="2" max="3" width="26" style="4" customWidth="1"/>
    <col min="4" max="4" width="18.453125" style="19" customWidth="1"/>
    <col min="5" max="5" width="18.1796875" style="19" customWidth="1"/>
    <col min="6" max="6" width="15.54296875" style="4" customWidth="1"/>
    <col min="7" max="7" width="14.453125" style="4" customWidth="1"/>
    <col min="8" max="8" width="30.1796875" style="4" customWidth="1"/>
    <col min="9" max="9" width="15.81640625" style="4" customWidth="1"/>
    <col min="10" max="10" width="13.54296875" style="4" customWidth="1"/>
    <col min="11" max="16384" width="9.1796875" style="4"/>
  </cols>
  <sheetData>
    <row r="1" spans="1:10" x14ac:dyDescent="0.35">
      <c r="A1" s="1"/>
      <c r="B1" s="1"/>
      <c r="C1" s="1"/>
      <c r="D1" s="2"/>
      <c r="E1" s="2"/>
      <c r="F1" s="195" t="s">
        <v>154</v>
      </c>
      <c r="G1" s="264"/>
      <c r="H1" s="264"/>
      <c r="I1" s="3"/>
      <c r="J1" s="3"/>
    </row>
    <row r="2" spans="1:10" x14ac:dyDescent="0.35">
      <c r="A2" s="262" t="s">
        <v>136</v>
      </c>
      <c r="B2" s="205"/>
      <c r="C2" s="205"/>
      <c r="D2" s="205"/>
      <c r="E2" s="205"/>
      <c r="F2" s="205"/>
      <c r="G2" s="205"/>
      <c r="H2" s="205"/>
      <c r="I2" s="5"/>
      <c r="J2" s="5"/>
    </row>
    <row r="3" spans="1:10" ht="18.649999999999999" customHeight="1" x14ac:dyDescent="0.35">
      <c r="A3" s="262" t="s">
        <v>53</v>
      </c>
      <c r="B3" s="262"/>
      <c r="C3" s="262"/>
      <c r="D3" s="262"/>
      <c r="E3" s="262"/>
      <c r="F3" s="262"/>
      <c r="G3" s="262"/>
      <c r="H3" s="6"/>
      <c r="I3" s="7"/>
      <c r="J3" s="7"/>
    </row>
    <row r="4" spans="1:10" ht="18.649999999999999" customHeight="1" x14ac:dyDescent="0.35">
      <c r="A4" s="129"/>
      <c r="B4" s="129"/>
      <c r="C4" s="129"/>
      <c r="D4" s="129" t="s">
        <v>54</v>
      </c>
      <c r="E4" s="129"/>
      <c r="F4" s="129"/>
      <c r="G4" s="129"/>
      <c r="H4" s="6"/>
      <c r="I4" s="7"/>
      <c r="J4" s="7"/>
    </row>
    <row r="5" spans="1:10" ht="18.649999999999999" customHeight="1" x14ac:dyDescent="0.35">
      <c r="A5" s="262"/>
      <c r="B5" s="265"/>
      <c r="C5" s="265"/>
      <c r="D5" s="265"/>
      <c r="E5" s="265"/>
      <c r="F5" s="265"/>
      <c r="G5" s="265"/>
      <c r="H5" s="129"/>
      <c r="I5" s="7"/>
      <c r="J5" s="7"/>
    </row>
    <row r="6" spans="1:10" ht="11.5" customHeight="1" thickBot="1" x14ac:dyDescent="0.4">
      <c r="A6" s="265"/>
      <c r="B6" s="265"/>
      <c r="C6" s="265"/>
      <c r="D6" s="265"/>
      <c r="E6" s="265"/>
      <c r="F6" s="265"/>
      <c r="G6" s="265"/>
      <c r="H6" s="6"/>
      <c r="I6" s="7"/>
      <c r="J6" s="7"/>
    </row>
    <row r="7" spans="1:10" ht="15" hidden="1" thickBot="1" x14ac:dyDescent="0.4">
      <c r="A7" s="265"/>
      <c r="B7" s="265"/>
      <c r="C7" s="265"/>
      <c r="D7" s="265"/>
      <c r="E7" s="265"/>
      <c r="F7" s="265"/>
      <c r="G7" s="265"/>
      <c r="H7" s="1"/>
    </row>
    <row r="8" spans="1:10" ht="79.5" customHeight="1" thickBot="1" x14ac:dyDescent="0.4">
      <c r="A8" s="8" t="s">
        <v>7</v>
      </c>
      <c r="B8" s="270" t="s">
        <v>55</v>
      </c>
      <c r="C8" s="271"/>
      <c r="D8" s="9" t="s">
        <v>101</v>
      </c>
      <c r="E8" s="10" t="s">
        <v>102</v>
      </c>
      <c r="F8" s="1"/>
      <c r="G8" s="1"/>
      <c r="H8" s="1"/>
    </row>
    <row r="9" spans="1:10" ht="42" customHeight="1" x14ac:dyDescent="0.35">
      <c r="A9" s="11">
        <v>1</v>
      </c>
      <c r="B9" s="272" t="s">
        <v>152</v>
      </c>
      <c r="C9" s="273"/>
      <c r="D9" s="12">
        <f>Tāme!H16</f>
        <v>0</v>
      </c>
      <c r="E9" s="13">
        <f>Tāme!J16</f>
        <v>0</v>
      </c>
      <c r="F9" s="1"/>
      <c r="G9" s="1"/>
      <c r="H9" s="1"/>
    </row>
    <row r="10" spans="1:10" x14ac:dyDescent="0.35">
      <c r="A10" s="274" t="s">
        <v>56</v>
      </c>
      <c r="B10" s="275"/>
      <c r="C10" s="276"/>
      <c r="D10" s="14">
        <f>D9*21%</f>
        <v>0</v>
      </c>
      <c r="E10" s="15">
        <f>E9*21%</f>
        <v>0</v>
      </c>
      <c r="F10" s="1"/>
      <c r="G10" s="1"/>
      <c r="H10" s="1"/>
    </row>
    <row r="11" spans="1:10" ht="15" customHeight="1" thickBot="1" x14ac:dyDescent="0.4">
      <c r="A11" s="277" t="s">
        <v>57</v>
      </c>
      <c r="B11" s="278"/>
      <c r="C11" s="279"/>
      <c r="D11" s="16">
        <f>D9+D10</f>
        <v>0</v>
      </c>
      <c r="E11" s="17">
        <f>E9+E10</f>
        <v>0</v>
      </c>
      <c r="F11" s="1"/>
      <c r="G11" s="1"/>
      <c r="H11" s="1"/>
    </row>
    <row r="12" spans="1:10" x14ac:dyDescent="0.35">
      <c r="A12" s="1"/>
      <c r="B12" s="1"/>
      <c r="C12" s="1"/>
      <c r="D12" s="2"/>
      <c r="E12" s="2"/>
      <c r="F12" s="1"/>
      <c r="G12" s="1"/>
      <c r="H12" s="1"/>
    </row>
    <row r="13" spans="1:10" x14ac:dyDescent="0.35">
      <c r="A13" s="18" t="s">
        <v>153</v>
      </c>
      <c r="B13" s="18"/>
      <c r="C13" s="18"/>
      <c r="D13" s="4"/>
      <c r="E13" s="4"/>
    </row>
    <row r="14" spans="1:10" ht="15" thickBot="1" x14ac:dyDescent="0.4">
      <c r="D14" s="4"/>
      <c r="E14" s="4"/>
    </row>
    <row r="15" spans="1:10" ht="72.5" x14ac:dyDescent="0.35">
      <c r="A15" s="143" t="s">
        <v>49</v>
      </c>
      <c r="B15" s="144" t="s">
        <v>90</v>
      </c>
      <c r="C15" s="144" t="s">
        <v>91</v>
      </c>
      <c r="D15" s="145" t="s">
        <v>58</v>
      </c>
      <c r="E15" s="144" t="s">
        <v>59</v>
      </c>
      <c r="F15" s="146" t="s">
        <v>60</v>
      </c>
      <c r="G15" s="144" t="s">
        <v>128</v>
      </c>
    </row>
    <row r="16" spans="1:10" ht="56" customHeight="1" x14ac:dyDescent="0.35">
      <c r="A16" s="135" t="s">
        <v>61</v>
      </c>
      <c r="B16" s="130" t="s">
        <v>140</v>
      </c>
      <c r="C16" s="131" t="s">
        <v>148</v>
      </c>
      <c r="D16" s="132" t="s">
        <v>67</v>
      </c>
      <c r="E16" s="132">
        <v>100</v>
      </c>
      <c r="F16" s="133"/>
      <c r="G16" s="137">
        <f>E16*F16</f>
        <v>0</v>
      </c>
    </row>
    <row r="17" spans="1:8" ht="44.5" customHeight="1" x14ac:dyDescent="0.35">
      <c r="A17" s="135" t="s">
        <v>63</v>
      </c>
      <c r="B17" s="130" t="s">
        <v>149</v>
      </c>
      <c r="C17" s="131" t="s">
        <v>117</v>
      </c>
      <c r="D17" s="132" t="s">
        <v>70</v>
      </c>
      <c r="E17" s="132">
        <v>300</v>
      </c>
      <c r="F17" s="133"/>
      <c r="G17" s="137">
        <f t="shared" ref="G17:G26" si="0">E17*F17</f>
        <v>0</v>
      </c>
    </row>
    <row r="18" spans="1:8" ht="114.5" customHeight="1" x14ac:dyDescent="0.35">
      <c r="A18" s="135" t="s">
        <v>64</v>
      </c>
      <c r="B18" s="130" t="s">
        <v>141</v>
      </c>
      <c r="C18" s="131" t="s">
        <v>118</v>
      </c>
      <c r="D18" s="132" t="s">
        <v>70</v>
      </c>
      <c r="E18" s="132">
        <v>3500</v>
      </c>
      <c r="F18" s="133"/>
      <c r="G18" s="137">
        <f t="shared" si="0"/>
        <v>0</v>
      </c>
    </row>
    <row r="19" spans="1:8" ht="85.5" customHeight="1" x14ac:dyDescent="0.35">
      <c r="A19" s="135" t="s">
        <v>65</v>
      </c>
      <c r="B19" s="130" t="s">
        <v>142</v>
      </c>
      <c r="C19" s="131" t="s">
        <v>119</v>
      </c>
      <c r="D19" s="132" t="s">
        <v>62</v>
      </c>
      <c r="E19" s="134">
        <v>3730</v>
      </c>
      <c r="F19" s="133"/>
      <c r="G19" s="137">
        <f t="shared" si="0"/>
        <v>0</v>
      </c>
    </row>
    <row r="20" spans="1:8" ht="49.5" customHeight="1" x14ac:dyDescent="0.35">
      <c r="A20" s="135" t="s">
        <v>66</v>
      </c>
      <c r="B20" s="130" t="s">
        <v>143</v>
      </c>
      <c r="C20" s="131" t="s">
        <v>120</v>
      </c>
      <c r="D20" s="132" t="s">
        <v>62</v>
      </c>
      <c r="E20" s="134">
        <v>3730</v>
      </c>
      <c r="F20" s="133"/>
      <c r="G20" s="137">
        <f t="shared" si="0"/>
        <v>0</v>
      </c>
    </row>
    <row r="21" spans="1:8" ht="72" customHeight="1" x14ac:dyDescent="0.35">
      <c r="A21" s="135" t="s">
        <v>68</v>
      </c>
      <c r="B21" s="130" t="s">
        <v>144</v>
      </c>
      <c r="C21" s="131" t="s">
        <v>121</v>
      </c>
      <c r="D21" s="132" t="s">
        <v>62</v>
      </c>
      <c r="E21" s="134">
        <v>3500</v>
      </c>
      <c r="F21" s="133"/>
      <c r="G21" s="137">
        <f t="shared" si="0"/>
        <v>0</v>
      </c>
    </row>
    <row r="22" spans="1:8" ht="76" customHeight="1" x14ac:dyDescent="0.35">
      <c r="A22" s="135" t="s">
        <v>69</v>
      </c>
      <c r="B22" s="130" t="s">
        <v>145</v>
      </c>
      <c r="C22" s="131" t="s">
        <v>121</v>
      </c>
      <c r="D22" s="132" t="s">
        <v>62</v>
      </c>
      <c r="E22" s="134">
        <v>4000</v>
      </c>
      <c r="F22" s="133"/>
      <c r="G22" s="137">
        <f t="shared" si="0"/>
        <v>0</v>
      </c>
    </row>
    <row r="23" spans="1:8" ht="125" customHeight="1" x14ac:dyDescent="0.35">
      <c r="A23" s="135" t="s">
        <v>71</v>
      </c>
      <c r="B23" s="130" t="s">
        <v>146</v>
      </c>
      <c r="C23" s="131" t="s">
        <v>150</v>
      </c>
      <c r="D23" s="132" t="s">
        <v>62</v>
      </c>
      <c r="E23" s="134">
        <v>450</v>
      </c>
      <c r="F23" s="133"/>
      <c r="G23" s="137">
        <f t="shared" si="0"/>
        <v>0</v>
      </c>
    </row>
    <row r="24" spans="1:8" ht="84" customHeight="1" x14ac:dyDescent="0.35">
      <c r="A24" s="135" t="s">
        <v>72</v>
      </c>
      <c r="B24" s="130" t="s">
        <v>138</v>
      </c>
      <c r="C24" s="131" t="s">
        <v>139</v>
      </c>
      <c r="D24" s="132" t="s">
        <v>62</v>
      </c>
      <c r="E24" s="134">
        <v>1500</v>
      </c>
      <c r="F24" s="133"/>
      <c r="G24" s="137">
        <f t="shared" si="0"/>
        <v>0</v>
      </c>
    </row>
    <row r="25" spans="1:8" ht="79" customHeight="1" x14ac:dyDescent="0.35">
      <c r="A25" s="135" t="s">
        <v>93</v>
      </c>
      <c r="B25" s="136" t="s">
        <v>92</v>
      </c>
      <c r="C25" s="131" t="s">
        <v>122</v>
      </c>
      <c r="D25" s="132" t="s">
        <v>67</v>
      </c>
      <c r="E25" s="134">
        <v>200</v>
      </c>
      <c r="F25" s="133"/>
      <c r="G25" s="137">
        <f t="shared" si="0"/>
        <v>0</v>
      </c>
    </row>
    <row r="26" spans="1:8" ht="134" customHeight="1" x14ac:dyDescent="0.35">
      <c r="A26" s="135" t="s">
        <v>100</v>
      </c>
      <c r="B26" s="136" t="s">
        <v>147</v>
      </c>
      <c r="C26" s="131" t="s">
        <v>151</v>
      </c>
      <c r="D26" s="132" t="s">
        <v>67</v>
      </c>
      <c r="E26" s="137">
        <v>100</v>
      </c>
      <c r="F26" s="133"/>
      <c r="G26" s="137">
        <f t="shared" si="0"/>
        <v>0</v>
      </c>
    </row>
    <row r="27" spans="1:8" x14ac:dyDescent="0.35">
      <c r="A27" s="266" t="s">
        <v>73</v>
      </c>
      <c r="B27" s="266"/>
      <c r="C27" s="266"/>
      <c r="D27" s="266"/>
      <c r="E27" s="266"/>
      <c r="F27" s="266"/>
      <c r="G27" s="138">
        <f>SUM(G16:G26)</f>
        <v>0</v>
      </c>
    </row>
    <row r="28" spans="1:8" ht="15" thickBot="1" x14ac:dyDescent="0.4"/>
    <row r="29" spans="1:8" ht="47.5" customHeight="1" thickBot="1" x14ac:dyDescent="0.4">
      <c r="A29" s="267" t="s">
        <v>103</v>
      </c>
      <c r="B29" s="268"/>
      <c r="C29" s="268"/>
      <c r="D29" s="268"/>
      <c r="E29" s="268"/>
      <c r="F29" s="268"/>
      <c r="G29" s="269"/>
      <c r="H29" s="20"/>
    </row>
    <row r="30" spans="1:8" ht="47.5" customHeight="1" thickBot="1" x14ac:dyDescent="0.4">
      <c r="A30" s="20"/>
      <c r="B30" s="139"/>
      <c r="C30" s="139"/>
      <c r="D30" s="139"/>
      <c r="E30" s="139"/>
      <c r="F30" s="139"/>
      <c r="G30" s="139"/>
      <c r="H30" s="20"/>
    </row>
    <row r="31" spans="1:8" ht="47.5" customHeight="1" thickBot="1" x14ac:dyDescent="0.4">
      <c r="A31" s="280" t="s">
        <v>129</v>
      </c>
      <c r="B31" s="281"/>
      <c r="C31" s="140">
        <f>(E9*0.75)+(G27*0.25)</f>
        <v>0</v>
      </c>
      <c r="D31" s="139"/>
      <c r="E31" s="139"/>
      <c r="F31" s="139"/>
      <c r="G31" s="139"/>
      <c r="H31" s="20"/>
    </row>
    <row r="32" spans="1:8" x14ac:dyDescent="0.35">
      <c r="A32" s="1"/>
      <c r="B32" s="1"/>
      <c r="C32" s="1"/>
      <c r="D32" s="2"/>
      <c r="E32" s="2"/>
      <c r="F32" s="1"/>
      <c r="G32" s="1"/>
      <c r="H32" s="1"/>
    </row>
    <row r="33" spans="1:8" x14ac:dyDescent="0.35">
      <c r="A33" s="263" t="s">
        <v>74</v>
      </c>
      <c r="B33" s="263"/>
      <c r="C33" s="263"/>
      <c r="D33" s="263"/>
      <c r="E33" s="263"/>
      <c r="F33" s="263"/>
      <c r="G33" s="263"/>
      <c r="H33" s="263"/>
    </row>
    <row r="34" spans="1:8" x14ac:dyDescent="0.35">
      <c r="A34" s="263" t="s">
        <v>76</v>
      </c>
      <c r="B34" s="263"/>
      <c r="C34" s="263"/>
      <c r="D34" s="263"/>
      <c r="E34" s="263"/>
      <c r="F34" s="263"/>
      <c r="G34" s="263"/>
      <c r="H34" s="263"/>
    </row>
    <row r="37" spans="1:8" x14ac:dyDescent="0.35">
      <c r="B37" s="82" t="s">
        <v>123</v>
      </c>
      <c r="C37" s="80"/>
    </row>
    <row r="38" spans="1:8" x14ac:dyDescent="0.35">
      <c r="B38" s="81"/>
      <c r="C38" s="83" t="s">
        <v>124</v>
      </c>
    </row>
  </sheetData>
  <mergeCells count="13">
    <mergeCell ref="A34:H34"/>
    <mergeCell ref="F1:H1"/>
    <mergeCell ref="A3:G3"/>
    <mergeCell ref="A5:G7"/>
    <mergeCell ref="A27:F27"/>
    <mergeCell ref="A33:H33"/>
    <mergeCell ref="A29:G29"/>
    <mergeCell ref="B8:C8"/>
    <mergeCell ref="B9:C9"/>
    <mergeCell ref="A10:C10"/>
    <mergeCell ref="A11:C11"/>
    <mergeCell ref="A2:H2"/>
    <mergeCell ref="A31:B31"/>
  </mergeCells>
  <pageMargins left="1.1023622047244095" right="0.51181102362204722" top="0.74803149606299213" bottom="0.74803149606299213" header="0.31496062992125984" footer="0.31496062992125984"/>
  <pageSetup paperSize="9" scale="5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4</vt:i4>
      </vt:variant>
    </vt:vector>
  </HeadingPairs>
  <TitlesOfParts>
    <vt:vector size="4" baseType="lpstr">
      <vt:lpstr>Darba efektivitāte</vt:lpstr>
      <vt:lpstr>Pakalp(h)_Darbn.likmes veidi</vt:lpstr>
      <vt:lpstr>Tāme</vt:lpstr>
      <vt:lpstr>Finanšu piedāvājums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dc:creator>
  <cp:lastModifiedBy>Inga</cp:lastModifiedBy>
  <cp:lastPrinted>2023-04-21T16:09:20Z</cp:lastPrinted>
  <dcterms:created xsi:type="dcterms:W3CDTF">2023-03-15T09:23:56Z</dcterms:created>
  <dcterms:modified xsi:type="dcterms:W3CDTF">2026-08-27T12:08:28Z</dcterms:modified>
</cp:coreProperties>
</file>