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T:\Iepirkumu_birojs\PROJEKTI_IEPIRKUMIEM\JVA_2026_70\Tāmes\"/>
    </mc:Choice>
  </mc:AlternateContent>
  <xr:revisionPtr revIDLastSave="0" documentId="13_ncr:1_{4D024FD0-15B0-4DB2-BDB8-BCBD30CBD7FD}" xr6:coauthVersionLast="47" xr6:coauthVersionMax="47" xr10:uidLastSave="{00000000-0000-0000-0000-000000000000}"/>
  <bookViews>
    <workbookView xWindow="-120" yWindow="-120" windowWidth="29040" windowHeight="15840" activeTab="2" xr2:uid="{86C6FB06-FED6-423C-B416-B8F701CBF9B4}"/>
  </bookViews>
  <sheets>
    <sheet name="Būvniecības koptāme" sheetId="1" r:id="rId1"/>
    <sheet name="Kopsavilkums" sheetId="2" r:id="rId2"/>
    <sheet name="1_CD" sheetId="3" r:id="rId3"/>
    <sheet name="2_LKT" sheetId="5" r:id="rId4"/>
    <sheet name="3_ELT" sheetId="4"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N114" i="3" l="1"/>
  <c r="M114" i="3"/>
  <c r="K114" i="3"/>
  <c r="G114" i="3"/>
  <c r="L114" i="3" s="1"/>
  <c r="O114" i="3" s="1"/>
  <c r="N113" i="3"/>
  <c r="M113" i="3"/>
  <c r="L113" i="3"/>
  <c r="O113" i="3" s="1"/>
  <c r="K113" i="3"/>
  <c r="J113" i="3"/>
  <c r="G113" i="3"/>
  <c r="N112" i="3"/>
  <c r="M112" i="3"/>
  <c r="K112" i="3"/>
  <c r="G112" i="3"/>
  <c r="L112" i="3" s="1"/>
  <c r="N111" i="3"/>
  <c r="M111" i="3"/>
  <c r="K111" i="3"/>
  <c r="G111" i="3"/>
  <c r="L111" i="3" s="1"/>
  <c r="G150" i="3"/>
  <c r="J150" i="3" s="1"/>
  <c r="K150" i="3"/>
  <c r="M150" i="3"/>
  <c r="N150" i="3"/>
  <c r="G151" i="3"/>
  <c r="J151" i="3" s="1"/>
  <c r="K151" i="3"/>
  <c r="M151" i="3"/>
  <c r="N151" i="3"/>
  <c r="G152" i="3"/>
  <c r="J152" i="3" s="1"/>
  <c r="K152" i="3"/>
  <c r="M152" i="3"/>
  <c r="N152" i="3"/>
  <c r="G153" i="3"/>
  <c r="J153" i="3" s="1"/>
  <c r="K153" i="3"/>
  <c r="M153" i="3"/>
  <c r="N153" i="3"/>
  <c r="G154" i="3"/>
  <c r="J154" i="3" s="1"/>
  <c r="K154" i="3"/>
  <c r="M154" i="3"/>
  <c r="N154" i="3"/>
  <c r="G155" i="3"/>
  <c r="J155" i="3" s="1"/>
  <c r="K155" i="3"/>
  <c r="M155" i="3"/>
  <c r="N155" i="3"/>
  <c r="G156" i="3"/>
  <c r="J156" i="3"/>
  <c r="K156" i="3"/>
  <c r="L156" i="3"/>
  <c r="M156" i="3"/>
  <c r="N156" i="3"/>
  <c r="G157" i="3"/>
  <c r="J157" i="3" s="1"/>
  <c r="K157" i="3"/>
  <c r="M157" i="3"/>
  <c r="N157" i="3"/>
  <c r="G159" i="3"/>
  <c r="L159" i="3" s="1"/>
  <c r="K159" i="3"/>
  <c r="M159" i="3"/>
  <c r="N159" i="3"/>
  <c r="G160" i="3"/>
  <c r="J160" i="3" s="1"/>
  <c r="K160" i="3"/>
  <c r="L160" i="3"/>
  <c r="M160" i="3"/>
  <c r="N160" i="3"/>
  <c r="G122" i="3"/>
  <c r="J122" i="3" s="1"/>
  <c r="K122" i="3"/>
  <c r="L122" i="3"/>
  <c r="O122" i="3" s="1"/>
  <c r="M122" i="3"/>
  <c r="N122" i="3"/>
  <c r="G123" i="3"/>
  <c r="L123" i="3" s="1"/>
  <c r="K123" i="3"/>
  <c r="M123" i="3"/>
  <c r="N123" i="3"/>
  <c r="G124" i="3"/>
  <c r="L124" i="3" s="1"/>
  <c r="O124" i="3" s="1"/>
  <c r="K124" i="3"/>
  <c r="M124" i="3"/>
  <c r="N124" i="3"/>
  <c r="G125" i="3"/>
  <c r="L125" i="3" s="1"/>
  <c r="K125" i="3"/>
  <c r="M125" i="3"/>
  <c r="N125" i="3"/>
  <c r="G126" i="3"/>
  <c r="J126" i="3" s="1"/>
  <c r="K126" i="3"/>
  <c r="L126" i="3"/>
  <c r="M126" i="3"/>
  <c r="N126" i="3"/>
  <c r="G127" i="3"/>
  <c r="L127" i="3" s="1"/>
  <c r="J127" i="3"/>
  <c r="K127" i="3"/>
  <c r="M127" i="3"/>
  <c r="N127" i="3"/>
  <c r="G128" i="3"/>
  <c r="J128" i="3" s="1"/>
  <c r="K128" i="3"/>
  <c r="M128" i="3"/>
  <c r="N128" i="3"/>
  <c r="G129" i="3"/>
  <c r="J129" i="3" s="1"/>
  <c r="K129" i="3"/>
  <c r="M129" i="3"/>
  <c r="N129" i="3"/>
  <c r="G130" i="3"/>
  <c r="L130" i="3" s="1"/>
  <c r="K130" i="3"/>
  <c r="M130" i="3"/>
  <c r="N130" i="3"/>
  <c r="G131" i="3"/>
  <c r="L131" i="3" s="1"/>
  <c r="K131" i="3"/>
  <c r="M131" i="3"/>
  <c r="N131" i="3"/>
  <c r="G132" i="3"/>
  <c r="J132" i="3" s="1"/>
  <c r="K132" i="3"/>
  <c r="L132" i="3"/>
  <c r="M132" i="3"/>
  <c r="N132" i="3"/>
  <c r="G133" i="3"/>
  <c r="L133" i="3" s="1"/>
  <c r="K133" i="3"/>
  <c r="M133" i="3"/>
  <c r="N133" i="3"/>
  <c r="G134" i="3"/>
  <c r="J134" i="3" s="1"/>
  <c r="K134" i="3"/>
  <c r="M134" i="3"/>
  <c r="N134" i="3"/>
  <c r="G135" i="3"/>
  <c r="J135" i="3"/>
  <c r="K135" i="3"/>
  <c r="L135" i="3"/>
  <c r="M135" i="3"/>
  <c r="O135" i="3" s="1"/>
  <c r="N135" i="3"/>
  <c r="G136" i="3"/>
  <c r="J136" i="3" s="1"/>
  <c r="K136" i="3"/>
  <c r="M136" i="3"/>
  <c r="N136" i="3"/>
  <c r="G137" i="3"/>
  <c r="J137" i="3" s="1"/>
  <c r="K137" i="3"/>
  <c r="M137" i="3"/>
  <c r="N137" i="3"/>
  <c r="G138" i="3"/>
  <c r="L138" i="3" s="1"/>
  <c r="K138" i="3"/>
  <c r="M138" i="3"/>
  <c r="N138" i="3"/>
  <c r="G139" i="3"/>
  <c r="L139" i="3" s="1"/>
  <c r="K139" i="3"/>
  <c r="M139" i="3"/>
  <c r="N139" i="3"/>
  <c r="G140" i="3"/>
  <c r="J140" i="3" s="1"/>
  <c r="K140" i="3"/>
  <c r="L140" i="3"/>
  <c r="M140" i="3"/>
  <c r="N140" i="3"/>
  <c r="G141" i="3"/>
  <c r="L141" i="3" s="1"/>
  <c r="K141" i="3"/>
  <c r="M141" i="3"/>
  <c r="N141" i="3"/>
  <c r="G142" i="3"/>
  <c r="J142" i="3" s="1"/>
  <c r="K142" i="3"/>
  <c r="M142" i="3"/>
  <c r="N142" i="3"/>
  <c r="G143" i="3"/>
  <c r="J143" i="3" s="1"/>
  <c r="K143" i="3"/>
  <c r="M143" i="3"/>
  <c r="N143" i="3"/>
  <c r="G144" i="3"/>
  <c r="J144" i="3" s="1"/>
  <c r="K144" i="3"/>
  <c r="M144" i="3"/>
  <c r="N144" i="3"/>
  <c r="G145" i="3"/>
  <c r="J145" i="3" s="1"/>
  <c r="K145" i="3"/>
  <c r="M145" i="3"/>
  <c r="N145" i="3"/>
  <c r="G146" i="3"/>
  <c r="L146" i="3" s="1"/>
  <c r="K146" i="3"/>
  <c r="M146" i="3"/>
  <c r="N146" i="3"/>
  <c r="G147" i="3"/>
  <c r="L147" i="3" s="1"/>
  <c r="K147" i="3"/>
  <c r="M147" i="3"/>
  <c r="N147" i="3"/>
  <c r="G148" i="3"/>
  <c r="L148" i="3" s="1"/>
  <c r="J148" i="3"/>
  <c r="K148" i="3"/>
  <c r="M148" i="3"/>
  <c r="N148" i="3"/>
  <c r="N119" i="3"/>
  <c r="M119" i="3"/>
  <c r="K119" i="3"/>
  <c r="G119" i="3"/>
  <c r="L119" i="3" s="1"/>
  <c r="O119" i="3" s="1"/>
  <c r="N108" i="3"/>
  <c r="G108" i="3"/>
  <c r="L108" i="3" s="1"/>
  <c r="G103" i="3"/>
  <c r="J103" i="3" s="1"/>
  <c r="K103" i="3"/>
  <c r="M103" i="3"/>
  <c r="N103" i="3"/>
  <c r="G104" i="3"/>
  <c r="J104" i="3" s="1"/>
  <c r="K104" i="3"/>
  <c r="M104" i="3"/>
  <c r="N104" i="3"/>
  <c r="G105" i="3"/>
  <c r="L105" i="3" s="1"/>
  <c r="K105" i="3"/>
  <c r="M105" i="3"/>
  <c r="N105" i="3"/>
  <c r="G106" i="3"/>
  <c r="J106" i="3" s="1"/>
  <c r="K106" i="3"/>
  <c r="M106" i="3"/>
  <c r="N106" i="3"/>
  <c r="G98" i="3"/>
  <c r="J98" i="3" s="1"/>
  <c r="K98" i="3"/>
  <c r="M98" i="3"/>
  <c r="N98" i="3"/>
  <c r="G99" i="3"/>
  <c r="L99" i="3" s="1"/>
  <c r="J99" i="3"/>
  <c r="K99" i="3"/>
  <c r="M99" i="3"/>
  <c r="N99" i="3"/>
  <c r="G100" i="3"/>
  <c r="L100" i="3" s="1"/>
  <c r="J100" i="3"/>
  <c r="K100" i="3"/>
  <c r="M100" i="3"/>
  <c r="N100" i="3"/>
  <c r="G101" i="3"/>
  <c r="J101" i="3" s="1"/>
  <c r="K101" i="3"/>
  <c r="L101" i="3"/>
  <c r="M101" i="3"/>
  <c r="N101" i="3"/>
  <c r="G94" i="3"/>
  <c r="J94" i="3" s="1"/>
  <c r="K94" i="3"/>
  <c r="M94" i="3"/>
  <c r="N94" i="3"/>
  <c r="G95" i="3"/>
  <c r="J95" i="3" s="1"/>
  <c r="K95" i="3"/>
  <c r="M95" i="3"/>
  <c r="N95" i="3"/>
  <c r="G96" i="3"/>
  <c r="L96" i="3" s="1"/>
  <c r="O96" i="3" s="1"/>
  <c r="K96" i="3"/>
  <c r="M96" i="3"/>
  <c r="N96" i="3"/>
  <c r="G88" i="3"/>
  <c r="J88" i="3" s="1"/>
  <c r="K88" i="3"/>
  <c r="M88" i="3"/>
  <c r="N88" i="3"/>
  <c r="G89" i="3"/>
  <c r="J89" i="3" s="1"/>
  <c r="K89" i="3"/>
  <c r="M89" i="3"/>
  <c r="N89" i="3"/>
  <c r="G90" i="3"/>
  <c r="J90" i="3" s="1"/>
  <c r="K90" i="3"/>
  <c r="M90" i="3"/>
  <c r="N90" i="3"/>
  <c r="G91" i="3"/>
  <c r="J91" i="3" s="1"/>
  <c r="K91" i="3"/>
  <c r="M91" i="3"/>
  <c r="N91" i="3"/>
  <c r="G92" i="3"/>
  <c r="J92" i="3" s="1"/>
  <c r="K92" i="3"/>
  <c r="M92" i="3"/>
  <c r="N92" i="3"/>
  <c r="G83" i="3"/>
  <c r="J83" i="3" s="1"/>
  <c r="K83" i="3"/>
  <c r="M83" i="3"/>
  <c r="N83" i="3"/>
  <c r="G84" i="3"/>
  <c r="L84" i="3" s="1"/>
  <c r="J84" i="3"/>
  <c r="K84" i="3"/>
  <c r="M84" i="3"/>
  <c r="N84" i="3"/>
  <c r="G85" i="3"/>
  <c r="J85" i="3" s="1"/>
  <c r="K85" i="3"/>
  <c r="L85" i="3"/>
  <c r="M85" i="3"/>
  <c r="N85" i="3"/>
  <c r="G86" i="3"/>
  <c r="J86" i="3" s="1"/>
  <c r="K86" i="3"/>
  <c r="M86" i="3"/>
  <c r="N86" i="3"/>
  <c r="G77" i="3"/>
  <c r="J77" i="3" s="1"/>
  <c r="K77" i="3"/>
  <c r="M77" i="3"/>
  <c r="N77" i="3"/>
  <c r="G78" i="3"/>
  <c r="L78" i="3" s="1"/>
  <c r="K78" i="3"/>
  <c r="M78" i="3"/>
  <c r="N78" i="3"/>
  <c r="G79" i="3"/>
  <c r="L79" i="3" s="1"/>
  <c r="K79" i="3"/>
  <c r="M79" i="3"/>
  <c r="N79" i="3"/>
  <c r="G80" i="3"/>
  <c r="J80" i="3" s="1"/>
  <c r="K80" i="3"/>
  <c r="M80" i="3"/>
  <c r="N80" i="3"/>
  <c r="G81" i="3"/>
  <c r="J81" i="3" s="1"/>
  <c r="K81" i="3"/>
  <c r="M81" i="3"/>
  <c r="N81" i="3"/>
  <c r="G70" i="3"/>
  <c r="J70" i="3" s="1"/>
  <c r="K70" i="3"/>
  <c r="M70" i="3"/>
  <c r="N70" i="3"/>
  <c r="G71" i="3"/>
  <c r="L71" i="3" s="1"/>
  <c r="O71" i="3" s="1"/>
  <c r="K71" i="3"/>
  <c r="M71" i="3"/>
  <c r="N71" i="3"/>
  <c r="G72" i="3"/>
  <c r="J72" i="3" s="1"/>
  <c r="K72" i="3"/>
  <c r="L72" i="3"/>
  <c r="M72" i="3"/>
  <c r="N72" i="3"/>
  <c r="G73" i="3"/>
  <c r="J73" i="3" s="1"/>
  <c r="K73" i="3"/>
  <c r="M73" i="3"/>
  <c r="N73" i="3"/>
  <c r="G74" i="3"/>
  <c r="L74" i="3" s="1"/>
  <c r="O74" i="3" s="1"/>
  <c r="K74" i="3"/>
  <c r="M74" i="3"/>
  <c r="N74" i="3"/>
  <c r="G75" i="3"/>
  <c r="J75" i="3" s="1"/>
  <c r="K75" i="3"/>
  <c r="M75" i="3"/>
  <c r="N75" i="3"/>
  <c r="G62" i="3"/>
  <c r="J62" i="3" s="1"/>
  <c r="K62" i="3"/>
  <c r="M62" i="3"/>
  <c r="N62" i="3"/>
  <c r="G63" i="3"/>
  <c r="J63" i="3" s="1"/>
  <c r="K63" i="3"/>
  <c r="M63" i="3"/>
  <c r="N63" i="3"/>
  <c r="G64" i="3"/>
  <c r="L64" i="3" s="1"/>
  <c r="O64" i="3" s="1"/>
  <c r="K64" i="3"/>
  <c r="M64" i="3"/>
  <c r="N64" i="3"/>
  <c r="G65" i="3"/>
  <c r="L65" i="3" s="1"/>
  <c r="K65" i="3"/>
  <c r="M65" i="3"/>
  <c r="N65" i="3"/>
  <c r="G66" i="3"/>
  <c r="L66" i="3" s="1"/>
  <c r="O66" i="3" s="1"/>
  <c r="K66" i="3"/>
  <c r="M66" i="3"/>
  <c r="N66" i="3"/>
  <c r="G67" i="3"/>
  <c r="J67" i="3" s="1"/>
  <c r="K67" i="3"/>
  <c r="M67" i="3"/>
  <c r="N67" i="3"/>
  <c r="G68" i="3"/>
  <c r="J68" i="3" s="1"/>
  <c r="K68" i="3"/>
  <c r="L68" i="3"/>
  <c r="M68" i="3"/>
  <c r="N68" i="3"/>
  <c r="G54" i="3"/>
  <c r="L54" i="3" s="1"/>
  <c r="K54" i="3"/>
  <c r="M54" i="3"/>
  <c r="N54" i="3"/>
  <c r="G55" i="3"/>
  <c r="J55" i="3" s="1"/>
  <c r="K55" i="3"/>
  <c r="L55" i="3"/>
  <c r="M55" i="3"/>
  <c r="N55" i="3"/>
  <c r="G56" i="3"/>
  <c r="J56" i="3" s="1"/>
  <c r="K56" i="3"/>
  <c r="M56" i="3"/>
  <c r="N56" i="3"/>
  <c r="G57" i="3"/>
  <c r="J57" i="3" s="1"/>
  <c r="K57" i="3"/>
  <c r="M57" i="3"/>
  <c r="N57" i="3"/>
  <c r="G58" i="3"/>
  <c r="J58" i="3" s="1"/>
  <c r="K58" i="3"/>
  <c r="M58" i="3"/>
  <c r="N58" i="3"/>
  <c r="G59" i="3"/>
  <c r="J59" i="3" s="1"/>
  <c r="K59" i="3"/>
  <c r="L59" i="3"/>
  <c r="O59" i="3" s="1"/>
  <c r="M59" i="3"/>
  <c r="N59" i="3"/>
  <c r="G60" i="3"/>
  <c r="J60" i="3" s="1"/>
  <c r="K60" i="3"/>
  <c r="M60" i="3"/>
  <c r="N60" i="3"/>
  <c r="G49" i="3"/>
  <c r="J49" i="3" s="1"/>
  <c r="K49" i="3"/>
  <c r="M49" i="3"/>
  <c r="N49" i="3"/>
  <c r="G50" i="3"/>
  <c r="J50" i="3" s="1"/>
  <c r="K50" i="3"/>
  <c r="M50" i="3"/>
  <c r="N50" i="3"/>
  <c r="G51" i="3"/>
  <c r="J51" i="3" s="1"/>
  <c r="K51" i="3"/>
  <c r="M51" i="3"/>
  <c r="N51" i="3"/>
  <c r="G39" i="3"/>
  <c r="J39" i="3" s="1"/>
  <c r="K39" i="3"/>
  <c r="M39" i="3"/>
  <c r="N39" i="3"/>
  <c r="G40" i="3"/>
  <c r="J40" i="3" s="1"/>
  <c r="K40" i="3"/>
  <c r="M40" i="3"/>
  <c r="N40" i="3"/>
  <c r="G41" i="3"/>
  <c r="L41" i="3" s="1"/>
  <c r="K41" i="3"/>
  <c r="M41" i="3"/>
  <c r="N41" i="3"/>
  <c r="G42" i="3"/>
  <c r="L42" i="3" s="1"/>
  <c r="K42" i="3"/>
  <c r="M42" i="3"/>
  <c r="N42" i="3"/>
  <c r="G43" i="3"/>
  <c r="J43" i="3" s="1"/>
  <c r="K43" i="3"/>
  <c r="M43" i="3"/>
  <c r="N43" i="3"/>
  <c r="G44" i="3"/>
  <c r="J44" i="3" s="1"/>
  <c r="K44" i="3"/>
  <c r="M44" i="3"/>
  <c r="N44" i="3"/>
  <c r="G45" i="3"/>
  <c r="J45" i="3" s="1"/>
  <c r="K45" i="3"/>
  <c r="M45" i="3"/>
  <c r="N45" i="3"/>
  <c r="G46" i="3"/>
  <c r="J46" i="3" s="1"/>
  <c r="K46" i="3"/>
  <c r="L46" i="3"/>
  <c r="M46" i="3"/>
  <c r="N46" i="3"/>
  <c r="G47" i="3"/>
  <c r="J47" i="3" s="1"/>
  <c r="K47" i="3"/>
  <c r="M47" i="3"/>
  <c r="N47" i="3"/>
  <c r="N38" i="3"/>
  <c r="M38" i="3"/>
  <c r="K38" i="3"/>
  <c r="G38" i="3"/>
  <c r="L38" i="3" s="1"/>
  <c r="G16" i="3"/>
  <c r="J16" i="3" s="1"/>
  <c r="K16" i="3"/>
  <c r="M16" i="3"/>
  <c r="N16" i="3"/>
  <c r="G17" i="3"/>
  <c r="J17" i="3" s="1"/>
  <c r="K17" i="3"/>
  <c r="M17" i="3"/>
  <c r="N17" i="3"/>
  <c r="G18" i="3"/>
  <c r="L18" i="3" s="1"/>
  <c r="K18" i="3"/>
  <c r="M18" i="3"/>
  <c r="N18" i="3"/>
  <c r="G19" i="3"/>
  <c r="L19" i="3" s="1"/>
  <c r="O19" i="3" s="1"/>
  <c r="K19" i="3"/>
  <c r="M19" i="3"/>
  <c r="N19" i="3"/>
  <c r="G20" i="3"/>
  <c r="J20" i="3" s="1"/>
  <c r="K20" i="3"/>
  <c r="M20" i="3"/>
  <c r="N20" i="3"/>
  <c r="G21" i="3"/>
  <c r="J21" i="3" s="1"/>
  <c r="K21" i="3"/>
  <c r="L21" i="3"/>
  <c r="M21" i="3"/>
  <c r="N21" i="3"/>
  <c r="G22" i="3"/>
  <c r="L22" i="3" s="1"/>
  <c r="O22" i="3" s="1"/>
  <c r="K22" i="3"/>
  <c r="M22" i="3"/>
  <c r="N22" i="3"/>
  <c r="G23" i="3"/>
  <c r="J23" i="3" s="1"/>
  <c r="K23" i="3"/>
  <c r="M23" i="3"/>
  <c r="N23" i="3"/>
  <c r="G24" i="3"/>
  <c r="L24" i="3" s="1"/>
  <c r="O24" i="3" s="1"/>
  <c r="K24" i="3"/>
  <c r="M24" i="3"/>
  <c r="N24" i="3"/>
  <c r="G25" i="3"/>
  <c r="J25" i="3" s="1"/>
  <c r="K25" i="3"/>
  <c r="M25" i="3"/>
  <c r="N25" i="3"/>
  <c r="G26" i="3"/>
  <c r="L26" i="3" s="1"/>
  <c r="K26" i="3"/>
  <c r="M26" i="3"/>
  <c r="N26" i="3"/>
  <c r="G27" i="3"/>
  <c r="L27" i="3" s="1"/>
  <c r="J27" i="3"/>
  <c r="K27" i="3"/>
  <c r="M27" i="3"/>
  <c r="N27" i="3"/>
  <c r="G28" i="3"/>
  <c r="J28" i="3" s="1"/>
  <c r="K28" i="3"/>
  <c r="M28" i="3"/>
  <c r="N28" i="3"/>
  <c r="G29" i="3"/>
  <c r="J29" i="3" s="1"/>
  <c r="K29" i="3"/>
  <c r="M29" i="3"/>
  <c r="N29" i="3"/>
  <c r="G30" i="3"/>
  <c r="L30" i="3" s="1"/>
  <c r="K30" i="3"/>
  <c r="M30" i="3"/>
  <c r="N30" i="3"/>
  <c r="G31" i="3"/>
  <c r="L31" i="3" s="1"/>
  <c r="K31" i="3"/>
  <c r="M31" i="3"/>
  <c r="N31" i="3"/>
  <c r="G32" i="3"/>
  <c r="L32" i="3" s="1"/>
  <c r="J32" i="3"/>
  <c r="K32" i="3"/>
  <c r="M32" i="3"/>
  <c r="N32" i="3"/>
  <c r="G33" i="3"/>
  <c r="J33" i="3" s="1"/>
  <c r="K33" i="3"/>
  <c r="M33" i="3"/>
  <c r="N33" i="3"/>
  <c r="G34" i="3"/>
  <c r="L34" i="3" s="1"/>
  <c r="K34" i="3"/>
  <c r="M34" i="3"/>
  <c r="N34" i="3"/>
  <c r="G35" i="3"/>
  <c r="J35" i="3" s="1"/>
  <c r="K35" i="3"/>
  <c r="M35" i="3"/>
  <c r="N35" i="3"/>
  <c r="G36" i="3"/>
  <c r="J36" i="3" s="1"/>
  <c r="K36" i="3"/>
  <c r="M36" i="3"/>
  <c r="N36" i="3"/>
  <c r="N15" i="3"/>
  <c r="M15" i="3"/>
  <c r="K15" i="3"/>
  <c r="G15" i="3"/>
  <c r="L15" i="3" s="1"/>
  <c r="G40" i="5"/>
  <c r="J40" i="5" s="1"/>
  <c r="K40" i="5"/>
  <c r="M40" i="5"/>
  <c r="N40" i="5"/>
  <c r="G41" i="5"/>
  <c r="J41" i="5" s="1"/>
  <c r="K41" i="5"/>
  <c r="M41" i="5"/>
  <c r="N41" i="5"/>
  <c r="G42" i="5"/>
  <c r="L42" i="5" s="1"/>
  <c r="O42" i="5" s="1"/>
  <c r="J42" i="5"/>
  <c r="K42" i="5"/>
  <c r="M42" i="5"/>
  <c r="N42" i="5"/>
  <c r="G43" i="5"/>
  <c r="L43" i="5" s="1"/>
  <c r="O43" i="5" s="1"/>
  <c r="J43" i="5"/>
  <c r="K43" i="5"/>
  <c r="M43" i="5"/>
  <c r="N43" i="5"/>
  <c r="G44" i="5"/>
  <c r="J44" i="5"/>
  <c r="K44" i="5"/>
  <c r="L44" i="5"/>
  <c r="O44" i="5" s="1"/>
  <c r="M44" i="5"/>
  <c r="N44" i="5"/>
  <c r="G45" i="5"/>
  <c r="J45" i="5"/>
  <c r="K45" i="5"/>
  <c r="L45" i="5"/>
  <c r="O45" i="5" s="1"/>
  <c r="M45" i="5"/>
  <c r="N45" i="5"/>
  <c r="G46" i="5"/>
  <c r="J46" i="5" s="1"/>
  <c r="K46" i="5"/>
  <c r="L46" i="5"/>
  <c r="O46" i="5" s="1"/>
  <c r="M46" i="5"/>
  <c r="N46" i="5"/>
  <c r="G48" i="5"/>
  <c r="J48" i="5" s="1"/>
  <c r="K48" i="5"/>
  <c r="M48" i="5"/>
  <c r="N48" i="5"/>
  <c r="G50" i="5"/>
  <c r="L50" i="5" s="1"/>
  <c r="O50" i="5" s="1"/>
  <c r="J50" i="5"/>
  <c r="K50" i="5"/>
  <c r="M50" i="5"/>
  <c r="N50" i="5"/>
  <c r="G51" i="5"/>
  <c r="L51" i="5" s="1"/>
  <c r="O51" i="5" s="1"/>
  <c r="J51" i="5"/>
  <c r="K51" i="5"/>
  <c r="M51" i="5"/>
  <c r="N51" i="5"/>
  <c r="G52" i="5"/>
  <c r="J52" i="5"/>
  <c r="K52" i="5"/>
  <c r="L52" i="5"/>
  <c r="O52" i="5" s="1"/>
  <c r="M52" i="5"/>
  <c r="N52" i="5"/>
  <c r="G53" i="5"/>
  <c r="J53" i="5"/>
  <c r="K53" i="5"/>
  <c r="L53" i="5"/>
  <c r="O53" i="5" s="1"/>
  <c r="M53" i="5"/>
  <c r="N53" i="5"/>
  <c r="G54" i="5"/>
  <c r="J54" i="5" s="1"/>
  <c r="K54" i="5"/>
  <c r="L54" i="5"/>
  <c r="O54" i="5" s="1"/>
  <c r="M54" i="5"/>
  <c r="N54" i="5"/>
  <c r="G55" i="5"/>
  <c r="J55" i="5"/>
  <c r="K55" i="5"/>
  <c r="L55" i="5"/>
  <c r="M55" i="5"/>
  <c r="N55" i="5"/>
  <c r="O55" i="5"/>
  <c r="G56" i="5"/>
  <c r="L56" i="5" s="1"/>
  <c r="O56" i="5" s="1"/>
  <c r="J56" i="5"/>
  <c r="K56" i="5"/>
  <c r="M56" i="5"/>
  <c r="N56" i="5"/>
  <c r="G58" i="5"/>
  <c r="L58" i="5" s="1"/>
  <c r="O58" i="5" s="1"/>
  <c r="J58" i="5"/>
  <c r="K58" i="5"/>
  <c r="M58" i="5"/>
  <c r="N58" i="5"/>
  <c r="G59" i="5"/>
  <c r="L59" i="5" s="1"/>
  <c r="O59" i="5" s="1"/>
  <c r="J59" i="5"/>
  <c r="K59" i="5"/>
  <c r="M59" i="5"/>
  <c r="N59" i="5"/>
  <c r="G60" i="5"/>
  <c r="J60" i="5"/>
  <c r="K60" i="5"/>
  <c r="L60" i="5"/>
  <c r="O60" i="5" s="1"/>
  <c r="M60" i="5"/>
  <c r="N60" i="5"/>
  <c r="G61" i="5"/>
  <c r="J61" i="5"/>
  <c r="K61" i="5"/>
  <c r="L61" i="5"/>
  <c r="O61" i="5" s="1"/>
  <c r="M61" i="5"/>
  <c r="N61" i="5"/>
  <c r="G62" i="5"/>
  <c r="J62" i="5" s="1"/>
  <c r="K62" i="5"/>
  <c r="L62" i="5"/>
  <c r="O62" i="5" s="1"/>
  <c r="M62" i="5"/>
  <c r="N62" i="5"/>
  <c r="G63" i="5"/>
  <c r="J63" i="5"/>
  <c r="K63" i="5"/>
  <c r="L63" i="5"/>
  <c r="M63" i="5"/>
  <c r="N63" i="5"/>
  <c r="O63" i="5"/>
  <c r="G64" i="5"/>
  <c r="L64" i="5" s="1"/>
  <c r="O64" i="5" s="1"/>
  <c r="J64" i="5"/>
  <c r="K64" i="5"/>
  <c r="M64" i="5"/>
  <c r="N64" i="5"/>
  <c r="G66" i="5"/>
  <c r="L66" i="5" s="1"/>
  <c r="O66" i="5" s="1"/>
  <c r="J66" i="5"/>
  <c r="K66" i="5"/>
  <c r="M66" i="5"/>
  <c r="N66" i="5"/>
  <c r="G67" i="5"/>
  <c r="L67" i="5" s="1"/>
  <c r="O67" i="5" s="1"/>
  <c r="J67" i="5"/>
  <c r="K67" i="5"/>
  <c r="M67" i="5"/>
  <c r="N67" i="5"/>
  <c r="G68" i="5"/>
  <c r="J68" i="5"/>
  <c r="K68" i="5"/>
  <c r="L68" i="5"/>
  <c r="O68" i="5" s="1"/>
  <c r="M68" i="5"/>
  <c r="N68" i="5"/>
  <c r="G69" i="5"/>
  <c r="J69" i="5"/>
  <c r="K69" i="5"/>
  <c r="L69" i="5"/>
  <c r="O69" i="5" s="1"/>
  <c r="M69" i="5"/>
  <c r="N69" i="5"/>
  <c r="G70" i="5"/>
  <c r="J70" i="5" s="1"/>
  <c r="K70" i="5"/>
  <c r="L70" i="5"/>
  <c r="O70" i="5" s="1"/>
  <c r="M70" i="5"/>
  <c r="N70" i="5"/>
  <c r="G71" i="5"/>
  <c r="J71" i="5"/>
  <c r="K71" i="5"/>
  <c r="L71" i="5"/>
  <c r="M71" i="5"/>
  <c r="N71" i="5"/>
  <c r="O71" i="5"/>
  <c r="G73" i="5"/>
  <c r="J73" i="5" s="1"/>
  <c r="K73" i="5"/>
  <c r="M73" i="5"/>
  <c r="N73" i="5"/>
  <c r="N39" i="5"/>
  <c r="M39" i="5"/>
  <c r="L39" i="5"/>
  <c r="O39" i="5" s="1"/>
  <c r="K39" i="5"/>
  <c r="G39" i="5"/>
  <c r="J39" i="5" s="1"/>
  <c r="G16" i="5"/>
  <c r="J16" i="5" s="1"/>
  <c r="K16" i="5"/>
  <c r="L16" i="5"/>
  <c r="M16" i="5"/>
  <c r="N16" i="5"/>
  <c r="O16" i="5"/>
  <c r="G17" i="5"/>
  <c r="J17" i="5" s="1"/>
  <c r="K17" i="5"/>
  <c r="M17" i="5"/>
  <c r="N17" i="5"/>
  <c r="G18" i="5"/>
  <c r="L18" i="5" s="1"/>
  <c r="O18" i="5" s="1"/>
  <c r="J18" i="5"/>
  <c r="K18" i="5"/>
  <c r="M18" i="5"/>
  <c r="N18" i="5"/>
  <c r="G19" i="5"/>
  <c r="J19" i="5"/>
  <c r="K19" i="5"/>
  <c r="L19" i="5"/>
  <c r="M19" i="5"/>
  <c r="N19" i="5"/>
  <c r="O19" i="5"/>
  <c r="G20" i="5"/>
  <c r="J20" i="5" s="1"/>
  <c r="K20" i="5"/>
  <c r="L20" i="5"/>
  <c r="O20" i="5" s="1"/>
  <c r="M20" i="5"/>
  <c r="N20" i="5"/>
  <c r="G21" i="5"/>
  <c r="J21" i="5" s="1"/>
  <c r="K21" i="5"/>
  <c r="L21" i="5"/>
  <c r="O21" i="5" s="1"/>
  <c r="M21" i="5"/>
  <c r="N21" i="5"/>
  <c r="G22" i="5"/>
  <c r="L22" i="5" s="1"/>
  <c r="O22" i="5" s="1"/>
  <c r="J22" i="5"/>
  <c r="K22" i="5"/>
  <c r="M22" i="5"/>
  <c r="N22" i="5"/>
  <c r="G23" i="5"/>
  <c r="J23" i="5"/>
  <c r="K23" i="5"/>
  <c r="L23" i="5"/>
  <c r="M23" i="5"/>
  <c r="N23" i="5"/>
  <c r="O23" i="5"/>
  <c r="G24" i="5"/>
  <c r="J24" i="5" s="1"/>
  <c r="K24" i="5"/>
  <c r="L24" i="5"/>
  <c r="M24" i="5"/>
  <c r="N24" i="5"/>
  <c r="O24" i="5"/>
  <c r="G25" i="5"/>
  <c r="J25" i="5" s="1"/>
  <c r="K25" i="5"/>
  <c r="M25" i="5"/>
  <c r="N25" i="5"/>
  <c r="G26" i="5"/>
  <c r="L26" i="5" s="1"/>
  <c r="O26" i="5" s="1"/>
  <c r="J26" i="5"/>
  <c r="K26" i="5"/>
  <c r="M26" i="5"/>
  <c r="N26" i="5"/>
  <c r="G27" i="5"/>
  <c r="J27" i="5"/>
  <c r="K27" i="5"/>
  <c r="L27" i="5"/>
  <c r="M27" i="5"/>
  <c r="N27" i="5"/>
  <c r="O27" i="5"/>
  <c r="G28" i="5"/>
  <c r="J28" i="5" s="1"/>
  <c r="K28" i="5"/>
  <c r="L28" i="5"/>
  <c r="O28" i="5" s="1"/>
  <c r="M28" i="5"/>
  <c r="N28" i="5"/>
  <c r="G29" i="5"/>
  <c r="J29" i="5" s="1"/>
  <c r="K29" i="5"/>
  <c r="L29" i="5"/>
  <c r="O29" i="5" s="1"/>
  <c r="M29" i="5"/>
  <c r="N29" i="5"/>
  <c r="G30" i="5"/>
  <c r="L30" i="5" s="1"/>
  <c r="O30" i="5" s="1"/>
  <c r="J30" i="5"/>
  <c r="K30" i="5"/>
  <c r="M30" i="5"/>
  <c r="N30" i="5"/>
  <c r="G31" i="5"/>
  <c r="J31" i="5"/>
  <c r="K31" i="5"/>
  <c r="L31" i="5"/>
  <c r="M31" i="5"/>
  <c r="N31" i="5"/>
  <c r="O31" i="5"/>
  <c r="G32" i="5"/>
  <c r="J32" i="5" s="1"/>
  <c r="K32" i="5"/>
  <c r="L32" i="5"/>
  <c r="M32" i="5"/>
  <c r="N32" i="5"/>
  <c r="O32" i="5"/>
  <c r="G33" i="5"/>
  <c r="J33" i="5" s="1"/>
  <c r="K33" i="5"/>
  <c r="M33" i="5"/>
  <c r="N33" i="5"/>
  <c r="G34" i="5"/>
  <c r="L34" i="5" s="1"/>
  <c r="O34" i="5" s="1"/>
  <c r="J34" i="5"/>
  <c r="K34" i="5"/>
  <c r="M34" i="5"/>
  <c r="N34" i="5"/>
  <c r="G35" i="5"/>
  <c r="J35" i="5"/>
  <c r="K35" i="5"/>
  <c r="L35" i="5"/>
  <c r="M35" i="5"/>
  <c r="N35" i="5"/>
  <c r="O35" i="5"/>
  <c r="G36" i="5"/>
  <c r="J36" i="5" s="1"/>
  <c r="K36" i="5"/>
  <c r="L36" i="5"/>
  <c r="O36" i="5" s="1"/>
  <c r="M36" i="5"/>
  <c r="N36" i="5"/>
  <c r="G37" i="5"/>
  <c r="J37" i="5" s="1"/>
  <c r="K37" i="5"/>
  <c r="L37" i="5"/>
  <c r="O37" i="5" s="1"/>
  <c r="M37" i="5"/>
  <c r="N37" i="5"/>
  <c r="N15" i="5"/>
  <c r="N74" i="5" s="1"/>
  <c r="M15" i="5"/>
  <c r="M74" i="5" s="1"/>
  <c r="K15" i="5"/>
  <c r="K74" i="5" s="1"/>
  <c r="G15" i="5"/>
  <c r="J15" i="5" s="1"/>
  <c r="G59" i="4"/>
  <c r="L59" i="4" s="1"/>
  <c r="O59" i="4" s="1"/>
  <c r="J59" i="4"/>
  <c r="K59" i="4"/>
  <c r="M59" i="4"/>
  <c r="N59" i="4"/>
  <c r="G60" i="4"/>
  <c r="J60" i="4" s="1"/>
  <c r="K60" i="4"/>
  <c r="M60" i="4"/>
  <c r="N60" i="4"/>
  <c r="G61" i="4"/>
  <c r="J61" i="4"/>
  <c r="K61" i="4"/>
  <c r="L61" i="4"/>
  <c r="O61" i="4" s="1"/>
  <c r="M61" i="4"/>
  <c r="N61" i="4"/>
  <c r="G62" i="4"/>
  <c r="L62" i="4" s="1"/>
  <c r="O62" i="4" s="1"/>
  <c r="K62" i="4"/>
  <c r="M62" i="4"/>
  <c r="N62" i="4"/>
  <c r="G63" i="4"/>
  <c r="J63" i="4"/>
  <c r="K63" i="4"/>
  <c r="L63" i="4"/>
  <c r="O63" i="4" s="1"/>
  <c r="M63" i="4"/>
  <c r="N63" i="4"/>
  <c r="G64" i="4"/>
  <c r="J64" i="4" s="1"/>
  <c r="K64" i="4"/>
  <c r="M64" i="4"/>
  <c r="N64" i="4"/>
  <c r="G65" i="4"/>
  <c r="J65" i="4"/>
  <c r="K65" i="4"/>
  <c r="L65" i="4"/>
  <c r="O65" i="4" s="1"/>
  <c r="M65" i="4"/>
  <c r="N65" i="4"/>
  <c r="G66" i="4"/>
  <c r="J66" i="4" s="1"/>
  <c r="K66" i="4"/>
  <c r="M66" i="4"/>
  <c r="N66" i="4"/>
  <c r="G67" i="4"/>
  <c r="J67" i="4"/>
  <c r="K67" i="4"/>
  <c r="L67" i="4"/>
  <c r="O67" i="4" s="1"/>
  <c r="M67" i="4"/>
  <c r="N67" i="4"/>
  <c r="G68" i="4"/>
  <c r="J68" i="4" s="1"/>
  <c r="K68" i="4"/>
  <c r="M68" i="4"/>
  <c r="N68" i="4"/>
  <c r="G69" i="4"/>
  <c r="J69" i="4"/>
  <c r="K69" i="4"/>
  <c r="L69" i="4"/>
  <c r="O69" i="4" s="1"/>
  <c r="M69" i="4"/>
  <c r="N69" i="4"/>
  <c r="G70" i="4"/>
  <c r="L70" i="4" s="1"/>
  <c r="O70" i="4" s="1"/>
  <c r="K70" i="4"/>
  <c r="M70" i="4"/>
  <c r="N70" i="4"/>
  <c r="G71" i="4"/>
  <c r="J71" i="4"/>
  <c r="K71" i="4"/>
  <c r="L71" i="4"/>
  <c r="O71" i="4" s="1"/>
  <c r="M71" i="4"/>
  <c r="N71" i="4"/>
  <c r="G72" i="4"/>
  <c r="J72" i="4" s="1"/>
  <c r="K72" i="4"/>
  <c r="M72" i="4"/>
  <c r="N72" i="4"/>
  <c r="G73" i="4"/>
  <c r="J73" i="4"/>
  <c r="K73" i="4"/>
  <c r="L73" i="4"/>
  <c r="O73" i="4" s="1"/>
  <c r="M73" i="4"/>
  <c r="N73" i="4"/>
  <c r="G74" i="4"/>
  <c r="J74" i="4" s="1"/>
  <c r="K74" i="4"/>
  <c r="M74" i="4"/>
  <c r="N74" i="4"/>
  <c r="G75" i="4"/>
  <c r="J75" i="4"/>
  <c r="K75" i="4"/>
  <c r="L75" i="4"/>
  <c r="O75" i="4" s="1"/>
  <c r="M75" i="4"/>
  <c r="N75" i="4"/>
  <c r="G76" i="4"/>
  <c r="J76" i="4" s="1"/>
  <c r="K76" i="4"/>
  <c r="M76" i="4"/>
  <c r="N76" i="4"/>
  <c r="G77" i="4"/>
  <c r="J77" i="4"/>
  <c r="K77" i="4"/>
  <c r="L77" i="4"/>
  <c r="O77" i="4" s="1"/>
  <c r="M77" i="4"/>
  <c r="N77" i="4"/>
  <c r="G78" i="4"/>
  <c r="L78" i="4" s="1"/>
  <c r="O78" i="4" s="1"/>
  <c r="K78" i="4"/>
  <c r="M78" i="4"/>
  <c r="N78" i="4"/>
  <c r="G79" i="4"/>
  <c r="J79" i="4"/>
  <c r="K79" i="4"/>
  <c r="L79" i="4"/>
  <c r="O79" i="4" s="1"/>
  <c r="M79" i="4"/>
  <c r="N79" i="4"/>
  <c r="G80" i="4"/>
  <c r="J80" i="4" s="1"/>
  <c r="K80" i="4"/>
  <c r="M80" i="4"/>
  <c r="N80" i="4"/>
  <c r="G81" i="4"/>
  <c r="J81" i="4"/>
  <c r="K81" i="4"/>
  <c r="L81" i="4"/>
  <c r="O81" i="4" s="1"/>
  <c r="M81" i="4"/>
  <c r="N81" i="4"/>
  <c r="G82" i="4"/>
  <c r="J82" i="4" s="1"/>
  <c r="K82" i="4"/>
  <c r="M82" i="4"/>
  <c r="N82" i="4"/>
  <c r="G83" i="4"/>
  <c r="J83" i="4"/>
  <c r="K83" i="4"/>
  <c r="L83" i="4"/>
  <c r="O83" i="4" s="1"/>
  <c r="M83" i="4"/>
  <c r="N83" i="4"/>
  <c r="G84" i="4"/>
  <c r="J84" i="4" s="1"/>
  <c r="K84" i="4"/>
  <c r="M84" i="4"/>
  <c r="N84" i="4"/>
  <c r="G85" i="4"/>
  <c r="J85" i="4"/>
  <c r="K85" i="4"/>
  <c r="L85" i="4"/>
  <c r="O85" i="4" s="1"/>
  <c r="M85" i="4"/>
  <c r="N85" i="4"/>
  <c r="G86" i="4"/>
  <c r="L86" i="4" s="1"/>
  <c r="O86" i="4" s="1"/>
  <c r="K86" i="4"/>
  <c r="M86" i="4"/>
  <c r="N86" i="4"/>
  <c r="N58" i="4"/>
  <c r="M58" i="4"/>
  <c r="L58" i="4"/>
  <c r="O58" i="4" s="1"/>
  <c r="K58" i="4"/>
  <c r="G58" i="4"/>
  <c r="J58" i="4" s="1"/>
  <c r="G16" i="4"/>
  <c r="J16" i="4" s="1"/>
  <c r="K16" i="4"/>
  <c r="L16" i="4"/>
  <c r="M16" i="4"/>
  <c r="N16" i="4"/>
  <c r="O16" i="4"/>
  <c r="G17" i="4"/>
  <c r="J17" i="4" s="1"/>
  <c r="K17" i="4"/>
  <c r="M17" i="4"/>
  <c r="N17" i="4"/>
  <c r="G18" i="4"/>
  <c r="L18" i="4" s="1"/>
  <c r="O18" i="4" s="1"/>
  <c r="J18" i="4"/>
  <c r="K18" i="4"/>
  <c r="M18" i="4"/>
  <c r="N18" i="4"/>
  <c r="G19" i="4"/>
  <c r="L19" i="4" s="1"/>
  <c r="O19" i="4" s="1"/>
  <c r="J19" i="4"/>
  <c r="K19" i="4"/>
  <c r="M19" i="4"/>
  <c r="N19" i="4"/>
  <c r="G20" i="4"/>
  <c r="J20" i="4"/>
  <c r="K20" i="4"/>
  <c r="L20" i="4"/>
  <c r="O20" i="4" s="1"/>
  <c r="M20" i="4"/>
  <c r="N20" i="4"/>
  <c r="G21" i="4"/>
  <c r="J21" i="4"/>
  <c r="K21" i="4"/>
  <c r="L21" i="4"/>
  <c r="O21" i="4" s="1"/>
  <c r="M21" i="4"/>
  <c r="N21" i="4"/>
  <c r="G22" i="4"/>
  <c r="J22" i="4"/>
  <c r="K22" i="4"/>
  <c r="L22" i="4"/>
  <c r="O22" i="4" s="1"/>
  <c r="M22" i="4"/>
  <c r="N22" i="4"/>
  <c r="G23" i="4"/>
  <c r="J23" i="4"/>
  <c r="K23" i="4"/>
  <c r="L23" i="4"/>
  <c r="M23" i="4"/>
  <c r="N23" i="4"/>
  <c r="O23" i="4"/>
  <c r="G24" i="4"/>
  <c r="J24" i="4" s="1"/>
  <c r="K24" i="4"/>
  <c r="L24" i="4"/>
  <c r="M24" i="4"/>
  <c r="N24" i="4"/>
  <c r="O24" i="4"/>
  <c r="G25" i="4"/>
  <c r="J25" i="4" s="1"/>
  <c r="K25" i="4"/>
  <c r="M25" i="4"/>
  <c r="N25" i="4"/>
  <c r="G26" i="4"/>
  <c r="L26" i="4" s="1"/>
  <c r="O26" i="4" s="1"/>
  <c r="J26" i="4"/>
  <c r="K26" i="4"/>
  <c r="M26" i="4"/>
  <c r="N26" i="4"/>
  <c r="G27" i="4"/>
  <c r="L27" i="4" s="1"/>
  <c r="O27" i="4" s="1"/>
  <c r="J27" i="4"/>
  <c r="K27" i="4"/>
  <c r="M27" i="4"/>
  <c r="N27" i="4"/>
  <c r="G28" i="4"/>
  <c r="J28" i="4"/>
  <c r="K28" i="4"/>
  <c r="L28" i="4"/>
  <c r="O28" i="4" s="1"/>
  <c r="M28" i="4"/>
  <c r="N28" i="4"/>
  <c r="G29" i="4"/>
  <c r="J29" i="4"/>
  <c r="K29" i="4"/>
  <c r="L29" i="4"/>
  <c r="O29" i="4" s="1"/>
  <c r="M29" i="4"/>
  <c r="N29" i="4"/>
  <c r="G30" i="4"/>
  <c r="J30" i="4"/>
  <c r="K30" i="4"/>
  <c r="L30" i="4"/>
  <c r="O30" i="4" s="1"/>
  <c r="M30" i="4"/>
  <c r="N30" i="4"/>
  <c r="G31" i="4"/>
  <c r="J31" i="4"/>
  <c r="K31" i="4"/>
  <c r="L31" i="4"/>
  <c r="M31" i="4"/>
  <c r="N31" i="4"/>
  <c r="O31" i="4"/>
  <c r="G32" i="4"/>
  <c r="J32" i="4" s="1"/>
  <c r="K32" i="4"/>
  <c r="L32" i="4"/>
  <c r="M32" i="4"/>
  <c r="N32" i="4"/>
  <c r="O32" i="4"/>
  <c r="G33" i="4"/>
  <c r="J33" i="4" s="1"/>
  <c r="K33" i="4"/>
  <c r="M33" i="4"/>
  <c r="N33" i="4"/>
  <c r="G34" i="4"/>
  <c r="L34" i="4" s="1"/>
  <c r="O34" i="4" s="1"/>
  <c r="J34" i="4"/>
  <c r="K34" i="4"/>
  <c r="M34" i="4"/>
  <c r="N34" i="4"/>
  <c r="G35" i="4"/>
  <c r="L35" i="4" s="1"/>
  <c r="O35" i="4" s="1"/>
  <c r="J35" i="4"/>
  <c r="K35" i="4"/>
  <c r="M35" i="4"/>
  <c r="N35" i="4"/>
  <c r="G36" i="4"/>
  <c r="J36" i="4"/>
  <c r="K36" i="4"/>
  <c r="L36" i="4"/>
  <c r="O36" i="4" s="1"/>
  <c r="M36" i="4"/>
  <c r="N36" i="4"/>
  <c r="G37" i="4"/>
  <c r="J37" i="4"/>
  <c r="K37" i="4"/>
  <c r="L37" i="4"/>
  <c r="O37" i="4" s="1"/>
  <c r="M37" i="4"/>
  <c r="N37" i="4"/>
  <c r="G38" i="4"/>
  <c r="J38" i="4"/>
  <c r="K38" i="4"/>
  <c r="L38" i="4"/>
  <c r="O38" i="4" s="1"/>
  <c r="M38" i="4"/>
  <c r="N38" i="4"/>
  <c r="G39" i="4"/>
  <c r="J39" i="4"/>
  <c r="K39" i="4"/>
  <c r="L39" i="4"/>
  <c r="M39" i="4"/>
  <c r="N39" i="4"/>
  <c r="O39" i="4"/>
  <c r="G40" i="4"/>
  <c r="J40" i="4"/>
  <c r="K40" i="4"/>
  <c r="L40" i="4"/>
  <c r="M40" i="4"/>
  <c r="N40" i="4"/>
  <c r="O40" i="4"/>
  <c r="G41" i="4"/>
  <c r="J41" i="4" s="1"/>
  <c r="K41" i="4"/>
  <c r="M41" i="4"/>
  <c r="N41" i="4"/>
  <c r="G42" i="4"/>
  <c r="L42" i="4" s="1"/>
  <c r="O42" i="4" s="1"/>
  <c r="J42" i="4"/>
  <c r="K42" i="4"/>
  <c r="M42" i="4"/>
  <c r="N42" i="4"/>
  <c r="G43" i="4"/>
  <c r="L43" i="4" s="1"/>
  <c r="O43" i="4" s="1"/>
  <c r="J43" i="4"/>
  <c r="K43" i="4"/>
  <c r="M43" i="4"/>
  <c r="N43" i="4"/>
  <c r="G44" i="4"/>
  <c r="J44" i="4"/>
  <c r="K44" i="4"/>
  <c r="L44" i="4"/>
  <c r="O44" i="4" s="1"/>
  <c r="M44" i="4"/>
  <c r="N44" i="4"/>
  <c r="G45" i="4"/>
  <c r="J45" i="4"/>
  <c r="K45" i="4"/>
  <c r="L45" i="4"/>
  <c r="O45" i="4" s="1"/>
  <c r="M45" i="4"/>
  <c r="N45" i="4"/>
  <c r="G46" i="4"/>
  <c r="J46" i="4"/>
  <c r="K46" i="4"/>
  <c r="L46" i="4"/>
  <c r="O46" i="4" s="1"/>
  <c r="M46" i="4"/>
  <c r="N46" i="4"/>
  <c r="G47" i="4"/>
  <c r="J47" i="4"/>
  <c r="K47" i="4"/>
  <c r="L47" i="4"/>
  <c r="M47" i="4"/>
  <c r="N47" i="4"/>
  <c r="O47" i="4"/>
  <c r="G48" i="4"/>
  <c r="J48" i="4"/>
  <c r="K48" i="4"/>
  <c r="L48" i="4"/>
  <c r="M48" i="4"/>
  <c r="N48" i="4"/>
  <c r="O48" i="4"/>
  <c r="G49" i="4"/>
  <c r="J49" i="4" s="1"/>
  <c r="K49" i="4"/>
  <c r="M49" i="4"/>
  <c r="N49" i="4"/>
  <c r="G50" i="4"/>
  <c r="L50" i="4" s="1"/>
  <c r="O50" i="4" s="1"/>
  <c r="J50" i="4"/>
  <c r="K50" i="4"/>
  <c r="M50" i="4"/>
  <c r="N50" i="4"/>
  <c r="G51" i="4"/>
  <c r="L51" i="4" s="1"/>
  <c r="O51" i="4" s="1"/>
  <c r="J51" i="4"/>
  <c r="K51" i="4"/>
  <c r="M51" i="4"/>
  <c r="N51" i="4"/>
  <c r="G52" i="4"/>
  <c r="J52" i="4"/>
  <c r="K52" i="4"/>
  <c r="L52" i="4"/>
  <c r="O52" i="4" s="1"/>
  <c r="M52" i="4"/>
  <c r="N52" i="4"/>
  <c r="G53" i="4"/>
  <c r="J53" i="4"/>
  <c r="K53" i="4"/>
  <c r="L53" i="4"/>
  <c r="O53" i="4" s="1"/>
  <c r="M53" i="4"/>
  <c r="N53" i="4"/>
  <c r="G54" i="4"/>
  <c r="J54" i="4"/>
  <c r="K54" i="4"/>
  <c r="L54" i="4"/>
  <c r="O54" i="4" s="1"/>
  <c r="M54" i="4"/>
  <c r="N54" i="4"/>
  <c r="G55" i="4"/>
  <c r="J55" i="4"/>
  <c r="K55" i="4"/>
  <c r="L55" i="4"/>
  <c r="M55" i="4"/>
  <c r="N55" i="4"/>
  <c r="O55" i="4"/>
  <c r="G56" i="4"/>
  <c r="J56" i="4" s="1"/>
  <c r="K56" i="4"/>
  <c r="L56" i="4"/>
  <c r="M56" i="4"/>
  <c r="N56" i="4"/>
  <c r="O56" i="4"/>
  <c r="N15" i="4"/>
  <c r="N87" i="4" s="1"/>
  <c r="M15" i="4"/>
  <c r="M87" i="4" s="1"/>
  <c r="K15" i="4"/>
  <c r="K87" i="4" s="1"/>
  <c r="G15" i="4"/>
  <c r="L15" i="4" s="1"/>
  <c r="C15" i="2"/>
  <c r="C14" i="2"/>
  <c r="C13" i="2"/>
  <c r="C5" i="4"/>
  <c r="C6" i="4"/>
  <c r="C7" i="4"/>
  <c r="C4" i="4"/>
  <c r="C5" i="5"/>
  <c r="C6" i="5"/>
  <c r="C7" i="5"/>
  <c r="C4" i="5"/>
  <c r="K108" i="3"/>
  <c r="M108" i="3"/>
  <c r="G109" i="3"/>
  <c r="J109" i="3" s="1"/>
  <c r="K109" i="3"/>
  <c r="M109" i="3"/>
  <c r="N109" i="3"/>
  <c r="G116" i="3"/>
  <c r="J116" i="3" s="1"/>
  <c r="K116" i="3"/>
  <c r="M116" i="3"/>
  <c r="N116" i="3"/>
  <c r="G117" i="3"/>
  <c r="L117" i="3" s="1"/>
  <c r="K117" i="3"/>
  <c r="M117" i="3"/>
  <c r="N117" i="3"/>
  <c r="G118" i="3"/>
  <c r="L118" i="3" s="1"/>
  <c r="K118" i="3"/>
  <c r="M118" i="3"/>
  <c r="N118" i="3"/>
  <c r="C5" i="3"/>
  <c r="C6" i="3"/>
  <c r="C7" i="3"/>
  <c r="C4" i="3"/>
  <c r="D5" i="2"/>
  <c r="D6" i="2"/>
  <c r="D7" i="2"/>
  <c r="D4" i="2"/>
  <c r="B16" i="1"/>
  <c r="O112" i="3" l="1"/>
  <c r="O111" i="3"/>
  <c r="J114" i="3"/>
  <c r="J112" i="3"/>
  <c r="J111" i="3"/>
  <c r="O54" i="3"/>
  <c r="L67" i="3"/>
  <c r="O67" i="3" s="1"/>
  <c r="O85" i="3"/>
  <c r="L88" i="3"/>
  <c r="O88" i="3" s="1"/>
  <c r="O32" i="3"/>
  <c r="J30" i="3"/>
  <c r="L28" i="3"/>
  <c r="O28" i="3" s="1"/>
  <c r="L45" i="3"/>
  <c r="O105" i="3"/>
  <c r="J125" i="3"/>
  <c r="J159" i="3"/>
  <c r="O156" i="3"/>
  <c r="L35" i="3"/>
  <c r="O35" i="3" s="1"/>
  <c r="O55" i="3"/>
  <c r="L80" i="3"/>
  <c r="O80" i="3" s="1"/>
  <c r="O143" i="3"/>
  <c r="O130" i="3"/>
  <c r="N161" i="3"/>
  <c r="I13" i="2" s="1"/>
  <c r="O68" i="3"/>
  <c r="L89" i="3"/>
  <c r="O89" i="3" s="1"/>
  <c r="L143" i="3"/>
  <c r="J133" i="3"/>
  <c r="O160" i="3"/>
  <c r="L154" i="3"/>
  <c r="J26" i="3"/>
  <c r="J19" i="3"/>
  <c r="L104" i="3"/>
  <c r="J24" i="3"/>
  <c r="L56" i="3"/>
  <c r="O56" i="3" s="1"/>
  <c r="J71" i="3"/>
  <c r="L81" i="3"/>
  <c r="O81" i="3" s="1"/>
  <c r="J108" i="3"/>
  <c r="O138" i="3"/>
  <c r="L20" i="3"/>
  <c r="J74" i="3"/>
  <c r="J141" i="3"/>
  <c r="J124" i="3"/>
  <c r="L106" i="3"/>
  <c r="O106" i="3" s="1"/>
  <c r="M161" i="3"/>
  <c r="H13" i="2" s="1"/>
  <c r="J41" i="3"/>
  <c r="J78" i="3"/>
  <c r="L86" i="3"/>
  <c r="O86" i="3" s="1"/>
  <c r="L95" i="3"/>
  <c r="O95" i="3" s="1"/>
  <c r="J146" i="3"/>
  <c r="L144" i="3"/>
  <c r="O144" i="3" s="1"/>
  <c r="J138" i="3"/>
  <c r="L136" i="3"/>
  <c r="O136" i="3" s="1"/>
  <c r="J130" i="3"/>
  <c r="L128" i="3"/>
  <c r="O128" i="3" s="1"/>
  <c r="L151" i="3"/>
  <c r="O151" i="3" s="1"/>
  <c r="O20" i="3"/>
  <c r="L50" i="3"/>
  <c r="O50" i="3" s="1"/>
  <c r="J65" i="3"/>
  <c r="L62" i="3"/>
  <c r="O62" i="3" s="1"/>
  <c r="L73" i="3"/>
  <c r="O73" i="3" s="1"/>
  <c r="O101" i="3"/>
  <c r="O100" i="3"/>
  <c r="O141" i="3"/>
  <c r="O133" i="3"/>
  <c r="O125" i="3"/>
  <c r="L152" i="3"/>
  <c r="O152" i="3" s="1"/>
  <c r="O78" i="3"/>
  <c r="O146" i="3"/>
  <c r="L23" i="3"/>
  <c r="O23" i="3" s="1"/>
  <c r="L57" i="3"/>
  <c r="O57" i="3" s="1"/>
  <c r="O65" i="3"/>
  <c r="L63" i="3"/>
  <c r="O63" i="3" s="1"/>
  <c r="J79" i="3"/>
  <c r="L142" i="3"/>
  <c r="O142" i="3" s="1"/>
  <c r="L134" i="3"/>
  <c r="O134" i="3" s="1"/>
  <c r="O126" i="3"/>
  <c r="L36" i="3"/>
  <c r="O36" i="3" s="1"/>
  <c r="L51" i="3"/>
  <c r="O51" i="3" s="1"/>
  <c r="O79" i="3"/>
  <c r="L90" i="3"/>
  <c r="O90" i="3" s="1"/>
  <c r="O147" i="3"/>
  <c r="O139" i="3"/>
  <c r="O131" i="3"/>
  <c r="O123" i="3"/>
  <c r="J54" i="3"/>
  <c r="J66" i="3"/>
  <c r="O84" i="3"/>
  <c r="J119" i="3"/>
  <c r="O148" i="3"/>
  <c r="O140" i="3"/>
  <c r="O132" i="3"/>
  <c r="O127" i="3"/>
  <c r="O159" i="3"/>
  <c r="L153" i="3"/>
  <c r="O153" i="3" s="1"/>
  <c r="O27" i="3"/>
  <c r="K161" i="3"/>
  <c r="J13" i="2" s="1"/>
  <c r="O38" i="3"/>
  <c r="O72" i="3"/>
  <c r="O99" i="3"/>
  <c r="O104" i="3"/>
  <c r="O154" i="3"/>
  <c r="L15" i="5"/>
  <c r="O15" i="5" s="1"/>
  <c r="O74" i="5" s="1"/>
  <c r="J15" i="4"/>
  <c r="O15" i="4"/>
  <c r="O87" i="4" s="1"/>
  <c r="L87" i="4"/>
  <c r="L155" i="3"/>
  <c r="O155" i="3" s="1"/>
  <c r="L157" i="3"/>
  <c r="O157" i="3" s="1"/>
  <c r="L150" i="3"/>
  <c r="O150" i="3" s="1"/>
  <c r="J147" i="3"/>
  <c r="J139" i="3"/>
  <c r="J131" i="3"/>
  <c r="J123" i="3"/>
  <c r="L145" i="3"/>
  <c r="O145" i="3" s="1"/>
  <c r="L137" i="3"/>
  <c r="O137" i="3" s="1"/>
  <c r="L129" i="3"/>
  <c r="O129" i="3" s="1"/>
  <c r="J105" i="3"/>
  <c r="L103" i="3"/>
  <c r="O103" i="3" s="1"/>
  <c r="L98" i="3"/>
  <c r="O98" i="3" s="1"/>
  <c r="J96" i="3"/>
  <c r="L94" i="3"/>
  <c r="O94" i="3" s="1"/>
  <c r="L91" i="3"/>
  <c r="O91" i="3" s="1"/>
  <c r="L92" i="3"/>
  <c r="O92" i="3" s="1"/>
  <c r="L83" i="3"/>
  <c r="O83" i="3" s="1"/>
  <c r="L77" i="3"/>
  <c r="O77" i="3" s="1"/>
  <c r="L75" i="3"/>
  <c r="O75" i="3" s="1"/>
  <c r="L70" i="3"/>
  <c r="O70" i="3" s="1"/>
  <c r="J64" i="3"/>
  <c r="L58" i="3"/>
  <c r="O58" i="3" s="1"/>
  <c r="L60" i="3"/>
  <c r="O60" i="3" s="1"/>
  <c r="L49" i="3"/>
  <c r="O49" i="3" s="1"/>
  <c r="J15" i="3"/>
  <c r="O26" i="3"/>
  <c r="O46" i="3"/>
  <c r="O42" i="3"/>
  <c r="O30" i="3"/>
  <c r="O21" i="3"/>
  <c r="L43" i="3"/>
  <c r="O43" i="3" s="1"/>
  <c r="J34" i="3"/>
  <c r="J31" i="3"/>
  <c r="J18" i="3"/>
  <c r="L16" i="3"/>
  <c r="O16" i="3" s="1"/>
  <c r="L44" i="3"/>
  <c r="O44" i="3" s="1"/>
  <c r="O34" i="3"/>
  <c r="O31" i="3"/>
  <c r="L29" i="3"/>
  <c r="O29" i="3" s="1"/>
  <c r="O18" i="3"/>
  <c r="J22" i="3"/>
  <c r="O45" i="3"/>
  <c r="O41" i="3"/>
  <c r="J42" i="3"/>
  <c r="L47" i="3"/>
  <c r="O47" i="3" s="1"/>
  <c r="L39" i="3"/>
  <c r="O39" i="3" s="1"/>
  <c r="L40" i="3"/>
  <c r="O40" i="3" s="1"/>
  <c r="J38" i="3"/>
  <c r="L33" i="3"/>
  <c r="O33" i="3" s="1"/>
  <c r="L25" i="3"/>
  <c r="O25" i="3" s="1"/>
  <c r="L17" i="3"/>
  <c r="O17" i="3" s="1"/>
  <c r="L48" i="5"/>
  <c r="O48" i="5" s="1"/>
  <c r="L40" i="5"/>
  <c r="O40" i="5" s="1"/>
  <c r="L73" i="5"/>
  <c r="O73" i="5" s="1"/>
  <c r="L41" i="5"/>
  <c r="O41" i="5" s="1"/>
  <c r="L33" i="5"/>
  <c r="O33" i="5" s="1"/>
  <c r="L25" i="5"/>
  <c r="O25" i="5" s="1"/>
  <c r="L17" i="5"/>
  <c r="O17" i="5" s="1"/>
  <c r="J86" i="4"/>
  <c r="L80" i="4"/>
  <c r="O80" i="4" s="1"/>
  <c r="J78" i="4"/>
  <c r="L72" i="4"/>
  <c r="O72" i="4" s="1"/>
  <c r="J70" i="4"/>
  <c r="L64" i="4"/>
  <c r="O64" i="4" s="1"/>
  <c r="J62" i="4"/>
  <c r="L82" i="4"/>
  <c r="O82" i="4" s="1"/>
  <c r="L74" i="4"/>
  <c r="O74" i="4" s="1"/>
  <c r="L66" i="4"/>
  <c r="O66" i="4" s="1"/>
  <c r="L84" i="4"/>
  <c r="O84" i="4" s="1"/>
  <c r="L76" i="4"/>
  <c r="O76" i="4" s="1"/>
  <c r="L68" i="4"/>
  <c r="O68" i="4" s="1"/>
  <c r="L60" i="4"/>
  <c r="O60" i="4" s="1"/>
  <c r="L49" i="4"/>
  <c r="O49" i="4" s="1"/>
  <c r="L41" i="4"/>
  <c r="O41" i="4" s="1"/>
  <c r="L33" i="4"/>
  <c r="O33" i="4" s="1"/>
  <c r="L25" i="4"/>
  <c r="O25" i="4" s="1"/>
  <c r="L17" i="4"/>
  <c r="O17" i="4" s="1"/>
  <c r="H14" i="2"/>
  <c r="I14" i="2"/>
  <c r="J14" i="2"/>
  <c r="O118" i="3"/>
  <c r="O108" i="3"/>
  <c r="O15" i="3"/>
  <c r="O117" i="3"/>
  <c r="J118" i="3"/>
  <c r="L116" i="3"/>
  <c r="O116" i="3" s="1"/>
  <c r="H15" i="2"/>
  <c r="J15" i="2"/>
  <c r="I15" i="2"/>
  <c r="J117" i="3"/>
  <c r="L109" i="3"/>
  <c r="O109" i="3" s="1"/>
  <c r="L161" i="3" l="1"/>
  <c r="O161" i="3"/>
  <c r="L74" i="5"/>
  <c r="I16" i="2"/>
  <c r="H16" i="2"/>
  <c r="J16" i="2"/>
  <c r="I8" i="2" s="1"/>
  <c r="G15" i="2"/>
  <c r="G14" i="2"/>
  <c r="G13" i="2"/>
  <c r="M8" i="5" l="1"/>
  <c r="F14" i="2"/>
  <c r="M8" i="3"/>
  <c r="F13" i="2"/>
  <c r="G16" i="2"/>
  <c r="M8" i="4"/>
  <c r="F15" i="2"/>
  <c r="F16" i="2" l="1"/>
  <c r="F17" i="2" s="1"/>
  <c r="F18" i="2" s="1"/>
  <c r="F19" i="2" l="1"/>
  <c r="F20" i="2" s="1"/>
  <c r="F16" i="1" s="1"/>
  <c r="F17" i="1" s="1"/>
  <c r="F19" i="1" s="1"/>
  <c r="F20" i="1" s="1"/>
  <c r="F21" i="1" s="1"/>
  <c r="F22" i="1" s="1"/>
</calcChain>
</file>

<file path=xl/sharedStrings.xml><?xml version="1.0" encoding="utf-8"?>
<sst xmlns="http://schemas.openxmlformats.org/spreadsheetml/2006/main" count="655" uniqueCount="318">
  <si>
    <t>Nr. p. k.</t>
  </si>
  <si>
    <t>Objekta nosaukums</t>
  </si>
  <si>
    <t>Kopā</t>
  </si>
  <si>
    <t>Kopā ar finanšu rezervi neparedzētiem darbiem :</t>
  </si>
  <si>
    <t>Pavisam būvniecības izmaksas</t>
  </si>
  <si>
    <t>Kopā:</t>
  </si>
  <si>
    <t>Finanšu rezerve neparedzētiem darbiem</t>
  </si>
  <si>
    <t xml:space="preserve">PVN </t>
  </si>
  <si>
    <r>
      <t xml:space="preserve">Sastādija    </t>
    </r>
    <r>
      <rPr>
        <b/>
        <sz val="12"/>
        <rFont val="Times New Roman"/>
        <family val="1"/>
        <charset val="186"/>
      </rPr>
      <t>______</t>
    </r>
    <r>
      <rPr>
        <sz val="11"/>
        <rFont val="Times New Roman"/>
        <family val="1"/>
        <charset val="186"/>
      </rPr>
      <t>_________________________2026. gada __________</t>
    </r>
  </si>
  <si>
    <t>Sertifikāta Nr. _____________</t>
  </si>
  <si>
    <t>Apstiprinu</t>
  </si>
  <si>
    <t>___________________________________</t>
  </si>
  <si>
    <t>(pasūtītājs, paraksts un tā atšifrējums)</t>
  </si>
  <si>
    <t>Būvniecības koptāme</t>
  </si>
  <si>
    <t>Būves nosaukums</t>
  </si>
  <si>
    <t xml:space="preserve">Objekta adrese  </t>
  </si>
  <si>
    <t>Iepirkuma Nr.</t>
  </si>
  <si>
    <t>Tāme sastādīta 2026.gada __</t>
  </si>
  <si>
    <t>Kopsavilkuma aprēķini par darbu vai konstruktīvo elementu veidiem</t>
  </si>
  <si>
    <t>Lokālā tāmes Nr.</t>
  </si>
  <si>
    <t>Darba veids vai konstruktīvā elementa nosaukums</t>
  </si>
  <si>
    <t>Tai skaitā</t>
  </si>
  <si>
    <t>Darbietilpība (c/h)</t>
  </si>
  <si>
    <t>Tāmes izmaksas (euro)</t>
  </si>
  <si>
    <t>darba alga (euro)</t>
  </si>
  <si>
    <t>materiāli (euro)</t>
  </si>
  <si>
    <t>mehānismi (euro)</t>
  </si>
  <si>
    <t>Objekta izmaksas (euro)</t>
  </si>
  <si>
    <t xml:space="preserve">Virsizdevumi % </t>
  </si>
  <si>
    <t>t.sk. darba aizsardzība</t>
  </si>
  <si>
    <t xml:space="preserve">Peļņa % </t>
  </si>
  <si>
    <t>Pavisam kopā</t>
  </si>
  <si>
    <t>Kopējā darbietilpība, c/h</t>
  </si>
  <si>
    <t>Kods</t>
  </si>
  <si>
    <t>Būvdarbu nosaukums</t>
  </si>
  <si>
    <t>Mērvienība</t>
  </si>
  <si>
    <t>Daudzums</t>
  </si>
  <si>
    <t>Vienības izmaksas</t>
  </si>
  <si>
    <t>Kopā uz visu apjomu</t>
  </si>
  <si>
    <t>laika norma (c/h)</t>
  </si>
  <si>
    <t>darba samaksas likme  (euro/h)</t>
  </si>
  <si>
    <t xml:space="preserve">darba alga </t>
  </si>
  <si>
    <t>būvizstrādājumi</t>
  </si>
  <si>
    <t xml:space="preserve">mehānismi </t>
  </si>
  <si>
    <t>darbietilpība (c/h)</t>
  </si>
  <si>
    <t>būvizstrā-dājumi</t>
  </si>
  <si>
    <t xml:space="preserve">Summa </t>
  </si>
  <si>
    <t>Lokālā tāme Nr. 1</t>
  </si>
  <si>
    <t xml:space="preserve">TS-CD - Ceļa darbi </t>
  </si>
  <si>
    <t xml:space="preserve">Tāmes izmaksas </t>
  </si>
  <si>
    <t>Tāme sastādīta 2026. gada _______</t>
  </si>
  <si>
    <t>Tāme sastādīta 2026. gada tirgus cenās</t>
  </si>
  <si>
    <t>Tiešās izmaksas kopā, t.sk. darba devēja sociālais nodoklis 23,59%</t>
  </si>
  <si>
    <t>Rūdolfa Blaumaņa ielas no Baznīcas ielas līdz Ceriņu ielai un Ceriņu ielas no Rūdolfa Blaumaņa ielas līdz Ievu ielai pārbūve</t>
  </si>
  <si>
    <t>Rūdolfa Blaumaņa un Ceriņu iela, Jūrmalā</t>
  </si>
  <si>
    <t>Mobilizācija un sagatavošanās būvdarbu veikšanai</t>
  </si>
  <si>
    <t>kpl.</t>
  </si>
  <si>
    <t>Satiksmes organizācija būvdarbu laikā (ieskaitot pievadceļu uzturēšanu, bedrīšu lāpīšanu pirms būvniecības un būvniecības laikā)</t>
  </si>
  <si>
    <t>gb.</t>
  </si>
  <si>
    <t>Trases uzmērīšana un nospraušana</t>
  </si>
  <si>
    <t>m</t>
  </si>
  <si>
    <t>m²</t>
  </si>
  <si>
    <t xml:space="preserve">Gājēju ietves betona bruģakmens demontāža h=6 cm, tai skaitā ietves betona apmaļu demontāža, ar materiāla aizvešanu uz Būvdarbu veicēja atbērtni </t>
  </si>
  <si>
    <t xml:space="preserve">Betona plātņu seguma demontāža h=5 cm, ar materiāla aizvešanu uz Būvdarbu veicēja atbērtni </t>
  </si>
  <si>
    <t xml:space="preserve">Betona seguma demontāža, hvid=15cm, ar materiāla aizvešanu uz Būvdarbu veicēja atbērtni </t>
  </si>
  <si>
    <t xml:space="preserve">Nobrauktuvju betona bruģakmens seguma demontāža h=8 cm, tai skaitā betona apmaļu demontāža, ar materiāla aizvešanu uz Būvdarbu veicēja atbērtni </t>
  </si>
  <si>
    <t xml:space="preserve">Šķembu un grants seguma demontāža, hvid=20 cm, ar materiāla aizvešanu uz Būvdarbu veicēja atbērtni </t>
  </si>
  <si>
    <t>Betona ceļa apmaļu demontāža un nogādāšana uz Būvdarbu veicēja atbērtni</t>
  </si>
  <si>
    <t>Ceļa zīmes demontāža un aizvešana uz Būvdarbu veicēja atbērtni</t>
  </si>
  <si>
    <t>gab.</t>
  </si>
  <si>
    <t>Esošā horizontālā apzīmējuma Nr 929 (līnijas platums 20cm) demontāža</t>
  </si>
  <si>
    <t>Signālstabiņu demontāža un nogādāšana uz Būvdarbu veicēja atbērtni</t>
  </si>
  <si>
    <t>Koku ciršana, celmu frēzēšana un nogādāšana uz Būvdarbu veicēja atbērtni</t>
  </si>
  <si>
    <t>Celmu frēzēšana un nogādāšana uz Būvdarbu veicēja atbērtni</t>
  </si>
  <si>
    <t>Koku aizsardzība izbūves laikā, izmantojot dēļu vairogus (vismaz pieci 20cm plati dēļi), tai skaitā koku sakņu atrakšana ar rokām un aizsardzība</t>
  </si>
  <si>
    <t>Koku vainaga kopšana (redzamību apgrūtinošu un satiksmes drošību apdraudošu zaru nozāģēšana, vainaga pacelšana) sertificēta arborista klātbūtnē</t>
  </si>
  <si>
    <t>Atkritumu konteineru norobežojošā žoga demontāža un nogādāšana uz būvdarbu veicēja atbērtni</t>
  </si>
  <si>
    <t>Esošā ģeodēziskā tīkla punkta saglabāšana un aizsardzība būvdarbu laikā</t>
  </si>
  <si>
    <t>Esošo (brauktuvē un nobrauktuvēs) aku inspekcija, vāka līmeņošana, izmantojot 40t "peldoša" tipa vākus, nepieciešamības gadījumā rekonstruējot aku, lai būtu iespējams veikt vāka uzstādīšanu un pazemināšanu</t>
  </si>
  <si>
    <t>Esošo (ietvēs un zaļajā zonā) aku inspekcija, vāka līmeņošana, izmantojot 12t "peldoša" tipa vākus, nepieciešamības gadījumā rekonstruējot aku, lai būtu iespējams veikt vāka uzstādīšanu un pazemināšanu</t>
  </si>
  <si>
    <t>Esošu gāzes vada aizbīdņu (brauktuvē un nobrauktuvēs esošo) kapju inspekcija, vāka līmeņošana, izmantojot 40t "peldoša" tipa vākus, nepieciešamības gadījumā rekonstruējot, lai būtu iespējams veikt vāka uzstādīšanu</t>
  </si>
  <si>
    <t>Esošu gāzes vada aizbīdņu ietvēs un zaļajā zonā) kapju inspekcija, vāka līmeņošana, izmantojot 12t "peldoša" tipa vākus, nepieciešamības gadījumā rekonstruējot lai, lai būtu iespējams veikt vāka uzstādīšanu</t>
  </si>
  <si>
    <t>Kabeļu iečaulošana dalīta tipa plastmasas caurules, d=110, 750N</t>
  </si>
  <si>
    <t>Kabeļu iečaulošana dalīta tipa plastmasas caurules, d=160, 750N</t>
  </si>
  <si>
    <t>Optiskās šķiedras specializētās aizsargcaurules ar trosi kabeļa ievilkšanai izbūve (plastmasas caurules, d40, 750N)</t>
  </si>
  <si>
    <t>Optiskās šķiedras specializētās aizsargcaurules ar trosi kabeļa ievilkšanai izbūve ar beztranšejas metodi-caurduri (plastmasas caurules, d40, 750N)</t>
  </si>
  <si>
    <t>Plastmasas akas KP-PEH 800x650 ar 12t "peldošā" tipa vāku izbūve</t>
  </si>
  <si>
    <t>KKS-1 akas PEH 800, h=900mm, ar 40t "peldošā" tipa vāku izbūve</t>
  </si>
  <si>
    <t>Augu zemes slāņa noņemšana, h(vid)=30 cm, izrakto grunti aizvedot uz būvdarbu veicēja atbērtni</t>
  </si>
  <si>
    <t>Ierakuma izbūve izrakto grunti aizvedot uz būvdarbu veicēja atbērtni</t>
  </si>
  <si>
    <t>m³</t>
  </si>
  <si>
    <t>Apzaļumošana - Zaļās zonas ierīkošana, izmantojot augu zemi, h=10 cm, apsētu ar zālāja sēklām, ieskaitot darba zonas sakārtošanu zem zaļās zonas, h(vid) = 30cm</t>
  </si>
  <si>
    <t xml:space="preserve">Minerālmateriālu maisījuma 0/45, N IV, RA, RA 30%, pamata pastiprinošās kārtas izbūve, h=10 cm </t>
  </si>
  <si>
    <t>Drenējošā slāņa izbūve no smilts vai citiem  atļautiem materiāliem, h=40 cm, kf&gt;1m/dnn</t>
  </si>
  <si>
    <t xml:space="preserve">Minerālmateriālu maisījuma 0/56, N III, pamata izbūve, h= 15 cm </t>
  </si>
  <si>
    <t xml:space="preserve">Minerālmateriālu maisījuma 0/45, N III, pamata izbūve h=10 cm </t>
  </si>
  <si>
    <t>Karstā asfalta AC 16 base 70/100 izbūve, S IV, h=6 cm</t>
  </si>
  <si>
    <t>Karstā asfalta AC 11 surf 70/100 izbūve, S III, h=4 cm</t>
  </si>
  <si>
    <t>Minerālmateriālu maisījuma 0/32s nomales uzpildīšana,  N III, h=10 cm</t>
  </si>
  <si>
    <t>Minerālmateriālu izsijas (fr. 2/8), h=3 cm</t>
  </si>
  <si>
    <t>Betona bruģakmens, Prizma 8 (200x100x80 mm, melns, bez fāzes), h=8 cm</t>
  </si>
  <si>
    <t>Betona bruģakmens, Prizma 8 (200x100x80 mm, sarkans, bez fāzes), h=8 cm</t>
  </si>
  <si>
    <t>Betona bruģakmens, Prizma 8 (200x100x60 mm, sarkans, bez fāzes), h=6 cm</t>
  </si>
  <si>
    <t>Minerālmateriālu izsijas (fr. 2/8), h= 3 cm</t>
  </si>
  <si>
    <t xml:space="preserve">Taktilā betona bruģa seguma 200x100 (dzeltens, punktots) izbūve, h=6 cm </t>
  </si>
  <si>
    <t xml:space="preserve">Minerālmateriālu maisījuma 0/45, N III, pamata izbūve, h= 10 cm </t>
  </si>
  <si>
    <t>Karstā asfalta AC 11 surf izbūve, S III, h=6 cm</t>
  </si>
  <si>
    <t xml:space="preserve"> Betona bruģakmens, Prizma 8 (200x100x80 mm, pelēks), h=8 cm;</t>
  </si>
  <si>
    <t>Esošās virsmas profilēšana un sablīvēšana</t>
  </si>
  <si>
    <t>Betona bruģakmens izbūve, (Prizma 6, 200x100x60 mm, pelēks), h=6 cm;</t>
  </si>
  <si>
    <t xml:space="preserve">Minerālmateriālu maisījuma 0/45, N III, pamata izbūve, h= 15 cm </t>
  </si>
  <si>
    <t>Minerālmateriālu izsijas (fr. 2/8), h=5 cm</t>
  </si>
  <si>
    <t>Dabīgā akmens seguma izbūve d=10-15 cm, betonā C 20/25, h=15 cm</t>
  </si>
  <si>
    <t>Škelts granīta bruģakmens (dažādas krāsas), h=10 cm</t>
  </si>
  <si>
    <t xml:space="preserve"> Asfalta seguma frēzēšana, h=4cm ar materiāla aizvešanu uz Būvniecības ierosinātāja norādītu atbērtni </t>
  </si>
  <si>
    <t>Karstā asfalta AC11 surf 70/100 izbūve, S III, h=4 cm</t>
  </si>
  <si>
    <t>Cementbetona apmaļu 100.30.15., betona C 30/37 un šķembu pamata  izbūve, atbilstoši apmaļu izbūves shēmai</t>
  </si>
  <si>
    <t>Cementbetona apmaļu 100.22.15., betona C 30/37 un šķembu pamata  izbūve,  atbilstoši apmaļu izbūves shēmai</t>
  </si>
  <si>
    <t>Slīpo cementbetona apmaļu, betona C 30/37 un šķembu pamata  izbūve,  atbilstoši apmaļu izbūves shēmai</t>
  </si>
  <si>
    <t>Cementbetona apmaļu 100.20.8., betona C 30/37 un šķembu pamata  izbūve, atbilstoši apmaļu izbūves shēmai</t>
  </si>
  <si>
    <t>413(s)</t>
  </si>
  <si>
    <t>414(s)</t>
  </si>
  <si>
    <t>Ceļa zīmju balstu uzstādīšana, ieskaitot betona C 30/37 pamatus, min 0.30m x 0.30m x 0.50m</t>
  </si>
  <si>
    <t>Ceļa zīmju balstu ar konsuli uzstādīšana, ieskaitot betona C 30/37 pamatus, min 0.30m x 0.30m x 0.50m</t>
  </si>
  <si>
    <t>Nolokāmu signālstabiņu uzstādīšana ar 917. un 918. apzīmējumu dzeltenā krāsā</t>
  </si>
  <si>
    <t xml:space="preserve">Trapecveida ātrumvaļņa izbūve, ieskaitot papildus minerālmateriālu maisījuma 0/45 pamata virskārtas izbūvi  </t>
  </si>
  <si>
    <t xml:space="preserve">Izceltā krustojuma tipa ātrumvaļņa izbūve ieskaitot papildus minerālmateriālu maisījuma 0/45 pamata virskārtas izbūvi  </t>
  </si>
  <si>
    <t>Esošā luksafora balsta pārcelšana, ieskaitot visus nepieciešamos darbus un materiālus</t>
  </si>
  <si>
    <t>Esošās luksafora sekcijas pārcelšana uz pretējo virzienu, ieskaitot visus nepieciešamos darbus un materiālus</t>
  </si>
  <si>
    <t>920. (līnijas platums 10cm)</t>
  </si>
  <si>
    <t>924. (līnijas platums 10cm)</t>
  </si>
  <si>
    <t>929. (līnijas platums 20cm)</t>
  </si>
  <si>
    <t>931. (līnijas platums 50cm)</t>
  </si>
  <si>
    <t>933. (līnijas platums 50cm)</t>
  </si>
  <si>
    <t>934. (līnijas platums 40cm)</t>
  </si>
  <si>
    <t>945. (līnijas platums 10cm)</t>
  </si>
  <si>
    <t>933. (līnijas platums 50cm). Betona bruģakmens, Prizma 8 (200x100x80 mm, balts, bez fāzes), h=8 cm</t>
  </si>
  <si>
    <t>Atkritumu konteineru norobežojošā žoga izbūve atbilstoši Pielikumam Nr.1 un ražotāja specifikācijai</t>
  </si>
  <si>
    <t>Koka sakņu aizsargrežģa uzstādīšana atbilstoši pielikumam Nr.2 un ražotāja specifikācijai</t>
  </si>
  <si>
    <r>
      <t>Brauktuves asfaltbetona seguma frēzēšana h</t>
    </r>
    <r>
      <rPr>
        <vertAlign val="subscript"/>
        <sz val="8"/>
        <rFont val="Times New Roman"/>
        <family val="1"/>
        <charset val="186"/>
      </rPr>
      <t>vid</t>
    </r>
    <r>
      <rPr>
        <sz val="8"/>
        <rFont val="Times New Roman"/>
        <family val="1"/>
        <charset val="186"/>
      </rPr>
      <t xml:space="preserve">=13 cm ar materiāla aizvešanu uz Būvdarbu veicēja atbērtni </t>
    </r>
  </si>
  <si>
    <r>
      <t>Gājēju ietves asfaltbetona seguma demontāža h</t>
    </r>
    <r>
      <rPr>
        <vertAlign val="subscript"/>
        <sz val="8"/>
        <rFont val="Times New Roman"/>
        <family val="1"/>
        <charset val="186"/>
      </rPr>
      <t>vid</t>
    </r>
    <r>
      <rPr>
        <sz val="8"/>
        <rFont val="Times New Roman"/>
        <family val="1"/>
        <charset val="186"/>
      </rPr>
      <t xml:space="preserve">=5 cm, tai skaitā ietves betona apmaļu demontāža, ar materiāla aizvešanu uz Būvdarbu veicēja atbērtni </t>
    </r>
  </si>
  <si>
    <r>
      <t>m</t>
    </r>
    <r>
      <rPr>
        <vertAlign val="superscript"/>
        <sz val="8"/>
        <rFont val="Times New Roman"/>
        <family val="1"/>
        <charset val="186"/>
      </rPr>
      <t>3</t>
    </r>
  </si>
  <si>
    <t>Minerālmateriālu maisījuma 0/45, N III, pamata izbūve h=15 cm</t>
  </si>
  <si>
    <t>Lokālā tāme Nr. 2</t>
  </si>
  <si>
    <t xml:space="preserve">LKT - Lietus ūdens kanalizācijas tīkli </t>
  </si>
  <si>
    <t>Tranšejas sienu stiprināšana ar metāla vairogiem (divpusēji),  sienas nostiprinātas abās būvgrāvja pusēs, pie tranšejas dziļuma 1,0-1.5m</t>
  </si>
  <si>
    <t>Tranšejas sienu stiprināšana ar metāla vairogiem (divpusēji),  sienas nostiprinātas abās būvgrāvja pusēs, pie tranšejas dziļuma 1,5-2,0m</t>
  </si>
  <si>
    <t>Gruntsūdens līmeņa pazemināšana pie tranšejas dziļuma 1.0-1.5 m, ja nepieciešams</t>
  </si>
  <si>
    <t>Gruntsūdens līmeņa pazemināšana pie tranšejas dziļuma 1,5-2,0 m, ja nepieciešams</t>
  </si>
  <si>
    <t>Lietus ūdens kanalizācijas sistēmas marķējuma lentes ieklāšana 0,3m virs caurules augšas</t>
  </si>
  <si>
    <t>Pieslēgums pie esoša lietus ūdens kanalizācijas tīkla d50, ieskaitot visus nepieciešamos darbus un materiālus</t>
  </si>
  <si>
    <t>Pieslēgums pie esošas akas, ieskaitot visus nepieciešamos darbus un materiālus</t>
  </si>
  <si>
    <t>Pieslēgums pie smilškērāja , ieskaitot visus nepieciešamos darbus un materiālus</t>
  </si>
  <si>
    <t>Esošās akas demontāža un utilizācija</t>
  </si>
  <si>
    <t>Esošā lietus ūdens kanalizācijas tīkla d150 demontāža un utilizācija</t>
  </si>
  <si>
    <t>Šķērsojumi:</t>
  </si>
  <si>
    <t>Šķērsojumi ar kabeļiem t.sk. atšurfēšana</t>
  </si>
  <si>
    <t>Dalītā aizsargcaurule EVOCAB SPLIT Ø110mm kabeļu šķērsojuma vietās</t>
  </si>
  <si>
    <t>Brīdinājuma lente 20-40 cm virs kabeļa, guldīšana smiltī</t>
  </si>
  <si>
    <t>Šķērsojumi ar nedarbojošiem kabeļiem t.sk. atšurfēšana</t>
  </si>
  <si>
    <t>vietas</t>
  </si>
  <si>
    <t>CCTV pārbaude cauruļvada slīpuma un stāvokļa noteikšanai pēc būvdarbu pabeigšanas</t>
  </si>
  <si>
    <t>Cauruļvadu skalošana un tīrīšana</t>
  </si>
  <si>
    <t>Cauruļvadu hermētiskuma pārbaude</t>
  </si>
  <si>
    <t xml:space="preserve">Saliekamo dzelzbetona elementu grodu aka DN1500 (2,5-3,0m dziļumā),grodiem, blīvgumiju grodu savienojumu vietās, grodu pārseguma vāku, hidroizolāciju, ķeta akas vāku 40 t, izbūve un montāža </t>
  </si>
  <si>
    <t>Maza izmēra laukakmeņi fr. 70-150 mm, h=20 cm</t>
  </si>
  <si>
    <t>Šķembas fr. 21-63 mm, h=30 cm</t>
  </si>
  <si>
    <t>Rupjgraudaina filtrējoša smilts K&gt;3 m/dnn, h=20 cm</t>
  </si>
  <si>
    <t>Skalotas šķembas fr. 16-32 mm</t>
  </si>
  <si>
    <t>Velts, neausts ģeotekstils - Svars - ≥400 g/kvm pēc EN 9864, Biezums pie 2 kPa - ≥3,0 mm pēc EN 9863-1, CBR pārduršanas stiprība - ≥5000Npēc EN 12236 Ūdens caurlaidība - ≥50 x 10-3m/spēc EN 11058</t>
  </si>
  <si>
    <t>Rūpnieciski ražota aizsargčaula DN200, kas paredzēta ø200 caurules iebūvei dzelzsb. grodu akā, montāža</t>
  </si>
  <si>
    <t>Rūpnieciski ražota aizsargčaula DN110, kas paredzēta ø110 caurules iebūvei dzelzsb. grodu akā, montāža</t>
  </si>
  <si>
    <t>Poilimērbetona Monoblock RD100V kanāls 1m, F900, montāža</t>
  </si>
  <si>
    <t>Polimērbetona Monoblock RD100V revīzijas elem,0,5m, DN100, F900, montāža</t>
  </si>
  <si>
    <t>Monoblock RD100V F900 DN150 smilšķērājs, montāža</t>
  </si>
  <si>
    <t>Monoblock RD100V gala noslēgs sākumam,  montāža</t>
  </si>
  <si>
    <t xml:space="preserve">Minerālmateriālu maisījuma fr. 20/40 izbūve zem kanāliem </t>
  </si>
  <si>
    <t>Betona pamatnes zem kanālu sistēmas, betons C30/37 XC4+XF3 izbūve un montāža</t>
  </si>
  <si>
    <t xml:space="preserve">Tranšeju aizbēršana ar pievesto smilti (filtrācijas koeficientu ≥ 1 m/dnn, smilts blīvums ne mazāks par 0,95 no dabīgā blīvuma) no ierīkotā apbēruma ap cauruļvadu līdz atjaunojamā seguma apakšējai kārtai, blietējot ik pa 30 cm. </t>
  </si>
  <si>
    <t>Šķērsojumi ar cauruļvadiem d≤200 (t.sk. to atšurfēšana)</t>
  </si>
  <si>
    <t>Lokālā tāme Nr. 3</t>
  </si>
  <si>
    <t>ELT - Elektroapgāde (ārējā) - apgaismojums</t>
  </si>
  <si>
    <t>Tranšejas rakšana un aizbēršana ar blietēšanu</t>
  </si>
  <si>
    <t>Gultnes sagatavošana</t>
  </si>
  <si>
    <t>Bedres rakšana un aizbēršana savienojuma uzmavai</t>
  </si>
  <si>
    <t>Caurdūriena bedru rakšana</t>
  </si>
  <si>
    <t>Caurules EVOCAB FLEX Ø75 guldīšana tranšejā</t>
  </si>
  <si>
    <t>Caurules EVOCAB HARD Ø75 guldīšana tranšejā</t>
  </si>
  <si>
    <t>Caurules EVOCAB STING Ø75 izbūve ar caurdūrienu</t>
  </si>
  <si>
    <t>Kabeļa AXPK 4x25 mm² ievēršana caurulē</t>
  </si>
  <si>
    <t>Signāllentas uzklāšana</t>
  </si>
  <si>
    <t>Bedres rakšana apgaismojuma balstiem ar blietēšanu</t>
  </si>
  <si>
    <t>Apgaismojuma balsta 8m montāža</t>
  </si>
  <si>
    <t>kompl.</t>
  </si>
  <si>
    <t>Termorūkošās caurules montāža apgaismojuma balstam</t>
  </si>
  <si>
    <t>L-veida konsoles montāža</t>
  </si>
  <si>
    <t>T-veida konsoles montāža</t>
  </si>
  <si>
    <t>Spaiļu SV15 montāža balstā</t>
  </si>
  <si>
    <t>Automātslēdžu montāža balstā</t>
  </si>
  <si>
    <t>Kabeļa NYM-J 3x1,5mm² montāža balstā</t>
  </si>
  <si>
    <t>Kabeļu savienojuma uzmavas LJSM-4x016-050 montāža</t>
  </si>
  <si>
    <t>Esošā apgaismojuma kabeļa pievienošana sadalnei</t>
  </si>
  <si>
    <t>Proj. apgaismojuma kabeļa ievilkšana esošajā sadalnē</t>
  </si>
  <si>
    <t>Esošā kabeļa pievienošana proj. balstiem</t>
  </si>
  <si>
    <t>Kabeļa montāža pa balstu</t>
  </si>
  <si>
    <t>balsts</t>
  </si>
  <si>
    <t xml:space="preserve">Gaismekļa montāža balstā </t>
  </si>
  <si>
    <t>Komutācijas sadalņu nokomplektēšana atbilstoši shēmai</t>
  </si>
  <si>
    <t>Komutācijas sadalnes ar pamatni montāža</t>
  </si>
  <si>
    <t>Atkārtotā zemējuma kontūra montāža</t>
  </si>
  <si>
    <t>Atsaites montāža esošajam koka balstam</t>
  </si>
  <si>
    <t>Gaismekļa demontāža</t>
  </si>
  <si>
    <t>Apgaismojuma balstu demontāža</t>
  </si>
  <si>
    <t>3-kāju koka balsta demontāža</t>
  </si>
  <si>
    <t>Sadalnes demontāža</t>
  </si>
  <si>
    <t>Kabeļa gala apdares EPKT-0015 montāža</t>
  </si>
  <si>
    <t>Kabeļu marķieru POH 12 CHARS YELLOW montāža</t>
  </si>
  <si>
    <t>Apgaismojuma balstu marķēšana</t>
  </si>
  <si>
    <t xml:space="preserve">gab. </t>
  </si>
  <si>
    <t>Izolācijas pretestības mērījumi</t>
  </si>
  <si>
    <t>Zemējuma kontūra mērījumi</t>
  </si>
  <si>
    <t>Koka zaru apzāģēšana</t>
  </si>
  <si>
    <t xml:space="preserve">Liekās grunts aizvešana </t>
  </si>
  <si>
    <t>Demontēto gaismekļu un balstu nogādāšana uz noliktavu Pļavu ielā 13/15, Jūrmalā</t>
  </si>
  <si>
    <t>objekts</t>
  </si>
  <si>
    <t>Apgaismojuma līnijas nospraušana</t>
  </si>
  <si>
    <t>Digitālo izpildzīmējumu izstrāde</t>
  </si>
  <si>
    <t>Dokumentācijas sagatavošana</t>
  </si>
  <si>
    <t>Gaismeklis Micro Martin 60W 16 LEDs, MRUE 060 730 L22 A016_Bin-L_TH ar C NODE10 un DALI draiveri</t>
  </si>
  <si>
    <t>Gaismeklis Micro Martin 37W 16 LEDs, MRUE 037 730 L22 A016_Bin-L_TH ar C NODE10 un DALI draiveri</t>
  </si>
  <si>
    <t>Ielas stabs 8m (6,5m virs zemes) cinkots, konisks, tiešai montāžai zemē</t>
  </si>
  <si>
    <t>Konsole L-veida 1.5/1.5/5 (Hv/V/leņķis) cinkota</t>
  </si>
  <si>
    <t>Konsole T-veida 1.5/1.5/5 (Hv/V/leņķis) cinkota</t>
  </si>
  <si>
    <t>Termorūkošā caurule apgaismojuma balstam</t>
  </si>
  <si>
    <t>Apgaismojuma balsta spaiļu komplekts SV15</t>
  </si>
  <si>
    <t>Automātiskais slēdzis ~1; 3A "C" mont.uz DIN sliedes</t>
  </si>
  <si>
    <t>Kabelis AXPK 4x25 mm²</t>
  </si>
  <si>
    <t>Kabelis NYM-J 3x1,5 mm²</t>
  </si>
  <si>
    <t>Kabeļa gala apdare EPKT-0015</t>
  </si>
  <si>
    <t>Caurule EVOCAB FLEX Ø75, 450N</t>
  </si>
  <si>
    <t>Caurule EVOCAB HARD Ø75, 750N</t>
  </si>
  <si>
    <t>Caurule EVOCAB STING Ø75, 1250N</t>
  </si>
  <si>
    <t>Kabeļu marķieri POH 12 CHARS YELLOW</t>
  </si>
  <si>
    <t>Apgaismojuma balstu marķējums</t>
  </si>
  <si>
    <t>Komutācijas sadalne Kh1 nokomplektēta atbilstoši shēmai</t>
  </si>
  <si>
    <t>Komutācijas sadalnes pamatne P1</t>
  </si>
  <si>
    <t>Keramzīts</t>
  </si>
  <si>
    <t>l</t>
  </si>
  <si>
    <t>Zemējuma kontūrs komutācijas sadalnei</t>
  </si>
  <si>
    <t>Termosēdināmā caurule EN CGPT-12/4-0-SP</t>
  </si>
  <si>
    <t>Kabeļa metāla aizsargprofils 2,3m</t>
  </si>
  <si>
    <t>Caurdurspaile SLIP22.1</t>
  </si>
  <si>
    <t>Nozarspaile SL4.25</t>
  </si>
  <si>
    <t>Distances naglas kabeļa stiprināšanai SO71</t>
  </si>
  <si>
    <t>Kabeļu savienojuma uzmava LJSM-4x016-050</t>
  </si>
  <si>
    <t>Atsaite koka balstam</t>
  </si>
  <si>
    <t>Signāllenta</t>
  </si>
  <si>
    <t>Smilts</t>
  </si>
  <si>
    <r>
      <t xml:space="preserve">Sastādija    </t>
    </r>
    <r>
      <rPr>
        <b/>
        <sz val="10"/>
        <rFont val="Times New Roman"/>
        <family val="1"/>
        <charset val="186"/>
      </rPr>
      <t>______</t>
    </r>
    <r>
      <rPr>
        <sz val="10"/>
        <rFont val="Times New Roman"/>
        <family val="1"/>
        <charset val="186"/>
      </rPr>
      <t>_________________________2026. gada __________</t>
    </r>
  </si>
  <si>
    <r>
      <t>m</t>
    </r>
    <r>
      <rPr>
        <vertAlign val="superscript"/>
        <sz val="8"/>
        <rFont val="Times New Roman"/>
        <family val="1"/>
        <charset val="186"/>
      </rPr>
      <t>2</t>
    </r>
  </si>
  <si>
    <r>
      <t xml:space="preserve">Sastādija    </t>
    </r>
    <r>
      <rPr>
        <b/>
        <sz val="10"/>
        <rFont val="Times New Roman"/>
        <family val="1"/>
        <charset val="186"/>
      </rPr>
      <t>_____________</t>
    </r>
    <r>
      <rPr>
        <sz val="10"/>
        <rFont val="Times New Roman"/>
        <family val="1"/>
        <charset val="186"/>
      </rPr>
      <t>2026. gada __________</t>
    </r>
  </si>
  <si>
    <t>SAGATAVOŠANAS DARBI</t>
  </si>
  <si>
    <t>KOMUNIKĀCIJU PĀRBŪVE</t>
  </si>
  <si>
    <t>ZEMES DARBI</t>
  </si>
  <si>
    <t xml:space="preserve"> SEGUMU IZBŪVE</t>
  </si>
  <si>
    <t>Brauktuves asfaltbetona segas konstrukcijas izbūve</t>
  </si>
  <si>
    <t xml:space="preserve">Brauktuves betona bruģakmens segas konstrukcijas izbūve </t>
  </si>
  <si>
    <t>Velosipēdu ceļa segas konstrukcijas izbūve</t>
  </si>
  <si>
    <t>Gājēju ietves segas konstrukcijas izbūve</t>
  </si>
  <si>
    <t>Nobrauktuves segas konstrukcijas izbūve. 1. Tips</t>
  </si>
  <si>
    <t>Nobrauktuves segas konstrukcijas izbūve. 2. Tips</t>
  </si>
  <si>
    <t>Labiekārtojuma elementi</t>
  </si>
  <si>
    <t>Horizontālā apzīmējuma izbūve pacelto krustojumu un trapecveida ātrumvaļnu apzīmēšanai izmantojot baltu betona bruģakmeni</t>
  </si>
  <si>
    <t>CEĻA APRĪKOJUMS UN LABIEKĀRTOJUMS</t>
  </si>
  <si>
    <t>Ceļa zīmju uzstādīšana atbilstoši LVS 77</t>
  </si>
  <si>
    <t>Cementbetona apmaļu izbūve</t>
  </si>
  <si>
    <t xml:space="preserve">Asfalta segas salaiduma posmu izbūve </t>
  </si>
  <si>
    <t>Šķelta granīta bruģakmens joslas izbūve</t>
  </si>
  <si>
    <t>Dabīgā akmens bruģa seguma izbūve</t>
  </si>
  <si>
    <t>Gājēju ietves segas konstrukcijas atjaunošana (Gar Dubultu prospektu)</t>
  </si>
  <si>
    <t>Lietus ūdens kanalizācija K2</t>
  </si>
  <si>
    <t>Infiltrācijas aka</t>
  </si>
  <si>
    <t>Lietus ūdens uztveršanas kanāls , L=21m</t>
  </si>
  <si>
    <t>Labiekārtošanas darbi</t>
  </si>
  <si>
    <t>Darbi</t>
  </si>
  <si>
    <t>Materiāli</t>
  </si>
  <si>
    <t>Lietus ūdens kanalizācijas gludsienu caurule PP SN8 ø110 ar uzmavu un blīvgredzenu, (SN8, RF30, -10⁰, EN13476-2 - marķējums uz caurules), montāža ar 15 cm smilts  ((blietēta) k&gt;1,0m/dnn) pamatnes ierīkošanu un izbūvētā cauruļvada smilts apbēruma ierīkošanu 30 cm virs caurules virsas.</t>
  </si>
  <si>
    <t>Lietus ūdens kanalizācijas gludsienu caurule PP SN8 ø160 ar uzmavu un blīvgredzenu, (SN8, RF30, -10⁰, EN13476-2 - marķējums uz caurules), montāža ar 15 cm smilts  ((blietēta) k&gt;1,0m/dnn) pamatnes ierīkošanu un izbūvētā cauruļvada smilts apbēruma ierīkošanu 30 cm virs caurules virsas.</t>
  </si>
  <si>
    <t>Lietus ūdens kanalizācijas gludsienu caurule PP SN8 ø200 ar uzmavu un blīvgredzenu, (SN8, RF30, -10⁰, EN13476-2 - marķējums uz caurules), montāža ar 15 cm smilts  ((blietēta) k&gt;1,0m/dnn) pamatnes ierīkošanu un izbūvētā cauruļvada smilts apbēruma ierīkošanu 30 cm virs caurules virsas.</t>
  </si>
  <si>
    <t>Lietus kanalizācijas aka PP ID600mm, 40,0 t vāku RAL-GZ692 sertifikāciju, atvērumu ≥600mm, dubulstsienu šahtu SN8 ar ribojumu; EN13598-2 sertifikāciju (1,0-1,5 m dziļumā, ieskaitot dzelzsbetona atbalsta gredzenu) izbūve un montāža t.sk. 15 cm smilts  ((blietēta) k&gt;1,0m/dnn) pamatnes ierīkošanu un apbetonējums ap akas vāku (betons C25/30).</t>
  </si>
  <si>
    <t>Lietus ūdeņu uztvērējakas (gūlijas) komplekts PP ID600mm (2.0-2.5m dziļumā, nosēdakas pamatne, augstuma regulēšanas dubultsienu caurule SN8, EN13476-3 , manžete teleskopiskajai caurulei, teleskopiskā caurule, 40t ķeta rāmis ar resti 520 x 300mm, D 400 klases sertificētu atbilstoši EN 124/ RAL-GZ692 / DIN 1229  un polimērmateriālu uztvērējspaini), piev. Ø200, nosēddaļa 0,6m(185l),  izbūve un montāža, t.sk 15 cm smilts  ((blietēta) k&gt;1,0m/dnn) pamatnes ierīkošanu un apbetonējums ap akas vāku (betons C25/30).</t>
  </si>
  <si>
    <t>Lietus ūdeņu uztvērējakas (gūlijas) komplekts PP ID600mm (1.5-2.0m dziļumā, nosēdakas pamatne, augstuma regulēšanas dubultsienu caurule SN8, EN13476-3 , manžete teleskopiskajai caurulei, teleskopiskā caurule, 40t ķeta rāmis ar resti 520 x 300mm, D 400 klases sertificētu atbilstoši EN 124/ RAL-GZ692 / DIN 1229  un polimērmateriālu uztvērējspaini), piev. Ø200, nosēddaļa 0,6m(185l),  izbūve un montāža, t.sk 15 cm smilts  ((blietēta) k&gt;1,0m/dnn) pamatnes ierīkošanu un apbetonējums ap akas vāku (betons C25/30).</t>
  </si>
  <si>
    <t>Lietus ūdeņu uztvērējakas (gūlijas) komplekts PP ID600mm (1.0-1.5m dziļumā, nosēdakas pamatne, augstuma regulēšanas dubultsienu caurule SN8, EN13476-3 , manžete teleskopiskajai caurulei, teleskopiskā caurule, 40t ķeta rāmis ar resti 520 x 300mm, D 400 klases sertificētu atbilstoši EN 124/ RAL-GZ692 / DIN 1229  un polimērmateriālu uztvērējspaini), piev. Ø200, nosēddaļa 0,6m(185l),  izbūve un montāža, t.sk. 15 cm smilts  ((blietēta) k&gt;1,0m/dnn) pamatnes ierīkošanu un apbetonējums ap akas vāku (betons C25/30).</t>
  </si>
  <si>
    <t>Lietus kanalizācijas aka PP ID600mm, 40,0 t vāku RAL-GZ692 sertifikāciju, atvērumu ≥600mm, dubulstsienu šahtu SN8 ar ribojumu; EN13598-2 sertifikāciju (1,5-2.0 m dziļumā, ieskaitot dzelzsbetona atbalsta gredzenu) izbūve un montāža t.sk. 15 cm smilts  ((blietēta) k&gt;1,0m/dnn) pamatnes ierīkošanu un apbetonējums ap akas vāku (betons C25/30).</t>
  </si>
  <si>
    <t>Lietus kanalizācijas aka PP ID600mm, 40,0 t vāku RAL-GZ692 sertifikāciju, atvērumu ≥600mm, dubulstsienu šahtu SN8 ar ribojumu; EN13598-2 sertifikāciju (2.0-2.5 m dziļumā, ieskaitot dzelzsbetona atbalsta gredzenu) izbūve un montāža t.sk.15 cm smilts  ((blietēta) k&gt;1,0m/dnn) pamatnes ierīkošanu un apbetonējums ap akas vāku (betons C25/30).</t>
  </si>
  <si>
    <r>
      <t xml:space="preserve">Tranšejas rakšana ar rokām un ekskavatoru pie caurules iebūves dziļuma 1.0-1.5 m un minimālā tranšejas platuma 1,5 m, </t>
    </r>
    <r>
      <rPr>
        <sz val="8"/>
        <color rgb="FFFF0000"/>
        <rFont val="Times New Roman"/>
        <family val="1"/>
        <charset val="186"/>
      </rPr>
      <t>nepieciešamības gadījumā dolomīta izstrāde</t>
    </r>
  </si>
  <si>
    <r>
      <t>Tranšejas rakšana ar rokām un ekskavatoru pie caurules iebūves dziļuma 1,5-2,0 m un minimālā tranšejas platuma 1,5 m,</t>
    </r>
    <r>
      <rPr>
        <sz val="8"/>
        <color rgb="FFFF0000"/>
        <rFont val="Times New Roman"/>
        <family val="1"/>
        <charset val="186"/>
      </rPr>
      <t xml:space="preserve"> nepieciešamības gadījumā dolomīta izstrāde</t>
    </r>
  </si>
  <si>
    <r>
      <t>Tranšejas rakšana ar rokām un ekskavatoru pie caurules iebūves dziļuma līdz 1.0 m un minimālā tranšejas platuma 1,5 m,</t>
    </r>
    <r>
      <rPr>
        <sz val="8"/>
        <color rgb="FFFF0000"/>
        <rFont val="Times New Roman"/>
        <family val="1"/>
        <charset val="186"/>
      </rPr>
      <t xml:space="preserve"> nepieciešamības gadījumā dolomīta izstrāde</t>
    </r>
  </si>
  <si>
    <t>Saliekamo dzelzbetona elementu grodu aka DN1500 (2,0-2.5m dziļumā),grodiem, blīvgumiju grodu savienojumu vietās, grodu pārseguma vāku, hidroizolāciju, ķeta akas vāku 40 t, izbūve un montāža</t>
  </si>
  <si>
    <t>Grodu aku pamatnes un nosēddļaļas izbūve:</t>
  </si>
  <si>
    <t>Groda akas pamatnes un nosēddļaļas izbūve:</t>
  </si>
  <si>
    <t>Drenējošā slāņa izbūve no smilts , h=30 cm, kf&gt;1m/dnn</t>
  </si>
  <si>
    <t>Drenējošā slāņa izbūve no smilts, h=40 cm, kf&gt;1m/dnn</t>
  </si>
  <si>
    <t xml:space="preserve"> Drenējošā slāņa izbūve no smilts , h=30 cm, kf&gt;1m/dnn</t>
  </si>
  <si>
    <t xml:space="preserve">Betona bruģakmens, Prizma 6 (200x100x60 mm, pelēks), h=6 cm </t>
  </si>
  <si>
    <t>Drenējošā slāņa izbūve no smilts, h=30 cm, kf&gt;1m/dnn</t>
  </si>
  <si>
    <t>Informācijas stenda (būvtāfeles) izgatavošana un uzstādīšana</t>
  </si>
  <si>
    <t>Ceļa zīmes ar balstiem un betona pamatu demontāža un aizvešana uz Būvdarbu veicēja atbērtni (Ceļa zīmju aizvešanu uz Pasūtītāja norādītu vietu, Jūrmalā)</t>
  </si>
  <si>
    <t>Izbrīvētās turpmāk neizmantojamās grunts iekraušana autopašizgāzējā un promvešana uz būvdarbu veice'ja atbērtni</t>
  </si>
  <si>
    <t>Izmaksu aprēķins sastādīts pamatojoties uz Noteikumi par Latvijas būvnormatīvu LBN 501-17 "Būvizmaksu noteikšanas kārtība", būvprojektu, tajā iekļautajām specifikācijām un dažādās sadaļās iekļautos būvdarbu izpildes visus apstākļu raksturojumus. Saskaņā ar Noteikumi par Latvijas būvnormatīvu LBN 501-17 "Būvizmaksu noteikšanas kārtība" noteikto kārtību noteikta kopējā darbietilpība.</t>
  </si>
  <si>
    <t xml:space="preserve">Būvizstrādājumu apjomi doti sablīvētā veidā. Lokālajā tāmē minētos darbus veikt atbilstoši būvprojektam un VSIA "Latvijas valts ceļi" aktuālajām - Ceļu specifikācijām 2026. Būvdarbu veicējam jāvērtē visi nepieciešamie darbi, materiāli, būvmašīnas un transports, bez kā nevarētu būt iespējama darba daudzumu sarakstā minēto darbu tehnoloģiski pareiza, Pasūtītāja prasībām atbilstoša izpilde pilnā apjomā.  Darba apjomus skatīt kopā ar plānu, profiliem, tehniskajiem risinājumiem un pielikumiem. Izstrādājot piedāvājumu, būvdarbu veicējam rūpīgi pārskatīt projektu, un apjomos jāiekļauj arī neuzrādītie darbi un materiāli, lai kvalitatīvi veiktu būvniecību atbilstoši konkrētā būvdarbu veicēja pielietotajai tehnoloģijai, un bez kuriem nebūtu iespējama būvdarbu tehnoloģiski pareiza un spēkā esošajiem normatīviem atbilstoša veikšana pilnā apjomā. </t>
  </si>
  <si>
    <t xml:space="preserve">Visas atsauces uz iekārtu un būvizstrādājumu izgatavotāju firmām, kuras norādītas projektā liecina tikai par šo būvizstrādājumu un iekārtu kvalitātes un apkalpošanas līmeni. Norādīto iekārtu un būvizstrādājumu nomaiņa ir iespējama ar citām tehniski ekvivalentām vai labākām iekārtām un būvizstrādājumiem, atbilstoši 1. pielikuma "Tehniskās specifikācijas" 5. daļā "Nosacījumi materiālu izvēlei, apstiprināšanai un nomaiņai/aizstāšanai" noteiktajam. Būvdarbu veicējs dod pilna apjoma cenu piedāvājumu ieskaitot darbus un būvizstrādājumus, kas nav uzrādīti un ir nepieciešami sistēmu montāžai, palaišanai un nodošanai. </t>
  </si>
  <si>
    <t>JVA 2026/70</t>
  </si>
  <si>
    <t>Cerinu ielas posma brauktuves asfaltbetona seguma atjaunošana (Izlīdzinošā frēzēšana)</t>
  </si>
  <si>
    <t xml:space="preserve">Brauktuves asfaltbetona seguma izlīdzinošā frēzēšana, hvid=4 cm un nogādāšana uz būvdarbu veicēja atbērtni </t>
  </si>
  <si>
    <t>Karstā asfalta profila labošana ar AC 11 bin, hvid=4 cm</t>
  </si>
  <si>
    <t>t</t>
  </si>
  <si>
    <t>Karstā asfalta AC 11 surf izbūve, S III, hvid=4 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</si>
</sst>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Aptos Narrow"/>
      <family val="2"/>
      <charset val="186"/>
      <scheme val="minor"/>
    </font>
    <font>
      <sz val="11"/>
      <color theme="1"/>
      <name val="Aptos Narrow"/>
      <family val="2"/>
      <charset val="186"/>
      <scheme val="minor"/>
    </font>
    <font>
      <b/>
      <sz val="12"/>
      <name val="Times New Roman"/>
      <family val="1"/>
      <charset val="186"/>
    </font>
    <font>
      <sz val="11"/>
      <name val="Times New Roman"/>
      <family val="1"/>
      <charset val="186"/>
    </font>
    <font>
      <sz val="10"/>
      <name val="Arial"/>
      <family val="2"/>
      <charset val="186"/>
    </font>
    <font>
      <b/>
      <sz val="11"/>
      <color theme="1"/>
      <name val="Arial"/>
      <family val="2"/>
      <charset val="186"/>
    </font>
    <font>
      <b/>
      <sz val="10"/>
      <name val="Times New Roman"/>
      <family val="1"/>
      <charset val="186"/>
    </font>
    <font>
      <sz val="11"/>
      <color theme="1"/>
      <name val="Times New Roman"/>
      <family val="1"/>
      <charset val="186"/>
    </font>
    <font>
      <sz val="10"/>
      <name val="Times New Roman"/>
      <family val="1"/>
      <charset val="186"/>
    </font>
    <font>
      <b/>
      <sz val="12"/>
      <color theme="1"/>
      <name val="Times New Roman"/>
      <family val="1"/>
      <charset val="186"/>
    </font>
    <font>
      <b/>
      <sz val="11"/>
      <color theme="1"/>
      <name val="Times New Roman"/>
      <family val="1"/>
      <charset val="186"/>
    </font>
    <font>
      <i/>
      <sz val="10"/>
      <name val="Times New Roman"/>
      <family val="1"/>
      <charset val="186"/>
    </font>
    <font>
      <sz val="10"/>
      <color theme="1"/>
      <name val="Times New Roman"/>
      <family val="1"/>
      <charset val="186"/>
    </font>
    <font>
      <sz val="8"/>
      <color theme="1"/>
      <name val="Times New Roman"/>
      <family val="1"/>
      <charset val="186"/>
    </font>
    <font>
      <b/>
      <sz val="8"/>
      <name val="Times New Roman"/>
      <family val="1"/>
      <charset val="186"/>
    </font>
    <font>
      <b/>
      <sz val="8"/>
      <color theme="1"/>
      <name val="Times New Roman"/>
      <family val="1"/>
      <charset val="186"/>
    </font>
    <font>
      <sz val="8"/>
      <name val="Times New Roman"/>
      <family val="1"/>
      <charset val="186"/>
    </font>
    <font>
      <vertAlign val="subscript"/>
      <sz val="8"/>
      <name val="Times New Roman"/>
      <family val="1"/>
      <charset val="186"/>
    </font>
    <font>
      <vertAlign val="superscript"/>
      <sz val="8"/>
      <name val="Times New Roman"/>
      <family val="1"/>
      <charset val="186"/>
    </font>
    <font>
      <i/>
      <sz val="8"/>
      <name val="Times New Roman"/>
      <family val="1"/>
      <charset val="186"/>
    </font>
    <font>
      <b/>
      <sz val="10"/>
      <color theme="1"/>
      <name val="Times New Roman"/>
      <family val="1"/>
      <charset val="186"/>
    </font>
    <font>
      <i/>
      <sz val="7"/>
      <name val="Times New Roman"/>
      <family val="1"/>
      <charset val="186"/>
    </font>
    <font>
      <sz val="8"/>
      <color rgb="FFFF0000"/>
      <name val="Times New Roman"/>
      <family val="1"/>
      <charset val="186"/>
    </font>
    <font>
      <sz val="8"/>
      <name val="Arial"/>
      <family val="2"/>
    </font>
    <font>
      <sz val="7"/>
      <name val="Arial"/>
      <family val="2"/>
    </font>
  </fonts>
  <fills count="6">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bgColor indexed="64"/>
      </patternFill>
    </fill>
    <fill>
      <patternFill patternType="solid">
        <fgColor theme="0" tint="-4.9989318521683403E-2"/>
        <bgColor indexed="64"/>
      </patternFill>
    </fill>
  </fills>
  <borders count="34">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s>
  <cellStyleXfs count="5">
    <xf numFmtId="0" fontId="0" fillId="0" borderId="0"/>
    <xf numFmtId="9" fontId="1" fillId="0" borderId="0" applyFont="0" applyFill="0" applyBorder="0" applyAlignment="0" applyProtection="0"/>
    <xf numFmtId="0" fontId="4" fillId="0" borderId="0"/>
    <xf numFmtId="0" fontId="4" fillId="0" borderId="0"/>
    <xf numFmtId="0" fontId="4" fillId="0" borderId="0"/>
  </cellStyleXfs>
  <cellXfs count="173">
    <xf numFmtId="0" fontId="0" fillId="0" borderId="0" xfId="0"/>
    <xf numFmtId="0" fontId="3" fillId="0" borderId="0" xfId="0" applyFont="1" applyAlignment="1">
      <alignment vertical="center"/>
    </xf>
    <xf numFmtId="0" fontId="5" fillId="0" borderId="0" xfId="0" applyFont="1"/>
    <xf numFmtId="0" fontId="6" fillId="2" borderId="4" xfId="0" applyFont="1" applyFill="1" applyBorder="1" applyAlignment="1">
      <alignment horizontal="center" vertical="center" wrapText="1"/>
    </xf>
    <xf numFmtId="0" fontId="7" fillId="0" borderId="0" xfId="0" applyFont="1"/>
    <xf numFmtId="0" fontId="7" fillId="0" borderId="0" xfId="0" applyFont="1" applyAlignment="1">
      <alignment horizontal="left" vertical="center"/>
    </xf>
    <xf numFmtId="0" fontId="8" fillId="0" borderId="4" xfId="0" applyFont="1" applyBorder="1" applyAlignment="1">
      <alignment horizontal="center" vertical="center" wrapText="1"/>
    </xf>
    <xf numFmtId="0" fontId="12" fillId="0" borderId="0" xfId="0" applyFont="1" applyAlignment="1">
      <alignment horizontal="center"/>
    </xf>
    <xf numFmtId="0" fontId="12" fillId="0" borderId="0" xfId="0" applyFont="1"/>
    <xf numFmtId="4" fontId="13" fillId="0" borderId="4" xfId="0" applyNumberFormat="1" applyFont="1" applyBorder="1" applyAlignment="1">
      <alignment horizontal="center" vertical="center"/>
    </xf>
    <xf numFmtId="4" fontId="13" fillId="0" borderId="20" xfId="0" applyNumberFormat="1" applyFont="1" applyBorder="1" applyAlignment="1">
      <alignment horizontal="center" vertical="center"/>
    </xf>
    <xf numFmtId="4" fontId="13" fillId="0" borderId="13" xfId="0" applyNumberFormat="1" applyFont="1" applyBorder="1" applyAlignment="1">
      <alignment horizontal="center" vertical="center"/>
    </xf>
    <xf numFmtId="4" fontId="15" fillId="0" borderId="21" xfId="0" applyNumberFormat="1" applyFont="1" applyBorder="1" applyAlignment="1">
      <alignment horizontal="center" vertical="center"/>
    </xf>
    <xf numFmtId="4" fontId="13" fillId="0" borderId="21" xfId="0" applyNumberFormat="1" applyFont="1" applyBorder="1" applyAlignment="1">
      <alignment horizontal="center" vertical="center"/>
    </xf>
    <xf numFmtId="4" fontId="13" fillId="0" borderId="14" xfId="0" applyNumberFormat="1" applyFont="1" applyBorder="1" applyAlignment="1">
      <alignment horizontal="center" vertical="center"/>
    </xf>
    <xf numFmtId="0" fontId="13" fillId="0" borderId="20" xfId="0" applyFont="1" applyBorder="1" applyAlignment="1">
      <alignment horizontal="center" vertical="center"/>
    </xf>
    <xf numFmtId="0" fontId="16" fillId="0" borderId="4" xfId="0" applyFont="1" applyBorder="1" applyAlignment="1">
      <alignment vertical="center" wrapText="1"/>
    </xf>
    <xf numFmtId="0" fontId="16" fillId="0" borderId="4" xfId="0" applyFont="1" applyBorder="1" applyAlignment="1">
      <alignment horizontal="center" vertical="center"/>
    </xf>
    <xf numFmtId="2" fontId="14" fillId="0" borderId="13" xfId="0" applyNumberFormat="1" applyFont="1" applyBorder="1" applyAlignment="1">
      <alignment horizontal="center" vertical="center"/>
    </xf>
    <xf numFmtId="0" fontId="16" fillId="3" borderId="4" xfId="0" applyFont="1" applyFill="1" applyBorder="1" applyAlignment="1">
      <alignment horizontal="left" vertical="center" wrapText="1"/>
    </xf>
    <xf numFmtId="0" fontId="16" fillId="0" borderId="4" xfId="0" applyFont="1" applyBorder="1" applyAlignment="1">
      <alignment horizontal="left" vertical="center" wrapText="1"/>
    </xf>
    <xf numFmtId="2" fontId="14" fillId="0" borderId="13" xfId="0" applyNumberFormat="1" applyFont="1" applyBorder="1" applyAlignment="1">
      <alignment horizontal="center" vertical="center" wrapText="1"/>
    </xf>
    <xf numFmtId="2" fontId="14" fillId="4" borderId="13" xfId="0" applyNumberFormat="1" applyFont="1" applyFill="1" applyBorder="1" applyAlignment="1">
      <alignment horizontal="center" vertical="center"/>
    </xf>
    <xf numFmtId="0" fontId="16" fillId="0" borderId="4" xfId="0" applyFont="1" applyBorder="1" applyAlignment="1">
      <alignment horizontal="left" vertical="center" wrapText="1" shrinkToFit="1"/>
    </xf>
    <xf numFmtId="0" fontId="13" fillId="0" borderId="21" xfId="0" applyFont="1" applyBorder="1" applyAlignment="1">
      <alignment horizontal="center" vertical="center"/>
    </xf>
    <xf numFmtId="0" fontId="16" fillId="0" borderId="14" xfId="0" applyFont="1" applyBorder="1" applyAlignment="1">
      <alignment horizontal="left" vertical="center" wrapText="1"/>
    </xf>
    <xf numFmtId="0" fontId="16" fillId="0" borderId="14" xfId="0" applyFont="1" applyBorder="1" applyAlignment="1">
      <alignment horizontal="center" vertical="center"/>
    </xf>
    <xf numFmtId="2" fontId="14" fillId="0" borderId="15" xfId="0" applyNumberFormat="1" applyFont="1" applyBorder="1" applyAlignment="1">
      <alignment horizontal="center" vertical="center"/>
    </xf>
    <xf numFmtId="4" fontId="12" fillId="0" borderId="0" xfId="0" applyNumberFormat="1" applyFont="1" applyAlignment="1">
      <alignment horizontal="center" vertical="center"/>
    </xf>
    <xf numFmtId="0" fontId="16" fillId="3" borderId="4" xfId="0" applyFont="1" applyFill="1" applyBorder="1" applyAlignment="1">
      <alignment vertical="center" wrapText="1"/>
    </xf>
    <xf numFmtId="0" fontId="16" fillId="3" borderId="14" xfId="0" applyFont="1" applyFill="1" applyBorder="1" applyAlignment="1">
      <alignment horizontal="left" vertical="center" wrapText="1"/>
    </xf>
    <xf numFmtId="2" fontId="14" fillId="0" borderId="6" xfId="0" applyNumberFormat="1" applyFont="1" applyBorder="1" applyAlignment="1">
      <alignment horizontal="center" vertical="center"/>
    </xf>
    <xf numFmtId="2" fontId="14" fillId="0" borderId="17" xfId="0" applyNumberFormat="1" applyFont="1" applyBorder="1" applyAlignment="1">
      <alignment horizontal="center" vertical="center"/>
    </xf>
    <xf numFmtId="0" fontId="13" fillId="0" borderId="0" xfId="0" applyFont="1"/>
    <xf numFmtId="0" fontId="13" fillId="0" borderId="2" xfId="0" applyFont="1" applyBorder="1" applyAlignment="1">
      <alignment horizontal="center" vertical="center"/>
    </xf>
    <xf numFmtId="0" fontId="16" fillId="0" borderId="5" xfId="0" applyFont="1" applyBorder="1" applyAlignment="1">
      <alignment horizontal="left" vertical="center" wrapText="1"/>
    </xf>
    <xf numFmtId="0" fontId="16" fillId="0" borderId="5" xfId="0" applyFont="1" applyBorder="1" applyAlignment="1">
      <alignment horizontal="center" vertical="center"/>
    </xf>
    <xf numFmtId="2" fontId="14" fillId="0" borderId="29" xfId="0" applyNumberFormat="1" applyFont="1" applyBorder="1" applyAlignment="1">
      <alignment horizontal="center" vertical="center"/>
    </xf>
    <xf numFmtId="4" fontId="13" fillId="0" borderId="5" xfId="0" applyNumberFormat="1" applyFont="1" applyBorder="1" applyAlignment="1">
      <alignment horizontal="center" vertical="center"/>
    </xf>
    <xf numFmtId="4" fontId="13" fillId="0" borderId="18" xfId="0" applyNumberFormat="1" applyFont="1" applyBorder="1" applyAlignment="1">
      <alignment horizontal="center" vertical="center"/>
    </xf>
    <xf numFmtId="4" fontId="13" fillId="0" borderId="2" xfId="0" applyNumberFormat="1" applyFont="1" applyBorder="1" applyAlignment="1">
      <alignment horizontal="center" vertical="center"/>
    </xf>
    <xf numFmtId="4" fontId="13" fillId="0" borderId="29" xfId="0" applyNumberFormat="1" applyFont="1" applyBorder="1" applyAlignment="1">
      <alignment horizontal="center" vertical="center"/>
    </xf>
    <xf numFmtId="4" fontId="15" fillId="0" borderId="28" xfId="0" applyNumberFormat="1" applyFont="1" applyBorder="1" applyAlignment="1">
      <alignment horizontal="center" vertical="center"/>
    </xf>
    <xf numFmtId="0" fontId="8" fillId="0" borderId="0" xfId="0" applyFont="1" applyAlignment="1">
      <alignment vertical="center"/>
    </xf>
    <xf numFmtId="0" fontId="12" fillId="0" borderId="0" xfId="0" applyFont="1" applyAlignment="1">
      <alignment horizontal="left" vertical="center"/>
    </xf>
    <xf numFmtId="4" fontId="8" fillId="3" borderId="4" xfId="0" applyNumberFormat="1" applyFont="1" applyFill="1" applyBorder="1" applyAlignment="1">
      <alignment horizontal="center" vertical="center"/>
    </xf>
    <xf numFmtId="4" fontId="6" fillId="3" borderId="4" xfId="0" applyNumberFormat="1" applyFont="1" applyFill="1" applyBorder="1" applyAlignment="1">
      <alignment horizontal="center" vertical="center"/>
    </xf>
    <xf numFmtId="9" fontId="12" fillId="0" borderId="4" xfId="1" applyFont="1" applyBorder="1" applyAlignment="1">
      <alignment horizontal="center"/>
    </xf>
    <xf numFmtId="0" fontId="11" fillId="2" borderId="4" xfId="0" applyFont="1" applyFill="1" applyBorder="1" applyAlignment="1">
      <alignment horizontal="center" vertical="center" wrapText="1"/>
    </xf>
    <xf numFmtId="0" fontId="12" fillId="0" borderId="4" xfId="0" applyFont="1" applyBorder="1" applyAlignment="1">
      <alignment horizontal="center" vertical="center" wrapText="1"/>
    </xf>
    <xf numFmtId="4" fontId="8" fillId="0" borderId="4" xfId="0" applyNumberFormat="1" applyFont="1" applyBorder="1" applyAlignment="1">
      <alignment horizontal="center" vertical="center" wrapText="1"/>
    </xf>
    <xf numFmtId="2" fontId="6" fillId="0" borderId="4" xfId="0" applyNumberFormat="1" applyFont="1" applyBorder="1" applyAlignment="1">
      <alignment vertical="center" wrapText="1"/>
    </xf>
    <xf numFmtId="4" fontId="20" fillId="0" borderId="4" xfId="0" applyNumberFormat="1" applyFont="1" applyBorder="1" applyAlignment="1">
      <alignment horizontal="center" vertical="center"/>
    </xf>
    <xf numFmtId="2" fontId="6" fillId="0" borderId="0" xfId="0" applyNumberFormat="1" applyFont="1" applyAlignment="1">
      <alignment vertical="center" wrapText="1"/>
    </xf>
    <xf numFmtId="2" fontId="6" fillId="0" borderId="0" xfId="0" applyNumberFormat="1" applyFont="1" applyAlignment="1">
      <alignment horizontal="right" vertical="center" wrapText="1"/>
    </xf>
    <xf numFmtId="9" fontId="12" fillId="0" borderId="4" xfId="0" applyNumberFormat="1" applyFont="1" applyBorder="1" applyAlignment="1">
      <alignment horizontal="center" vertical="center"/>
    </xf>
    <xf numFmtId="4" fontId="6" fillId="0" borderId="4" xfId="0" applyNumberFormat="1" applyFont="1" applyBorder="1" applyAlignment="1">
      <alignment horizontal="center" vertical="center" wrapText="1"/>
    </xf>
    <xf numFmtId="4" fontId="12" fillId="0" borderId="0" xfId="0" applyNumberFormat="1" applyFont="1"/>
    <xf numFmtId="0" fontId="16" fillId="3" borderId="5" xfId="0" applyFont="1" applyFill="1" applyBorder="1" applyAlignment="1">
      <alignment vertical="center" wrapText="1"/>
    </xf>
    <xf numFmtId="2" fontId="14" fillId="0" borderId="18" xfId="0" applyNumberFormat="1" applyFont="1" applyBorder="1" applyAlignment="1">
      <alignment horizontal="center" vertical="center"/>
    </xf>
    <xf numFmtId="0" fontId="19" fillId="2" borderId="4" xfId="0" applyFont="1" applyFill="1" applyBorder="1" applyAlignment="1">
      <alignment horizontal="center" wrapText="1"/>
    </xf>
    <xf numFmtId="0" fontId="19" fillId="2" borderId="4" xfId="0" applyFont="1" applyFill="1" applyBorder="1" applyAlignment="1">
      <alignment horizontal="center"/>
    </xf>
    <xf numFmtId="0" fontId="21" fillId="2" borderId="4" xfId="0" applyFont="1" applyFill="1" applyBorder="1" applyAlignment="1">
      <alignment horizontal="center" wrapText="1"/>
    </xf>
    <xf numFmtId="0" fontId="21" fillId="2" borderId="4" xfId="0" applyFont="1" applyFill="1" applyBorder="1" applyAlignment="1">
      <alignment horizontal="center"/>
    </xf>
    <xf numFmtId="0" fontId="19" fillId="0" borderId="4" xfId="0" applyFont="1" applyBorder="1" applyAlignment="1">
      <alignment horizontal="right" vertical="center" wrapText="1"/>
    </xf>
    <xf numFmtId="0" fontId="13" fillId="5" borderId="7" xfId="0" applyFont="1" applyFill="1" applyBorder="1" applyAlignment="1">
      <alignment vertical="center"/>
    </xf>
    <xf numFmtId="0" fontId="13" fillId="5" borderId="32" xfId="0" applyFont="1" applyFill="1" applyBorder="1" applyAlignment="1">
      <alignment vertical="center"/>
    </xf>
    <xf numFmtId="0" fontId="16" fillId="5" borderId="7" xfId="0" applyFont="1" applyFill="1" applyBorder="1" applyAlignment="1">
      <alignment wrapText="1"/>
    </xf>
    <xf numFmtId="0" fontId="14" fillId="5" borderId="7" xfId="3" applyFont="1" applyFill="1" applyBorder="1" applyAlignment="1">
      <alignment vertical="center" wrapText="1"/>
    </xf>
    <xf numFmtId="0" fontId="14" fillId="5" borderId="32" xfId="3" applyFont="1" applyFill="1" applyBorder="1" applyAlignment="1">
      <alignment vertical="center" wrapText="1"/>
    </xf>
    <xf numFmtId="4" fontId="13" fillId="5" borderId="5" xfId="0" applyNumberFormat="1" applyFont="1" applyFill="1" applyBorder="1" applyAlignment="1">
      <alignment horizontal="center" vertical="center"/>
    </xf>
    <xf numFmtId="4" fontId="13" fillId="5" borderId="18" xfId="0" applyNumberFormat="1" applyFont="1" applyFill="1" applyBorder="1" applyAlignment="1">
      <alignment horizontal="center" vertical="center"/>
    </xf>
    <xf numFmtId="4" fontId="13" fillId="5" borderId="2" xfId="0" applyNumberFormat="1" applyFont="1" applyFill="1" applyBorder="1" applyAlignment="1">
      <alignment horizontal="center" vertical="center"/>
    </xf>
    <xf numFmtId="4" fontId="13" fillId="5" borderId="29" xfId="0" applyNumberFormat="1" applyFont="1" applyFill="1" applyBorder="1" applyAlignment="1">
      <alignment horizontal="center" vertical="center"/>
    </xf>
    <xf numFmtId="0" fontId="16" fillId="5" borderId="7" xfId="0" applyFont="1" applyFill="1" applyBorder="1" applyAlignment="1">
      <alignment vertical="center"/>
    </xf>
    <xf numFmtId="0" fontId="16" fillId="5" borderId="7" xfId="0" applyFont="1" applyFill="1" applyBorder="1" applyAlignment="1">
      <alignment vertical="center" wrapText="1"/>
    </xf>
    <xf numFmtId="0" fontId="16" fillId="5" borderId="8" xfId="0" applyFont="1" applyFill="1" applyBorder="1" applyAlignment="1">
      <alignment vertical="center" wrapText="1"/>
    </xf>
    <xf numFmtId="4" fontId="13" fillId="5" borderId="4" xfId="0" applyNumberFormat="1" applyFont="1" applyFill="1" applyBorder="1" applyAlignment="1">
      <alignment horizontal="center" vertical="center"/>
    </xf>
    <xf numFmtId="4" fontId="13" fillId="5" borderId="13" xfId="0" applyNumberFormat="1" applyFont="1" applyFill="1" applyBorder="1" applyAlignment="1">
      <alignment horizontal="center" vertical="center"/>
    </xf>
    <xf numFmtId="4" fontId="13" fillId="5" borderId="20" xfId="0" applyNumberFormat="1" applyFont="1" applyFill="1" applyBorder="1" applyAlignment="1">
      <alignment horizontal="center" vertical="center"/>
    </xf>
    <xf numFmtId="0" fontId="12" fillId="0" borderId="0" xfId="0" applyFont="1" applyAlignment="1">
      <alignment horizontal="left" vertical="center"/>
    </xf>
    <xf numFmtId="0" fontId="12" fillId="0" borderId="0" xfId="0" applyFont="1" applyAlignment="1">
      <alignment horizontal="left" wrapText="1"/>
    </xf>
    <xf numFmtId="0" fontId="6" fillId="2" borderId="4" xfId="0" applyFont="1" applyFill="1" applyBorder="1" applyAlignment="1">
      <alignment horizontal="center" vertical="center" wrapText="1"/>
    </xf>
    <xf numFmtId="0" fontId="12" fillId="0" borderId="0" xfId="0" applyFont="1" applyAlignment="1">
      <alignment horizontal="left" vertical="center" wrapText="1"/>
    </xf>
    <xf numFmtId="0" fontId="12" fillId="0" borderId="3" xfId="0" applyFont="1" applyBorder="1" applyAlignment="1">
      <alignment horizontal="left"/>
    </xf>
    <xf numFmtId="0" fontId="8" fillId="0" borderId="0" xfId="2" applyFont="1" applyAlignment="1">
      <alignment horizontal="right"/>
    </xf>
    <xf numFmtId="0" fontId="8" fillId="0" borderId="0" xfId="2" applyFont="1" applyAlignment="1">
      <alignment horizontal="right" vertical="center" wrapText="1"/>
    </xf>
    <xf numFmtId="0" fontId="9" fillId="0" borderId="0" xfId="0" applyFont="1" applyAlignment="1">
      <alignment horizontal="center"/>
    </xf>
    <xf numFmtId="2" fontId="8" fillId="0" borderId="6" xfId="0" applyNumberFormat="1" applyFont="1" applyBorder="1" applyAlignment="1">
      <alignment horizontal="right" vertical="center" wrapText="1"/>
    </xf>
    <xf numFmtId="2" fontId="8" fillId="0" borderId="7" xfId="0" applyNumberFormat="1" applyFont="1" applyBorder="1" applyAlignment="1">
      <alignment horizontal="right" vertical="center" wrapText="1"/>
    </xf>
    <xf numFmtId="2" fontId="8" fillId="0" borderId="8" xfId="0" applyNumberFormat="1" applyFont="1" applyBorder="1" applyAlignment="1">
      <alignment horizontal="right" vertical="center" wrapText="1"/>
    </xf>
    <xf numFmtId="2" fontId="6" fillId="0" borderId="6" xfId="0" applyNumberFormat="1" applyFont="1" applyBorder="1" applyAlignment="1">
      <alignment horizontal="right" vertical="center" wrapText="1"/>
    </xf>
    <xf numFmtId="2" fontId="6" fillId="0" borderId="7" xfId="0" applyNumberFormat="1" applyFont="1" applyBorder="1" applyAlignment="1">
      <alignment horizontal="right" vertical="center" wrapText="1"/>
    </xf>
    <xf numFmtId="2" fontId="6" fillId="0" borderId="8" xfId="0" applyNumberFormat="1" applyFont="1" applyBorder="1" applyAlignment="1">
      <alignment horizontal="right" vertical="center" wrapText="1"/>
    </xf>
    <xf numFmtId="0" fontId="8" fillId="0" borderId="4" xfId="0" applyFont="1" applyBorder="1" applyAlignment="1">
      <alignment horizontal="left" vertical="center" wrapText="1"/>
    </xf>
    <xf numFmtId="2" fontId="6" fillId="0" borderId="4" xfId="0" applyNumberFormat="1" applyFont="1" applyBorder="1" applyAlignment="1">
      <alignment horizontal="right" vertical="center" wrapText="1"/>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8" xfId="0" applyFont="1" applyFill="1" applyBorder="1" applyAlignment="1">
      <alignment horizontal="center" vertical="center" wrapText="1"/>
    </xf>
    <xf numFmtId="2" fontId="11" fillId="0" borderId="4" xfId="0" applyNumberFormat="1" applyFont="1" applyBorder="1" applyAlignment="1">
      <alignment horizontal="right" vertical="center" wrapText="1"/>
    </xf>
    <xf numFmtId="0" fontId="10" fillId="0" borderId="0" xfId="0" applyFont="1" applyAlignment="1">
      <alignment horizontal="center"/>
    </xf>
    <xf numFmtId="0" fontId="12" fillId="0" borderId="4" xfId="0" applyFont="1" applyBorder="1" applyAlignment="1">
      <alignment horizontal="left"/>
    </xf>
    <xf numFmtId="0" fontId="12" fillId="0" borderId="0" xfId="0" applyFont="1" applyAlignment="1">
      <alignment horizontal="left"/>
    </xf>
    <xf numFmtId="0" fontId="6" fillId="2" borderId="4" xfId="0" applyFont="1" applyFill="1" applyBorder="1" applyAlignment="1">
      <alignment horizontal="center" vertical="center"/>
    </xf>
    <xf numFmtId="0" fontId="14" fillId="2" borderId="20" xfId="0" applyFont="1" applyFill="1" applyBorder="1" applyAlignment="1">
      <alignment horizontal="center" vertical="center" textRotation="90" wrapText="1"/>
    </xf>
    <xf numFmtId="0" fontId="14" fillId="2" borderId="22" xfId="0" applyFont="1" applyFill="1" applyBorder="1" applyAlignment="1">
      <alignment horizontal="center" vertical="center" textRotation="90" wrapText="1"/>
    </xf>
    <xf numFmtId="0" fontId="13" fillId="0" borderId="0" xfId="0" applyFont="1" applyAlignment="1">
      <alignment horizontal="left" vertical="center" wrapText="1"/>
    </xf>
    <xf numFmtId="0" fontId="13" fillId="5" borderId="31" xfId="0" applyFont="1" applyFill="1" applyBorder="1" applyAlignment="1">
      <alignment horizontal="center" vertical="center"/>
    </xf>
    <xf numFmtId="0" fontId="13" fillId="5" borderId="7" xfId="0" applyFont="1" applyFill="1" applyBorder="1" applyAlignment="1">
      <alignment horizontal="center" vertical="center"/>
    </xf>
    <xf numFmtId="0" fontId="14" fillId="2" borderId="4" xfId="0" applyFont="1" applyFill="1" applyBorder="1" applyAlignment="1">
      <alignment horizontal="center" vertical="center" textRotation="90" wrapText="1"/>
    </xf>
    <xf numFmtId="0" fontId="14" fillId="2" borderId="10" xfId="0" applyFont="1" applyFill="1" applyBorder="1" applyAlignment="1">
      <alignment horizontal="center" vertical="center" textRotation="90" wrapText="1"/>
    </xf>
    <xf numFmtId="0" fontId="14" fillId="2" borderId="13" xfId="0" applyFont="1" applyFill="1" applyBorder="1" applyAlignment="1">
      <alignment horizontal="center" vertical="center" textRotation="90" wrapText="1"/>
    </xf>
    <xf numFmtId="0" fontId="14" fillId="2" borderId="24" xfId="0" applyFont="1" applyFill="1" applyBorder="1" applyAlignment="1">
      <alignment horizontal="center" vertical="center" textRotation="90" wrapText="1"/>
    </xf>
    <xf numFmtId="0" fontId="8" fillId="0" borderId="0" xfId="0" applyFont="1" applyAlignment="1">
      <alignment horizontal="left" vertical="center"/>
    </xf>
    <xf numFmtId="0" fontId="14" fillId="3" borderId="25" xfId="0" applyFont="1" applyFill="1" applyBorder="1" applyAlignment="1">
      <alignment horizontal="center" vertical="center" wrapText="1"/>
    </xf>
    <xf numFmtId="0" fontId="14" fillId="3" borderId="26" xfId="0" applyFont="1" applyFill="1" applyBorder="1" applyAlignment="1">
      <alignment horizontal="center" vertical="center" wrapText="1"/>
    </xf>
    <xf numFmtId="0" fontId="14" fillId="3" borderId="27" xfId="0" applyFont="1" applyFill="1" applyBorder="1" applyAlignment="1">
      <alignment horizontal="center" vertical="center" wrapText="1"/>
    </xf>
    <xf numFmtId="4" fontId="12" fillId="0" borderId="0" xfId="0" applyNumberFormat="1" applyFont="1" applyAlignment="1">
      <alignment horizontal="center" vertical="center"/>
    </xf>
    <xf numFmtId="0" fontId="12" fillId="0" borderId="0" xfId="0" applyFont="1" applyAlignment="1">
      <alignment horizontal="center" vertical="center"/>
    </xf>
    <xf numFmtId="0" fontId="14" fillId="2" borderId="12" xfId="0" applyFont="1" applyFill="1" applyBorder="1" applyAlignment="1">
      <alignment horizontal="center" vertical="center" textRotation="90"/>
    </xf>
    <xf numFmtId="0" fontId="14" fillId="2" borderId="13" xfId="0" applyFont="1" applyFill="1" applyBorder="1" applyAlignment="1">
      <alignment horizontal="center" vertical="center" textRotation="90"/>
    </xf>
    <xf numFmtId="0" fontId="14" fillId="2" borderId="24" xfId="0" applyFont="1" applyFill="1" applyBorder="1" applyAlignment="1">
      <alignment horizontal="center" vertical="center" textRotation="90"/>
    </xf>
    <xf numFmtId="0" fontId="14" fillId="2" borderId="19" xfId="0" applyFont="1" applyFill="1" applyBorder="1" applyAlignment="1">
      <alignment horizontal="center" vertical="center" wrapText="1"/>
    </xf>
    <xf numFmtId="0" fontId="14" fillId="2" borderId="11" xfId="0" applyFont="1" applyFill="1" applyBorder="1" applyAlignment="1">
      <alignment horizontal="center" vertical="center" wrapText="1"/>
    </xf>
    <xf numFmtId="0" fontId="14" fillId="2" borderId="12" xfId="0" applyFont="1" applyFill="1" applyBorder="1" applyAlignment="1">
      <alignment horizontal="center" vertical="center" wrapText="1"/>
    </xf>
    <xf numFmtId="0" fontId="14" fillId="2" borderId="1" xfId="0" applyFont="1" applyFill="1" applyBorder="1" applyAlignment="1">
      <alignment horizontal="center" vertical="center" textRotation="90" wrapText="1"/>
    </xf>
    <xf numFmtId="0" fontId="14" fillId="2" borderId="23" xfId="0" applyFont="1" applyFill="1" applyBorder="1" applyAlignment="1">
      <alignment horizontal="center" vertical="center" textRotation="90" wrapText="1"/>
    </xf>
    <xf numFmtId="0" fontId="14" fillId="2" borderId="4" xfId="0" applyFont="1" applyFill="1" applyBorder="1" applyAlignment="1">
      <alignment horizontal="center" vertical="center" wrapText="1"/>
    </xf>
    <xf numFmtId="0" fontId="14" fillId="2" borderId="10" xfId="0" applyFont="1" applyFill="1" applyBorder="1" applyAlignment="1">
      <alignment horizontal="center" vertical="center" wrapText="1"/>
    </xf>
    <xf numFmtId="0" fontId="14" fillId="2" borderId="11" xfId="0" applyFont="1" applyFill="1" applyBorder="1" applyAlignment="1">
      <alignment horizontal="center" vertical="center" textRotation="90"/>
    </xf>
    <xf numFmtId="0" fontId="14" fillId="2" borderId="4" xfId="0" applyFont="1" applyFill="1" applyBorder="1" applyAlignment="1">
      <alignment horizontal="center" vertical="center" textRotation="90"/>
    </xf>
    <xf numFmtId="0" fontId="14" fillId="2" borderId="10" xfId="0" applyFont="1" applyFill="1" applyBorder="1" applyAlignment="1">
      <alignment horizontal="center" vertical="center" textRotation="90"/>
    </xf>
    <xf numFmtId="0" fontId="12" fillId="0" borderId="0" xfId="0" applyFont="1" applyAlignment="1">
      <alignment horizontal="center"/>
    </xf>
    <xf numFmtId="0" fontId="16" fillId="5" borderId="6" xfId="0" applyFont="1" applyFill="1" applyBorder="1" applyAlignment="1">
      <alignment horizontal="center" vertical="center" wrapText="1"/>
    </xf>
    <xf numFmtId="0" fontId="16" fillId="5" borderId="7" xfId="0" applyFont="1" applyFill="1" applyBorder="1" applyAlignment="1">
      <alignment horizontal="center" vertical="center" wrapText="1"/>
    </xf>
    <xf numFmtId="0" fontId="13" fillId="5" borderId="31" xfId="0" applyFont="1" applyFill="1" applyBorder="1" applyAlignment="1">
      <alignment horizontal="center" vertical="center" wrapText="1"/>
    </xf>
    <xf numFmtId="0" fontId="13" fillId="5" borderId="7" xfId="0" applyFont="1" applyFill="1" applyBorder="1" applyAlignment="1">
      <alignment horizontal="center" vertical="center" wrapText="1"/>
    </xf>
    <xf numFmtId="0" fontId="16" fillId="4" borderId="4" xfId="0" applyFont="1" applyFill="1" applyBorder="1" applyAlignment="1">
      <alignment horizontal="center" vertical="center" wrapText="1"/>
    </xf>
    <xf numFmtId="0" fontId="14" fillId="5" borderId="31" xfId="3" applyFont="1" applyFill="1" applyBorder="1" applyAlignment="1">
      <alignment horizontal="center" vertical="center" wrapText="1"/>
    </xf>
    <xf numFmtId="0" fontId="14" fillId="5" borderId="7" xfId="3" applyFont="1" applyFill="1" applyBorder="1" applyAlignment="1">
      <alignment horizontal="center" vertical="center" wrapText="1"/>
    </xf>
    <xf numFmtId="0" fontId="16" fillId="5" borderId="31" xfId="0" applyFont="1" applyFill="1" applyBorder="1" applyAlignment="1">
      <alignment horizontal="center" vertical="center" wrapText="1"/>
    </xf>
    <xf numFmtId="0" fontId="14" fillId="2" borderId="6" xfId="0" applyFont="1" applyFill="1" applyBorder="1" applyAlignment="1">
      <alignment horizontal="center" vertical="center" textRotation="90" wrapText="1"/>
    </xf>
    <xf numFmtId="0" fontId="14" fillId="2" borderId="9" xfId="0" applyFont="1" applyFill="1" applyBorder="1" applyAlignment="1">
      <alignment horizontal="center" vertical="center" textRotation="90" wrapText="1"/>
    </xf>
    <xf numFmtId="0" fontId="14" fillId="2" borderId="16" xfId="0" applyFont="1" applyFill="1" applyBorder="1" applyAlignment="1">
      <alignment horizontal="center" vertical="center" wrapText="1"/>
    </xf>
    <xf numFmtId="0" fontId="6" fillId="2" borderId="4" xfId="0" applyFont="1" applyFill="1" applyBorder="1" applyAlignment="1">
      <alignment horizontal="center" vertical="center" textRotation="90" wrapText="1"/>
    </xf>
    <xf numFmtId="0" fontId="6" fillId="2" borderId="14" xfId="0" applyFont="1" applyFill="1" applyBorder="1" applyAlignment="1">
      <alignment horizontal="center" vertical="center" textRotation="90" wrapText="1"/>
    </xf>
    <xf numFmtId="0" fontId="6" fillId="2" borderId="6" xfId="0" applyFont="1" applyFill="1" applyBorder="1" applyAlignment="1">
      <alignment horizontal="center" vertical="center" textRotation="90" wrapText="1"/>
    </xf>
    <xf numFmtId="0" fontId="6" fillId="2" borderId="17" xfId="0" applyFont="1" applyFill="1" applyBorder="1" applyAlignment="1">
      <alignment horizontal="center" vertical="center" textRotation="90" wrapText="1"/>
    </xf>
    <xf numFmtId="0" fontId="6" fillId="2" borderId="20" xfId="0" applyFont="1" applyFill="1" applyBorder="1" applyAlignment="1">
      <alignment horizontal="center" vertical="center" textRotation="90" wrapText="1"/>
    </xf>
    <xf numFmtId="0" fontId="6" fillId="2" borderId="21" xfId="0" applyFont="1" applyFill="1" applyBorder="1" applyAlignment="1">
      <alignment horizontal="center" vertical="center" textRotation="90" wrapText="1"/>
    </xf>
    <xf numFmtId="0" fontId="6" fillId="2" borderId="1" xfId="0" applyFont="1" applyFill="1" applyBorder="1" applyAlignment="1">
      <alignment horizontal="center" vertical="center" textRotation="90" wrapText="1"/>
    </xf>
    <xf numFmtId="0" fontId="6" fillId="2" borderId="23" xfId="0" applyFont="1" applyFill="1" applyBorder="1" applyAlignment="1">
      <alignment horizontal="center" vertical="center" textRotation="90" wrapText="1"/>
    </xf>
    <xf numFmtId="0" fontId="6" fillId="2" borderId="30" xfId="0" applyFont="1" applyFill="1" applyBorder="1" applyAlignment="1">
      <alignment horizontal="center" vertical="center" textRotation="90" wrapText="1"/>
    </xf>
    <xf numFmtId="0" fontId="6" fillId="2" borderId="11"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1" xfId="0" applyFont="1" applyFill="1" applyBorder="1" applyAlignment="1">
      <alignment horizontal="center" vertical="center" textRotation="90"/>
    </xf>
    <xf numFmtId="0" fontId="6" fillId="2" borderId="4" xfId="0" applyFont="1" applyFill="1" applyBorder="1" applyAlignment="1">
      <alignment horizontal="center" vertical="center" textRotation="90"/>
    </xf>
    <xf numFmtId="0" fontId="6" fillId="2" borderId="14" xfId="0" applyFont="1" applyFill="1" applyBorder="1" applyAlignment="1">
      <alignment horizontal="center" vertical="center" textRotation="90"/>
    </xf>
    <xf numFmtId="0" fontId="6" fillId="2" borderId="19"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13" xfId="0" applyFont="1" applyFill="1" applyBorder="1" applyAlignment="1">
      <alignment horizontal="center" vertical="center" textRotation="90" wrapText="1"/>
    </xf>
    <xf numFmtId="0" fontId="6" fillId="2" borderId="15" xfId="0" applyFont="1" applyFill="1" applyBorder="1" applyAlignment="1">
      <alignment horizontal="center" vertical="center" textRotation="90" wrapText="1"/>
    </xf>
    <xf numFmtId="0" fontId="16" fillId="5" borderId="7" xfId="0" applyFont="1" applyFill="1" applyBorder="1" applyAlignment="1">
      <alignment horizontal="center" wrapText="1"/>
    </xf>
    <xf numFmtId="0" fontId="6" fillId="2" borderId="12" xfId="0" applyFont="1" applyFill="1" applyBorder="1" applyAlignment="1">
      <alignment horizontal="center" vertical="center" textRotation="90"/>
    </xf>
    <xf numFmtId="0" fontId="6" fillId="2" borderId="13" xfId="0" applyFont="1" applyFill="1" applyBorder="1" applyAlignment="1">
      <alignment horizontal="center" vertical="center" textRotation="90"/>
    </xf>
    <xf numFmtId="0" fontId="6" fillId="2" borderId="15" xfId="0" applyFont="1" applyFill="1" applyBorder="1" applyAlignment="1">
      <alignment horizontal="center" vertical="center" textRotation="90"/>
    </xf>
    <xf numFmtId="0" fontId="23" fillId="0" borderId="4" xfId="0" applyFont="1" applyBorder="1" applyAlignment="1">
      <alignment horizontal="left" vertical="center" wrapText="1"/>
    </xf>
    <xf numFmtId="0" fontId="24" fillId="4" borderId="4" xfId="0" applyFont="1" applyFill="1" applyBorder="1" applyAlignment="1">
      <alignment horizontal="center" vertical="center"/>
    </xf>
    <xf numFmtId="0" fontId="24" fillId="4" borderId="10" xfId="0" applyFont="1" applyFill="1" applyBorder="1" applyAlignment="1">
      <alignment horizontal="center" vertical="center"/>
    </xf>
    <xf numFmtId="0" fontId="13" fillId="5" borderId="33" xfId="0" applyFont="1" applyFill="1" applyBorder="1" applyAlignment="1">
      <alignment horizontal="center" vertical="center"/>
    </xf>
    <xf numFmtId="0" fontId="13" fillId="5" borderId="3" xfId="0" applyFont="1" applyFill="1" applyBorder="1" applyAlignment="1">
      <alignment horizontal="center" vertical="center"/>
    </xf>
    <xf numFmtId="0" fontId="13" fillId="0" borderId="4" xfId="0" applyFont="1" applyBorder="1" applyAlignment="1">
      <alignment horizontal="center" vertical="center"/>
    </xf>
  </cellXfs>
  <cellStyles count="5">
    <cellStyle name="Excel Built-in Normal" xfId="2" xr:uid="{8F9AAA0C-F416-404C-BD7C-3D87D50F480F}"/>
    <cellStyle name="Normal" xfId="0" builtinId="0"/>
    <cellStyle name="Normal 2 10 2 2" xfId="4" xr:uid="{969889FA-ED62-4B0D-8DCE-A6891BCAED45}"/>
    <cellStyle name="Normal_Bill x.1" xfId="3" xr:uid="{267F1761-D228-4B46-970C-530B412752C9}"/>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AE00CB-80F9-4A8B-8FC2-51DFA2738646}">
  <dimension ref="A1:F30"/>
  <sheetViews>
    <sheetView view="pageLayout" zoomScaleNormal="100" workbookViewId="0">
      <selection activeCell="D9" sqref="D9:F9"/>
    </sheetView>
  </sheetViews>
  <sheetFormatPr defaultRowHeight="15" x14ac:dyDescent="0.25"/>
  <cols>
    <col min="1" max="1" width="6.42578125" customWidth="1"/>
    <col min="4" max="4" width="40.85546875" customWidth="1"/>
    <col min="5" max="5" width="5.7109375" customWidth="1"/>
    <col min="6" max="6" width="12.7109375" customWidth="1"/>
  </cols>
  <sheetData>
    <row r="1" spans="1:6" x14ac:dyDescent="0.25">
      <c r="A1" s="4"/>
      <c r="B1" s="4"/>
      <c r="C1" s="4"/>
      <c r="D1" s="85" t="s">
        <v>10</v>
      </c>
      <c r="E1" s="85"/>
      <c r="F1" s="85"/>
    </row>
    <row r="2" spans="1:6" x14ac:dyDescent="0.25">
      <c r="A2" s="4"/>
      <c r="B2" s="4"/>
      <c r="C2" s="4"/>
      <c r="D2" s="85" t="s">
        <v>11</v>
      </c>
      <c r="E2" s="85"/>
      <c r="F2" s="85"/>
    </row>
    <row r="3" spans="1:6" x14ac:dyDescent="0.25">
      <c r="A3" s="4"/>
      <c r="B3" s="4"/>
      <c r="C3" s="4"/>
      <c r="D3" s="86" t="s">
        <v>12</v>
      </c>
      <c r="E3" s="86"/>
      <c r="F3" s="86"/>
    </row>
    <row r="4" spans="1:6" x14ac:dyDescent="0.25">
      <c r="A4" s="4"/>
      <c r="B4" s="4"/>
      <c r="C4" s="4"/>
      <c r="D4" s="4"/>
      <c r="E4" s="4"/>
      <c r="F4" s="4"/>
    </row>
    <row r="5" spans="1:6" ht="15.75" x14ac:dyDescent="0.25">
      <c r="A5" s="87" t="s">
        <v>13</v>
      </c>
      <c r="B5" s="87"/>
      <c r="C5" s="87"/>
      <c r="D5" s="87"/>
      <c r="E5" s="87"/>
      <c r="F5" s="87"/>
    </row>
    <row r="6" spans="1:6" x14ac:dyDescent="0.25">
      <c r="A6" s="8"/>
      <c r="B6" s="8"/>
      <c r="C6" s="8"/>
      <c r="D6" s="8"/>
      <c r="E6" s="8"/>
      <c r="F6" s="8"/>
    </row>
    <row r="7" spans="1:6" ht="27.75" customHeight="1" x14ac:dyDescent="0.25">
      <c r="A7" s="80" t="s">
        <v>14</v>
      </c>
      <c r="B7" s="80"/>
      <c r="C7" s="80"/>
      <c r="D7" s="81" t="s">
        <v>53</v>
      </c>
      <c r="E7" s="81"/>
      <c r="F7" s="81"/>
    </row>
    <row r="8" spans="1:6" ht="34.5" customHeight="1" x14ac:dyDescent="0.25">
      <c r="A8" s="80" t="s">
        <v>1</v>
      </c>
      <c r="B8" s="80"/>
      <c r="C8" s="80"/>
      <c r="D8" s="83" t="s">
        <v>53</v>
      </c>
      <c r="E8" s="83"/>
      <c r="F8" s="83"/>
    </row>
    <row r="9" spans="1:6" x14ac:dyDescent="0.25">
      <c r="A9" s="80" t="s">
        <v>15</v>
      </c>
      <c r="B9" s="80"/>
      <c r="C9" s="80"/>
      <c r="D9" s="80" t="s">
        <v>54</v>
      </c>
      <c r="E9" s="80"/>
      <c r="F9" s="80"/>
    </row>
    <row r="10" spans="1:6" x14ac:dyDescent="0.25">
      <c r="A10" s="80" t="s">
        <v>16</v>
      </c>
      <c r="B10" s="80"/>
      <c r="C10" s="80"/>
      <c r="D10" s="80" t="s">
        <v>312</v>
      </c>
      <c r="E10" s="80"/>
      <c r="F10" s="80"/>
    </row>
    <row r="11" spans="1:6" x14ac:dyDescent="0.25">
      <c r="A11" s="8"/>
      <c r="B11" s="8"/>
      <c r="C11" s="8"/>
      <c r="D11" s="8"/>
      <c r="E11" s="8"/>
      <c r="F11" s="8"/>
    </row>
    <row r="12" spans="1:6" x14ac:dyDescent="0.25">
      <c r="A12" s="8"/>
      <c r="B12" s="84" t="s">
        <v>17</v>
      </c>
      <c r="C12" s="84"/>
      <c r="D12" s="84"/>
      <c r="E12" s="84"/>
      <c r="F12" s="84"/>
    </row>
    <row r="13" spans="1:6" ht="42.75" customHeight="1" x14ac:dyDescent="0.25">
      <c r="A13" s="82" t="s">
        <v>0</v>
      </c>
      <c r="B13" s="82" t="s">
        <v>1</v>
      </c>
      <c r="C13" s="82"/>
      <c r="D13" s="82"/>
      <c r="E13" s="82"/>
      <c r="F13" s="82" t="s">
        <v>27</v>
      </c>
    </row>
    <row r="14" spans="1:6" x14ac:dyDescent="0.25">
      <c r="A14" s="82"/>
      <c r="B14" s="82"/>
      <c r="C14" s="82"/>
      <c r="D14" s="82"/>
      <c r="E14" s="82"/>
      <c r="F14" s="82"/>
    </row>
    <row r="15" spans="1:6" ht="13.5" customHeight="1" x14ac:dyDescent="0.25">
      <c r="A15" s="48">
        <v>1</v>
      </c>
      <c r="B15" s="96">
        <v>2</v>
      </c>
      <c r="C15" s="97"/>
      <c r="D15" s="97"/>
      <c r="E15" s="98"/>
      <c r="F15" s="48">
        <v>3</v>
      </c>
    </row>
    <row r="16" spans="1:6" ht="32.25" customHeight="1" x14ac:dyDescent="0.25">
      <c r="A16" s="49">
        <v>1</v>
      </c>
      <c r="B16" s="94" t="str">
        <f>D7</f>
        <v>Rūdolfa Blaumaņa ielas no Baznīcas ielas līdz Ceriņu ielai un Ceriņu ielas no Rūdolfa Blaumaņa ielas līdz Ievu ielai pārbūve</v>
      </c>
      <c r="C16" s="94"/>
      <c r="D16" s="94"/>
      <c r="E16" s="94"/>
      <c r="F16" s="50">
        <f>Kopsavilkums!F20</f>
        <v>0</v>
      </c>
    </row>
    <row r="17" spans="1:6" x14ac:dyDescent="0.25">
      <c r="A17" s="51"/>
      <c r="B17" s="95" t="s">
        <v>5</v>
      </c>
      <c r="C17" s="95"/>
      <c r="D17" s="95"/>
      <c r="E17" s="95"/>
      <c r="F17" s="52">
        <f>+F16</f>
        <v>0</v>
      </c>
    </row>
    <row r="18" spans="1:6" x14ac:dyDescent="0.25">
      <c r="A18" s="53"/>
      <c r="B18" s="54"/>
      <c r="C18" s="8"/>
      <c r="D18" s="8"/>
      <c r="E18" s="8"/>
      <c r="F18" s="53"/>
    </row>
    <row r="19" spans="1:6" x14ac:dyDescent="0.25">
      <c r="A19" s="88" t="s">
        <v>6</v>
      </c>
      <c r="B19" s="89"/>
      <c r="C19" s="89"/>
      <c r="D19" s="90"/>
      <c r="E19" s="55">
        <v>0.05</v>
      </c>
      <c r="F19" s="50">
        <f>ROUND(F17*5%,2)</f>
        <v>0</v>
      </c>
    </row>
    <row r="20" spans="1:6" x14ac:dyDescent="0.25">
      <c r="A20" s="88" t="s">
        <v>3</v>
      </c>
      <c r="B20" s="89"/>
      <c r="C20" s="89"/>
      <c r="D20" s="89"/>
      <c r="E20" s="90"/>
      <c r="F20" s="56">
        <f>+F19+F17</f>
        <v>0</v>
      </c>
    </row>
    <row r="21" spans="1:6" x14ac:dyDescent="0.25">
      <c r="A21" s="88" t="s">
        <v>7</v>
      </c>
      <c r="B21" s="89"/>
      <c r="C21" s="89"/>
      <c r="D21" s="90"/>
      <c r="E21" s="55">
        <v>0.21</v>
      </c>
      <c r="F21" s="50">
        <f>ROUND(F20*21%,2)</f>
        <v>0</v>
      </c>
    </row>
    <row r="22" spans="1:6" x14ac:dyDescent="0.25">
      <c r="A22" s="91" t="s">
        <v>4</v>
      </c>
      <c r="B22" s="92"/>
      <c r="C22" s="92"/>
      <c r="D22" s="92"/>
      <c r="E22" s="93"/>
      <c r="F22" s="56">
        <f>+F21+F20</f>
        <v>0</v>
      </c>
    </row>
    <row r="23" spans="1:6" x14ac:dyDescent="0.25">
      <c r="A23" s="8"/>
      <c r="B23" s="8"/>
      <c r="C23" s="8"/>
      <c r="D23" s="8"/>
      <c r="E23" s="8"/>
      <c r="F23" s="8"/>
    </row>
    <row r="24" spans="1:6" x14ac:dyDescent="0.25">
      <c r="A24" s="8"/>
      <c r="B24" s="8"/>
      <c r="C24" s="8"/>
      <c r="D24" s="8"/>
      <c r="E24" s="8"/>
      <c r="F24" s="8"/>
    </row>
    <row r="25" spans="1:6" x14ac:dyDescent="0.25">
      <c r="A25" s="8"/>
      <c r="B25" s="8"/>
      <c r="C25" s="8"/>
      <c r="D25" s="8"/>
      <c r="E25" s="8"/>
      <c r="F25" s="8"/>
    </row>
    <row r="26" spans="1:6" x14ac:dyDescent="0.25">
      <c r="A26" s="43" t="s">
        <v>260</v>
      </c>
      <c r="B26" s="8"/>
      <c r="C26" s="8"/>
      <c r="D26" s="8"/>
      <c r="E26" s="8"/>
      <c r="F26" s="8"/>
    </row>
    <row r="27" spans="1:6" x14ac:dyDescent="0.25">
      <c r="A27" s="44"/>
      <c r="B27" s="8"/>
      <c r="C27" s="8"/>
      <c r="D27" s="8"/>
      <c r="E27" s="8"/>
      <c r="F27" s="8"/>
    </row>
    <row r="28" spans="1:6" x14ac:dyDescent="0.25">
      <c r="A28" s="43" t="s">
        <v>9</v>
      </c>
      <c r="B28" s="8"/>
      <c r="C28" s="8"/>
      <c r="D28" s="8"/>
      <c r="E28" s="8"/>
      <c r="F28" s="8"/>
    </row>
    <row r="29" spans="1:6" x14ac:dyDescent="0.25">
      <c r="A29" s="8"/>
      <c r="B29" s="8"/>
      <c r="C29" s="8"/>
      <c r="D29" s="8"/>
      <c r="E29" s="8"/>
      <c r="F29" s="8"/>
    </row>
    <row r="30" spans="1:6" x14ac:dyDescent="0.25">
      <c r="A30" s="8"/>
      <c r="B30" s="8"/>
      <c r="C30" s="8"/>
      <c r="D30" s="8"/>
      <c r="E30" s="8"/>
      <c r="F30" s="8"/>
    </row>
  </sheetData>
  <mergeCells count="23">
    <mergeCell ref="A20:E20"/>
    <mergeCell ref="A21:D21"/>
    <mergeCell ref="A22:E22"/>
    <mergeCell ref="B13:E14"/>
    <mergeCell ref="B16:E16"/>
    <mergeCell ref="B17:E17"/>
    <mergeCell ref="A13:A14"/>
    <mergeCell ref="A19:D19"/>
    <mergeCell ref="B15:E15"/>
    <mergeCell ref="D1:F1"/>
    <mergeCell ref="D2:F2"/>
    <mergeCell ref="D3:F3"/>
    <mergeCell ref="A5:F5"/>
    <mergeCell ref="A7:C7"/>
    <mergeCell ref="A8:C8"/>
    <mergeCell ref="A9:C9"/>
    <mergeCell ref="A10:C10"/>
    <mergeCell ref="D7:F7"/>
    <mergeCell ref="F13:F14"/>
    <mergeCell ref="D8:F8"/>
    <mergeCell ref="D9:F9"/>
    <mergeCell ref="D10:F10"/>
    <mergeCell ref="B12:F1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63745A-5DD2-48E2-904C-4E929EFB1D0A}">
  <dimension ref="A1:L29"/>
  <sheetViews>
    <sheetView showWhiteSpace="0" view="pageLayout" zoomScaleNormal="100" workbookViewId="0">
      <selection activeCell="E26" sqref="E26"/>
    </sheetView>
  </sheetViews>
  <sheetFormatPr defaultColWidth="208.85546875" defaultRowHeight="15" x14ac:dyDescent="0.25"/>
  <cols>
    <col min="1" max="1" width="5" customWidth="1"/>
    <col min="2" max="2" width="7.28515625" customWidth="1"/>
    <col min="3" max="3" width="8.42578125" customWidth="1"/>
    <col min="4" max="4" width="32.5703125" customWidth="1"/>
    <col min="5" max="5" width="4" customWidth="1"/>
    <col min="6" max="6" width="14.140625" customWidth="1"/>
    <col min="7" max="10" width="12" customWidth="1"/>
  </cols>
  <sheetData>
    <row r="1" spans="1:12" x14ac:dyDescent="0.25">
      <c r="A1" s="4"/>
      <c r="B1" s="4"/>
      <c r="C1" s="4"/>
      <c r="D1" s="4"/>
      <c r="E1" s="4"/>
      <c r="F1" s="4"/>
      <c r="G1" s="4"/>
      <c r="H1" s="4"/>
      <c r="I1" s="4"/>
      <c r="J1" s="4"/>
    </row>
    <row r="2" spans="1:12" x14ac:dyDescent="0.25">
      <c r="A2" s="100" t="s">
        <v>18</v>
      </c>
      <c r="B2" s="100"/>
      <c r="C2" s="100"/>
      <c r="D2" s="100"/>
      <c r="E2" s="100"/>
      <c r="F2" s="100"/>
      <c r="G2" s="100"/>
      <c r="H2" s="100"/>
      <c r="I2" s="100"/>
      <c r="J2" s="100"/>
      <c r="K2" s="2"/>
      <c r="L2" s="2"/>
    </row>
    <row r="3" spans="1:12" x14ac:dyDescent="0.25">
      <c r="A3" s="4"/>
      <c r="B3" s="4"/>
      <c r="C3" s="4"/>
      <c r="D3" s="4"/>
      <c r="E3" s="4"/>
      <c r="F3" s="4"/>
      <c r="G3" s="4"/>
      <c r="H3" s="4"/>
      <c r="I3" s="4"/>
      <c r="J3" s="4"/>
    </row>
    <row r="4" spans="1:12" ht="15" customHeight="1" x14ac:dyDescent="0.25">
      <c r="A4" s="102" t="s">
        <v>14</v>
      </c>
      <c r="B4" s="102"/>
      <c r="C4" s="102"/>
      <c r="D4" s="81" t="str">
        <f>'Būvniecības koptāme'!D7</f>
        <v>Rūdolfa Blaumaņa ielas no Baznīcas ielas līdz Ceriņu ielai un Ceriņu ielas no Rūdolfa Blaumaņa ielas līdz Ievu ielai pārbūve</v>
      </c>
      <c r="E4" s="81"/>
      <c r="F4" s="81"/>
      <c r="G4" s="81"/>
      <c r="H4" s="81"/>
      <c r="I4" s="81"/>
      <c r="J4" s="81"/>
    </row>
    <row r="5" spans="1:12" x14ac:dyDescent="0.25">
      <c r="A5" s="102" t="s">
        <v>1</v>
      </c>
      <c r="B5" s="102"/>
      <c r="C5" s="102"/>
      <c r="D5" s="81" t="str">
        <f>'Būvniecības koptāme'!D8</f>
        <v>Rūdolfa Blaumaņa ielas no Baznīcas ielas līdz Ceriņu ielai un Ceriņu ielas no Rūdolfa Blaumaņa ielas līdz Ievu ielai pārbūve</v>
      </c>
      <c r="E5" s="81"/>
      <c r="F5" s="81"/>
      <c r="G5" s="81"/>
      <c r="H5" s="81"/>
      <c r="I5" s="81"/>
      <c r="J5" s="81"/>
    </row>
    <row r="6" spans="1:12" x14ac:dyDescent="0.25">
      <c r="A6" s="102" t="s">
        <v>15</v>
      </c>
      <c r="B6" s="102"/>
      <c r="C6" s="102"/>
      <c r="D6" s="81" t="str">
        <f>'Būvniecības koptāme'!D9</f>
        <v>Rūdolfa Blaumaņa un Ceriņu iela, Jūrmalā</v>
      </c>
      <c r="E6" s="81"/>
      <c r="F6" s="81"/>
      <c r="G6" s="81"/>
      <c r="H6" s="81"/>
      <c r="I6" s="81"/>
      <c r="J6" s="81"/>
    </row>
    <row r="7" spans="1:12" x14ac:dyDescent="0.25">
      <c r="A7" s="102" t="s">
        <v>16</v>
      </c>
      <c r="B7" s="102"/>
      <c r="C7" s="102"/>
      <c r="D7" s="81" t="str">
        <f>'Būvniecības koptāme'!D10</f>
        <v>JVA 2026/70</v>
      </c>
      <c r="E7" s="81"/>
      <c r="F7" s="81"/>
      <c r="G7" s="81"/>
      <c r="H7" s="81"/>
      <c r="I7" s="81"/>
      <c r="J7" s="81"/>
    </row>
    <row r="8" spans="1:12" x14ac:dyDescent="0.25">
      <c r="A8" s="8"/>
      <c r="B8" s="8"/>
      <c r="C8" s="8"/>
      <c r="D8" s="8"/>
      <c r="E8" s="8"/>
      <c r="F8" s="8"/>
      <c r="G8" s="8" t="s">
        <v>32</v>
      </c>
      <c r="H8" s="8"/>
      <c r="I8" s="28">
        <f>+J16</f>
        <v>0</v>
      </c>
      <c r="J8" s="8"/>
    </row>
    <row r="9" spans="1:12" ht="12.75" customHeight="1" x14ac:dyDescent="0.25">
      <c r="A9" s="8"/>
      <c r="B9" s="8"/>
      <c r="C9" s="8" t="s">
        <v>17</v>
      </c>
      <c r="D9" s="8"/>
      <c r="E9" s="8"/>
      <c r="F9" s="8"/>
      <c r="G9" s="8"/>
      <c r="H9" s="8"/>
      <c r="I9" s="8"/>
      <c r="J9" s="8"/>
    </row>
    <row r="10" spans="1:12" ht="9.75" customHeight="1" x14ac:dyDescent="0.25">
      <c r="A10" s="8"/>
      <c r="B10" s="8"/>
      <c r="C10" s="8"/>
      <c r="D10" s="8"/>
      <c r="E10" s="8"/>
      <c r="F10" s="8"/>
      <c r="G10" s="8"/>
      <c r="H10" s="8"/>
      <c r="I10" s="8"/>
      <c r="J10" s="8"/>
    </row>
    <row r="11" spans="1:12" x14ac:dyDescent="0.25">
      <c r="A11" s="82" t="s">
        <v>0</v>
      </c>
      <c r="B11" s="82" t="s">
        <v>19</v>
      </c>
      <c r="C11" s="82" t="s">
        <v>20</v>
      </c>
      <c r="D11" s="82"/>
      <c r="E11" s="82"/>
      <c r="F11" s="82" t="s">
        <v>23</v>
      </c>
      <c r="G11" s="103" t="s">
        <v>21</v>
      </c>
      <c r="H11" s="103"/>
      <c r="I11" s="103"/>
      <c r="J11" s="82" t="s">
        <v>22</v>
      </c>
    </row>
    <row r="12" spans="1:12" ht="34.5" customHeight="1" x14ac:dyDescent="0.25">
      <c r="A12" s="82"/>
      <c r="B12" s="82"/>
      <c r="C12" s="82"/>
      <c r="D12" s="82"/>
      <c r="E12" s="82"/>
      <c r="F12" s="82"/>
      <c r="G12" s="3" t="s">
        <v>24</v>
      </c>
      <c r="H12" s="3" t="s">
        <v>25</v>
      </c>
      <c r="I12" s="3" t="s">
        <v>26</v>
      </c>
      <c r="J12" s="82"/>
    </row>
    <row r="13" spans="1:12" x14ac:dyDescent="0.25">
      <c r="A13" s="6">
        <v>1</v>
      </c>
      <c r="B13" s="6">
        <v>1</v>
      </c>
      <c r="C13" s="101" t="str">
        <f>'1_CD'!A2</f>
        <v xml:space="preserve">TS-CD - Ceļa darbi </v>
      </c>
      <c r="D13" s="101"/>
      <c r="E13" s="101"/>
      <c r="F13" s="45">
        <f>'1_CD'!O161</f>
        <v>0</v>
      </c>
      <c r="G13" s="45">
        <f>'1_CD'!L161</f>
        <v>0</v>
      </c>
      <c r="H13" s="45">
        <f>'1_CD'!M161</f>
        <v>0</v>
      </c>
      <c r="I13" s="45">
        <f>'1_CD'!N161</f>
        <v>0</v>
      </c>
      <c r="J13" s="45">
        <f>'1_CD'!K161</f>
        <v>0</v>
      </c>
    </row>
    <row r="14" spans="1:12" x14ac:dyDescent="0.25">
      <c r="A14" s="6">
        <v>2</v>
      </c>
      <c r="B14" s="6">
        <v>2</v>
      </c>
      <c r="C14" s="101" t="str">
        <f>'2_LKT'!A2</f>
        <v xml:space="preserve">LKT - Lietus ūdens kanalizācijas tīkli </v>
      </c>
      <c r="D14" s="101"/>
      <c r="E14" s="101"/>
      <c r="F14" s="45">
        <f>'2_LKT'!O74</f>
        <v>0</v>
      </c>
      <c r="G14" s="45">
        <f>'2_LKT'!L74</f>
        <v>0</v>
      </c>
      <c r="H14" s="45">
        <f>'2_LKT'!M74</f>
        <v>0</v>
      </c>
      <c r="I14" s="45">
        <f>'2_LKT'!N74</f>
        <v>0</v>
      </c>
      <c r="J14" s="45">
        <f>'2_LKT'!K74</f>
        <v>0</v>
      </c>
    </row>
    <row r="15" spans="1:12" x14ac:dyDescent="0.25">
      <c r="A15" s="6">
        <v>3</v>
      </c>
      <c r="B15" s="6">
        <v>3</v>
      </c>
      <c r="C15" s="101" t="str">
        <f>'3_ELT'!A2</f>
        <v>ELT - Elektroapgāde (ārējā) - apgaismojums</v>
      </c>
      <c r="D15" s="101"/>
      <c r="E15" s="101"/>
      <c r="F15" s="45">
        <f>'3_ELT'!O87</f>
        <v>0</v>
      </c>
      <c r="G15" s="45">
        <f>'3_ELT'!L87</f>
        <v>0</v>
      </c>
      <c r="H15" s="45">
        <f>'3_ELT'!M87</f>
        <v>0</v>
      </c>
      <c r="I15" s="45">
        <f>'3_ELT'!N87</f>
        <v>0</v>
      </c>
      <c r="J15" s="45">
        <f>'3_ELT'!K87</f>
        <v>0</v>
      </c>
    </row>
    <row r="16" spans="1:12" x14ac:dyDescent="0.25">
      <c r="A16" s="95" t="s">
        <v>2</v>
      </c>
      <c r="B16" s="95"/>
      <c r="C16" s="95"/>
      <c r="D16" s="95"/>
      <c r="E16" s="95"/>
      <c r="F16" s="46">
        <f>SUM(F13:F15)</f>
        <v>0</v>
      </c>
      <c r="G16" s="46">
        <f>SUM(G13:G15)</f>
        <v>0</v>
      </c>
      <c r="H16" s="46">
        <f>SUM(H13:H15)</f>
        <v>0</v>
      </c>
      <c r="I16" s="46">
        <f>SUM(I13:I15)</f>
        <v>0</v>
      </c>
      <c r="J16" s="46">
        <f>SUM(J13:J15)</f>
        <v>0</v>
      </c>
    </row>
    <row r="17" spans="1:10" x14ac:dyDescent="0.25">
      <c r="A17" s="95" t="s">
        <v>28</v>
      </c>
      <c r="B17" s="95"/>
      <c r="C17" s="95"/>
      <c r="D17" s="95"/>
      <c r="E17" s="47">
        <v>0</v>
      </c>
      <c r="F17" s="46">
        <f>ROUND(F16*E17,2)</f>
        <v>0</v>
      </c>
      <c r="G17" s="8"/>
      <c r="H17" s="8"/>
      <c r="I17" s="8"/>
      <c r="J17" s="8"/>
    </row>
    <row r="18" spans="1:10" x14ac:dyDescent="0.25">
      <c r="A18" s="99" t="s">
        <v>29</v>
      </c>
      <c r="B18" s="99"/>
      <c r="C18" s="99"/>
      <c r="D18" s="99"/>
      <c r="E18" s="47">
        <v>0</v>
      </c>
      <c r="F18" s="46">
        <f>+ROUND(F17*E18,2)</f>
        <v>0</v>
      </c>
      <c r="G18" s="8"/>
      <c r="H18" s="8"/>
      <c r="I18" s="8"/>
      <c r="J18" s="8"/>
    </row>
    <row r="19" spans="1:10" x14ac:dyDescent="0.25">
      <c r="A19" s="95" t="s">
        <v>30</v>
      </c>
      <c r="B19" s="95"/>
      <c r="C19" s="95"/>
      <c r="D19" s="95"/>
      <c r="E19" s="47">
        <v>0</v>
      </c>
      <c r="F19" s="46">
        <f>ROUND(F16*E19,2)</f>
        <v>0</v>
      </c>
      <c r="G19" s="8"/>
      <c r="H19" s="57"/>
      <c r="I19" s="8"/>
      <c r="J19" s="8"/>
    </row>
    <row r="20" spans="1:10" ht="15" customHeight="1" x14ac:dyDescent="0.25">
      <c r="A20" s="95" t="s">
        <v>31</v>
      </c>
      <c r="B20" s="95"/>
      <c r="C20" s="95"/>
      <c r="D20" s="95"/>
      <c r="E20" s="95"/>
      <c r="F20" s="46">
        <f>+F16+F17+F19</f>
        <v>0</v>
      </c>
      <c r="G20" s="8"/>
      <c r="H20" s="57"/>
      <c r="I20" s="8"/>
      <c r="J20" s="8"/>
    </row>
    <row r="21" spans="1:10" x14ac:dyDescent="0.25">
      <c r="A21" s="8"/>
      <c r="B21" s="8"/>
      <c r="C21" s="8"/>
      <c r="D21" s="8"/>
      <c r="E21" s="8"/>
      <c r="F21" s="8"/>
      <c r="G21" s="8"/>
      <c r="H21" s="57"/>
      <c r="I21" s="8"/>
      <c r="J21" s="8"/>
    </row>
    <row r="22" spans="1:10" x14ac:dyDescent="0.25">
      <c r="A22" s="8"/>
      <c r="B22" s="8"/>
      <c r="C22" s="8"/>
      <c r="D22" s="8"/>
      <c r="E22" s="8"/>
      <c r="F22" s="8"/>
      <c r="G22" s="8"/>
      <c r="H22" s="57"/>
      <c r="I22" s="8"/>
      <c r="J22" s="8"/>
    </row>
    <row r="23" spans="1:10" x14ac:dyDescent="0.25">
      <c r="A23" s="8"/>
      <c r="B23" s="8"/>
      <c r="C23" s="8"/>
      <c r="D23" s="8"/>
      <c r="E23" s="8"/>
      <c r="F23" s="8"/>
      <c r="G23" s="8"/>
      <c r="H23" s="57"/>
      <c r="I23" s="8"/>
      <c r="J23" s="8"/>
    </row>
    <row r="24" spans="1:10" x14ac:dyDescent="0.25">
      <c r="A24" s="8"/>
      <c r="B24" s="8"/>
      <c r="C24" s="8"/>
      <c r="D24" s="8"/>
      <c r="E24" s="8"/>
      <c r="F24" s="8"/>
      <c r="G24" s="8"/>
      <c r="H24" s="8"/>
      <c r="I24" s="8"/>
      <c r="J24" s="8"/>
    </row>
    <row r="25" spans="1:10" x14ac:dyDescent="0.25">
      <c r="A25" s="43" t="s">
        <v>258</v>
      </c>
      <c r="B25" s="8"/>
      <c r="C25" s="8"/>
      <c r="D25" s="8"/>
      <c r="E25" s="8"/>
      <c r="F25" s="8"/>
      <c r="G25" s="8"/>
      <c r="H25" s="8"/>
      <c r="I25" s="8"/>
      <c r="J25" s="8"/>
    </row>
    <row r="26" spans="1:10" x14ac:dyDescent="0.25">
      <c r="A26" s="44"/>
      <c r="B26" s="8"/>
      <c r="C26" s="8"/>
      <c r="D26" s="8"/>
      <c r="E26" s="8"/>
      <c r="F26" s="8"/>
      <c r="G26" s="8"/>
      <c r="H26" s="8"/>
      <c r="I26" s="8"/>
      <c r="J26" s="8"/>
    </row>
    <row r="27" spans="1:10" x14ac:dyDescent="0.25">
      <c r="A27" s="43" t="s">
        <v>9</v>
      </c>
      <c r="B27" s="8"/>
      <c r="C27" s="8"/>
      <c r="D27" s="8"/>
      <c r="E27" s="8"/>
      <c r="F27" s="8"/>
      <c r="G27" s="8"/>
      <c r="H27" s="8"/>
      <c r="I27" s="8"/>
      <c r="J27" s="8"/>
    </row>
    <row r="28" spans="1:10" x14ac:dyDescent="0.25">
      <c r="A28" s="4"/>
      <c r="B28" s="4"/>
      <c r="C28" s="4"/>
      <c r="D28" s="4"/>
      <c r="E28" s="4"/>
      <c r="F28" s="4"/>
      <c r="G28" s="4"/>
      <c r="H28" s="4"/>
      <c r="I28" s="4"/>
      <c r="J28" s="4"/>
    </row>
    <row r="29" spans="1:10" x14ac:dyDescent="0.25">
      <c r="A29" s="4"/>
      <c r="B29" s="4"/>
      <c r="C29" s="4"/>
      <c r="D29" s="4"/>
      <c r="E29" s="4"/>
      <c r="F29" s="4"/>
      <c r="G29" s="4"/>
      <c r="H29" s="4"/>
      <c r="I29" s="4"/>
      <c r="J29" s="4"/>
    </row>
  </sheetData>
  <mergeCells count="23">
    <mergeCell ref="A4:C4"/>
    <mergeCell ref="C11:E12"/>
    <mergeCell ref="F11:F12"/>
    <mergeCell ref="G11:I11"/>
    <mergeCell ref="A5:C5"/>
    <mergeCell ref="A6:C6"/>
    <mergeCell ref="A7:C7"/>
    <mergeCell ref="A18:D18"/>
    <mergeCell ref="A19:D19"/>
    <mergeCell ref="A20:E20"/>
    <mergeCell ref="A2:J2"/>
    <mergeCell ref="D4:J4"/>
    <mergeCell ref="D5:J5"/>
    <mergeCell ref="D6:J6"/>
    <mergeCell ref="D7:J7"/>
    <mergeCell ref="J11:J12"/>
    <mergeCell ref="C13:E13"/>
    <mergeCell ref="C14:E14"/>
    <mergeCell ref="C15:E15"/>
    <mergeCell ref="A16:E16"/>
    <mergeCell ref="A17:D17"/>
    <mergeCell ref="A11:A12"/>
    <mergeCell ref="B11:B12"/>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B134F-EC7D-415C-A3C5-BD44C91E3FE6}">
  <dimension ref="A1:O171"/>
  <sheetViews>
    <sheetView tabSelected="1" showWhiteSpace="0" zoomScale="130" zoomScaleNormal="130" workbookViewId="0">
      <selection activeCell="A161" sqref="A161:J161"/>
    </sheetView>
  </sheetViews>
  <sheetFormatPr defaultColWidth="208.85546875" defaultRowHeight="15" x14ac:dyDescent="0.25"/>
  <cols>
    <col min="1" max="1" width="5" style="4" customWidth="1"/>
    <col min="2" max="2" width="28.85546875" style="4" customWidth="1"/>
    <col min="3" max="3" width="5.85546875" style="4" customWidth="1"/>
    <col min="4" max="4" width="7.85546875" style="4" customWidth="1"/>
    <col min="5" max="5" width="7" style="4" customWidth="1"/>
    <col min="6" max="10" width="7.7109375" style="4" customWidth="1"/>
    <col min="11" max="11" width="7.5703125" style="4" customWidth="1"/>
    <col min="12" max="15" width="7.7109375" style="4" customWidth="1"/>
    <col min="16" max="16" width="24.7109375" style="4" customWidth="1"/>
    <col min="17" max="16384" width="208.85546875" style="4"/>
  </cols>
  <sheetData>
    <row r="1" spans="1:15" x14ac:dyDescent="0.25">
      <c r="A1" s="100" t="s">
        <v>47</v>
      </c>
      <c r="B1" s="100"/>
      <c r="C1" s="100"/>
      <c r="D1" s="100"/>
      <c r="E1" s="100"/>
      <c r="F1" s="100"/>
      <c r="G1" s="100"/>
      <c r="H1" s="100"/>
      <c r="I1" s="100"/>
      <c r="J1" s="100"/>
      <c r="K1" s="100"/>
      <c r="L1" s="100"/>
      <c r="M1" s="100"/>
      <c r="N1" s="100"/>
      <c r="O1" s="100"/>
    </row>
    <row r="2" spans="1:15" x14ac:dyDescent="0.25">
      <c r="A2" s="132" t="s">
        <v>48</v>
      </c>
      <c r="B2" s="132"/>
      <c r="C2" s="132"/>
      <c r="D2" s="132"/>
      <c r="E2" s="132"/>
      <c r="F2" s="132"/>
      <c r="G2" s="132"/>
      <c r="H2" s="132"/>
      <c r="I2" s="132"/>
      <c r="J2" s="132"/>
      <c r="K2" s="132"/>
      <c r="L2" s="132"/>
      <c r="M2" s="132"/>
      <c r="N2" s="132"/>
      <c r="O2" s="132"/>
    </row>
    <row r="4" spans="1:15" x14ac:dyDescent="0.25">
      <c r="A4" s="80" t="s">
        <v>14</v>
      </c>
      <c r="B4" s="80"/>
      <c r="C4" s="81" t="str">
        <f>'Būvniecības koptāme'!D7</f>
        <v>Rūdolfa Blaumaņa ielas no Baznīcas ielas līdz Ceriņu ielai un Ceriņu ielas no Rūdolfa Blaumaņa ielas līdz Ievu ielai pārbūve</v>
      </c>
      <c r="D4" s="81"/>
      <c r="E4" s="81"/>
      <c r="F4" s="81"/>
      <c r="G4" s="81"/>
      <c r="H4" s="81"/>
      <c r="I4" s="81"/>
      <c r="J4" s="81"/>
      <c r="K4" s="81"/>
      <c r="L4" s="81"/>
      <c r="M4" s="81"/>
      <c r="N4" s="81"/>
      <c r="O4" s="81"/>
    </row>
    <row r="5" spans="1:15" x14ac:dyDescent="0.25">
      <c r="A5" s="80" t="s">
        <v>1</v>
      </c>
      <c r="B5" s="80"/>
      <c r="C5" s="81" t="str">
        <f>'Būvniecības koptāme'!D8</f>
        <v>Rūdolfa Blaumaņa ielas no Baznīcas ielas līdz Ceriņu ielai un Ceriņu ielas no Rūdolfa Blaumaņa ielas līdz Ievu ielai pārbūve</v>
      </c>
      <c r="D5" s="81"/>
      <c r="E5" s="81"/>
      <c r="F5" s="81"/>
      <c r="G5" s="81"/>
      <c r="H5" s="81"/>
      <c r="I5" s="81"/>
      <c r="J5" s="81"/>
      <c r="K5" s="81"/>
      <c r="L5" s="81"/>
      <c r="M5" s="81"/>
      <c r="N5" s="81"/>
      <c r="O5" s="81"/>
    </row>
    <row r="6" spans="1:15" x14ac:dyDescent="0.25">
      <c r="A6" s="80" t="s">
        <v>15</v>
      </c>
      <c r="B6" s="80"/>
      <c r="C6" s="81" t="str">
        <f>'Būvniecības koptāme'!D9</f>
        <v>Rūdolfa Blaumaņa un Ceriņu iela, Jūrmalā</v>
      </c>
      <c r="D6" s="81"/>
      <c r="E6" s="81"/>
      <c r="F6" s="81"/>
      <c r="G6" s="81"/>
      <c r="H6" s="81"/>
      <c r="I6" s="81"/>
      <c r="J6" s="81"/>
      <c r="K6" s="81"/>
      <c r="L6" s="81"/>
      <c r="M6" s="81"/>
      <c r="N6" s="81"/>
      <c r="O6" s="81"/>
    </row>
    <row r="7" spans="1:15" x14ac:dyDescent="0.25">
      <c r="A7" s="80" t="s">
        <v>16</v>
      </c>
      <c r="B7" s="80"/>
      <c r="C7" s="81" t="str">
        <f>'Būvniecības koptāme'!D10</f>
        <v>JVA 2026/70</v>
      </c>
      <c r="D7" s="81"/>
      <c r="E7" s="81"/>
      <c r="F7" s="81"/>
      <c r="G7" s="81"/>
      <c r="H7" s="81"/>
      <c r="I7" s="81"/>
      <c r="J7" s="81"/>
      <c r="K7" s="81"/>
      <c r="L7" s="81"/>
      <c r="M7" s="81"/>
      <c r="N7" s="81"/>
      <c r="O7" s="81"/>
    </row>
    <row r="8" spans="1:15" x14ac:dyDescent="0.25">
      <c r="A8" s="8"/>
      <c r="B8" s="8"/>
      <c r="C8" s="8"/>
      <c r="D8" s="7"/>
      <c r="E8" s="7"/>
      <c r="F8" s="7"/>
      <c r="G8" s="7"/>
      <c r="H8" s="7"/>
      <c r="I8" s="7"/>
      <c r="J8" s="7"/>
      <c r="K8" s="102" t="s">
        <v>49</v>
      </c>
      <c r="L8" s="102"/>
      <c r="M8" s="117">
        <f>O161</f>
        <v>0</v>
      </c>
      <c r="N8" s="118"/>
      <c r="O8" s="8"/>
    </row>
    <row r="9" spans="1:15" ht="15.75" thickBot="1" x14ac:dyDescent="0.3">
      <c r="A9" s="113" t="s">
        <v>51</v>
      </c>
      <c r="B9" s="113"/>
      <c r="C9" s="113"/>
      <c r="D9" s="7"/>
      <c r="E9" s="7"/>
      <c r="F9" s="7"/>
      <c r="G9" s="7"/>
      <c r="H9" s="7"/>
      <c r="I9" s="7"/>
      <c r="J9" s="7"/>
      <c r="K9" s="102" t="s">
        <v>50</v>
      </c>
      <c r="L9" s="102"/>
      <c r="M9" s="102"/>
      <c r="N9" s="102"/>
      <c r="O9" s="102"/>
    </row>
    <row r="10" spans="1:15" ht="21" customHeight="1" x14ac:dyDescent="0.25">
      <c r="A10" s="125" t="s">
        <v>33</v>
      </c>
      <c r="B10" s="123" t="s">
        <v>34</v>
      </c>
      <c r="C10" s="129" t="s">
        <v>35</v>
      </c>
      <c r="D10" s="119" t="s">
        <v>36</v>
      </c>
      <c r="E10" s="122" t="s">
        <v>37</v>
      </c>
      <c r="F10" s="123"/>
      <c r="G10" s="123"/>
      <c r="H10" s="123"/>
      <c r="I10" s="123"/>
      <c r="J10" s="124"/>
      <c r="K10" s="122" t="s">
        <v>38</v>
      </c>
      <c r="L10" s="123"/>
      <c r="M10" s="123"/>
      <c r="N10" s="123"/>
      <c r="O10" s="124"/>
    </row>
    <row r="11" spans="1:15" ht="18.75" customHeight="1" x14ac:dyDescent="0.25">
      <c r="A11" s="126"/>
      <c r="B11" s="127"/>
      <c r="C11" s="130"/>
      <c r="D11" s="120"/>
      <c r="E11" s="104" t="s">
        <v>39</v>
      </c>
      <c r="F11" s="109" t="s">
        <v>40</v>
      </c>
      <c r="G11" s="109" t="s">
        <v>41</v>
      </c>
      <c r="H11" s="109" t="s">
        <v>42</v>
      </c>
      <c r="I11" s="109" t="s">
        <v>43</v>
      </c>
      <c r="J11" s="111" t="s">
        <v>2</v>
      </c>
      <c r="K11" s="104" t="s">
        <v>44</v>
      </c>
      <c r="L11" s="109" t="s">
        <v>41</v>
      </c>
      <c r="M11" s="109" t="s">
        <v>45</v>
      </c>
      <c r="N11" s="109" t="s">
        <v>43</v>
      </c>
      <c r="O11" s="111" t="s">
        <v>46</v>
      </c>
    </row>
    <row r="12" spans="1:15" ht="52.5" customHeight="1" x14ac:dyDescent="0.25">
      <c r="A12" s="126"/>
      <c r="B12" s="128"/>
      <c r="C12" s="131"/>
      <c r="D12" s="121"/>
      <c r="E12" s="105"/>
      <c r="F12" s="110"/>
      <c r="G12" s="110"/>
      <c r="H12" s="110"/>
      <c r="I12" s="110"/>
      <c r="J12" s="112"/>
      <c r="K12" s="105"/>
      <c r="L12" s="110"/>
      <c r="M12" s="110"/>
      <c r="N12" s="110"/>
      <c r="O12" s="112"/>
    </row>
    <row r="13" spans="1:15" x14ac:dyDescent="0.25">
      <c r="A13" s="60">
        <v>1</v>
      </c>
      <c r="B13" s="60">
        <v>2</v>
      </c>
      <c r="C13" s="61">
        <v>3</v>
      </c>
      <c r="D13" s="61">
        <v>4</v>
      </c>
      <c r="E13" s="60">
        <v>5</v>
      </c>
      <c r="F13" s="60">
        <v>6</v>
      </c>
      <c r="G13" s="60">
        <v>7</v>
      </c>
      <c r="H13" s="60">
        <v>8</v>
      </c>
      <c r="I13" s="60">
        <v>9</v>
      </c>
      <c r="J13" s="60">
        <v>10</v>
      </c>
      <c r="K13" s="60">
        <v>11</v>
      </c>
      <c r="L13" s="60">
        <v>12</v>
      </c>
      <c r="M13" s="60">
        <v>13</v>
      </c>
      <c r="N13" s="60">
        <v>14</v>
      </c>
      <c r="O13" s="60">
        <v>15</v>
      </c>
    </row>
    <row r="14" spans="1:15" ht="15" customHeight="1" x14ac:dyDescent="0.25">
      <c r="A14" s="133" t="s">
        <v>261</v>
      </c>
      <c r="B14" s="134"/>
      <c r="C14" s="134"/>
      <c r="D14" s="134"/>
      <c r="E14" s="75"/>
      <c r="F14" s="75"/>
      <c r="G14" s="75"/>
      <c r="H14" s="75"/>
      <c r="I14" s="75"/>
      <c r="J14" s="75"/>
      <c r="K14" s="75"/>
      <c r="L14" s="75"/>
      <c r="M14" s="75"/>
      <c r="N14" s="75"/>
      <c r="O14" s="76"/>
    </row>
    <row r="15" spans="1:15" ht="22.5" x14ac:dyDescent="0.25">
      <c r="A15" s="15">
        <v>1</v>
      </c>
      <c r="B15" s="16" t="s">
        <v>55</v>
      </c>
      <c r="C15" s="17" t="s">
        <v>56</v>
      </c>
      <c r="D15" s="18">
        <v>1</v>
      </c>
      <c r="E15" s="10"/>
      <c r="F15" s="9"/>
      <c r="G15" s="9">
        <f>ROUND(E15*F15,2)</f>
        <v>0</v>
      </c>
      <c r="H15" s="9"/>
      <c r="I15" s="9"/>
      <c r="J15" s="11">
        <f>SUM(G15+H15+I15)</f>
        <v>0</v>
      </c>
      <c r="K15" s="10">
        <f>ROUND(D15*E15,2)</f>
        <v>0</v>
      </c>
      <c r="L15" s="9">
        <f>ROUND(D15*G15,2)</f>
        <v>0</v>
      </c>
      <c r="M15" s="9">
        <f>ROUND(D15*H15,2)</f>
        <v>0</v>
      </c>
      <c r="N15" s="9">
        <f>ROUND(D15*I15,2)</f>
        <v>0</v>
      </c>
      <c r="O15" s="11">
        <f>SUM(L15+M15+N15)</f>
        <v>0</v>
      </c>
    </row>
    <row r="16" spans="1:15" ht="45" x14ac:dyDescent="0.25">
      <c r="A16" s="15">
        <v>2</v>
      </c>
      <c r="B16" s="16" t="s">
        <v>57</v>
      </c>
      <c r="C16" s="17" t="s">
        <v>56</v>
      </c>
      <c r="D16" s="18">
        <v>1</v>
      </c>
      <c r="E16" s="10"/>
      <c r="F16" s="9"/>
      <c r="G16" s="9">
        <f t="shared" ref="G16:G36" si="0">ROUND(E16*F16,2)</f>
        <v>0</v>
      </c>
      <c r="H16" s="9"/>
      <c r="I16" s="9"/>
      <c r="J16" s="11">
        <f t="shared" ref="J16:J36" si="1">SUM(G16+H16+I16)</f>
        <v>0</v>
      </c>
      <c r="K16" s="10">
        <f t="shared" ref="K16:K36" si="2">ROUND(D16*E16,2)</f>
        <v>0</v>
      </c>
      <c r="L16" s="9">
        <f t="shared" ref="L16:L36" si="3">ROUND(D16*G16,2)</f>
        <v>0</v>
      </c>
      <c r="M16" s="9">
        <f t="shared" ref="M16:M36" si="4">ROUND(D16*H16,2)</f>
        <v>0</v>
      </c>
      <c r="N16" s="9">
        <f t="shared" ref="N16:N36" si="5">ROUND(D16*I16,2)</f>
        <v>0</v>
      </c>
      <c r="O16" s="11">
        <f t="shared" ref="O16:O36" si="6">SUM(L16+M16+N16)</f>
        <v>0</v>
      </c>
    </row>
    <row r="17" spans="1:15" ht="22.5" x14ac:dyDescent="0.25">
      <c r="A17" s="15">
        <v>3</v>
      </c>
      <c r="B17" s="16" t="s">
        <v>306</v>
      </c>
      <c r="C17" s="17" t="s">
        <v>58</v>
      </c>
      <c r="D17" s="18">
        <v>2</v>
      </c>
      <c r="E17" s="10"/>
      <c r="F17" s="9"/>
      <c r="G17" s="9">
        <f t="shared" si="0"/>
        <v>0</v>
      </c>
      <c r="H17" s="9"/>
      <c r="I17" s="9"/>
      <c r="J17" s="11">
        <f t="shared" si="1"/>
        <v>0</v>
      </c>
      <c r="K17" s="10">
        <f t="shared" si="2"/>
        <v>0</v>
      </c>
      <c r="L17" s="9">
        <f t="shared" si="3"/>
        <v>0</v>
      </c>
      <c r="M17" s="9">
        <f t="shared" si="4"/>
        <v>0</v>
      </c>
      <c r="N17" s="9">
        <f t="shared" si="5"/>
        <v>0</v>
      </c>
      <c r="O17" s="11">
        <f t="shared" si="6"/>
        <v>0</v>
      </c>
    </row>
    <row r="18" spans="1:15" x14ac:dyDescent="0.25">
      <c r="A18" s="15">
        <v>4</v>
      </c>
      <c r="B18" s="16" t="s">
        <v>59</v>
      </c>
      <c r="C18" s="17" t="s">
        <v>60</v>
      </c>
      <c r="D18" s="18">
        <v>930</v>
      </c>
      <c r="E18" s="10"/>
      <c r="F18" s="9"/>
      <c r="G18" s="9">
        <f t="shared" si="0"/>
        <v>0</v>
      </c>
      <c r="H18" s="9"/>
      <c r="I18" s="9"/>
      <c r="J18" s="11">
        <f t="shared" si="1"/>
        <v>0</v>
      </c>
      <c r="K18" s="10">
        <f t="shared" si="2"/>
        <v>0</v>
      </c>
      <c r="L18" s="9">
        <f t="shared" si="3"/>
        <v>0</v>
      </c>
      <c r="M18" s="9">
        <f t="shared" si="4"/>
        <v>0</v>
      </c>
      <c r="N18" s="9">
        <f t="shared" si="5"/>
        <v>0</v>
      </c>
      <c r="O18" s="11">
        <f t="shared" si="6"/>
        <v>0</v>
      </c>
    </row>
    <row r="19" spans="1:15" ht="35.25" x14ac:dyDescent="0.25">
      <c r="A19" s="15">
        <v>5</v>
      </c>
      <c r="B19" s="16" t="s">
        <v>139</v>
      </c>
      <c r="C19" s="17" t="s">
        <v>61</v>
      </c>
      <c r="D19" s="18">
        <v>5631</v>
      </c>
      <c r="E19" s="10"/>
      <c r="F19" s="9"/>
      <c r="G19" s="9">
        <f t="shared" si="0"/>
        <v>0</v>
      </c>
      <c r="H19" s="9"/>
      <c r="I19" s="9"/>
      <c r="J19" s="11">
        <f t="shared" si="1"/>
        <v>0</v>
      </c>
      <c r="K19" s="10">
        <f t="shared" si="2"/>
        <v>0</v>
      </c>
      <c r="L19" s="9">
        <f t="shared" si="3"/>
        <v>0</v>
      </c>
      <c r="M19" s="9">
        <f t="shared" si="4"/>
        <v>0</v>
      </c>
      <c r="N19" s="9">
        <f t="shared" si="5"/>
        <v>0</v>
      </c>
      <c r="O19" s="11">
        <f t="shared" si="6"/>
        <v>0</v>
      </c>
    </row>
    <row r="20" spans="1:15" ht="46.5" x14ac:dyDescent="0.25">
      <c r="A20" s="15">
        <v>6</v>
      </c>
      <c r="B20" s="16" t="s">
        <v>140</v>
      </c>
      <c r="C20" s="17" t="s">
        <v>61</v>
      </c>
      <c r="D20" s="18">
        <v>155</v>
      </c>
      <c r="E20" s="10"/>
      <c r="F20" s="9"/>
      <c r="G20" s="9">
        <f t="shared" si="0"/>
        <v>0</v>
      </c>
      <c r="H20" s="9"/>
      <c r="I20" s="9"/>
      <c r="J20" s="11">
        <f t="shared" si="1"/>
        <v>0</v>
      </c>
      <c r="K20" s="10">
        <f t="shared" si="2"/>
        <v>0</v>
      </c>
      <c r="L20" s="9">
        <f t="shared" si="3"/>
        <v>0</v>
      </c>
      <c r="M20" s="9">
        <f t="shared" si="4"/>
        <v>0</v>
      </c>
      <c r="N20" s="9">
        <f t="shared" si="5"/>
        <v>0</v>
      </c>
      <c r="O20" s="11">
        <f t="shared" si="6"/>
        <v>0</v>
      </c>
    </row>
    <row r="21" spans="1:15" ht="45" x14ac:dyDescent="0.25">
      <c r="A21" s="15">
        <v>7</v>
      </c>
      <c r="B21" s="16" t="s">
        <v>62</v>
      </c>
      <c r="C21" s="17" t="s">
        <v>61</v>
      </c>
      <c r="D21" s="18">
        <v>396</v>
      </c>
      <c r="E21" s="10"/>
      <c r="F21" s="9"/>
      <c r="G21" s="9">
        <f t="shared" si="0"/>
        <v>0</v>
      </c>
      <c r="H21" s="9"/>
      <c r="I21" s="9"/>
      <c r="J21" s="11">
        <f t="shared" si="1"/>
        <v>0</v>
      </c>
      <c r="K21" s="10">
        <f t="shared" si="2"/>
        <v>0</v>
      </c>
      <c r="L21" s="9">
        <f t="shared" si="3"/>
        <v>0</v>
      </c>
      <c r="M21" s="9">
        <f t="shared" si="4"/>
        <v>0</v>
      </c>
      <c r="N21" s="9">
        <f t="shared" si="5"/>
        <v>0</v>
      </c>
      <c r="O21" s="11">
        <f t="shared" si="6"/>
        <v>0</v>
      </c>
    </row>
    <row r="22" spans="1:15" ht="33.75" x14ac:dyDescent="0.25">
      <c r="A22" s="15">
        <v>8</v>
      </c>
      <c r="B22" s="16" t="s">
        <v>63</v>
      </c>
      <c r="C22" s="17" t="s">
        <v>61</v>
      </c>
      <c r="D22" s="18">
        <v>636</v>
      </c>
      <c r="E22" s="10"/>
      <c r="F22" s="9"/>
      <c r="G22" s="9">
        <f t="shared" si="0"/>
        <v>0</v>
      </c>
      <c r="H22" s="9"/>
      <c r="I22" s="9"/>
      <c r="J22" s="11">
        <f t="shared" si="1"/>
        <v>0</v>
      </c>
      <c r="K22" s="10">
        <f t="shared" si="2"/>
        <v>0</v>
      </c>
      <c r="L22" s="9">
        <f t="shared" si="3"/>
        <v>0</v>
      </c>
      <c r="M22" s="9">
        <f t="shared" si="4"/>
        <v>0</v>
      </c>
      <c r="N22" s="9">
        <f t="shared" si="5"/>
        <v>0</v>
      </c>
      <c r="O22" s="11">
        <f t="shared" si="6"/>
        <v>0</v>
      </c>
    </row>
    <row r="23" spans="1:15" ht="33.75" x14ac:dyDescent="0.25">
      <c r="A23" s="15">
        <v>9</v>
      </c>
      <c r="B23" s="16" t="s">
        <v>64</v>
      </c>
      <c r="C23" s="17" t="s">
        <v>61</v>
      </c>
      <c r="D23" s="18">
        <v>60</v>
      </c>
      <c r="E23" s="10"/>
      <c r="F23" s="9"/>
      <c r="G23" s="9">
        <f t="shared" si="0"/>
        <v>0</v>
      </c>
      <c r="H23" s="9"/>
      <c r="I23" s="9"/>
      <c r="J23" s="11">
        <f t="shared" si="1"/>
        <v>0</v>
      </c>
      <c r="K23" s="10">
        <f t="shared" si="2"/>
        <v>0</v>
      </c>
      <c r="L23" s="9">
        <f t="shared" si="3"/>
        <v>0</v>
      </c>
      <c r="M23" s="9">
        <f t="shared" si="4"/>
        <v>0</v>
      </c>
      <c r="N23" s="9">
        <f t="shared" si="5"/>
        <v>0</v>
      </c>
      <c r="O23" s="11">
        <f t="shared" si="6"/>
        <v>0</v>
      </c>
    </row>
    <row r="24" spans="1:15" ht="45" x14ac:dyDescent="0.25">
      <c r="A24" s="15">
        <v>10</v>
      </c>
      <c r="B24" s="16" t="s">
        <v>65</v>
      </c>
      <c r="C24" s="17" t="s">
        <v>61</v>
      </c>
      <c r="D24" s="18">
        <v>212</v>
      </c>
      <c r="E24" s="10"/>
      <c r="F24" s="9"/>
      <c r="G24" s="9">
        <f t="shared" si="0"/>
        <v>0</v>
      </c>
      <c r="H24" s="9"/>
      <c r="I24" s="9"/>
      <c r="J24" s="11">
        <f t="shared" si="1"/>
        <v>0</v>
      </c>
      <c r="K24" s="10">
        <f t="shared" si="2"/>
        <v>0</v>
      </c>
      <c r="L24" s="9">
        <f t="shared" si="3"/>
        <v>0</v>
      </c>
      <c r="M24" s="9">
        <f t="shared" si="4"/>
        <v>0</v>
      </c>
      <c r="N24" s="9">
        <f t="shared" si="5"/>
        <v>0</v>
      </c>
      <c r="O24" s="11">
        <f t="shared" si="6"/>
        <v>0</v>
      </c>
    </row>
    <row r="25" spans="1:15" ht="33.75" x14ac:dyDescent="0.25">
      <c r="A25" s="15">
        <v>11</v>
      </c>
      <c r="B25" s="16" t="s">
        <v>66</v>
      </c>
      <c r="C25" s="17" t="s">
        <v>61</v>
      </c>
      <c r="D25" s="18">
        <v>68</v>
      </c>
      <c r="E25" s="10"/>
      <c r="F25" s="9"/>
      <c r="G25" s="9">
        <f t="shared" si="0"/>
        <v>0</v>
      </c>
      <c r="H25" s="9"/>
      <c r="I25" s="9"/>
      <c r="J25" s="11">
        <f t="shared" si="1"/>
        <v>0</v>
      </c>
      <c r="K25" s="10">
        <f t="shared" si="2"/>
        <v>0</v>
      </c>
      <c r="L25" s="9">
        <f t="shared" si="3"/>
        <v>0</v>
      </c>
      <c r="M25" s="9">
        <f t="shared" si="4"/>
        <v>0</v>
      </c>
      <c r="N25" s="9">
        <f t="shared" si="5"/>
        <v>0</v>
      </c>
      <c r="O25" s="11">
        <f t="shared" si="6"/>
        <v>0</v>
      </c>
    </row>
    <row r="26" spans="1:15" ht="22.5" x14ac:dyDescent="0.25">
      <c r="A26" s="15">
        <v>12</v>
      </c>
      <c r="B26" s="16" t="s">
        <v>67</v>
      </c>
      <c r="C26" s="17" t="s">
        <v>60</v>
      </c>
      <c r="D26" s="18">
        <v>470</v>
      </c>
      <c r="E26" s="10"/>
      <c r="F26" s="9"/>
      <c r="G26" s="9">
        <f t="shared" si="0"/>
        <v>0</v>
      </c>
      <c r="H26" s="9"/>
      <c r="I26" s="9"/>
      <c r="J26" s="11">
        <f t="shared" si="1"/>
        <v>0</v>
      </c>
      <c r="K26" s="10">
        <f t="shared" si="2"/>
        <v>0</v>
      </c>
      <c r="L26" s="9">
        <f t="shared" si="3"/>
        <v>0</v>
      </c>
      <c r="M26" s="9">
        <f t="shared" si="4"/>
        <v>0</v>
      </c>
      <c r="N26" s="9">
        <f t="shared" si="5"/>
        <v>0</v>
      </c>
      <c r="O26" s="11">
        <f t="shared" si="6"/>
        <v>0</v>
      </c>
    </row>
    <row r="27" spans="1:15" ht="45" x14ac:dyDescent="0.25">
      <c r="A27" s="15">
        <v>13</v>
      </c>
      <c r="B27" s="16" t="s">
        <v>307</v>
      </c>
      <c r="C27" s="17" t="s">
        <v>56</v>
      </c>
      <c r="D27" s="18">
        <v>22</v>
      </c>
      <c r="E27" s="10"/>
      <c r="F27" s="9"/>
      <c r="G27" s="9">
        <f t="shared" si="0"/>
        <v>0</v>
      </c>
      <c r="H27" s="9"/>
      <c r="I27" s="9"/>
      <c r="J27" s="11">
        <f t="shared" si="1"/>
        <v>0</v>
      </c>
      <c r="K27" s="10">
        <f t="shared" si="2"/>
        <v>0</v>
      </c>
      <c r="L27" s="9">
        <f t="shared" si="3"/>
        <v>0</v>
      </c>
      <c r="M27" s="9">
        <f t="shared" si="4"/>
        <v>0</v>
      </c>
      <c r="N27" s="9">
        <f t="shared" si="5"/>
        <v>0</v>
      </c>
      <c r="O27" s="11">
        <f t="shared" si="6"/>
        <v>0</v>
      </c>
    </row>
    <row r="28" spans="1:15" ht="22.5" x14ac:dyDescent="0.25">
      <c r="A28" s="15">
        <v>14</v>
      </c>
      <c r="B28" s="16" t="s">
        <v>68</v>
      </c>
      <c r="C28" s="17" t="s">
        <v>69</v>
      </c>
      <c r="D28" s="18">
        <v>6</v>
      </c>
      <c r="E28" s="10"/>
      <c r="F28" s="9"/>
      <c r="G28" s="9">
        <f t="shared" si="0"/>
        <v>0</v>
      </c>
      <c r="H28" s="9"/>
      <c r="I28" s="9"/>
      <c r="J28" s="11">
        <f t="shared" si="1"/>
        <v>0</v>
      </c>
      <c r="K28" s="10">
        <f t="shared" si="2"/>
        <v>0</v>
      </c>
      <c r="L28" s="9">
        <f t="shared" si="3"/>
        <v>0</v>
      </c>
      <c r="M28" s="9">
        <f t="shared" si="4"/>
        <v>0</v>
      </c>
      <c r="N28" s="9">
        <f t="shared" si="5"/>
        <v>0</v>
      </c>
      <c r="O28" s="11">
        <f t="shared" si="6"/>
        <v>0</v>
      </c>
    </row>
    <row r="29" spans="1:15" ht="22.5" x14ac:dyDescent="0.25">
      <c r="A29" s="15">
        <v>15</v>
      </c>
      <c r="B29" s="16" t="s">
        <v>70</v>
      </c>
      <c r="C29" s="17" t="s">
        <v>61</v>
      </c>
      <c r="D29" s="18">
        <v>2</v>
      </c>
      <c r="E29" s="10"/>
      <c r="F29" s="9"/>
      <c r="G29" s="9">
        <f t="shared" si="0"/>
        <v>0</v>
      </c>
      <c r="H29" s="9"/>
      <c r="I29" s="9"/>
      <c r="J29" s="11">
        <f t="shared" si="1"/>
        <v>0</v>
      </c>
      <c r="K29" s="10">
        <f t="shared" si="2"/>
        <v>0</v>
      </c>
      <c r="L29" s="9">
        <f t="shared" si="3"/>
        <v>0</v>
      </c>
      <c r="M29" s="9">
        <f t="shared" si="4"/>
        <v>0</v>
      </c>
      <c r="N29" s="9">
        <f t="shared" si="5"/>
        <v>0</v>
      </c>
      <c r="O29" s="11">
        <f t="shared" si="6"/>
        <v>0</v>
      </c>
    </row>
    <row r="30" spans="1:15" ht="22.5" x14ac:dyDescent="0.25">
      <c r="A30" s="15">
        <v>16</v>
      </c>
      <c r="B30" s="16" t="s">
        <v>71</v>
      </c>
      <c r="C30" s="17" t="s">
        <v>69</v>
      </c>
      <c r="D30" s="18">
        <v>2</v>
      </c>
      <c r="E30" s="10"/>
      <c r="F30" s="9"/>
      <c r="G30" s="9">
        <f t="shared" si="0"/>
        <v>0</v>
      </c>
      <c r="H30" s="9"/>
      <c r="I30" s="9"/>
      <c r="J30" s="11">
        <f t="shared" si="1"/>
        <v>0</v>
      </c>
      <c r="K30" s="10">
        <f t="shared" si="2"/>
        <v>0</v>
      </c>
      <c r="L30" s="9">
        <f t="shared" si="3"/>
        <v>0</v>
      </c>
      <c r="M30" s="9">
        <f t="shared" si="4"/>
        <v>0</v>
      </c>
      <c r="N30" s="9">
        <f t="shared" si="5"/>
        <v>0</v>
      </c>
      <c r="O30" s="11">
        <f t="shared" si="6"/>
        <v>0</v>
      </c>
    </row>
    <row r="31" spans="1:15" ht="22.5" x14ac:dyDescent="0.25">
      <c r="A31" s="15">
        <v>17</v>
      </c>
      <c r="B31" s="16" t="s">
        <v>72</v>
      </c>
      <c r="C31" s="17" t="s">
        <v>69</v>
      </c>
      <c r="D31" s="18">
        <v>26</v>
      </c>
      <c r="E31" s="10"/>
      <c r="F31" s="9"/>
      <c r="G31" s="9">
        <f t="shared" si="0"/>
        <v>0</v>
      </c>
      <c r="H31" s="9"/>
      <c r="I31" s="9"/>
      <c r="J31" s="11">
        <f t="shared" si="1"/>
        <v>0</v>
      </c>
      <c r="K31" s="10">
        <f t="shared" si="2"/>
        <v>0</v>
      </c>
      <c r="L31" s="9">
        <f t="shared" si="3"/>
        <v>0</v>
      </c>
      <c r="M31" s="9">
        <f t="shared" si="4"/>
        <v>0</v>
      </c>
      <c r="N31" s="9">
        <f t="shared" si="5"/>
        <v>0</v>
      </c>
      <c r="O31" s="11">
        <f t="shared" si="6"/>
        <v>0</v>
      </c>
    </row>
    <row r="32" spans="1:15" ht="22.5" x14ac:dyDescent="0.25">
      <c r="A32" s="15">
        <v>18</v>
      </c>
      <c r="B32" s="16" t="s">
        <v>73</v>
      </c>
      <c r="C32" s="17" t="s">
        <v>69</v>
      </c>
      <c r="D32" s="18">
        <v>1</v>
      </c>
      <c r="E32" s="10"/>
      <c r="F32" s="9"/>
      <c r="G32" s="9">
        <f t="shared" si="0"/>
        <v>0</v>
      </c>
      <c r="H32" s="9"/>
      <c r="I32" s="9"/>
      <c r="J32" s="11">
        <f t="shared" si="1"/>
        <v>0</v>
      </c>
      <c r="K32" s="10">
        <f t="shared" si="2"/>
        <v>0</v>
      </c>
      <c r="L32" s="9">
        <f t="shared" si="3"/>
        <v>0</v>
      </c>
      <c r="M32" s="9">
        <f t="shared" si="4"/>
        <v>0</v>
      </c>
      <c r="N32" s="9">
        <f t="shared" si="5"/>
        <v>0</v>
      </c>
      <c r="O32" s="11">
        <f t="shared" si="6"/>
        <v>0</v>
      </c>
    </row>
    <row r="33" spans="1:15" ht="45" x14ac:dyDescent="0.25">
      <c r="A33" s="15">
        <v>19</v>
      </c>
      <c r="B33" s="16" t="s">
        <v>74</v>
      </c>
      <c r="C33" s="17" t="s">
        <v>58</v>
      </c>
      <c r="D33" s="18">
        <v>45</v>
      </c>
      <c r="E33" s="10"/>
      <c r="F33" s="9"/>
      <c r="G33" s="9">
        <f t="shared" si="0"/>
        <v>0</v>
      </c>
      <c r="H33" s="9"/>
      <c r="I33" s="9"/>
      <c r="J33" s="11">
        <f t="shared" si="1"/>
        <v>0</v>
      </c>
      <c r="K33" s="10">
        <f t="shared" si="2"/>
        <v>0</v>
      </c>
      <c r="L33" s="9">
        <f t="shared" si="3"/>
        <v>0</v>
      </c>
      <c r="M33" s="9">
        <f t="shared" si="4"/>
        <v>0</v>
      </c>
      <c r="N33" s="9">
        <f t="shared" si="5"/>
        <v>0</v>
      </c>
      <c r="O33" s="11">
        <f t="shared" si="6"/>
        <v>0</v>
      </c>
    </row>
    <row r="34" spans="1:15" ht="45" x14ac:dyDescent="0.25">
      <c r="A34" s="15">
        <v>20</v>
      </c>
      <c r="B34" s="16" t="s">
        <v>75</v>
      </c>
      <c r="C34" s="17" t="s">
        <v>58</v>
      </c>
      <c r="D34" s="18">
        <v>11</v>
      </c>
      <c r="E34" s="10"/>
      <c r="F34" s="9"/>
      <c r="G34" s="9">
        <f t="shared" si="0"/>
        <v>0</v>
      </c>
      <c r="H34" s="9"/>
      <c r="I34" s="9"/>
      <c r="J34" s="11">
        <f t="shared" si="1"/>
        <v>0</v>
      </c>
      <c r="K34" s="10">
        <f t="shared" si="2"/>
        <v>0</v>
      </c>
      <c r="L34" s="9">
        <f t="shared" si="3"/>
        <v>0</v>
      </c>
      <c r="M34" s="9">
        <f t="shared" si="4"/>
        <v>0</v>
      </c>
      <c r="N34" s="9">
        <f t="shared" si="5"/>
        <v>0</v>
      </c>
      <c r="O34" s="11">
        <f t="shared" si="6"/>
        <v>0</v>
      </c>
    </row>
    <row r="35" spans="1:15" ht="33.75" x14ac:dyDescent="0.25">
      <c r="A35" s="15">
        <v>21</v>
      </c>
      <c r="B35" s="16" t="s">
        <v>76</v>
      </c>
      <c r="C35" s="17" t="s">
        <v>60</v>
      </c>
      <c r="D35" s="18">
        <v>23</v>
      </c>
      <c r="E35" s="10"/>
      <c r="F35" s="9"/>
      <c r="G35" s="9">
        <f t="shared" si="0"/>
        <v>0</v>
      </c>
      <c r="H35" s="9"/>
      <c r="I35" s="9"/>
      <c r="J35" s="11">
        <f t="shared" si="1"/>
        <v>0</v>
      </c>
      <c r="K35" s="10">
        <f t="shared" si="2"/>
        <v>0</v>
      </c>
      <c r="L35" s="9">
        <f t="shared" si="3"/>
        <v>0</v>
      </c>
      <c r="M35" s="9">
        <f t="shared" si="4"/>
        <v>0</v>
      </c>
      <c r="N35" s="9">
        <f t="shared" si="5"/>
        <v>0</v>
      </c>
      <c r="O35" s="11">
        <f t="shared" si="6"/>
        <v>0</v>
      </c>
    </row>
    <row r="36" spans="1:15" ht="22.5" x14ac:dyDescent="0.25">
      <c r="A36" s="15">
        <v>22</v>
      </c>
      <c r="B36" s="16" t="s">
        <v>77</v>
      </c>
      <c r="C36" s="17" t="s">
        <v>56</v>
      </c>
      <c r="D36" s="18">
        <v>6</v>
      </c>
      <c r="E36" s="10"/>
      <c r="F36" s="9"/>
      <c r="G36" s="9">
        <f t="shared" si="0"/>
        <v>0</v>
      </c>
      <c r="H36" s="9"/>
      <c r="I36" s="9"/>
      <c r="J36" s="11">
        <f t="shared" si="1"/>
        <v>0</v>
      </c>
      <c r="K36" s="10">
        <f t="shared" si="2"/>
        <v>0</v>
      </c>
      <c r="L36" s="9">
        <f t="shared" si="3"/>
        <v>0</v>
      </c>
      <c r="M36" s="9">
        <f t="shared" si="4"/>
        <v>0</v>
      </c>
      <c r="N36" s="9">
        <f t="shared" si="5"/>
        <v>0</v>
      </c>
      <c r="O36" s="11">
        <f t="shared" si="6"/>
        <v>0</v>
      </c>
    </row>
    <row r="37" spans="1:15" x14ac:dyDescent="0.25">
      <c r="A37" s="107" t="s">
        <v>262</v>
      </c>
      <c r="B37" s="108"/>
      <c r="C37" s="108"/>
      <c r="D37" s="108"/>
      <c r="E37" s="65"/>
      <c r="F37" s="65"/>
      <c r="G37" s="65"/>
      <c r="H37" s="65"/>
      <c r="I37" s="65"/>
      <c r="J37" s="65"/>
      <c r="K37" s="65"/>
      <c r="L37" s="65"/>
      <c r="M37" s="65"/>
      <c r="N37" s="65"/>
      <c r="O37" s="66"/>
    </row>
    <row r="38" spans="1:15" ht="67.5" x14ac:dyDescent="0.25">
      <c r="A38" s="15">
        <v>23</v>
      </c>
      <c r="B38" s="19" t="s">
        <v>78</v>
      </c>
      <c r="C38" s="17" t="s">
        <v>69</v>
      </c>
      <c r="D38" s="18">
        <v>74</v>
      </c>
      <c r="E38" s="10"/>
      <c r="F38" s="9"/>
      <c r="G38" s="9">
        <f t="shared" ref="G38" si="7">ROUND(E38*F38,2)</f>
        <v>0</v>
      </c>
      <c r="H38" s="9"/>
      <c r="I38" s="9"/>
      <c r="J38" s="11">
        <f t="shared" ref="J38" si="8">SUM(G38+H38+I38)</f>
        <v>0</v>
      </c>
      <c r="K38" s="10">
        <f t="shared" ref="K38" si="9">ROUND(D38*E38,2)</f>
        <v>0</v>
      </c>
      <c r="L38" s="9">
        <f t="shared" ref="L38" si="10">ROUND(D38*G38,2)</f>
        <v>0</v>
      </c>
      <c r="M38" s="9">
        <f t="shared" ref="M38" si="11">ROUND(D38*H38,2)</f>
        <v>0</v>
      </c>
      <c r="N38" s="9">
        <f t="shared" ref="N38" si="12">ROUND(D38*I38,2)</f>
        <v>0</v>
      </c>
      <c r="O38" s="11">
        <f t="shared" ref="O38" si="13">SUM(L38+M38+N38)</f>
        <v>0</v>
      </c>
    </row>
    <row r="39" spans="1:15" ht="67.5" x14ac:dyDescent="0.25">
      <c r="A39" s="15">
        <v>24</v>
      </c>
      <c r="B39" s="19" t="s">
        <v>79</v>
      </c>
      <c r="C39" s="17" t="s">
        <v>69</v>
      </c>
      <c r="D39" s="18">
        <v>13</v>
      </c>
      <c r="E39" s="10"/>
      <c r="F39" s="9"/>
      <c r="G39" s="9">
        <f t="shared" ref="G39:G46" si="14">ROUND(E39*F39,2)</f>
        <v>0</v>
      </c>
      <c r="H39" s="9"/>
      <c r="I39" s="9"/>
      <c r="J39" s="11">
        <f t="shared" ref="J39:J46" si="15">SUM(G39+H39+I39)</f>
        <v>0</v>
      </c>
      <c r="K39" s="10">
        <f t="shared" ref="K39:K46" si="16">ROUND(D39*E39,2)</f>
        <v>0</v>
      </c>
      <c r="L39" s="9">
        <f t="shared" ref="L39:L46" si="17">ROUND(D39*G39,2)</f>
        <v>0</v>
      </c>
      <c r="M39" s="9">
        <f t="shared" ref="M39:M46" si="18">ROUND(D39*H39,2)</f>
        <v>0</v>
      </c>
      <c r="N39" s="9">
        <f t="shared" ref="N39:N46" si="19">ROUND(D39*I39,2)</f>
        <v>0</v>
      </c>
      <c r="O39" s="11">
        <f t="shared" ref="O39:O46" si="20">SUM(L39+M39+N39)</f>
        <v>0</v>
      </c>
    </row>
    <row r="40" spans="1:15" ht="67.5" x14ac:dyDescent="0.25">
      <c r="A40" s="15">
        <v>25</v>
      </c>
      <c r="B40" s="19" t="s">
        <v>80</v>
      </c>
      <c r="C40" s="17" t="s">
        <v>69</v>
      </c>
      <c r="D40" s="18">
        <v>18</v>
      </c>
      <c r="E40" s="10"/>
      <c r="F40" s="9"/>
      <c r="G40" s="9">
        <f t="shared" si="14"/>
        <v>0</v>
      </c>
      <c r="H40" s="9"/>
      <c r="I40" s="9"/>
      <c r="J40" s="11">
        <f t="shared" si="15"/>
        <v>0</v>
      </c>
      <c r="K40" s="10">
        <f t="shared" si="16"/>
        <v>0</v>
      </c>
      <c r="L40" s="9">
        <f t="shared" si="17"/>
        <v>0</v>
      </c>
      <c r="M40" s="9">
        <f t="shared" si="18"/>
        <v>0</v>
      </c>
      <c r="N40" s="9">
        <f t="shared" si="19"/>
        <v>0</v>
      </c>
      <c r="O40" s="11">
        <f t="shared" si="20"/>
        <v>0</v>
      </c>
    </row>
    <row r="41" spans="1:15" ht="67.5" x14ac:dyDescent="0.25">
      <c r="A41" s="15">
        <v>26</v>
      </c>
      <c r="B41" s="19" t="s">
        <v>81</v>
      </c>
      <c r="C41" s="17" t="s">
        <v>69</v>
      </c>
      <c r="D41" s="18">
        <v>9</v>
      </c>
      <c r="E41" s="10"/>
      <c r="F41" s="9"/>
      <c r="G41" s="9">
        <f t="shared" si="14"/>
        <v>0</v>
      </c>
      <c r="H41" s="9"/>
      <c r="I41" s="9"/>
      <c r="J41" s="11">
        <f t="shared" si="15"/>
        <v>0</v>
      </c>
      <c r="K41" s="10">
        <f t="shared" si="16"/>
        <v>0</v>
      </c>
      <c r="L41" s="9">
        <f t="shared" si="17"/>
        <v>0</v>
      </c>
      <c r="M41" s="9">
        <f t="shared" si="18"/>
        <v>0</v>
      </c>
      <c r="N41" s="9">
        <f t="shared" si="19"/>
        <v>0</v>
      </c>
      <c r="O41" s="11">
        <f t="shared" si="20"/>
        <v>0</v>
      </c>
    </row>
    <row r="42" spans="1:15" ht="22.5" x14ac:dyDescent="0.25">
      <c r="A42" s="15">
        <v>27</v>
      </c>
      <c r="B42" s="19" t="s">
        <v>82</v>
      </c>
      <c r="C42" s="17" t="s">
        <v>60</v>
      </c>
      <c r="D42" s="18">
        <v>335</v>
      </c>
      <c r="E42" s="10"/>
      <c r="F42" s="9"/>
      <c r="G42" s="9">
        <f t="shared" si="14"/>
        <v>0</v>
      </c>
      <c r="H42" s="9"/>
      <c r="I42" s="9"/>
      <c r="J42" s="11">
        <f t="shared" si="15"/>
        <v>0</v>
      </c>
      <c r="K42" s="10">
        <f t="shared" si="16"/>
        <v>0</v>
      </c>
      <c r="L42" s="9">
        <f t="shared" si="17"/>
        <v>0</v>
      </c>
      <c r="M42" s="9">
        <f t="shared" si="18"/>
        <v>0</v>
      </c>
      <c r="N42" s="9">
        <f t="shared" si="19"/>
        <v>0</v>
      </c>
      <c r="O42" s="11">
        <f t="shared" si="20"/>
        <v>0</v>
      </c>
    </row>
    <row r="43" spans="1:15" ht="22.5" x14ac:dyDescent="0.25">
      <c r="A43" s="15">
        <v>28</v>
      </c>
      <c r="B43" s="19" t="s">
        <v>83</v>
      </c>
      <c r="C43" s="17" t="s">
        <v>60</v>
      </c>
      <c r="D43" s="18">
        <v>218</v>
      </c>
      <c r="E43" s="10"/>
      <c r="F43" s="9"/>
      <c r="G43" s="9">
        <f t="shared" si="14"/>
        <v>0</v>
      </c>
      <c r="H43" s="9"/>
      <c r="I43" s="9"/>
      <c r="J43" s="11">
        <f t="shared" si="15"/>
        <v>0</v>
      </c>
      <c r="K43" s="10">
        <f t="shared" si="16"/>
        <v>0</v>
      </c>
      <c r="L43" s="9">
        <f t="shared" si="17"/>
        <v>0</v>
      </c>
      <c r="M43" s="9">
        <f t="shared" si="18"/>
        <v>0</v>
      </c>
      <c r="N43" s="9">
        <f t="shared" si="19"/>
        <v>0</v>
      </c>
      <c r="O43" s="11">
        <f t="shared" si="20"/>
        <v>0</v>
      </c>
    </row>
    <row r="44" spans="1:15" ht="33.75" x14ac:dyDescent="0.25">
      <c r="A44" s="15">
        <v>29</v>
      </c>
      <c r="B44" s="19" t="s">
        <v>84</v>
      </c>
      <c r="C44" s="17" t="s">
        <v>60</v>
      </c>
      <c r="D44" s="18">
        <v>554</v>
      </c>
      <c r="E44" s="10"/>
      <c r="F44" s="9"/>
      <c r="G44" s="9">
        <f t="shared" si="14"/>
        <v>0</v>
      </c>
      <c r="H44" s="9"/>
      <c r="I44" s="9"/>
      <c r="J44" s="11">
        <f t="shared" si="15"/>
        <v>0</v>
      </c>
      <c r="K44" s="10">
        <f t="shared" si="16"/>
        <v>0</v>
      </c>
      <c r="L44" s="9">
        <f t="shared" si="17"/>
        <v>0</v>
      </c>
      <c r="M44" s="9">
        <f t="shared" si="18"/>
        <v>0</v>
      </c>
      <c r="N44" s="9">
        <f t="shared" si="19"/>
        <v>0</v>
      </c>
      <c r="O44" s="11">
        <f t="shared" si="20"/>
        <v>0</v>
      </c>
    </row>
    <row r="45" spans="1:15" ht="45" x14ac:dyDescent="0.25">
      <c r="A45" s="15">
        <v>30</v>
      </c>
      <c r="B45" s="19" t="s">
        <v>85</v>
      </c>
      <c r="C45" s="17" t="s">
        <v>60</v>
      </c>
      <c r="D45" s="18">
        <v>311</v>
      </c>
      <c r="E45" s="10"/>
      <c r="F45" s="9"/>
      <c r="G45" s="9">
        <f t="shared" si="14"/>
        <v>0</v>
      </c>
      <c r="H45" s="9"/>
      <c r="I45" s="9"/>
      <c r="J45" s="11">
        <f t="shared" si="15"/>
        <v>0</v>
      </c>
      <c r="K45" s="10">
        <f t="shared" si="16"/>
        <v>0</v>
      </c>
      <c r="L45" s="9">
        <f t="shared" si="17"/>
        <v>0</v>
      </c>
      <c r="M45" s="9">
        <f t="shared" si="18"/>
        <v>0</v>
      </c>
      <c r="N45" s="9">
        <f t="shared" si="19"/>
        <v>0</v>
      </c>
      <c r="O45" s="11">
        <f t="shared" si="20"/>
        <v>0</v>
      </c>
    </row>
    <row r="46" spans="1:15" ht="22.5" x14ac:dyDescent="0.25">
      <c r="A46" s="15">
        <v>31</v>
      </c>
      <c r="B46" s="19" t="s">
        <v>86</v>
      </c>
      <c r="C46" s="17" t="s">
        <v>69</v>
      </c>
      <c r="D46" s="18">
        <v>14</v>
      </c>
      <c r="E46" s="10"/>
      <c r="F46" s="9"/>
      <c r="G46" s="9">
        <f t="shared" si="14"/>
        <v>0</v>
      </c>
      <c r="H46" s="9"/>
      <c r="I46" s="9"/>
      <c r="J46" s="11">
        <f t="shared" si="15"/>
        <v>0</v>
      </c>
      <c r="K46" s="10">
        <f t="shared" si="16"/>
        <v>0</v>
      </c>
      <c r="L46" s="9">
        <f t="shared" si="17"/>
        <v>0</v>
      </c>
      <c r="M46" s="9">
        <f t="shared" si="18"/>
        <v>0</v>
      </c>
      <c r="N46" s="9">
        <f t="shared" si="19"/>
        <v>0</v>
      </c>
      <c r="O46" s="11">
        <f t="shared" si="20"/>
        <v>0</v>
      </c>
    </row>
    <row r="47" spans="1:15" ht="22.5" x14ac:dyDescent="0.25">
      <c r="A47" s="15">
        <v>32</v>
      </c>
      <c r="B47" s="19" t="s">
        <v>87</v>
      </c>
      <c r="C47" s="17" t="s">
        <v>69</v>
      </c>
      <c r="D47" s="18">
        <v>1</v>
      </c>
      <c r="E47" s="10"/>
      <c r="F47" s="9"/>
      <c r="G47" s="9">
        <f>ROUND(E47*F47,2)</f>
        <v>0</v>
      </c>
      <c r="H47" s="9"/>
      <c r="I47" s="9"/>
      <c r="J47" s="11">
        <f>SUM(G47+H47+I47)</f>
        <v>0</v>
      </c>
      <c r="K47" s="10">
        <f>ROUND(D47*E47,2)</f>
        <v>0</v>
      </c>
      <c r="L47" s="9">
        <f>ROUND(D47*G47,2)</f>
        <v>0</v>
      </c>
      <c r="M47" s="9">
        <f>ROUND(D47*H47,2)</f>
        <v>0</v>
      </c>
      <c r="N47" s="9">
        <f>ROUND(D47*I47,2)</f>
        <v>0</v>
      </c>
      <c r="O47" s="11">
        <f>SUM(L47+M47+N47)</f>
        <v>0</v>
      </c>
    </row>
    <row r="48" spans="1:15" x14ac:dyDescent="0.25">
      <c r="A48" s="107" t="s">
        <v>263</v>
      </c>
      <c r="B48" s="108"/>
      <c r="C48" s="108"/>
      <c r="D48" s="108"/>
      <c r="E48" s="65"/>
      <c r="F48" s="65"/>
      <c r="G48" s="77"/>
      <c r="H48" s="77"/>
      <c r="I48" s="77"/>
      <c r="J48" s="78"/>
      <c r="K48" s="79"/>
      <c r="L48" s="77"/>
      <c r="M48" s="77"/>
      <c r="N48" s="77"/>
      <c r="O48" s="78"/>
    </row>
    <row r="49" spans="1:15" ht="33.75" x14ac:dyDescent="0.25">
      <c r="A49" s="15">
        <v>33</v>
      </c>
      <c r="B49" s="20" t="s">
        <v>88</v>
      </c>
      <c r="C49" s="17" t="s">
        <v>61</v>
      </c>
      <c r="D49" s="18">
        <v>2880</v>
      </c>
      <c r="E49" s="10"/>
      <c r="F49" s="9"/>
      <c r="G49" s="9">
        <f t="shared" ref="G49:G51" si="21">ROUND(E49*F49,2)</f>
        <v>0</v>
      </c>
      <c r="H49" s="9"/>
      <c r="I49" s="9"/>
      <c r="J49" s="11">
        <f t="shared" ref="J49:J51" si="22">SUM(G49+H49+I49)</f>
        <v>0</v>
      </c>
      <c r="K49" s="10">
        <f t="shared" ref="K49:K51" si="23">ROUND(D49*E49,2)</f>
        <v>0</v>
      </c>
      <c r="L49" s="9">
        <f t="shared" ref="L49:L51" si="24">ROUND(D49*G49,2)</f>
        <v>0</v>
      </c>
      <c r="M49" s="9">
        <f t="shared" ref="M49:M51" si="25">ROUND(D49*H49,2)</f>
        <v>0</v>
      </c>
      <c r="N49" s="9">
        <f t="shared" ref="N49:N51" si="26">ROUND(D49*I49,2)</f>
        <v>0</v>
      </c>
      <c r="O49" s="11">
        <f t="shared" ref="O49:O51" si="27">SUM(L49+M49+N49)</f>
        <v>0</v>
      </c>
    </row>
    <row r="50" spans="1:15" ht="22.5" x14ac:dyDescent="0.25">
      <c r="A50" s="15">
        <v>34</v>
      </c>
      <c r="B50" s="20" t="s">
        <v>89</v>
      </c>
      <c r="C50" s="17" t="s">
        <v>90</v>
      </c>
      <c r="D50" s="21">
        <v>6605</v>
      </c>
      <c r="E50" s="10"/>
      <c r="F50" s="9"/>
      <c r="G50" s="9">
        <f t="shared" si="21"/>
        <v>0</v>
      </c>
      <c r="H50" s="9"/>
      <c r="I50" s="9"/>
      <c r="J50" s="11">
        <f t="shared" si="22"/>
        <v>0</v>
      </c>
      <c r="K50" s="10">
        <f t="shared" si="23"/>
        <v>0</v>
      </c>
      <c r="L50" s="9">
        <f t="shared" si="24"/>
        <v>0</v>
      </c>
      <c r="M50" s="9">
        <f t="shared" si="25"/>
        <v>0</v>
      </c>
      <c r="N50" s="9">
        <f t="shared" si="26"/>
        <v>0</v>
      </c>
      <c r="O50" s="11">
        <f t="shared" si="27"/>
        <v>0</v>
      </c>
    </row>
    <row r="51" spans="1:15" ht="56.25" x14ac:dyDescent="0.25">
      <c r="A51" s="15">
        <v>35</v>
      </c>
      <c r="B51" s="20" t="s">
        <v>91</v>
      </c>
      <c r="C51" s="17" t="s">
        <v>61</v>
      </c>
      <c r="D51" s="18">
        <v>2595</v>
      </c>
      <c r="E51" s="10"/>
      <c r="F51" s="9"/>
      <c r="G51" s="9">
        <f t="shared" si="21"/>
        <v>0</v>
      </c>
      <c r="H51" s="9"/>
      <c r="I51" s="9"/>
      <c r="J51" s="11">
        <f t="shared" si="22"/>
        <v>0</v>
      </c>
      <c r="K51" s="10">
        <f t="shared" si="23"/>
        <v>0</v>
      </c>
      <c r="L51" s="9">
        <f t="shared" si="24"/>
        <v>0</v>
      </c>
      <c r="M51" s="9">
        <f t="shared" si="25"/>
        <v>0</v>
      </c>
      <c r="N51" s="9">
        <f t="shared" si="26"/>
        <v>0</v>
      </c>
      <c r="O51" s="11">
        <f t="shared" si="27"/>
        <v>0</v>
      </c>
    </row>
    <row r="52" spans="1:15" x14ac:dyDescent="0.25">
      <c r="A52" s="107" t="s">
        <v>264</v>
      </c>
      <c r="B52" s="108"/>
      <c r="C52" s="108"/>
      <c r="D52" s="108"/>
      <c r="E52" s="65"/>
      <c r="F52" s="65"/>
      <c r="G52" s="77"/>
      <c r="H52" s="77"/>
      <c r="I52" s="77"/>
      <c r="J52" s="78"/>
      <c r="K52" s="79"/>
      <c r="L52" s="77"/>
      <c r="M52" s="77"/>
      <c r="N52" s="77"/>
      <c r="O52" s="78"/>
    </row>
    <row r="53" spans="1:15" x14ac:dyDescent="0.25">
      <c r="A53" s="107" t="s">
        <v>265</v>
      </c>
      <c r="B53" s="108"/>
      <c r="C53" s="108"/>
      <c r="D53" s="108"/>
      <c r="E53" s="65"/>
      <c r="F53" s="65"/>
      <c r="G53" s="77"/>
      <c r="H53" s="77"/>
      <c r="I53" s="77"/>
      <c r="J53" s="78"/>
      <c r="K53" s="79"/>
      <c r="L53" s="77"/>
      <c r="M53" s="77"/>
      <c r="N53" s="77"/>
      <c r="O53" s="78"/>
    </row>
    <row r="54" spans="1:15" ht="33.75" x14ac:dyDescent="0.25">
      <c r="A54" s="15">
        <v>36</v>
      </c>
      <c r="B54" s="20" t="s">
        <v>92</v>
      </c>
      <c r="C54" s="17" t="s">
        <v>61</v>
      </c>
      <c r="D54" s="18">
        <v>1760</v>
      </c>
      <c r="E54" s="10"/>
      <c r="F54" s="9"/>
      <c r="G54" s="9">
        <f t="shared" ref="G54:G60" si="28">ROUND(E54*F54,2)</f>
        <v>0</v>
      </c>
      <c r="H54" s="9"/>
      <c r="I54" s="9"/>
      <c r="J54" s="11">
        <f t="shared" ref="J54:J60" si="29">SUM(G54+H54+I54)</f>
        <v>0</v>
      </c>
      <c r="K54" s="10">
        <f t="shared" ref="K54:K60" si="30">ROUND(D54*E54,2)</f>
        <v>0</v>
      </c>
      <c r="L54" s="9">
        <f t="shared" ref="L54:L60" si="31">ROUND(D54*G54,2)</f>
        <v>0</v>
      </c>
      <c r="M54" s="9">
        <f t="shared" ref="M54:M60" si="32">ROUND(D54*H54,2)</f>
        <v>0</v>
      </c>
      <c r="N54" s="9">
        <f t="shared" ref="N54:N60" si="33">ROUND(D54*I54,2)</f>
        <v>0</v>
      </c>
      <c r="O54" s="11">
        <f t="shared" ref="O54:O60" si="34">SUM(L54+M54+N54)</f>
        <v>0</v>
      </c>
    </row>
    <row r="55" spans="1:15" ht="24.75" customHeight="1" x14ac:dyDescent="0.25">
      <c r="A55" s="15">
        <v>37</v>
      </c>
      <c r="B55" s="20" t="s">
        <v>302</v>
      </c>
      <c r="C55" s="17" t="s">
        <v>141</v>
      </c>
      <c r="D55" s="18">
        <v>760</v>
      </c>
      <c r="E55" s="10"/>
      <c r="F55" s="9"/>
      <c r="G55" s="9">
        <f t="shared" si="28"/>
        <v>0</v>
      </c>
      <c r="H55" s="9"/>
      <c r="I55" s="9"/>
      <c r="J55" s="11">
        <f t="shared" si="29"/>
        <v>0</v>
      </c>
      <c r="K55" s="10">
        <f t="shared" si="30"/>
        <v>0</v>
      </c>
      <c r="L55" s="9">
        <f t="shared" si="31"/>
        <v>0</v>
      </c>
      <c r="M55" s="9">
        <f t="shared" si="32"/>
        <v>0</v>
      </c>
      <c r="N55" s="9">
        <f t="shared" si="33"/>
        <v>0</v>
      </c>
      <c r="O55" s="11">
        <f t="shared" si="34"/>
        <v>0</v>
      </c>
    </row>
    <row r="56" spans="1:15" ht="22.5" x14ac:dyDescent="0.25">
      <c r="A56" s="15">
        <v>38</v>
      </c>
      <c r="B56" s="20" t="s">
        <v>94</v>
      </c>
      <c r="C56" s="17" t="s">
        <v>61</v>
      </c>
      <c r="D56" s="18">
        <v>1580</v>
      </c>
      <c r="E56" s="10"/>
      <c r="F56" s="9"/>
      <c r="G56" s="9">
        <f t="shared" si="28"/>
        <v>0</v>
      </c>
      <c r="H56" s="9"/>
      <c r="I56" s="9"/>
      <c r="J56" s="11">
        <f t="shared" si="29"/>
        <v>0</v>
      </c>
      <c r="K56" s="10">
        <f t="shared" si="30"/>
        <v>0</v>
      </c>
      <c r="L56" s="9">
        <f t="shared" si="31"/>
        <v>0</v>
      </c>
      <c r="M56" s="9">
        <f t="shared" si="32"/>
        <v>0</v>
      </c>
      <c r="N56" s="9">
        <f t="shared" si="33"/>
        <v>0</v>
      </c>
      <c r="O56" s="11">
        <f t="shared" si="34"/>
        <v>0</v>
      </c>
    </row>
    <row r="57" spans="1:15" ht="22.5" x14ac:dyDescent="0.25">
      <c r="A57" s="15">
        <v>39</v>
      </c>
      <c r="B57" s="20" t="s">
        <v>95</v>
      </c>
      <c r="C57" s="17" t="s">
        <v>61</v>
      </c>
      <c r="D57" s="18">
        <v>1655</v>
      </c>
      <c r="E57" s="10"/>
      <c r="F57" s="9"/>
      <c r="G57" s="9">
        <f t="shared" si="28"/>
        <v>0</v>
      </c>
      <c r="H57" s="9"/>
      <c r="I57" s="9"/>
      <c r="J57" s="11">
        <f t="shared" si="29"/>
        <v>0</v>
      </c>
      <c r="K57" s="10">
        <f t="shared" si="30"/>
        <v>0</v>
      </c>
      <c r="L57" s="9">
        <f t="shared" si="31"/>
        <v>0</v>
      </c>
      <c r="M57" s="9">
        <f t="shared" si="32"/>
        <v>0</v>
      </c>
      <c r="N57" s="9">
        <f t="shared" si="33"/>
        <v>0</v>
      </c>
      <c r="O57" s="11">
        <f t="shared" si="34"/>
        <v>0</v>
      </c>
    </row>
    <row r="58" spans="1:15" ht="22.5" x14ac:dyDescent="0.25">
      <c r="A58" s="15">
        <v>40</v>
      </c>
      <c r="B58" s="20" t="s">
        <v>96</v>
      </c>
      <c r="C58" s="17" t="s">
        <v>61</v>
      </c>
      <c r="D58" s="18">
        <v>1562</v>
      </c>
      <c r="E58" s="10"/>
      <c r="F58" s="9"/>
      <c r="G58" s="9">
        <f t="shared" si="28"/>
        <v>0</v>
      </c>
      <c r="H58" s="9"/>
      <c r="I58" s="9"/>
      <c r="J58" s="11">
        <f t="shared" si="29"/>
        <v>0</v>
      </c>
      <c r="K58" s="10">
        <f t="shared" si="30"/>
        <v>0</v>
      </c>
      <c r="L58" s="9">
        <f t="shared" si="31"/>
        <v>0</v>
      </c>
      <c r="M58" s="9">
        <f t="shared" si="32"/>
        <v>0</v>
      </c>
      <c r="N58" s="9">
        <f t="shared" si="33"/>
        <v>0</v>
      </c>
      <c r="O58" s="11">
        <f t="shared" si="34"/>
        <v>0</v>
      </c>
    </row>
    <row r="59" spans="1:15" ht="22.5" x14ac:dyDescent="0.25">
      <c r="A59" s="15">
        <v>41</v>
      </c>
      <c r="B59" s="20" t="s">
        <v>97</v>
      </c>
      <c r="C59" s="17" t="s">
        <v>61</v>
      </c>
      <c r="D59" s="18">
        <v>1562</v>
      </c>
      <c r="E59" s="10"/>
      <c r="F59" s="9"/>
      <c r="G59" s="9">
        <f t="shared" si="28"/>
        <v>0</v>
      </c>
      <c r="H59" s="9"/>
      <c r="I59" s="9"/>
      <c r="J59" s="11">
        <f t="shared" si="29"/>
        <v>0</v>
      </c>
      <c r="K59" s="10">
        <f t="shared" si="30"/>
        <v>0</v>
      </c>
      <c r="L59" s="9">
        <f t="shared" si="31"/>
        <v>0</v>
      </c>
      <c r="M59" s="9">
        <f t="shared" si="32"/>
        <v>0</v>
      </c>
      <c r="N59" s="9">
        <f t="shared" si="33"/>
        <v>0</v>
      </c>
      <c r="O59" s="11">
        <f t="shared" si="34"/>
        <v>0</v>
      </c>
    </row>
    <row r="60" spans="1:15" ht="22.5" x14ac:dyDescent="0.25">
      <c r="A60" s="15">
        <v>42</v>
      </c>
      <c r="B60" s="20" t="s">
        <v>98</v>
      </c>
      <c r="C60" s="17" t="s">
        <v>61</v>
      </c>
      <c r="D60" s="18">
        <v>20</v>
      </c>
      <c r="E60" s="10"/>
      <c r="F60" s="9"/>
      <c r="G60" s="9">
        <f t="shared" si="28"/>
        <v>0</v>
      </c>
      <c r="H60" s="9"/>
      <c r="I60" s="9"/>
      <c r="J60" s="11">
        <f t="shared" si="29"/>
        <v>0</v>
      </c>
      <c r="K60" s="10">
        <f t="shared" si="30"/>
        <v>0</v>
      </c>
      <c r="L60" s="9">
        <f t="shared" si="31"/>
        <v>0</v>
      </c>
      <c r="M60" s="9">
        <f t="shared" si="32"/>
        <v>0</v>
      </c>
      <c r="N60" s="9">
        <f t="shared" si="33"/>
        <v>0</v>
      </c>
      <c r="O60" s="11">
        <f t="shared" si="34"/>
        <v>0</v>
      </c>
    </row>
    <row r="61" spans="1:15" x14ac:dyDescent="0.25">
      <c r="A61" s="107" t="s">
        <v>266</v>
      </c>
      <c r="B61" s="108"/>
      <c r="C61" s="108"/>
      <c r="D61" s="108"/>
      <c r="E61" s="65"/>
      <c r="F61" s="65"/>
      <c r="G61" s="77"/>
      <c r="H61" s="77"/>
      <c r="I61" s="77"/>
      <c r="J61" s="78"/>
      <c r="K61" s="79"/>
      <c r="L61" s="77"/>
      <c r="M61" s="77"/>
      <c r="N61" s="77"/>
      <c r="O61" s="78"/>
    </row>
    <row r="62" spans="1:15" ht="33.75" x14ac:dyDescent="0.25">
      <c r="A62" s="15">
        <v>43</v>
      </c>
      <c r="B62" s="20" t="s">
        <v>92</v>
      </c>
      <c r="C62" s="17" t="s">
        <v>61</v>
      </c>
      <c r="D62" s="18">
        <v>4825</v>
      </c>
      <c r="E62" s="10"/>
      <c r="F62" s="9"/>
      <c r="G62" s="9">
        <f t="shared" ref="G62:G68" si="35">ROUND(E62*F62,2)</f>
        <v>0</v>
      </c>
      <c r="H62" s="9"/>
      <c r="I62" s="9"/>
      <c r="J62" s="11">
        <f t="shared" ref="J62:J68" si="36">SUM(G62+H62+I62)</f>
        <v>0</v>
      </c>
      <c r="K62" s="10">
        <f t="shared" ref="K62:K68" si="37">ROUND(D62*E62,2)</f>
        <v>0</v>
      </c>
      <c r="L62" s="9">
        <f t="shared" ref="L62:L68" si="38">ROUND(D62*G62,2)</f>
        <v>0</v>
      </c>
      <c r="M62" s="9">
        <f t="shared" ref="M62:M68" si="39">ROUND(D62*H62,2)</f>
        <v>0</v>
      </c>
      <c r="N62" s="9">
        <f t="shared" ref="N62:N68" si="40">ROUND(D62*I62,2)</f>
        <v>0</v>
      </c>
      <c r="O62" s="11">
        <f t="shared" ref="O62:O68" si="41">SUM(L62+M62+N62)</f>
        <v>0</v>
      </c>
    </row>
    <row r="63" spans="1:15" ht="33.75" x14ac:dyDescent="0.25">
      <c r="A63" s="15">
        <v>44</v>
      </c>
      <c r="B63" s="20" t="s">
        <v>93</v>
      </c>
      <c r="C63" s="17" t="s">
        <v>141</v>
      </c>
      <c r="D63" s="18">
        <v>1845</v>
      </c>
      <c r="E63" s="10"/>
      <c r="F63" s="9"/>
      <c r="G63" s="9">
        <f t="shared" si="35"/>
        <v>0</v>
      </c>
      <c r="H63" s="9"/>
      <c r="I63" s="9"/>
      <c r="J63" s="11">
        <f t="shared" si="36"/>
        <v>0</v>
      </c>
      <c r="K63" s="10">
        <f t="shared" si="37"/>
        <v>0</v>
      </c>
      <c r="L63" s="9">
        <f t="shared" si="38"/>
        <v>0</v>
      </c>
      <c r="M63" s="9">
        <f t="shared" si="39"/>
        <v>0</v>
      </c>
      <c r="N63" s="9">
        <f t="shared" si="40"/>
        <v>0</v>
      </c>
      <c r="O63" s="11">
        <f t="shared" si="41"/>
        <v>0</v>
      </c>
    </row>
    <row r="64" spans="1:15" ht="22.5" x14ac:dyDescent="0.25">
      <c r="A64" s="15">
        <v>45</v>
      </c>
      <c r="B64" s="20" t="s">
        <v>94</v>
      </c>
      <c r="C64" s="17" t="s">
        <v>61</v>
      </c>
      <c r="D64" s="18">
        <v>3712</v>
      </c>
      <c r="E64" s="10"/>
      <c r="F64" s="9"/>
      <c r="G64" s="9">
        <f t="shared" si="35"/>
        <v>0</v>
      </c>
      <c r="H64" s="9"/>
      <c r="I64" s="9"/>
      <c r="J64" s="11">
        <f t="shared" si="36"/>
        <v>0</v>
      </c>
      <c r="K64" s="10">
        <f t="shared" si="37"/>
        <v>0</v>
      </c>
      <c r="L64" s="9">
        <f t="shared" si="38"/>
        <v>0</v>
      </c>
      <c r="M64" s="9">
        <f t="shared" si="39"/>
        <v>0</v>
      </c>
      <c r="N64" s="9">
        <f t="shared" si="40"/>
        <v>0</v>
      </c>
      <c r="O64" s="11">
        <f t="shared" si="41"/>
        <v>0</v>
      </c>
    </row>
    <row r="65" spans="1:15" ht="22.5" x14ac:dyDescent="0.25">
      <c r="A65" s="15">
        <v>46</v>
      </c>
      <c r="B65" s="20" t="s">
        <v>95</v>
      </c>
      <c r="C65" s="17" t="s">
        <v>61</v>
      </c>
      <c r="D65" s="18">
        <v>3712</v>
      </c>
      <c r="E65" s="10"/>
      <c r="F65" s="9"/>
      <c r="G65" s="9">
        <f t="shared" si="35"/>
        <v>0</v>
      </c>
      <c r="H65" s="9"/>
      <c r="I65" s="9"/>
      <c r="J65" s="11">
        <f t="shared" si="36"/>
        <v>0</v>
      </c>
      <c r="K65" s="10">
        <f t="shared" si="37"/>
        <v>0</v>
      </c>
      <c r="L65" s="9">
        <f t="shared" si="38"/>
        <v>0</v>
      </c>
      <c r="M65" s="9">
        <f t="shared" si="39"/>
        <v>0</v>
      </c>
      <c r="N65" s="9">
        <f t="shared" si="40"/>
        <v>0</v>
      </c>
      <c r="O65" s="11">
        <f t="shared" si="41"/>
        <v>0</v>
      </c>
    </row>
    <row r="66" spans="1:15" x14ac:dyDescent="0.25">
      <c r="A66" s="15">
        <v>47</v>
      </c>
      <c r="B66" s="20" t="s">
        <v>99</v>
      </c>
      <c r="C66" s="17" t="s">
        <v>61</v>
      </c>
      <c r="D66" s="18">
        <v>3712</v>
      </c>
      <c r="E66" s="10"/>
      <c r="F66" s="9"/>
      <c r="G66" s="9">
        <f t="shared" si="35"/>
        <v>0</v>
      </c>
      <c r="H66" s="9"/>
      <c r="I66" s="9"/>
      <c r="J66" s="11">
        <f t="shared" si="36"/>
        <v>0</v>
      </c>
      <c r="K66" s="10">
        <f t="shared" si="37"/>
        <v>0</v>
      </c>
      <c r="L66" s="9">
        <f t="shared" si="38"/>
        <v>0</v>
      </c>
      <c r="M66" s="9">
        <f t="shared" si="39"/>
        <v>0</v>
      </c>
      <c r="N66" s="9">
        <f t="shared" si="40"/>
        <v>0</v>
      </c>
      <c r="O66" s="11">
        <f t="shared" si="41"/>
        <v>0</v>
      </c>
    </row>
    <row r="67" spans="1:15" ht="33.75" x14ac:dyDescent="0.25">
      <c r="A67" s="15">
        <v>48</v>
      </c>
      <c r="B67" s="20" t="s">
        <v>100</v>
      </c>
      <c r="C67" s="17" t="s">
        <v>61</v>
      </c>
      <c r="D67" s="18">
        <v>2210</v>
      </c>
      <c r="E67" s="10"/>
      <c r="F67" s="9"/>
      <c r="G67" s="9">
        <f t="shared" si="35"/>
        <v>0</v>
      </c>
      <c r="H67" s="9"/>
      <c r="I67" s="9"/>
      <c r="J67" s="11">
        <f t="shared" si="36"/>
        <v>0</v>
      </c>
      <c r="K67" s="10">
        <f t="shared" si="37"/>
        <v>0</v>
      </c>
      <c r="L67" s="9">
        <f t="shared" si="38"/>
        <v>0</v>
      </c>
      <c r="M67" s="9">
        <f t="shared" si="39"/>
        <v>0</v>
      </c>
      <c r="N67" s="9">
        <f t="shared" si="40"/>
        <v>0</v>
      </c>
      <c r="O67" s="11">
        <f t="shared" si="41"/>
        <v>0</v>
      </c>
    </row>
    <row r="68" spans="1:15" ht="33.75" x14ac:dyDescent="0.25">
      <c r="A68" s="15">
        <v>49</v>
      </c>
      <c r="B68" s="20" t="s">
        <v>101</v>
      </c>
      <c r="C68" s="17" t="s">
        <v>61</v>
      </c>
      <c r="D68" s="18">
        <v>1502</v>
      </c>
      <c r="E68" s="10"/>
      <c r="F68" s="9"/>
      <c r="G68" s="9">
        <f t="shared" si="35"/>
        <v>0</v>
      </c>
      <c r="H68" s="9"/>
      <c r="I68" s="9"/>
      <c r="J68" s="11">
        <f t="shared" si="36"/>
        <v>0</v>
      </c>
      <c r="K68" s="10">
        <f t="shared" si="37"/>
        <v>0</v>
      </c>
      <c r="L68" s="9">
        <f t="shared" si="38"/>
        <v>0</v>
      </c>
      <c r="M68" s="9">
        <f t="shared" si="39"/>
        <v>0</v>
      </c>
      <c r="N68" s="9">
        <f t="shared" si="40"/>
        <v>0</v>
      </c>
      <c r="O68" s="11">
        <f t="shared" si="41"/>
        <v>0</v>
      </c>
    </row>
    <row r="69" spans="1:15" x14ac:dyDescent="0.25">
      <c r="A69" s="107" t="s">
        <v>267</v>
      </c>
      <c r="B69" s="108"/>
      <c r="C69" s="108"/>
      <c r="D69" s="108"/>
      <c r="E69" s="65"/>
      <c r="F69" s="65"/>
      <c r="G69" s="77"/>
      <c r="H69" s="77"/>
      <c r="I69" s="77"/>
      <c r="J69" s="78"/>
      <c r="K69" s="79"/>
      <c r="L69" s="77"/>
      <c r="M69" s="77"/>
      <c r="N69" s="77"/>
      <c r="O69" s="78"/>
    </row>
    <row r="70" spans="1:15" ht="22.5" x14ac:dyDescent="0.25">
      <c r="A70" s="15">
        <v>50</v>
      </c>
      <c r="B70" s="20" t="s">
        <v>301</v>
      </c>
      <c r="C70" s="17" t="s">
        <v>141</v>
      </c>
      <c r="D70" s="18">
        <v>52</v>
      </c>
      <c r="E70" s="10"/>
      <c r="F70" s="9"/>
      <c r="G70" s="9">
        <f t="shared" ref="G70:G75" si="42">ROUND(E70*F70,2)</f>
        <v>0</v>
      </c>
      <c r="H70" s="9"/>
      <c r="I70" s="9"/>
      <c r="J70" s="11">
        <f t="shared" ref="J70:J75" si="43">SUM(G70+H70+I70)</f>
        <v>0</v>
      </c>
      <c r="K70" s="10">
        <f t="shared" ref="K70:K75" si="44">ROUND(D70*E70,2)</f>
        <v>0</v>
      </c>
      <c r="L70" s="9">
        <f t="shared" ref="L70:L75" si="45">ROUND(D70*G70,2)</f>
        <v>0</v>
      </c>
      <c r="M70" s="9">
        <f t="shared" ref="M70:M75" si="46">ROUND(D70*H70,2)</f>
        <v>0</v>
      </c>
      <c r="N70" s="9">
        <f t="shared" ref="N70:N75" si="47">ROUND(D70*I70,2)</f>
        <v>0</v>
      </c>
      <c r="O70" s="11">
        <f t="shared" ref="O70:O75" si="48">SUM(L70+M70+N70)</f>
        <v>0</v>
      </c>
    </row>
    <row r="71" spans="1:15" ht="22.5" x14ac:dyDescent="0.25">
      <c r="A71" s="15">
        <v>51</v>
      </c>
      <c r="B71" s="20" t="s">
        <v>94</v>
      </c>
      <c r="C71" s="17" t="s">
        <v>61</v>
      </c>
      <c r="D71" s="22">
        <v>135</v>
      </c>
      <c r="E71" s="10"/>
      <c r="F71" s="9"/>
      <c r="G71" s="9">
        <f t="shared" si="42"/>
        <v>0</v>
      </c>
      <c r="H71" s="9"/>
      <c r="I71" s="9"/>
      <c r="J71" s="11">
        <f t="shared" si="43"/>
        <v>0</v>
      </c>
      <c r="K71" s="10">
        <f t="shared" si="44"/>
        <v>0</v>
      </c>
      <c r="L71" s="9">
        <f t="shared" si="45"/>
        <v>0</v>
      </c>
      <c r="M71" s="9">
        <f t="shared" si="46"/>
        <v>0</v>
      </c>
      <c r="N71" s="9">
        <f t="shared" si="47"/>
        <v>0</v>
      </c>
      <c r="O71" s="11">
        <f t="shared" si="48"/>
        <v>0</v>
      </c>
    </row>
    <row r="72" spans="1:15" ht="22.5" x14ac:dyDescent="0.25">
      <c r="A72" s="15">
        <v>52</v>
      </c>
      <c r="B72" s="20" t="s">
        <v>95</v>
      </c>
      <c r="C72" s="17" t="s">
        <v>61</v>
      </c>
      <c r="D72" s="18">
        <v>135</v>
      </c>
      <c r="E72" s="10"/>
      <c r="F72" s="9"/>
      <c r="G72" s="9">
        <f t="shared" si="42"/>
        <v>0</v>
      </c>
      <c r="H72" s="9"/>
      <c r="I72" s="9"/>
      <c r="J72" s="11">
        <f t="shared" si="43"/>
        <v>0</v>
      </c>
      <c r="K72" s="10">
        <f t="shared" si="44"/>
        <v>0</v>
      </c>
      <c r="L72" s="9">
        <f t="shared" si="45"/>
        <v>0</v>
      </c>
      <c r="M72" s="9">
        <f t="shared" si="46"/>
        <v>0</v>
      </c>
      <c r="N72" s="9">
        <f t="shared" si="47"/>
        <v>0</v>
      </c>
      <c r="O72" s="11">
        <f t="shared" si="48"/>
        <v>0</v>
      </c>
    </row>
    <row r="73" spans="1:15" x14ac:dyDescent="0.25">
      <c r="A73" s="15">
        <v>53</v>
      </c>
      <c r="B73" s="20" t="s">
        <v>99</v>
      </c>
      <c r="C73" s="17" t="s">
        <v>61</v>
      </c>
      <c r="D73" s="18">
        <v>135</v>
      </c>
      <c r="E73" s="10"/>
      <c r="F73" s="9"/>
      <c r="G73" s="9">
        <f t="shared" si="42"/>
        <v>0</v>
      </c>
      <c r="H73" s="9"/>
      <c r="I73" s="9"/>
      <c r="J73" s="11">
        <f t="shared" si="43"/>
        <v>0</v>
      </c>
      <c r="K73" s="10">
        <f t="shared" si="44"/>
        <v>0</v>
      </c>
      <c r="L73" s="9">
        <f t="shared" si="45"/>
        <v>0</v>
      </c>
      <c r="M73" s="9">
        <f t="shared" si="46"/>
        <v>0</v>
      </c>
      <c r="N73" s="9">
        <f t="shared" si="47"/>
        <v>0</v>
      </c>
      <c r="O73" s="11">
        <f t="shared" si="48"/>
        <v>0</v>
      </c>
    </row>
    <row r="74" spans="1:15" ht="33.75" x14ac:dyDescent="0.25">
      <c r="A74" s="15">
        <v>54</v>
      </c>
      <c r="B74" s="20" t="s">
        <v>102</v>
      </c>
      <c r="C74" s="17" t="s">
        <v>61</v>
      </c>
      <c r="D74" s="18">
        <v>125</v>
      </c>
      <c r="E74" s="10"/>
      <c r="F74" s="9"/>
      <c r="G74" s="9">
        <f t="shared" si="42"/>
        <v>0</v>
      </c>
      <c r="H74" s="9"/>
      <c r="I74" s="9"/>
      <c r="J74" s="11">
        <f t="shared" si="43"/>
        <v>0</v>
      </c>
      <c r="K74" s="10">
        <f t="shared" si="44"/>
        <v>0</v>
      </c>
      <c r="L74" s="9">
        <f t="shared" si="45"/>
        <v>0</v>
      </c>
      <c r="M74" s="9">
        <f t="shared" si="46"/>
        <v>0</v>
      </c>
      <c r="N74" s="9">
        <f t="shared" si="47"/>
        <v>0</v>
      </c>
      <c r="O74" s="11">
        <f t="shared" si="48"/>
        <v>0</v>
      </c>
    </row>
    <row r="75" spans="1:15" ht="33.75" x14ac:dyDescent="0.25">
      <c r="A75" s="15">
        <v>55</v>
      </c>
      <c r="B75" s="20" t="s">
        <v>101</v>
      </c>
      <c r="C75" s="17" t="s">
        <v>61</v>
      </c>
      <c r="D75" s="18">
        <v>10</v>
      </c>
      <c r="E75" s="10"/>
      <c r="F75" s="9"/>
      <c r="G75" s="9">
        <f t="shared" si="42"/>
        <v>0</v>
      </c>
      <c r="H75" s="9"/>
      <c r="I75" s="9"/>
      <c r="J75" s="11">
        <f t="shared" si="43"/>
        <v>0</v>
      </c>
      <c r="K75" s="10">
        <f t="shared" si="44"/>
        <v>0</v>
      </c>
      <c r="L75" s="9">
        <f t="shared" si="45"/>
        <v>0</v>
      </c>
      <c r="M75" s="9">
        <f t="shared" si="46"/>
        <v>0</v>
      </c>
      <c r="N75" s="9">
        <f t="shared" si="47"/>
        <v>0</v>
      </c>
      <c r="O75" s="11">
        <f t="shared" si="48"/>
        <v>0</v>
      </c>
    </row>
    <row r="76" spans="1:15" x14ac:dyDescent="0.25">
      <c r="A76" s="107" t="s">
        <v>268</v>
      </c>
      <c r="B76" s="108"/>
      <c r="C76" s="108"/>
      <c r="D76" s="108"/>
      <c r="E76" s="65"/>
      <c r="F76" s="65"/>
      <c r="G76" s="77"/>
      <c r="H76" s="77"/>
      <c r="I76" s="77"/>
      <c r="J76" s="78"/>
      <c r="K76" s="79"/>
      <c r="L76" s="77"/>
      <c r="M76" s="77"/>
      <c r="N76" s="77"/>
      <c r="O76" s="78"/>
    </row>
    <row r="77" spans="1:15" ht="24.75" customHeight="1" x14ac:dyDescent="0.25">
      <c r="A77" s="15">
        <v>56</v>
      </c>
      <c r="B77" s="20" t="s">
        <v>303</v>
      </c>
      <c r="C77" s="17" t="s">
        <v>141</v>
      </c>
      <c r="D77" s="18">
        <v>371</v>
      </c>
      <c r="E77" s="10"/>
      <c r="F77" s="9"/>
      <c r="G77" s="9">
        <f t="shared" ref="G77:G81" si="49">ROUND(E77*F77,2)</f>
        <v>0</v>
      </c>
      <c r="H77" s="9"/>
      <c r="I77" s="9"/>
      <c r="J77" s="11">
        <f t="shared" ref="J77:J81" si="50">SUM(G77+H77+I77)</f>
        <v>0</v>
      </c>
      <c r="K77" s="10">
        <f t="shared" ref="K77:K81" si="51">ROUND(D77*E77,2)</f>
        <v>0</v>
      </c>
      <c r="L77" s="9">
        <f t="shared" ref="L77:L81" si="52">ROUND(D77*G77,2)</f>
        <v>0</v>
      </c>
      <c r="M77" s="9">
        <f t="shared" ref="M77:M81" si="53">ROUND(D77*H77,2)</f>
        <v>0</v>
      </c>
      <c r="N77" s="9">
        <f t="shared" ref="N77:N81" si="54">ROUND(D77*I77,2)</f>
        <v>0</v>
      </c>
      <c r="O77" s="11">
        <f t="shared" ref="O77:O81" si="55">SUM(L77+M77+N77)</f>
        <v>0</v>
      </c>
    </row>
    <row r="78" spans="1:15" ht="22.5" x14ac:dyDescent="0.25">
      <c r="A78" s="15">
        <v>57</v>
      </c>
      <c r="B78" s="20" t="s">
        <v>142</v>
      </c>
      <c r="C78" s="17" t="s">
        <v>61</v>
      </c>
      <c r="D78" s="18">
        <v>887</v>
      </c>
      <c r="E78" s="10"/>
      <c r="F78" s="9"/>
      <c r="G78" s="9">
        <f t="shared" si="49"/>
        <v>0</v>
      </c>
      <c r="H78" s="9"/>
      <c r="I78" s="9"/>
      <c r="J78" s="11">
        <f t="shared" si="50"/>
        <v>0</v>
      </c>
      <c r="K78" s="10">
        <f t="shared" si="51"/>
        <v>0</v>
      </c>
      <c r="L78" s="9">
        <f t="shared" si="52"/>
        <v>0</v>
      </c>
      <c r="M78" s="9">
        <f t="shared" si="53"/>
        <v>0</v>
      </c>
      <c r="N78" s="9">
        <f t="shared" si="54"/>
        <v>0</v>
      </c>
      <c r="O78" s="11">
        <f t="shared" si="55"/>
        <v>0</v>
      </c>
    </row>
    <row r="79" spans="1:15" ht="17.25" customHeight="1" x14ac:dyDescent="0.25">
      <c r="A79" s="15">
        <v>58</v>
      </c>
      <c r="B79" s="20" t="s">
        <v>103</v>
      </c>
      <c r="C79" s="17" t="s">
        <v>61</v>
      </c>
      <c r="D79" s="18">
        <v>887</v>
      </c>
      <c r="E79" s="10"/>
      <c r="F79" s="9"/>
      <c r="G79" s="9">
        <f t="shared" si="49"/>
        <v>0</v>
      </c>
      <c r="H79" s="9"/>
      <c r="I79" s="9"/>
      <c r="J79" s="11">
        <f t="shared" si="50"/>
        <v>0</v>
      </c>
      <c r="K79" s="10">
        <f t="shared" si="51"/>
        <v>0</v>
      </c>
      <c r="L79" s="9">
        <f t="shared" si="52"/>
        <v>0</v>
      </c>
      <c r="M79" s="9">
        <f t="shared" si="53"/>
        <v>0</v>
      </c>
      <c r="N79" s="9">
        <f t="shared" si="54"/>
        <v>0</v>
      </c>
      <c r="O79" s="11">
        <f t="shared" si="55"/>
        <v>0</v>
      </c>
    </row>
    <row r="80" spans="1:15" ht="40.5" customHeight="1" x14ac:dyDescent="0.25">
      <c r="A80" s="15">
        <v>59</v>
      </c>
      <c r="B80" s="20" t="s">
        <v>304</v>
      </c>
      <c r="C80" s="17" t="s">
        <v>61</v>
      </c>
      <c r="D80" s="18">
        <v>858</v>
      </c>
      <c r="E80" s="10"/>
      <c r="F80" s="9"/>
      <c r="G80" s="9">
        <f t="shared" si="49"/>
        <v>0</v>
      </c>
      <c r="H80" s="9"/>
      <c r="I80" s="9"/>
      <c r="J80" s="11">
        <f t="shared" si="50"/>
        <v>0</v>
      </c>
      <c r="K80" s="10">
        <f t="shared" si="51"/>
        <v>0</v>
      </c>
      <c r="L80" s="9">
        <f t="shared" si="52"/>
        <v>0</v>
      </c>
      <c r="M80" s="9">
        <f t="shared" si="53"/>
        <v>0</v>
      </c>
      <c r="N80" s="9">
        <f t="shared" si="54"/>
        <v>0</v>
      </c>
      <c r="O80" s="11">
        <f t="shared" si="55"/>
        <v>0</v>
      </c>
    </row>
    <row r="81" spans="1:15" ht="22.5" x14ac:dyDescent="0.25">
      <c r="A81" s="15">
        <v>60</v>
      </c>
      <c r="B81" s="20" t="s">
        <v>104</v>
      </c>
      <c r="C81" s="17" t="s">
        <v>61</v>
      </c>
      <c r="D81" s="18">
        <v>29</v>
      </c>
      <c r="E81" s="10"/>
      <c r="F81" s="9"/>
      <c r="G81" s="9">
        <f t="shared" si="49"/>
        <v>0</v>
      </c>
      <c r="H81" s="9"/>
      <c r="I81" s="9"/>
      <c r="J81" s="11">
        <f t="shared" si="50"/>
        <v>0</v>
      </c>
      <c r="K81" s="10">
        <f t="shared" si="51"/>
        <v>0</v>
      </c>
      <c r="L81" s="9">
        <f t="shared" si="52"/>
        <v>0</v>
      </c>
      <c r="M81" s="9">
        <f t="shared" si="53"/>
        <v>0</v>
      </c>
      <c r="N81" s="9">
        <f t="shared" si="54"/>
        <v>0</v>
      </c>
      <c r="O81" s="11">
        <f t="shared" si="55"/>
        <v>0</v>
      </c>
    </row>
    <row r="82" spans="1:15" x14ac:dyDescent="0.25">
      <c r="A82" s="107" t="s">
        <v>269</v>
      </c>
      <c r="B82" s="108"/>
      <c r="C82" s="108"/>
      <c r="D82" s="108"/>
      <c r="E82" s="65"/>
      <c r="F82" s="65"/>
      <c r="G82" s="77"/>
      <c r="H82" s="77"/>
      <c r="I82" s="77"/>
      <c r="J82" s="78"/>
      <c r="K82" s="79"/>
      <c r="L82" s="77"/>
      <c r="M82" s="77"/>
      <c r="N82" s="77"/>
      <c r="O82" s="78"/>
    </row>
    <row r="83" spans="1:15" ht="26.25" customHeight="1" x14ac:dyDescent="0.25">
      <c r="A83" s="15">
        <v>61</v>
      </c>
      <c r="B83" s="20" t="s">
        <v>305</v>
      </c>
      <c r="C83" s="17" t="s">
        <v>141</v>
      </c>
      <c r="D83" s="18">
        <v>28</v>
      </c>
      <c r="E83" s="10"/>
      <c r="F83" s="9"/>
      <c r="G83" s="9">
        <f t="shared" ref="G83:G86" si="56">ROUND(E83*F83,2)</f>
        <v>0</v>
      </c>
      <c r="H83" s="9"/>
      <c r="I83" s="9"/>
      <c r="J83" s="11">
        <f t="shared" ref="J83:J86" si="57">SUM(G83+H83+I83)</f>
        <v>0</v>
      </c>
      <c r="K83" s="10">
        <f t="shared" ref="K83:K86" si="58">ROUND(D83*E83,2)</f>
        <v>0</v>
      </c>
      <c r="L83" s="9">
        <f t="shared" ref="L83:L86" si="59">ROUND(D83*G83,2)</f>
        <v>0</v>
      </c>
      <c r="M83" s="9">
        <f t="shared" ref="M83:M86" si="60">ROUND(D83*H83,2)</f>
        <v>0</v>
      </c>
      <c r="N83" s="9">
        <f t="shared" ref="N83:N86" si="61">ROUND(D83*I83,2)</f>
        <v>0</v>
      </c>
      <c r="O83" s="11">
        <f t="shared" ref="O83:O86" si="62">SUM(L83+M83+N83)</f>
        <v>0</v>
      </c>
    </row>
    <row r="84" spans="1:15" ht="22.5" x14ac:dyDescent="0.25">
      <c r="A84" s="15">
        <v>62</v>
      </c>
      <c r="B84" s="20" t="s">
        <v>94</v>
      </c>
      <c r="C84" s="17" t="s">
        <v>61</v>
      </c>
      <c r="D84" s="18">
        <v>65</v>
      </c>
      <c r="E84" s="10"/>
      <c r="F84" s="9"/>
      <c r="G84" s="9">
        <f t="shared" si="56"/>
        <v>0</v>
      </c>
      <c r="H84" s="9"/>
      <c r="I84" s="9"/>
      <c r="J84" s="11">
        <f t="shared" si="57"/>
        <v>0</v>
      </c>
      <c r="K84" s="10">
        <f t="shared" si="58"/>
        <v>0</v>
      </c>
      <c r="L84" s="9">
        <f t="shared" si="59"/>
        <v>0</v>
      </c>
      <c r="M84" s="9">
        <f t="shared" si="60"/>
        <v>0</v>
      </c>
      <c r="N84" s="9">
        <f t="shared" si="61"/>
        <v>0</v>
      </c>
      <c r="O84" s="11">
        <f t="shared" si="62"/>
        <v>0</v>
      </c>
    </row>
    <row r="85" spans="1:15" ht="22.5" x14ac:dyDescent="0.25">
      <c r="A85" s="15">
        <v>63</v>
      </c>
      <c r="B85" s="20" t="s">
        <v>105</v>
      </c>
      <c r="C85" s="17" t="s">
        <v>61</v>
      </c>
      <c r="D85" s="18">
        <v>65</v>
      </c>
      <c r="E85" s="10"/>
      <c r="F85" s="9"/>
      <c r="G85" s="9">
        <f t="shared" si="56"/>
        <v>0</v>
      </c>
      <c r="H85" s="9"/>
      <c r="I85" s="9"/>
      <c r="J85" s="11">
        <f t="shared" si="57"/>
        <v>0</v>
      </c>
      <c r="K85" s="10">
        <f t="shared" si="58"/>
        <v>0</v>
      </c>
      <c r="L85" s="9">
        <f t="shared" si="59"/>
        <v>0</v>
      </c>
      <c r="M85" s="9">
        <f t="shared" si="60"/>
        <v>0</v>
      </c>
      <c r="N85" s="9">
        <f t="shared" si="61"/>
        <v>0</v>
      </c>
      <c r="O85" s="11">
        <f t="shared" si="62"/>
        <v>0</v>
      </c>
    </row>
    <row r="86" spans="1:15" ht="22.5" x14ac:dyDescent="0.25">
      <c r="A86" s="15">
        <v>64</v>
      </c>
      <c r="B86" s="20" t="s">
        <v>106</v>
      </c>
      <c r="C86" s="17" t="s">
        <v>61</v>
      </c>
      <c r="D86" s="18">
        <v>65</v>
      </c>
      <c r="E86" s="10"/>
      <c r="F86" s="9"/>
      <c r="G86" s="9">
        <f t="shared" si="56"/>
        <v>0</v>
      </c>
      <c r="H86" s="9"/>
      <c r="I86" s="9"/>
      <c r="J86" s="11">
        <f t="shared" si="57"/>
        <v>0</v>
      </c>
      <c r="K86" s="10">
        <f t="shared" si="58"/>
        <v>0</v>
      </c>
      <c r="L86" s="9">
        <f t="shared" si="59"/>
        <v>0</v>
      </c>
      <c r="M86" s="9">
        <f t="shared" si="60"/>
        <v>0</v>
      </c>
      <c r="N86" s="9">
        <f t="shared" si="61"/>
        <v>0</v>
      </c>
      <c r="O86" s="11">
        <f t="shared" si="62"/>
        <v>0</v>
      </c>
    </row>
    <row r="87" spans="1:15" x14ac:dyDescent="0.25">
      <c r="A87" s="107" t="s">
        <v>270</v>
      </c>
      <c r="B87" s="108"/>
      <c r="C87" s="108"/>
      <c r="D87" s="108"/>
      <c r="E87" s="65"/>
      <c r="F87" s="65"/>
      <c r="G87" s="77"/>
      <c r="H87" s="77"/>
      <c r="I87" s="77"/>
      <c r="J87" s="78"/>
      <c r="K87" s="79"/>
      <c r="L87" s="77"/>
      <c r="M87" s="77"/>
      <c r="N87" s="77"/>
      <c r="O87" s="78"/>
    </row>
    <row r="88" spans="1:15" ht="22.5" x14ac:dyDescent="0.25">
      <c r="A88" s="15">
        <v>65</v>
      </c>
      <c r="B88" s="20" t="s">
        <v>301</v>
      </c>
      <c r="C88" s="17" t="s">
        <v>141</v>
      </c>
      <c r="D88" s="18">
        <v>345</v>
      </c>
      <c r="E88" s="10"/>
      <c r="F88" s="9"/>
      <c r="G88" s="9">
        <f t="shared" ref="G88:G92" si="63">ROUND(E88*F88,2)</f>
        <v>0</v>
      </c>
      <c r="H88" s="9"/>
      <c r="I88" s="9"/>
      <c r="J88" s="11">
        <f t="shared" ref="J88:J92" si="64">SUM(G88+H88+I88)</f>
        <v>0</v>
      </c>
      <c r="K88" s="10">
        <f t="shared" ref="K88:K92" si="65">ROUND(D88*E88,2)</f>
        <v>0</v>
      </c>
      <c r="L88" s="9">
        <f t="shared" ref="L88:L92" si="66">ROUND(D88*G88,2)</f>
        <v>0</v>
      </c>
      <c r="M88" s="9">
        <f t="shared" ref="M88:M92" si="67">ROUND(D88*H88,2)</f>
        <v>0</v>
      </c>
      <c r="N88" s="9">
        <f t="shared" ref="N88:N92" si="68">ROUND(D88*I88,2)</f>
        <v>0</v>
      </c>
      <c r="O88" s="11">
        <f t="shared" ref="O88:O92" si="69">SUM(L88+M88+N88)</f>
        <v>0</v>
      </c>
    </row>
    <row r="89" spans="1:15" ht="22.5" x14ac:dyDescent="0.25">
      <c r="A89" s="15">
        <v>66</v>
      </c>
      <c r="B89" s="20" t="s">
        <v>94</v>
      </c>
      <c r="C89" s="17" t="s">
        <v>141</v>
      </c>
      <c r="D89" s="18">
        <v>818</v>
      </c>
      <c r="E89" s="10"/>
      <c r="F89" s="9"/>
      <c r="G89" s="9">
        <f t="shared" si="63"/>
        <v>0</v>
      </c>
      <c r="H89" s="9"/>
      <c r="I89" s="9"/>
      <c r="J89" s="11">
        <f t="shared" si="64"/>
        <v>0</v>
      </c>
      <c r="K89" s="10">
        <f t="shared" si="65"/>
        <v>0</v>
      </c>
      <c r="L89" s="9">
        <f t="shared" si="66"/>
        <v>0</v>
      </c>
      <c r="M89" s="9">
        <f t="shared" si="67"/>
        <v>0</v>
      </c>
      <c r="N89" s="9">
        <f t="shared" si="68"/>
        <v>0</v>
      </c>
      <c r="O89" s="11">
        <f t="shared" si="69"/>
        <v>0</v>
      </c>
    </row>
    <row r="90" spans="1:15" ht="22.5" x14ac:dyDescent="0.25">
      <c r="A90" s="15">
        <v>67</v>
      </c>
      <c r="B90" s="20" t="s">
        <v>105</v>
      </c>
      <c r="C90" s="17" t="s">
        <v>61</v>
      </c>
      <c r="D90" s="18">
        <v>818</v>
      </c>
      <c r="E90" s="10"/>
      <c r="F90" s="9"/>
      <c r="G90" s="9">
        <f t="shared" si="63"/>
        <v>0</v>
      </c>
      <c r="H90" s="9"/>
      <c r="I90" s="9"/>
      <c r="J90" s="11">
        <f t="shared" si="64"/>
        <v>0</v>
      </c>
      <c r="K90" s="10">
        <f t="shared" si="65"/>
        <v>0</v>
      </c>
      <c r="L90" s="9">
        <f t="shared" si="66"/>
        <v>0</v>
      </c>
      <c r="M90" s="9">
        <f t="shared" si="67"/>
        <v>0</v>
      </c>
      <c r="N90" s="9">
        <f t="shared" si="68"/>
        <v>0</v>
      </c>
      <c r="O90" s="11">
        <f t="shared" si="69"/>
        <v>0</v>
      </c>
    </row>
    <row r="91" spans="1:15" ht="22.5" x14ac:dyDescent="0.25">
      <c r="A91" s="15">
        <v>68</v>
      </c>
      <c r="B91" s="20" t="s">
        <v>103</v>
      </c>
      <c r="C91" s="17" t="s">
        <v>61</v>
      </c>
      <c r="D91" s="18">
        <v>818</v>
      </c>
      <c r="E91" s="10"/>
      <c r="F91" s="9"/>
      <c r="G91" s="9">
        <f t="shared" si="63"/>
        <v>0</v>
      </c>
      <c r="H91" s="9"/>
      <c r="I91" s="9"/>
      <c r="J91" s="11">
        <f t="shared" si="64"/>
        <v>0</v>
      </c>
      <c r="K91" s="10">
        <f t="shared" si="65"/>
        <v>0</v>
      </c>
      <c r="L91" s="9">
        <f t="shared" si="66"/>
        <v>0</v>
      </c>
      <c r="M91" s="9">
        <f t="shared" si="67"/>
        <v>0</v>
      </c>
      <c r="N91" s="9">
        <f t="shared" si="68"/>
        <v>0</v>
      </c>
      <c r="O91" s="11">
        <f t="shared" si="69"/>
        <v>0</v>
      </c>
    </row>
    <row r="92" spans="1:15" ht="22.5" x14ac:dyDescent="0.25">
      <c r="A92" s="15">
        <v>69</v>
      </c>
      <c r="B92" s="20" t="s">
        <v>107</v>
      </c>
      <c r="C92" s="17" t="s">
        <v>61</v>
      </c>
      <c r="D92" s="18">
        <v>818</v>
      </c>
      <c r="E92" s="10"/>
      <c r="F92" s="9"/>
      <c r="G92" s="9">
        <f t="shared" si="63"/>
        <v>0</v>
      </c>
      <c r="H92" s="9"/>
      <c r="I92" s="9"/>
      <c r="J92" s="11">
        <f t="shared" si="64"/>
        <v>0</v>
      </c>
      <c r="K92" s="10">
        <f t="shared" si="65"/>
        <v>0</v>
      </c>
      <c r="L92" s="9">
        <f t="shared" si="66"/>
        <v>0</v>
      </c>
      <c r="M92" s="9">
        <f t="shared" si="67"/>
        <v>0</v>
      </c>
      <c r="N92" s="9">
        <f t="shared" si="68"/>
        <v>0</v>
      </c>
      <c r="O92" s="11">
        <f t="shared" si="69"/>
        <v>0</v>
      </c>
    </row>
    <row r="93" spans="1:15" x14ac:dyDescent="0.25">
      <c r="A93" s="107" t="s">
        <v>279</v>
      </c>
      <c r="B93" s="108"/>
      <c r="C93" s="108"/>
      <c r="D93" s="108"/>
      <c r="E93" s="65"/>
      <c r="F93" s="65"/>
      <c r="G93" s="77"/>
      <c r="H93" s="77"/>
      <c r="I93" s="77"/>
      <c r="J93" s="78"/>
      <c r="K93" s="79"/>
      <c r="L93" s="77"/>
      <c r="M93" s="77"/>
      <c r="N93" s="77"/>
      <c r="O93" s="78"/>
    </row>
    <row r="94" spans="1:15" x14ac:dyDescent="0.25">
      <c r="A94" s="15">
        <v>70</v>
      </c>
      <c r="B94" s="20" t="s">
        <v>108</v>
      </c>
      <c r="C94" s="17" t="s">
        <v>61</v>
      </c>
      <c r="D94" s="18">
        <v>105</v>
      </c>
      <c r="E94" s="10"/>
      <c r="F94" s="9"/>
      <c r="G94" s="9">
        <f t="shared" ref="G94:G96" si="70">ROUND(E94*F94,2)</f>
        <v>0</v>
      </c>
      <c r="H94" s="9"/>
      <c r="I94" s="9"/>
      <c r="J94" s="11">
        <f t="shared" ref="J94:J96" si="71">SUM(G94+H94+I94)</f>
        <v>0</v>
      </c>
      <c r="K94" s="10">
        <f t="shared" ref="K94:K96" si="72">ROUND(D94*E94,2)</f>
        <v>0</v>
      </c>
      <c r="L94" s="9">
        <f t="shared" ref="L94:L96" si="73">ROUND(D94*G94,2)</f>
        <v>0</v>
      </c>
      <c r="M94" s="9">
        <f t="shared" ref="M94:M96" si="74">ROUND(D94*H94,2)</f>
        <v>0</v>
      </c>
      <c r="N94" s="9">
        <f t="shared" ref="N94:N96" si="75">ROUND(D94*I94,2)</f>
        <v>0</v>
      </c>
      <c r="O94" s="11">
        <f t="shared" ref="O94:O96" si="76">SUM(L94+M94+N94)</f>
        <v>0</v>
      </c>
    </row>
    <row r="95" spans="1:15" ht="22.5" x14ac:dyDescent="0.25">
      <c r="A95" s="15">
        <v>71</v>
      </c>
      <c r="B95" s="20" t="s">
        <v>103</v>
      </c>
      <c r="C95" s="17" t="s">
        <v>61</v>
      </c>
      <c r="D95" s="18">
        <v>105</v>
      </c>
      <c r="E95" s="10"/>
      <c r="F95" s="9"/>
      <c r="G95" s="9">
        <f t="shared" si="70"/>
        <v>0</v>
      </c>
      <c r="H95" s="9"/>
      <c r="I95" s="9"/>
      <c r="J95" s="11">
        <f t="shared" si="71"/>
        <v>0</v>
      </c>
      <c r="K95" s="10">
        <f t="shared" si="72"/>
        <v>0</v>
      </c>
      <c r="L95" s="9">
        <f t="shared" si="73"/>
        <v>0</v>
      </c>
      <c r="M95" s="9">
        <f t="shared" si="74"/>
        <v>0</v>
      </c>
      <c r="N95" s="9">
        <f t="shared" si="75"/>
        <v>0</v>
      </c>
      <c r="O95" s="11">
        <f t="shared" si="76"/>
        <v>0</v>
      </c>
    </row>
    <row r="96" spans="1:15" ht="22.5" x14ac:dyDescent="0.25">
      <c r="A96" s="15">
        <v>72</v>
      </c>
      <c r="B96" s="20" t="s">
        <v>109</v>
      </c>
      <c r="C96" s="17" t="s">
        <v>61</v>
      </c>
      <c r="D96" s="18">
        <v>105</v>
      </c>
      <c r="E96" s="10"/>
      <c r="F96" s="9"/>
      <c r="G96" s="9">
        <f t="shared" si="70"/>
        <v>0</v>
      </c>
      <c r="H96" s="9"/>
      <c r="I96" s="9"/>
      <c r="J96" s="11">
        <f t="shared" si="71"/>
        <v>0</v>
      </c>
      <c r="K96" s="10">
        <f t="shared" si="72"/>
        <v>0</v>
      </c>
      <c r="L96" s="9">
        <f t="shared" si="73"/>
        <v>0</v>
      </c>
      <c r="M96" s="9">
        <f t="shared" si="74"/>
        <v>0</v>
      </c>
      <c r="N96" s="9">
        <f t="shared" si="75"/>
        <v>0</v>
      </c>
      <c r="O96" s="11">
        <f t="shared" si="76"/>
        <v>0</v>
      </c>
    </row>
    <row r="97" spans="1:15" x14ac:dyDescent="0.25">
      <c r="A97" s="107" t="s">
        <v>278</v>
      </c>
      <c r="B97" s="108"/>
      <c r="C97" s="108"/>
      <c r="D97" s="108"/>
      <c r="E97" s="65"/>
      <c r="F97" s="65"/>
      <c r="G97" s="77"/>
      <c r="H97" s="77"/>
      <c r="I97" s="77"/>
      <c r="J97" s="78"/>
      <c r="K97" s="79"/>
      <c r="L97" s="77"/>
      <c r="M97" s="77"/>
      <c r="N97" s="77"/>
      <c r="O97" s="78"/>
    </row>
    <row r="98" spans="1:15" ht="22.5" x14ac:dyDescent="0.25">
      <c r="A98" s="15">
        <v>73</v>
      </c>
      <c r="B98" s="20" t="s">
        <v>301</v>
      </c>
      <c r="C98" s="17" t="s">
        <v>141</v>
      </c>
      <c r="D98" s="18">
        <v>12</v>
      </c>
      <c r="E98" s="10"/>
      <c r="F98" s="9"/>
      <c r="G98" s="9">
        <f t="shared" ref="G98:G101" si="77">ROUND(E98*F98,2)</f>
        <v>0</v>
      </c>
      <c r="H98" s="9"/>
      <c r="I98" s="9"/>
      <c r="J98" s="11">
        <f t="shared" ref="J98:J101" si="78">SUM(G98+H98+I98)</f>
        <v>0</v>
      </c>
      <c r="K98" s="10">
        <f t="shared" ref="K98:K101" si="79">ROUND(D98*E98,2)</f>
        <v>0</v>
      </c>
      <c r="L98" s="9">
        <f t="shared" ref="L98:L101" si="80">ROUND(D98*G98,2)</f>
        <v>0</v>
      </c>
      <c r="M98" s="9">
        <f t="shared" ref="M98:M101" si="81">ROUND(D98*H98,2)</f>
        <v>0</v>
      </c>
      <c r="N98" s="9">
        <f t="shared" ref="N98:N101" si="82">ROUND(D98*I98,2)</f>
        <v>0</v>
      </c>
      <c r="O98" s="11">
        <f t="shared" ref="O98:O101" si="83">SUM(L98+M98+N98)</f>
        <v>0</v>
      </c>
    </row>
    <row r="99" spans="1:15" ht="22.5" x14ac:dyDescent="0.25">
      <c r="A99" s="15">
        <v>74</v>
      </c>
      <c r="B99" s="20" t="s">
        <v>110</v>
      </c>
      <c r="C99" s="17" t="s">
        <v>61</v>
      </c>
      <c r="D99" s="18">
        <v>28</v>
      </c>
      <c r="E99" s="10"/>
      <c r="F99" s="9"/>
      <c r="G99" s="9">
        <f t="shared" si="77"/>
        <v>0</v>
      </c>
      <c r="H99" s="9"/>
      <c r="I99" s="9"/>
      <c r="J99" s="11">
        <f t="shared" si="78"/>
        <v>0</v>
      </c>
      <c r="K99" s="10">
        <f t="shared" si="79"/>
        <v>0</v>
      </c>
      <c r="L99" s="9">
        <f t="shared" si="80"/>
        <v>0</v>
      </c>
      <c r="M99" s="9">
        <f t="shared" si="81"/>
        <v>0</v>
      </c>
      <c r="N99" s="9">
        <f t="shared" si="82"/>
        <v>0</v>
      </c>
      <c r="O99" s="11">
        <f t="shared" si="83"/>
        <v>0</v>
      </c>
    </row>
    <row r="100" spans="1:15" x14ac:dyDescent="0.25">
      <c r="A100" s="15">
        <v>75</v>
      </c>
      <c r="B100" s="20" t="s">
        <v>111</v>
      </c>
      <c r="C100" s="17" t="s">
        <v>61</v>
      </c>
      <c r="D100" s="18">
        <v>28</v>
      </c>
      <c r="E100" s="10"/>
      <c r="F100" s="9"/>
      <c r="G100" s="9">
        <f t="shared" si="77"/>
        <v>0</v>
      </c>
      <c r="H100" s="9"/>
      <c r="I100" s="9"/>
      <c r="J100" s="11">
        <f t="shared" si="78"/>
        <v>0</v>
      </c>
      <c r="K100" s="10">
        <f t="shared" si="79"/>
        <v>0</v>
      </c>
      <c r="L100" s="9">
        <f t="shared" si="80"/>
        <v>0</v>
      </c>
      <c r="M100" s="9">
        <f t="shared" si="81"/>
        <v>0</v>
      </c>
      <c r="N100" s="9">
        <f t="shared" si="82"/>
        <v>0</v>
      </c>
      <c r="O100" s="11">
        <f t="shared" si="83"/>
        <v>0</v>
      </c>
    </row>
    <row r="101" spans="1:15" ht="22.5" x14ac:dyDescent="0.25">
      <c r="A101" s="15">
        <v>76</v>
      </c>
      <c r="B101" s="20" t="s">
        <v>112</v>
      </c>
      <c r="C101" s="17" t="s">
        <v>61</v>
      </c>
      <c r="D101" s="18">
        <v>28</v>
      </c>
      <c r="E101" s="10"/>
      <c r="F101" s="9"/>
      <c r="G101" s="9">
        <f t="shared" si="77"/>
        <v>0</v>
      </c>
      <c r="H101" s="9"/>
      <c r="I101" s="9"/>
      <c r="J101" s="11">
        <f t="shared" si="78"/>
        <v>0</v>
      </c>
      <c r="K101" s="10">
        <f t="shared" si="79"/>
        <v>0</v>
      </c>
      <c r="L101" s="9">
        <f t="shared" si="80"/>
        <v>0</v>
      </c>
      <c r="M101" s="9">
        <f t="shared" si="81"/>
        <v>0</v>
      </c>
      <c r="N101" s="9">
        <f t="shared" si="82"/>
        <v>0</v>
      </c>
      <c r="O101" s="11">
        <f t="shared" si="83"/>
        <v>0</v>
      </c>
    </row>
    <row r="102" spans="1:15" x14ac:dyDescent="0.25">
      <c r="A102" s="107" t="s">
        <v>277</v>
      </c>
      <c r="B102" s="108"/>
      <c r="C102" s="108"/>
      <c r="D102" s="108"/>
      <c r="E102" s="65"/>
      <c r="F102" s="65"/>
      <c r="G102" s="77"/>
      <c r="H102" s="77"/>
      <c r="I102" s="77"/>
      <c r="J102" s="78"/>
      <c r="K102" s="79"/>
      <c r="L102" s="77"/>
      <c r="M102" s="77"/>
      <c r="N102" s="77"/>
      <c r="O102" s="78"/>
    </row>
    <row r="103" spans="1:15" ht="22.5" x14ac:dyDescent="0.25">
      <c r="A103" s="15">
        <v>77</v>
      </c>
      <c r="B103" s="20" t="s">
        <v>301</v>
      </c>
      <c r="C103" s="17" t="s">
        <v>141</v>
      </c>
      <c r="D103" s="18">
        <v>8</v>
      </c>
      <c r="E103" s="10"/>
      <c r="F103" s="9"/>
      <c r="G103" s="9">
        <f t="shared" ref="G103:G106" si="84">ROUND(E103*F103,2)</f>
        <v>0</v>
      </c>
      <c r="H103" s="9"/>
      <c r="I103" s="9"/>
      <c r="J103" s="11">
        <f t="shared" ref="J103:J106" si="85">SUM(G103+H103+I103)</f>
        <v>0</v>
      </c>
      <c r="K103" s="10">
        <f t="shared" ref="K103:K106" si="86">ROUND(D103*E103,2)</f>
        <v>0</v>
      </c>
      <c r="L103" s="9">
        <f t="shared" ref="L103:L106" si="87">ROUND(D103*G103,2)</f>
        <v>0</v>
      </c>
      <c r="M103" s="9">
        <f t="shared" ref="M103:M106" si="88">ROUND(D103*H103,2)</f>
        <v>0</v>
      </c>
      <c r="N103" s="9">
        <f t="shared" ref="N103:N106" si="89">ROUND(D103*I103,2)</f>
        <v>0</v>
      </c>
      <c r="O103" s="11">
        <f t="shared" ref="O103:O106" si="90">SUM(L103+M103+N103)</f>
        <v>0</v>
      </c>
    </row>
    <row r="104" spans="1:15" ht="22.5" x14ac:dyDescent="0.25">
      <c r="A104" s="15">
        <v>78</v>
      </c>
      <c r="B104" s="20" t="s">
        <v>110</v>
      </c>
      <c r="C104" s="17" t="s">
        <v>61</v>
      </c>
      <c r="D104" s="18">
        <v>18</v>
      </c>
      <c r="E104" s="10"/>
      <c r="F104" s="9"/>
      <c r="G104" s="9">
        <f t="shared" si="84"/>
        <v>0</v>
      </c>
      <c r="H104" s="9"/>
      <c r="I104" s="9"/>
      <c r="J104" s="11">
        <f t="shared" si="85"/>
        <v>0</v>
      </c>
      <c r="K104" s="10">
        <f t="shared" si="86"/>
        <v>0</v>
      </c>
      <c r="L104" s="9">
        <f t="shared" si="87"/>
        <v>0</v>
      </c>
      <c r="M104" s="9">
        <f t="shared" si="88"/>
        <v>0</v>
      </c>
      <c r="N104" s="9">
        <f t="shared" si="89"/>
        <v>0</v>
      </c>
      <c r="O104" s="11">
        <f t="shared" si="90"/>
        <v>0</v>
      </c>
    </row>
    <row r="105" spans="1:15" x14ac:dyDescent="0.25">
      <c r="A105" s="15">
        <v>79</v>
      </c>
      <c r="B105" s="20" t="s">
        <v>99</v>
      </c>
      <c r="C105" s="17" t="s">
        <v>61</v>
      </c>
      <c r="D105" s="18">
        <v>18</v>
      </c>
      <c r="E105" s="10"/>
      <c r="F105" s="9"/>
      <c r="G105" s="9">
        <f t="shared" si="84"/>
        <v>0</v>
      </c>
      <c r="H105" s="9"/>
      <c r="I105" s="9"/>
      <c r="J105" s="11">
        <f t="shared" si="85"/>
        <v>0</v>
      </c>
      <c r="K105" s="10">
        <f t="shared" si="86"/>
        <v>0</v>
      </c>
      <c r="L105" s="9">
        <f t="shared" si="87"/>
        <v>0</v>
      </c>
      <c r="M105" s="9">
        <f t="shared" si="88"/>
        <v>0</v>
      </c>
      <c r="N105" s="9">
        <f t="shared" si="89"/>
        <v>0</v>
      </c>
      <c r="O105" s="11">
        <f t="shared" si="90"/>
        <v>0</v>
      </c>
    </row>
    <row r="106" spans="1:15" ht="22.5" x14ac:dyDescent="0.25">
      <c r="A106" s="15">
        <v>80</v>
      </c>
      <c r="B106" s="20" t="s">
        <v>113</v>
      </c>
      <c r="C106" s="17" t="s">
        <v>61</v>
      </c>
      <c r="D106" s="18">
        <v>18</v>
      </c>
      <c r="E106" s="10"/>
      <c r="F106" s="9"/>
      <c r="G106" s="9">
        <f t="shared" si="84"/>
        <v>0</v>
      </c>
      <c r="H106" s="9"/>
      <c r="I106" s="9"/>
      <c r="J106" s="11">
        <f t="shared" si="85"/>
        <v>0</v>
      </c>
      <c r="K106" s="10">
        <f t="shared" si="86"/>
        <v>0</v>
      </c>
      <c r="L106" s="9">
        <f t="shared" si="87"/>
        <v>0</v>
      </c>
      <c r="M106" s="9">
        <f t="shared" si="88"/>
        <v>0</v>
      </c>
      <c r="N106" s="9">
        <f t="shared" si="89"/>
        <v>0</v>
      </c>
      <c r="O106" s="11">
        <f t="shared" si="90"/>
        <v>0</v>
      </c>
    </row>
    <row r="107" spans="1:15" x14ac:dyDescent="0.25">
      <c r="A107" s="107" t="s">
        <v>276</v>
      </c>
      <c r="B107" s="108"/>
      <c r="C107" s="108"/>
      <c r="D107" s="108"/>
      <c r="E107" s="65"/>
      <c r="F107" s="65"/>
      <c r="G107" s="65"/>
      <c r="H107" s="65"/>
      <c r="I107" s="65"/>
      <c r="J107" s="65"/>
      <c r="K107" s="65"/>
      <c r="L107" s="65"/>
      <c r="M107" s="65"/>
      <c r="N107" s="65"/>
      <c r="O107" s="66"/>
    </row>
    <row r="108" spans="1:15" ht="33.75" x14ac:dyDescent="0.25">
      <c r="A108" s="15">
        <v>81</v>
      </c>
      <c r="B108" s="20" t="s">
        <v>114</v>
      </c>
      <c r="C108" s="17" t="s">
        <v>61</v>
      </c>
      <c r="D108" s="18">
        <v>175</v>
      </c>
      <c r="E108" s="10"/>
      <c r="F108" s="9"/>
      <c r="G108" s="9">
        <f>ROUND(E108*F108,2)</f>
        <v>0</v>
      </c>
      <c r="H108" s="9"/>
      <c r="I108" s="9"/>
      <c r="J108" s="11">
        <f>SUM(G108+H108+I108)</f>
        <v>0</v>
      </c>
      <c r="K108" s="10">
        <f t="shared" ref="K108:K118" si="91">ROUND(D108*E108,2)</f>
        <v>0</v>
      </c>
      <c r="L108" s="9">
        <f>ROUND(D108*G108,2)</f>
        <v>0</v>
      </c>
      <c r="M108" s="9">
        <f t="shared" ref="M108:M118" si="92">ROUND(D108*H108,2)</f>
        <v>0</v>
      </c>
      <c r="N108" s="9">
        <f>ROUND(D108*I108,2)</f>
        <v>0</v>
      </c>
      <c r="O108" s="11">
        <f t="shared" ref="O108:O118" si="93">SUM(L108+M108+N108)</f>
        <v>0</v>
      </c>
    </row>
    <row r="109" spans="1:15" ht="22.5" x14ac:dyDescent="0.25">
      <c r="A109" s="15">
        <v>82</v>
      </c>
      <c r="B109" s="20" t="s">
        <v>115</v>
      </c>
      <c r="C109" s="17" t="s">
        <v>61</v>
      </c>
      <c r="D109" s="18">
        <v>175</v>
      </c>
      <c r="E109" s="10"/>
      <c r="F109" s="9"/>
      <c r="G109" s="9">
        <f t="shared" ref="G109:G118" si="94">ROUND(E109*F109,2)</f>
        <v>0</v>
      </c>
      <c r="H109" s="9"/>
      <c r="I109" s="9"/>
      <c r="J109" s="11">
        <f t="shared" ref="J109:J118" si="95">SUM(G109+H109+I109)</f>
        <v>0</v>
      </c>
      <c r="K109" s="10">
        <f t="shared" si="91"/>
        <v>0</v>
      </c>
      <c r="L109" s="9">
        <f t="shared" ref="L109:L118" si="96">ROUND(D109*G109,2)</f>
        <v>0</v>
      </c>
      <c r="M109" s="9">
        <f t="shared" si="92"/>
        <v>0</v>
      </c>
      <c r="N109" s="9">
        <f t="shared" ref="N109:N118" si="97">ROUND(D109*I109,2)</f>
        <v>0</v>
      </c>
      <c r="O109" s="11">
        <f t="shared" si="93"/>
        <v>0</v>
      </c>
    </row>
    <row r="110" spans="1:15" ht="26.25" customHeight="1" x14ac:dyDescent="0.25">
      <c r="A110" s="135" t="s">
        <v>313</v>
      </c>
      <c r="B110" s="136"/>
      <c r="C110" s="136"/>
      <c r="D110" s="136"/>
      <c r="E110" s="65"/>
      <c r="F110" s="65"/>
      <c r="G110" s="65"/>
      <c r="H110" s="65"/>
      <c r="I110" s="65"/>
      <c r="J110" s="65"/>
      <c r="K110" s="65"/>
      <c r="L110" s="65"/>
      <c r="M110" s="65"/>
      <c r="N110" s="65"/>
      <c r="O110" s="66"/>
    </row>
    <row r="111" spans="1:15" ht="42" customHeight="1" x14ac:dyDescent="0.25">
      <c r="A111" s="15">
        <v>83</v>
      </c>
      <c r="B111" s="23" t="s">
        <v>314</v>
      </c>
      <c r="C111" s="169" t="s">
        <v>61</v>
      </c>
      <c r="D111" s="18">
        <v>1150</v>
      </c>
      <c r="E111" s="10"/>
      <c r="F111" s="9"/>
      <c r="G111" s="9">
        <f t="shared" ref="G111:G114" si="98">ROUND(E111*F111,2)</f>
        <v>0</v>
      </c>
      <c r="H111" s="9"/>
      <c r="I111" s="9"/>
      <c r="J111" s="11">
        <f t="shared" ref="J111:J114" si="99">SUM(G111+H111+I111)</f>
        <v>0</v>
      </c>
      <c r="K111" s="10">
        <f t="shared" ref="K111:K114" si="100">ROUND(D111*E111,2)</f>
        <v>0</v>
      </c>
      <c r="L111" s="9">
        <f t="shared" ref="L111:L114" si="101">ROUND(D111*G111,2)</f>
        <v>0</v>
      </c>
      <c r="M111" s="9">
        <f t="shared" ref="M111:M114" si="102">ROUND(D111*H111,2)</f>
        <v>0</v>
      </c>
      <c r="N111" s="9">
        <f t="shared" ref="N111:N114" si="103">ROUND(D111*I111,2)</f>
        <v>0</v>
      </c>
      <c r="O111" s="11">
        <f t="shared" ref="O111:O114" si="104">SUM(L111+M111+N111)</f>
        <v>0</v>
      </c>
    </row>
    <row r="112" spans="1:15" ht="67.5" x14ac:dyDescent="0.25">
      <c r="A112" s="15">
        <v>84</v>
      </c>
      <c r="B112" s="20" t="s">
        <v>78</v>
      </c>
      <c r="C112" s="17" t="s">
        <v>69</v>
      </c>
      <c r="D112" s="18">
        <v>11</v>
      </c>
      <c r="E112" s="10"/>
      <c r="F112" s="9"/>
      <c r="G112" s="9">
        <f t="shared" si="98"/>
        <v>0</v>
      </c>
      <c r="H112" s="9"/>
      <c r="I112" s="9"/>
      <c r="J112" s="11">
        <f t="shared" si="99"/>
        <v>0</v>
      </c>
      <c r="K112" s="10">
        <f t="shared" si="100"/>
        <v>0</v>
      </c>
      <c r="L112" s="9">
        <f t="shared" si="101"/>
        <v>0</v>
      </c>
      <c r="M112" s="9">
        <f t="shared" si="102"/>
        <v>0</v>
      </c>
      <c r="N112" s="9">
        <f t="shared" si="103"/>
        <v>0</v>
      </c>
      <c r="O112" s="11">
        <f t="shared" si="104"/>
        <v>0</v>
      </c>
    </row>
    <row r="113" spans="1:15" ht="22.5" x14ac:dyDescent="0.25">
      <c r="A113" s="15">
        <v>85</v>
      </c>
      <c r="B113" s="167" t="s">
        <v>315</v>
      </c>
      <c r="C113" s="168" t="s">
        <v>316</v>
      </c>
      <c r="D113" s="18">
        <v>155</v>
      </c>
      <c r="E113" s="10"/>
      <c r="F113" s="9"/>
      <c r="G113" s="9">
        <f t="shared" si="98"/>
        <v>0</v>
      </c>
      <c r="H113" s="9"/>
      <c r="I113" s="9"/>
      <c r="J113" s="11">
        <f t="shared" si="99"/>
        <v>0</v>
      </c>
      <c r="K113" s="10">
        <f t="shared" si="100"/>
        <v>0</v>
      </c>
      <c r="L113" s="9">
        <f t="shared" si="101"/>
        <v>0</v>
      </c>
      <c r="M113" s="9">
        <f t="shared" si="102"/>
        <v>0</v>
      </c>
      <c r="N113" s="9">
        <f t="shared" si="103"/>
        <v>0</v>
      </c>
      <c r="O113" s="11">
        <f t="shared" si="104"/>
        <v>0</v>
      </c>
    </row>
    <row r="114" spans="1:15" ht="22.5" x14ac:dyDescent="0.25">
      <c r="A114" s="172">
        <v>86</v>
      </c>
      <c r="B114" s="167" t="s">
        <v>317</v>
      </c>
      <c r="C114" s="168" t="s">
        <v>61</v>
      </c>
      <c r="D114" s="18">
        <v>1150</v>
      </c>
      <c r="E114" s="10"/>
      <c r="F114" s="9"/>
      <c r="G114" s="9">
        <f>ROUND(E114*F114,2)</f>
        <v>0</v>
      </c>
      <c r="H114" s="9"/>
      <c r="I114" s="9"/>
      <c r="J114" s="11">
        <f>SUM(G114+H114+I114)</f>
        <v>0</v>
      </c>
      <c r="K114" s="10">
        <f>ROUND(D114*E114,2)</f>
        <v>0</v>
      </c>
      <c r="L114" s="9">
        <f>ROUND(D114*G114,2)</f>
        <v>0</v>
      </c>
      <c r="M114" s="9">
        <f>ROUND(D114*H114,2)</f>
        <v>0</v>
      </c>
      <c r="N114" s="9">
        <f>ROUND(D114*I114,2)</f>
        <v>0</v>
      </c>
      <c r="O114" s="11">
        <f>SUM(L114+M114+N114)</f>
        <v>0</v>
      </c>
    </row>
    <row r="115" spans="1:15" x14ac:dyDescent="0.25">
      <c r="A115" s="170" t="s">
        <v>275</v>
      </c>
      <c r="B115" s="171"/>
      <c r="C115" s="171"/>
      <c r="D115" s="108"/>
      <c r="E115" s="65"/>
      <c r="F115" s="65"/>
      <c r="G115" s="65"/>
      <c r="H115" s="65"/>
      <c r="I115" s="65"/>
      <c r="J115" s="65"/>
      <c r="K115" s="65"/>
      <c r="L115" s="65"/>
      <c r="M115" s="65"/>
      <c r="N115" s="65"/>
      <c r="O115" s="66"/>
    </row>
    <row r="116" spans="1:15" ht="33.75" x14ac:dyDescent="0.25">
      <c r="A116" s="15">
        <v>87</v>
      </c>
      <c r="B116" s="23" t="s">
        <v>116</v>
      </c>
      <c r="C116" s="17" t="s">
        <v>60</v>
      </c>
      <c r="D116" s="18">
        <v>1274</v>
      </c>
      <c r="E116" s="10"/>
      <c r="F116" s="9"/>
      <c r="G116" s="9">
        <f t="shared" si="94"/>
        <v>0</v>
      </c>
      <c r="H116" s="9"/>
      <c r="I116" s="9"/>
      <c r="J116" s="11">
        <f t="shared" si="95"/>
        <v>0</v>
      </c>
      <c r="K116" s="10">
        <f t="shared" si="91"/>
        <v>0</v>
      </c>
      <c r="L116" s="9">
        <f t="shared" si="96"/>
        <v>0</v>
      </c>
      <c r="M116" s="9">
        <f t="shared" si="92"/>
        <v>0</v>
      </c>
      <c r="N116" s="9">
        <f t="shared" si="97"/>
        <v>0</v>
      </c>
      <c r="O116" s="11">
        <f t="shared" si="93"/>
        <v>0</v>
      </c>
    </row>
    <row r="117" spans="1:15" ht="33.75" x14ac:dyDescent="0.25">
      <c r="A117" s="15">
        <v>88</v>
      </c>
      <c r="B117" s="20" t="s">
        <v>117</v>
      </c>
      <c r="C117" s="17" t="s">
        <v>60</v>
      </c>
      <c r="D117" s="18">
        <v>825</v>
      </c>
      <c r="E117" s="10"/>
      <c r="F117" s="9"/>
      <c r="G117" s="9">
        <f t="shared" si="94"/>
        <v>0</v>
      </c>
      <c r="H117" s="9"/>
      <c r="I117" s="9"/>
      <c r="J117" s="11">
        <f t="shared" si="95"/>
        <v>0</v>
      </c>
      <c r="K117" s="10">
        <f t="shared" si="91"/>
        <v>0</v>
      </c>
      <c r="L117" s="9">
        <f t="shared" si="96"/>
        <v>0</v>
      </c>
      <c r="M117" s="9">
        <f t="shared" si="92"/>
        <v>0</v>
      </c>
      <c r="N117" s="9">
        <f t="shared" si="97"/>
        <v>0</v>
      </c>
      <c r="O117" s="11">
        <f t="shared" si="93"/>
        <v>0</v>
      </c>
    </row>
    <row r="118" spans="1:15" ht="33.75" x14ac:dyDescent="0.25">
      <c r="A118" s="15">
        <v>89</v>
      </c>
      <c r="B118" s="20" t="s">
        <v>118</v>
      </c>
      <c r="C118" s="17" t="s">
        <v>60</v>
      </c>
      <c r="D118" s="18">
        <v>108</v>
      </c>
      <c r="E118" s="10"/>
      <c r="F118" s="9"/>
      <c r="G118" s="9">
        <f t="shared" si="94"/>
        <v>0</v>
      </c>
      <c r="H118" s="9"/>
      <c r="I118" s="9"/>
      <c r="J118" s="11">
        <f t="shared" si="95"/>
        <v>0</v>
      </c>
      <c r="K118" s="10">
        <f t="shared" si="91"/>
        <v>0</v>
      </c>
      <c r="L118" s="9">
        <f t="shared" si="96"/>
        <v>0</v>
      </c>
      <c r="M118" s="9">
        <f t="shared" si="92"/>
        <v>0</v>
      </c>
      <c r="N118" s="9">
        <f t="shared" si="97"/>
        <v>0</v>
      </c>
      <c r="O118" s="11">
        <f t="shared" si="93"/>
        <v>0</v>
      </c>
    </row>
    <row r="119" spans="1:15" ht="33.75" x14ac:dyDescent="0.25">
      <c r="A119" s="15">
        <v>90</v>
      </c>
      <c r="B119" s="23" t="s">
        <v>119</v>
      </c>
      <c r="C119" s="17" t="s">
        <v>60</v>
      </c>
      <c r="D119" s="18">
        <v>913</v>
      </c>
      <c r="E119" s="10"/>
      <c r="F119" s="9"/>
      <c r="G119" s="9">
        <f>ROUND(E119*F119,2)</f>
        <v>0</v>
      </c>
      <c r="H119" s="9"/>
      <c r="I119" s="9"/>
      <c r="J119" s="11">
        <f>SUM(G119+H119+I119)</f>
        <v>0</v>
      </c>
      <c r="K119" s="10">
        <f>ROUND(D119*E119,2)</f>
        <v>0</v>
      </c>
      <c r="L119" s="9">
        <f>ROUND(D119*G119,2)</f>
        <v>0</v>
      </c>
      <c r="M119" s="9">
        <f>ROUND(D119*H119,2)</f>
        <v>0</v>
      </c>
      <c r="N119" s="9">
        <f>ROUND(D119*I119,2)</f>
        <v>0</v>
      </c>
      <c r="O119" s="11">
        <f>SUM(L119+M119+N119)</f>
        <v>0</v>
      </c>
    </row>
    <row r="120" spans="1:15" x14ac:dyDescent="0.25">
      <c r="A120" s="107" t="s">
        <v>273</v>
      </c>
      <c r="B120" s="108"/>
      <c r="C120" s="108"/>
      <c r="D120" s="108"/>
      <c r="E120" s="65"/>
      <c r="F120" s="65"/>
      <c r="G120" s="77"/>
      <c r="H120" s="77"/>
      <c r="I120" s="77"/>
      <c r="J120" s="78"/>
      <c r="K120" s="79"/>
      <c r="L120" s="77"/>
      <c r="M120" s="77"/>
      <c r="N120" s="77"/>
      <c r="O120" s="78"/>
    </row>
    <row r="121" spans="1:15" x14ac:dyDescent="0.25">
      <c r="A121" s="107" t="s">
        <v>274</v>
      </c>
      <c r="B121" s="108"/>
      <c r="C121" s="108"/>
      <c r="D121" s="108"/>
      <c r="E121" s="65"/>
      <c r="F121" s="65"/>
      <c r="G121" s="77"/>
      <c r="H121" s="77"/>
      <c r="I121" s="77"/>
      <c r="J121" s="78"/>
      <c r="K121" s="79"/>
      <c r="L121" s="77"/>
      <c r="M121" s="77"/>
      <c r="N121" s="77"/>
      <c r="O121" s="78"/>
    </row>
    <row r="122" spans="1:15" x14ac:dyDescent="0.25">
      <c r="A122" s="15">
        <v>91</v>
      </c>
      <c r="B122" s="20">
        <v>201</v>
      </c>
      <c r="C122" s="17" t="s">
        <v>69</v>
      </c>
      <c r="D122" s="18">
        <v>2</v>
      </c>
      <c r="E122" s="10"/>
      <c r="F122" s="9"/>
      <c r="G122" s="9">
        <f t="shared" ref="G122:G148" si="105">ROUND(E122*F122,2)</f>
        <v>0</v>
      </c>
      <c r="H122" s="9"/>
      <c r="I122" s="9"/>
      <c r="J122" s="11">
        <f t="shared" ref="J122:J148" si="106">SUM(G122+H122+I122)</f>
        <v>0</v>
      </c>
      <c r="K122" s="10">
        <f t="shared" ref="K122:K148" si="107">ROUND(D122*E122,2)</f>
        <v>0</v>
      </c>
      <c r="L122" s="9">
        <f t="shared" ref="L122:L148" si="108">ROUND(D122*G122,2)</f>
        <v>0</v>
      </c>
      <c r="M122" s="9">
        <f t="shared" ref="M122:M148" si="109">ROUND(D122*H122,2)</f>
        <v>0</v>
      </c>
      <c r="N122" s="9">
        <f t="shared" ref="N122:N148" si="110">ROUND(D122*I122,2)</f>
        <v>0</v>
      </c>
      <c r="O122" s="11">
        <f t="shared" ref="O122:O148" si="111">SUM(L122+M122+N122)</f>
        <v>0</v>
      </c>
    </row>
    <row r="123" spans="1:15" x14ac:dyDescent="0.25">
      <c r="A123" s="15">
        <v>92</v>
      </c>
      <c r="B123" s="20">
        <v>206</v>
      </c>
      <c r="C123" s="17" t="s">
        <v>69</v>
      </c>
      <c r="D123" s="18">
        <v>1</v>
      </c>
      <c r="E123" s="10"/>
      <c r="F123" s="9"/>
      <c r="G123" s="9">
        <f t="shared" si="105"/>
        <v>0</v>
      </c>
      <c r="H123" s="9"/>
      <c r="I123" s="9"/>
      <c r="J123" s="11">
        <f t="shared" si="106"/>
        <v>0</v>
      </c>
      <c r="K123" s="10">
        <f t="shared" si="107"/>
        <v>0</v>
      </c>
      <c r="L123" s="9">
        <f t="shared" si="108"/>
        <v>0</v>
      </c>
      <c r="M123" s="9">
        <f t="shared" si="109"/>
        <v>0</v>
      </c>
      <c r="N123" s="9">
        <f t="shared" si="110"/>
        <v>0</v>
      </c>
      <c r="O123" s="11">
        <f t="shared" si="111"/>
        <v>0</v>
      </c>
    </row>
    <row r="124" spans="1:15" x14ac:dyDescent="0.25">
      <c r="A124" s="15">
        <v>93</v>
      </c>
      <c r="B124" s="20">
        <v>301</v>
      </c>
      <c r="C124" s="17" t="s">
        <v>69</v>
      </c>
      <c r="D124" s="18">
        <v>9</v>
      </c>
      <c r="E124" s="10"/>
      <c r="F124" s="9"/>
      <c r="G124" s="9">
        <f t="shared" si="105"/>
        <v>0</v>
      </c>
      <c r="H124" s="9"/>
      <c r="I124" s="9"/>
      <c r="J124" s="11">
        <f t="shared" si="106"/>
        <v>0</v>
      </c>
      <c r="K124" s="10">
        <f t="shared" si="107"/>
        <v>0</v>
      </c>
      <c r="L124" s="9">
        <f t="shared" si="108"/>
        <v>0</v>
      </c>
      <c r="M124" s="9">
        <f t="shared" si="109"/>
        <v>0</v>
      </c>
      <c r="N124" s="9">
        <f t="shared" si="110"/>
        <v>0</v>
      </c>
      <c r="O124" s="11">
        <f t="shared" si="111"/>
        <v>0</v>
      </c>
    </row>
    <row r="125" spans="1:15" x14ac:dyDescent="0.25">
      <c r="A125" s="15">
        <v>94</v>
      </c>
      <c r="B125" s="20">
        <v>302</v>
      </c>
      <c r="C125" s="17" t="s">
        <v>69</v>
      </c>
      <c r="D125" s="18">
        <v>1</v>
      </c>
      <c r="E125" s="10"/>
      <c r="F125" s="9"/>
      <c r="G125" s="9">
        <f t="shared" si="105"/>
        <v>0</v>
      </c>
      <c r="H125" s="9"/>
      <c r="I125" s="9"/>
      <c r="J125" s="11">
        <f t="shared" si="106"/>
        <v>0</v>
      </c>
      <c r="K125" s="10">
        <f t="shared" si="107"/>
        <v>0</v>
      </c>
      <c r="L125" s="9">
        <f t="shared" si="108"/>
        <v>0</v>
      </c>
      <c r="M125" s="9">
        <f t="shared" si="109"/>
        <v>0</v>
      </c>
      <c r="N125" s="9">
        <f t="shared" si="110"/>
        <v>0</v>
      </c>
      <c r="O125" s="11">
        <f t="shared" si="111"/>
        <v>0</v>
      </c>
    </row>
    <row r="126" spans="1:15" x14ac:dyDescent="0.25">
      <c r="A126" s="15">
        <v>95</v>
      </c>
      <c r="B126" s="20">
        <v>323</v>
      </c>
      <c r="C126" s="17" t="s">
        <v>69</v>
      </c>
      <c r="D126" s="18">
        <v>1</v>
      </c>
      <c r="E126" s="10"/>
      <c r="F126" s="9"/>
      <c r="G126" s="9">
        <f t="shared" si="105"/>
        <v>0</v>
      </c>
      <c r="H126" s="9"/>
      <c r="I126" s="9"/>
      <c r="J126" s="11">
        <f t="shared" si="106"/>
        <v>0</v>
      </c>
      <c r="K126" s="10">
        <f t="shared" si="107"/>
        <v>0</v>
      </c>
      <c r="L126" s="9">
        <f t="shared" si="108"/>
        <v>0</v>
      </c>
      <c r="M126" s="9">
        <f t="shared" si="109"/>
        <v>0</v>
      </c>
      <c r="N126" s="9">
        <f t="shared" si="110"/>
        <v>0</v>
      </c>
      <c r="O126" s="11">
        <f t="shared" si="111"/>
        <v>0</v>
      </c>
    </row>
    <row r="127" spans="1:15" x14ac:dyDescent="0.25">
      <c r="A127" s="15">
        <v>96</v>
      </c>
      <c r="B127" s="20">
        <v>326</v>
      </c>
      <c r="C127" s="17" t="s">
        <v>69</v>
      </c>
      <c r="D127" s="18">
        <v>1</v>
      </c>
      <c r="E127" s="10"/>
      <c r="F127" s="9"/>
      <c r="G127" s="9">
        <f t="shared" si="105"/>
        <v>0</v>
      </c>
      <c r="H127" s="9"/>
      <c r="I127" s="9"/>
      <c r="J127" s="11">
        <f t="shared" si="106"/>
        <v>0</v>
      </c>
      <c r="K127" s="10">
        <f t="shared" si="107"/>
        <v>0</v>
      </c>
      <c r="L127" s="9">
        <f t="shared" si="108"/>
        <v>0</v>
      </c>
      <c r="M127" s="9">
        <f t="shared" si="109"/>
        <v>0</v>
      </c>
      <c r="N127" s="9">
        <f t="shared" si="110"/>
        <v>0</v>
      </c>
      <c r="O127" s="11">
        <f t="shared" si="111"/>
        <v>0</v>
      </c>
    </row>
    <row r="128" spans="1:15" x14ac:dyDescent="0.25">
      <c r="A128" s="15">
        <v>97</v>
      </c>
      <c r="B128" s="20">
        <v>404</v>
      </c>
      <c r="C128" s="17" t="s">
        <v>69</v>
      </c>
      <c r="D128" s="18">
        <v>1</v>
      </c>
      <c r="E128" s="10"/>
      <c r="F128" s="9"/>
      <c r="G128" s="9">
        <f t="shared" si="105"/>
        <v>0</v>
      </c>
      <c r="H128" s="9"/>
      <c r="I128" s="9"/>
      <c r="J128" s="11">
        <f t="shared" si="106"/>
        <v>0</v>
      </c>
      <c r="K128" s="10">
        <f t="shared" si="107"/>
        <v>0</v>
      </c>
      <c r="L128" s="9">
        <f t="shared" si="108"/>
        <v>0</v>
      </c>
      <c r="M128" s="9">
        <f t="shared" si="109"/>
        <v>0</v>
      </c>
      <c r="N128" s="9">
        <f t="shared" si="110"/>
        <v>0</v>
      </c>
      <c r="O128" s="11">
        <f t="shared" si="111"/>
        <v>0</v>
      </c>
    </row>
    <row r="129" spans="1:15" x14ac:dyDescent="0.25">
      <c r="A129" s="15">
        <v>98</v>
      </c>
      <c r="B129" s="20">
        <v>410</v>
      </c>
      <c r="C129" s="17" t="s">
        <v>69</v>
      </c>
      <c r="D129" s="18">
        <v>1</v>
      </c>
      <c r="E129" s="10"/>
      <c r="F129" s="9"/>
      <c r="G129" s="9">
        <f t="shared" si="105"/>
        <v>0</v>
      </c>
      <c r="H129" s="9"/>
      <c r="I129" s="9"/>
      <c r="J129" s="11">
        <f t="shared" si="106"/>
        <v>0</v>
      </c>
      <c r="K129" s="10">
        <f t="shared" si="107"/>
        <v>0</v>
      </c>
      <c r="L129" s="9">
        <f t="shared" si="108"/>
        <v>0</v>
      </c>
      <c r="M129" s="9">
        <f t="shared" si="109"/>
        <v>0</v>
      </c>
      <c r="N129" s="9">
        <f t="shared" si="110"/>
        <v>0</v>
      </c>
      <c r="O129" s="11">
        <f t="shared" si="111"/>
        <v>0</v>
      </c>
    </row>
    <row r="130" spans="1:15" x14ac:dyDescent="0.25">
      <c r="A130" s="15">
        <v>99</v>
      </c>
      <c r="B130" s="20" t="s">
        <v>120</v>
      </c>
      <c r="C130" s="17" t="s">
        <v>69</v>
      </c>
      <c r="D130" s="18">
        <v>1</v>
      </c>
      <c r="E130" s="10"/>
      <c r="F130" s="9"/>
      <c r="G130" s="9">
        <f t="shared" si="105"/>
        <v>0</v>
      </c>
      <c r="H130" s="9"/>
      <c r="I130" s="9"/>
      <c r="J130" s="11">
        <f t="shared" si="106"/>
        <v>0</v>
      </c>
      <c r="K130" s="10">
        <f t="shared" si="107"/>
        <v>0</v>
      </c>
      <c r="L130" s="9">
        <f t="shared" si="108"/>
        <v>0</v>
      </c>
      <c r="M130" s="9">
        <f t="shared" si="109"/>
        <v>0</v>
      </c>
      <c r="N130" s="9">
        <f t="shared" si="110"/>
        <v>0</v>
      </c>
      <c r="O130" s="11">
        <f t="shared" si="111"/>
        <v>0</v>
      </c>
    </row>
    <row r="131" spans="1:15" x14ac:dyDescent="0.25">
      <c r="A131" s="15">
        <v>100</v>
      </c>
      <c r="B131" s="20" t="s">
        <v>121</v>
      </c>
      <c r="C131" s="17" t="s">
        <v>69</v>
      </c>
      <c r="D131" s="18">
        <v>1</v>
      </c>
      <c r="E131" s="10"/>
      <c r="F131" s="9"/>
      <c r="G131" s="9">
        <f t="shared" si="105"/>
        <v>0</v>
      </c>
      <c r="H131" s="9"/>
      <c r="I131" s="9"/>
      <c r="J131" s="11">
        <f t="shared" si="106"/>
        <v>0</v>
      </c>
      <c r="K131" s="10">
        <f t="shared" si="107"/>
        <v>0</v>
      </c>
      <c r="L131" s="9">
        <f t="shared" si="108"/>
        <v>0</v>
      </c>
      <c r="M131" s="9">
        <f t="shared" si="109"/>
        <v>0</v>
      </c>
      <c r="N131" s="9">
        <f t="shared" si="110"/>
        <v>0</v>
      </c>
      <c r="O131" s="11">
        <f t="shared" si="111"/>
        <v>0</v>
      </c>
    </row>
    <row r="132" spans="1:15" x14ac:dyDescent="0.25">
      <c r="A132" s="15">
        <v>101</v>
      </c>
      <c r="B132" s="20">
        <v>501</v>
      </c>
      <c r="C132" s="17" t="s">
        <v>69</v>
      </c>
      <c r="D132" s="18">
        <v>5</v>
      </c>
      <c r="E132" s="10"/>
      <c r="F132" s="9"/>
      <c r="G132" s="9">
        <f t="shared" si="105"/>
        <v>0</v>
      </c>
      <c r="H132" s="9"/>
      <c r="I132" s="9"/>
      <c r="J132" s="11">
        <f t="shared" si="106"/>
        <v>0</v>
      </c>
      <c r="K132" s="10">
        <f t="shared" si="107"/>
        <v>0</v>
      </c>
      <c r="L132" s="9">
        <f t="shared" si="108"/>
        <v>0</v>
      </c>
      <c r="M132" s="9">
        <f t="shared" si="109"/>
        <v>0</v>
      </c>
      <c r="N132" s="9">
        <f t="shared" si="110"/>
        <v>0</v>
      </c>
      <c r="O132" s="11">
        <f t="shared" si="111"/>
        <v>0</v>
      </c>
    </row>
    <row r="133" spans="1:15" x14ac:dyDescent="0.25">
      <c r="A133" s="15">
        <v>102</v>
      </c>
      <c r="B133" s="20">
        <v>502</v>
      </c>
      <c r="C133" s="17" t="s">
        <v>69</v>
      </c>
      <c r="D133" s="18">
        <v>2</v>
      </c>
      <c r="E133" s="10"/>
      <c r="F133" s="9"/>
      <c r="G133" s="9">
        <f t="shared" si="105"/>
        <v>0</v>
      </c>
      <c r="H133" s="9"/>
      <c r="I133" s="9"/>
      <c r="J133" s="11">
        <f t="shared" si="106"/>
        <v>0</v>
      </c>
      <c r="K133" s="10">
        <f t="shared" si="107"/>
        <v>0</v>
      </c>
      <c r="L133" s="9">
        <f t="shared" si="108"/>
        <v>0</v>
      </c>
      <c r="M133" s="9">
        <f t="shared" si="109"/>
        <v>0</v>
      </c>
      <c r="N133" s="9">
        <f t="shared" si="110"/>
        <v>0</v>
      </c>
      <c r="O133" s="11">
        <f t="shared" si="111"/>
        <v>0</v>
      </c>
    </row>
    <row r="134" spans="1:15" x14ac:dyDescent="0.25">
      <c r="A134" s="15">
        <v>103</v>
      </c>
      <c r="B134" s="20">
        <v>504</v>
      </c>
      <c r="C134" s="17" t="s">
        <v>69</v>
      </c>
      <c r="D134" s="18">
        <v>1</v>
      </c>
      <c r="E134" s="10"/>
      <c r="F134" s="9"/>
      <c r="G134" s="9">
        <f t="shared" si="105"/>
        <v>0</v>
      </c>
      <c r="H134" s="9"/>
      <c r="I134" s="9"/>
      <c r="J134" s="11">
        <f t="shared" si="106"/>
        <v>0</v>
      </c>
      <c r="K134" s="10">
        <f t="shared" si="107"/>
        <v>0</v>
      </c>
      <c r="L134" s="9">
        <f t="shared" si="108"/>
        <v>0</v>
      </c>
      <c r="M134" s="9">
        <f t="shared" si="109"/>
        <v>0</v>
      </c>
      <c r="N134" s="9">
        <f t="shared" si="110"/>
        <v>0</v>
      </c>
      <c r="O134" s="11">
        <f t="shared" si="111"/>
        <v>0</v>
      </c>
    </row>
    <row r="135" spans="1:15" x14ac:dyDescent="0.25">
      <c r="A135" s="15">
        <v>104</v>
      </c>
      <c r="B135" s="20">
        <v>533</v>
      </c>
      <c r="C135" s="17" t="s">
        <v>69</v>
      </c>
      <c r="D135" s="18">
        <v>4</v>
      </c>
      <c r="E135" s="10"/>
      <c r="F135" s="9"/>
      <c r="G135" s="9">
        <f t="shared" si="105"/>
        <v>0</v>
      </c>
      <c r="H135" s="9"/>
      <c r="I135" s="9"/>
      <c r="J135" s="11">
        <f t="shared" si="106"/>
        <v>0</v>
      </c>
      <c r="K135" s="10">
        <f t="shared" si="107"/>
        <v>0</v>
      </c>
      <c r="L135" s="9">
        <f t="shared" si="108"/>
        <v>0</v>
      </c>
      <c r="M135" s="9">
        <f t="shared" si="109"/>
        <v>0</v>
      </c>
      <c r="N135" s="9">
        <f t="shared" si="110"/>
        <v>0</v>
      </c>
      <c r="O135" s="11">
        <f t="shared" si="111"/>
        <v>0</v>
      </c>
    </row>
    <row r="136" spans="1:15" x14ac:dyDescent="0.25">
      <c r="A136" s="15">
        <v>105</v>
      </c>
      <c r="B136" s="20">
        <v>534</v>
      </c>
      <c r="C136" s="17" t="s">
        <v>69</v>
      </c>
      <c r="D136" s="18">
        <v>1</v>
      </c>
      <c r="E136" s="10"/>
      <c r="F136" s="9"/>
      <c r="G136" s="9">
        <f t="shared" si="105"/>
        <v>0</v>
      </c>
      <c r="H136" s="9"/>
      <c r="I136" s="9"/>
      <c r="J136" s="11">
        <f t="shared" si="106"/>
        <v>0</v>
      </c>
      <c r="K136" s="10">
        <f t="shared" si="107"/>
        <v>0</v>
      </c>
      <c r="L136" s="9">
        <f t="shared" si="108"/>
        <v>0</v>
      </c>
      <c r="M136" s="9">
        <f t="shared" si="109"/>
        <v>0</v>
      </c>
      <c r="N136" s="9">
        <f t="shared" si="110"/>
        <v>0</v>
      </c>
      <c r="O136" s="11">
        <f t="shared" si="111"/>
        <v>0</v>
      </c>
    </row>
    <row r="137" spans="1:15" x14ac:dyDescent="0.25">
      <c r="A137" s="15">
        <v>106</v>
      </c>
      <c r="B137" s="20">
        <v>537</v>
      </c>
      <c r="C137" s="17" t="s">
        <v>69</v>
      </c>
      <c r="D137" s="18">
        <v>3</v>
      </c>
      <c r="E137" s="10"/>
      <c r="F137" s="9"/>
      <c r="G137" s="9">
        <f t="shared" si="105"/>
        <v>0</v>
      </c>
      <c r="H137" s="9"/>
      <c r="I137" s="9"/>
      <c r="J137" s="11">
        <f t="shared" si="106"/>
        <v>0</v>
      </c>
      <c r="K137" s="10">
        <f t="shared" si="107"/>
        <v>0</v>
      </c>
      <c r="L137" s="9">
        <f t="shared" si="108"/>
        <v>0</v>
      </c>
      <c r="M137" s="9">
        <f t="shared" si="109"/>
        <v>0</v>
      </c>
      <c r="N137" s="9">
        <f t="shared" si="110"/>
        <v>0</v>
      </c>
      <c r="O137" s="11">
        <f t="shared" si="111"/>
        <v>0</v>
      </c>
    </row>
    <row r="138" spans="1:15" x14ac:dyDescent="0.25">
      <c r="A138" s="15">
        <v>107</v>
      </c>
      <c r="B138" s="20">
        <v>538</v>
      </c>
      <c r="C138" s="17" t="s">
        <v>69</v>
      </c>
      <c r="D138" s="18">
        <v>3</v>
      </c>
      <c r="E138" s="10"/>
      <c r="F138" s="9"/>
      <c r="G138" s="9">
        <f t="shared" si="105"/>
        <v>0</v>
      </c>
      <c r="H138" s="9"/>
      <c r="I138" s="9"/>
      <c r="J138" s="11">
        <f t="shared" si="106"/>
        <v>0</v>
      </c>
      <c r="K138" s="10">
        <f t="shared" si="107"/>
        <v>0</v>
      </c>
      <c r="L138" s="9">
        <f t="shared" si="108"/>
        <v>0</v>
      </c>
      <c r="M138" s="9">
        <f t="shared" si="109"/>
        <v>0</v>
      </c>
      <c r="N138" s="9">
        <f t="shared" si="110"/>
        <v>0</v>
      </c>
      <c r="O138" s="11">
        <f t="shared" si="111"/>
        <v>0</v>
      </c>
    </row>
    <row r="139" spans="1:15" x14ac:dyDescent="0.25">
      <c r="A139" s="15">
        <v>108</v>
      </c>
      <c r="B139" s="20">
        <v>801</v>
      </c>
      <c r="C139" s="17" t="s">
        <v>69</v>
      </c>
      <c r="D139" s="18">
        <v>1</v>
      </c>
      <c r="E139" s="10"/>
      <c r="F139" s="9"/>
      <c r="G139" s="9">
        <f t="shared" si="105"/>
        <v>0</v>
      </c>
      <c r="H139" s="9"/>
      <c r="I139" s="9"/>
      <c r="J139" s="11">
        <f t="shared" si="106"/>
        <v>0</v>
      </c>
      <c r="K139" s="10">
        <f t="shared" si="107"/>
        <v>0</v>
      </c>
      <c r="L139" s="9">
        <f t="shared" si="108"/>
        <v>0</v>
      </c>
      <c r="M139" s="9">
        <f t="shared" si="109"/>
        <v>0</v>
      </c>
      <c r="N139" s="9">
        <f t="shared" si="110"/>
        <v>0</v>
      </c>
      <c r="O139" s="11">
        <f t="shared" si="111"/>
        <v>0</v>
      </c>
    </row>
    <row r="140" spans="1:15" x14ac:dyDescent="0.25">
      <c r="A140" s="15">
        <v>109</v>
      </c>
      <c r="B140" s="20">
        <v>849</v>
      </c>
      <c r="C140" s="17" t="s">
        <v>69</v>
      </c>
      <c r="D140" s="18">
        <v>5</v>
      </c>
      <c r="E140" s="10"/>
      <c r="F140" s="9"/>
      <c r="G140" s="9">
        <f t="shared" si="105"/>
        <v>0</v>
      </c>
      <c r="H140" s="9"/>
      <c r="I140" s="9"/>
      <c r="J140" s="11">
        <f t="shared" si="106"/>
        <v>0</v>
      </c>
      <c r="K140" s="10">
        <f t="shared" si="107"/>
        <v>0</v>
      </c>
      <c r="L140" s="9">
        <f t="shared" si="108"/>
        <v>0</v>
      </c>
      <c r="M140" s="9">
        <f t="shared" si="109"/>
        <v>0</v>
      </c>
      <c r="N140" s="9">
        <f t="shared" si="110"/>
        <v>0</v>
      </c>
      <c r="O140" s="11">
        <f t="shared" si="111"/>
        <v>0</v>
      </c>
    </row>
    <row r="141" spans="1:15" x14ac:dyDescent="0.25">
      <c r="A141" s="15">
        <v>110</v>
      </c>
      <c r="B141" s="20">
        <v>907</v>
      </c>
      <c r="C141" s="17" t="s">
        <v>69</v>
      </c>
      <c r="D141" s="18">
        <v>1</v>
      </c>
      <c r="E141" s="10"/>
      <c r="F141" s="9"/>
      <c r="G141" s="9">
        <f t="shared" si="105"/>
        <v>0</v>
      </c>
      <c r="H141" s="9"/>
      <c r="I141" s="9"/>
      <c r="J141" s="11">
        <f t="shared" si="106"/>
        <v>0</v>
      </c>
      <c r="K141" s="10">
        <f t="shared" si="107"/>
        <v>0</v>
      </c>
      <c r="L141" s="9">
        <f t="shared" si="108"/>
        <v>0</v>
      </c>
      <c r="M141" s="9">
        <f t="shared" si="109"/>
        <v>0</v>
      </c>
      <c r="N141" s="9">
        <f t="shared" si="110"/>
        <v>0</v>
      </c>
      <c r="O141" s="11">
        <f t="shared" si="111"/>
        <v>0</v>
      </c>
    </row>
    <row r="142" spans="1:15" ht="33.75" x14ac:dyDescent="0.25">
      <c r="A142" s="15">
        <v>111</v>
      </c>
      <c r="B142" s="19" t="s">
        <v>122</v>
      </c>
      <c r="C142" s="17" t="s">
        <v>58</v>
      </c>
      <c r="D142" s="18">
        <v>21</v>
      </c>
      <c r="E142" s="10"/>
      <c r="F142" s="9"/>
      <c r="G142" s="9">
        <f t="shared" si="105"/>
        <v>0</v>
      </c>
      <c r="H142" s="9"/>
      <c r="I142" s="9"/>
      <c r="J142" s="11">
        <f t="shared" si="106"/>
        <v>0</v>
      </c>
      <c r="K142" s="10">
        <f t="shared" si="107"/>
        <v>0</v>
      </c>
      <c r="L142" s="9">
        <f t="shared" si="108"/>
        <v>0</v>
      </c>
      <c r="M142" s="9">
        <f t="shared" si="109"/>
        <v>0</v>
      </c>
      <c r="N142" s="9">
        <f t="shared" si="110"/>
        <v>0</v>
      </c>
      <c r="O142" s="11">
        <f t="shared" si="111"/>
        <v>0</v>
      </c>
    </row>
    <row r="143" spans="1:15" ht="33.75" x14ac:dyDescent="0.25">
      <c r="A143" s="15">
        <v>112</v>
      </c>
      <c r="B143" s="19" t="s">
        <v>123</v>
      </c>
      <c r="C143" s="17" t="s">
        <v>58</v>
      </c>
      <c r="D143" s="18">
        <v>4</v>
      </c>
      <c r="E143" s="10"/>
      <c r="F143" s="9"/>
      <c r="G143" s="9">
        <f t="shared" si="105"/>
        <v>0</v>
      </c>
      <c r="H143" s="9"/>
      <c r="I143" s="9"/>
      <c r="J143" s="11">
        <f t="shared" si="106"/>
        <v>0</v>
      </c>
      <c r="K143" s="10">
        <f t="shared" si="107"/>
        <v>0</v>
      </c>
      <c r="L143" s="9">
        <f t="shared" si="108"/>
        <v>0</v>
      </c>
      <c r="M143" s="9">
        <f t="shared" si="109"/>
        <v>0</v>
      </c>
      <c r="N143" s="9">
        <f t="shared" si="110"/>
        <v>0</v>
      </c>
      <c r="O143" s="11">
        <f t="shared" si="111"/>
        <v>0</v>
      </c>
    </row>
    <row r="144" spans="1:15" ht="22.5" x14ac:dyDescent="0.25">
      <c r="A144" s="15">
        <v>113</v>
      </c>
      <c r="B144" s="23" t="s">
        <v>124</v>
      </c>
      <c r="C144" s="17" t="s">
        <v>69</v>
      </c>
      <c r="D144" s="18">
        <v>14</v>
      </c>
      <c r="E144" s="10"/>
      <c r="F144" s="9"/>
      <c r="G144" s="9">
        <f t="shared" si="105"/>
        <v>0</v>
      </c>
      <c r="H144" s="9"/>
      <c r="I144" s="9"/>
      <c r="J144" s="11">
        <f t="shared" si="106"/>
        <v>0</v>
      </c>
      <c r="K144" s="10">
        <f t="shared" si="107"/>
        <v>0</v>
      </c>
      <c r="L144" s="9">
        <f t="shared" si="108"/>
        <v>0</v>
      </c>
      <c r="M144" s="9">
        <f t="shared" si="109"/>
        <v>0</v>
      </c>
      <c r="N144" s="9">
        <f t="shared" si="110"/>
        <v>0</v>
      </c>
      <c r="O144" s="11">
        <f t="shared" si="111"/>
        <v>0</v>
      </c>
    </row>
    <row r="145" spans="1:15" ht="33.75" x14ac:dyDescent="0.25">
      <c r="A145" s="15">
        <v>114</v>
      </c>
      <c r="B145" s="23" t="s">
        <v>125</v>
      </c>
      <c r="C145" s="17" t="s">
        <v>56</v>
      </c>
      <c r="D145" s="18">
        <v>2</v>
      </c>
      <c r="E145" s="10"/>
      <c r="F145" s="9"/>
      <c r="G145" s="9">
        <f t="shared" si="105"/>
        <v>0</v>
      </c>
      <c r="H145" s="9"/>
      <c r="I145" s="9"/>
      <c r="J145" s="11">
        <f t="shared" si="106"/>
        <v>0</v>
      </c>
      <c r="K145" s="10">
        <f t="shared" si="107"/>
        <v>0</v>
      </c>
      <c r="L145" s="9">
        <f t="shared" si="108"/>
        <v>0</v>
      </c>
      <c r="M145" s="9">
        <f t="shared" si="109"/>
        <v>0</v>
      </c>
      <c r="N145" s="9">
        <f t="shared" si="110"/>
        <v>0</v>
      </c>
      <c r="O145" s="11">
        <f t="shared" si="111"/>
        <v>0</v>
      </c>
    </row>
    <row r="146" spans="1:15" ht="45" x14ac:dyDescent="0.25">
      <c r="A146" s="15">
        <v>115</v>
      </c>
      <c r="B146" s="23" t="s">
        <v>126</v>
      </c>
      <c r="C146" s="17" t="s">
        <v>56</v>
      </c>
      <c r="D146" s="18">
        <v>2</v>
      </c>
      <c r="E146" s="10"/>
      <c r="F146" s="9"/>
      <c r="G146" s="9">
        <f t="shared" si="105"/>
        <v>0</v>
      </c>
      <c r="H146" s="9"/>
      <c r="I146" s="9"/>
      <c r="J146" s="11">
        <f t="shared" si="106"/>
        <v>0</v>
      </c>
      <c r="K146" s="10">
        <f t="shared" si="107"/>
        <v>0</v>
      </c>
      <c r="L146" s="9">
        <f t="shared" si="108"/>
        <v>0</v>
      </c>
      <c r="M146" s="9">
        <f t="shared" si="109"/>
        <v>0</v>
      </c>
      <c r="N146" s="9">
        <f t="shared" si="110"/>
        <v>0</v>
      </c>
      <c r="O146" s="11">
        <f t="shared" si="111"/>
        <v>0</v>
      </c>
    </row>
    <row r="147" spans="1:15" ht="33.75" x14ac:dyDescent="0.25">
      <c r="A147" s="15">
        <v>116</v>
      </c>
      <c r="B147" s="23" t="s">
        <v>127</v>
      </c>
      <c r="C147" s="17" t="s">
        <v>69</v>
      </c>
      <c r="D147" s="18">
        <v>1</v>
      </c>
      <c r="E147" s="10"/>
      <c r="F147" s="9"/>
      <c r="G147" s="9">
        <f t="shared" si="105"/>
        <v>0</v>
      </c>
      <c r="H147" s="9"/>
      <c r="I147" s="9"/>
      <c r="J147" s="11">
        <f t="shared" si="106"/>
        <v>0</v>
      </c>
      <c r="K147" s="10">
        <f t="shared" si="107"/>
        <v>0</v>
      </c>
      <c r="L147" s="9">
        <f t="shared" si="108"/>
        <v>0</v>
      </c>
      <c r="M147" s="9">
        <f t="shared" si="109"/>
        <v>0</v>
      </c>
      <c r="N147" s="9">
        <f t="shared" si="110"/>
        <v>0</v>
      </c>
      <c r="O147" s="11">
        <f t="shared" si="111"/>
        <v>0</v>
      </c>
    </row>
    <row r="148" spans="1:15" ht="33.75" x14ac:dyDescent="0.25">
      <c r="A148" s="15">
        <v>117</v>
      </c>
      <c r="B148" s="23" t="s">
        <v>128</v>
      </c>
      <c r="C148" s="17" t="s">
        <v>56</v>
      </c>
      <c r="D148" s="18">
        <v>1</v>
      </c>
      <c r="E148" s="10"/>
      <c r="F148" s="9"/>
      <c r="G148" s="9">
        <f t="shared" si="105"/>
        <v>0</v>
      </c>
      <c r="H148" s="9"/>
      <c r="I148" s="9"/>
      <c r="J148" s="11">
        <f t="shared" si="106"/>
        <v>0</v>
      </c>
      <c r="K148" s="10">
        <f t="shared" si="107"/>
        <v>0</v>
      </c>
      <c r="L148" s="9">
        <f t="shared" si="108"/>
        <v>0</v>
      </c>
      <c r="M148" s="9">
        <f t="shared" si="109"/>
        <v>0</v>
      </c>
      <c r="N148" s="9">
        <f t="shared" si="110"/>
        <v>0</v>
      </c>
      <c r="O148" s="11">
        <f t="shared" si="111"/>
        <v>0</v>
      </c>
    </row>
    <row r="149" spans="1:15" ht="24.75" customHeight="1" x14ac:dyDescent="0.25">
      <c r="A149" s="135" t="s">
        <v>272</v>
      </c>
      <c r="B149" s="136"/>
      <c r="C149" s="136"/>
      <c r="D149" s="136"/>
      <c r="E149" s="65"/>
      <c r="F149" s="65"/>
      <c r="G149" s="77"/>
      <c r="H149" s="77"/>
      <c r="I149" s="77"/>
      <c r="J149" s="78"/>
      <c r="K149" s="79"/>
      <c r="L149" s="77"/>
      <c r="M149" s="77"/>
      <c r="N149" s="77"/>
      <c r="O149" s="78"/>
    </row>
    <row r="150" spans="1:15" x14ac:dyDescent="0.25">
      <c r="A150" s="15">
        <v>118</v>
      </c>
      <c r="B150" s="20" t="s">
        <v>129</v>
      </c>
      <c r="C150" s="17" t="s">
        <v>61</v>
      </c>
      <c r="D150" s="18">
        <v>5</v>
      </c>
      <c r="E150" s="10"/>
      <c r="F150" s="9"/>
      <c r="G150" s="9">
        <f t="shared" ref="G150:G160" si="112">ROUND(E150*F150,2)</f>
        <v>0</v>
      </c>
      <c r="H150" s="9"/>
      <c r="I150" s="9"/>
      <c r="J150" s="11">
        <f t="shared" ref="J150:J160" si="113">SUM(G150+H150+I150)</f>
        <v>0</v>
      </c>
      <c r="K150" s="10">
        <f t="shared" ref="K150:K160" si="114">ROUND(D150*E150,2)</f>
        <v>0</v>
      </c>
      <c r="L150" s="9">
        <f t="shared" ref="L150:L160" si="115">ROUND(D150*G150,2)</f>
        <v>0</v>
      </c>
      <c r="M150" s="9">
        <f t="shared" ref="M150:M160" si="116">ROUND(D150*H150,2)</f>
        <v>0</v>
      </c>
      <c r="N150" s="9">
        <f t="shared" ref="N150:N160" si="117">ROUND(D150*I150,2)</f>
        <v>0</v>
      </c>
      <c r="O150" s="11">
        <f t="shared" ref="O150:O160" si="118">SUM(L150+M150+N150)</f>
        <v>0</v>
      </c>
    </row>
    <row r="151" spans="1:15" x14ac:dyDescent="0.25">
      <c r="A151" s="15">
        <v>119</v>
      </c>
      <c r="B151" s="20" t="s">
        <v>130</v>
      </c>
      <c r="C151" s="17" t="s">
        <v>61</v>
      </c>
      <c r="D151" s="18">
        <v>5</v>
      </c>
      <c r="E151" s="10"/>
      <c r="F151" s="9"/>
      <c r="G151" s="9">
        <f t="shared" si="112"/>
        <v>0</v>
      </c>
      <c r="H151" s="9"/>
      <c r="I151" s="9"/>
      <c r="J151" s="11">
        <f t="shared" si="113"/>
        <v>0</v>
      </c>
      <c r="K151" s="10">
        <f t="shared" si="114"/>
        <v>0</v>
      </c>
      <c r="L151" s="9">
        <f t="shared" si="115"/>
        <v>0</v>
      </c>
      <c r="M151" s="9">
        <f t="shared" si="116"/>
        <v>0</v>
      </c>
      <c r="N151" s="9">
        <f t="shared" si="117"/>
        <v>0</v>
      </c>
      <c r="O151" s="11">
        <f t="shared" si="118"/>
        <v>0</v>
      </c>
    </row>
    <row r="152" spans="1:15" x14ac:dyDescent="0.25">
      <c r="A152" s="15">
        <v>120</v>
      </c>
      <c r="B152" s="20" t="s">
        <v>131</v>
      </c>
      <c r="C152" s="17" t="s">
        <v>61</v>
      </c>
      <c r="D152" s="18">
        <v>3</v>
      </c>
      <c r="E152" s="10"/>
      <c r="F152" s="9"/>
      <c r="G152" s="9">
        <f t="shared" si="112"/>
        <v>0</v>
      </c>
      <c r="H152" s="9"/>
      <c r="I152" s="9"/>
      <c r="J152" s="11">
        <f t="shared" si="113"/>
        <v>0</v>
      </c>
      <c r="K152" s="10">
        <f t="shared" si="114"/>
        <v>0</v>
      </c>
      <c r="L152" s="9">
        <f t="shared" si="115"/>
        <v>0</v>
      </c>
      <c r="M152" s="9">
        <f t="shared" si="116"/>
        <v>0</v>
      </c>
      <c r="N152" s="9">
        <f t="shared" si="117"/>
        <v>0</v>
      </c>
      <c r="O152" s="11">
        <f t="shared" si="118"/>
        <v>0</v>
      </c>
    </row>
    <row r="153" spans="1:15" x14ac:dyDescent="0.25">
      <c r="A153" s="15">
        <v>121</v>
      </c>
      <c r="B153" s="20" t="s">
        <v>132</v>
      </c>
      <c r="C153" s="17" t="s">
        <v>61</v>
      </c>
      <c r="D153" s="18">
        <v>9</v>
      </c>
      <c r="E153" s="10"/>
      <c r="F153" s="9"/>
      <c r="G153" s="9">
        <f t="shared" si="112"/>
        <v>0</v>
      </c>
      <c r="H153" s="9"/>
      <c r="I153" s="9"/>
      <c r="J153" s="11">
        <f t="shared" si="113"/>
        <v>0</v>
      </c>
      <c r="K153" s="10">
        <f t="shared" si="114"/>
        <v>0</v>
      </c>
      <c r="L153" s="9">
        <f t="shared" si="115"/>
        <v>0</v>
      </c>
      <c r="M153" s="9">
        <f t="shared" si="116"/>
        <v>0</v>
      </c>
      <c r="N153" s="9">
        <f t="shared" si="117"/>
        <v>0</v>
      </c>
      <c r="O153" s="11">
        <f t="shared" si="118"/>
        <v>0</v>
      </c>
    </row>
    <row r="154" spans="1:15" x14ac:dyDescent="0.25">
      <c r="A154" s="15">
        <v>122</v>
      </c>
      <c r="B154" s="20" t="s">
        <v>133</v>
      </c>
      <c r="C154" s="17" t="s">
        <v>61</v>
      </c>
      <c r="D154" s="18">
        <v>9</v>
      </c>
      <c r="E154" s="10"/>
      <c r="F154" s="9"/>
      <c r="G154" s="9">
        <f t="shared" si="112"/>
        <v>0</v>
      </c>
      <c r="H154" s="9"/>
      <c r="I154" s="9"/>
      <c r="J154" s="11">
        <f t="shared" si="113"/>
        <v>0</v>
      </c>
      <c r="K154" s="10">
        <f t="shared" si="114"/>
        <v>0</v>
      </c>
      <c r="L154" s="9">
        <f t="shared" si="115"/>
        <v>0</v>
      </c>
      <c r="M154" s="9">
        <f t="shared" si="116"/>
        <v>0</v>
      </c>
      <c r="N154" s="9">
        <f t="shared" si="117"/>
        <v>0</v>
      </c>
      <c r="O154" s="11">
        <f t="shared" si="118"/>
        <v>0</v>
      </c>
    </row>
    <row r="155" spans="1:15" x14ac:dyDescent="0.25">
      <c r="A155" s="15">
        <v>123</v>
      </c>
      <c r="B155" s="20" t="s">
        <v>134</v>
      </c>
      <c r="C155" s="17" t="s">
        <v>61</v>
      </c>
      <c r="D155" s="18">
        <v>6</v>
      </c>
      <c r="E155" s="10"/>
      <c r="F155" s="9"/>
      <c r="G155" s="9">
        <f t="shared" si="112"/>
        <v>0</v>
      </c>
      <c r="H155" s="9"/>
      <c r="I155" s="9"/>
      <c r="J155" s="11">
        <f t="shared" si="113"/>
        <v>0</v>
      </c>
      <c r="K155" s="10">
        <f t="shared" si="114"/>
        <v>0</v>
      </c>
      <c r="L155" s="9">
        <f t="shared" si="115"/>
        <v>0</v>
      </c>
      <c r="M155" s="9">
        <f t="shared" si="116"/>
        <v>0</v>
      </c>
      <c r="N155" s="9">
        <f t="shared" si="117"/>
        <v>0</v>
      </c>
      <c r="O155" s="11">
        <f t="shared" si="118"/>
        <v>0</v>
      </c>
    </row>
    <row r="156" spans="1:15" x14ac:dyDescent="0.25">
      <c r="A156" s="15">
        <v>124</v>
      </c>
      <c r="B156" s="20" t="s">
        <v>135</v>
      </c>
      <c r="C156" s="17" t="s">
        <v>61</v>
      </c>
      <c r="D156" s="18">
        <v>7</v>
      </c>
      <c r="E156" s="10"/>
      <c r="F156" s="9"/>
      <c r="G156" s="9">
        <f t="shared" si="112"/>
        <v>0</v>
      </c>
      <c r="H156" s="9"/>
      <c r="I156" s="9"/>
      <c r="J156" s="11">
        <f t="shared" si="113"/>
        <v>0</v>
      </c>
      <c r="K156" s="10">
        <f t="shared" si="114"/>
        <v>0</v>
      </c>
      <c r="L156" s="9">
        <f t="shared" si="115"/>
        <v>0</v>
      </c>
      <c r="M156" s="9">
        <f t="shared" si="116"/>
        <v>0</v>
      </c>
      <c r="N156" s="9">
        <f t="shared" si="117"/>
        <v>0</v>
      </c>
      <c r="O156" s="11">
        <f t="shared" si="118"/>
        <v>0</v>
      </c>
    </row>
    <row r="157" spans="1:15" ht="33.75" x14ac:dyDescent="0.25">
      <c r="A157" s="15">
        <v>125</v>
      </c>
      <c r="B157" s="20" t="s">
        <v>136</v>
      </c>
      <c r="C157" s="17" t="s">
        <v>61</v>
      </c>
      <c r="D157" s="18">
        <v>20</v>
      </c>
      <c r="E157" s="10"/>
      <c r="F157" s="9"/>
      <c r="G157" s="9">
        <f t="shared" si="112"/>
        <v>0</v>
      </c>
      <c r="H157" s="9"/>
      <c r="I157" s="9"/>
      <c r="J157" s="11">
        <f t="shared" si="113"/>
        <v>0</v>
      </c>
      <c r="K157" s="10">
        <f t="shared" si="114"/>
        <v>0</v>
      </c>
      <c r="L157" s="9">
        <f t="shared" si="115"/>
        <v>0</v>
      </c>
      <c r="M157" s="9">
        <f t="shared" si="116"/>
        <v>0</v>
      </c>
      <c r="N157" s="9">
        <f t="shared" si="117"/>
        <v>0</v>
      </c>
      <c r="O157" s="11">
        <f t="shared" si="118"/>
        <v>0</v>
      </c>
    </row>
    <row r="158" spans="1:15" x14ac:dyDescent="0.25">
      <c r="A158" s="107" t="s">
        <v>271</v>
      </c>
      <c r="B158" s="108"/>
      <c r="C158" s="108"/>
      <c r="D158" s="108"/>
      <c r="E158" s="65"/>
      <c r="F158" s="65"/>
      <c r="G158" s="77"/>
      <c r="H158" s="77"/>
      <c r="I158" s="77"/>
      <c r="J158" s="78"/>
      <c r="K158" s="79"/>
      <c r="L158" s="77"/>
      <c r="M158" s="77"/>
      <c r="N158" s="77"/>
      <c r="O158" s="78"/>
    </row>
    <row r="159" spans="1:15" ht="33.75" x14ac:dyDescent="0.25">
      <c r="A159" s="15">
        <v>126</v>
      </c>
      <c r="B159" s="20" t="s">
        <v>137</v>
      </c>
      <c r="C159" s="17" t="s">
        <v>60</v>
      </c>
      <c r="D159" s="18">
        <v>23</v>
      </c>
      <c r="E159" s="10"/>
      <c r="F159" s="9"/>
      <c r="G159" s="9">
        <f t="shared" si="112"/>
        <v>0</v>
      </c>
      <c r="H159" s="9"/>
      <c r="I159" s="9"/>
      <c r="J159" s="11">
        <f t="shared" si="113"/>
        <v>0</v>
      </c>
      <c r="K159" s="10">
        <f t="shared" si="114"/>
        <v>0</v>
      </c>
      <c r="L159" s="9">
        <f t="shared" si="115"/>
        <v>0</v>
      </c>
      <c r="M159" s="9">
        <f t="shared" si="116"/>
        <v>0</v>
      </c>
      <c r="N159" s="9">
        <f t="shared" si="117"/>
        <v>0</v>
      </c>
      <c r="O159" s="11">
        <f t="shared" si="118"/>
        <v>0</v>
      </c>
    </row>
    <row r="160" spans="1:15" ht="34.5" thickBot="1" x14ac:dyDescent="0.3">
      <c r="A160" s="24">
        <v>127</v>
      </c>
      <c r="B160" s="25" t="s">
        <v>138</v>
      </c>
      <c r="C160" s="26" t="s">
        <v>69</v>
      </c>
      <c r="D160" s="27">
        <v>2</v>
      </c>
      <c r="E160" s="13"/>
      <c r="F160" s="14"/>
      <c r="G160" s="9">
        <f t="shared" si="112"/>
        <v>0</v>
      </c>
      <c r="H160" s="9"/>
      <c r="I160" s="9"/>
      <c r="J160" s="11">
        <f t="shared" si="113"/>
        <v>0</v>
      </c>
      <c r="K160" s="10">
        <f t="shared" si="114"/>
        <v>0</v>
      </c>
      <c r="L160" s="9">
        <f t="shared" si="115"/>
        <v>0</v>
      </c>
      <c r="M160" s="9">
        <f t="shared" si="116"/>
        <v>0</v>
      </c>
      <c r="N160" s="9">
        <f t="shared" si="117"/>
        <v>0</v>
      </c>
      <c r="O160" s="11">
        <f t="shared" si="118"/>
        <v>0</v>
      </c>
    </row>
    <row r="161" spans="1:15" ht="15.75" thickBot="1" x14ac:dyDescent="0.3">
      <c r="A161" s="114" t="s">
        <v>52</v>
      </c>
      <c r="B161" s="115"/>
      <c r="C161" s="115"/>
      <c r="D161" s="115"/>
      <c r="E161" s="115"/>
      <c r="F161" s="115"/>
      <c r="G161" s="115"/>
      <c r="H161" s="115"/>
      <c r="I161" s="115"/>
      <c r="J161" s="116"/>
      <c r="K161" s="12">
        <f>SUM(K15:K160)</f>
        <v>0</v>
      </c>
      <c r="L161" s="12">
        <f t="shared" ref="L161:O161" si="119">SUM(L15:L160)</f>
        <v>0</v>
      </c>
      <c r="M161" s="12">
        <f t="shared" si="119"/>
        <v>0</v>
      </c>
      <c r="N161" s="12">
        <f t="shared" si="119"/>
        <v>0</v>
      </c>
      <c r="O161" s="12">
        <f t="shared" si="119"/>
        <v>0</v>
      </c>
    </row>
    <row r="163" spans="1:15" ht="37.5" customHeight="1" x14ac:dyDescent="0.25">
      <c r="A163" s="106" t="s">
        <v>309</v>
      </c>
      <c r="B163" s="106"/>
      <c r="C163" s="106"/>
      <c r="D163" s="106"/>
      <c r="E163" s="106"/>
      <c r="F163" s="106"/>
      <c r="G163" s="106"/>
      <c r="H163" s="106"/>
      <c r="I163" s="106"/>
      <c r="J163" s="106"/>
      <c r="K163" s="106"/>
      <c r="L163" s="106"/>
      <c r="M163" s="106"/>
      <c r="N163" s="106"/>
      <c r="O163" s="106"/>
    </row>
    <row r="164" spans="1:15" ht="64.5" customHeight="1" x14ac:dyDescent="0.25">
      <c r="A164" s="106" t="s">
        <v>310</v>
      </c>
      <c r="B164" s="106"/>
      <c r="C164" s="106"/>
      <c r="D164" s="106"/>
      <c r="E164" s="106"/>
      <c r="F164" s="106"/>
      <c r="G164" s="106"/>
      <c r="H164" s="106"/>
      <c r="I164" s="106"/>
      <c r="J164" s="106"/>
      <c r="K164" s="106"/>
      <c r="L164" s="106"/>
      <c r="M164" s="106"/>
      <c r="N164" s="106"/>
      <c r="O164" s="106"/>
    </row>
    <row r="165" spans="1:15" ht="44.25" customHeight="1" x14ac:dyDescent="0.25">
      <c r="A165" s="106" t="s">
        <v>311</v>
      </c>
      <c r="B165" s="106"/>
      <c r="C165" s="106"/>
      <c r="D165" s="106"/>
      <c r="E165" s="106"/>
      <c r="F165" s="106"/>
      <c r="G165" s="106"/>
      <c r="H165" s="106"/>
      <c r="I165" s="106"/>
      <c r="J165" s="106"/>
      <c r="K165" s="106"/>
      <c r="L165" s="106"/>
      <c r="M165" s="106"/>
      <c r="N165" s="106"/>
      <c r="O165" s="106"/>
    </row>
    <row r="167" spans="1:15" x14ac:dyDescent="0.25">
      <c r="A167" s="43" t="s">
        <v>258</v>
      </c>
      <c r="B167" s="8"/>
      <c r="C167" s="8"/>
      <c r="D167" s="8"/>
      <c r="E167" s="8"/>
      <c r="F167" s="8"/>
      <c r="G167" s="8"/>
    </row>
    <row r="168" spans="1:15" x14ac:dyDescent="0.25">
      <c r="A168" s="44"/>
      <c r="B168" s="8"/>
      <c r="C168" s="8"/>
      <c r="D168" s="8"/>
      <c r="E168" s="8"/>
      <c r="F168" s="8"/>
      <c r="G168" s="8"/>
    </row>
    <row r="169" spans="1:15" x14ac:dyDescent="0.25">
      <c r="A169" s="43" t="s">
        <v>9</v>
      </c>
      <c r="B169" s="8"/>
      <c r="C169" s="8"/>
      <c r="D169" s="8"/>
      <c r="E169" s="8"/>
      <c r="F169" s="8"/>
      <c r="G169" s="8"/>
    </row>
    <row r="170" spans="1:15" x14ac:dyDescent="0.25">
      <c r="A170" s="8"/>
      <c r="B170" s="8"/>
      <c r="C170" s="8"/>
      <c r="D170" s="8"/>
      <c r="E170" s="8"/>
      <c r="F170" s="8"/>
      <c r="G170" s="8"/>
    </row>
    <row r="171" spans="1:15" x14ac:dyDescent="0.25">
      <c r="A171" s="8"/>
      <c r="B171" s="8"/>
      <c r="C171" s="8"/>
      <c r="D171" s="8"/>
      <c r="E171" s="8"/>
      <c r="F171" s="8"/>
      <c r="G171" s="8"/>
    </row>
  </sheetData>
  <mergeCells count="55">
    <mergeCell ref="A149:D149"/>
    <mergeCell ref="A158:D158"/>
    <mergeCell ref="A110:D110"/>
    <mergeCell ref="A82:D82"/>
    <mergeCell ref="A87:D87"/>
    <mergeCell ref="A115:D115"/>
    <mergeCell ref="A120:D120"/>
    <mergeCell ref="A121:D121"/>
    <mergeCell ref="A52:D52"/>
    <mergeCell ref="A53:D53"/>
    <mergeCell ref="A61:D61"/>
    <mergeCell ref="A69:D69"/>
    <mergeCell ref="A76:D76"/>
    <mergeCell ref="C7:O7"/>
    <mergeCell ref="C6:O6"/>
    <mergeCell ref="A7:B7"/>
    <mergeCell ref="C4:O4"/>
    <mergeCell ref="C5:O5"/>
    <mergeCell ref="A1:O1"/>
    <mergeCell ref="A2:O2"/>
    <mergeCell ref="A4:B4"/>
    <mergeCell ref="A5:B5"/>
    <mergeCell ref="A6:B6"/>
    <mergeCell ref="K8:L8"/>
    <mergeCell ref="K9:O9"/>
    <mergeCell ref="A9:C9"/>
    <mergeCell ref="A161:J161"/>
    <mergeCell ref="M8:N8"/>
    <mergeCell ref="N11:N12"/>
    <mergeCell ref="O11:O12"/>
    <mergeCell ref="D10:D12"/>
    <mergeCell ref="E10:J10"/>
    <mergeCell ref="M11:M12"/>
    <mergeCell ref="A10:A12"/>
    <mergeCell ref="L11:L12"/>
    <mergeCell ref="B10:B12"/>
    <mergeCell ref="C10:C12"/>
    <mergeCell ref="K10:O10"/>
    <mergeCell ref="E11:E12"/>
    <mergeCell ref="K11:K12"/>
    <mergeCell ref="A163:O163"/>
    <mergeCell ref="A164:O164"/>
    <mergeCell ref="A165:O165"/>
    <mergeCell ref="A93:D93"/>
    <mergeCell ref="A97:D97"/>
    <mergeCell ref="A102:D102"/>
    <mergeCell ref="A107:D107"/>
    <mergeCell ref="F11:F12"/>
    <mergeCell ref="G11:G12"/>
    <mergeCell ref="H11:H12"/>
    <mergeCell ref="I11:I12"/>
    <mergeCell ref="J11:J12"/>
    <mergeCell ref="A14:D14"/>
    <mergeCell ref="A37:D37"/>
    <mergeCell ref="A48:D48"/>
  </mergeCells>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2AE360-9E36-4159-9F6F-514985BC1CE6}">
  <dimension ref="A1:O83"/>
  <sheetViews>
    <sheetView showWhiteSpace="0" zoomScaleNormal="100" workbookViewId="0">
      <selection activeCell="H15" sqref="H15:I15"/>
    </sheetView>
  </sheetViews>
  <sheetFormatPr defaultColWidth="208.85546875" defaultRowHeight="15" x14ac:dyDescent="0.25"/>
  <cols>
    <col min="1" max="1" width="5" style="4" customWidth="1"/>
    <col min="2" max="2" width="33.7109375" style="4" customWidth="1"/>
    <col min="3" max="3" width="5.85546875" style="4" customWidth="1"/>
    <col min="4" max="4" width="7.85546875" style="4" customWidth="1"/>
    <col min="5" max="5" width="5.7109375" style="4" customWidth="1"/>
    <col min="6" max="15" width="7.7109375" style="4" customWidth="1"/>
    <col min="16" max="16384" width="208.85546875" style="4"/>
  </cols>
  <sheetData>
    <row r="1" spans="1:15" x14ac:dyDescent="0.25">
      <c r="A1" s="100" t="s">
        <v>143</v>
      </c>
      <c r="B1" s="100"/>
      <c r="C1" s="100"/>
      <c r="D1" s="100"/>
      <c r="E1" s="100"/>
      <c r="F1" s="100"/>
      <c r="G1" s="100"/>
      <c r="H1" s="100"/>
      <c r="I1" s="100"/>
      <c r="J1" s="100"/>
      <c r="K1" s="100"/>
      <c r="L1" s="100"/>
      <c r="M1" s="100"/>
      <c r="N1" s="100"/>
      <c r="O1" s="100"/>
    </row>
    <row r="2" spans="1:15" x14ac:dyDescent="0.25">
      <c r="A2" s="132" t="s">
        <v>144</v>
      </c>
      <c r="B2" s="132"/>
      <c r="C2" s="132"/>
      <c r="D2" s="132"/>
      <c r="E2" s="132"/>
      <c r="F2" s="132"/>
      <c r="G2" s="132"/>
      <c r="H2" s="132"/>
      <c r="I2" s="132"/>
      <c r="J2" s="132"/>
      <c r="K2" s="132"/>
      <c r="L2" s="132"/>
      <c r="M2" s="132"/>
      <c r="N2" s="132"/>
      <c r="O2" s="132"/>
    </row>
    <row r="4" spans="1:15" ht="15" customHeight="1" x14ac:dyDescent="0.25">
      <c r="A4" s="102" t="s">
        <v>14</v>
      </c>
      <c r="B4" s="102"/>
      <c r="C4" s="81" t="str">
        <f>'Būvniecības koptāme'!D7</f>
        <v>Rūdolfa Blaumaņa ielas no Baznīcas ielas līdz Ceriņu ielai un Ceriņu ielas no Rūdolfa Blaumaņa ielas līdz Ievu ielai pārbūve</v>
      </c>
      <c r="D4" s="81"/>
      <c r="E4" s="81"/>
      <c r="F4" s="81"/>
      <c r="G4" s="81"/>
      <c r="H4" s="81"/>
      <c r="I4" s="81"/>
      <c r="J4" s="81"/>
      <c r="K4" s="81"/>
      <c r="L4" s="81"/>
      <c r="M4" s="81"/>
      <c r="N4" s="81"/>
      <c r="O4" s="81"/>
    </row>
    <row r="5" spans="1:15" ht="15" customHeight="1" x14ac:dyDescent="0.25">
      <c r="A5" s="102" t="s">
        <v>1</v>
      </c>
      <c r="B5" s="102"/>
      <c r="C5" s="81" t="str">
        <f>'Būvniecības koptāme'!D8</f>
        <v>Rūdolfa Blaumaņa ielas no Baznīcas ielas līdz Ceriņu ielai un Ceriņu ielas no Rūdolfa Blaumaņa ielas līdz Ievu ielai pārbūve</v>
      </c>
      <c r="D5" s="81"/>
      <c r="E5" s="81"/>
      <c r="F5" s="81"/>
      <c r="G5" s="81"/>
      <c r="H5" s="81"/>
      <c r="I5" s="81"/>
      <c r="J5" s="81"/>
      <c r="K5" s="81"/>
      <c r="L5" s="81"/>
      <c r="M5" s="81"/>
      <c r="N5" s="81"/>
      <c r="O5" s="81"/>
    </row>
    <row r="6" spans="1:15" x14ac:dyDescent="0.25">
      <c r="A6" s="102" t="s">
        <v>15</v>
      </c>
      <c r="B6" s="102"/>
      <c r="C6" s="81" t="str">
        <f>'Būvniecības koptāme'!D9</f>
        <v>Rūdolfa Blaumaņa un Ceriņu iela, Jūrmalā</v>
      </c>
      <c r="D6" s="81"/>
      <c r="E6" s="81"/>
      <c r="F6" s="81"/>
      <c r="G6" s="81"/>
      <c r="H6" s="81"/>
      <c r="I6" s="81"/>
      <c r="J6" s="81"/>
      <c r="K6" s="81"/>
      <c r="L6" s="81"/>
      <c r="M6" s="81"/>
      <c r="N6" s="81"/>
      <c r="O6" s="81"/>
    </row>
    <row r="7" spans="1:15" x14ac:dyDescent="0.25">
      <c r="A7" s="102" t="s">
        <v>16</v>
      </c>
      <c r="B7" s="102"/>
      <c r="C7" s="81" t="str">
        <f>'Būvniecības koptāme'!D10</f>
        <v>JVA 2026/70</v>
      </c>
      <c r="D7" s="81"/>
      <c r="E7" s="81"/>
      <c r="F7" s="81"/>
      <c r="G7" s="81"/>
      <c r="H7" s="81"/>
      <c r="I7" s="81"/>
      <c r="J7" s="81"/>
      <c r="K7" s="81"/>
      <c r="L7" s="81"/>
      <c r="M7" s="81"/>
      <c r="N7" s="81"/>
      <c r="O7" s="81"/>
    </row>
    <row r="8" spans="1:15" x14ac:dyDescent="0.25">
      <c r="A8" s="8"/>
      <c r="B8" s="8"/>
      <c r="C8" s="8"/>
      <c r="D8" s="7"/>
      <c r="E8" s="7"/>
      <c r="F8" s="7"/>
      <c r="G8" s="7"/>
      <c r="H8" s="7"/>
      <c r="I8" s="7"/>
      <c r="J8" s="7"/>
      <c r="K8" s="102" t="s">
        <v>49</v>
      </c>
      <c r="L8" s="102"/>
      <c r="M8" s="117">
        <f>O74</f>
        <v>0</v>
      </c>
      <c r="N8" s="118"/>
      <c r="O8" s="8"/>
    </row>
    <row r="9" spans="1:15" ht="15.75" thickBot="1" x14ac:dyDescent="0.3">
      <c r="A9" s="113" t="s">
        <v>51</v>
      </c>
      <c r="B9" s="113"/>
      <c r="C9" s="113"/>
      <c r="D9" s="7"/>
      <c r="E9" s="7"/>
      <c r="F9" s="7"/>
      <c r="G9" s="7"/>
      <c r="H9" s="7"/>
      <c r="I9" s="7"/>
      <c r="J9" s="7"/>
      <c r="K9" s="102" t="s">
        <v>50</v>
      </c>
      <c r="L9" s="102"/>
      <c r="M9" s="102"/>
      <c r="N9" s="102"/>
      <c r="O9" s="102"/>
    </row>
    <row r="10" spans="1:15" ht="21" customHeight="1" x14ac:dyDescent="0.25">
      <c r="A10" s="125" t="s">
        <v>33</v>
      </c>
      <c r="B10" s="123" t="s">
        <v>34</v>
      </c>
      <c r="C10" s="129" t="s">
        <v>35</v>
      </c>
      <c r="D10" s="119" t="s">
        <v>36</v>
      </c>
      <c r="E10" s="122" t="s">
        <v>37</v>
      </c>
      <c r="F10" s="123"/>
      <c r="G10" s="123"/>
      <c r="H10" s="123"/>
      <c r="I10" s="123"/>
      <c r="J10" s="143"/>
      <c r="K10" s="122" t="s">
        <v>38</v>
      </c>
      <c r="L10" s="123"/>
      <c r="M10" s="123"/>
      <c r="N10" s="123"/>
      <c r="O10" s="124"/>
    </row>
    <row r="11" spans="1:15" ht="18.75" customHeight="1" x14ac:dyDescent="0.25">
      <c r="A11" s="126"/>
      <c r="B11" s="127"/>
      <c r="C11" s="130"/>
      <c r="D11" s="120"/>
      <c r="E11" s="104" t="s">
        <v>39</v>
      </c>
      <c r="F11" s="109" t="s">
        <v>40</v>
      </c>
      <c r="G11" s="109" t="s">
        <v>41</v>
      </c>
      <c r="H11" s="109" t="s">
        <v>42</v>
      </c>
      <c r="I11" s="109" t="s">
        <v>43</v>
      </c>
      <c r="J11" s="141" t="s">
        <v>2</v>
      </c>
      <c r="K11" s="104" t="s">
        <v>44</v>
      </c>
      <c r="L11" s="109" t="s">
        <v>41</v>
      </c>
      <c r="M11" s="109" t="s">
        <v>45</v>
      </c>
      <c r="N11" s="109" t="s">
        <v>43</v>
      </c>
      <c r="O11" s="111" t="s">
        <v>46</v>
      </c>
    </row>
    <row r="12" spans="1:15" ht="57.75" customHeight="1" x14ac:dyDescent="0.25">
      <c r="A12" s="126"/>
      <c r="B12" s="128"/>
      <c r="C12" s="131"/>
      <c r="D12" s="121"/>
      <c r="E12" s="105"/>
      <c r="F12" s="110"/>
      <c r="G12" s="110"/>
      <c r="H12" s="110"/>
      <c r="I12" s="110"/>
      <c r="J12" s="142"/>
      <c r="K12" s="105"/>
      <c r="L12" s="110"/>
      <c r="M12" s="110"/>
      <c r="N12" s="110"/>
      <c r="O12" s="112"/>
    </row>
    <row r="13" spans="1:15" ht="14.25" customHeight="1" x14ac:dyDescent="0.25">
      <c r="A13" s="60">
        <v>1</v>
      </c>
      <c r="B13" s="60">
        <v>2</v>
      </c>
      <c r="C13" s="61">
        <v>3</v>
      </c>
      <c r="D13" s="61">
        <v>4</v>
      </c>
      <c r="E13" s="60">
        <v>5</v>
      </c>
      <c r="F13" s="60">
        <v>6</v>
      </c>
      <c r="G13" s="60">
        <v>7</v>
      </c>
      <c r="H13" s="60">
        <v>8</v>
      </c>
      <c r="I13" s="60">
        <v>9</v>
      </c>
      <c r="J13" s="60">
        <v>10</v>
      </c>
      <c r="K13" s="60">
        <v>11</v>
      </c>
      <c r="L13" s="60">
        <v>12</v>
      </c>
      <c r="M13" s="60">
        <v>13</v>
      </c>
      <c r="N13" s="60">
        <v>14</v>
      </c>
      <c r="O13" s="60">
        <v>15</v>
      </c>
    </row>
    <row r="14" spans="1:15" ht="18" customHeight="1" x14ac:dyDescent="0.25">
      <c r="A14" s="137" t="s">
        <v>280</v>
      </c>
      <c r="B14" s="137"/>
      <c r="C14" s="137"/>
      <c r="D14" s="137"/>
      <c r="E14" s="137"/>
      <c r="F14" s="137"/>
      <c r="G14" s="137"/>
      <c r="H14" s="137"/>
      <c r="I14" s="137"/>
      <c r="J14" s="137"/>
      <c r="K14" s="137"/>
      <c r="L14" s="137"/>
      <c r="M14" s="137"/>
      <c r="N14" s="137"/>
      <c r="O14" s="137"/>
    </row>
    <row r="15" spans="1:15" ht="78.75" x14ac:dyDescent="0.25">
      <c r="A15" s="34">
        <v>1</v>
      </c>
      <c r="B15" s="58" t="s">
        <v>286</v>
      </c>
      <c r="C15" s="36" t="s">
        <v>60</v>
      </c>
      <c r="D15" s="59">
        <v>1.8</v>
      </c>
      <c r="E15" s="40"/>
      <c r="F15" s="38"/>
      <c r="G15" s="38">
        <f>ROUND(E15*F15,2)</f>
        <v>0</v>
      </c>
      <c r="H15" s="38"/>
      <c r="I15" s="38"/>
      <c r="J15" s="39">
        <f>SUM(G15+H15+I15)</f>
        <v>0</v>
      </c>
      <c r="K15" s="40">
        <f>ROUND(D15*E15,2)</f>
        <v>0</v>
      </c>
      <c r="L15" s="38">
        <f>ROUND(D15*G15,2)</f>
        <v>0</v>
      </c>
      <c r="M15" s="38">
        <f>ROUND(D15*H15,2)</f>
        <v>0</v>
      </c>
      <c r="N15" s="38">
        <f>ROUND(D15*I15,2)</f>
        <v>0</v>
      </c>
      <c r="O15" s="41">
        <f>SUM(L15+M15+N15)</f>
        <v>0</v>
      </c>
    </row>
    <row r="16" spans="1:15" ht="78.75" x14ac:dyDescent="0.25">
      <c r="A16" s="15">
        <v>2</v>
      </c>
      <c r="B16" s="29" t="s">
        <v>287</v>
      </c>
      <c r="C16" s="17" t="s">
        <v>60</v>
      </c>
      <c r="D16" s="31">
        <v>3.3</v>
      </c>
      <c r="E16" s="10"/>
      <c r="F16" s="9"/>
      <c r="G16" s="38">
        <f t="shared" ref="G16:G37" si="0">ROUND(E16*F16,2)</f>
        <v>0</v>
      </c>
      <c r="H16" s="38"/>
      <c r="I16" s="38"/>
      <c r="J16" s="39">
        <f t="shared" ref="J16:J37" si="1">SUM(G16+H16+I16)</f>
        <v>0</v>
      </c>
      <c r="K16" s="40">
        <f t="shared" ref="K16:K37" si="2">ROUND(D16*E16,2)</f>
        <v>0</v>
      </c>
      <c r="L16" s="38">
        <f t="shared" ref="L16:L37" si="3">ROUND(D16*G16,2)</f>
        <v>0</v>
      </c>
      <c r="M16" s="38">
        <f t="shared" ref="M16:M37" si="4">ROUND(D16*H16,2)</f>
        <v>0</v>
      </c>
      <c r="N16" s="38">
        <f t="shared" ref="N16:N37" si="5">ROUND(D16*I16,2)</f>
        <v>0</v>
      </c>
      <c r="O16" s="41">
        <f t="shared" ref="O16:O37" si="6">SUM(L16+M16+N16)</f>
        <v>0</v>
      </c>
    </row>
    <row r="17" spans="1:15" ht="78.75" x14ac:dyDescent="0.25">
      <c r="A17" s="15">
        <v>3</v>
      </c>
      <c r="B17" s="29" t="s">
        <v>288</v>
      </c>
      <c r="C17" s="17" t="s">
        <v>60</v>
      </c>
      <c r="D17" s="31">
        <v>84.6</v>
      </c>
      <c r="E17" s="10"/>
      <c r="F17" s="9"/>
      <c r="G17" s="38">
        <f t="shared" si="0"/>
        <v>0</v>
      </c>
      <c r="H17" s="38"/>
      <c r="I17" s="38"/>
      <c r="J17" s="39">
        <f t="shared" si="1"/>
        <v>0</v>
      </c>
      <c r="K17" s="40">
        <f t="shared" si="2"/>
        <v>0</v>
      </c>
      <c r="L17" s="38">
        <f t="shared" si="3"/>
        <v>0</v>
      </c>
      <c r="M17" s="38">
        <f t="shared" si="4"/>
        <v>0</v>
      </c>
      <c r="N17" s="38">
        <f t="shared" si="5"/>
        <v>0</v>
      </c>
      <c r="O17" s="41">
        <f t="shared" si="6"/>
        <v>0</v>
      </c>
    </row>
    <row r="18" spans="1:15" ht="146.25" x14ac:dyDescent="0.25">
      <c r="A18" s="15">
        <v>4</v>
      </c>
      <c r="B18" s="29" t="s">
        <v>292</v>
      </c>
      <c r="C18" s="17" t="s">
        <v>56</v>
      </c>
      <c r="D18" s="31">
        <v>8</v>
      </c>
      <c r="E18" s="10"/>
      <c r="F18" s="9"/>
      <c r="G18" s="38">
        <f t="shared" si="0"/>
        <v>0</v>
      </c>
      <c r="H18" s="38"/>
      <c r="I18" s="38"/>
      <c r="J18" s="39">
        <f t="shared" si="1"/>
        <v>0</v>
      </c>
      <c r="K18" s="40">
        <f t="shared" si="2"/>
        <v>0</v>
      </c>
      <c r="L18" s="38">
        <f t="shared" si="3"/>
        <v>0</v>
      </c>
      <c r="M18" s="38">
        <f t="shared" si="4"/>
        <v>0</v>
      </c>
      <c r="N18" s="38">
        <f t="shared" si="5"/>
        <v>0</v>
      </c>
      <c r="O18" s="41">
        <f t="shared" si="6"/>
        <v>0</v>
      </c>
    </row>
    <row r="19" spans="1:15" ht="146.25" x14ac:dyDescent="0.25">
      <c r="A19" s="15">
        <v>5</v>
      </c>
      <c r="B19" s="29" t="s">
        <v>291</v>
      </c>
      <c r="C19" s="17" t="s">
        <v>56</v>
      </c>
      <c r="D19" s="31">
        <v>7</v>
      </c>
      <c r="E19" s="10"/>
      <c r="F19" s="9"/>
      <c r="G19" s="38">
        <f t="shared" si="0"/>
        <v>0</v>
      </c>
      <c r="H19" s="38"/>
      <c r="I19" s="38"/>
      <c r="J19" s="39">
        <f t="shared" si="1"/>
        <v>0</v>
      </c>
      <c r="K19" s="40">
        <f t="shared" si="2"/>
        <v>0</v>
      </c>
      <c r="L19" s="38">
        <f t="shared" si="3"/>
        <v>0</v>
      </c>
      <c r="M19" s="38">
        <f t="shared" si="4"/>
        <v>0</v>
      </c>
      <c r="N19" s="38">
        <f t="shared" si="5"/>
        <v>0</v>
      </c>
      <c r="O19" s="41">
        <f t="shared" si="6"/>
        <v>0</v>
      </c>
    </row>
    <row r="20" spans="1:15" ht="146.25" x14ac:dyDescent="0.25">
      <c r="A20" s="15">
        <v>6</v>
      </c>
      <c r="B20" s="29" t="s">
        <v>290</v>
      </c>
      <c r="C20" s="17" t="s">
        <v>56</v>
      </c>
      <c r="D20" s="31">
        <v>1</v>
      </c>
      <c r="E20" s="10"/>
      <c r="F20" s="9"/>
      <c r="G20" s="38">
        <f t="shared" si="0"/>
        <v>0</v>
      </c>
      <c r="H20" s="38"/>
      <c r="I20" s="38"/>
      <c r="J20" s="39">
        <f t="shared" si="1"/>
        <v>0</v>
      </c>
      <c r="K20" s="40">
        <f t="shared" si="2"/>
        <v>0</v>
      </c>
      <c r="L20" s="38">
        <f t="shared" si="3"/>
        <v>0</v>
      </c>
      <c r="M20" s="38">
        <f t="shared" si="4"/>
        <v>0</v>
      </c>
      <c r="N20" s="38">
        <f t="shared" si="5"/>
        <v>0</v>
      </c>
      <c r="O20" s="41">
        <f t="shared" si="6"/>
        <v>0</v>
      </c>
    </row>
    <row r="21" spans="1:15" ht="90" x14ac:dyDescent="0.25">
      <c r="A21" s="15">
        <v>7</v>
      </c>
      <c r="B21" s="29" t="s">
        <v>289</v>
      </c>
      <c r="C21" s="17" t="s">
        <v>56</v>
      </c>
      <c r="D21" s="31">
        <v>1</v>
      </c>
      <c r="E21" s="10"/>
      <c r="F21" s="9"/>
      <c r="G21" s="38">
        <f t="shared" si="0"/>
        <v>0</v>
      </c>
      <c r="H21" s="38"/>
      <c r="I21" s="38"/>
      <c r="J21" s="39">
        <f t="shared" si="1"/>
        <v>0</v>
      </c>
      <c r="K21" s="40">
        <f t="shared" si="2"/>
        <v>0</v>
      </c>
      <c r="L21" s="38">
        <f t="shared" si="3"/>
        <v>0</v>
      </c>
      <c r="M21" s="38">
        <f t="shared" si="4"/>
        <v>0</v>
      </c>
      <c r="N21" s="38">
        <f t="shared" si="5"/>
        <v>0</v>
      </c>
      <c r="O21" s="41">
        <f t="shared" si="6"/>
        <v>0</v>
      </c>
    </row>
    <row r="22" spans="1:15" ht="90" x14ac:dyDescent="0.25">
      <c r="A22" s="15">
        <v>8</v>
      </c>
      <c r="B22" s="29" t="s">
        <v>293</v>
      </c>
      <c r="C22" s="17" t="s">
        <v>56</v>
      </c>
      <c r="D22" s="31">
        <v>1</v>
      </c>
      <c r="E22" s="10"/>
      <c r="F22" s="9"/>
      <c r="G22" s="38">
        <f t="shared" si="0"/>
        <v>0</v>
      </c>
      <c r="H22" s="38"/>
      <c r="I22" s="38"/>
      <c r="J22" s="39">
        <f t="shared" si="1"/>
        <v>0</v>
      </c>
      <c r="K22" s="40">
        <f t="shared" si="2"/>
        <v>0</v>
      </c>
      <c r="L22" s="38">
        <f t="shared" si="3"/>
        <v>0</v>
      </c>
      <c r="M22" s="38">
        <f t="shared" si="4"/>
        <v>0</v>
      </c>
      <c r="N22" s="38">
        <f t="shared" si="5"/>
        <v>0</v>
      </c>
      <c r="O22" s="41">
        <f t="shared" si="6"/>
        <v>0</v>
      </c>
    </row>
    <row r="23" spans="1:15" ht="90" x14ac:dyDescent="0.25">
      <c r="A23" s="15">
        <v>9</v>
      </c>
      <c r="B23" s="29" t="s">
        <v>294</v>
      </c>
      <c r="C23" s="17" t="s">
        <v>56</v>
      </c>
      <c r="D23" s="31">
        <v>1</v>
      </c>
      <c r="E23" s="10"/>
      <c r="F23" s="9"/>
      <c r="G23" s="38">
        <f t="shared" si="0"/>
        <v>0</v>
      </c>
      <c r="H23" s="38"/>
      <c r="I23" s="38"/>
      <c r="J23" s="39">
        <f t="shared" si="1"/>
        <v>0</v>
      </c>
      <c r="K23" s="40">
        <f t="shared" si="2"/>
        <v>0</v>
      </c>
      <c r="L23" s="38">
        <f t="shared" si="3"/>
        <v>0</v>
      </c>
      <c r="M23" s="38">
        <f t="shared" si="4"/>
        <v>0</v>
      </c>
      <c r="N23" s="38">
        <f t="shared" si="5"/>
        <v>0</v>
      </c>
      <c r="O23" s="41">
        <f t="shared" si="6"/>
        <v>0</v>
      </c>
    </row>
    <row r="24" spans="1:15" ht="45" x14ac:dyDescent="0.25">
      <c r="A24" s="15">
        <v>10</v>
      </c>
      <c r="B24" s="29" t="s">
        <v>297</v>
      </c>
      <c r="C24" s="17" t="s">
        <v>60</v>
      </c>
      <c r="D24" s="31">
        <v>38.5</v>
      </c>
      <c r="E24" s="10"/>
      <c r="F24" s="9"/>
      <c r="G24" s="38">
        <f t="shared" si="0"/>
        <v>0</v>
      </c>
      <c r="H24" s="38"/>
      <c r="I24" s="38"/>
      <c r="J24" s="39">
        <f t="shared" si="1"/>
        <v>0</v>
      </c>
      <c r="K24" s="40">
        <f t="shared" si="2"/>
        <v>0</v>
      </c>
      <c r="L24" s="38">
        <f t="shared" si="3"/>
        <v>0</v>
      </c>
      <c r="M24" s="38">
        <f t="shared" si="4"/>
        <v>0</v>
      </c>
      <c r="N24" s="38">
        <f t="shared" si="5"/>
        <v>0</v>
      </c>
      <c r="O24" s="41">
        <f t="shared" si="6"/>
        <v>0</v>
      </c>
    </row>
    <row r="25" spans="1:15" ht="45" x14ac:dyDescent="0.25">
      <c r="A25" s="15">
        <v>11</v>
      </c>
      <c r="B25" s="29" t="s">
        <v>295</v>
      </c>
      <c r="C25" s="17" t="s">
        <v>60</v>
      </c>
      <c r="D25" s="31">
        <v>37.700000000000003</v>
      </c>
      <c r="E25" s="10"/>
      <c r="F25" s="9"/>
      <c r="G25" s="38">
        <f t="shared" si="0"/>
        <v>0</v>
      </c>
      <c r="H25" s="38"/>
      <c r="I25" s="38"/>
      <c r="J25" s="39">
        <f t="shared" si="1"/>
        <v>0</v>
      </c>
      <c r="K25" s="40">
        <f t="shared" si="2"/>
        <v>0</v>
      </c>
      <c r="L25" s="38">
        <f t="shared" si="3"/>
        <v>0</v>
      </c>
      <c r="M25" s="38">
        <f t="shared" si="4"/>
        <v>0</v>
      </c>
      <c r="N25" s="38">
        <f t="shared" si="5"/>
        <v>0</v>
      </c>
      <c r="O25" s="41">
        <f t="shared" si="6"/>
        <v>0</v>
      </c>
    </row>
    <row r="26" spans="1:15" ht="45" x14ac:dyDescent="0.25">
      <c r="A26" s="15">
        <v>12</v>
      </c>
      <c r="B26" s="29" t="s">
        <v>296</v>
      </c>
      <c r="C26" s="17" t="s">
        <v>60</v>
      </c>
      <c r="D26" s="31">
        <v>13.5</v>
      </c>
      <c r="E26" s="10"/>
      <c r="F26" s="9"/>
      <c r="G26" s="38">
        <f t="shared" si="0"/>
        <v>0</v>
      </c>
      <c r="H26" s="38"/>
      <c r="I26" s="38"/>
      <c r="J26" s="39">
        <f t="shared" si="1"/>
        <v>0</v>
      </c>
      <c r="K26" s="40">
        <f t="shared" si="2"/>
        <v>0</v>
      </c>
      <c r="L26" s="38">
        <f t="shared" si="3"/>
        <v>0</v>
      </c>
      <c r="M26" s="38">
        <f t="shared" si="4"/>
        <v>0</v>
      </c>
      <c r="N26" s="38">
        <f t="shared" si="5"/>
        <v>0</v>
      </c>
      <c r="O26" s="41">
        <f t="shared" si="6"/>
        <v>0</v>
      </c>
    </row>
    <row r="27" spans="1:15" ht="33.75" x14ac:dyDescent="0.25">
      <c r="A27" s="15">
        <v>13</v>
      </c>
      <c r="B27" s="29" t="s">
        <v>145</v>
      </c>
      <c r="C27" s="17" t="s">
        <v>60</v>
      </c>
      <c r="D27" s="31">
        <v>37.700000000000003</v>
      </c>
      <c r="E27" s="10"/>
      <c r="F27" s="9"/>
      <c r="G27" s="38">
        <f t="shared" si="0"/>
        <v>0</v>
      </c>
      <c r="H27" s="38"/>
      <c r="I27" s="38"/>
      <c r="J27" s="39">
        <f t="shared" si="1"/>
        <v>0</v>
      </c>
      <c r="K27" s="40">
        <f t="shared" si="2"/>
        <v>0</v>
      </c>
      <c r="L27" s="38">
        <f t="shared" si="3"/>
        <v>0</v>
      </c>
      <c r="M27" s="38">
        <f t="shared" si="4"/>
        <v>0</v>
      </c>
      <c r="N27" s="38">
        <f t="shared" si="5"/>
        <v>0</v>
      </c>
      <c r="O27" s="41">
        <f t="shared" si="6"/>
        <v>0</v>
      </c>
    </row>
    <row r="28" spans="1:15" ht="33.75" x14ac:dyDescent="0.25">
      <c r="A28" s="15">
        <v>14</v>
      </c>
      <c r="B28" s="29" t="s">
        <v>146</v>
      </c>
      <c r="C28" s="17" t="s">
        <v>60</v>
      </c>
      <c r="D28" s="31">
        <v>13.5</v>
      </c>
      <c r="E28" s="10"/>
      <c r="F28" s="9"/>
      <c r="G28" s="38">
        <f t="shared" si="0"/>
        <v>0</v>
      </c>
      <c r="H28" s="38"/>
      <c r="I28" s="38"/>
      <c r="J28" s="39">
        <f t="shared" si="1"/>
        <v>0</v>
      </c>
      <c r="K28" s="40">
        <f t="shared" si="2"/>
        <v>0</v>
      </c>
      <c r="L28" s="38">
        <f t="shared" si="3"/>
        <v>0</v>
      </c>
      <c r="M28" s="38">
        <f t="shared" si="4"/>
        <v>0</v>
      </c>
      <c r="N28" s="38">
        <f t="shared" si="5"/>
        <v>0</v>
      </c>
      <c r="O28" s="41">
        <f t="shared" si="6"/>
        <v>0</v>
      </c>
    </row>
    <row r="29" spans="1:15" ht="22.5" x14ac:dyDescent="0.25">
      <c r="A29" s="15">
        <v>15</v>
      </c>
      <c r="B29" s="29" t="s">
        <v>147</v>
      </c>
      <c r="C29" s="17" t="s">
        <v>60</v>
      </c>
      <c r="D29" s="31">
        <v>37.700000000000003</v>
      </c>
      <c r="E29" s="10"/>
      <c r="F29" s="9"/>
      <c r="G29" s="38">
        <f t="shared" si="0"/>
        <v>0</v>
      </c>
      <c r="H29" s="38"/>
      <c r="I29" s="38"/>
      <c r="J29" s="39">
        <f t="shared" si="1"/>
        <v>0</v>
      </c>
      <c r="K29" s="40">
        <f t="shared" si="2"/>
        <v>0</v>
      </c>
      <c r="L29" s="38">
        <f t="shared" si="3"/>
        <v>0</v>
      </c>
      <c r="M29" s="38">
        <f t="shared" si="4"/>
        <v>0</v>
      </c>
      <c r="N29" s="38">
        <f t="shared" si="5"/>
        <v>0</v>
      </c>
      <c r="O29" s="41">
        <f t="shared" si="6"/>
        <v>0</v>
      </c>
    </row>
    <row r="30" spans="1:15" ht="22.5" x14ac:dyDescent="0.25">
      <c r="A30" s="15">
        <v>16</v>
      </c>
      <c r="B30" s="29" t="s">
        <v>148</v>
      </c>
      <c r="C30" s="17" t="s">
        <v>60</v>
      </c>
      <c r="D30" s="31">
        <v>13.5</v>
      </c>
      <c r="E30" s="10"/>
      <c r="F30" s="9"/>
      <c r="G30" s="38">
        <f t="shared" si="0"/>
        <v>0</v>
      </c>
      <c r="H30" s="38"/>
      <c r="I30" s="38"/>
      <c r="J30" s="39">
        <f t="shared" si="1"/>
        <v>0</v>
      </c>
      <c r="K30" s="40">
        <f t="shared" si="2"/>
        <v>0</v>
      </c>
      <c r="L30" s="38">
        <f t="shared" si="3"/>
        <v>0</v>
      </c>
      <c r="M30" s="38">
        <f t="shared" si="4"/>
        <v>0</v>
      </c>
      <c r="N30" s="38">
        <f t="shared" si="5"/>
        <v>0</v>
      </c>
      <c r="O30" s="41">
        <f t="shared" si="6"/>
        <v>0</v>
      </c>
    </row>
    <row r="31" spans="1:15" ht="33.75" x14ac:dyDescent="0.25">
      <c r="A31" s="15">
        <v>17</v>
      </c>
      <c r="B31" s="29" t="s">
        <v>308</v>
      </c>
      <c r="C31" s="17" t="s">
        <v>141</v>
      </c>
      <c r="D31" s="31">
        <v>183.1</v>
      </c>
      <c r="E31" s="10"/>
      <c r="F31" s="9"/>
      <c r="G31" s="38">
        <f t="shared" si="0"/>
        <v>0</v>
      </c>
      <c r="H31" s="38"/>
      <c r="I31" s="38"/>
      <c r="J31" s="39">
        <f t="shared" si="1"/>
        <v>0</v>
      </c>
      <c r="K31" s="40">
        <f t="shared" si="2"/>
        <v>0</v>
      </c>
      <c r="L31" s="38">
        <f t="shared" si="3"/>
        <v>0</v>
      </c>
      <c r="M31" s="38">
        <f t="shared" si="4"/>
        <v>0</v>
      </c>
      <c r="N31" s="38">
        <f t="shared" si="5"/>
        <v>0</v>
      </c>
      <c r="O31" s="41">
        <f t="shared" si="6"/>
        <v>0</v>
      </c>
    </row>
    <row r="32" spans="1:15" ht="22.5" x14ac:dyDescent="0.25">
      <c r="A32" s="15">
        <v>18</v>
      </c>
      <c r="B32" s="29" t="s">
        <v>149</v>
      </c>
      <c r="C32" s="17" t="s">
        <v>60</v>
      </c>
      <c r="D32" s="31">
        <v>84.6</v>
      </c>
      <c r="E32" s="10"/>
      <c r="F32" s="9"/>
      <c r="G32" s="38">
        <f t="shared" si="0"/>
        <v>0</v>
      </c>
      <c r="H32" s="38"/>
      <c r="I32" s="38"/>
      <c r="J32" s="39">
        <f t="shared" si="1"/>
        <v>0</v>
      </c>
      <c r="K32" s="40">
        <f t="shared" si="2"/>
        <v>0</v>
      </c>
      <c r="L32" s="38">
        <f t="shared" si="3"/>
        <v>0</v>
      </c>
      <c r="M32" s="38">
        <f t="shared" si="4"/>
        <v>0</v>
      </c>
      <c r="N32" s="38">
        <f t="shared" si="5"/>
        <v>0</v>
      </c>
      <c r="O32" s="41">
        <f t="shared" si="6"/>
        <v>0</v>
      </c>
    </row>
    <row r="33" spans="1:15" ht="33.75" x14ac:dyDescent="0.25">
      <c r="A33" s="15">
        <v>19</v>
      </c>
      <c r="B33" s="29" t="s">
        <v>150</v>
      </c>
      <c r="C33" s="17" t="s">
        <v>56</v>
      </c>
      <c r="D33" s="31">
        <v>1</v>
      </c>
      <c r="E33" s="10"/>
      <c r="F33" s="9"/>
      <c r="G33" s="38">
        <f t="shared" si="0"/>
        <v>0</v>
      </c>
      <c r="H33" s="38"/>
      <c r="I33" s="38"/>
      <c r="J33" s="39">
        <f t="shared" si="1"/>
        <v>0</v>
      </c>
      <c r="K33" s="40">
        <f t="shared" si="2"/>
        <v>0</v>
      </c>
      <c r="L33" s="38">
        <f t="shared" si="3"/>
        <v>0</v>
      </c>
      <c r="M33" s="38">
        <f t="shared" si="4"/>
        <v>0</v>
      </c>
      <c r="N33" s="38">
        <f t="shared" si="5"/>
        <v>0</v>
      </c>
      <c r="O33" s="41">
        <f t="shared" si="6"/>
        <v>0</v>
      </c>
    </row>
    <row r="34" spans="1:15" ht="22.5" x14ac:dyDescent="0.25">
      <c r="A34" s="15">
        <v>20</v>
      </c>
      <c r="B34" s="29" t="s">
        <v>151</v>
      </c>
      <c r="C34" s="17" t="s">
        <v>56</v>
      </c>
      <c r="D34" s="31">
        <v>1</v>
      </c>
      <c r="E34" s="10"/>
      <c r="F34" s="9"/>
      <c r="G34" s="38">
        <f t="shared" si="0"/>
        <v>0</v>
      </c>
      <c r="H34" s="38"/>
      <c r="I34" s="38"/>
      <c r="J34" s="39">
        <f t="shared" si="1"/>
        <v>0</v>
      </c>
      <c r="K34" s="40">
        <f t="shared" si="2"/>
        <v>0</v>
      </c>
      <c r="L34" s="38">
        <f t="shared" si="3"/>
        <v>0</v>
      </c>
      <c r="M34" s="38">
        <f t="shared" si="4"/>
        <v>0</v>
      </c>
      <c r="N34" s="38">
        <f t="shared" si="5"/>
        <v>0</v>
      </c>
      <c r="O34" s="41">
        <f t="shared" si="6"/>
        <v>0</v>
      </c>
    </row>
    <row r="35" spans="1:15" ht="22.5" x14ac:dyDescent="0.25">
      <c r="A35" s="15">
        <v>21</v>
      </c>
      <c r="B35" s="29" t="s">
        <v>152</v>
      </c>
      <c r="C35" s="17" t="s">
        <v>56</v>
      </c>
      <c r="D35" s="31">
        <v>1</v>
      </c>
      <c r="E35" s="10"/>
      <c r="F35" s="9"/>
      <c r="G35" s="38">
        <f t="shared" si="0"/>
        <v>0</v>
      </c>
      <c r="H35" s="38"/>
      <c r="I35" s="38"/>
      <c r="J35" s="39">
        <f t="shared" si="1"/>
        <v>0</v>
      </c>
      <c r="K35" s="40">
        <f t="shared" si="2"/>
        <v>0</v>
      </c>
      <c r="L35" s="38">
        <f t="shared" si="3"/>
        <v>0</v>
      </c>
      <c r="M35" s="38">
        <f t="shared" si="4"/>
        <v>0</v>
      </c>
      <c r="N35" s="38">
        <f t="shared" si="5"/>
        <v>0</v>
      </c>
      <c r="O35" s="41">
        <f t="shared" si="6"/>
        <v>0</v>
      </c>
    </row>
    <row r="36" spans="1:15" x14ac:dyDescent="0.25">
      <c r="A36" s="15">
        <v>22</v>
      </c>
      <c r="B36" s="29" t="s">
        <v>153</v>
      </c>
      <c r="C36" s="17" t="s">
        <v>56</v>
      </c>
      <c r="D36" s="31">
        <v>1</v>
      </c>
      <c r="E36" s="10"/>
      <c r="F36" s="9"/>
      <c r="G36" s="38">
        <f t="shared" si="0"/>
        <v>0</v>
      </c>
      <c r="H36" s="38"/>
      <c r="I36" s="38"/>
      <c r="J36" s="39">
        <f t="shared" si="1"/>
        <v>0</v>
      </c>
      <c r="K36" s="40">
        <f t="shared" si="2"/>
        <v>0</v>
      </c>
      <c r="L36" s="38">
        <f t="shared" si="3"/>
        <v>0</v>
      </c>
      <c r="M36" s="38">
        <f t="shared" si="4"/>
        <v>0</v>
      </c>
      <c r="N36" s="38">
        <f t="shared" si="5"/>
        <v>0</v>
      </c>
      <c r="O36" s="41">
        <f t="shared" si="6"/>
        <v>0</v>
      </c>
    </row>
    <row r="37" spans="1:15" ht="22.5" x14ac:dyDescent="0.25">
      <c r="A37" s="15">
        <v>23</v>
      </c>
      <c r="B37" s="29" t="s">
        <v>154</v>
      </c>
      <c r="C37" s="17" t="s">
        <v>60</v>
      </c>
      <c r="D37" s="31">
        <v>9</v>
      </c>
      <c r="E37" s="10"/>
      <c r="F37" s="9"/>
      <c r="G37" s="38">
        <f t="shared" si="0"/>
        <v>0</v>
      </c>
      <c r="H37" s="38"/>
      <c r="I37" s="38"/>
      <c r="J37" s="39">
        <f t="shared" si="1"/>
        <v>0</v>
      </c>
      <c r="K37" s="40">
        <f t="shared" si="2"/>
        <v>0</v>
      </c>
      <c r="L37" s="38">
        <f t="shared" si="3"/>
        <v>0</v>
      </c>
      <c r="M37" s="38">
        <f t="shared" si="4"/>
        <v>0</v>
      </c>
      <c r="N37" s="38">
        <f t="shared" si="5"/>
        <v>0</v>
      </c>
      <c r="O37" s="41">
        <f t="shared" si="6"/>
        <v>0</v>
      </c>
    </row>
    <row r="38" spans="1:15" ht="15" customHeight="1" x14ac:dyDescent="0.25">
      <c r="A38" s="138" t="s">
        <v>155</v>
      </c>
      <c r="B38" s="139"/>
      <c r="C38" s="139"/>
      <c r="D38" s="139"/>
      <c r="E38" s="68"/>
      <c r="F38" s="68"/>
      <c r="G38" s="68"/>
      <c r="H38" s="68"/>
      <c r="I38" s="68"/>
      <c r="J38" s="68"/>
      <c r="K38" s="68"/>
      <c r="L38" s="68"/>
      <c r="M38" s="68"/>
      <c r="N38" s="68"/>
      <c r="O38" s="69"/>
    </row>
    <row r="39" spans="1:15" x14ac:dyDescent="0.25">
      <c r="A39" s="15">
        <v>24</v>
      </c>
      <c r="B39" s="29" t="s">
        <v>156</v>
      </c>
      <c r="C39" s="17" t="s">
        <v>56</v>
      </c>
      <c r="D39" s="31">
        <v>7</v>
      </c>
      <c r="E39" s="10"/>
      <c r="F39" s="9"/>
      <c r="G39" s="38">
        <f t="shared" ref="G39" si="7">ROUND(E39*F39,2)</f>
        <v>0</v>
      </c>
      <c r="H39" s="38"/>
      <c r="I39" s="38"/>
      <c r="J39" s="39">
        <f t="shared" ref="J39" si="8">SUM(G39+H39+I39)</f>
        <v>0</v>
      </c>
      <c r="K39" s="40">
        <f t="shared" ref="K39" si="9">ROUND(D39*E39,2)</f>
        <v>0</v>
      </c>
      <c r="L39" s="38">
        <f t="shared" ref="L39" si="10">ROUND(D39*G39,2)</f>
        <v>0</v>
      </c>
      <c r="M39" s="38">
        <f t="shared" ref="M39" si="11">ROUND(D39*H39,2)</f>
        <v>0</v>
      </c>
      <c r="N39" s="38">
        <f t="shared" ref="N39" si="12">ROUND(D39*I39,2)</f>
        <v>0</v>
      </c>
      <c r="O39" s="41">
        <f t="shared" ref="O39" si="13">SUM(L39+M39+N39)</f>
        <v>0</v>
      </c>
    </row>
    <row r="40" spans="1:15" ht="22.5" x14ac:dyDescent="0.25">
      <c r="A40" s="15">
        <v>25</v>
      </c>
      <c r="B40" s="29" t="s">
        <v>157</v>
      </c>
      <c r="C40" s="17" t="s">
        <v>60</v>
      </c>
      <c r="D40" s="31">
        <v>28</v>
      </c>
      <c r="E40" s="10"/>
      <c r="F40" s="9"/>
      <c r="G40" s="38">
        <f t="shared" ref="G40:G73" si="14">ROUND(E40*F40,2)</f>
        <v>0</v>
      </c>
      <c r="H40" s="38"/>
      <c r="I40" s="38"/>
      <c r="J40" s="39">
        <f t="shared" ref="J40:J73" si="15">SUM(G40+H40+I40)</f>
        <v>0</v>
      </c>
      <c r="K40" s="40">
        <f t="shared" ref="K40:K73" si="16">ROUND(D40*E40,2)</f>
        <v>0</v>
      </c>
      <c r="L40" s="38">
        <f t="shared" ref="L40:L73" si="17">ROUND(D40*G40,2)</f>
        <v>0</v>
      </c>
      <c r="M40" s="38">
        <f t="shared" ref="M40:M73" si="18">ROUND(D40*H40,2)</f>
        <v>0</v>
      </c>
      <c r="N40" s="38">
        <f t="shared" ref="N40:N73" si="19">ROUND(D40*I40,2)</f>
        <v>0</v>
      </c>
      <c r="O40" s="41">
        <f t="shared" ref="O40:O73" si="20">SUM(L40+M40+N40)</f>
        <v>0</v>
      </c>
    </row>
    <row r="41" spans="1:15" ht="22.5" x14ac:dyDescent="0.25">
      <c r="A41" s="15">
        <v>26</v>
      </c>
      <c r="B41" s="29" t="s">
        <v>158</v>
      </c>
      <c r="C41" s="17" t="s">
        <v>60</v>
      </c>
      <c r="D41" s="31">
        <v>28</v>
      </c>
      <c r="E41" s="10"/>
      <c r="F41" s="9"/>
      <c r="G41" s="38">
        <f t="shared" si="14"/>
        <v>0</v>
      </c>
      <c r="H41" s="38"/>
      <c r="I41" s="38"/>
      <c r="J41" s="39">
        <f t="shared" si="15"/>
        <v>0</v>
      </c>
      <c r="K41" s="40">
        <f t="shared" si="16"/>
        <v>0</v>
      </c>
      <c r="L41" s="38">
        <f t="shared" si="17"/>
        <v>0</v>
      </c>
      <c r="M41" s="38">
        <f t="shared" si="18"/>
        <v>0</v>
      </c>
      <c r="N41" s="38">
        <f t="shared" si="19"/>
        <v>0</v>
      </c>
      <c r="O41" s="41">
        <f t="shared" si="20"/>
        <v>0</v>
      </c>
    </row>
    <row r="42" spans="1:15" ht="22.5" x14ac:dyDescent="0.25">
      <c r="A42" s="15">
        <v>27</v>
      </c>
      <c r="B42" s="29" t="s">
        <v>159</v>
      </c>
      <c r="C42" s="17" t="s">
        <v>56</v>
      </c>
      <c r="D42" s="31">
        <v>3</v>
      </c>
      <c r="E42" s="10"/>
      <c r="F42" s="9"/>
      <c r="G42" s="38">
        <f t="shared" si="14"/>
        <v>0</v>
      </c>
      <c r="H42" s="38"/>
      <c r="I42" s="38"/>
      <c r="J42" s="39">
        <f t="shared" si="15"/>
        <v>0</v>
      </c>
      <c r="K42" s="40">
        <f t="shared" si="16"/>
        <v>0</v>
      </c>
      <c r="L42" s="38">
        <f t="shared" si="17"/>
        <v>0</v>
      </c>
      <c r="M42" s="38">
        <f t="shared" si="18"/>
        <v>0</v>
      </c>
      <c r="N42" s="38">
        <f t="shared" si="19"/>
        <v>0</v>
      </c>
      <c r="O42" s="41">
        <f t="shared" si="20"/>
        <v>0</v>
      </c>
    </row>
    <row r="43" spans="1:15" ht="22.5" x14ac:dyDescent="0.25">
      <c r="A43" s="15">
        <v>28</v>
      </c>
      <c r="B43" s="29" t="s">
        <v>179</v>
      </c>
      <c r="C43" s="17" t="s">
        <v>160</v>
      </c>
      <c r="D43" s="31">
        <v>22</v>
      </c>
      <c r="E43" s="10"/>
      <c r="F43" s="9"/>
      <c r="G43" s="38">
        <f t="shared" si="14"/>
        <v>0</v>
      </c>
      <c r="H43" s="38"/>
      <c r="I43" s="38"/>
      <c r="J43" s="39">
        <f t="shared" si="15"/>
        <v>0</v>
      </c>
      <c r="K43" s="40">
        <f t="shared" si="16"/>
        <v>0</v>
      </c>
      <c r="L43" s="38">
        <f t="shared" si="17"/>
        <v>0</v>
      </c>
      <c r="M43" s="38">
        <f t="shared" si="18"/>
        <v>0</v>
      </c>
      <c r="N43" s="38">
        <f t="shared" si="19"/>
        <v>0</v>
      </c>
      <c r="O43" s="41">
        <f t="shared" si="20"/>
        <v>0</v>
      </c>
    </row>
    <row r="44" spans="1:15" ht="22.5" x14ac:dyDescent="0.25">
      <c r="A44" s="15">
        <v>29</v>
      </c>
      <c r="B44" s="29" t="s">
        <v>161</v>
      </c>
      <c r="C44" s="17" t="s">
        <v>60</v>
      </c>
      <c r="D44" s="31">
        <v>84.6</v>
      </c>
      <c r="E44" s="10"/>
      <c r="F44" s="9"/>
      <c r="G44" s="38">
        <f t="shared" si="14"/>
        <v>0</v>
      </c>
      <c r="H44" s="38"/>
      <c r="I44" s="38"/>
      <c r="J44" s="39">
        <f t="shared" si="15"/>
        <v>0</v>
      </c>
      <c r="K44" s="40">
        <f t="shared" si="16"/>
        <v>0</v>
      </c>
      <c r="L44" s="38">
        <f t="shared" si="17"/>
        <v>0</v>
      </c>
      <c r="M44" s="38">
        <f t="shared" si="18"/>
        <v>0</v>
      </c>
      <c r="N44" s="38">
        <f t="shared" si="19"/>
        <v>0</v>
      </c>
      <c r="O44" s="41">
        <f t="shared" si="20"/>
        <v>0</v>
      </c>
    </row>
    <row r="45" spans="1:15" x14ac:dyDescent="0.25">
      <c r="A45" s="15">
        <v>30</v>
      </c>
      <c r="B45" s="29" t="s">
        <v>162</v>
      </c>
      <c r="C45" s="17" t="s">
        <v>60</v>
      </c>
      <c r="D45" s="31">
        <v>89.699999999999989</v>
      </c>
      <c r="E45" s="10"/>
      <c r="F45" s="9"/>
      <c r="G45" s="38">
        <f t="shared" si="14"/>
        <v>0</v>
      </c>
      <c r="H45" s="38"/>
      <c r="I45" s="38"/>
      <c r="J45" s="39">
        <f t="shared" si="15"/>
        <v>0</v>
      </c>
      <c r="K45" s="40">
        <f t="shared" si="16"/>
        <v>0</v>
      </c>
      <c r="L45" s="38">
        <f t="shared" si="17"/>
        <v>0</v>
      </c>
      <c r="M45" s="38">
        <f t="shared" si="18"/>
        <v>0</v>
      </c>
      <c r="N45" s="38">
        <f t="shared" si="19"/>
        <v>0</v>
      </c>
      <c r="O45" s="41">
        <f t="shared" si="20"/>
        <v>0</v>
      </c>
    </row>
    <row r="46" spans="1:15" x14ac:dyDescent="0.25">
      <c r="A46" s="15">
        <v>31</v>
      </c>
      <c r="B46" s="29" t="s">
        <v>163</v>
      </c>
      <c r="C46" s="17" t="s">
        <v>60</v>
      </c>
      <c r="D46" s="31">
        <v>89.699999999999989</v>
      </c>
      <c r="E46" s="10"/>
      <c r="F46" s="9"/>
      <c r="G46" s="38">
        <f t="shared" si="14"/>
        <v>0</v>
      </c>
      <c r="H46" s="38"/>
      <c r="I46" s="38"/>
      <c r="J46" s="39">
        <f t="shared" si="15"/>
        <v>0</v>
      </c>
      <c r="K46" s="40">
        <f t="shared" si="16"/>
        <v>0</v>
      </c>
      <c r="L46" s="38">
        <f t="shared" si="17"/>
        <v>0</v>
      </c>
      <c r="M46" s="38">
        <f t="shared" si="18"/>
        <v>0</v>
      </c>
      <c r="N46" s="38">
        <f t="shared" si="19"/>
        <v>0</v>
      </c>
      <c r="O46" s="41">
        <f t="shared" si="20"/>
        <v>0</v>
      </c>
    </row>
    <row r="47" spans="1:15" x14ac:dyDescent="0.25">
      <c r="A47" s="107" t="s">
        <v>281</v>
      </c>
      <c r="B47" s="108"/>
      <c r="C47" s="108"/>
      <c r="D47" s="108"/>
      <c r="E47" s="65"/>
      <c r="F47" s="65"/>
      <c r="G47" s="70"/>
      <c r="H47" s="70"/>
      <c r="I47" s="70"/>
      <c r="J47" s="71"/>
      <c r="K47" s="72"/>
      <c r="L47" s="70"/>
      <c r="M47" s="70"/>
      <c r="N47" s="70"/>
      <c r="O47" s="73"/>
    </row>
    <row r="48" spans="1:15" ht="56.25" x14ac:dyDescent="0.25">
      <c r="A48" s="15">
        <v>33</v>
      </c>
      <c r="B48" s="19" t="s">
        <v>164</v>
      </c>
      <c r="C48" s="17" t="s">
        <v>56</v>
      </c>
      <c r="D48" s="31">
        <v>1</v>
      </c>
      <c r="E48" s="10"/>
      <c r="F48" s="9"/>
      <c r="G48" s="38">
        <f t="shared" si="14"/>
        <v>0</v>
      </c>
      <c r="H48" s="38"/>
      <c r="I48" s="38"/>
      <c r="J48" s="39">
        <f t="shared" si="15"/>
        <v>0</v>
      </c>
      <c r="K48" s="40">
        <f t="shared" si="16"/>
        <v>0</v>
      </c>
      <c r="L48" s="38">
        <f t="shared" si="17"/>
        <v>0</v>
      </c>
      <c r="M48" s="38">
        <f t="shared" si="18"/>
        <v>0</v>
      </c>
      <c r="N48" s="38">
        <f t="shared" si="19"/>
        <v>0</v>
      </c>
      <c r="O48" s="41">
        <f t="shared" si="20"/>
        <v>0</v>
      </c>
    </row>
    <row r="49" spans="1:15" ht="15" customHeight="1" x14ac:dyDescent="0.25">
      <c r="A49" s="140" t="s">
        <v>300</v>
      </c>
      <c r="B49" s="134"/>
      <c r="C49" s="134"/>
      <c r="D49" s="134"/>
      <c r="E49" s="74"/>
      <c r="F49" s="74"/>
      <c r="G49" s="70"/>
      <c r="H49" s="70"/>
      <c r="I49" s="70"/>
      <c r="J49" s="71"/>
      <c r="K49" s="72"/>
      <c r="L49" s="70"/>
      <c r="M49" s="70"/>
      <c r="N49" s="70"/>
      <c r="O49" s="73"/>
    </row>
    <row r="50" spans="1:15" ht="22.5" x14ac:dyDescent="0.25">
      <c r="A50" s="15">
        <v>34</v>
      </c>
      <c r="B50" s="64" t="s">
        <v>165</v>
      </c>
      <c r="C50" s="17" t="s">
        <v>141</v>
      </c>
      <c r="D50" s="31">
        <v>0.4</v>
      </c>
      <c r="E50" s="10"/>
      <c r="F50" s="9"/>
      <c r="G50" s="38">
        <f t="shared" si="14"/>
        <v>0</v>
      </c>
      <c r="H50" s="38"/>
      <c r="I50" s="38"/>
      <c r="J50" s="39">
        <f t="shared" si="15"/>
        <v>0</v>
      </c>
      <c r="K50" s="40">
        <f t="shared" si="16"/>
        <v>0</v>
      </c>
      <c r="L50" s="38">
        <f t="shared" si="17"/>
        <v>0</v>
      </c>
      <c r="M50" s="38">
        <f t="shared" si="18"/>
        <v>0</v>
      </c>
      <c r="N50" s="38">
        <f t="shared" si="19"/>
        <v>0</v>
      </c>
      <c r="O50" s="41">
        <f t="shared" si="20"/>
        <v>0</v>
      </c>
    </row>
    <row r="51" spans="1:15" x14ac:dyDescent="0.25">
      <c r="A51" s="15">
        <v>35</v>
      </c>
      <c r="B51" s="64" t="s">
        <v>166</v>
      </c>
      <c r="C51" s="17" t="s">
        <v>141</v>
      </c>
      <c r="D51" s="31">
        <v>0.5</v>
      </c>
      <c r="E51" s="10"/>
      <c r="F51" s="9"/>
      <c r="G51" s="38">
        <f t="shared" si="14"/>
        <v>0</v>
      </c>
      <c r="H51" s="38"/>
      <c r="I51" s="38"/>
      <c r="J51" s="39">
        <f t="shared" si="15"/>
        <v>0</v>
      </c>
      <c r="K51" s="40">
        <f t="shared" si="16"/>
        <v>0</v>
      </c>
      <c r="L51" s="38">
        <f t="shared" si="17"/>
        <v>0</v>
      </c>
      <c r="M51" s="38">
        <f t="shared" si="18"/>
        <v>0</v>
      </c>
      <c r="N51" s="38">
        <f t="shared" si="19"/>
        <v>0</v>
      </c>
      <c r="O51" s="41">
        <f t="shared" si="20"/>
        <v>0</v>
      </c>
    </row>
    <row r="52" spans="1:15" ht="22.5" x14ac:dyDescent="0.25">
      <c r="A52" s="15">
        <v>36</v>
      </c>
      <c r="B52" s="64" t="s">
        <v>167</v>
      </c>
      <c r="C52" s="17" t="s">
        <v>141</v>
      </c>
      <c r="D52" s="31">
        <v>0.4</v>
      </c>
      <c r="E52" s="10"/>
      <c r="F52" s="9"/>
      <c r="G52" s="38">
        <f t="shared" si="14"/>
        <v>0</v>
      </c>
      <c r="H52" s="38"/>
      <c r="I52" s="38"/>
      <c r="J52" s="39">
        <f t="shared" si="15"/>
        <v>0</v>
      </c>
      <c r="K52" s="40">
        <f t="shared" si="16"/>
        <v>0</v>
      </c>
      <c r="L52" s="38">
        <f t="shared" si="17"/>
        <v>0</v>
      </c>
      <c r="M52" s="38">
        <f t="shared" si="18"/>
        <v>0</v>
      </c>
      <c r="N52" s="38">
        <f t="shared" si="19"/>
        <v>0</v>
      </c>
      <c r="O52" s="41">
        <f t="shared" si="20"/>
        <v>0</v>
      </c>
    </row>
    <row r="53" spans="1:15" x14ac:dyDescent="0.25">
      <c r="A53" s="15">
        <v>37</v>
      </c>
      <c r="B53" s="64" t="s">
        <v>168</v>
      </c>
      <c r="C53" s="17" t="s">
        <v>141</v>
      </c>
      <c r="D53" s="31">
        <v>6.2</v>
      </c>
      <c r="E53" s="10"/>
      <c r="F53" s="9"/>
      <c r="G53" s="38">
        <f t="shared" si="14"/>
        <v>0</v>
      </c>
      <c r="H53" s="38"/>
      <c r="I53" s="38"/>
      <c r="J53" s="39">
        <f t="shared" si="15"/>
        <v>0</v>
      </c>
      <c r="K53" s="40">
        <f t="shared" si="16"/>
        <v>0</v>
      </c>
      <c r="L53" s="38">
        <f t="shared" si="17"/>
        <v>0</v>
      </c>
      <c r="M53" s="38">
        <f t="shared" si="18"/>
        <v>0</v>
      </c>
      <c r="N53" s="38">
        <f t="shared" si="19"/>
        <v>0</v>
      </c>
      <c r="O53" s="41">
        <f t="shared" si="20"/>
        <v>0</v>
      </c>
    </row>
    <row r="54" spans="1:15" ht="56.25" x14ac:dyDescent="0.25">
      <c r="A54" s="15">
        <v>38</v>
      </c>
      <c r="B54" s="64" t="s">
        <v>169</v>
      </c>
      <c r="C54" s="17" t="s">
        <v>259</v>
      </c>
      <c r="D54" s="31">
        <v>31</v>
      </c>
      <c r="E54" s="10"/>
      <c r="F54" s="9"/>
      <c r="G54" s="38">
        <f t="shared" si="14"/>
        <v>0</v>
      </c>
      <c r="H54" s="38"/>
      <c r="I54" s="38"/>
      <c r="J54" s="39">
        <f t="shared" si="15"/>
        <v>0</v>
      </c>
      <c r="K54" s="40">
        <f t="shared" si="16"/>
        <v>0</v>
      </c>
      <c r="L54" s="38">
        <f t="shared" si="17"/>
        <v>0</v>
      </c>
      <c r="M54" s="38">
        <f t="shared" si="18"/>
        <v>0</v>
      </c>
      <c r="N54" s="38">
        <f t="shared" si="19"/>
        <v>0</v>
      </c>
      <c r="O54" s="41">
        <f t="shared" si="20"/>
        <v>0</v>
      </c>
    </row>
    <row r="55" spans="1:15" ht="33.75" x14ac:dyDescent="0.25">
      <c r="A55" s="15">
        <v>39</v>
      </c>
      <c r="B55" s="64" t="s">
        <v>170</v>
      </c>
      <c r="C55" s="17" t="s">
        <v>58</v>
      </c>
      <c r="D55" s="31">
        <v>1</v>
      </c>
      <c r="E55" s="10"/>
      <c r="F55" s="9"/>
      <c r="G55" s="38">
        <f t="shared" si="14"/>
        <v>0</v>
      </c>
      <c r="H55" s="38"/>
      <c r="I55" s="38"/>
      <c r="J55" s="39">
        <f t="shared" si="15"/>
        <v>0</v>
      </c>
      <c r="K55" s="40">
        <f t="shared" si="16"/>
        <v>0</v>
      </c>
      <c r="L55" s="38">
        <f t="shared" si="17"/>
        <v>0</v>
      </c>
      <c r="M55" s="38">
        <f t="shared" si="18"/>
        <v>0</v>
      </c>
      <c r="N55" s="38">
        <f t="shared" si="19"/>
        <v>0</v>
      </c>
      <c r="O55" s="41">
        <f t="shared" si="20"/>
        <v>0</v>
      </c>
    </row>
    <row r="56" spans="1:15" ht="56.25" x14ac:dyDescent="0.25">
      <c r="A56" s="15">
        <v>40</v>
      </c>
      <c r="B56" s="20" t="s">
        <v>298</v>
      </c>
      <c r="C56" s="17" t="s">
        <v>56</v>
      </c>
      <c r="D56" s="31">
        <v>8</v>
      </c>
      <c r="E56" s="10"/>
      <c r="F56" s="9"/>
      <c r="G56" s="38">
        <f t="shared" si="14"/>
        <v>0</v>
      </c>
      <c r="H56" s="38"/>
      <c r="I56" s="38"/>
      <c r="J56" s="39">
        <f t="shared" si="15"/>
        <v>0</v>
      </c>
      <c r="K56" s="40">
        <f t="shared" si="16"/>
        <v>0</v>
      </c>
      <c r="L56" s="38">
        <f t="shared" si="17"/>
        <v>0</v>
      </c>
      <c r="M56" s="38">
        <f t="shared" si="18"/>
        <v>0</v>
      </c>
      <c r="N56" s="38">
        <f t="shared" si="19"/>
        <v>0</v>
      </c>
      <c r="O56" s="41">
        <f t="shared" si="20"/>
        <v>0</v>
      </c>
    </row>
    <row r="57" spans="1:15" ht="15" customHeight="1" x14ac:dyDescent="0.25">
      <c r="A57" s="140" t="s">
        <v>299</v>
      </c>
      <c r="B57" s="134"/>
      <c r="C57" s="134"/>
      <c r="D57" s="134"/>
      <c r="E57" s="74"/>
      <c r="F57" s="74"/>
      <c r="G57" s="70"/>
      <c r="H57" s="70"/>
      <c r="I57" s="70"/>
      <c r="J57" s="71"/>
      <c r="K57" s="72"/>
      <c r="L57" s="70"/>
      <c r="M57" s="70"/>
      <c r="N57" s="70"/>
      <c r="O57" s="73"/>
    </row>
    <row r="58" spans="1:15" ht="22.5" x14ac:dyDescent="0.25">
      <c r="A58" s="15">
        <v>41</v>
      </c>
      <c r="B58" s="64" t="s">
        <v>165</v>
      </c>
      <c r="C58" s="17" t="s">
        <v>141</v>
      </c>
      <c r="D58" s="31">
        <v>3.2</v>
      </c>
      <c r="E58" s="10"/>
      <c r="F58" s="9"/>
      <c r="G58" s="38">
        <f t="shared" si="14"/>
        <v>0</v>
      </c>
      <c r="H58" s="38"/>
      <c r="I58" s="38"/>
      <c r="J58" s="39">
        <f t="shared" si="15"/>
        <v>0</v>
      </c>
      <c r="K58" s="40">
        <f t="shared" si="16"/>
        <v>0</v>
      </c>
      <c r="L58" s="38">
        <f t="shared" si="17"/>
        <v>0</v>
      </c>
      <c r="M58" s="38">
        <f t="shared" si="18"/>
        <v>0</v>
      </c>
      <c r="N58" s="38">
        <f t="shared" si="19"/>
        <v>0</v>
      </c>
      <c r="O58" s="41">
        <f t="shared" si="20"/>
        <v>0</v>
      </c>
    </row>
    <row r="59" spans="1:15" x14ac:dyDescent="0.25">
      <c r="A59" s="15">
        <v>42</v>
      </c>
      <c r="B59" s="64" t="s">
        <v>166</v>
      </c>
      <c r="C59" s="17" t="s">
        <v>141</v>
      </c>
      <c r="D59" s="31">
        <v>4</v>
      </c>
      <c r="E59" s="10"/>
      <c r="F59" s="9"/>
      <c r="G59" s="38">
        <f t="shared" si="14"/>
        <v>0</v>
      </c>
      <c r="H59" s="38"/>
      <c r="I59" s="38"/>
      <c r="J59" s="39">
        <f t="shared" si="15"/>
        <v>0</v>
      </c>
      <c r="K59" s="40">
        <f t="shared" si="16"/>
        <v>0</v>
      </c>
      <c r="L59" s="38">
        <f t="shared" si="17"/>
        <v>0</v>
      </c>
      <c r="M59" s="38">
        <f t="shared" si="18"/>
        <v>0</v>
      </c>
      <c r="N59" s="38">
        <f t="shared" si="19"/>
        <v>0</v>
      </c>
      <c r="O59" s="41">
        <f t="shared" si="20"/>
        <v>0</v>
      </c>
    </row>
    <row r="60" spans="1:15" ht="22.5" x14ac:dyDescent="0.25">
      <c r="A60" s="15">
        <v>43</v>
      </c>
      <c r="B60" s="64" t="s">
        <v>167</v>
      </c>
      <c r="C60" s="17" t="s">
        <v>141</v>
      </c>
      <c r="D60" s="31">
        <v>3.2</v>
      </c>
      <c r="E60" s="10"/>
      <c r="F60" s="9"/>
      <c r="G60" s="38">
        <f t="shared" si="14"/>
        <v>0</v>
      </c>
      <c r="H60" s="38"/>
      <c r="I60" s="38"/>
      <c r="J60" s="39">
        <f t="shared" si="15"/>
        <v>0</v>
      </c>
      <c r="K60" s="40">
        <f t="shared" si="16"/>
        <v>0</v>
      </c>
      <c r="L60" s="38">
        <f t="shared" si="17"/>
        <v>0</v>
      </c>
      <c r="M60" s="38">
        <f t="shared" si="18"/>
        <v>0</v>
      </c>
      <c r="N60" s="38">
        <f t="shared" si="19"/>
        <v>0</v>
      </c>
      <c r="O60" s="41">
        <f t="shared" si="20"/>
        <v>0</v>
      </c>
    </row>
    <row r="61" spans="1:15" x14ac:dyDescent="0.25">
      <c r="A61" s="15">
        <v>44</v>
      </c>
      <c r="B61" s="64" t="s">
        <v>168</v>
      </c>
      <c r="C61" s="17" t="s">
        <v>141</v>
      </c>
      <c r="D61" s="31">
        <v>49.6</v>
      </c>
      <c r="E61" s="10"/>
      <c r="F61" s="9"/>
      <c r="G61" s="38">
        <f t="shared" si="14"/>
        <v>0</v>
      </c>
      <c r="H61" s="38"/>
      <c r="I61" s="38"/>
      <c r="J61" s="39">
        <f t="shared" si="15"/>
        <v>0</v>
      </c>
      <c r="K61" s="40">
        <f t="shared" si="16"/>
        <v>0</v>
      </c>
      <c r="L61" s="38">
        <f t="shared" si="17"/>
        <v>0</v>
      </c>
      <c r="M61" s="38">
        <f t="shared" si="18"/>
        <v>0</v>
      </c>
      <c r="N61" s="38">
        <f t="shared" si="19"/>
        <v>0</v>
      </c>
      <c r="O61" s="41">
        <f t="shared" si="20"/>
        <v>0</v>
      </c>
    </row>
    <row r="62" spans="1:15" ht="56.25" x14ac:dyDescent="0.25">
      <c r="A62" s="15">
        <v>45</v>
      </c>
      <c r="B62" s="64" t="s">
        <v>169</v>
      </c>
      <c r="C62" s="17" t="s">
        <v>259</v>
      </c>
      <c r="D62" s="31">
        <v>248</v>
      </c>
      <c r="E62" s="10"/>
      <c r="F62" s="9"/>
      <c r="G62" s="38">
        <f t="shared" si="14"/>
        <v>0</v>
      </c>
      <c r="H62" s="38"/>
      <c r="I62" s="38"/>
      <c r="J62" s="39">
        <f t="shared" si="15"/>
        <v>0</v>
      </c>
      <c r="K62" s="40">
        <f t="shared" si="16"/>
        <v>0</v>
      </c>
      <c r="L62" s="38">
        <f t="shared" si="17"/>
        <v>0</v>
      </c>
      <c r="M62" s="38">
        <f t="shared" si="18"/>
        <v>0</v>
      </c>
      <c r="N62" s="38">
        <f t="shared" si="19"/>
        <v>0</v>
      </c>
      <c r="O62" s="41">
        <f t="shared" si="20"/>
        <v>0</v>
      </c>
    </row>
    <row r="63" spans="1:15" ht="33.75" x14ac:dyDescent="0.25">
      <c r="A63" s="15">
        <v>46</v>
      </c>
      <c r="B63" s="64" t="s">
        <v>170</v>
      </c>
      <c r="C63" s="17" t="s">
        <v>58</v>
      </c>
      <c r="D63" s="31">
        <v>7</v>
      </c>
      <c r="E63" s="10"/>
      <c r="F63" s="9"/>
      <c r="G63" s="38">
        <f t="shared" si="14"/>
        <v>0</v>
      </c>
      <c r="H63" s="38"/>
      <c r="I63" s="38"/>
      <c r="J63" s="39">
        <f t="shared" si="15"/>
        <v>0</v>
      </c>
      <c r="K63" s="40">
        <f t="shared" si="16"/>
        <v>0</v>
      </c>
      <c r="L63" s="38">
        <f t="shared" si="17"/>
        <v>0</v>
      </c>
      <c r="M63" s="38">
        <f t="shared" si="18"/>
        <v>0</v>
      </c>
      <c r="N63" s="38">
        <f t="shared" si="19"/>
        <v>0</v>
      </c>
      <c r="O63" s="41">
        <f t="shared" si="20"/>
        <v>0</v>
      </c>
    </row>
    <row r="64" spans="1:15" ht="33.75" x14ac:dyDescent="0.25">
      <c r="A64" s="15">
        <v>47</v>
      </c>
      <c r="B64" s="64" t="s">
        <v>171</v>
      </c>
      <c r="C64" s="17" t="s">
        <v>58</v>
      </c>
      <c r="D64" s="31">
        <v>1</v>
      </c>
      <c r="E64" s="10"/>
      <c r="F64" s="9"/>
      <c r="G64" s="38">
        <f t="shared" si="14"/>
        <v>0</v>
      </c>
      <c r="H64" s="38"/>
      <c r="I64" s="38"/>
      <c r="J64" s="39">
        <f t="shared" si="15"/>
        <v>0</v>
      </c>
      <c r="K64" s="40">
        <f t="shared" si="16"/>
        <v>0</v>
      </c>
      <c r="L64" s="38">
        <f t="shared" si="17"/>
        <v>0</v>
      </c>
      <c r="M64" s="38">
        <f t="shared" si="18"/>
        <v>0</v>
      </c>
      <c r="N64" s="38">
        <f t="shared" si="19"/>
        <v>0</v>
      </c>
      <c r="O64" s="41">
        <f t="shared" si="20"/>
        <v>0</v>
      </c>
    </row>
    <row r="65" spans="1:15" x14ac:dyDescent="0.25">
      <c r="A65" s="107" t="s">
        <v>282</v>
      </c>
      <c r="B65" s="108"/>
      <c r="C65" s="108"/>
      <c r="D65" s="108"/>
      <c r="E65" s="65"/>
      <c r="F65" s="65"/>
      <c r="G65" s="70"/>
      <c r="H65" s="70"/>
      <c r="I65" s="70"/>
      <c r="J65" s="71"/>
      <c r="K65" s="72"/>
      <c r="L65" s="70"/>
      <c r="M65" s="70"/>
      <c r="N65" s="70"/>
      <c r="O65" s="73"/>
    </row>
    <row r="66" spans="1:15" ht="22.5" x14ac:dyDescent="0.25">
      <c r="A66" s="15">
        <v>48</v>
      </c>
      <c r="B66" s="20" t="s">
        <v>172</v>
      </c>
      <c r="C66" s="17" t="s">
        <v>60</v>
      </c>
      <c r="D66" s="31">
        <v>20</v>
      </c>
      <c r="E66" s="10"/>
      <c r="F66" s="9"/>
      <c r="G66" s="38">
        <f t="shared" si="14"/>
        <v>0</v>
      </c>
      <c r="H66" s="38"/>
      <c r="I66" s="38"/>
      <c r="J66" s="39">
        <f t="shared" si="15"/>
        <v>0</v>
      </c>
      <c r="K66" s="40">
        <f t="shared" si="16"/>
        <v>0</v>
      </c>
      <c r="L66" s="38">
        <f t="shared" si="17"/>
        <v>0</v>
      </c>
      <c r="M66" s="38">
        <f t="shared" si="18"/>
        <v>0</v>
      </c>
      <c r="N66" s="38">
        <f t="shared" si="19"/>
        <v>0</v>
      </c>
      <c r="O66" s="41">
        <f t="shared" si="20"/>
        <v>0</v>
      </c>
    </row>
    <row r="67" spans="1:15" ht="22.5" x14ac:dyDescent="0.25">
      <c r="A67" s="15">
        <v>49</v>
      </c>
      <c r="B67" s="20" t="s">
        <v>173</v>
      </c>
      <c r="C67" s="17" t="s">
        <v>58</v>
      </c>
      <c r="D67" s="31">
        <v>1</v>
      </c>
      <c r="E67" s="10"/>
      <c r="F67" s="9"/>
      <c r="G67" s="38">
        <f t="shared" si="14"/>
        <v>0</v>
      </c>
      <c r="H67" s="38"/>
      <c r="I67" s="38"/>
      <c r="J67" s="39">
        <f t="shared" si="15"/>
        <v>0</v>
      </c>
      <c r="K67" s="40">
        <f t="shared" si="16"/>
        <v>0</v>
      </c>
      <c r="L67" s="38">
        <f t="shared" si="17"/>
        <v>0</v>
      </c>
      <c r="M67" s="38">
        <f t="shared" si="18"/>
        <v>0</v>
      </c>
      <c r="N67" s="38">
        <f t="shared" si="19"/>
        <v>0</v>
      </c>
      <c r="O67" s="41">
        <f t="shared" si="20"/>
        <v>0</v>
      </c>
    </row>
    <row r="68" spans="1:15" ht="22.5" x14ac:dyDescent="0.25">
      <c r="A68" s="15">
        <v>50</v>
      </c>
      <c r="B68" s="20" t="s">
        <v>174</v>
      </c>
      <c r="C68" s="17" t="s">
        <v>58</v>
      </c>
      <c r="D68" s="31">
        <v>1</v>
      </c>
      <c r="E68" s="10"/>
      <c r="F68" s="9"/>
      <c r="G68" s="38">
        <f t="shared" si="14"/>
        <v>0</v>
      </c>
      <c r="H68" s="38"/>
      <c r="I68" s="38"/>
      <c r="J68" s="39">
        <f t="shared" si="15"/>
        <v>0</v>
      </c>
      <c r="K68" s="40">
        <f t="shared" si="16"/>
        <v>0</v>
      </c>
      <c r="L68" s="38">
        <f t="shared" si="17"/>
        <v>0</v>
      </c>
      <c r="M68" s="38">
        <f t="shared" si="18"/>
        <v>0</v>
      </c>
      <c r="N68" s="38">
        <f t="shared" si="19"/>
        <v>0</v>
      </c>
      <c r="O68" s="41">
        <f t="shared" si="20"/>
        <v>0</v>
      </c>
    </row>
    <row r="69" spans="1:15" ht="22.5" x14ac:dyDescent="0.25">
      <c r="A69" s="15">
        <v>51</v>
      </c>
      <c r="B69" s="20" t="s">
        <v>175</v>
      </c>
      <c r="C69" s="17" t="s">
        <v>58</v>
      </c>
      <c r="D69" s="31">
        <v>2</v>
      </c>
      <c r="E69" s="10"/>
      <c r="F69" s="9"/>
      <c r="G69" s="38">
        <f t="shared" si="14"/>
        <v>0</v>
      </c>
      <c r="H69" s="38"/>
      <c r="I69" s="38"/>
      <c r="J69" s="39">
        <f t="shared" si="15"/>
        <v>0</v>
      </c>
      <c r="K69" s="40">
        <f t="shared" si="16"/>
        <v>0</v>
      </c>
      <c r="L69" s="38">
        <f t="shared" si="17"/>
        <v>0</v>
      </c>
      <c r="M69" s="38">
        <f t="shared" si="18"/>
        <v>0</v>
      </c>
      <c r="N69" s="38">
        <f t="shared" si="19"/>
        <v>0</v>
      </c>
      <c r="O69" s="41">
        <f t="shared" si="20"/>
        <v>0</v>
      </c>
    </row>
    <row r="70" spans="1:15" ht="22.5" x14ac:dyDescent="0.25">
      <c r="A70" s="15">
        <v>52</v>
      </c>
      <c r="B70" s="20" t="s">
        <v>176</v>
      </c>
      <c r="C70" s="17" t="s">
        <v>141</v>
      </c>
      <c r="D70" s="31">
        <v>7.4</v>
      </c>
      <c r="E70" s="10"/>
      <c r="F70" s="9"/>
      <c r="G70" s="38">
        <f t="shared" si="14"/>
        <v>0</v>
      </c>
      <c r="H70" s="38"/>
      <c r="I70" s="38"/>
      <c r="J70" s="39">
        <f t="shared" si="15"/>
        <v>0</v>
      </c>
      <c r="K70" s="40">
        <f t="shared" si="16"/>
        <v>0</v>
      </c>
      <c r="L70" s="38">
        <f t="shared" si="17"/>
        <v>0</v>
      </c>
      <c r="M70" s="38">
        <f t="shared" si="18"/>
        <v>0</v>
      </c>
      <c r="N70" s="38">
        <f t="shared" si="19"/>
        <v>0</v>
      </c>
      <c r="O70" s="41">
        <f t="shared" si="20"/>
        <v>0</v>
      </c>
    </row>
    <row r="71" spans="1:15" ht="22.5" x14ac:dyDescent="0.25">
      <c r="A71" s="15">
        <v>53</v>
      </c>
      <c r="B71" s="20" t="s">
        <v>177</v>
      </c>
      <c r="C71" s="17" t="s">
        <v>141</v>
      </c>
      <c r="D71" s="31">
        <v>7.4</v>
      </c>
      <c r="E71" s="10"/>
      <c r="F71" s="9"/>
      <c r="G71" s="38">
        <f t="shared" si="14"/>
        <v>0</v>
      </c>
      <c r="H71" s="38"/>
      <c r="I71" s="38"/>
      <c r="J71" s="39">
        <f t="shared" si="15"/>
        <v>0</v>
      </c>
      <c r="K71" s="40">
        <f t="shared" si="16"/>
        <v>0</v>
      </c>
      <c r="L71" s="38">
        <f t="shared" si="17"/>
        <v>0</v>
      </c>
      <c r="M71" s="38">
        <f t="shared" si="18"/>
        <v>0</v>
      </c>
      <c r="N71" s="38">
        <f t="shared" si="19"/>
        <v>0</v>
      </c>
      <c r="O71" s="41">
        <f t="shared" si="20"/>
        <v>0</v>
      </c>
    </row>
    <row r="72" spans="1:15" x14ac:dyDescent="0.25">
      <c r="A72" s="107" t="s">
        <v>283</v>
      </c>
      <c r="B72" s="108"/>
      <c r="C72" s="108"/>
      <c r="D72" s="108"/>
      <c r="E72" s="65"/>
      <c r="F72" s="65"/>
      <c r="G72" s="70"/>
      <c r="H72" s="70"/>
      <c r="I72" s="70"/>
      <c r="J72" s="71"/>
      <c r="K72" s="72"/>
      <c r="L72" s="70"/>
      <c r="M72" s="70"/>
      <c r="N72" s="70"/>
      <c r="O72" s="73"/>
    </row>
    <row r="73" spans="1:15" ht="57" thickBot="1" x14ac:dyDescent="0.3">
      <c r="A73" s="24">
        <v>54</v>
      </c>
      <c r="B73" s="30" t="s">
        <v>178</v>
      </c>
      <c r="C73" s="26" t="s">
        <v>141</v>
      </c>
      <c r="D73" s="32">
        <v>98.798354099999997</v>
      </c>
      <c r="E73" s="13"/>
      <c r="F73" s="14"/>
      <c r="G73" s="38">
        <f t="shared" si="14"/>
        <v>0</v>
      </c>
      <c r="H73" s="38"/>
      <c r="I73" s="38"/>
      <c r="J73" s="39">
        <f t="shared" si="15"/>
        <v>0</v>
      </c>
      <c r="K73" s="40">
        <f t="shared" si="16"/>
        <v>0</v>
      </c>
      <c r="L73" s="38">
        <f t="shared" si="17"/>
        <v>0</v>
      </c>
      <c r="M73" s="38">
        <f t="shared" si="18"/>
        <v>0</v>
      </c>
      <c r="N73" s="38">
        <f t="shared" si="19"/>
        <v>0</v>
      </c>
      <c r="O73" s="41">
        <f t="shared" si="20"/>
        <v>0</v>
      </c>
    </row>
    <row r="74" spans="1:15" ht="15.75" thickBot="1" x14ac:dyDescent="0.3">
      <c r="A74" s="114" t="s">
        <v>52</v>
      </c>
      <c r="B74" s="115"/>
      <c r="C74" s="115"/>
      <c r="D74" s="115"/>
      <c r="E74" s="115"/>
      <c r="F74" s="115"/>
      <c r="G74" s="115"/>
      <c r="H74" s="115"/>
      <c r="I74" s="115"/>
      <c r="J74" s="115"/>
      <c r="K74" s="42">
        <f>SUM(K15:K73)</f>
        <v>0</v>
      </c>
      <c r="L74" s="42">
        <f t="shared" ref="L74:O74" si="21">SUM(L15:L73)</f>
        <v>0</v>
      </c>
      <c r="M74" s="42">
        <f t="shared" si="21"/>
        <v>0</v>
      </c>
      <c r="N74" s="42">
        <f t="shared" si="21"/>
        <v>0</v>
      </c>
      <c r="O74" s="42">
        <f t="shared" si="21"/>
        <v>0</v>
      </c>
    </row>
    <row r="75" spans="1:15" ht="17.25" customHeight="1" x14ac:dyDescent="0.25"/>
    <row r="76" spans="1:15" ht="47.25" customHeight="1" x14ac:dyDescent="0.25">
      <c r="A76" s="106" t="s">
        <v>309</v>
      </c>
      <c r="B76" s="106"/>
      <c r="C76" s="106"/>
      <c r="D76" s="106"/>
      <c r="E76" s="106"/>
      <c r="F76" s="106"/>
      <c r="G76" s="106"/>
      <c r="H76" s="106"/>
      <c r="I76" s="106"/>
      <c r="J76" s="106"/>
      <c r="K76" s="106"/>
      <c r="L76" s="106"/>
      <c r="M76" s="106"/>
      <c r="N76" s="106"/>
      <c r="O76" s="106"/>
    </row>
    <row r="77" spans="1:15" ht="79.5" customHeight="1" x14ac:dyDescent="0.25">
      <c r="A77" s="106" t="s">
        <v>310</v>
      </c>
      <c r="B77" s="106"/>
      <c r="C77" s="106"/>
      <c r="D77" s="106"/>
      <c r="E77" s="106"/>
      <c r="F77" s="106"/>
      <c r="G77" s="106"/>
      <c r="H77" s="106"/>
      <c r="I77" s="106"/>
      <c r="J77" s="106"/>
      <c r="K77" s="106"/>
      <c r="L77" s="106"/>
      <c r="M77" s="106"/>
      <c r="N77" s="106"/>
      <c r="O77" s="106"/>
    </row>
    <row r="78" spans="1:15" ht="60" customHeight="1" x14ac:dyDescent="0.25">
      <c r="A78" s="106" t="s">
        <v>311</v>
      </c>
      <c r="B78" s="106"/>
      <c r="C78" s="106"/>
      <c r="D78" s="106"/>
      <c r="E78" s="106"/>
      <c r="F78" s="106"/>
      <c r="G78" s="106"/>
      <c r="H78" s="106"/>
      <c r="I78" s="106"/>
      <c r="J78" s="106"/>
      <c r="K78" s="106"/>
      <c r="L78" s="106"/>
      <c r="M78" s="106"/>
      <c r="N78" s="106"/>
      <c r="O78" s="106"/>
    </row>
    <row r="79" spans="1:15" ht="38.25" customHeight="1" x14ac:dyDescent="0.25"/>
    <row r="81" spans="1:1" ht="15.75" x14ac:dyDescent="0.25">
      <c r="A81" s="1" t="s">
        <v>8</v>
      </c>
    </row>
    <row r="82" spans="1:1" x14ac:dyDescent="0.25">
      <c r="A82" s="5"/>
    </row>
    <row r="83" spans="1:1" x14ac:dyDescent="0.25">
      <c r="A83" s="1" t="s">
        <v>9</v>
      </c>
    </row>
  </sheetData>
  <mergeCells count="42">
    <mergeCell ref="A9:C9"/>
    <mergeCell ref="K9:O9"/>
    <mergeCell ref="N11:N12"/>
    <mergeCell ref="A10:A12"/>
    <mergeCell ref="B10:B12"/>
    <mergeCell ref="C10:C12"/>
    <mergeCell ref="D10:D12"/>
    <mergeCell ref="E10:J10"/>
    <mergeCell ref="K10:O10"/>
    <mergeCell ref="E11:E12"/>
    <mergeCell ref="F11:F12"/>
    <mergeCell ref="G11:G12"/>
    <mergeCell ref="A1:O1"/>
    <mergeCell ref="A2:O2"/>
    <mergeCell ref="A4:B4"/>
    <mergeCell ref="C4:O4"/>
    <mergeCell ref="A5:B5"/>
    <mergeCell ref="C5:O5"/>
    <mergeCell ref="A6:B6"/>
    <mergeCell ref="C6:O6"/>
    <mergeCell ref="A7:B7"/>
    <mergeCell ref="C7:O7"/>
    <mergeCell ref="K8:L8"/>
    <mergeCell ref="M8:N8"/>
    <mergeCell ref="H11:H12"/>
    <mergeCell ref="O11:O12"/>
    <mergeCell ref="I11:I12"/>
    <mergeCell ref="J11:J12"/>
    <mergeCell ref="K11:K12"/>
    <mergeCell ref="L11:L12"/>
    <mergeCell ref="M11:M12"/>
    <mergeCell ref="A76:O76"/>
    <mergeCell ref="A77:O77"/>
    <mergeCell ref="A78:O78"/>
    <mergeCell ref="A74:J74"/>
    <mergeCell ref="A14:O14"/>
    <mergeCell ref="A38:D38"/>
    <mergeCell ref="A47:D47"/>
    <mergeCell ref="A49:D49"/>
    <mergeCell ref="A57:D57"/>
    <mergeCell ref="A65:D65"/>
    <mergeCell ref="A72:D72"/>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66154D-784B-48CD-A789-9CAFE6DDCA93}">
  <dimension ref="A1:O99"/>
  <sheetViews>
    <sheetView showWhiteSpace="0" zoomScaleNormal="100" workbookViewId="0">
      <selection activeCell="H15" sqref="H15:I15"/>
    </sheetView>
  </sheetViews>
  <sheetFormatPr defaultColWidth="208.85546875" defaultRowHeight="15" x14ac:dyDescent="0.25"/>
  <cols>
    <col min="1" max="1" width="5" style="4" customWidth="1"/>
    <col min="2" max="2" width="28.85546875" style="4" customWidth="1"/>
    <col min="3" max="3" width="5.85546875" style="4" customWidth="1"/>
    <col min="4" max="4" width="7.85546875" style="4" customWidth="1"/>
    <col min="5" max="5" width="5.7109375" style="4" customWidth="1"/>
    <col min="6" max="15" width="7.7109375" style="4" customWidth="1"/>
    <col min="16" max="16384" width="208.85546875" style="4"/>
  </cols>
  <sheetData>
    <row r="1" spans="1:15" x14ac:dyDescent="0.25">
      <c r="A1" s="100" t="s">
        <v>180</v>
      </c>
      <c r="B1" s="100"/>
      <c r="C1" s="100"/>
      <c r="D1" s="100"/>
      <c r="E1" s="100"/>
      <c r="F1" s="100"/>
      <c r="G1" s="100"/>
      <c r="H1" s="100"/>
      <c r="I1" s="100"/>
      <c r="J1" s="100"/>
      <c r="K1" s="100"/>
      <c r="L1" s="100"/>
      <c r="M1" s="100"/>
      <c r="N1" s="100"/>
      <c r="O1" s="100"/>
    </row>
    <row r="2" spans="1:15" x14ac:dyDescent="0.25">
      <c r="A2" s="132" t="s">
        <v>181</v>
      </c>
      <c r="B2" s="132"/>
      <c r="C2" s="132"/>
      <c r="D2" s="132"/>
      <c r="E2" s="132"/>
      <c r="F2" s="132"/>
      <c r="G2" s="132"/>
      <c r="H2" s="132"/>
      <c r="I2" s="132"/>
      <c r="J2" s="132"/>
      <c r="K2" s="132"/>
      <c r="L2" s="132"/>
      <c r="M2" s="132"/>
      <c r="N2" s="132"/>
      <c r="O2" s="132"/>
    </row>
    <row r="4" spans="1:15" x14ac:dyDescent="0.25">
      <c r="A4" s="102" t="s">
        <v>14</v>
      </c>
      <c r="B4" s="102"/>
      <c r="C4" s="102" t="str">
        <f>'Būvniecības koptāme'!D7</f>
        <v>Rūdolfa Blaumaņa ielas no Baznīcas ielas līdz Ceriņu ielai un Ceriņu ielas no Rūdolfa Blaumaņa ielas līdz Ievu ielai pārbūve</v>
      </c>
      <c r="D4" s="102"/>
      <c r="E4" s="102"/>
      <c r="F4" s="102"/>
      <c r="G4" s="102"/>
      <c r="H4" s="102"/>
      <c r="I4" s="102"/>
      <c r="J4" s="102"/>
      <c r="K4" s="102"/>
      <c r="L4" s="102"/>
      <c r="M4" s="102"/>
      <c r="N4" s="102"/>
      <c r="O4" s="102"/>
    </row>
    <row r="5" spans="1:15" x14ac:dyDescent="0.25">
      <c r="A5" s="102" t="s">
        <v>1</v>
      </c>
      <c r="B5" s="102"/>
      <c r="C5" s="102" t="str">
        <f>'Būvniecības koptāme'!D8</f>
        <v>Rūdolfa Blaumaņa ielas no Baznīcas ielas līdz Ceriņu ielai un Ceriņu ielas no Rūdolfa Blaumaņa ielas līdz Ievu ielai pārbūve</v>
      </c>
      <c r="D5" s="102"/>
      <c r="E5" s="102"/>
      <c r="F5" s="102"/>
      <c r="G5" s="102"/>
      <c r="H5" s="102"/>
      <c r="I5" s="102"/>
      <c r="J5" s="102"/>
      <c r="K5" s="102"/>
      <c r="L5" s="102"/>
      <c r="M5" s="102"/>
      <c r="N5" s="102"/>
      <c r="O5" s="102"/>
    </row>
    <row r="6" spans="1:15" x14ac:dyDescent="0.25">
      <c r="A6" s="102" t="s">
        <v>15</v>
      </c>
      <c r="B6" s="102"/>
      <c r="C6" s="102" t="str">
        <f>'Būvniecības koptāme'!D9</f>
        <v>Rūdolfa Blaumaņa un Ceriņu iela, Jūrmalā</v>
      </c>
      <c r="D6" s="102"/>
      <c r="E6" s="102"/>
      <c r="F6" s="102"/>
      <c r="G6" s="102"/>
      <c r="H6" s="102"/>
      <c r="I6" s="102"/>
      <c r="J6" s="102"/>
      <c r="K6" s="102"/>
      <c r="L6" s="102"/>
      <c r="M6" s="102"/>
      <c r="N6" s="102"/>
      <c r="O6" s="102"/>
    </row>
    <row r="7" spans="1:15" x14ac:dyDescent="0.25">
      <c r="A7" s="102" t="s">
        <v>16</v>
      </c>
      <c r="B7" s="102"/>
      <c r="C7" s="102" t="str">
        <f>'Būvniecības koptāme'!D10</f>
        <v>JVA 2026/70</v>
      </c>
      <c r="D7" s="102"/>
      <c r="E7" s="102"/>
      <c r="F7" s="102"/>
      <c r="G7" s="102"/>
      <c r="H7" s="102"/>
      <c r="I7" s="102"/>
      <c r="J7" s="102"/>
      <c r="K7" s="102"/>
      <c r="L7" s="102"/>
      <c r="M7" s="102"/>
      <c r="N7" s="102"/>
      <c r="O7" s="102"/>
    </row>
    <row r="8" spans="1:15" x14ac:dyDescent="0.25">
      <c r="A8" s="8"/>
      <c r="B8" s="8"/>
      <c r="C8" s="8"/>
      <c r="D8" s="7"/>
      <c r="E8" s="7"/>
      <c r="F8" s="7"/>
      <c r="G8" s="7"/>
      <c r="H8" s="7"/>
      <c r="I8" s="7"/>
      <c r="J8" s="7"/>
      <c r="K8" s="102" t="s">
        <v>49</v>
      </c>
      <c r="L8" s="102"/>
      <c r="M8" s="117">
        <f>O87</f>
        <v>0</v>
      </c>
      <c r="N8" s="118"/>
      <c r="O8" s="8"/>
    </row>
    <row r="9" spans="1:15" ht="15.75" thickBot="1" x14ac:dyDescent="0.3">
      <c r="A9" s="113" t="s">
        <v>51</v>
      </c>
      <c r="B9" s="113"/>
      <c r="C9" s="113"/>
      <c r="D9" s="7"/>
      <c r="E9" s="7"/>
      <c r="F9" s="7"/>
      <c r="G9" s="7"/>
      <c r="H9" s="7"/>
      <c r="I9" s="7"/>
      <c r="J9" s="7"/>
      <c r="K9" s="102" t="s">
        <v>50</v>
      </c>
      <c r="L9" s="102"/>
      <c r="M9" s="102"/>
      <c r="N9" s="102"/>
      <c r="O9" s="102"/>
    </row>
    <row r="10" spans="1:15" ht="21" customHeight="1" x14ac:dyDescent="0.25">
      <c r="A10" s="150" t="s">
        <v>33</v>
      </c>
      <c r="B10" s="153" t="s">
        <v>34</v>
      </c>
      <c r="C10" s="155" t="s">
        <v>35</v>
      </c>
      <c r="D10" s="164" t="s">
        <v>36</v>
      </c>
      <c r="E10" s="158" t="s">
        <v>37</v>
      </c>
      <c r="F10" s="153"/>
      <c r="G10" s="153"/>
      <c r="H10" s="153"/>
      <c r="I10" s="153"/>
      <c r="J10" s="159"/>
      <c r="K10" s="158" t="s">
        <v>38</v>
      </c>
      <c r="L10" s="153"/>
      <c r="M10" s="153"/>
      <c r="N10" s="153"/>
      <c r="O10" s="160"/>
    </row>
    <row r="11" spans="1:15" ht="18.75" customHeight="1" x14ac:dyDescent="0.25">
      <c r="A11" s="151"/>
      <c r="B11" s="82"/>
      <c r="C11" s="156"/>
      <c r="D11" s="165"/>
      <c r="E11" s="148" t="s">
        <v>39</v>
      </c>
      <c r="F11" s="144" t="s">
        <v>40</v>
      </c>
      <c r="G11" s="144" t="s">
        <v>41</v>
      </c>
      <c r="H11" s="144" t="s">
        <v>42</v>
      </c>
      <c r="I11" s="144" t="s">
        <v>43</v>
      </c>
      <c r="J11" s="146" t="s">
        <v>2</v>
      </c>
      <c r="K11" s="148" t="s">
        <v>44</v>
      </c>
      <c r="L11" s="144" t="s">
        <v>41</v>
      </c>
      <c r="M11" s="144" t="s">
        <v>45</v>
      </c>
      <c r="N11" s="144" t="s">
        <v>43</v>
      </c>
      <c r="O11" s="161" t="s">
        <v>46</v>
      </c>
    </row>
    <row r="12" spans="1:15" ht="86.25" customHeight="1" thickBot="1" x14ac:dyDescent="0.3">
      <c r="A12" s="152"/>
      <c r="B12" s="154"/>
      <c r="C12" s="157"/>
      <c r="D12" s="166"/>
      <c r="E12" s="149"/>
      <c r="F12" s="145"/>
      <c r="G12" s="145"/>
      <c r="H12" s="145"/>
      <c r="I12" s="145"/>
      <c r="J12" s="147"/>
      <c r="K12" s="149"/>
      <c r="L12" s="145"/>
      <c r="M12" s="145"/>
      <c r="N12" s="145"/>
      <c r="O12" s="162"/>
    </row>
    <row r="13" spans="1:15" x14ac:dyDescent="0.25">
      <c r="A13" s="62">
        <v>1</v>
      </c>
      <c r="B13" s="62">
        <v>2</v>
      </c>
      <c r="C13" s="63">
        <v>3</v>
      </c>
      <c r="D13" s="63">
        <v>4</v>
      </c>
      <c r="E13" s="62">
        <v>5</v>
      </c>
      <c r="F13" s="62">
        <v>6</v>
      </c>
      <c r="G13" s="62">
        <v>7</v>
      </c>
      <c r="H13" s="62">
        <v>8</v>
      </c>
      <c r="I13" s="62">
        <v>9</v>
      </c>
      <c r="J13" s="62">
        <v>10</v>
      </c>
      <c r="K13" s="62">
        <v>11</v>
      </c>
      <c r="L13" s="62">
        <v>12</v>
      </c>
      <c r="M13" s="62">
        <v>13</v>
      </c>
      <c r="N13" s="62">
        <v>14</v>
      </c>
      <c r="O13" s="62">
        <v>15</v>
      </c>
    </row>
    <row r="14" spans="1:15" x14ac:dyDescent="0.25">
      <c r="A14" s="163" t="s">
        <v>284</v>
      </c>
      <c r="B14" s="163"/>
      <c r="C14" s="163"/>
      <c r="D14" s="163"/>
      <c r="E14" s="67"/>
      <c r="F14" s="67"/>
      <c r="G14" s="67"/>
      <c r="H14" s="67"/>
      <c r="I14" s="67"/>
      <c r="J14" s="67"/>
      <c r="K14" s="67"/>
      <c r="L14" s="67"/>
      <c r="M14" s="67"/>
      <c r="N14" s="67"/>
      <c r="O14" s="67"/>
    </row>
    <row r="15" spans="1:15" ht="22.5" x14ac:dyDescent="0.25">
      <c r="A15" s="34">
        <v>1</v>
      </c>
      <c r="B15" s="35" t="s">
        <v>182</v>
      </c>
      <c r="C15" s="36" t="s">
        <v>60</v>
      </c>
      <c r="D15" s="37">
        <v>800</v>
      </c>
      <c r="E15" s="40"/>
      <c r="F15" s="38"/>
      <c r="G15" s="38">
        <f>ROUND(E15*F15,2)</f>
        <v>0</v>
      </c>
      <c r="H15" s="38"/>
      <c r="I15" s="38"/>
      <c r="J15" s="39">
        <f>SUM(G15+H15+I15)</f>
        <v>0</v>
      </c>
      <c r="K15" s="40">
        <f>ROUND(D15*E15,2)</f>
        <v>0</v>
      </c>
      <c r="L15" s="38">
        <f>ROUND(D15*G15,2)</f>
        <v>0</v>
      </c>
      <c r="M15" s="38">
        <f>ROUND(D15*H15,2)</f>
        <v>0</v>
      </c>
      <c r="N15" s="38">
        <f>ROUND(D15*I15,2)</f>
        <v>0</v>
      </c>
      <c r="O15" s="41">
        <f>SUM(L15+M15+N15)</f>
        <v>0</v>
      </c>
    </row>
    <row r="16" spans="1:15" x14ac:dyDescent="0.25">
      <c r="A16" s="15">
        <v>2</v>
      </c>
      <c r="B16" s="20" t="s">
        <v>183</v>
      </c>
      <c r="C16" s="17" t="s">
        <v>60</v>
      </c>
      <c r="D16" s="18">
        <v>800</v>
      </c>
      <c r="E16" s="10"/>
      <c r="F16" s="9"/>
      <c r="G16" s="38">
        <f t="shared" ref="G16:G56" si="0">ROUND(E16*F16,2)</f>
        <v>0</v>
      </c>
      <c r="H16" s="38"/>
      <c r="I16" s="38"/>
      <c r="J16" s="39">
        <f t="shared" ref="J16:J56" si="1">SUM(G16+H16+I16)</f>
        <v>0</v>
      </c>
      <c r="K16" s="40">
        <f t="shared" ref="K16:K56" si="2">ROUND(D16*E16,2)</f>
        <v>0</v>
      </c>
      <c r="L16" s="38">
        <f t="shared" ref="L16:L56" si="3">ROUND(D16*G16,2)</f>
        <v>0</v>
      </c>
      <c r="M16" s="38">
        <f t="shared" ref="M16:M56" si="4">ROUND(D16*H16,2)</f>
        <v>0</v>
      </c>
      <c r="N16" s="38">
        <f t="shared" ref="N16:N56" si="5">ROUND(D16*I16,2)</f>
        <v>0</v>
      </c>
      <c r="O16" s="41">
        <f t="shared" ref="O16:O56" si="6">SUM(L16+M16+N16)</f>
        <v>0</v>
      </c>
    </row>
    <row r="17" spans="1:15" ht="22.5" x14ac:dyDescent="0.25">
      <c r="A17" s="15">
        <v>3</v>
      </c>
      <c r="B17" s="20" t="s">
        <v>184</v>
      </c>
      <c r="C17" s="17" t="s">
        <v>69</v>
      </c>
      <c r="D17" s="18">
        <v>4</v>
      </c>
      <c r="E17" s="10"/>
      <c r="F17" s="9"/>
      <c r="G17" s="38">
        <f t="shared" si="0"/>
        <v>0</v>
      </c>
      <c r="H17" s="38"/>
      <c r="I17" s="38"/>
      <c r="J17" s="39">
        <f t="shared" si="1"/>
        <v>0</v>
      </c>
      <c r="K17" s="40">
        <f t="shared" si="2"/>
        <v>0</v>
      </c>
      <c r="L17" s="38">
        <f t="shared" si="3"/>
        <v>0</v>
      </c>
      <c r="M17" s="38">
        <f t="shared" si="4"/>
        <v>0</v>
      </c>
      <c r="N17" s="38">
        <f t="shared" si="5"/>
        <v>0</v>
      </c>
      <c r="O17" s="41">
        <f t="shared" si="6"/>
        <v>0</v>
      </c>
    </row>
    <row r="18" spans="1:15" x14ac:dyDescent="0.25">
      <c r="A18" s="15">
        <v>4</v>
      </c>
      <c r="B18" s="20" t="s">
        <v>185</v>
      </c>
      <c r="C18" s="17" t="s">
        <v>69</v>
      </c>
      <c r="D18" s="18">
        <v>10</v>
      </c>
      <c r="E18" s="10"/>
      <c r="F18" s="9"/>
      <c r="G18" s="38">
        <f t="shared" si="0"/>
        <v>0</v>
      </c>
      <c r="H18" s="38"/>
      <c r="I18" s="38"/>
      <c r="J18" s="39">
        <f t="shared" si="1"/>
        <v>0</v>
      </c>
      <c r="K18" s="40">
        <f t="shared" si="2"/>
        <v>0</v>
      </c>
      <c r="L18" s="38">
        <f t="shared" si="3"/>
        <v>0</v>
      </c>
      <c r="M18" s="38">
        <f t="shared" si="4"/>
        <v>0</v>
      </c>
      <c r="N18" s="38">
        <f t="shared" si="5"/>
        <v>0</v>
      </c>
      <c r="O18" s="41">
        <f t="shared" si="6"/>
        <v>0</v>
      </c>
    </row>
    <row r="19" spans="1:15" ht="22.5" x14ac:dyDescent="0.25">
      <c r="A19" s="15">
        <v>5</v>
      </c>
      <c r="B19" s="20" t="s">
        <v>186</v>
      </c>
      <c r="C19" s="17" t="s">
        <v>60</v>
      </c>
      <c r="D19" s="18">
        <v>753</v>
      </c>
      <c r="E19" s="10"/>
      <c r="F19" s="9"/>
      <c r="G19" s="38">
        <f t="shared" si="0"/>
        <v>0</v>
      </c>
      <c r="H19" s="38"/>
      <c r="I19" s="38"/>
      <c r="J19" s="39">
        <f t="shared" si="1"/>
        <v>0</v>
      </c>
      <c r="K19" s="40">
        <f t="shared" si="2"/>
        <v>0</v>
      </c>
      <c r="L19" s="38">
        <f t="shared" si="3"/>
        <v>0</v>
      </c>
      <c r="M19" s="38">
        <f t="shared" si="4"/>
        <v>0</v>
      </c>
      <c r="N19" s="38">
        <f t="shared" si="5"/>
        <v>0</v>
      </c>
      <c r="O19" s="41">
        <f t="shared" si="6"/>
        <v>0</v>
      </c>
    </row>
    <row r="20" spans="1:15" ht="22.5" x14ac:dyDescent="0.25">
      <c r="A20" s="15">
        <v>6</v>
      </c>
      <c r="B20" s="20" t="s">
        <v>187</v>
      </c>
      <c r="C20" s="17" t="s">
        <v>60</v>
      </c>
      <c r="D20" s="18">
        <v>342</v>
      </c>
      <c r="E20" s="10"/>
      <c r="F20" s="9"/>
      <c r="G20" s="38">
        <f t="shared" si="0"/>
        <v>0</v>
      </c>
      <c r="H20" s="38"/>
      <c r="I20" s="38"/>
      <c r="J20" s="39">
        <f t="shared" si="1"/>
        <v>0</v>
      </c>
      <c r="K20" s="40">
        <f t="shared" si="2"/>
        <v>0</v>
      </c>
      <c r="L20" s="38">
        <f t="shared" si="3"/>
        <v>0</v>
      </c>
      <c r="M20" s="38">
        <f t="shared" si="4"/>
        <v>0</v>
      </c>
      <c r="N20" s="38">
        <f t="shared" si="5"/>
        <v>0</v>
      </c>
      <c r="O20" s="41">
        <f t="shared" si="6"/>
        <v>0</v>
      </c>
    </row>
    <row r="21" spans="1:15" ht="22.5" x14ac:dyDescent="0.25">
      <c r="A21" s="15">
        <v>7</v>
      </c>
      <c r="B21" s="20" t="s">
        <v>188</v>
      </c>
      <c r="C21" s="17" t="s">
        <v>60</v>
      </c>
      <c r="D21" s="18">
        <v>153</v>
      </c>
      <c r="E21" s="10"/>
      <c r="F21" s="9"/>
      <c r="G21" s="38">
        <f t="shared" si="0"/>
        <v>0</v>
      </c>
      <c r="H21" s="38"/>
      <c r="I21" s="38"/>
      <c r="J21" s="39">
        <f t="shared" si="1"/>
        <v>0</v>
      </c>
      <c r="K21" s="40">
        <f t="shared" si="2"/>
        <v>0</v>
      </c>
      <c r="L21" s="38">
        <f t="shared" si="3"/>
        <v>0</v>
      </c>
      <c r="M21" s="38">
        <f t="shared" si="4"/>
        <v>0</v>
      </c>
      <c r="N21" s="38">
        <f t="shared" si="5"/>
        <v>0</v>
      </c>
      <c r="O21" s="41">
        <f t="shared" si="6"/>
        <v>0</v>
      </c>
    </row>
    <row r="22" spans="1:15" ht="22.5" x14ac:dyDescent="0.25">
      <c r="A22" s="15">
        <v>8</v>
      </c>
      <c r="B22" s="20" t="s">
        <v>189</v>
      </c>
      <c r="C22" s="17" t="s">
        <v>60</v>
      </c>
      <c r="D22" s="18">
        <v>1290</v>
      </c>
      <c r="E22" s="10"/>
      <c r="F22" s="9"/>
      <c r="G22" s="38">
        <f t="shared" si="0"/>
        <v>0</v>
      </c>
      <c r="H22" s="38"/>
      <c r="I22" s="38"/>
      <c r="J22" s="39">
        <f t="shared" si="1"/>
        <v>0</v>
      </c>
      <c r="K22" s="40">
        <f t="shared" si="2"/>
        <v>0</v>
      </c>
      <c r="L22" s="38">
        <f t="shared" si="3"/>
        <v>0</v>
      </c>
      <c r="M22" s="38">
        <f t="shared" si="4"/>
        <v>0</v>
      </c>
      <c r="N22" s="38">
        <f t="shared" si="5"/>
        <v>0</v>
      </c>
      <c r="O22" s="41">
        <f t="shared" si="6"/>
        <v>0</v>
      </c>
    </row>
    <row r="23" spans="1:15" x14ac:dyDescent="0.25">
      <c r="A23" s="15">
        <v>9</v>
      </c>
      <c r="B23" s="20" t="s">
        <v>190</v>
      </c>
      <c r="C23" s="17" t="s">
        <v>60</v>
      </c>
      <c r="D23" s="18">
        <v>1095</v>
      </c>
      <c r="E23" s="10"/>
      <c r="F23" s="9"/>
      <c r="G23" s="38">
        <f t="shared" si="0"/>
        <v>0</v>
      </c>
      <c r="H23" s="38"/>
      <c r="I23" s="38"/>
      <c r="J23" s="39">
        <f t="shared" si="1"/>
        <v>0</v>
      </c>
      <c r="K23" s="40">
        <f t="shared" si="2"/>
        <v>0</v>
      </c>
      <c r="L23" s="38">
        <f t="shared" si="3"/>
        <v>0</v>
      </c>
      <c r="M23" s="38">
        <f t="shared" si="4"/>
        <v>0</v>
      </c>
      <c r="N23" s="38">
        <f t="shared" si="5"/>
        <v>0</v>
      </c>
      <c r="O23" s="41">
        <f t="shared" si="6"/>
        <v>0</v>
      </c>
    </row>
    <row r="24" spans="1:15" ht="22.5" x14ac:dyDescent="0.25">
      <c r="A24" s="15">
        <v>10</v>
      </c>
      <c r="B24" s="20" t="s">
        <v>191</v>
      </c>
      <c r="C24" s="17" t="s">
        <v>69</v>
      </c>
      <c r="D24" s="18">
        <v>29</v>
      </c>
      <c r="E24" s="10"/>
      <c r="F24" s="9"/>
      <c r="G24" s="38">
        <f t="shared" si="0"/>
        <v>0</v>
      </c>
      <c r="H24" s="38"/>
      <c r="I24" s="38"/>
      <c r="J24" s="39">
        <f t="shared" si="1"/>
        <v>0</v>
      </c>
      <c r="K24" s="40">
        <f t="shared" si="2"/>
        <v>0</v>
      </c>
      <c r="L24" s="38">
        <f t="shared" si="3"/>
        <v>0</v>
      </c>
      <c r="M24" s="38">
        <f t="shared" si="4"/>
        <v>0</v>
      </c>
      <c r="N24" s="38">
        <f t="shared" si="5"/>
        <v>0</v>
      </c>
      <c r="O24" s="41">
        <f t="shared" si="6"/>
        <v>0</v>
      </c>
    </row>
    <row r="25" spans="1:15" x14ac:dyDescent="0.25">
      <c r="A25" s="15">
        <v>11</v>
      </c>
      <c r="B25" s="20" t="s">
        <v>192</v>
      </c>
      <c r="C25" s="17" t="s">
        <v>193</v>
      </c>
      <c r="D25" s="18">
        <v>29</v>
      </c>
      <c r="E25" s="10"/>
      <c r="F25" s="9"/>
      <c r="G25" s="38">
        <f t="shared" si="0"/>
        <v>0</v>
      </c>
      <c r="H25" s="38"/>
      <c r="I25" s="38"/>
      <c r="J25" s="39">
        <f t="shared" si="1"/>
        <v>0</v>
      </c>
      <c r="K25" s="40">
        <f t="shared" si="2"/>
        <v>0</v>
      </c>
      <c r="L25" s="38">
        <f t="shared" si="3"/>
        <v>0</v>
      </c>
      <c r="M25" s="38">
        <f t="shared" si="4"/>
        <v>0</v>
      </c>
      <c r="N25" s="38">
        <f t="shared" si="5"/>
        <v>0</v>
      </c>
      <c r="O25" s="41">
        <f t="shared" si="6"/>
        <v>0</v>
      </c>
    </row>
    <row r="26" spans="1:15" ht="22.5" x14ac:dyDescent="0.25">
      <c r="A26" s="15">
        <v>12</v>
      </c>
      <c r="B26" s="20" t="s">
        <v>194</v>
      </c>
      <c r="C26" s="17" t="s">
        <v>60</v>
      </c>
      <c r="D26" s="18">
        <v>15</v>
      </c>
      <c r="E26" s="10"/>
      <c r="F26" s="9"/>
      <c r="G26" s="38">
        <f t="shared" si="0"/>
        <v>0</v>
      </c>
      <c r="H26" s="38"/>
      <c r="I26" s="38"/>
      <c r="J26" s="39">
        <f t="shared" si="1"/>
        <v>0</v>
      </c>
      <c r="K26" s="40">
        <f t="shared" si="2"/>
        <v>0</v>
      </c>
      <c r="L26" s="38">
        <f t="shared" si="3"/>
        <v>0</v>
      </c>
      <c r="M26" s="38">
        <f t="shared" si="4"/>
        <v>0</v>
      </c>
      <c r="N26" s="38">
        <f t="shared" si="5"/>
        <v>0</v>
      </c>
      <c r="O26" s="41">
        <f t="shared" si="6"/>
        <v>0</v>
      </c>
    </row>
    <row r="27" spans="1:15" x14ac:dyDescent="0.25">
      <c r="A27" s="15">
        <v>13</v>
      </c>
      <c r="B27" s="20" t="s">
        <v>195</v>
      </c>
      <c r="C27" s="17" t="s">
        <v>69</v>
      </c>
      <c r="D27" s="18">
        <v>24</v>
      </c>
      <c r="E27" s="10"/>
      <c r="F27" s="9"/>
      <c r="G27" s="38">
        <f t="shared" si="0"/>
        <v>0</v>
      </c>
      <c r="H27" s="38"/>
      <c r="I27" s="38"/>
      <c r="J27" s="39">
        <f t="shared" si="1"/>
        <v>0</v>
      </c>
      <c r="K27" s="40">
        <f t="shared" si="2"/>
        <v>0</v>
      </c>
      <c r="L27" s="38">
        <f t="shared" si="3"/>
        <v>0</v>
      </c>
      <c r="M27" s="38">
        <f t="shared" si="4"/>
        <v>0</v>
      </c>
      <c r="N27" s="38">
        <f t="shared" si="5"/>
        <v>0</v>
      </c>
      <c r="O27" s="41">
        <f t="shared" si="6"/>
        <v>0</v>
      </c>
    </row>
    <row r="28" spans="1:15" x14ac:dyDescent="0.25">
      <c r="A28" s="15">
        <v>14</v>
      </c>
      <c r="B28" s="20" t="s">
        <v>196</v>
      </c>
      <c r="C28" s="17" t="s">
        <v>69</v>
      </c>
      <c r="D28" s="18">
        <v>5</v>
      </c>
      <c r="E28" s="10"/>
      <c r="F28" s="9"/>
      <c r="G28" s="38">
        <f t="shared" si="0"/>
        <v>0</v>
      </c>
      <c r="H28" s="38"/>
      <c r="I28" s="38"/>
      <c r="J28" s="39">
        <f t="shared" si="1"/>
        <v>0</v>
      </c>
      <c r="K28" s="40">
        <f t="shared" si="2"/>
        <v>0</v>
      </c>
      <c r="L28" s="38">
        <f t="shared" si="3"/>
        <v>0</v>
      </c>
      <c r="M28" s="38">
        <f t="shared" si="4"/>
        <v>0</v>
      </c>
      <c r="N28" s="38">
        <f t="shared" si="5"/>
        <v>0</v>
      </c>
      <c r="O28" s="41">
        <f t="shared" si="6"/>
        <v>0</v>
      </c>
    </row>
    <row r="29" spans="1:15" x14ac:dyDescent="0.25">
      <c r="A29" s="15">
        <v>15</v>
      </c>
      <c r="B29" s="20" t="s">
        <v>197</v>
      </c>
      <c r="C29" s="17" t="s">
        <v>193</v>
      </c>
      <c r="D29" s="18">
        <v>29</v>
      </c>
      <c r="E29" s="10"/>
      <c r="F29" s="9"/>
      <c r="G29" s="38">
        <f t="shared" si="0"/>
        <v>0</v>
      </c>
      <c r="H29" s="38"/>
      <c r="I29" s="38"/>
      <c r="J29" s="39">
        <f t="shared" si="1"/>
        <v>0</v>
      </c>
      <c r="K29" s="40">
        <f t="shared" si="2"/>
        <v>0</v>
      </c>
      <c r="L29" s="38">
        <f t="shared" si="3"/>
        <v>0</v>
      </c>
      <c r="M29" s="38">
        <f t="shared" si="4"/>
        <v>0</v>
      </c>
      <c r="N29" s="38">
        <f t="shared" si="5"/>
        <v>0</v>
      </c>
      <c r="O29" s="41">
        <f t="shared" si="6"/>
        <v>0</v>
      </c>
    </row>
    <row r="30" spans="1:15" x14ac:dyDescent="0.25">
      <c r="A30" s="15">
        <v>16</v>
      </c>
      <c r="B30" s="20" t="s">
        <v>198</v>
      </c>
      <c r="C30" s="17" t="s">
        <v>193</v>
      </c>
      <c r="D30" s="18">
        <v>34</v>
      </c>
      <c r="E30" s="10"/>
      <c r="F30" s="9"/>
      <c r="G30" s="38">
        <f t="shared" si="0"/>
        <v>0</v>
      </c>
      <c r="H30" s="38"/>
      <c r="I30" s="38"/>
      <c r="J30" s="39">
        <f t="shared" si="1"/>
        <v>0</v>
      </c>
      <c r="K30" s="40">
        <f t="shared" si="2"/>
        <v>0</v>
      </c>
      <c r="L30" s="38">
        <f t="shared" si="3"/>
        <v>0</v>
      </c>
      <c r="M30" s="38">
        <f t="shared" si="4"/>
        <v>0</v>
      </c>
      <c r="N30" s="38">
        <f t="shared" si="5"/>
        <v>0</v>
      </c>
      <c r="O30" s="41">
        <f t="shared" si="6"/>
        <v>0</v>
      </c>
    </row>
    <row r="31" spans="1:15" x14ac:dyDescent="0.25">
      <c r="A31" s="15">
        <v>17</v>
      </c>
      <c r="B31" s="20" t="s">
        <v>199</v>
      </c>
      <c r="C31" s="17" t="s">
        <v>60</v>
      </c>
      <c r="D31" s="18">
        <v>306</v>
      </c>
      <c r="E31" s="10"/>
      <c r="F31" s="9"/>
      <c r="G31" s="38">
        <f t="shared" si="0"/>
        <v>0</v>
      </c>
      <c r="H31" s="38"/>
      <c r="I31" s="38"/>
      <c r="J31" s="39">
        <f t="shared" si="1"/>
        <v>0</v>
      </c>
      <c r="K31" s="40">
        <f t="shared" si="2"/>
        <v>0</v>
      </c>
      <c r="L31" s="38">
        <f t="shared" si="3"/>
        <v>0</v>
      </c>
      <c r="M31" s="38">
        <f t="shared" si="4"/>
        <v>0</v>
      </c>
      <c r="N31" s="38">
        <f t="shared" si="5"/>
        <v>0</v>
      </c>
      <c r="O31" s="41">
        <f t="shared" si="6"/>
        <v>0</v>
      </c>
    </row>
    <row r="32" spans="1:15" ht="22.5" x14ac:dyDescent="0.25">
      <c r="A32" s="15">
        <v>18</v>
      </c>
      <c r="B32" s="20" t="s">
        <v>200</v>
      </c>
      <c r="C32" s="17" t="s">
        <v>193</v>
      </c>
      <c r="D32" s="18">
        <v>4</v>
      </c>
      <c r="E32" s="10"/>
      <c r="F32" s="9"/>
      <c r="G32" s="38">
        <f t="shared" si="0"/>
        <v>0</v>
      </c>
      <c r="H32" s="38"/>
      <c r="I32" s="38"/>
      <c r="J32" s="39">
        <f t="shared" si="1"/>
        <v>0</v>
      </c>
      <c r="K32" s="40">
        <f t="shared" si="2"/>
        <v>0</v>
      </c>
      <c r="L32" s="38">
        <f t="shared" si="3"/>
        <v>0</v>
      </c>
      <c r="M32" s="38">
        <f t="shared" si="4"/>
        <v>0</v>
      </c>
      <c r="N32" s="38">
        <f t="shared" si="5"/>
        <v>0</v>
      </c>
      <c r="O32" s="41">
        <f t="shared" si="6"/>
        <v>0</v>
      </c>
    </row>
    <row r="33" spans="1:15" ht="22.5" x14ac:dyDescent="0.25">
      <c r="A33" s="15">
        <v>19</v>
      </c>
      <c r="B33" s="20" t="s">
        <v>201</v>
      </c>
      <c r="C33" s="17" t="s">
        <v>69</v>
      </c>
      <c r="D33" s="18">
        <v>2</v>
      </c>
      <c r="E33" s="10"/>
      <c r="F33" s="9"/>
      <c r="G33" s="38">
        <f t="shared" si="0"/>
        <v>0</v>
      </c>
      <c r="H33" s="38"/>
      <c r="I33" s="38"/>
      <c r="J33" s="39">
        <f t="shared" si="1"/>
        <v>0</v>
      </c>
      <c r="K33" s="40">
        <f t="shared" si="2"/>
        <v>0</v>
      </c>
      <c r="L33" s="38">
        <f t="shared" si="3"/>
        <v>0</v>
      </c>
      <c r="M33" s="38">
        <f t="shared" si="4"/>
        <v>0</v>
      </c>
      <c r="N33" s="38">
        <f t="shared" si="5"/>
        <v>0</v>
      </c>
      <c r="O33" s="41">
        <f t="shared" si="6"/>
        <v>0</v>
      </c>
    </row>
    <row r="34" spans="1:15" ht="22.5" x14ac:dyDescent="0.25">
      <c r="A34" s="15">
        <v>20</v>
      </c>
      <c r="B34" s="20" t="s">
        <v>202</v>
      </c>
      <c r="C34" s="17" t="s">
        <v>69</v>
      </c>
      <c r="D34" s="18">
        <v>9</v>
      </c>
      <c r="E34" s="10"/>
      <c r="F34" s="9"/>
      <c r="G34" s="38">
        <f t="shared" si="0"/>
        <v>0</v>
      </c>
      <c r="H34" s="38"/>
      <c r="I34" s="38"/>
      <c r="J34" s="39">
        <f t="shared" si="1"/>
        <v>0</v>
      </c>
      <c r="K34" s="40">
        <f t="shared" si="2"/>
        <v>0</v>
      </c>
      <c r="L34" s="38">
        <f t="shared" si="3"/>
        <v>0</v>
      </c>
      <c r="M34" s="38">
        <f t="shared" si="4"/>
        <v>0</v>
      </c>
      <c r="N34" s="38">
        <f t="shared" si="5"/>
        <v>0</v>
      </c>
      <c r="O34" s="41">
        <f t="shared" si="6"/>
        <v>0</v>
      </c>
    </row>
    <row r="35" spans="1:15" x14ac:dyDescent="0.25">
      <c r="A35" s="15">
        <v>21</v>
      </c>
      <c r="B35" s="20" t="s">
        <v>203</v>
      </c>
      <c r="C35" s="17" t="s">
        <v>69</v>
      </c>
      <c r="D35" s="18">
        <v>4</v>
      </c>
      <c r="E35" s="10"/>
      <c r="F35" s="9"/>
      <c r="G35" s="38">
        <f t="shared" si="0"/>
        <v>0</v>
      </c>
      <c r="H35" s="38"/>
      <c r="I35" s="38"/>
      <c r="J35" s="39">
        <f t="shared" si="1"/>
        <v>0</v>
      </c>
      <c r="K35" s="40">
        <f t="shared" si="2"/>
        <v>0</v>
      </c>
      <c r="L35" s="38">
        <f t="shared" si="3"/>
        <v>0</v>
      </c>
      <c r="M35" s="38">
        <f t="shared" si="4"/>
        <v>0</v>
      </c>
      <c r="N35" s="38">
        <f t="shared" si="5"/>
        <v>0</v>
      </c>
      <c r="O35" s="41">
        <f t="shared" si="6"/>
        <v>0</v>
      </c>
    </row>
    <row r="36" spans="1:15" x14ac:dyDescent="0.25">
      <c r="A36" s="15">
        <v>22</v>
      </c>
      <c r="B36" s="20" t="s">
        <v>204</v>
      </c>
      <c r="C36" s="17" t="s">
        <v>205</v>
      </c>
      <c r="D36" s="18">
        <v>2</v>
      </c>
      <c r="E36" s="10"/>
      <c r="F36" s="9"/>
      <c r="G36" s="38">
        <f t="shared" si="0"/>
        <v>0</v>
      </c>
      <c r="H36" s="38"/>
      <c r="I36" s="38"/>
      <c r="J36" s="39">
        <f t="shared" si="1"/>
        <v>0</v>
      </c>
      <c r="K36" s="40">
        <f t="shared" si="2"/>
        <v>0</v>
      </c>
      <c r="L36" s="38">
        <f t="shared" si="3"/>
        <v>0</v>
      </c>
      <c r="M36" s="38">
        <f t="shared" si="4"/>
        <v>0</v>
      </c>
      <c r="N36" s="38">
        <f t="shared" si="5"/>
        <v>0</v>
      </c>
      <c r="O36" s="41">
        <f t="shared" si="6"/>
        <v>0</v>
      </c>
    </row>
    <row r="37" spans="1:15" x14ac:dyDescent="0.25">
      <c r="A37" s="15">
        <v>23</v>
      </c>
      <c r="B37" s="20" t="s">
        <v>206</v>
      </c>
      <c r="C37" s="17" t="s">
        <v>69</v>
      </c>
      <c r="D37" s="18">
        <v>34</v>
      </c>
      <c r="E37" s="10"/>
      <c r="F37" s="9"/>
      <c r="G37" s="38">
        <f t="shared" si="0"/>
        <v>0</v>
      </c>
      <c r="H37" s="38"/>
      <c r="I37" s="38"/>
      <c r="J37" s="39">
        <f t="shared" si="1"/>
        <v>0</v>
      </c>
      <c r="K37" s="40">
        <f t="shared" si="2"/>
        <v>0</v>
      </c>
      <c r="L37" s="38">
        <f t="shared" si="3"/>
        <v>0</v>
      </c>
      <c r="M37" s="38">
        <f t="shared" si="4"/>
        <v>0</v>
      </c>
      <c r="N37" s="38">
        <f t="shared" si="5"/>
        <v>0</v>
      </c>
      <c r="O37" s="41">
        <f t="shared" si="6"/>
        <v>0</v>
      </c>
    </row>
    <row r="38" spans="1:15" ht="22.5" x14ac:dyDescent="0.25">
      <c r="A38" s="15">
        <v>24</v>
      </c>
      <c r="B38" s="20" t="s">
        <v>207</v>
      </c>
      <c r="C38" s="17" t="s">
        <v>193</v>
      </c>
      <c r="D38" s="18">
        <v>3</v>
      </c>
      <c r="E38" s="10"/>
      <c r="F38" s="9"/>
      <c r="G38" s="38">
        <f t="shared" si="0"/>
        <v>0</v>
      </c>
      <c r="H38" s="38"/>
      <c r="I38" s="38"/>
      <c r="J38" s="39">
        <f t="shared" si="1"/>
        <v>0</v>
      </c>
      <c r="K38" s="40">
        <f t="shared" si="2"/>
        <v>0</v>
      </c>
      <c r="L38" s="38">
        <f t="shared" si="3"/>
        <v>0</v>
      </c>
      <c r="M38" s="38">
        <f t="shared" si="4"/>
        <v>0</v>
      </c>
      <c r="N38" s="38">
        <f t="shared" si="5"/>
        <v>0</v>
      </c>
      <c r="O38" s="41">
        <f t="shared" si="6"/>
        <v>0</v>
      </c>
    </row>
    <row r="39" spans="1:15" ht="22.5" x14ac:dyDescent="0.25">
      <c r="A39" s="15">
        <v>25</v>
      </c>
      <c r="B39" s="20" t="s">
        <v>208</v>
      </c>
      <c r="C39" s="17" t="s">
        <v>193</v>
      </c>
      <c r="D39" s="18">
        <v>3</v>
      </c>
      <c r="E39" s="10"/>
      <c r="F39" s="9"/>
      <c r="G39" s="38">
        <f t="shared" si="0"/>
        <v>0</v>
      </c>
      <c r="H39" s="38"/>
      <c r="I39" s="38"/>
      <c r="J39" s="39">
        <f t="shared" si="1"/>
        <v>0</v>
      </c>
      <c r="K39" s="40">
        <f t="shared" si="2"/>
        <v>0</v>
      </c>
      <c r="L39" s="38">
        <f t="shared" si="3"/>
        <v>0</v>
      </c>
      <c r="M39" s="38">
        <f t="shared" si="4"/>
        <v>0</v>
      </c>
      <c r="N39" s="38">
        <f t="shared" si="5"/>
        <v>0</v>
      </c>
      <c r="O39" s="41">
        <f t="shared" si="6"/>
        <v>0</v>
      </c>
    </row>
    <row r="40" spans="1:15" x14ac:dyDescent="0.25">
      <c r="A40" s="15">
        <v>26</v>
      </c>
      <c r="B40" s="20" t="s">
        <v>209</v>
      </c>
      <c r="C40" s="17" t="s">
        <v>69</v>
      </c>
      <c r="D40" s="18">
        <v>3</v>
      </c>
      <c r="E40" s="10"/>
      <c r="F40" s="9"/>
      <c r="G40" s="38">
        <f t="shared" si="0"/>
        <v>0</v>
      </c>
      <c r="H40" s="38"/>
      <c r="I40" s="38"/>
      <c r="J40" s="39">
        <f t="shared" si="1"/>
        <v>0</v>
      </c>
      <c r="K40" s="40">
        <f t="shared" si="2"/>
        <v>0</v>
      </c>
      <c r="L40" s="38">
        <f t="shared" si="3"/>
        <v>0</v>
      </c>
      <c r="M40" s="38">
        <f t="shared" si="4"/>
        <v>0</v>
      </c>
      <c r="N40" s="38">
        <f t="shared" si="5"/>
        <v>0</v>
      </c>
      <c r="O40" s="41">
        <f t="shared" si="6"/>
        <v>0</v>
      </c>
    </row>
    <row r="41" spans="1:15" x14ac:dyDescent="0.25">
      <c r="A41" s="15">
        <v>27</v>
      </c>
      <c r="B41" s="20" t="s">
        <v>210</v>
      </c>
      <c r="C41" s="17" t="s">
        <v>69</v>
      </c>
      <c r="D41" s="18">
        <v>1</v>
      </c>
      <c r="E41" s="10"/>
      <c r="F41" s="9"/>
      <c r="G41" s="38">
        <f t="shared" si="0"/>
        <v>0</v>
      </c>
      <c r="H41" s="38"/>
      <c r="I41" s="38"/>
      <c r="J41" s="39">
        <f t="shared" si="1"/>
        <v>0</v>
      </c>
      <c r="K41" s="40">
        <f t="shared" si="2"/>
        <v>0</v>
      </c>
      <c r="L41" s="38">
        <f t="shared" si="3"/>
        <v>0</v>
      </c>
      <c r="M41" s="38">
        <f t="shared" si="4"/>
        <v>0</v>
      </c>
      <c r="N41" s="38">
        <f t="shared" si="5"/>
        <v>0</v>
      </c>
      <c r="O41" s="41">
        <f t="shared" si="6"/>
        <v>0</v>
      </c>
    </row>
    <row r="42" spans="1:15" x14ac:dyDescent="0.25">
      <c r="A42" s="15">
        <v>28</v>
      </c>
      <c r="B42" s="20" t="s">
        <v>211</v>
      </c>
      <c r="C42" s="17" t="s">
        <v>69</v>
      </c>
      <c r="D42" s="18">
        <v>25</v>
      </c>
      <c r="E42" s="10"/>
      <c r="F42" s="9"/>
      <c r="G42" s="38">
        <f t="shared" si="0"/>
        <v>0</v>
      </c>
      <c r="H42" s="38"/>
      <c r="I42" s="38"/>
      <c r="J42" s="39">
        <f t="shared" si="1"/>
        <v>0</v>
      </c>
      <c r="K42" s="40">
        <f t="shared" si="2"/>
        <v>0</v>
      </c>
      <c r="L42" s="38">
        <f t="shared" si="3"/>
        <v>0</v>
      </c>
      <c r="M42" s="38">
        <f t="shared" si="4"/>
        <v>0</v>
      </c>
      <c r="N42" s="38">
        <f t="shared" si="5"/>
        <v>0</v>
      </c>
      <c r="O42" s="41">
        <f t="shared" si="6"/>
        <v>0</v>
      </c>
    </row>
    <row r="43" spans="1:15" x14ac:dyDescent="0.25">
      <c r="A43" s="15">
        <v>29</v>
      </c>
      <c r="B43" s="20" t="s">
        <v>212</v>
      </c>
      <c r="C43" s="17" t="s">
        <v>69</v>
      </c>
      <c r="D43" s="18">
        <v>23</v>
      </c>
      <c r="E43" s="10"/>
      <c r="F43" s="9"/>
      <c r="G43" s="38">
        <f t="shared" si="0"/>
        <v>0</v>
      </c>
      <c r="H43" s="38"/>
      <c r="I43" s="38"/>
      <c r="J43" s="39">
        <f t="shared" si="1"/>
        <v>0</v>
      </c>
      <c r="K43" s="40">
        <f t="shared" si="2"/>
        <v>0</v>
      </c>
      <c r="L43" s="38">
        <f t="shared" si="3"/>
        <v>0</v>
      </c>
      <c r="M43" s="38">
        <f t="shared" si="4"/>
        <v>0</v>
      </c>
      <c r="N43" s="38">
        <f t="shared" si="5"/>
        <v>0</v>
      </c>
      <c r="O43" s="41">
        <f t="shared" si="6"/>
        <v>0</v>
      </c>
    </row>
    <row r="44" spans="1:15" x14ac:dyDescent="0.25">
      <c r="A44" s="15">
        <v>30</v>
      </c>
      <c r="B44" s="20" t="s">
        <v>213</v>
      </c>
      <c r="C44" s="17" t="s">
        <v>69</v>
      </c>
      <c r="D44" s="18">
        <v>1</v>
      </c>
      <c r="E44" s="10"/>
      <c r="F44" s="9"/>
      <c r="G44" s="38">
        <f t="shared" si="0"/>
        <v>0</v>
      </c>
      <c r="H44" s="38"/>
      <c r="I44" s="38"/>
      <c r="J44" s="39">
        <f t="shared" si="1"/>
        <v>0</v>
      </c>
      <c r="K44" s="40">
        <f t="shared" si="2"/>
        <v>0</v>
      </c>
      <c r="L44" s="38">
        <f t="shared" si="3"/>
        <v>0</v>
      </c>
      <c r="M44" s="38">
        <f t="shared" si="4"/>
        <v>0</v>
      </c>
      <c r="N44" s="38">
        <f t="shared" si="5"/>
        <v>0</v>
      </c>
      <c r="O44" s="41">
        <f t="shared" si="6"/>
        <v>0</v>
      </c>
    </row>
    <row r="45" spans="1:15" x14ac:dyDescent="0.25">
      <c r="A45" s="15">
        <v>31</v>
      </c>
      <c r="B45" s="20" t="s">
        <v>214</v>
      </c>
      <c r="C45" s="17" t="s">
        <v>69</v>
      </c>
      <c r="D45" s="18">
        <v>3</v>
      </c>
      <c r="E45" s="10"/>
      <c r="F45" s="9"/>
      <c r="G45" s="38">
        <f t="shared" si="0"/>
        <v>0</v>
      </c>
      <c r="H45" s="38"/>
      <c r="I45" s="38"/>
      <c r="J45" s="39">
        <f t="shared" si="1"/>
        <v>0</v>
      </c>
      <c r="K45" s="40">
        <f t="shared" si="2"/>
        <v>0</v>
      </c>
      <c r="L45" s="38">
        <f t="shared" si="3"/>
        <v>0</v>
      </c>
      <c r="M45" s="38">
        <f t="shared" si="4"/>
        <v>0</v>
      </c>
      <c r="N45" s="38">
        <f t="shared" si="5"/>
        <v>0</v>
      </c>
      <c r="O45" s="41">
        <f t="shared" si="6"/>
        <v>0</v>
      </c>
    </row>
    <row r="46" spans="1:15" ht="22.5" x14ac:dyDescent="0.25">
      <c r="A46" s="15">
        <v>32</v>
      </c>
      <c r="B46" s="20" t="s">
        <v>215</v>
      </c>
      <c r="C46" s="17" t="s">
        <v>193</v>
      </c>
      <c r="D46" s="18">
        <v>78</v>
      </c>
      <c r="E46" s="10"/>
      <c r="F46" s="9"/>
      <c r="G46" s="38">
        <f t="shared" si="0"/>
        <v>0</v>
      </c>
      <c r="H46" s="38"/>
      <c r="I46" s="38"/>
      <c r="J46" s="39">
        <f t="shared" si="1"/>
        <v>0</v>
      </c>
      <c r="K46" s="40">
        <f t="shared" si="2"/>
        <v>0</v>
      </c>
      <c r="L46" s="38">
        <f t="shared" si="3"/>
        <v>0</v>
      </c>
      <c r="M46" s="38">
        <f t="shared" si="4"/>
        <v>0</v>
      </c>
      <c r="N46" s="38">
        <f t="shared" si="5"/>
        <v>0</v>
      </c>
      <c r="O46" s="41">
        <f t="shared" si="6"/>
        <v>0</v>
      </c>
    </row>
    <row r="47" spans="1:15" ht="22.5" x14ac:dyDescent="0.25">
      <c r="A47" s="15">
        <v>33</v>
      </c>
      <c r="B47" s="20" t="s">
        <v>216</v>
      </c>
      <c r="C47" s="17" t="s">
        <v>69</v>
      </c>
      <c r="D47" s="18">
        <v>78</v>
      </c>
      <c r="E47" s="10"/>
      <c r="F47" s="9"/>
      <c r="G47" s="38">
        <f t="shared" si="0"/>
        <v>0</v>
      </c>
      <c r="H47" s="38"/>
      <c r="I47" s="38"/>
      <c r="J47" s="39">
        <f t="shared" si="1"/>
        <v>0</v>
      </c>
      <c r="K47" s="40">
        <f t="shared" si="2"/>
        <v>0</v>
      </c>
      <c r="L47" s="38">
        <f t="shared" si="3"/>
        <v>0</v>
      </c>
      <c r="M47" s="38">
        <f t="shared" si="4"/>
        <v>0</v>
      </c>
      <c r="N47" s="38">
        <f t="shared" si="5"/>
        <v>0</v>
      </c>
      <c r="O47" s="41">
        <f t="shared" si="6"/>
        <v>0</v>
      </c>
    </row>
    <row r="48" spans="1:15" x14ac:dyDescent="0.25">
      <c r="A48" s="15">
        <v>34</v>
      </c>
      <c r="B48" s="20" t="s">
        <v>217</v>
      </c>
      <c r="C48" s="17" t="s">
        <v>218</v>
      </c>
      <c r="D48" s="18">
        <v>29</v>
      </c>
      <c r="E48" s="10"/>
      <c r="F48" s="9"/>
      <c r="G48" s="38">
        <f t="shared" si="0"/>
        <v>0</v>
      </c>
      <c r="H48" s="38"/>
      <c r="I48" s="38"/>
      <c r="J48" s="39">
        <f t="shared" si="1"/>
        <v>0</v>
      </c>
      <c r="K48" s="40">
        <f t="shared" si="2"/>
        <v>0</v>
      </c>
      <c r="L48" s="38">
        <f t="shared" si="3"/>
        <v>0</v>
      </c>
      <c r="M48" s="38">
        <f t="shared" si="4"/>
        <v>0</v>
      </c>
      <c r="N48" s="38">
        <f t="shared" si="5"/>
        <v>0</v>
      </c>
      <c r="O48" s="41">
        <f t="shared" si="6"/>
        <v>0</v>
      </c>
    </row>
    <row r="49" spans="1:15" x14ac:dyDescent="0.25">
      <c r="A49" s="15">
        <v>35</v>
      </c>
      <c r="B49" s="20" t="s">
        <v>219</v>
      </c>
      <c r="C49" s="17" t="s">
        <v>69</v>
      </c>
      <c r="D49" s="18">
        <v>42</v>
      </c>
      <c r="E49" s="10"/>
      <c r="F49" s="9"/>
      <c r="G49" s="38">
        <f t="shared" si="0"/>
        <v>0</v>
      </c>
      <c r="H49" s="38"/>
      <c r="I49" s="38"/>
      <c r="J49" s="39">
        <f t="shared" si="1"/>
        <v>0</v>
      </c>
      <c r="K49" s="40">
        <f t="shared" si="2"/>
        <v>0</v>
      </c>
      <c r="L49" s="38">
        <f t="shared" si="3"/>
        <v>0</v>
      </c>
      <c r="M49" s="38">
        <f t="shared" si="4"/>
        <v>0</v>
      </c>
      <c r="N49" s="38">
        <f t="shared" si="5"/>
        <v>0</v>
      </c>
      <c r="O49" s="41">
        <f t="shared" si="6"/>
        <v>0</v>
      </c>
    </row>
    <row r="50" spans="1:15" x14ac:dyDescent="0.25">
      <c r="A50" s="15">
        <v>36</v>
      </c>
      <c r="B50" s="20" t="s">
        <v>220</v>
      </c>
      <c r="C50" s="17" t="s">
        <v>193</v>
      </c>
      <c r="D50" s="18">
        <v>3</v>
      </c>
      <c r="E50" s="10"/>
      <c r="F50" s="9"/>
      <c r="G50" s="38">
        <f t="shared" si="0"/>
        <v>0</v>
      </c>
      <c r="H50" s="38"/>
      <c r="I50" s="38"/>
      <c r="J50" s="39">
        <f t="shared" si="1"/>
        <v>0</v>
      </c>
      <c r="K50" s="40">
        <f t="shared" si="2"/>
        <v>0</v>
      </c>
      <c r="L50" s="38">
        <f t="shared" si="3"/>
        <v>0</v>
      </c>
      <c r="M50" s="38">
        <f t="shared" si="4"/>
        <v>0</v>
      </c>
      <c r="N50" s="38">
        <f t="shared" si="5"/>
        <v>0</v>
      </c>
      <c r="O50" s="41">
        <f t="shared" si="6"/>
        <v>0</v>
      </c>
    </row>
    <row r="51" spans="1:15" x14ac:dyDescent="0.25">
      <c r="A51" s="15">
        <v>37</v>
      </c>
      <c r="B51" s="20" t="s">
        <v>221</v>
      </c>
      <c r="C51" s="17" t="s">
        <v>69</v>
      </c>
      <c r="D51" s="18">
        <v>1</v>
      </c>
      <c r="E51" s="10"/>
      <c r="F51" s="9"/>
      <c r="G51" s="38">
        <f t="shared" si="0"/>
        <v>0</v>
      </c>
      <c r="H51" s="38"/>
      <c r="I51" s="38"/>
      <c r="J51" s="39">
        <f t="shared" si="1"/>
        <v>0</v>
      </c>
      <c r="K51" s="40">
        <f t="shared" si="2"/>
        <v>0</v>
      </c>
      <c r="L51" s="38">
        <f t="shared" si="3"/>
        <v>0</v>
      </c>
      <c r="M51" s="38">
        <f t="shared" si="4"/>
        <v>0</v>
      </c>
      <c r="N51" s="38">
        <f t="shared" si="5"/>
        <v>0</v>
      </c>
      <c r="O51" s="41">
        <f t="shared" si="6"/>
        <v>0</v>
      </c>
    </row>
    <row r="52" spans="1:15" x14ac:dyDescent="0.25">
      <c r="A52" s="15">
        <v>38</v>
      </c>
      <c r="B52" s="20" t="s">
        <v>222</v>
      </c>
      <c r="C52" s="17" t="s">
        <v>141</v>
      </c>
      <c r="D52" s="18">
        <v>80</v>
      </c>
      <c r="E52" s="10"/>
      <c r="F52" s="9"/>
      <c r="G52" s="38">
        <f t="shared" si="0"/>
        <v>0</v>
      </c>
      <c r="H52" s="38"/>
      <c r="I52" s="38"/>
      <c r="J52" s="39">
        <f t="shared" si="1"/>
        <v>0</v>
      </c>
      <c r="K52" s="40">
        <f t="shared" si="2"/>
        <v>0</v>
      </c>
      <c r="L52" s="38">
        <f t="shared" si="3"/>
        <v>0</v>
      </c>
      <c r="M52" s="38">
        <f t="shared" si="4"/>
        <v>0</v>
      </c>
      <c r="N52" s="38">
        <f t="shared" si="5"/>
        <v>0</v>
      </c>
      <c r="O52" s="41">
        <f t="shared" si="6"/>
        <v>0</v>
      </c>
    </row>
    <row r="53" spans="1:15" ht="33.75" x14ac:dyDescent="0.25">
      <c r="A53" s="15">
        <v>39</v>
      </c>
      <c r="B53" s="20" t="s">
        <v>223</v>
      </c>
      <c r="C53" s="17" t="s">
        <v>224</v>
      </c>
      <c r="D53" s="18">
        <v>1</v>
      </c>
      <c r="E53" s="10"/>
      <c r="F53" s="9"/>
      <c r="G53" s="38">
        <f t="shared" si="0"/>
        <v>0</v>
      </c>
      <c r="H53" s="38"/>
      <c r="I53" s="38"/>
      <c r="J53" s="39">
        <f t="shared" si="1"/>
        <v>0</v>
      </c>
      <c r="K53" s="40">
        <f t="shared" si="2"/>
        <v>0</v>
      </c>
      <c r="L53" s="38">
        <f t="shared" si="3"/>
        <v>0</v>
      </c>
      <c r="M53" s="38">
        <f t="shared" si="4"/>
        <v>0</v>
      </c>
      <c r="N53" s="38">
        <f t="shared" si="5"/>
        <v>0</v>
      </c>
      <c r="O53" s="41">
        <f t="shared" si="6"/>
        <v>0</v>
      </c>
    </row>
    <row r="54" spans="1:15" x14ac:dyDescent="0.25">
      <c r="A54" s="15">
        <v>40</v>
      </c>
      <c r="B54" s="20" t="s">
        <v>225</v>
      </c>
      <c r="C54" s="17" t="s">
        <v>60</v>
      </c>
      <c r="D54" s="18">
        <v>1272</v>
      </c>
      <c r="E54" s="10"/>
      <c r="F54" s="9"/>
      <c r="G54" s="38">
        <f t="shared" si="0"/>
        <v>0</v>
      </c>
      <c r="H54" s="38"/>
      <c r="I54" s="38"/>
      <c r="J54" s="39">
        <f t="shared" si="1"/>
        <v>0</v>
      </c>
      <c r="K54" s="40">
        <f t="shared" si="2"/>
        <v>0</v>
      </c>
      <c r="L54" s="38">
        <f t="shared" si="3"/>
        <v>0</v>
      </c>
      <c r="M54" s="38">
        <f t="shared" si="4"/>
        <v>0</v>
      </c>
      <c r="N54" s="38">
        <f t="shared" si="5"/>
        <v>0</v>
      </c>
      <c r="O54" s="41">
        <f t="shared" si="6"/>
        <v>0</v>
      </c>
    </row>
    <row r="55" spans="1:15" x14ac:dyDescent="0.25">
      <c r="A55" s="15">
        <v>41</v>
      </c>
      <c r="B55" s="20" t="s">
        <v>226</v>
      </c>
      <c r="C55" s="17" t="s">
        <v>60</v>
      </c>
      <c r="D55" s="18">
        <v>1272</v>
      </c>
      <c r="E55" s="10"/>
      <c r="F55" s="9"/>
      <c r="G55" s="38">
        <f t="shared" si="0"/>
        <v>0</v>
      </c>
      <c r="H55" s="38"/>
      <c r="I55" s="38"/>
      <c r="J55" s="39">
        <f t="shared" si="1"/>
        <v>0</v>
      </c>
      <c r="K55" s="40">
        <f t="shared" si="2"/>
        <v>0</v>
      </c>
      <c r="L55" s="38">
        <f t="shared" si="3"/>
        <v>0</v>
      </c>
      <c r="M55" s="38">
        <f t="shared" si="4"/>
        <v>0</v>
      </c>
      <c r="N55" s="38">
        <f t="shared" si="5"/>
        <v>0</v>
      </c>
      <c r="O55" s="41">
        <f t="shared" si="6"/>
        <v>0</v>
      </c>
    </row>
    <row r="56" spans="1:15" x14ac:dyDescent="0.25">
      <c r="A56" s="15">
        <v>42</v>
      </c>
      <c r="B56" s="20" t="s">
        <v>227</v>
      </c>
      <c r="C56" s="17" t="s">
        <v>193</v>
      </c>
      <c r="D56" s="18">
        <v>1</v>
      </c>
      <c r="E56" s="10"/>
      <c r="F56" s="9"/>
      <c r="G56" s="38">
        <f t="shared" si="0"/>
        <v>0</v>
      </c>
      <c r="H56" s="38"/>
      <c r="I56" s="38"/>
      <c r="J56" s="39">
        <f t="shared" si="1"/>
        <v>0</v>
      </c>
      <c r="K56" s="40">
        <f t="shared" si="2"/>
        <v>0</v>
      </c>
      <c r="L56" s="38">
        <f t="shared" si="3"/>
        <v>0</v>
      </c>
      <c r="M56" s="38">
        <f t="shared" si="4"/>
        <v>0</v>
      </c>
      <c r="N56" s="38">
        <f t="shared" si="5"/>
        <v>0</v>
      </c>
      <c r="O56" s="41">
        <f t="shared" si="6"/>
        <v>0</v>
      </c>
    </row>
    <row r="57" spans="1:15" x14ac:dyDescent="0.25">
      <c r="A57" s="107" t="s">
        <v>285</v>
      </c>
      <c r="B57" s="108"/>
      <c r="C57" s="108"/>
      <c r="D57" s="108"/>
      <c r="E57" s="65"/>
      <c r="F57" s="65"/>
      <c r="G57" s="65"/>
      <c r="H57" s="65"/>
      <c r="I57" s="65"/>
      <c r="J57" s="65"/>
      <c r="K57" s="65"/>
      <c r="L57" s="65"/>
      <c r="M57" s="65"/>
      <c r="N57" s="65"/>
      <c r="O57" s="66"/>
    </row>
    <row r="58" spans="1:15" ht="33.75" x14ac:dyDescent="0.25">
      <c r="A58" s="15">
        <v>43</v>
      </c>
      <c r="B58" s="20" t="s">
        <v>228</v>
      </c>
      <c r="C58" s="17" t="s">
        <v>193</v>
      </c>
      <c r="D58" s="18">
        <v>29</v>
      </c>
      <c r="E58" s="10"/>
      <c r="F58" s="9"/>
      <c r="G58" s="38">
        <f t="shared" ref="G58" si="7">ROUND(E58*F58,2)</f>
        <v>0</v>
      </c>
      <c r="H58" s="38"/>
      <c r="I58" s="38"/>
      <c r="J58" s="39">
        <f t="shared" ref="J58" si="8">SUM(G58+H58+I58)</f>
        <v>0</v>
      </c>
      <c r="K58" s="40">
        <f t="shared" ref="K58" si="9">ROUND(D58*E58,2)</f>
        <v>0</v>
      </c>
      <c r="L58" s="38">
        <f t="shared" ref="L58" si="10">ROUND(D58*G58,2)</f>
        <v>0</v>
      </c>
      <c r="M58" s="38">
        <f t="shared" ref="M58" si="11">ROUND(D58*H58,2)</f>
        <v>0</v>
      </c>
      <c r="N58" s="38">
        <f t="shared" ref="N58" si="12">ROUND(D58*I58,2)</f>
        <v>0</v>
      </c>
      <c r="O58" s="41">
        <f t="shared" ref="O58" si="13">SUM(L58+M58+N58)</f>
        <v>0</v>
      </c>
    </row>
    <row r="59" spans="1:15" ht="33.75" x14ac:dyDescent="0.25">
      <c r="A59" s="15">
        <v>44</v>
      </c>
      <c r="B59" s="20" t="s">
        <v>229</v>
      </c>
      <c r="C59" s="17" t="s">
        <v>193</v>
      </c>
      <c r="D59" s="18">
        <v>5</v>
      </c>
      <c r="E59" s="10"/>
      <c r="F59" s="9"/>
      <c r="G59" s="38">
        <f t="shared" ref="G59:G86" si="14">ROUND(E59*F59,2)</f>
        <v>0</v>
      </c>
      <c r="H59" s="38"/>
      <c r="I59" s="38"/>
      <c r="J59" s="39">
        <f t="shared" ref="J59:J86" si="15">SUM(G59+H59+I59)</f>
        <v>0</v>
      </c>
      <c r="K59" s="40">
        <f t="shared" ref="K59:K86" si="16">ROUND(D59*E59,2)</f>
        <v>0</v>
      </c>
      <c r="L59" s="38">
        <f t="shared" ref="L59:L86" si="17">ROUND(D59*G59,2)</f>
        <v>0</v>
      </c>
      <c r="M59" s="38">
        <f t="shared" ref="M59:M86" si="18">ROUND(D59*H59,2)</f>
        <v>0</v>
      </c>
      <c r="N59" s="38">
        <f t="shared" ref="N59:N86" si="19">ROUND(D59*I59,2)</f>
        <v>0</v>
      </c>
      <c r="O59" s="41">
        <f t="shared" ref="O59:O86" si="20">SUM(L59+M59+N59)</f>
        <v>0</v>
      </c>
    </row>
    <row r="60" spans="1:15" ht="22.5" x14ac:dyDescent="0.25">
      <c r="A60" s="15">
        <v>45</v>
      </c>
      <c r="B60" s="20" t="s">
        <v>230</v>
      </c>
      <c r="C60" s="17" t="s">
        <v>69</v>
      </c>
      <c r="D60" s="18">
        <v>29</v>
      </c>
      <c r="E60" s="10"/>
      <c r="F60" s="9"/>
      <c r="G60" s="38">
        <f t="shared" si="14"/>
        <v>0</v>
      </c>
      <c r="H60" s="38"/>
      <c r="I60" s="38"/>
      <c r="J60" s="39">
        <f t="shared" si="15"/>
        <v>0</v>
      </c>
      <c r="K60" s="40">
        <f t="shared" si="16"/>
        <v>0</v>
      </c>
      <c r="L60" s="38">
        <f t="shared" si="17"/>
        <v>0</v>
      </c>
      <c r="M60" s="38">
        <f t="shared" si="18"/>
        <v>0</v>
      </c>
      <c r="N60" s="38">
        <f t="shared" si="19"/>
        <v>0</v>
      </c>
      <c r="O60" s="41">
        <f t="shared" si="20"/>
        <v>0</v>
      </c>
    </row>
    <row r="61" spans="1:15" ht="22.5" x14ac:dyDescent="0.25">
      <c r="A61" s="15">
        <v>46</v>
      </c>
      <c r="B61" s="20" t="s">
        <v>231</v>
      </c>
      <c r="C61" s="17" t="s">
        <v>69</v>
      </c>
      <c r="D61" s="18">
        <v>24</v>
      </c>
      <c r="E61" s="10"/>
      <c r="F61" s="9"/>
      <c r="G61" s="38">
        <f t="shared" si="14"/>
        <v>0</v>
      </c>
      <c r="H61" s="38"/>
      <c r="I61" s="38"/>
      <c r="J61" s="39">
        <f t="shared" si="15"/>
        <v>0</v>
      </c>
      <c r="K61" s="40">
        <f t="shared" si="16"/>
        <v>0</v>
      </c>
      <c r="L61" s="38">
        <f t="shared" si="17"/>
        <v>0</v>
      </c>
      <c r="M61" s="38">
        <f t="shared" si="18"/>
        <v>0</v>
      </c>
      <c r="N61" s="38">
        <f t="shared" si="19"/>
        <v>0</v>
      </c>
      <c r="O61" s="41">
        <f t="shared" si="20"/>
        <v>0</v>
      </c>
    </row>
    <row r="62" spans="1:15" ht="22.5" x14ac:dyDescent="0.25">
      <c r="A62" s="15">
        <v>47</v>
      </c>
      <c r="B62" s="20" t="s">
        <v>232</v>
      </c>
      <c r="C62" s="17" t="s">
        <v>69</v>
      </c>
      <c r="D62" s="18">
        <v>5</v>
      </c>
      <c r="E62" s="10"/>
      <c r="F62" s="9"/>
      <c r="G62" s="38">
        <f t="shared" si="14"/>
        <v>0</v>
      </c>
      <c r="H62" s="38"/>
      <c r="I62" s="38"/>
      <c r="J62" s="39">
        <f t="shared" si="15"/>
        <v>0</v>
      </c>
      <c r="K62" s="40">
        <f t="shared" si="16"/>
        <v>0</v>
      </c>
      <c r="L62" s="38">
        <f t="shared" si="17"/>
        <v>0</v>
      </c>
      <c r="M62" s="38">
        <f t="shared" si="18"/>
        <v>0</v>
      </c>
      <c r="N62" s="38">
        <f t="shared" si="19"/>
        <v>0</v>
      </c>
      <c r="O62" s="41">
        <f t="shared" si="20"/>
        <v>0</v>
      </c>
    </row>
    <row r="63" spans="1:15" ht="22.5" x14ac:dyDescent="0.25">
      <c r="A63" s="15">
        <v>48</v>
      </c>
      <c r="B63" s="20" t="s">
        <v>233</v>
      </c>
      <c r="C63" s="17" t="s">
        <v>60</v>
      </c>
      <c r="D63" s="18">
        <v>15</v>
      </c>
      <c r="E63" s="10"/>
      <c r="F63" s="9"/>
      <c r="G63" s="38">
        <f t="shared" si="14"/>
        <v>0</v>
      </c>
      <c r="H63" s="38"/>
      <c r="I63" s="38"/>
      <c r="J63" s="39">
        <f t="shared" si="15"/>
        <v>0</v>
      </c>
      <c r="K63" s="40">
        <f t="shared" si="16"/>
        <v>0</v>
      </c>
      <c r="L63" s="38">
        <f t="shared" si="17"/>
        <v>0</v>
      </c>
      <c r="M63" s="38">
        <f t="shared" si="18"/>
        <v>0</v>
      </c>
      <c r="N63" s="38">
        <f t="shared" si="19"/>
        <v>0</v>
      </c>
      <c r="O63" s="41">
        <f t="shared" si="20"/>
        <v>0</v>
      </c>
    </row>
    <row r="64" spans="1:15" ht="22.5" x14ac:dyDescent="0.25">
      <c r="A64" s="15">
        <v>49</v>
      </c>
      <c r="B64" s="20" t="s">
        <v>234</v>
      </c>
      <c r="C64" s="17" t="s">
        <v>193</v>
      </c>
      <c r="D64" s="18">
        <v>29</v>
      </c>
      <c r="E64" s="10"/>
      <c r="F64" s="9"/>
      <c r="G64" s="38">
        <f t="shared" si="14"/>
        <v>0</v>
      </c>
      <c r="H64" s="38"/>
      <c r="I64" s="38"/>
      <c r="J64" s="39">
        <f t="shared" si="15"/>
        <v>0</v>
      </c>
      <c r="K64" s="40">
        <f t="shared" si="16"/>
        <v>0</v>
      </c>
      <c r="L64" s="38">
        <f t="shared" si="17"/>
        <v>0</v>
      </c>
      <c r="M64" s="38">
        <f t="shared" si="18"/>
        <v>0</v>
      </c>
      <c r="N64" s="38">
        <f t="shared" si="19"/>
        <v>0</v>
      </c>
      <c r="O64" s="41">
        <f t="shared" si="20"/>
        <v>0</v>
      </c>
    </row>
    <row r="65" spans="1:15" ht="22.5" x14ac:dyDescent="0.25">
      <c r="A65" s="15">
        <v>50</v>
      </c>
      <c r="B65" s="20" t="s">
        <v>235</v>
      </c>
      <c r="C65" s="17" t="s">
        <v>69</v>
      </c>
      <c r="D65" s="18">
        <v>34</v>
      </c>
      <c r="E65" s="10"/>
      <c r="F65" s="9"/>
      <c r="G65" s="38">
        <f t="shared" si="14"/>
        <v>0</v>
      </c>
      <c r="H65" s="38"/>
      <c r="I65" s="38"/>
      <c r="J65" s="39">
        <f t="shared" si="15"/>
        <v>0</v>
      </c>
      <c r="K65" s="40">
        <f t="shared" si="16"/>
        <v>0</v>
      </c>
      <c r="L65" s="38">
        <f t="shared" si="17"/>
        <v>0</v>
      </c>
      <c r="M65" s="38">
        <f t="shared" si="18"/>
        <v>0</v>
      </c>
      <c r="N65" s="38">
        <f t="shared" si="19"/>
        <v>0</v>
      </c>
      <c r="O65" s="41">
        <f t="shared" si="20"/>
        <v>0</v>
      </c>
    </row>
    <row r="66" spans="1:15" x14ac:dyDescent="0.25">
      <c r="A66" s="15">
        <v>51</v>
      </c>
      <c r="B66" s="20" t="s">
        <v>236</v>
      </c>
      <c r="C66" s="17" t="s">
        <v>60</v>
      </c>
      <c r="D66" s="18">
        <v>1397</v>
      </c>
      <c r="E66" s="10"/>
      <c r="F66" s="9"/>
      <c r="G66" s="38">
        <f t="shared" si="14"/>
        <v>0</v>
      </c>
      <c r="H66" s="38"/>
      <c r="I66" s="38"/>
      <c r="J66" s="39">
        <f t="shared" si="15"/>
        <v>0</v>
      </c>
      <c r="K66" s="40">
        <f t="shared" si="16"/>
        <v>0</v>
      </c>
      <c r="L66" s="38">
        <f t="shared" si="17"/>
        <v>0</v>
      </c>
      <c r="M66" s="38">
        <f t="shared" si="18"/>
        <v>0</v>
      </c>
      <c r="N66" s="38">
        <f t="shared" si="19"/>
        <v>0</v>
      </c>
      <c r="O66" s="41">
        <f t="shared" si="20"/>
        <v>0</v>
      </c>
    </row>
    <row r="67" spans="1:15" x14ac:dyDescent="0.25">
      <c r="A67" s="15">
        <v>52</v>
      </c>
      <c r="B67" s="20" t="s">
        <v>237</v>
      </c>
      <c r="C67" s="17" t="s">
        <v>60</v>
      </c>
      <c r="D67" s="18">
        <v>306</v>
      </c>
      <c r="E67" s="10"/>
      <c r="F67" s="9"/>
      <c r="G67" s="38">
        <f t="shared" si="14"/>
        <v>0</v>
      </c>
      <c r="H67" s="38"/>
      <c r="I67" s="38"/>
      <c r="J67" s="39">
        <f t="shared" si="15"/>
        <v>0</v>
      </c>
      <c r="K67" s="40">
        <f t="shared" si="16"/>
        <v>0</v>
      </c>
      <c r="L67" s="38">
        <f t="shared" si="17"/>
        <v>0</v>
      </c>
      <c r="M67" s="38">
        <f t="shared" si="18"/>
        <v>0</v>
      </c>
      <c r="N67" s="38">
        <f t="shared" si="19"/>
        <v>0</v>
      </c>
      <c r="O67" s="41">
        <f t="shared" si="20"/>
        <v>0</v>
      </c>
    </row>
    <row r="68" spans="1:15" x14ac:dyDescent="0.25">
      <c r="A68" s="15">
        <v>53</v>
      </c>
      <c r="B68" s="20" t="s">
        <v>238</v>
      </c>
      <c r="C68" s="17" t="s">
        <v>193</v>
      </c>
      <c r="D68" s="18">
        <v>78</v>
      </c>
      <c r="E68" s="10"/>
      <c r="F68" s="9"/>
      <c r="G68" s="38">
        <f t="shared" si="14"/>
        <v>0</v>
      </c>
      <c r="H68" s="38"/>
      <c r="I68" s="38"/>
      <c r="J68" s="39">
        <f t="shared" si="15"/>
        <v>0</v>
      </c>
      <c r="K68" s="40">
        <f t="shared" si="16"/>
        <v>0</v>
      </c>
      <c r="L68" s="38">
        <f t="shared" si="17"/>
        <v>0</v>
      </c>
      <c r="M68" s="38">
        <f t="shared" si="18"/>
        <v>0</v>
      </c>
      <c r="N68" s="38">
        <f t="shared" si="19"/>
        <v>0</v>
      </c>
      <c r="O68" s="41">
        <f t="shared" si="20"/>
        <v>0</v>
      </c>
    </row>
    <row r="69" spans="1:15" x14ac:dyDescent="0.25">
      <c r="A69" s="15">
        <v>54</v>
      </c>
      <c r="B69" s="20" t="s">
        <v>239</v>
      </c>
      <c r="C69" s="17" t="s">
        <v>60</v>
      </c>
      <c r="D69" s="18">
        <v>753</v>
      </c>
      <c r="E69" s="10"/>
      <c r="F69" s="9"/>
      <c r="G69" s="38">
        <f t="shared" si="14"/>
        <v>0</v>
      </c>
      <c r="H69" s="38"/>
      <c r="I69" s="38"/>
      <c r="J69" s="39">
        <f t="shared" si="15"/>
        <v>0</v>
      </c>
      <c r="K69" s="40">
        <f t="shared" si="16"/>
        <v>0</v>
      </c>
      <c r="L69" s="38">
        <f t="shared" si="17"/>
        <v>0</v>
      </c>
      <c r="M69" s="38">
        <f t="shared" si="18"/>
        <v>0</v>
      </c>
      <c r="N69" s="38">
        <f t="shared" si="19"/>
        <v>0</v>
      </c>
      <c r="O69" s="41">
        <f t="shared" si="20"/>
        <v>0</v>
      </c>
    </row>
    <row r="70" spans="1:15" x14ac:dyDescent="0.25">
      <c r="A70" s="15">
        <v>55</v>
      </c>
      <c r="B70" s="20" t="s">
        <v>240</v>
      </c>
      <c r="C70" s="17" t="s">
        <v>60</v>
      </c>
      <c r="D70" s="18">
        <v>342</v>
      </c>
      <c r="E70" s="10"/>
      <c r="F70" s="9"/>
      <c r="G70" s="38">
        <f t="shared" si="14"/>
        <v>0</v>
      </c>
      <c r="H70" s="38"/>
      <c r="I70" s="38"/>
      <c r="J70" s="39">
        <f t="shared" si="15"/>
        <v>0</v>
      </c>
      <c r="K70" s="40">
        <f t="shared" si="16"/>
        <v>0</v>
      </c>
      <c r="L70" s="38">
        <f t="shared" si="17"/>
        <v>0</v>
      </c>
      <c r="M70" s="38">
        <f t="shared" si="18"/>
        <v>0</v>
      </c>
      <c r="N70" s="38">
        <f t="shared" si="19"/>
        <v>0</v>
      </c>
      <c r="O70" s="41">
        <f t="shared" si="20"/>
        <v>0</v>
      </c>
    </row>
    <row r="71" spans="1:15" x14ac:dyDescent="0.25">
      <c r="A71" s="15">
        <v>56</v>
      </c>
      <c r="B71" s="20" t="s">
        <v>241</v>
      </c>
      <c r="C71" s="17" t="s">
        <v>60</v>
      </c>
      <c r="D71" s="18">
        <v>177</v>
      </c>
      <c r="E71" s="10"/>
      <c r="F71" s="9"/>
      <c r="G71" s="38">
        <f t="shared" si="14"/>
        <v>0</v>
      </c>
      <c r="H71" s="38"/>
      <c r="I71" s="38"/>
      <c r="J71" s="39">
        <f t="shared" si="15"/>
        <v>0</v>
      </c>
      <c r="K71" s="40">
        <f t="shared" si="16"/>
        <v>0</v>
      </c>
      <c r="L71" s="38">
        <f t="shared" si="17"/>
        <v>0</v>
      </c>
      <c r="M71" s="38">
        <f t="shared" si="18"/>
        <v>0</v>
      </c>
      <c r="N71" s="38">
        <f t="shared" si="19"/>
        <v>0</v>
      </c>
      <c r="O71" s="41">
        <f t="shared" si="20"/>
        <v>0</v>
      </c>
    </row>
    <row r="72" spans="1:15" ht="22.5" x14ac:dyDescent="0.25">
      <c r="A72" s="15">
        <v>57</v>
      </c>
      <c r="B72" s="20" t="s">
        <v>242</v>
      </c>
      <c r="C72" s="17" t="s">
        <v>69</v>
      </c>
      <c r="D72" s="18">
        <v>78</v>
      </c>
      <c r="E72" s="10"/>
      <c r="F72" s="9"/>
      <c r="G72" s="38">
        <f t="shared" si="14"/>
        <v>0</v>
      </c>
      <c r="H72" s="38"/>
      <c r="I72" s="38"/>
      <c r="J72" s="39">
        <f t="shared" si="15"/>
        <v>0</v>
      </c>
      <c r="K72" s="40">
        <f t="shared" si="16"/>
        <v>0</v>
      </c>
      <c r="L72" s="38">
        <f t="shared" si="17"/>
        <v>0</v>
      </c>
      <c r="M72" s="38">
        <f t="shared" si="18"/>
        <v>0</v>
      </c>
      <c r="N72" s="38">
        <f t="shared" si="19"/>
        <v>0</v>
      </c>
      <c r="O72" s="41">
        <f t="shared" si="20"/>
        <v>0</v>
      </c>
    </row>
    <row r="73" spans="1:15" x14ac:dyDescent="0.25">
      <c r="A73" s="15">
        <v>58</v>
      </c>
      <c r="B73" s="20" t="s">
        <v>243</v>
      </c>
      <c r="C73" s="17" t="s">
        <v>218</v>
      </c>
      <c r="D73" s="18">
        <v>29</v>
      </c>
      <c r="E73" s="10"/>
      <c r="F73" s="9"/>
      <c r="G73" s="38">
        <f t="shared" si="14"/>
        <v>0</v>
      </c>
      <c r="H73" s="38"/>
      <c r="I73" s="38"/>
      <c r="J73" s="39">
        <f t="shared" si="15"/>
        <v>0</v>
      </c>
      <c r="K73" s="40">
        <f t="shared" si="16"/>
        <v>0</v>
      </c>
      <c r="L73" s="38">
        <f t="shared" si="17"/>
        <v>0</v>
      </c>
      <c r="M73" s="38">
        <f t="shared" si="18"/>
        <v>0</v>
      </c>
      <c r="N73" s="38">
        <f t="shared" si="19"/>
        <v>0</v>
      </c>
      <c r="O73" s="41">
        <f t="shared" si="20"/>
        <v>0</v>
      </c>
    </row>
    <row r="74" spans="1:15" ht="22.5" x14ac:dyDescent="0.25">
      <c r="A74" s="15">
        <v>59</v>
      </c>
      <c r="B74" s="20" t="s">
        <v>244</v>
      </c>
      <c r="C74" s="17" t="s">
        <v>193</v>
      </c>
      <c r="D74" s="18">
        <v>3</v>
      </c>
      <c r="E74" s="10"/>
      <c r="F74" s="9"/>
      <c r="G74" s="38">
        <f t="shared" si="14"/>
        <v>0</v>
      </c>
      <c r="H74" s="38"/>
      <c r="I74" s="38"/>
      <c r="J74" s="39">
        <f t="shared" si="15"/>
        <v>0</v>
      </c>
      <c r="K74" s="40">
        <f t="shared" si="16"/>
        <v>0</v>
      </c>
      <c r="L74" s="38">
        <f t="shared" si="17"/>
        <v>0</v>
      </c>
      <c r="M74" s="38">
        <f t="shared" si="18"/>
        <v>0</v>
      </c>
      <c r="N74" s="38">
        <f t="shared" si="19"/>
        <v>0</v>
      </c>
      <c r="O74" s="41">
        <f t="shared" si="20"/>
        <v>0</v>
      </c>
    </row>
    <row r="75" spans="1:15" x14ac:dyDescent="0.25">
      <c r="A75" s="15">
        <v>60</v>
      </c>
      <c r="B75" s="20" t="s">
        <v>245</v>
      </c>
      <c r="C75" s="17" t="s">
        <v>193</v>
      </c>
      <c r="D75" s="18">
        <v>3</v>
      </c>
      <c r="E75" s="10"/>
      <c r="F75" s="9"/>
      <c r="G75" s="38">
        <f t="shared" si="14"/>
        <v>0</v>
      </c>
      <c r="H75" s="38"/>
      <c r="I75" s="38"/>
      <c r="J75" s="39">
        <f t="shared" si="15"/>
        <v>0</v>
      </c>
      <c r="K75" s="40">
        <f t="shared" si="16"/>
        <v>0</v>
      </c>
      <c r="L75" s="38">
        <f t="shared" si="17"/>
        <v>0</v>
      </c>
      <c r="M75" s="38">
        <f t="shared" si="18"/>
        <v>0</v>
      </c>
      <c r="N75" s="38">
        <f t="shared" si="19"/>
        <v>0</v>
      </c>
      <c r="O75" s="41">
        <f t="shared" si="20"/>
        <v>0</v>
      </c>
    </row>
    <row r="76" spans="1:15" x14ac:dyDescent="0.25">
      <c r="A76" s="15">
        <v>61</v>
      </c>
      <c r="B76" s="20" t="s">
        <v>246</v>
      </c>
      <c r="C76" s="17" t="s">
        <v>247</v>
      </c>
      <c r="D76" s="18">
        <v>93</v>
      </c>
      <c r="E76" s="10"/>
      <c r="F76" s="9"/>
      <c r="G76" s="38">
        <f t="shared" si="14"/>
        <v>0</v>
      </c>
      <c r="H76" s="38"/>
      <c r="I76" s="38"/>
      <c r="J76" s="39">
        <f t="shared" si="15"/>
        <v>0</v>
      </c>
      <c r="K76" s="40">
        <f t="shared" si="16"/>
        <v>0</v>
      </c>
      <c r="L76" s="38">
        <f t="shared" si="17"/>
        <v>0</v>
      </c>
      <c r="M76" s="38">
        <f t="shared" si="18"/>
        <v>0</v>
      </c>
      <c r="N76" s="38">
        <f t="shared" si="19"/>
        <v>0</v>
      </c>
      <c r="O76" s="41">
        <f t="shared" si="20"/>
        <v>0</v>
      </c>
    </row>
    <row r="77" spans="1:15" x14ac:dyDescent="0.25">
      <c r="A77" s="15">
        <v>62</v>
      </c>
      <c r="B77" s="20" t="s">
        <v>248</v>
      </c>
      <c r="C77" s="17" t="s">
        <v>193</v>
      </c>
      <c r="D77" s="18">
        <v>3</v>
      </c>
      <c r="E77" s="10"/>
      <c r="F77" s="9"/>
      <c r="G77" s="38">
        <f t="shared" si="14"/>
        <v>0</v>
      </c>
      <c r="H77" s="38"/>
      <c r="I77" s="38"/>
      <c r="J77" s="39">
        <f t="shared" si="15"/>
        <v>0</v>
      </c>
      <c r="K77" s="40">
        <f t="shared" si="16"/>
        <v>0</v>
      </c>
      <c r="L77" s="38">
        <f t="shared" si="17"/>
        <v>0</v>
      </c>
      <c r="M77" s="38">
        <f t="shared" si="18"/>
        <v>0</v>
      </c>
      <c r="N77" s="38">
        <f t="shared" si="19"/>
        <v>0</v>
      </c>
      <c r="O77" s="41">
        <f t="shared" si="20"/>
        <v>0</v>
      </c>
    </row>
    <row r="78" spans="1:15" ht="22.5" x14ac:dyDescent="0.25">
      <c r="A78" s="15">
        <v>63</v>
      </c>
      <c r="B78" s="20" t="s">
        <v>249</v>
      </c>
      <c r="C78" s="17" t="s">
        <v>60</v>
      </c>
      <c r="D78" s="18">
        <v>8</v>
      </c>
      <c r="E78" s="10"/>
      <c r="F78" s="9"/>
      <c r="G78" s="38">
        <f t="shared" si="14"/>
        <v>0</v>
      </c>
      <c r="H78" s="38"/>
      <c r="I78" s="38"/>
      <c r="J78" s="39">
        <f t="shared" si="15"/>
        <v>0</v>
      </c>
      <c r="K78" s="40">
        <f t="shared" si="16"/>
        <v>0</v>
      </c>
      <c r="L78" s="38">
        <f t="shared" si="17"/>
        <v>0</v>
      </c>
      <c r="M78" s="38">
        <f t="shared" si="18"/>
        <v>0</v>
      </c>
      <c r="N78" s="38">
        <f t="shared" si="19"/>
        <v>0</v>
      </c>
      <c r="O78" s="41">
        <f t="shared" si="20"/>
        <v>0</v>
      </c>
    </row>
    <row r="79" spans="1:15" x14ac:dyDescent="0.25">
      <c r="A79" s="15">
        <v>64</v>
      </c>
      <c r="B79" s="20" t="s">
        <v>250</v>
      </c>
      <c r="C79" s="17" t="s">
        <v>193</v>
      </c>
      <c r="D79" s="18">
        <v>2</v>
      </c>
      <c r="E79" s="10"/>
      <c r="F79" s="9"/>
      <c r="G79" s="38">
        <f t="shared" si="14"/>
        <v>0</v>
      </c>
      <c r="H79" s="38"/>
      <c r="I79" s="38"/>
      <c r="J79" s="39">
        <f t="shared" si="15"/>
        <v>0</v>
      </c>
      <c r="K79" s="40">
        <f t="shared" si="16"/>
        <v>0</v>
      </c>
      <c r="L79" s="38">
        <f t="shared" si="17"/>
        <v>0</v>
      </c>
      <c r="M79" s="38">
        <f t="shared" si="18"/>
        <v>0</v>
      </c>
      <c r="N79" s="38">
        <f t="shared" si="19"/>
        <v>0</v>
      </c>
      <c r="O79" s="41">
        <f t="shared" si="20"/>
        <v>0</v>
      </c>
    </row>
    <row r="80" spans="1:15" x14ac:dyDescent="0.25">
      <c r="A80" s="15">
        <v>65</v>
      </c>
      <c r="B80" s="20" t="s">
        <v>251</v>
      </c>
      <c r="C80" s="17" t="s">
        <v>69</v>
      </c>
      <c r="D80" s="18">
        <v>6</v>
      </c>
      <c r="E80" s="10"/>
      <c r="F80" s="9"/>
      <c r="G80" s="38">
        <f t="shared" si="14"/>
        <v>0</v>
      </c>
      <c r="H80" s="38"/>
      <c r="I80" s="38"/>
      <c r="J80" s="39">
        <f t="shared" si="15"/>
        <v>0</v>
      </c>
      <c r="K80" s="40">
        <f t="shared" si="16"/>
        <v>0</v>
      </c>
      <c r="L80" s="38">
        <f t="shared" si="17"/>
        <v>0</v>
      </c>
      <c r="M80" s="38">
        <f t="shared" si="18"/>
        <v>0</v>
      </c>
      <c r="N80" s="38">
        <f t="shared" si="19"/>
        <v>0</v>
      </c>
      <c r="O80" s="41">
        <f t="shared" si="20"/>
        <v>0</v>
      </c>
    </row>
    <row r="81" spans="1:15" x14ac:dyDescent="0.25">
      <c r="A81" s="15">
        <v>66</v>
      </c>
      <c r="B81" s="20" t="s">
        <v>252</v>
      </c>
      <c r="C81" s="17" t="s">
        <v>69</v>
      </c>
      <c r="D81" s="18">
        <v>2</v>
      </c>
      <c r="E81" s="10"/>
      <c r="F81" s="9"/>
      <c r="G81" s="38">
        <f t="shared" si="14"/>
        <v>0</v>
      </c>
      <c r="H81" s="38"/>
      <c r="I81" s="38"/>
      <c r="J81" s="39">
        <f t="shared" si="15"/>
        <v>0</v>
      </c>
      <c r="K81" s="40">
        <f t="shared" si="16"/>
        <v>0</v>
      </c>
      <c r="L81" s="38">
        <f t="shared" si="17"/>
        <v>0</v>
      </c>
      <c r="M81" s="38">
        <f t="shared" si="18"/>
        <v>0</v>
      </c>
      <c r="N81" s="38">
        <f t="shared" si="19"/>
        <v>0</v>
      </c>
      <c r="O81" s="41">
        <f t="shared" si="20"/>
        <v>0</v>
      </c>
    </row>
    <row r="82" spans="1:15" ht="22.5" x14ac:dyDescent="0.25">
      <c r="A82" s="15">
        <v>67</v>
      </c>
      <c r="B82" s="20" t="s">
        <v>253</v>
      </c>
      <c r="C82" s="17" t="s">
        <v>69</v>
      </c>
      <c r="D82" s="18">
        <v>12</v>
      </c>
      <c r="E82" s="10"/>
      <c r="F82" s="9"/>
      <c r="G82" s="38">
        <f t="shared" si="14"/>
        <v>0</v>
      </c>
      <c r="H82" s="38"/>
      <c r="I82" s="38"/>
      <c r="J82" s="39">
        <f t="shared" si="15"/>
        <v>0</v>
      </c>
      <c r="K82" s="40">
        <f t="shared" si="16"/>
        <v>0</v>
      </c>
      <c r="L82" s="38">
        <f t="shared" si="17"/>
        <v>0</v>
      </c>
      <c r="M82" s="38">
        <f t="shared" si="18"/>
        <v>0</v>
      </c>
      <c r="N82" s="38">
        <f t="shared" si="19"/>
        <v>0</v>
      </c>
      <c r="O82" s="41">
        <f t="shared" si="20"/>
        <v>0</v>
      </c>
    </row>
    <row r="83" spans="1:15" ht="22.5" x14ac:dyDescent="0.25">
      <c r="A83" s="15">
        <v>68</v>
      </c>
      <c r="B83" s="20" t="s">
        <v>254</v>
      </c>
      <c r="C83" s="17" t="s">
        <v>193</v>
      </c>
      <c r="D83" s="18">
        <v>3</v>
      </c>
      <c r="E83" s="10"/>
      <c r="F83" s="9"/>
      <c r="G83" s="38">
        <f t="shared" si="14"/>
        <v>0</v>
      </c>
      <c r="H83" s="38"/>
      <c r="I83" s="38"/>
      <c r="J83" s="39">
        <f t="shared" si="15"/>
        <v>0</v>
      </c>
      <c r="K83" s="40">
        <f t="shared" si="16"/>
        <v>0</v>
      </c>
      <c r="L83" s="38">
        <f t="shared" si="17"/>
        <v>0</v>
      </c>
      <c r="M83" s="38">
        <f t="shared" si="18"/>
        <v>0</v>
      </c>
      <c r="N83" s="38">
        <f t="shared" si="19"/>
        <v>0</v>
      </c>
      <c r="O83" s="41">
        <f t="shared" si="20"/>
        <v>0</v>
      </c>
    </row>
    <row r="84" spans="1:15" x14ac:dyDescent="0.25">
      <c r="A84" s="15">
        <v>69</v>
      </c>
      <c r="B84" s="20" t="s">
        <v>255</v>
      </c>
      <c r="C84" s="17" t="s">
        <v>193</v>
      </c>
      <c r="D84" s="18">
        <v>1</v>
      </c>
      <c r="E84" s="10"/>
      <c r="F84" s="9"/>
      <c r="G84" s="38">
        <f t="shared" si="14"/>
        <v>0</v>
      </c>
      <c r="H84" s="38"/>
      <c r="I84" s="38"/>
      <c r="J84" s="39">
        <f t="shared" si="15"/>
        <v>0</v>
      </c>
      <c r="K84" s="40">
        <f t="shared" si="16"/>
        <v>0</v>
      </c>
      <c r="L84" s="38">
        <f t="shared" si="17"/>
        <v>0</v>
      </c>
      <c r="M84" s="38">
        <f t="shared" si="18"/>
        <v>0</v>
      </c>
      <c r="N84" s="38">
        <f t="shared" si="19"/>
        <v>0</v>
      </c>
      <c r="O84" s="41">
        <f t="shared" si="20"/>
        <v>0</v>
      </c>
    </row>
    <row r="85" spans="1:15" x14ac:dyDescent="0.25">
      <c r="A85" s="15">
        <v>70</v>
      </c>
      <c r="B85" s="20" t="s">
        <v>256</v>
      </c>
      <c r="C85" s="17" t="s">
        <v>60</v>
      </c>
      <c r="D85" s="18">
        <v>1095</v>
      </c>
      <c r="E85" s="10"/>
      <c r="F85" s="9"/>
      <c r="G85" s="38">
        <f t="shared" si="14"/>
        <v>0</v>
      </c>
      <c r="H85" s="38"/>
      <c r="I85" s="38"/>
      <c r="J85" s="39">
        <f t="shared" si="15"/>
        <v>0</v>
      </c>
      <c r="K85" s="40">
        <f t="shared" si="16"/>
        <v>0</v>
      </c>
      <c r="L85" s="38">
        <f t="shared" si="17"/>
        <v>0</v>
      </c>
      <c r="M85" s="38">
        <f t="shared" si="18"/>
        <v>0</v>
      </c>
      <c r="N85" s="38">
        <f t="shared" si="19"/>
        <v>0</v>
      </c>
      <c r="O85" s="41">
        <f t="shared" si="20"/>
        <v>0</v>
      </c>
    </row>
    <row r="86" spans="1:15" ht="15.75" thickBot="1" x14ac:dyDescent="0.3">
      <c r="A86" s="24">
        <v>71</v>
      </c>
      <c r="B86" s="25" t="s">
        <v>257</v>
      </c>
      <c r="C86" s="26" t="s">
        <v>141</v>
      </c>
      <c r="D86" s="27">
        <v>80</v>
      </c>
      <c r="E86" s="13"/>
      <c r="F86" s="14"/>
      <c r="G86" s="38">
        <f t="shared" si="14"/>
        <v>0</v>
      </c>
      <c r="H86" s="38"/>
      <c r="I86" s="38"/>
      <c r="J86" s="39">
        <f t="shared" si="15"/>
        <v>0</v>
      </c>
      <c r="K86" s="40">
        <f t="shared" si="16"/>
        <v>0</v>
      </c>
      <c r="L86" s="38">
        <f t="shared" si="17"/>
        <v>0</v>
      </c>
      <c r="M86" s="38">
        <f t="shared" si="18"/>
        <v>0</v>
      </c>
      <c r="N86" s="38">
        <f t="shared" si="19"/>
        <v>0</v>
      </c>
      <c r="O86" s="41">
        <f t="shared" si="20"/>
        <v>0</v>
      </c>
    </row>
    <row r="87" spans="1:15" ht="15.75" thickBot="1" x14ac:dyDescent="0.3">
      <c r="A87" s="114" t="s">
        <v>52</v>
      </c>
      <c r="B87" s="115"/>
      <c r="C87" s="115"/>
      <c r="D87" s="115"/>
      <c r="E87" s="115"/>
      <c r="F87" s="115"/>
      <c r="G87" s="115"/>
      <c r="H87" s="115"/>
      <c r="I87" s="115"/>
      <c r="J87" s="116"/>
      <c r="K87" s="42">
        <f>SUM(K15:K86)</f>
        <v>0</v>
      </c>
      <c r="L87" s="42">
        <f t="shared" ref="L87:O87" si="21">SUM(L15:L86)</f>
        <v>0</v>
      </c>
      <c r="M87" s="42">
        <f t="shared" si="21"/>
        <v>0</v>
      </c>
      <c r="N87" s="42">
        <f t="shared" si="21"/>
        <v>0</v>
      </c>
      <c r="O87" s="42">
        <f t="shared" si="21"/>
        <v>0</v>
      </c>
    </row>
    <row r="88" spans="1:15" x14ac:dyDescent="0.25">
      <c r="A88" s="33"/>
      <c r="B88" s="33"/>
      <c r="C88" s="33"/>
      <c r="D88" s="33"/>
      <c r="E88" s="33"/>
      <c r="F88" s="33"/>
      <c r="G88" s="33"/>
      <c r="H88" s="33"/>
      <c r="I88" s="33"/>
      <c r="J88" s="33"/>
      <c r="K88" s="33"/>
      <c r="L88" s="33"/>
      <c r="M88" s="33"/>
      <c r="N88" s="33"/>
      <c r="O88" s="33"/>
    </row>
    <row r="89" spans="1:15" ht="49.5" customHeight="1" x14ac:dyDescent="0.25">
      <c r="A89" s="106" t="s">
        <v>309</v>
      </c>
      <c r="B89" s="106"/>
      <c r="C89" s="106"/>
      <c r="D89" s="106"/>
      <c r="E89" s="106"/>
      <c r="F89" s="106"/>
      <c r="G89" s="106"/>
      <c r="H89" s="106"/>
      <c r="I89" s="106"/>
      <c r="J89" s="106"/>
      <c r="K89" s="106"/>
      <c r="L89" s="106"/>
      <c r="M89" s="106"/>
      <c r="N89" s="106"/>
      <c r="O89" s="106"/>
    </row>
    <row r="90" spans="1:15" ht="70.5" customHeight="1" x14ac:dyDescent="0.25">
      <c r="A90" s="106" t="s">
        <v>310</v>
      </c>
      <c r="B90" s="106"/>
      <c r="C90" s="106"/>
      <c r="D90" s="106"/>
      <c r="E90" s="106"/>
      <c r="F90" s="106"/>
      <c r="G90" s="106"/>
      <c r="H90" s="106"/>
      <c r="I90" s="106"/>
      <c r="J90" s="106"/>
      <c r="K90" s="106"/>
      <c r="L90" s="106"/>
      <c r="M90" s="106"/>
      <c r="N90" s="106"/>
      <c r="O90" s="106"/>
    </row>
    <row r="91" spans="1:15" ht="61.5" customHeight="1" x14ac:dyDescent="0.25">
      <c r="A91" s="106" t="s">
        <v>311</v>
      </c>
      <c r="B91" s="106"/>
      <c r="C91" s="106"/>
      <c r="D91" s="106"/>
      <c r="E91" s="106"/>
      <c r="F91" s="106"/>
      <c r="G91" s="106"/>
      <c r="H91" s="106"/>
      <c r="I91" s="106"/>
      <c r="J91" s="106"/>
      <c r="K91" s="106"/>
      <c r="L91" s="106"/>
      <c r="M91" s="106"/>
      <c r="N91" s="106"/>
      <c r="O91" s="106"/>
    </row>
    <row r="92" spans="1:15" x14ac:dyDescent="0.25">
      <c r="A92" s="33"/>
      <c r="B92" s="33"/>
      <c r="C92" s="33"/>
      <c r="D92" s="33"/>
      <c r="E92" s="33"/>
      <c r="F92" s="33"/>
      <c r="G92" s="33"/>
      <c r="H92" s="33"/>
      <c r="I92" s="33"/>
      <c r="J92" s="33"/>
      <c r="K92" s="33"/>
      <c r="L92" s="33"/>
      <c r="M92" s="33"/>
      <c r="N92" s="33"/>
      <c r="O92" s="33"/>
    </row>
    <row r="93" spans="1:15" x14ac:dyDescent="0.25">
      <c r="A93" s="33"/>
      <c r="B93" s="33"/>
      <c r="C93" s="33"/>
      <c r="D93" s="33"/>
      <c r="E93" s="33"/>
      <c r="F93" s="33"/>
      <c r="G93" s="33"/>
      <c r="H93" s="33"/>
      <c r="I93" s="33"/>
      <c r="J93" s="33"/>
      <c r="K93" s="33"/>
      <c r="L93" s="33"/>
      <c r="M93" s="33"/>
      <c r="N93" s="33"/>
      <c r="O93" s="33"/>
    </row>
    <row r="94" spans="1:15" x14ac:dyDescent="0.25">
      <c r="A94" s="43" t="s">
        <v>258</v>
      </c>
      <c r="B94" s="8"/>
      <c r="C94" s="8"/>
      <c r="D94" s="8"/>
      <c r="E94" s="8"/>
      <c r="F94" s="33"/>
      <c r="G94" s="33"/>
      <c r="H94" s="33"/>
      <c r="I94" s="33"/>
      <c r="J94" s="33"/>
      <c r="K94" s="33"/>
      <c r="L94" s="33"/>
      <c r="M94" s="33"/>
      <c r="N94" s="33"/>
      <c r="O94" s="33"/>
    </row>
    <row r="95" spans="1:15" x14ac:dyDescent="0.25">
      <c r="A95" s="44"/>
      <c r="B95" s="8"/>
      <c r="C95" s="8"/>
      <c r="D95" s="8"/>
      <c r="E95" s="8"/>
      <c r="F95" s="33"/>
      <c r="G95" s="33"/>
      <c r="H95" s="33"/>
      <c r="I95" s="33"/>
      <c r="J95" s="33"/>
      <c r="K95" s="33"/>
      <c r="L95" s="33"/>
      <c r="M95" s="33"/>
      <c r="N95" s="33"/>
      <c r="O95" s="33"/>
    </row>
    <row r="96" spans="1:15" x14ac:dyDescent="0.25">
      <c r="A96" s="43" t="s">
        <v>9</v>
      </c>
      <c r="B96" s="8"/>
      <c r="C96" s="8"/>
      <c r="D96" s="8"/>
      <c r="E96" s="8"/>
      <c r="F96" s="33"/>
      <c r="G96" s="33"/>
      <c r="H96" s="33"/>
      <c r="I96" s="33"/>
      <c r="J96" s="33"/>
      <c r="K96" s="33"/>
      <c r="L96" s="33"/>
      <c r="M96" s="33"/>
      <c r="N96" s="33"/>
      <c r="O96" s="33"/>
    </row>
    <row r="97" spans="1:5" x14ac:dyDescent="0.25">
      <c r="A97" s="8"/>
      <c r="B97" s="8"/>
      <c r="C97" s="8"/>
      <c r="D97" s="8"/>
      <c r="E97" s="8"/>
    </row>
    <row r="98" spans="1:5" x14ac:dyDescent="0.25">
      <c r="A98" s="8"/>
      <c r="B98" s="8"/>
      <c r="C98" s="8"/>
      <c r="D98" s="8"/>
      <c r="E98" s="8"/>
    </row>
    <row r="99" spans="1:5" x14ac:dyDescent="0.25">
      <c r="A99" s="8"/>
      <c r="B99" s="8"/>
      <c r="C99" s="8"/>
      <c r="D99" s="8"/>
      <c r="E99" s="8"/>
    </row>
  </sheetData>
  <mergeCells count="37">
    <mergeCell ref="A57:D57"/>
    <mergeCell ref="A14:D14"/>
    <mergeCell ref="A9:C9"/>
    <mergeCell ref="K9:O9"/>
    <mergeCell ref="A1:O1"/>
    <mergeCell ref="A2:O2"/>
    <mergeCell ref="A4:B4"/>
    <mergeCell ref="C4:O4"/>
    <mergeCell ref="A5:B5"/>
    <mergeCell ref="C5:O5"/>
    <mergeCell ref="A6:B6"/>
    <mergeCell ref="C6:O6"/>
    <mergeCell ref="A7:B7"/>
    <mergeCell ref="C7:O7"/>
    <mergeCell ref="K8:L8"/>
    <mergeCell ref="D10:D12"/>
    <mergeCell ref="E11:E12"/>
    <mergeCell ref="F11:F12"/>
    <mergeCell ref="G11:G12"/>
    <mergeCell ref="H11:H12"/>
    <mergeCell ref="O11:O12"/>
    <mergeCell ref="A89:O89"/>
    <mergeCell ref="A90:O90"/>
    <mergeCell ref="A91:O91"/>
    <mergeCell ref="A87:J87"/>
    <mergeCell ref="M8:N8"/>
    <mergeCell ref="I11:I12"/>
    <mergeCell ref="J11:J12"/>
    <mergeCell ref="K11:K12"/>
    <mergeCell ref="L11:L12"/>
    <mergeCell ref="M11:M12"/>
    <mergeCell ref="N11:N12"/>
    <mergeCell ref="A10:A12"/>
    <mergeCell ref="B10:B12"/>
    <mergeCell ref="C10:C12"/>
    <mergeCell ref="E10:J10"/>
    <mergeCell ref="K10:O10"/>
  </mergeCells>
  <dataValidations count="1">
    <dataValidation type="list" allowBlank="1" showInputMessage="1" showErrorMessage="1" sqref="C23:C25 C46:C47 C37 C27:C32 C16:C18 C52 C54:C55 C49 C72 C60:C68 C78:C82 C85:C86" xr:uid="{CBAD3E20-36CE-4A68-89E1-BE9F1E613465}">
      <formula1>#REF!</formula1>
    </dataValidation>
  </dataValidation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Būvniecības koptāme</vt:lpstr>
      <vt:lpstr>Kopsavilkums</vt:lpstr>
      <vt:lpstr>1_CD</vt:lpstr>
      <vt:lpstr>2_LKT</vt:lpstr>
      <vt:lpstr>3_ELT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Aija Šreibere</dc:creator>
  <cp:lastModifiedBy>Aija Šreibere</cp:lastModifiedBy>
  <dcterms:created xsi:type="dcterms:W3CDTF">2026-07-09T06:37:22Z</dcterms:created>
  <dcterms:modified xsi:type="dcterms:W3CDTF">2026-08-28T11:12:36Z</dcterms:modified>
</cp:coreProperties>
</file>