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T:\Iepirkumu_birojs\PROJEKTI_IEPIRKUMIEM\JVA_2026_70\Tāmes\"/>
    </mc:Choice>
  </mc:AlternateContent>
  <xr:revisionPtr revIDLastSave="0" documentId="13_ncr:1_{2CE8F555-E4C8-49DC-9D72-39E59F8B5421}" xr6:coauthVersionLast="47" xr6:coauthVersionMax="47" xr10:uidLastSave="{00000000-0000-0000-0000-000000000000}"/>
  <bookViews>
    <workbookView xWindow="-120" yWindow="-120" windowWidth="29040" windowHeight="15840" activeTab="2" xr2:uid="{86C6FB06-FED6-423C-B416-B8F701CBF9B4}"/>
  </bookViews>
  <sheets>
    <sheet name="Būvniecības koptāme" sheetId="1" r:id="rId1"/>
    <sheet name="Kopsavilkums" sheetId="2" r:id="rId2"/>
    <sheet name="1_CD" sheetId="3" r:id="rId3"/>
    <sheet name="2_ELT"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N37" i="3" l="1"/>
  <c r="H15" i="3"/>
  <c r="M15" i="3" s="1"/>
  <c r="P15" i="3" s="1"/>
  <c r="K15" i="3"/>
  <c r="L15" i="3"/>
  <c r="N15" i="3"/>
  <c r="O15" i="3"/>
  <c r="H16" i="3"/>
  <c r="K16" i="3" s="1"/>
  <c r="L16" i="3"/>
  <c r="N16" i="3"/>
  <c r="O16" i="3"/>
  <c r="H17" i="3"/>
  <c r="M17" i="3" s="1"/>
  <c r="P17" i="3" s="1"/>
  <c r="K17" i="3"/>
  <c r="L17" i="3"/>
  <c r="N17" i="3"/>
  <c r="O17" i="3"/>
  <c r="H18" i="3"/>
  <c r="M18" i="3" s="1"/>
  <c r="P18" i="3" s="1"/>
  <c r="K18" i="3"/>
  <c r="L18" i="3"/>
  <c r="N18" i="3"/>
  <c r="O18" i="3"/>
  <c r="H19" i="3"/>
  <c r="K19" i="3"/>
  <c r="L19" i="3"/>
  <c r="M19" i="3"/>
  <c r="P19" i="3" s="1"/>
  <c r="N19" i="3"/>
  <c r="O19" i="3"/>
  <c r="H20" i="3"/>
  <c r="K20" i="3"/>
  <c r="L20" i="3"/>
  <c r="M20" i="3"/>
  <c r="P20" i="3" s="1"/>
  <c r="N20" i="3"/>
  <c r="O20" i="3"/>
  <c r="H21" i="3"/>
  <c r="K21" i="3" s="1"/>
  <c r="L21" i="3"/>
  <c r="M21" i="3"/>
  <c r="P21" i="3" s="1"/>
  <c r="N21" i="3"/>
  <c r="O21" i="3"/>
  <c r="H22" i="3"/>
  <c r="K22" i="3" s="1"/>
  <c r="L22" i="3"/>
  <c r="M22" i="3"/>
  <c r="N22" i="3"/>
  <c r="O22" i="3"/>
  <c r="P22" i="3"/>
  <c r="H23" i="3"/>
  <c r="M23" i="3" s="1"/>
  <c r="P23" i="3" s="1"/>
  <c r="K23" i="3"/>
  <c r="L23" i="3"/>
  <c r="N23" i="3"/>
  <c r="O23" i="3"/>
  <c r="H24" i="3"/>
  <c r="K24" i="3" s="1"/>
  <c r="L24" i="3"/>
  <c r="N24" i="3"/>
  <c r="O24" i="3"/>
  <c r="H25" i="3"/>
  <c r="M25" i="3" s="1"/>
  <c r="P25" i="3" s="1"/>
  <c r="K25" i="3"/>
  <c r="L25" i="3"/>
  <c r="N25" i="3"/>
  <c r="O25" i="3"/>
  <c r="H26" i="3"/>
  <c r="M26" i="3" s="1"/>
  <c r="P26" i="3" s="1"/>
  <c r="K26" i="3"/>
  <c r="L26" i="3"/>
  <c r="N26" i="3"/>
  <c r="O26" i="3"/>
  <c r="H27" i="3"/>
  <c r="K27" i="3"/>
  <c r="L27" i="3"/>
  <c r="M27" i="3"/>
  <c r="P27" i="3" s="1"/>
  <c r="N27" i="3"/>
  <c r="O27" i="3"/>
  <c r="H28" i="3"/>
  <c r="K28" i="3"/>
  <c r="L28" i="3"/>
  <c r="M28" i="3"/>
  <c r="P28" i="3" s="1"/>
  <c r="N28" i="3"/>
  <c r="O28" i="3"/>
  <c r="H29" i="3"/>
  <c r="K29" i="3" s="1"/>
  <c r="L29" i="3"/>
  <c r="M29" i="3"/>
  <c r="P29" i="3" s="1"/>
  <c r="N29" i="3"/>
  <c r="O29" i="3"/>
  <c r="H30" i="3"/>
  <c r="K30" i="3" s="1"/>
  <c r="L30" i="3"/>
  <c r="M30" i="3"/>
  <c r="N30" i="3"/>
  <c r="O30" i="3"/>
  <c r="P30" i="3"/>
  <c r="H31" i="3"/>
  <c r="K31" i="3"/>
  <c r="L31" i="3"/>
  <c r="M31" i="3"/>
  <c r="N31" i="3"/>
  <c r="O31" i="3"/>
  <c r="P31" i="3"/>
  <c r="H32" i="3"/>
  <c r="K32" i="3" s="1"/>
  <c r="L32" i="3"/>
  <c r="N32" i="3"/>
  <c r="O32" i="3"/>
  <c r="H33" i="3"/>
  <c r="M33" i="3" s="1"/>
  <c r="P33" i="3" s="1"/>
  <c r="K33" i="3"/>
  <c r="L33" i="3"/>
  <c r="N33" i="3"/>
  <c r="O33" i="3"/>
  <c r="H34" i="3"/>
  <c r="M34" i="3" s="1"/>
  <c r="P34" i="3" s="1"/>
  <c r="K34" i="3"/>
  <c r="L34" i="3"/>
  <c r="N34" i="3"/>
  <c r="O34" i="3"/>
  <c r="H35" i="3"/>
  <c r="K35" i="3"/>
  <c r="L35" i="3"/>
  <c r="M35" i="3"/>
  <c r="N35" i="3"/>
  <c r="O35" i="3"/>
  <c r="H36" i="3"/>
  <c r="K36" i="3"/>
  <c r="L36" i="3"/>
  <c r="M36" i="3"/>
  <c r="N36" i="3"/>
  <c r="O36" i="3"/>
  <c r="H37" i="3"/>
  <c r="K37" i="3" s="1"/>
  <c r="L37" i="3"/>
  <c r="M37" i="3"/>
  <c r="H38" i="3"/>
  <c r="K38" i="3" s="1"/>
  <c r="L38" i="3"/>
  <c r="M38" i="3"/>
  <c r="N38" i="3"/>
  <c r="O38" i="3"/>
  <c r="P38" i="3"/>
  <c r="H39" i="3"/>
  <c r="M39" i="3" s="1"/>
  <c r="P39" i="3" s="1"/>
  <c r="K39" i="3"/>
  <c r="L39" i="3"/>
  <c r="N39" i="3"/>
  <c r="O39" i="3"/>
  <c r="H40" i="3"/>
  <c r="K40" i="3" s="1"/>
  <c r="L40" i="3"/>
  <c r="N40" i="3"/>
  <c r="O40" i="3"/>
  <c r="H41" i="3"/>
  <c r="M41" i="3" s="1"/>
  <c r="P41" i="3" s="1"/>
  <c r="K41" i="3"/>
  <c r="L41" i="3"/>
  <c r="N41" i="3"/>
  <c r="O41" i="3"/>
  <c r="H42" i="3"/>
  <c r="M42" i="3" s="1"/>
  <c r="P42" i="3" s="1"/>
  <c r="K42" i="3"/>
  <c r="L42" i="3"/>
  <c r="N42" i="3"/>
  <c r="O42" i="3"/>
  <c r="H43" i="3"/>
  <c r="K43" i="3"/>
  <c r="L43" i="3"/>
  <c r="M43" i="3"/>
  <c r="P43" i="3" s="1"/>
  <c r="N43" i="3"/>
  <c r="O43" i="3"/>
  <c r="H44" i="3"/>
  <c r="K44" i="3"/>
  <c r="L44" i="3"/>
  <c r="M44" i="3"/>
  <c r="P44" i="3" s="1"/>
  <c r="N44" i="3"/>
  <c r="O44" i="3"/>
  <c r="H45" i="3"/>
  <c r="K45" i="3" s="1"/>
  <c r="L45" i="3"/>
  <c r="M45" i="3"/>
  <c r="P45" i="3" s="1"/>
  <c r="N45" i="3"/>
  <c r="O45" i="3"/>
  <c r="H46" i="3"/>
  <c r="K46" i="3" s="1"/>
  <c r="L46" i="3"/>
  <c r="M46" i="3"/>
  <c r="N46" i="3"/>
  <c r="O46" i="3"/>
  <c r="P46" i="3"/>
  <c r="H47" i="3"/>
  <c r="K47" i="3"/>
  <c r="L47" i="3"/>
  <c r="M47" i="3"/>
  <c r="N47" i="3"/>
  <c r="O47" i="3"/>
  <c r="P47" i="3"/>
  <c r="H48" i="3"/>
  <c r="K48" i="3" s="1"/>
  <c r="L48" i="3"/>
  <c r="N48" i="3"/>
  <c r="O48" i="3"/>
  <c r="H49" i="3"/>
  <c r="M49" i="3" s="1"/>
  <c r="P49" i="3" s="1"/>
  <c r="K49" i="3"/>
  <c r="L49" i="3"/>
  <c r="N49" i="3"/>
  <c r="O49" i="3"/>
  <c r="H50" i="3"/>
  <c r="M50" i="3" s="1"/>
  <c r="P50" i="3" s="1"/>
  <c r="K50" i="3"/>
  <c r="L50" i="3"/>
  <c r="N50" i="3"/>
  <c r="O50" i="3"/>
  <c r="H51" i="3"/>
  <c r="K51" i="3"/>
  <c r="L51" i="3"/>
  <c r="M51" i="3"/>
  <c r="P51" i="3" s="1"/>
  <c r="N51" i="3"/>
  <c r="O51" i="3"/>
  <c r="H52" i="3"/>
  <c r="K52" i="3"/>
  <c r="L52" i="3"/>
  <c r="M52" i="3"/>
  <c r="P52" i="3" s="1"/>
  <c r="N52" i="3"/>
  <c r="O52" i="3"/>
  <c r="H53" i="3"/>
  <c r="K53" i="3" s="1"/>
  <c r="L53" i="3"/>
  <c r="M53" i="3"/>
  <c r="P53" i="3" s="1"/>
  <c r="N53" i="3"/>
  <c r="O53" i="3"/>
  <c r="H54" i="3"/>
  <c r="K54" i="3"/>
  <c r="L54" i="3"/>
  <c r="M54" i="3"/>
  <c r="N54" i="3"/>
  <c r="O54" i="3"/>
  <c r="P54" i="3"/>
  <c r="H55" i="3"/>
  <c r="K55" i="3"/>
  <c r="L55" i="3"/>
  <c r="M55" i="3"/>
  <c r="N55" i="3"/>
  <c r="O55" i="3"/>
  <c r="P55" i="3"/>
  <c r="H56" i="3"/>
  <c r="K56" i="3" s="1"/>
  <c r="L56" i="3"/>
  <c r="N56" i="3"/>
  <c r="O56" i="3"/>
  <c r="O14" i="3"/>
  <c r="N14" i="3"/>
  <c r="L14" i="3"/>
  <c r="H14" i="3"/>
  <c r="M14" i="3" s="1"/>
  <c r="H32" i="4"/>
  <c r="K32" i="4" s="1"/>
  <c r="L32" i="4"/>
  <c r="N32" i="4"/>
  <c r="O32" i="4"/>
  <c r="H33" i="4"/>
  <c r="K33" i="4"/>
  <c r="L33" i="4"/>
  <c r="M33" i="4"/>
  <c r="N33" i="4"/>
  <c r="O33" i="4"/>
  <c r="P33" i="4"/>
  <c r="H34" i="4"/>
  <c r="M34" i="4" s="1"/>
  <c r="P34" i="4" s="1"/>
  <c r="L34" i="4"/>
  <c r="N34" i="4"/>
  <c r="O34" i="4"/>
  <c r="H35" i="4"/>
  <c r="K35" i="4" s="1"/>
  <c r="L35" i="4"/>
  <c r="N35" i="4"/>
  <c r="O35" i="4"/>
  <c r="H36" i="4"/>
  <c r="M36" i="4" s="1"/>
  <c r="P36" i="4" s="1"/>
  <c r="K36" i="4"/>
  <c r="L36" i="4"/>
  <c r="N36" i="4"/>
  <c r="O36" i="4"/>
  <c r="H37" i="4"/>
  <c r="K37" i="4" s="1"/>
  <c r="L37" i="4"/>
  <c r="N37" i="4"/>
  <c r="O37" i="4"/>
  <c r="H38" i="4"/>
  <c r="K38" i="4"/>
  <c r="L38" i="4"/>
  <c r="M38" i="4"/>
  <c r="P38" i="4" s="1"/>
  <c r="N38" i="4"/>
  <c r="O38" i="4"/>
  <c r="H39" i="4"/>
  <c r="K39" i="4" s="1"/>
  <c r="L39" i="4"/>
  <c r="M39" i="4"/>
  <c r="P39" i="4" s="1"/>
  <c r="N39" i="4"/>
  <c r="O39" i="4"/>
  <c r="H40" i="4"/>
  <c r="K40" i="4" s="1"/>
  <c r="L40" i="4"/>
  <c r="N40" i="4"/>
  <c r="O40" i="4"/>
  <c r="H41" i="4"/>
  <c r="K41" i="4"/>
  <c r="L41" i="4"/>
  <c r="M41" i="4"/>
  <c r="N41" i="4"/>
  <c r="O41" i="4"/>
  <c r="P41" i="4"/>
  <c r="H42" i="4"/>
  <c r="K42" i="4" s="1"/>
  <c r="L42" i="4"/>
  <c r="M42" i="4"/>
  <c r="N42" i="4"/>
  <c r="O42" i="4"/>
  <c r="P42" i="4" s="1"/>
  <c r="H43" i="4"/>
  <c r="K43" i="4" s="1"/>
  <c r="L43" i="4"/>
  <c r="N43" i="4"/>
  <c r="O43" i="4"/>
  <c r="H44" i="4"/>
  <c r="M44" i="4" s="1"/>
  <c r="P44" i="4" s="1"/>
  <c r="K44" i="4"/>
  <c r="L44" i="4"/>
  <c r="N44" i="4"/>
  <c r="O44" i="4"/>
  <c r="H45" i="4"/>
  <c r="K45" i="4" s="1"/>
  <c r="L45" i="4"/>
  <c r="N45" i="4"/>
  <c r="O45" i="4"/>
  <c r="H46" i="4"/>
  <c r="K46" i="4"/>
  <c r="L46" i="4"/>
  <c r="M46" i="4"/>
  <c r="N46" i="4"/>
  <c r="O46" i="4"/>
  <c r="P46" i="4"/>
  <c r="H47" i="4"/>
  <c r="K47" i="4"/>
  <c r="L47" i="4"/>
  <c r="M47" i="4"/>
  <c r="P47" i="4" s="1"/>
  <c r="N47" i="4"/>
  <c r="O47" i="4"/>
  <c r="H48" i="4"/>
  <c r="K48" i="4" s="1"/>
  <c r="L48" i="4"/>
  <c r="N48" i="4"/>
  <c r="O48" i="4"/>
  <c r="H49" i="4"/>
  <c r="K49" i="4"/>
  <c r="L49" i="4"/>
  <c r="M49" i="4"/>
  <c r="N49" i="4"/>
  <c r="O49" i="4"/>
  <c r="P49" i="4"/>
  <c r="H50" i="4"/>
  <c r="K50" i="4" s="1"/>
  <c r="L50" i="4"/>
  <c r="M50" i="4"/>
  <c r="N50" i="4"/>
  <c r="P50" i="4" s="1"/>
  <c r="O50" i="4"/>
  <c r="H51" i="4"/>
  <c r="K51" i="4" s="1"/>
  <c r="L51" i="4"/>
  <c r="M51" i="4"/>
  <c r="P51" i="4" s="1"/>
  <c r="N51" i="4"/>
  <c r="O51" i="4"/>
  <c r="H52" i="4"/>
  <c r="M52" i="4" s="1"/>
  <c r="P52" i="4" s="1"/>
  <c r="K52" i="4"/>
  <c r="L52" i="4"/>
  <c r="N52" i="4"/>
  <c r="O52" i="4"/>
  <c r="H53" i="4"/>
  <c r="K53" i="4" s="1"/>
  <c r="L53" i="4"/>
  <c r="N53" i="4"/>
  <c r="O53" i="4"/>
  <c r="H16" i="4"/>
  <c r="K16" i="4" s="1"/>
  <c r="L16" i="4"/>
  <c r="N16" i="4"/>
  <c r="O16" i="4"/>
  <c r="H17" i="4"/>
  <c r="K17" i="4"/>
  <c r="L17" i="4"/>
  <c r="M17" i="4"/>
  <c r="N17" i="4"/>
  <c r="O17" i="4"/>
  <c r="P17" i="4"/>
  <c r="H18" i="4"/>
  <c r="M18" i="4" s="1"/>
  <c r="P18" i="4" s="1"/>
  <c r="L18" i="4"/>
  <c r="N18" i="4"/>
  <c r="O18" i="4"/>
  <c r="H19" i="4"/>
  <c r="M19" i="4" s="1"/>
  <c r="P19" i="4" s="1"/>
  <c r="K19" i="4"/>
  <c r="L19" i="4"/>
  <c r="N19" i="4"/>
  <c r="O19" i="4"/>
  <c r="H20" i="4"/>
  <c r="M20" i="4" s="1"/>
  <c r="P20" i="4" s="1"/>
  <c r="K20" i="4"/>
  <c r="L20" i="4"/>
  <c r="N20" i="4"/>
  <c r="O20" i="4"/>
  <c r="H21" i="4"/>
  <c r="K21" i="4"/>
  <c r="L21" i="4"/>
  <c r="M21" i="4"/>
  <c r="P21" i="4" s="1"/>
  <c r="N21" i="4"/>
  <c r="O21" i="4"/>
  <c r="H22" i="4"/>
  <c r="K22" i="4" s="1"/>
  <c r="L22" i="4"/>
  <c r="M22" i="4"/>
  <c r="P22" i="4" s="1"/>
  <c r="N22" i="4"/>
  <c r="O22" i="4"/>
  <c r="H23" i="4"/>
  <c r="K23" i="4"/>
  <c r="L23" i="4"/>
  <c r="M23" i="4"/>
  <c r="P23" i="4" s="1"/>
  <c r="N23" i="4"/>
  <c r="O23" i="4"/>
  <c r="H24" i="4"/>
  <c r="K24" i="4" s="1"/>
  <c r="L24" i="4"/>
  <c r="N24" i="4"/>
  <c r="O24" i="4"/>
  <c r="H25" i="4"/>
  <c r="K25" i="4"/>
  <c r="L25" i="4"/>
  <c r="M25" i="4"/>
  <c r="N25" i="4"/>
  <c r="O25" i="4"/>
  <c r="P25" i="4"/>
  <c r="H26" i="4"/>
  <c r="M26" i="4" s="1"/>
  <c r="P26" i="4" s="1"/>
  <c r="L26" i="4"/>
  <c r="N26" i="4"/>
  <c r="O26" i="4"/>
  <c r="H27" i="4"/>
  <c r="M27" i="4" s="1"/>
  <c r="P27" i="4" s="1"/>
  <c r="K27" i="4"/>
  <c r="L27" i="4"/>
  <c r="N27" i="4"/>
  <c r="O27" i="4"/>
  <c r="H28" i="4"/>
  <c r="M28" i="4" s="1"/>
  <c r="P28" i="4" s="1"/>
  <c r="K28" i="4"/>
  <c r="L28" i="4"/>
  <c r="N28" i="4"/>
  <c r="O28" i="4"/>
  <c r="H29" i="4"/>
  <c r="K29" i="4"/>
  <c r="L29" i="4"/>
  <c r="M29" i="4"/>
  <c r="P29" i="4" s="1"/>
  <c r="N29" i="4"/>
  <c r="O29" i="4"/>
  <c r="H30" i="4"/>
  <c r="K30" i="4" s="1"/>
  <c r="L30" i="4"/>
  <c r="M30" i="4"/>
  <c r="P30" i="4" s="1"/>
  <c r="N30" i="4"/>
  <c r="O30" i="4"/>
  <c r="O15" i="4"/>
  <c r="O54" i="4" s="1"/>
  <c r="N15" i="4"/>
  <c r="N54" i="4" s="1"/>
  <c r="L15" i="4"/>
  <c r="L54" i="4" s="1"/>
  <c r="H15" i="4"/>
  <c r="M15" i="4" s="1"/>
  <c r="P36" i="3" l="1"/>
  <c r="P35" i="3"/>
  <c r="L57" i="3"/>
  <c r="N57" i="3"/>
  <c r="O37" i="3"/>
  <c r="O57" i="3" s="1"/>
  <c r="M54" i="4"/>
  <c r="P15" i="4"/>
  <c r="P54" i="4" s="1"/>
  <c r="K15" i="4"/>
  <c r="P14" i="3"/>
  <c r="K14" i="3"/>
  <c r="M57" i="3"/>
  <c r="M56" i="3"/>
  <c r="P56" i="3" s="1"/>
  <c r="M48" i="3"/>
  <c r="P48" i="3" s="1"/>
  <c r="M40" i="3"/>
  <c r="P40" i="3" s="1"/>
  <c r="M32" i="3"/>
  <c r="P32" i="3" s="1"/>
  <c r="M24" i="3"/>
  <c r="P24" i="3" s="1"/>
  <c r="M16" i="3"/>
  <c r="P16" i="3" s="1"/>
  <c r="K34" i="4"/>
  <c r="M43" i="4"/>
  <c r="P43" i="4" s="1"/>
  <c r="M35" i="4"/>
  <c r="P35" i="4" s="1"/>
  <c r="M53" i="4"/>
  <c r="P53" i="4" s="1"/>
  <c r="M45" i="4"/>
  <c r="P45" i="4" s="1"/>
  <c r="M37" i="4"/>
  <c r="P37" i="4" s="1"/>
  <c r="M48" i="4"/>
  <c r="P48" i="4" s="1"/>
  <c r="M40" i="4"/>
  <c r="P40" i="4" s="1"/>
  <c r="M32" i="4"/>
  <c r="P32" i="4" s="1"/>
  <c r="K26" i="4"/>
  <c r="K18" i="4"/>
  <c r="M24" i="4"/>
  <c r="P24" i="4" s="1"/>
  <c r="M16" i="4"/>
  <c r="P16" i="4" s="1"/>
  <c r="P37" i="3" l="1"/>
  <c r="P57" i="3" s="1"/>
  <c r="C14" i="2"/>
  <c r="C13" i="2"/>
  <c r="D5" i="4"/>
  <c r="D6" i="4"/>
  <c r="D7" i="4"/>
  <c r="D4" i="4"/>
  <c r="D5" i="3"/>
  <c r="D6" i="3"/>
  <c r="D7" i="3"/>
  <c r="D4" i="3"/>
  <c r="D5" i="2"/>
  <c r="D6" i="2"/>
  <c r="D7" i="2"/>
  <c r="D4" i="2"/>
  <c r="B16" i="1"/>
  <c r="J13" i="2" l="1"/>
  <c r="H13" i="2"/>
  <c r="I13" i="2"/>
  <c r="H14" i="2"/>
  <c r="J14" i="2"/>
  <c r="I14" i="2"/>
  <c r="I15" i="2" l="1"/>
  <c r="H15" i="2"/>
  <c r="J15" i="2"/>
  <c r="I8" i="2" s="1"/>
  <c r="G14" i="2"/>
  <c r="G13" i="2"/>
  <c r="N8" i="3" l="1"/>
  <c r="F13" i="2"/>
  <c r="G15" i="2"/>
  <c r="N8" i="4"/>
  <c r="F14" i="2"/>
  <c r="F15" i="2" l="1"/>
  <c r="F16" i="2" s="1"/>
  <c r="F17" i="2" s="1"/>
  <c r="F18" i="2" l="1"/>
  <c r="F19" i="2" s="1"/>
  <c r="F16" i="1" s="1"/>
  <c r="F17" i="1" s="1"/>
  <c r="F19" i="1" s="1"/>
  <c r="F20" i="1" s="1"/>
  <c r="F21" i="1" s="1"/>
  <c r="F22" i="1" s="1"/>
</calcChain>
</file>

<file path=xl/sharedStrings.xml><?xml version="1.0" encoding="utf-8"?>
<sst xmlns="http://schemas.openxmlformats.org/spreadsheetml/2006/main" count="357" uniqueCount="154">
  <si>
    <t>Nr. p. k.</t>
  </si>
  <si>
    <t>Objekta nosaukums</t>
  </si>
  <si>
    <t>Kopā</t>
  </si>
  <si>
    <t>Kopā ar finanšu rezervi neparedzētiem darbiem :</t>
  </si>
  <si>
    <t>Pavisam būvniecības izmaksas</t>
  </si>
  <si>
    <t>Kopā:</t>
  </si>
  <si>
    <t>Finanšu rezerve neparedzētiem darbiem</t>
  </si>
  <si>
    <t xml:space="preserve">PVN </t>
  </si>
  <si>
    <t>Sertifikāta Nr. _____________</t>
  </si>
  <si>
    <t>Apstiprinu</t>
  </si>
  <si>
    <t>___________________________________</t>
  </si>
  <si>
    <t>(pasūtītājs, paraksts un tā atšifrējums)</t>
  </si>
  <si>
    <t>Būvniecības koptāme</t>
  </si>
  <si>
    <t>Būves nosaukums</t>
  </si>
  <si>
    <t xml:space="preserve">Objekta adrese  </t>
  </si>
  <si>
    <t>Iepirkuma Nr.</t>
  </si>
  <si>
    <t>Tāme sastādīta 2026.gada __</t>
  </si>
  <si>
    <t>Kopsavilkuma aprēķini par darbu vai konstruktīvo elementu veidiem</t>
  </si>
  <si>
    <t>Lokālā tāmes Nr.</t>
  </si>
  <si>
    <t>Darba veids vai konstruktīvā elementa nosaukums</t>
  </si>
  <si>
    <t>Tai skaitā</t>
  </si>
  <si>
    <t>Darbietilpība (c/h)</t>
  </si>
  <si>
    <t>Tāmes izmaksas (euro)</t>
  </si>
  <si>
    <t>darba alga (euro)</t>
  </si>
  <si>
    <t>materiāli (euro)</t>
  </si>
  <si>
    <t>mehānismi (euro)</t>
  </si>
  <si>
    <t>Objekta izmaksas (euro)</t>
  </si>
  <si>
    <t xml:space="preserve">Virsizdevumi % </t>
  </si>
  <si>
    <t>t.sk. darba aizsardzība</t>
  </si>
  <si>
    <t xml:space="preserve">Peļņa % </t>
  </si>
  <si>
    <t>Pavisam kopā</t>
  </si>
  <si>
    <t>Kopējā darbietilpība, c/h</t>
  </si>
  <si>
    <t>Kods</t>
  </si>
  <si>
    <t>Būvdarbu nosaukums</t>
  </si>
  <si>
    <t>Mērvienība</t>
  </si>
  <si>
    <t>Daudzums</t>
  </si>
  <si>
    <t>Vienības izmaksas</t>
  </si>
  <si>
    <t>Kopā uz visu apjomu</t>
  </si>
  <si>
    <t>laika norma (c/h)</t>
  </si>
  <si>
    <t>darba samaksas likme  (euro/h)</t>
  </si>
  <si>
    <t xml:space="preserve">darba alga </t>
  </si>
  <si>
    <t>būvizstrādājumi</t>
  </si>
  <si>
    <t xml:space="preserve">mehānismi </t>
  </si>
  <si>
    <t>darbietilpība (c/h)</t>
  </si>
  <si>
    <t>būvizstrā-dājumi</t>
  </si>
  <si>
    <t xml:space="preserve">Summa </t>
  </si>
  <si>
    <t>Lokālā tāme Nr. 1</t>
  </si>
  <si>
    <t xml:space="preserve">TS-CD - Ceļa darbi </t>
  </si>
  <si>
    <t xml:space="preserve">Tāmes izmaksas </t>
  </si>
  <si>
    <t>Tāme sastādīta 2026. gada _______</t>
  </si>
  <si>
    <t>Tāme sastādīta 2026. gada tirgus cenās</t>
  </si>
  <si>
    <t>Tiešās izmaksas kopā, t.sk. darba devēja sociālais nodoklis 23,59%</t>
  </si>
  <si>
    <t>m</t>
  </si>
  <si>
    <t>gab.</t>
  </si>
  <si>
    <r>
      <t>m</t>
    </r>
    <r>
      <rPr>
        <vertAlign val="superscript"/>
        <sz val="8"/>
        <rFont val="Times New Roman"/>
        <family val="1"/>
        <charset val="186"/>
      </rPr>
      <t>3</t>
    </r>
  </si>
  <si>
    <t>Lokālā tāme Nr. 2</t>
  </si>
  <si>
    <t>ELT - Elektroapgāde (ārējā) - apgaismojums</t>
  </si>
  <si>
    <t>kompl.</t>
  </si>
  <si>
    <r>
      <t xml:space="preserve">Sastādija    </t>
    </r>
    <r>
      <rPr>
        <b/>
        <sz val="10"/>
        <rFont val="Times New Roman"/>
        <family val="1"/>
        <charset val="186"/>
      </rPr>
      <t>______</t>
    </r>
    <r>
      <rPr>
        <sz val="10"/>
        <rFont val="Times New Roman"/>
        <family val="1"/>
        <charset val="186"/>
      </rPr>
      <t>_________________________2026. gada __________</t>
    </r>
  </si>
  <si>
    <r>
      <t>m</t>
    </r>
    <r>
      <rPr>
        <vertAlign val="superscript"/>
        <sz val="8"/>
        <rFont val="Times New Roman"/>
        <family val="1"/>
        <charset val="186"/>
      </rPr>
      <t>2</t>
    </r>
  </si>
  <si>
    <r>
      <t xml:space="preserve">Sastādija    </t>
    </r>
    <r>
      <rPr>
        <b/>
        <sz val="10"/>
        <rFont val="Times New Roman"/>
        <family val="1"/>
        <charset val="186"/>
      </rPr>
      <t>_____________</t>
    </r>
    <r>
      <rPr>
        <sz val="10"/>
        <rFont val="Times New Roman"/>
        <family val="1"/>
        <charset val="186"/>
      </rPr>
      <t>2026. gada __________</t>
    </r>
  </si>
  <si>
    <t>Materiāli</t>
  </si>
  <si>
    <t>Slokas ielas posma pārbūve no Dubultu prospekta līdz izejai uz jūru, Jūrmalā</t>
  </si>
  <si>
    <t>Slokas iela, Jūrmala</t>
  </si>
  <si>
    <t>N.P.K.</t>
  </si>
  <si>
    <t>35-00000</t>
  </si>
  <si>
    <t>Uzmērīšana un nospraušana</t>
  </si>
  <si>
    <t xml:space="preserve">Šķerltā laukakmens demontāža </t>
  </si>
  <si>
    <t>Asfaltbetona segas frēzēšana, hvid = 10cm un nogādāšana uz būvuzņēmēja atbērtni</t>
  </si>
  <si>
    <t>Koku ciršana un celmu raušana</t>
  </si>
  <si>
    <t>Liekās grunts aizvešana un izlīdzināšana</t>
  </si>
  <si>
    <t>Zemes klātnes būvniecība</t>
  </si>
  <si>
    <t>Apzaļumošana un nogāžu nostiprināšana (10cm)</t>
  </si>
  <si>
    <t>Salizturīgās kārtas h=40cm būvniecība</t>
  </si>
  <si>
    <t>Salizturīgās kārtas h=20cm būvniecība</t>
  </si>
  <si>
    <t>Nesaistītu minerālmateriālu pamatu nesošās kārtas būvniecība, h = 25cm (fr. 0/45)</t>
  </si>
  <si>
    <t>Nesaistītu minerālmateriālu pamatu nesošās kārtas būvniecība, h = 20cm (fr. 0/45)</t>
  </si>
  <si>
    <t>Nesaistītu minerālmateriālu pamatu nesošās kārtas būvniecība, h = 15cm (fr. 0/45)</t>
  </si>
  <si>
    <t>Izlīdzinošās kārtas būvniecība, h=4cm (fr 2/8)</t>
  </si>
  <si>
    <t>Taktilā betona bruģakmens seguma izbūve, h =6cm</t>
  </si>
  <si>
    <t>Karstā asfalta apakškārtas AC 22 base būvniecība, h=6cm</t>
  </si>
  <si>
    <t>Karstā asfalta dilumkārtas AC 8 būvniecība, h=5cm</t>
  </si>
  <si>
    <t>Betona bruģakmens seguma izbūve
198 x 98 (pelēks), h = 8cm</t>
  </si>
  <si>
    <t>Betona bruģakmens seguma izbūve
198 x 98 (sarkans), h = 8cm</t>
  </si>
  <si>
    <t>Betona bruģakmens seguma izbūve 
198 x 98 (pelēks), h = 6cm</t>
  </si>
  <si>
    <t>Laukakmens seguma izbūve</t>
  </si>
  <si>
    <t>Betona apmaļu BR 100x30x15 izbūve</t>
  </si>
  <si>
    <t>Betona apmaļu BR 100x22x15 izbūve</t>
  </si>
  <si>
    <t>Betona apmaļu BR 100x20x8 izbūve</t>
  </si>
  <si>
    <t>Ceļa zīmju demontāža</t>
  </si>
  <si>
    <t>Ceļa zīmju uzstādīšana</t>
  </si>
  <si>
    <t>Ceļa zīmju stabu uzstādīšana</t>
  </si>
  <si>
    <t>Vertikālo apzīmējumu uzstādīšana</t>
  </si>
  <si>
    <t>Horizontālie apzīmējumi</t>
  </si>
  <si>
    <t>Ātrumvaļņa izbūve</t>
  </si>
  <si>
    <t>Dalītās aizsargacaurules D110 izbūve</t>
  </si>
  <si>
    <t>Zāliena režģis SALVAVERDE izbūve</t>
  </si>
  <si>
    <t>Matāla aizsargstabiņu ar ķēdi izbūve</t>
  </si>
  <si>
    <t>Kabeļu caurejamības pārbaude</t>
  </si>
  <si>
    <t>Satiksmes organizācija būvdarbu laikā</t>
  </si>
  <si>
    <t>Digitālā uzmērīšana un izpilddokumentācijas sagatavošana</t>
  </si>
  <si>
    <t>22-00000</t>
  </si>
  <si>
    <t xml:space="preserve">Kabeļu aizsargcaurules d līdz110mm  iegūldīšana gatavā tranšejā </t>
  </si>
  <si>
    <t>Dubultās konsoles uzstādīšana</t>
  </si>
  <si>
    <t>Kabeļu ievēršana caurulē</t>
  </si>
  <si>
    <t>ZS kabeļu līdz 25mm2 gala apdare</t>
  </si>
  <si>
    <t>Apgaismojuma staba montāža (ieskaitot bedres izrakšana un aizbēršana, staba un konsoles montāža, staba un konsoles vietas hermetizācija, staba hermetizācija)</t>
  </si>
  <si>
    <t>Gaismekļu  LED ar C NODE 10 montāža stabos</t>
  </si>
  <si>
    <t xml:space="preserve">Kabeļu 3x1,5 montāža stabos </t>
  </si>
  <si>
    <t xml:space="preserve">Spailes SV15 montāža stabos </t>
  </si>
  <si>
    <t xml:space="preserve">Automātslēdža montāža stabos </t>
  </si>
  <si>
    <t>Kabeļu uzmavas montāža</t>
  </si>
  <si>
    <t>EPL nospraušana</t>
  </si>
  <si>
    <t>EPL digitālā uzmērīšana un izpilddokumentācijas sagatavošana</t>
  </si>
  <si>
    <t>obj.</t>
  </si>
  <si>
    <t>Darbs</t>
  </si>
  <si>
    <t>Gaismeklis TAKTON VIKING LED 54W 4000K IP66, DKS752 740I</t>
  </si>
  <si>
    <t>Iekārta vadības bloks C NODE 10RF</t>
  </si>
  <si>
    <t>Apgaismes stabs cinkots konisks H=8m</t>
  </si>
  <si>
    <t>Cinkota konsole stabam vienžubura h=1,5m r=1,5m</t>
  </si>
  <si>
    <t>Cinkota konsole stabam divžubura h=1,5m r=1,5m</t>
  </si>
  <si>
    <t>Kabelis AXPK-4x25</t>
  </si>
  <si>
    <t>Kabelis AXPK-4x10</t>
  </si>
  <si>
    <t>Kabelis MMJ-3x1,5</t>
  </si>
  <si>
    <t xml:space="preserve"> Caurule, gofrēta , 450N,d=75</t>
  </si>
  <si>
    <t xml:space="preserve"> Caurule, gofrēta , 750N,d=75</t>
  </si>
  <si>
    <t xml:space="preserve"> Caurule, gofrēta , 750N,d=110</t>
  </si>
  <si>
    <t xml:space="preserve"> Caurule, gofrēta , 750N,d=160</t>
  </si>
  <si>
    <t>Kabeļa signāllenta , platums 80mm</t>
  </si>
  <si>
    <t>Spaile stabā</t>
  </si>
  <si>
    <t>Brīdinājuma lenta</t>
  </si>
  <si>
    <t>Automātslēdzis 1C4A/ 230V</t>
  </si>
  <si>
    <t>Kabeļgala apdare</t>
  </si>
  <si>
    <t>Atsiate stabam</t>
  </si>
  <si>
    <t>Distances naglas SO-71</t>
  </si>
  <si>
    <t>Kabeļu uzmava SMH4 16-50</t>
  </si>
  <si>
    <t>Karstā asfalta dilumkārtas AC 11 surf būvniecība, h=4cm</t>
  </si>
  <si>
    <t>Ceļa zīmju un stabu demontāža</t>
  </si>
  <si>
    <t>Termonosēdcaurule d=66</t>
  </si>
  <si>
    <t>Termonosēdcaurule d=180</t>
  </si>
  <si>
    <t>Tranšejas rakšana un aizbēršana 1-3 kabeļu (caurules) guldīšanai   0,7m</t>
  </si>
  <si>
    <t>Kabeļu trases nospraušana</t>
  </si>
  <si>
    <t>Atsaites montāža</t>
  </si>
  <si>
    <t>Apgaismes koka balstu demontāža 7</t>
  </si>
  <si>
    <t>Nesaistītu minerālmateriālu pamatu nesošās kārtas būvniecība, h = 10cm (fr. 5/15)</t>
  </si>
  <si>
    <t xml:space="preserve">Betona apmaļu demontāža un deponēšana </t>
  </si>
  <si>
    <t xml:space="preserve">Betona plātņu demontāža un deponēšana </t>
  </si>
  <si>
    <t>Asfaltbetona segas nojaukšana, h=vid 10cm un deponēšana</t>
  </si>
  <si>
    <t>Komunikāciju aku vāku pārbūve un regulēšana seguma līmenī (aku vāku pārbūve uz peldošā tipa vākiem (transporta slodzei atbilstošo)</t>
  </si>
  <si>
    <t>Gāzu kapu nomaiņa un līmeņošana, izmantojot "peldoša" tipa kapi</t>
  </si>
  <si>
    <t>Izmaksu aprēķins sastādīts pamatojoties uz Noteikumi par Latvijas būvnormatīvu LBN 501-17 "Būvizmaksu noteikšanas kārtība", būvprojektu, tajā iekļautajām specifikācijām un dažādās sadaļās iekļautos būvdarbu izpildes visus apstākļu raksturojumus. Saskaņā ar Noteikumi par Latvijas būvnormatīvu LBN 501-17 "Būvizmaksu noteikšanas kārtība" noteikto kārtību noteikta kopējā darbietilpība.</t>
  </si>
  <si>
    <t xml:space="preserve">Būvizstrādājumu apjomi doti sablīvētā veidā. Lokālajā tāmē minētos darbus veikt atbilstoši būvprojektam un VSIA "Latvijas valts ceļi" aktuālajām - Ceļu specifikācijām 2026. Būvdarbu veicējam jāvērtē visi nepieciešamie darbi, materiāli, būvmašīnas un transports, bez kā nevarētu būt iespējama darba daudzumu sarakstā minēto darbu tehnoloģiski pareiza, Pasūtītāja prasībām atbilstoša izpilde pilnā apjomā.  Darba apjomus skatīt kopā ar plānu, profiliem, tehniskajiem risinājumiem un pielikumiem.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 </t>
  </si>
  <si>
    <t xml:space="preserve">Visas atsauces uz iekārtu un būvizstrādājumu izgatavotāju firmām, kuras norādītas projektā liecina tikai par šo būvizstrādājumu un iekārtu kvalitātes un apkalpošanas līmeni. Norādīto iekārtu un būvizstrādājumu nomaiņa ir iespējama ar citām tehniski ekvivalentām vai labākām iekārtām un būvizstrādājumiem, atbilstoši 1. pielikuma "Tehniskās specifikācijas" 5. daļā "Nosacījumi materiālu izvēlei, apstiprināšanai un nomaiņai/aizstāšanai" noteiktajam. Būvdarbu veicējs dod pilna apjoma cenu piedāvājumu ieskaitot darbus un būvizstrādājumus, kas nav uzrādīti un ir nepieciešami sistēmu montāžai, palaišanai un nodošanai. </t>
  </si>
  <si>
    <t>JVA 2026/70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</si>
</sst>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Aptos Narrow"/>
      <family val="2"/>
      <charset val="186"/>
      <scheme val="minor"/>
    </font>
    <font>
      <sz val="11"/>
      <color theme="1"/>
      <name val="Aptos Narrow"/>
      <family val="2"/>
      <charset val="186"/>
      <scheme val="minor"/>
    </font>
    <font>
      <sz val="10"/>
      <name val="Arial"/>
      <family val="2"/>
      <charset val="186"/>
    </font>
    <font>
      <b/>
      <sz val="11"/>
      <color theme="1"/>
      <name val="Arial"/>
      <family val="2"/>
      <charset val="186"/>
    </font>
    <font>
      <b/>
      <sz val="10"/>
      <name val="Times New Roman"/>
      <family val="1"/>
      <charset val="186"/>
    </font>
    <font>
      <sz val="11"/>
      <color theme="1"/>
      <name val="Times New Roman"/>
      <family val="1"/>
      <charset val="186"/>
    </font>
    <font>
      <sz val="10"/>
      <name val="Times New Roman"/>
      <family val="1"/>
      <charset val="186"/>
    </font>
    <font>
      <b/>
      <sz val="12"/>
      <color theme="1"/>
      <name val="Times New Roman"/>
      <family val="1"/>
      <charset val="186"/>
    </font>
    <font>
      <b/>
      <sz val="11"/>
      <color theme="1"/>
      <name val="Times New Roman"/>
      <family val="1"/>
      <charset val="186"/>
    </font>
    <font>
      <i/>
      <sz val="10"/>
      <name val="Times New Roman"/>
      <family val="1"/>
      <charset val="186"/>
    </font>
    <font>
      <sz val="10"/>
      <color theme="1"/>
      <name val="Times New Roman"/>
      <family val="1"/>
      <charset val="186"/>
    </font>
    <font>
      <sz val="8"/>
      <color theme="1"/>
      <name val="Times New Roman"/>
      <family val="1"/>
      <charset val="186"/>
    </font>
    <font>
      <b/>
      <sz val="8"/>
      <name val="Times New Roman"/>
      <family val="1"/>
      <charset val="186"/>
    </font>
    <font>
      <b/>
      <sz val="8"/>
      <color theme="1"/>
      <name val="Times New Roman"/>
      <family val="1"/>
      <charset val="186"/>
    </font>
    <font>
      <sz val="8"/>
      <name val="Times New Roman"/>
      <family val="1"/>
      <charset val="186"/>
    </font>
    <font>
      <vertAlign val="superscript"/>
      <sz val="8"/>
      <name val="Times New Roman"/>
      <family val="1"/>
      <charset val="186"/>
    </font>
    <font>
      <i/>
      <sz val="8"/>
      <name val="Times New Roman"/>
      <family val="1"/>
      <charset val="186"/>
    </font>
    <font>
      <b/>
      <sz val="10"/>
      <color theme="1"/>
      <name val="Times New Roman"/>
      <family val="1"/>
      <charset val="186"/>
    </font>
    <font>
      <i/>
      <sz val="7"/>
      <name val="Times New Roman"/>
      <family val="1"/>
      <charset val="186"/>
    </font>
    <font>
      <sz val="8"/>
      <color rgb="FFFF0000"/>
      <name val="Times New Roman"/>
      <family val="1"/>
      <charset val="186"/>
    </font>
    <font>
      <sz val="8"/>
      <name val="Aptos Narrow"/>
      <family val="2"/>
      <charset val="186"/>
      <scheme val="minor"/>
    </font>
    <font>
      <i/>
      <sz val="6"/>
      <name val="Times New Roman"/>
      <family val="1"/>
      <charset val="186"/>
    </font>
  </fonts>
  <fills count="5">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4.9989318521683403E-2"/>
        <bgColor indexed="64"/>
      </patternFill>
    </fill>
  </fills>
  <borders count="33">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4">
    <xf numFmtId="0" fontId="0" fillId="0" borderId="0"/>
    <xf numFmtId="9" fontId="1" fillId="0" borderId="0" applyFont="0" applyFill="0" applyBorder="0" applyAlignment="0" applyProtection="0"/>
    <xf numFmtId="0" fontId="2" fillId="0" borderId="0"/>
    <xf numFmtId="0" fontId="2" fillId="0" borderId="0"/>
  </cellStyleXfs>
  <cellXfs count="143">
    <xf numFmtId="0" fontId="0" fillId="0" borderId="0" xfId="0"/>
    <xf numFmtId="0" fontId="3" fillId="0" borderId="0" xfId="0" applyFont="1"/>
    <xf numFmtId="0" fontId="4" fillId="2" borderId="4" xfId="0" applyFont="1" applyFill="1" applyBorder="1" applyAlignment="1">
      <alignment horizontal="center" vertical="center" wrapText="1"/>
    </xf>
    <xf numFmtId="0" fontId="5" fillId="0" borderId="0" xfId="0" applyFont="1"/>
    <xf numFmtId="0" fontId="6" fillId="0" borderId="4" xfId="0" applyFont="1" applyBorder="1" applyAlignment="1">
      <alignment horizontal="center" vertical="center" wrapText="1"/>
    </xf>
    <xf numFmtId="0" fontId="10" fillId="0" borderId="0" xfId="0" applyFont="1" applyAlignment="1">
      <alignment horizontal="center"/>
    </xf>
    <xf numFmtId="0" fontId="10" fillId="0" borderId="0" xfId="0" applyFont="1"/>
    <xf numFmtId="4" fontId="11" fillId="0" borderId="4" xfId="0" applyNumberFormat="1" applyFont="1" applyBorder="1" applyAlignment="1">
      <alignment horizontal="center" vertical="center"/>
    </xf>
    <xf numFmtId="4" fontId="11" fillId="0" borderId="20" xfId="0" applyNumberFormat="1" applyFont="1" applyBorder="1" applyAlignment="1">
      <alignment horizontal="center" vertical="center"/>
    </xf>
    <xf numFmtId="4" fontId="11" fillId="0" borderId="13" xfId="0" applyNumberFormat="1" applyFont="1" applyBorder="1" applyAlignment="1">
      <alignment horizontal="center" vertical="center"/>
    </xf>
    <xf numFmtId="0" fontId="11" fillId="0" borderId="20" xfId="0" applyFont="1" applyBorder="1" applyAlignment="1">
      <alignment horizontal="center" vertical="center"/>
    </xf>
    <xf numFmtId="0" fontId="14" fillId="0" borderId="4" xfId="0" applyFont="1" applyBorder="1" applyAlignment="1">
      <alignment vertical="center" wrapText="1"/>
    </xf>
    <xf numFmtId="0" fontId="14" fillId="0" borderId="4" xfId="0" applyFont="1" applyBorder="1" applyAlignment="1">
      <alignment horizontal="center" vertical="center"/>
    </xf>
    <xf numFmtId="0" fontId="14" fillId="0" borderId="4" xfId="0" applyFont="1" applyBorder="1" applyAlignment="1">
      <alignment horizontal="left" vertical="center" wrapText="1"/>
    </xf>
    <xf numFmtId="4" fontId="10" fillId="0" borderId="0" xfId="0" applyNumberFormat="1" applyFont="1" applyAlignment="1">
      <alignment horizontal="center" vertical="center"/>
    </xf>
    <xf numFmtId="0" fontId="14" fillId="3" borderId="4" xfId="0" applyFont="1" applyFill="1" applyBorder="1" applyAlignment="1">
      <alignment vertical="center" wrapText="1"/>
    </xf>
    <xf numFmtId="0" fontId="11" fillId="0" borderId="0" xfId="0" applyFont="1"/>
    <xf numFmtId="0" fontId="11" fillId="0" borderId="2" xfId="0" applyFont="1" applyBorder="1" applyAlignment="1">
      <alignment horizontal="center" vertical="center"/>
    </xf>
    <xf numFmtId="4" fontId="11" fillId="0" borderId="5" xfId="0" applyNumberFormat="1" applyFont="1" applyBorder="1" applyAlignment="1">
      <alignment horizontal="center" vertical="center"/>
    </xf>
    <xf numFmtId="4" fontId="11" fillId="0" borderId="18" xfId="0" applyNumberFormat="1" applyFont="1" applyBorder="1" applyAlignment="1">
      <alignment horizontal="center" vertical="center"/>
    </xf>
    <xf numFmtId="4" fontId="11" fillId="0" borderId="2" xfId="0" applyNumberFormat="1" applyFont="1" applyBorder="1" applyAlignment="1">
      <alignment horizontal="center" vertical="center"/>
    </xf>
    <xf numFmtId="4" fontId="11" fillId="0" borderId="29" xfId="0" applyNumberFormat="1" applyFont="1" applyBorder="1" applyAlignment="1">
      <alignment horizontal="center" vertical="center"/>
    </xf>
    <xf numFmtId="4" fontId="13" fillId="0" borderId="28" xfId="0" applyNumberFormat="1" applyFont="1" applyBorder="1" applyAlignment="1">
      <alignment horizontal="center" vertical="center"/>
    </xf>
    <xf numFmtId="0" fontId="6" fillId="0" borderId="0" xfId="0" applyFont="1" applyAlignment="1">
      <alignment vertical="center"/>
    </xf>
    <xf numFmtId="0" fontId="10" fillId="0" borderId="0" xfId="0" applyFont="1" applyAlignment="1">
      <alignment horizontal="left" vertical="center"/>
    </xf>
    <xf numFmtId="4" fontId="6" fillId="3" borderId="4" xfId="0" applyNumberFormat="1" applyFont="1" applyFill="1" applyBorder="1" applyAlignment="1">
      <alignment horizontal="center" vertical="center"/>
    </xf>
    <xf numFmtId="4" fontId="4" fillId="3" borderId="4" xfId="0" applyNumberFormat="1" applyFont="1" applyFill="1" applyBorder="1" applyAlignment="1">
      <alignment horizontal="center" vertical="center"/>
    </xf>
    <xf numFmtId="9" fontId="10" fillId="0" borderId="4" xfId="1" applyFont="1" applyBorder="1" applyAlignment="1">
      <alignment horizontal="center"/>
    </xf>
    <xf numFmtId="0" fontId="9" fillId="2" borderId="4" xfId="0" applyFont="1" applyFill="1" applyBorder="1" applyAlignment="1">
      <alignment horizontal="center" vertical="center" wrapText="1"/>
    </xf>
    <xf numFmtId="0" fontId="10" fillId="0" borderId="4" xfId="0" applyFont="1" applyBorder="1" applyAlignment="1">
      <alignment horizontal="center" vertical="center" wrapText="1"/>
    </xf>
    <xf numFmtId="4" fontId="6" fillId="0" borderId="4" xfId="0" applyNumberFormat="1" applyFont="1" applyBorder="1" applyAlignment="1">
      <alignment horizontal="center" vertical="center" wrapText="1"/>
    </xf>
    <xf numFmtId="2" fontId="4" fillId="0" borderId="4" xfId="0" applyNumberFormat="1" applyFont="1" applyBorder="1" applyAlignment="1">
      <alignment vertical="center" wrapText="1"/>
    </xf>
    <xf numFmtId="4" fontId="17" fillId="0" borderId="4" xfId="0" applyNumberFormat="1" applyFont="1" applyBorder="1" applyAlignment="1">
      <alignment horizontal="center" vertical="center"/>
    </xf>
    <xf numFmtId="2" fontId="4" fillId="0" borderId="0" xfId="0" applyNumberFormat="1" applyFont="1" applyAlignment="1">
      <alignment vertical="center" wrapText="1"/>
    </xf>
    <xf numFmtId="2" fontId="4" fillId="0" borderId="0" xfId="0" applyNumberFormat="1" applyFont="1" applyAlignment="1">
      <alignment horizontal="right" vertical="center" wrapText="1"/>
    </xf>
    <xf numFmtId="9" fontId="10" fillId="0" borderId="4" xfId="0" applyNumberFormat="1" applyFont="1" applyBorder="1" applyAlignment="1">
      <alignment horizontal="center" vertical="center"/>
    </xf>
    <xf numFmtId="4" fontId="4" fillId="0" borderId="4" xfId="0" applyNumberFormat="1" applyFont="1" applyBorder="1" applyAlignment="1">
      <alignment horizontal="center" vertical="center" wrapText="1"/>
    </xf>
    <xf numFmtId="4" fontId="10" fillId="0" borderId="0" xfId="0" applyNumberFormat="1" applyFont="1"/>
    <xf numFmtId="0" fontId="14" fillId="0" borderId="4" xfId="0" applyFont="1" applyBorder="1" applyAlignment="1">
      <alignment horizontal="left" vertical="top" wrapText="1"/>
    </xf>
    <xf numFmtId="0" fontId="14" fillId="0" borderId="4" xfId="0" applyFont="1" applyBorder="1" applyAlignment="1">
      <alignment horizontal="center" vertical="center" wrapText="1"/>
    </xf>
    <xf numFmtId="164" fontId="14" fillId="0" borderId="4" xfId="0" applyNumberFormat="1" applyFont="1" applyBorder="1" applyAlignment="1">
      <alignment horizontal="center" vertical="center" wrapText="1"/>
    </xf>
    <xf numFmtId="0" fontId="14" fillId="0" borderId="4" xfId="0" applyFont="1" applyBorder="1" applyAlignment="1">
      <alignment wrapText="1"/>
    </xf>
    <xf numFmtId="0" fontId="14" fillId="0" borderId="8" xfId="0" applyFont="1" applyBorder="1" applyAlignment="1">
      <alignment horizontal="center" vertical="center" wrapText="1"/>
    </xf>
    <xf numFmtId="0" fontId="14" fillId="0" borderId="4" xfId="0" applyFont="1" applyBorder="1" applyAlignment="1">
      <alignment vertical="center"/>
    </xf>
    <xf numFmtId="0" fontId="14" fillId="0" borderId="4" xfId="0" applyFont="1" applyBorder="1" applyAlignment="1">
      <alignment horizontal="center"/>
    </xf>
    <xf numFmtId="0" fontId="14" fillId="0" borderId="8" xfId="0" applyFont="1" applyBorder="1" applyAlignment="1">
      <alignment horizontal="center" vertical="center"/>
    </xf>
    <xf numFmtId="0" fontId="21" fillId="2" borderId="4" xfId="0" applyFont="1" applyFill="1" applyBorder="1" applyAlignment="1">
      <alignment horizontal="center" vertical="center" wrapText="1"/>
    </xf>
    <xf numFmtId="0" fontId="21" fillId="2" borderId="4" xfId="0" applyFont="1" applyFill="1" applyBorder="1" applyAlignment="1">
      <alignment horizontal="center" vertical="center"/>
    </xf>
    <xf numFmtId="0" fontId="18" fillId="0" borderId="4" xfId="0" applyFont="1" applyBorder="1" applyAlignment="1">
      <alignment horizontal="center" vertical="center"/>
    </xf>
    <xf numFmtId="0" fontId="21" fillId="2" borderId="10" xfId="0" applyFont="1" applyFill="1" applyBorder="1" applyAlignment="1">
      <alignment horizontal="center" vertical="center" wrapText="1"/>
    </xf>
    <xf numFmtId="0" fontId="21" fillId="2" borderId="10" xfId="0" applyFont="1" applyFill="1" applyBorder="1" applyAlignment="1">
      <alignment horizontal="center" vertical="center"/>
    </xf>
    <xf numFmtId="0" fontId="21" fillId="2" borderId="9" xfId="0" applyFont="1" applyFill="1" applyBorder="1" applyAlignment="1">
      <alignment horizontal="center" vertical="center" wrapText="1"/>
    </xf>
    <xf numFmtId="0" fontId="14" fillId="3" borderId="4" xfId="0" applyFont="1" applyFill="1" applyBorder="1" applyAlignment="1">
      <alignment horizontal="center" vertical="center" wrapText="1"/>
    </xf>
    <xf numFmtId="4" fontId="19" fillId="0" borderId="20" xfId="0" applyNumberFormat="1" applyFont="1" applyBorder="1" applyAlignment="1">
      <alignment horizontal="center" vertical="center"/>
    </xf>
    <xf numFmtId="0" fontId="11" fillId="0" borderId="0" xfId="0" applyFont="1" applyAlignment="1">
      <alignment horizontal="left" vertical="center" wrapText="1"/>
    </xf>
    <xf numFmtId="0" fontId="16" fillId="4" borderId="26" xfId="0" applyFont="1" applyFill="1" applyBorder="1" applyAlignment="1">
      <alignment vertical="center" wrapText="1"/>
    </xf>
    <xf numFmtId="0" fontId="16" fillId="4" borderId="27" xfId="0" applyFont="1" applyFill="1" applyBorder="1" applyAlignment="1">
      <alignment vertical="center" wrapText="1"/>
    </xf>
    <xf numFmtId="0" fontId="11" fillId="4" borderId="7" xfId="0" applyFont="1" applyFill="1" applyBorder="1" applyAlignment="1">
      <alignment vertical="center"/>
    </xf>
    <xf numFmtId="4" fontId="11" fillId="4" borderId="5" xfId="0" applyNumberFormat="1" applyFont="1" applyFill="1" applyBorder="1" applyAlignment="1">
      <alignment horizontal="center" vertical="center"/>
    </xf>
    <xf numFmtId="4" fontId="11" fillId="4" borderId="18" xfId="0" applyNumberFormat="1" applyFont="1" applyFill="1" applyBorder="1" applyAlignment="1">
      <alignment horizontal="center" vertical="center"/>
    </xf>
    <xf numFmtId="4" fontId="11" fillId="4" borderId="2" xfId="0" applyNumberFormat="1" applyFont="1" applyFill="1" applyBorder="1" applyAlignment="1">
      <alignment horizontal="center" vertical="center"/>
    </xf>
    <xf numFmtId="4" fontId="11" fillId="4" borderId="29" xfId="0" applyNumberFormat="1" applyFont="1" applyFill="1" applyBorder="1" applyAlignment="1">
      <alignment horizontal="center" vertical="center"/>
    </xf>
    <xf numFmtId="0" fontId="10" fillId="0" borderId="0" xfId="0" applyFont="1" applyAlignment="1">
      <alignment horizontal="left" vertical="center"/>
    </xf>
    <xf numFmtId="0" fontId="10" fillId="0" borderId="0" xfId="0" applyFont="1" applyAlignment="1">
      <alignment horizontal="left" vertical="center" wrapText="1"/>
    </xf>
    <xf numFmtId="0" fontId="4" fillId="2" borderId="4" xfId="0" applyFont="1" applyFill="1" applyBorder="1" applyAlignment="1">
      <alignment horizontal="center" vertical="center" wrapText="1"/>
    </xf>
    <xf numFmtId="0" fontId="10" fillId="0" borderId="3" xfId="0" applyFont="1" applyBorder="1" applyAlignment="1">
      <alignment horizontal="left"/>
    </xf>
    <xf numFmtId="0" fontId="6" fillId="0" borderId="0" xfId="2" applyFont="1" applyAlignment="1">
      <alignment horizontal="right"/>
    </xf>
    <xf numFmtId="0" fontId="6" fillId="0" borderId="0" xfId="2" applyFont="1" applyAlignment="1">
      <alignment horizontal="right" vertical="center" wrapText="1"/>
    </xf>
    <xf numFmtId="0" fontId="7" fillId="0" borderId="0" xfId="0" applyFont="1" applyAlignment="1">
      <alignment horizontal="center"/>
    </xf>
    <xf numFmtId="2" fontId="6" fillId="0" borderId="6" xfId="0" applyNumberFormat="1" applyFont="1" applyBorder="1" applyAlignment="1">
      <alignment horizontal="right" vertical="center" wrapText="1"/>
    </xf>
    <xf numFmtId="2" fontId="6" fillId="0" borderId="7" xfId="0" applyNumberFormat="1" applyFont="1" applyBorder="1" applyAlignment="1">
      <alignment horizontal="right" vertical="center" wrapText="1"/>
    </xf>
    <xf numFmtId="2" fontId="6" fillId="0" borderId="8" xfId="0" applyNumberFormat="1" applyFont="1" applyBorder="1" applyAlignment="1">
      <alignment horizontal="right" vertical="center" wrapText="1"/>
    </xf>
    <xf numFmtId="2" fontId="4" fillId="0" borderId="6" xfId="0" applyNumberFormat="1" applyFont="1" applyBorder="1" applyAlignment="1">
      <alignment horizontal="right" vertical="center" wrapText="1"/>
    </xf>
    <xf numFmtId="2" fontId="4" fillId="0" borderId="7" xfId="0" applyNumberFormat="1" applyFont="1" applyBorder="1" applyAlignment="1">
      <alignment horizontal="right" vertical="center" wrapText="1"/>
    </xf>
    <xf numFmtId="2" fontId="4" fillId="0" borderId="8" xfId="0" applyNumberFormat="1" applyFont="1" applyBorder="1" applyAlignment="1">
      <alignment horizontal="right" vertical="center" wrapText="1"/>
    </xf>
    <xf numFmtId="0" fontId="6" fillId="0" borderId="4" xfId="0" applyFont="1" applyBorder="1" applyAlignment="1">
      <alignment horizontal="left" vertical="center" wrapText="1"/>
    </xf>
    <xf numFmtId="2" fontId="4" fillId="0" borderId="4" xfId="0" applyNumberFormat="1" applyFont="1" applyBorder="1" applyAlignment="1">
      <alignment horizontal="right" vertical="center" wrapText="1"/>
    </xf>
    <xf numFmtId="0" fontId="9" fillId="2" borderId="6"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8" xfId="0" applyFont="1" applyFill="1" applyBorder="1" applyAlignment="1">
      <alignment horizontal="center" vertical="center" wrapText="1"/>
    </xf>
    <xf numFmtId="2" fontId="9" fillId="0" borderId="4" xfId="0" applyNumberFormat="1" applyFont="1" applyBorder="1" applyAlignment="1">
      <alignment horizontal="right" vertical="center" wrapText="1"/>
    </xf>
    <xf numFmtId="0" fontId="8" fillId="0" borderId="0" xfId="0" applyFont="1" applyAlignment="1">
      <alignment horizontal="center"/>
    </xf>
    <xf numFmtId="0" fontId="10" fillId="0" borderId="0" xfId="0" applyFont="1" applyAlignment="1">
      <alignment horizontal="left" wrapText="1"/>
    </xf>
    <xf numFmtId="0" fontId="10" fillId="0" borderId="4" xfId="0" applyFont="1" applyBorder="1" applyAlignment="1">
      <alignment horizontal="left"/>
    </xf>
    <xf numFmtId="0" fontId="10" fillId="0" borderId="0" xfId="0" applyFont="1" applyAlignment="1">
      <alignment horizontal="left"/>
    </xf>
    <xf numFmtId="0" fontId="4" fillId="2" borderId="4" xfId="0" applyFont="1" applyFill="1" applyBorder="1" applyAlignment="1">
      <alignment horizontal="center" vertical="center"/>
    </xf>
    <xf numFmtId="0" fontId="12" fillId="2" borderId="4" xfId="0" applyFont="1" applyFill="1" applyBorder="1" applyAlignment="1">
      <alignment horizontal="center" vertical="center" textRotation="90" wrapText="1"/>
    </xf>
    <xf numFmtId="0" fontId="12" fillId="2" borderId="9" xfId="0" applyFont="1" applyFill="1" applyBorder="1" applyAlignment="1">
      <alignment horizontal="center" vertical="center" textRotation="90" wrapText="1"/>
    </xf>
    <xf numFmtId="0" fontId="12" fillId="2" borderId="13" xfId="0" applyFont="1" applyFill="1" applyBorder="1" applyAlignment="1">
      <alignment horizontal="center" vertical="center" textRotation="90" wrapText="1"/>
    </xf>
    <xf numFmtId="0" fontId="12" fillId="2" borderId="24" xfId="0" applyFont="1" applyFill="1" applyBorder="1" applyAlignment="1">
      <alignment horizontal="center" vertical="center" textRotation="90" wrapText="1"/>
    </xf>
    <xf numFmtId="0" fontId="12" fillId="2" borderId="12" xfId="0" applyFont="1" applyFill="1" applyBorder="1" applyAlignment="1">
      <alignment horizontal="center" vertical="center" textRotation="90"/>
    </xf>
    <xf numFmtId="0" fontId="12" fillId="2" borderId="13" xfId="0" applyFont="1" applyFill="1" applyBorder="1" applyAlignment="1">
      <alignment horizontal="center" vertical="center" textRotation="90"/>
    </xf>
    <xf numFmtId="0" fontId="12" fillId="2" borderId="24" xfId="0" applyFont="1" applyFill="1" applyBorder="1" applyAlignment="1">
      <alignment horizontal="center" vertical="center" textRotation="90"/>
    </xf>
    <xf numFmtId="0" fontId="12" fillId="2" borderId="19"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 xfId="0" applyFont="1" applyFill="1" applyBorder="1" applyAlignment="1">
      <alignment horizontal="center" vertical="center" textRotation="90" wrapText="1"/>
    </xf>
    <xf numFmtId="0" fontId="12" fillId="2" borderId="23" xfId="0" applyFont="1" applyFill="1" applyBorder="1" applyAlignment="1">
      <alignment horizontal="center" vertical="center" textRotation="90" wrapText="1"/>
    </xf>
    <xf numFmtId="0" fontId="12" fillId="2" borderId="4"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11" xfId="0" applyFont="1" applyFill="1" applyBorder="1" applyAlignment="1">
      <alignment horizontal="center" vertical="center" textRotation="90"/>
    </xf>
    <xf numFmtId="0" fontId="12" fillId="2" borderId="4" xfId="0" applyFont="1" applyFill="1" applyBorder="1" applyAlignment="1">
      <alignment horizontal="center" vertical="center" textRotation="90"/>
    </xf>
    <xf numFmtId="0" fontId="12" fillId="2" borderId="9" xfId="0" applyFont="1" applyFill="1" applyBorder="1" applyAlignment="1">
      <alignment horizontal="center" vertical="center" textRotation="90"/>
    </xf>
    <xf numFmtId="0" fontId="12" fillId="2" borderId="20" xfId="0" applyFont="1" applyFill="1" applyBorder="1" applyAlignment="1">
      <alignment horizontal="center" vertical="center" textRotation="90" wrapText="1"/>
    </xf>
    <xf numFmtId="0" fontId="12" fillId="2" borderId="22" xfId="0" applyFont="1" applyFill="1" applyBorder="1" applyAlignment="1">
      <alignment horizontal="center" vertical="center" textRotation="90" wrapText="1"/>
    </xf>
    <xf numFmtId="0" fontId="10" fillId="0" borderId="0" xfId="0" applyFont="1" applyAlignment="1">
      <alignment horizontal="center"/>
    </xf>
    <xf numFmtId="0" fontId="11" fillId="0" borderId="0" xfId="0" applyFont="1" applyAlignment="1">
      <alignment horizontal="left" vertical="center" wrapText="1"/>
    </xf>
    <xf numFmtId="0" fontId="6" fillId="0" borderId="0" xfId="0" applyFont="1" applyAlignment="1">
      <alignment horizontal="left" vertical="center"/>
    </xf>
    <xf numFmtId="0" fontId="12" fillId="3" borderId="25" xfId="0" applyFont="1" applyFill="1" applyBorder="1" applyAlignment="1">
      <alignment horizontal="center" vertical="center" wrapText="1"/>
    </xf>
    <xf numFmtId="0" fontId="12" fillId="3" borderId="26" xfId="0" applyFont="1" applyFill="1" applyBorder="1" applyAlignment="1">
      <alignment horizontal="center" vertical="center" wrapText="1"/>
    </xf>
    <xf numFmtId="0" fontId="12" fillId="3" borderId="27" xfId="0" applyFont="1" applyFill="1" applyBorder="1" applyAlignment="1">
      <alignment horizontal="center" vertical="center" wrapText="1"/>
    </xf>
    <xf numFmtId="4" fontId="10" fillId="0" borderId="0" xfId="0" applyNumberFormat="1" applyFont="1" applyAlignment="1">
      <alignment horizontal="center" vertical="center"/>
    </xf>
    <xf numFmtId="0" fontId="10" fillId="0" borderId="0" xfId="0" applyFont="1" applyAlignment="1">
      <alignment horizontal="center" vertical="center"/>
    </xf>
    <xf numFmtId="0" fontId="16" fillId="4" borderId="25" xfId="0" applyFont="1" applyFill="1" applyBorder="1" applyAlignment="1">
      <alignment horizontal="center" vertical="center" wrapText="1"/>
    </xf>
    <xf numFmtId="0" fontId="16" fillId="4" borderId="26" xfId="0" applyFont="1" applyFill="1" applyBorder="1" applyAlignment="1">
      <alignment horizontal="center" vertical="center" wrapText="1"/>
    </xf>
    <xf numFmtId="0" fontId="11" fillId="4" borderId="30" xfId="0" applyFont="1" applyFill="1" applyBorder="1" applyAlignment="1">
      <alignment horizontal="center" vertical="center"/>
    </xf>
    <xf numFmtId="0" fontId="11" fillId="4" borderId="7" xfId="0" applyFont="1" applyFill="1" applyBorder="1" applyAlignment="1">
      <alignment horizontal="center" vertical="center"/>
    </xf>
    <xf numFmtId="0" fontId="4" fillId="2" borderId="20" xfId="0" applyFont="1" applyFill="1" applyBorder="1" applyAlignment="1">
      <alignment horizontal="center" vertical="center" textRotation="90" wrapText="1"/>
    </xf>
    <xf numFmtId="0" fontId="4" fillId="2" borderId="21" xfId="0" applyFont="1" applyFill="1" applyBorder="1" applyAlignment="1">
      <alignment horizontal="center" vertical="center" textRotation="90" wrapText="1"/>
    </xf>
    <xf numFmtId="0" fontId="4" fillId="2" borderId="4" xfId="0" applyFont="1" applyFill="1" applyBorder="1" applyAlignment="1">
      <alignment horizontal="center" vertical="center" textRotation="90" wrapText="1"/>
    </xf>
    <xf numFmtId="0" fontId="4" fillId="2" borderId="14" xfId="0" applyFont="1" applyFill="1" applyBorder="1" applyAlignment="1">
      <alignment horizontal="center" vertical="center" textRotation="90" wrapText="1"/>
    </xf>
    <xf numFmtId="0" fontId="12" fillId="2" borderId="19" xfId="0" applyFont="1" applyFill="1" applyBorder="1" applyAlignment="1">
      <alignment horizontal="center" vertical="center" textRotation="90" wrapText="1"/>
    </xf>
    <xf numFmtId="0" fontId="12" fillId="2" borderId="21" xfId="0" applyFont="1" applyFill="1" applyBorder="1" applyAlignment="1">
      <alignment horizontal="center" vertical="center" textRotation="90" wrapText="1"/>
    </xf>
    <xf numFmtId="0" fontId="4" fillId="2" borderId="11"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1" xfId="0" applyFont="1" applyFill="1" applyBorder="1" applyAlignment="1">
      <alignment horizontal="center" vertical="center" textRotation="90"/>
    </xf>
    <xf numFmtId="0" fontId="4" fillId="2" borderId="4" xfId="0" applyFont="1" applyFill="1" applyBorder="1" applyAlignment="1">
      <alignment horizontal="center" vertical="center" textRotation="90"/>
    </xf>
    <xf numFmtId="0" fontId="4" fillId="2" borderId="14" xfId="0" applyFont="1" applyFill="1" applyBorder="1" applyAlignment="1">
      <alignment horizontal="center" vertical="center" textRotation="90"/>
    </xf>
    <xf numFmtId="0" fontId="4" fillId="2" borderId="12" xfId="0" applyFont="1" applyFill="1" applyBorder="1" applyAlignment="1">
      <alignment horizontal="center" vertical="center" textRotation="90"/>
    </xf>
    <xf numFmtId="0" fontId="4" fillId="2" borderId="13" xfId="0" applyFont="1" applyFill="1" applyBorder="1" applyAlignment="1">
      <alignment horizontal="center" vertical="center" textRotation="90"/>
    </xf>
    <xf numFmtId="0" fontId="4" fillId="2" borderId="15" xfId="0" applyFont="1" applyFill="1" applyBorder="1" applyAlignment="1">
      <alignment horizontal="center" vertical="center" textRotation="90"/>
    </xf>
    <xf numFmtId="0" fontId="4" fillId="2" borderId="32"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12" fillId="2" borderId="11" xfId="0" applyFont="1" applyFill="1" applyBorder="1" applyAlignment="1">
      <alignment horizontal="center" vertical="center" textRotation="90" wrapText="1"/>
    </xf>
    <xf numFmtId="0" fontId="12" fillId="2" borderId="14" xfId="0" applyFont="1" applyFill="1" applyBorder="1" applyAlignment="1">
      <alignment horizontal="center" vertical="center" textRotation="90" wrapText="1"/>
    </xf>
    <xf numFmtId="0" fontId="4" fillId="2" borderId="1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8" xfId="0" applyFont="1" applyFill="1" applyBorder="1" applyAlignment="1">
      <alignment horizontal="center" vertical="center" textRotation="90" wrapText="1"/>
    </xf>
    <xf numFmtId="0" fontId="4" fillId="2" borderId="31" xfId="0" applyFont="1" applyFill="1" applyBorder="1" applyAlignment="1">
      <alignment horizontal="center" vertical="center" textRotation="90" wrapText="1"/>
    </xf>
    <xf numFmtId="0" fontId="4" fillId="2" borderId="13" xfId="0" applyFont="1" applyFill="1" applyBorder="1" applyAlignment="1">
      <alignment horizontal="center" vertical="center" textRotation="90" wrapText="1"/>
    </xf>
    <xf numFmtId="0" fontId="4" fillId="2" borderId="15" xfId="0" applyFont="1" applyFill="1" applyBorder="1" applyAlignment="1">
      <alignment horizontal="center" vertical="center" textRotation="90" wrapText="1"/>
    </xf>
    <xf numFmtId="0" fontId="4" fillId="2" borderId="6" xfId="0" applyFont="1" applyFill="1" applyBorder="1" applyAlignment="1">
      <alignment horizontal="center" vertical="center" textRotation="90" wrapText="1"/>
    </xf>
    <xf numFmtId="0" fontId="4" fillId="2" borderId="17" xfId="0" applyFont="1" applyFill="1" applyBorder="1" applyAlignment="1">
      <alignment horizontal="center" vertical="center" textRotation="90" wrapText="1"/>
    </xf>
  </cellXfs>
  <cellStyles count="4">
    <cellStyle name="Excel Built-in Normal" xfId="2" xr:uid="{8F9AAA0C-F416-404C-BD7C-3D87D50F480F}"/>
    <cellStyle name="Normal" xfId="0" builtinId="0"/>
    <cellStyle name="Normal 2 10 2 2" xfId="3" xr:uid="{969889FA-ED62-4B0D-8DCE-A6891BCAED45}"/>
    <cellStyle name="Percent" xfId="1" builtinId="5"/>
  </cellStyles>
  <dxfs count="18">
    <dxf>
      <font>
        <condense val="0"/>
        <extend val="0"/>
        <color indexed="9"/>
      </font>
    </dxf>
    <dxf>
      <font>
        <condense val="0"/>
        <extend val="0"/>
        <color indexed="9"/>
      </font>
    </dxf>
    <dxf>
      <font>
        <color rgb="FF9C0006"/>
      </font>
      <fill>
        <patternFill>
          <bgColor rgb="FFFFC7CE"/>
        </patternFill>
      </fill>
    </dxf>
    <dxf>
      <font>
        <condense val="0"/>
        <extend val="0"/>
        <color indexed="9"/>
      </font>
    </dxf>
    <dxf>
      <font>
        <condense val="0"/>
        <extend val="0"/>
        <color indexed="9"/>
      </font>
    </dxf>
    <dxf>
      <font>
        <color rgb="FF9C0006"/>
      </font>
      <fill>
        <patternFill>
          <bgColor rgb="FFFFC7CE"/>
        </patternFill>
      </fill>
    </dxf>
    <dxf>
      <font>
        <condense val="0"/>
        <extend val="0"/>
        <color indexed="9"/>
      </font>
    </dxf>
    <dxf>
      <font>
        <condense val="0"/>
        <extend val="0"/>
        <color indexed="9"/>
      </font>
    </dxf>
    <dxf>
      <font>
        <color rgb="FF9C0006"/>
      </font>
      <fill>
        <patternFill>
          <bgColor rgb="FFFFC7CE"/>
        </patternFill>
      </fill>
    </dxf>
    <dxf>
      <font>
        <condense val="0"/>
        <extend val="0"/>
        <color indexed="9"/>
      </font>
    </dxf>
    <dxf>
      <font>
        <condense val="0"/>
        <extend val="0"/>
        <color indexed="9"/>
      </font>
    </dxf>
    <dxf>
      <font>
        <color rgb="FF9C0006"/>
      </font>
      <fill>
        <patternFill>
          <bgColor rgb="FFFFC7CE"/>
        </patternFill>
      </fill>
    </dxf>
    <dxf>
      <font>
        <condense val="0"/>
        <extend val="0"/>
        <color indexed="9"/>
      </font>
    </dxf>
    <dxf>
      <font>
        <condense val="0"/>
        <extend val="0"/>
        <color indexed="9"/>
      </font>
    </dxf>
    <dxf>
      <font>
        <color rgb="FF9C0006"/>
      </font>
      <fill>
        <patternFill>
          <bgColor rgb="FFFFC7CE"/>
        </patternFill>
      </fill>
    </dxf>
    <dxf>
      <font>
        <condense val="0"/>
        <extend val="0"/>
        <color indexed="9"/>
      </font>
    </dxf>
    <dxf>
      <font>
        <condense val="0"/>
        <extend val="0"/>
        <color indexed="9"/>
      </font>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E00CB-80F9-4A8B-8FC2-51DFA2738646}">
  <dimension ref="A1:F30"/>
  <sheetViews>
    <sheetView view="pageLayout" topLeftCell="A11" zoomScaleNormal="100" workbookViewId="0">
      <selection activeCell="D11" sqref="D11"/>
    </sheetView>
  </sheetViews>
  <sheetFormatPr defaultRowHeight="15" x14ac:dyDescent="0.25"/>
  <cols>
    <col min="1" max="1" width="6.42578125" customWidth="1"/>
    <col min="4" max="4" width="40.85546875" customWidth="1"/>
    <col min="5" max="5" width="5.7109375" customWidth="1"/>
    <col min="6" max="6" width="12.7109375" customWidth="1"/>
  </cols>
  <sheetData>
    <row r="1" spans="1:6" x14ac:dyDescent="0.25">
      <c r="A1" s="3"/>
      <c r="B1" s="3"/>
      <c r="C1" s="3"/>
      <c r="D1" s="66" t="s">
        <v>9</v>
      </c>
      <c r="E1" s="66"/>
      <c r="F1" s="66"/>
    </row>
    <row r="2" spans="1:6" x14ac:dyDescent="0.25">
      <c r="A2" s="3"/>
      <c r="B2" s="3"/>
      <c r="C2" s="3"/>
      <c r="D2" s="66" t="s">
        <v>10</v>
      </c>
      <c r="E2" s="66"/>
      <c r="F2" s="66"/>
    </row>
    <row r="3" spans="1:6" x14ac:dyDescent="0.25">
      <c r="A3" s="3"/>
      <c r="B3" s="3"/>
      <c r="C3" s="3"/>
      <c r="D3" s="67" t="s">
        <v>11</v>
      </c>
      <c r="E3" s="67"/>
      <c r="F3" s="67"/>
    </row>
    <row r="4" spans="1:6" x14ac:dyDescent="0.25">
      <c r="A4" s="3"/>
      <c r="B4" s="3"/>
      <c r="C4" s="3"/>
      <c r="D4" s="3"/>
      <c r="E4" s="3"/>
      <c r="F4" s="3"/>
    </row>
    <row r="5" spans="1:6" ht="15.75" x14ac:dyDescent="0.25">
      <c r="A5" s="68" t="s">
        <v>12</v>
      </c>
      <c r="B5" s="68"/>
      <c r="C5" s="68"/>
      <c r="D5" s="68"/>
      <c r="E5" s="68"/>
      <c r="F5" s="68"/>
    </row>
    <row r="6" spans="1:6" x14ac:dyDescent="0.25">
      <c r="A6" s="6"/>
      <c r="B6" s="6"/>
      <c r="C6" s="6"/>
      <c r="D6" s="6"/>
      <c r="E6" s="6"/>
      <c r="F6" s="6"/>
    </row>
    <row r="7" spans="1:6" x14ac:dyDescent="0.25">
      <c r="A7" s="62" t="s">
        <v>13</v>
      </c>
      <c r="B7" s="62"/>
      <c r="C7" s="62"/>
      <c r="D7" s="63" t="s">
        <v>62</v>
      </c>
      <c r="E7" s="63"/>
      <c r="F7" s="63"/>
    </row>
    <row r="8" spans="1:6" x14ac:dyDescent="0.25">
      <c r="A8" s="62" t="s">
        <v>1</v>
      </c>
      <c r="B8" s="62"/>
      <c r="C8" s="62"/>
      <c r="D8" s="63" t="s">
        <v>62</v>
      </c>
      <c r="E8" s="63"/>
      <c r="F8" s="63"/>
    </row>
    <row r="9" spans="1:6" x14ac:dyDescent="0.25">
      <c r="A9" s="62" t="s">
        <v>14</v>
      </c>
      <c r="B9" s="62"/>
      <c r="C9" s="62"/>
      <c r="D9" s="62" t="s">
        <v>63</v>
      </c>
      <c r="E9" s="62"/>
      <c r="F9" s="62"/>
    </row>
    <row r="10" spans="1:6" x14ac:dyDescent="0.25">
      <c r="A10" s="62" t="s">
        <v>15</v>
      </c>
      <c r="B10" s="62"/>
      <c r="C10" s="62"/>
      <c r="D10" s="62" t="s">
        <v>153</v>
      </c>
      <c r="E10" s="62"/>
      <c r="F10" s="62"/>
    </row>
    <row r="11" spans="1:6" x14ac:dyDescent="0.25">
      <c r="A11" s="6"/>
      <c r="B11" s="6"/>
      <c r="C11" s="6"/>
      <c r="D11" s="6"/>
      <c r="E11" s="6"/>
      <c r="F11" s="6"/>
    </row>
    <row r="12" spans="1:6" x14ac:dyDescent="0.25">
      <c r="A12" s="6"/>
      <c r="B12" s="65" t="s">
        <v>16</v>
      </c>
      <c r="C12" s="65"/>
      <c r="D12" s="65"/>
      <c r="E12" s="65"/>
      <c r="F12" s="65"/>
    </row>
    <row r="13" spans="1:6" ht="42.75" customHeight="1" x14ac:dyDescent="0.25">
      <c r="A13" s="64" t="s">
        <v>0</v>
      </c>
      <c r="B13" s="64" t="s">
        <v>1</v>
      </c>
      <c r="C13" s="64"/>
      <c r="D13" s="64"/>
      <c r="E13" s="64"/>
      <c r="F13" s="64" t="s">
        <v>26</v>
      </c>
    </row>
    <row r="14" spans="1:6" x14ac:dyDescent="0.25">
      <c r="A14" s="64"/>
      <c r="B14" s="64"/>
      <c r="C14" s="64"/>
      <c r="D14" s="64"/>
      <c r="E14" s="64"/>
      <c r="F14" s="64"/>
    </row>
    <row r="15" spans="1:6" ht="13.5" customHeight="1" x14ac:dyDescent="0.25">
      <c r="A15" s="28">
        <v>1</v>
      </c>
      <c r="B15" s="77">
        <v>2</v>
      </c>
      <c r="C15" s="78"/>
      <c r="D15" s="78"/>
      <c r="E15" s="79"/>
      <c r="F15" s="28">
        <v>3</v>
      </c>
    </row>
    <row r="16" spans="1:6" ht="32.25" customHeight="1" x14ac:dyDescent="0.25">
      <c r="A16" s="29">
        <v>1</v>
      </c>
      <c r="B16" s="75" t="str">
        <f>D7</f>
        <v>Slokas ielas posma pārbūve no Dubultu prospekta līdz izejai uz jūru, Jūrmalā</v>
      </c>
      <c r="C16" s="75"/>
      <c r="D16" s="75"/>
      <c r="E16" s="75"/>
      <c r="F16" s="30">
        <f>Kopsavilkums!F19</f>
        <v>0</v>
      </c>
    </row>
    <row r="17" spans="1:6" x14ac:dyDescent="0.25">
      <c r="A17" s="31"/>
      <c r="B17" s="76" t="s">
        <v>5</v>
      </c>
      <c r="C17" s="76"/>
      <c r="D17" s="76"/>
      <c r="E17" s="76"/>
      <c r="F17" s="32">
        <f>+F16</f>
        <v>0</v>
      </c>
    </row>
    <row r="18" spans="1:6" x14ac:dyDescent="0.25">
      <c r="A18" s="33"/>
      <c r="B18" s="34"/>
      <c r="C18" s="6"/>
      <c r="D18" s="6"/>
      <c r="E18" s="6"/>
      <c r="F18" s="33"/>
    </row>
    <row r="19" spans="1:6" x14ac:dyDescent="0.25">
      <c r="A19" s="69" t="s">
        <v>6</v>
      </c>
      <c r="B19" s="70"/>
      <c r="C19" s="70"/>
      <c r="D19" s="71"/>
      <c r="E19" s="35">
        <v>0.05</v>
      </c>
      <c r="F19" s="30">
        <f>ROUND(F17*5%,2)</f>
        <v>0</v>
      </c>
    </row>
    <row r="20" spans="1:6" x14ac:dyDescent="0.25">
      <c r="A20" s="69" t="s">
        <v>3</v>
      </c>
      <c r="B20" s="70"/>
      <c r="C20" s="70"/>
      <c r="D20" s="70"/>
      <c r="E20" s="71"/>
      <c r="F20" s="36">
        <f>+F19+F17</f>
        <v>0</v>
      </c>
    </row>
    <row r="21" spans="1:6" x14ac:dyDescent="0.25">
      <c r="A21" s="69" t="s">
        <v>7</v>
      </c>
      <c r="B21" s="70"/>
      <c r="C21" s="70"/>
      <c r="D21" s="71"/>
      <c r="E21" s="35">
        <v>0.21</v>
      </c>
      <c r="F21" s="30">
        <f>ROUND(F20*21%,2)</f>
        <v>0</v>
      </c>
    </row>
    <row r="22" spans="1:6" x14ac:dyDescent="0.25">
      <c r="A22" s="72" t="s">
        <v>4</v>
      </c>
      <c r="B22" s="73"/>
      <c r="C22" s="73"/>
      <c r="D22" s="73"/>
      <c r="E22" s="74"/>
      <c r="F22" s="36">
        <f>+F21+F20</f>
        <v>0</v>
      </c>
    </row>
    <row r="23" spans="1:6" x14ac:dyDescent="0.25">
      <c r="A23" s="6"/>
      <c r="B23" s="6"/>
      <c r="C23" s="6"/>
      <c r="D23" s="6"/>
      <c r="E23" s="6"/>
      <c r="F23" s="6"/>
    </row>
    <row r="24" spans="1:6" x14ac:dyDescent="0.25">
      <c r="A24" s="6"/>
      <c r="B24" s="6"/>
      <c r="C24" s="6"/>
      <c r="D24" s="6"/>
      <c r="E24" s="6"/>
      <c r="F24" s="6"/>
    </row>
    <row r="25" spans="1:6" x14ac:dyDescent="0.25">
      <c r="A25" s="6"/>
      <c r="B25" s="6"/>
      <c r="C25" s="6"/>
      <c r="D25" s="6"/>
      <c r="E25" s="6"/>
      <c r="F25" s="6"/>
    </row>
    <row r="26" spans="1:6" x14ac:dyDescent="0.25">
      <c r="A26" s="23" t="s">
        <v>60</v>
      </c>
      <c r="B26" s="6"/>
      <c r="C26" s="6"/>
      <c r="D26" s="6"/>
      <c r="E26" s="6"/>
      <c r="F26" s="6"/>
    </row>
    <row r="27" spans="1:6" x14ac:dyDescent="0.25">
      <c r="A27" s="24"/>
      <c r="B27" s="6"/>
      <c r="C27" s="6"/>
      <c r="D27" s="6"/>
      <c r="E27" s="6"/>
      <c r="F27" s="6"/>
    </row>
    <row r="28" spans="1:6" x14ac:dyDescent="0.25">
      <c r="A28" s="23" t="s">
        <v>8</v>
      </c>
      <c r="B28" s="6"/>
      <c r="C28" s="6"/>
      <c r="D28" s="6"/>
      <c r="E28" s="6"/>
      <c r="F28" s="6"/>
    </row>
    <row r="29" spans="1:6" x14ac:dyDescent="0.25">
      <c r="A29" s="6"/>
      <c r="B29" s="6"/>
      <c r="C29" s="6"/>
      <c r="D29" s="6"/>
      <c r="E29" s="6"/>
      <c r="F29" s="6"/>
    </row>
    <row r="30" spans="1:6" x14ac:dyDescent="0.25">
      <c r="A30" s="6"/>
      <c r="B30" s="6"/>
      <c r="C30" s="6"/>
      <c r="D30" s="6"/>
      <c r="E30" s="6"/>
      <c r="F30" s="6"/>
    </row>
  </sheetData>
  <mergeCells count="23">
    <mergeCell ref="A20:E20"/>
    <mergeCell ref="A21:D21"/>
    <mergeCell ref="A22:E22"/>
    <mergeCell ref="B13:E14"/>
    <mergeCell ref="B16:E16"/>
    <mergeCell ref="B17:E17"/>
    <mergeCell ref="A13:A14"/>
    <mergeCell ref="A19:D19"/>
    <mergeCell ref="B15:E15"/>
    <mergeCell ref="D1:F1"/>
    <mergeCell ref="D2:F2"/>
    <mergeCell ref="D3:F3"/>
    <mergeCell ref="A5:F5"/>
    <mergeCell ref="A7:C7"/>
    <mergeCell ref="A8:C8"/>
    <mergeCell ref="A9:C9"/>
    <mergeCell ref="A10:C10"/>
    <mergeCell ref="D7:F7"/>
    <mergeCell ref="F13:F14"/>
    <mergeCell ref="D8:F8"/>
    <mergeCell ref="D9:F9"/>
    <mergeCell ref="D10:F10"/>
    <mergeCell ref="B12:F1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3745A-5DD2-48E2-904C-4E929EFB1D0A}">
  <dimension ref="A1:L28"/>
  <sheetViews>
    <sheetView showWhiteSpace="0" view="pageLayout" zoomScaleNormal="100" workbookViewId="0">
      <selection activeCell="A19" sqref="A19:E19"/>
    </sheetView>
  </sheetViews>
  <sheetFormatPr defaultColWidth="208.85546875" defaultRowHeight="15" x14ac:dyDescent="0.25"/>
  <cols>
    <col min="1" max="1" width="5" customWidth="1"/>
    <col min="2" max="2" width="7.28515625" customWidth="1"/>
    <col min="3" max="3" width="8.42578125" customWidth="1"/>
    <col min="4" max="4" width="32.5703125" customWidth="1"/>
    <col min="5" max="5" width="4" customWidth="1"/>
    <col min="6" max="6" width="14.140625" customWidth="1"/>
    <col min="7" max="10" width="12" customWidth="1"/>
  </cols>
  <sheetData>
    <row r="1" spans="1:12" x14ac:dyDescent="0.25">
      <c r="A1" s="3"/>
      <c r="B1" s="3"/>
      <c r="C1" s="3"/>
      <c r="D1" s="3"/>
      <c r="E1" s="3"/>
      <c r="F1" s="3"/>
      <c r="G1" s="3"/>
      <c r="H1" s="3"/>
      <c r="I1" s="3"/>
      <c r="J1" s="3"/>
    </row>
    <row r="2" spans="1:12" x14ac:dyDescent="0.25">
      <c r="A2" s="81" t="s">
        <v>17</v>
      </c>
      <c r="B2" s="81"/>
      <c r="C2" s="81"/>
      <c r="D2" s="81"/>
      <c r="E2" s="81"/>
      <c r="F2" s="81"/>
      <c r="G2" s="81"/>
      <c r="H2" s="81"/>
      <c r="I2" s="81"/>
      <c r="J2" s="81"/>
      <c r="K2" s="1"/>
      <c r="L2" s="1"/>
    </row>
    <row r="3" spans="1:12" x14ac:dyDescent="0.25">
      <c r="A3" s="3"/>
      <c r="B3" s="3"/>
      <c r="C3" s="3"/>
      <c r="D3" s="3"/>
      <c r="E3" s="3"/>
      <c r="F3" s="3"/>
      <c r="G3" s="3"/>
      <c r="H3" s="3"/>
      <c r="I3" s="3"/>
      <c r="J3" s="3"/>
    </row>
    <row r="4" spans="1:12" ht="15" customHeight="1" x14ac:dyDescent="0.25">
      <c r="A4" s="84" t="s">
        <v>13</v>
      </c>
      <c r="B4" s="84"/>
      <c r="C4" s="84"/>
      <c r="D4" s="82" t="str">
        <f>'Būvniecības koptāme'!D7</f>
        <v>Slokas ielas posma pārbūve no Dubultu prospekta līdz izejai uz jūru, Jūrmalā</v>
      </c>
      <c r="E4" s="82"/>
      <c r="F4" s="82"/>
      <c r="G4" s="82"/>
      <c r="H4" s="82"/>
      <c r="I4" s="82"/>
      <c r="J4" s="82"/>
    </row>
    <row r="5" spans="1:12" x14ac:dyDescent="0.25">
      <c r="A5" s="84" t="s">
        <v>1</v>
      </c>
      <c r="B5" s="84"/>
      <c r="C5" s="84"/>
      <c r="D5" s="82" t="str">
        <f>'Būvniecības koptāme'!D8</f>
        <v>Slokas ielas posma pārbūve no Dubultu prospekta līdz izejai uz jūru, Jūrmalā</v>
      </c>
      <c r="E5" s="82"/>
      <c r="F5" s="82"/>
      <c r="G5" s="82"/>
      <c r="H5" s="82"/>
      <c r="I5" s="82"/>
      <c r="J5" s="82"/>
    </row>
    <row r="6" spans="1:12" x14ac:dyDescent="0.25">
      <c r="A6" s="84" t="s">
        <v>14</v>
      </c>
      <c r="B6" s="84"/>
      <c r="C6" s="84"/>
      <c r="D6" s="82" t="str">
        <f>'Būvniecības koptāme'!D9</f>
        <v>Slokas iela, Jūrmala</v>
      </c>
      <c r="E6" s="82"/>
      <c r="F6" s="82"/>
      <c r="G6" s="82"/>
      <c r="H6" s="82"/>
      <c r="I6" s="82"/>
      <c r="J6" s="82"/>
    </row>
    <row r="7" spans="1:12" x14ac:dyDescent="0.25">
      <c r="A7" s="84" t="s">
        <v>15</v>
      </c>
      <c r="B7" s="84"/>
      <c r="C7" s="84"/>
      <c r="D7" s="82" t="str">
        <f>'Būvniecības koptāme'!D10</f>
        <v>JVA 2026/70</v>
      </c>
      <c r="E7" s="82"/>
      <c r="F7" s="82"/>
      <c r="G7" s="82"/>
      <c r="H7" s="82"/>
      <c r="I7" s="82"/>
      <c r="J7" s="82"/>
    </row>
    <row r="8" spans="1:12" x14ac:dyDescent="0.25">
      <c r="A8" s="6"/>
      <c r="B8" s="6"/>
      <c r="C8" s="6"/>
      <c r="D8" s="6"/>
      <c r="E8" s="6"/>
      <c r="F8" s="6"/>
      <c r="G8" s="6" t="s">
        <v>31</v>
      </c>
      <c r="H8" s="6"/>
      <c r="I8" s="14">
        <f>+J15</f>
        <v>0</v>
      </c>
      <c r="J8" s="6"/>
    </row>
    <row r="9" spans="1:12" ht="12.75" customHeight="1" x14ac:dyDescent="0.25">
      <c r="A9" s="6"/>
      <c r="B9" s="6"/>
      <c r="C9" s="6" t="s">
        <v>16</v>
      </c>
      <c r="D9" s="6"/>
      <c r="E9" s="6"/>
      <c r="F9" s="6"/>
      <c r="G9" s="6"/>
      <c r="H9" s="6"/>
      <c r="I9" s="6"/>
      <c r="J9" s="6"/>
    </row>
    <row r="10" spans="1:12" ht="9.75" customHeight="1" x14ac:dyDescent="0.25">
      <c r="A10" s="6"/>
      <c r="B10" s="6"/>
      <c r="C10" s="6"/>
      <c r="D10" s="6"/>
      <c r="E10" s="6"/>
      <c r="F10" s="6"/>
      <c r="G10" s="6"/>
      <c r="H10" s="6"/>
      <c r="I10" s="6"/>
      <c r="J10" s="6"/>
    </row>
    <row r="11" spans="1:12" x14ac:dyDescent="0.25">
      <c r="A11" s="64" t="s">
        <v>0</v>
      </c>
      <c r="B11" s="64" t="s">
        <v>18</v>
      </c>
      <c r="C11" s="64" t="s">
        <v>19</v>
      </c>
      <c r="D11" s="64"/>
      <c r="E11" s="64"/>
      <c r="F11" s="64" t="s">
        <v>22</v>
      </c>
      <c r="G11" s="85" t="s">
        <v>20</v>
      </c>
      <c r="H11" s="85"/>
      <c r="I11" s="85"/>
      <c r="J11" s="64" t="s">
        <v>21</v>
      </c>
    </row>
    <row r="12" spans="1:12" ht="34.5" customHeight="1" x14ac:dyDescent="0.25">
      <c r="A12" s="64"/>
      <c r="B12" s="64"/>
      <c r="C12" s="64"/>
      <c r="D12" s="64"/>
      <c r="E12" s="64"/>
      <c r="F12" s="64"/>
      <c r="G12" s="2" t="s">
        <v>23</v>
      </c>
      <c r="H12" s="2" t="s">
        <v>24</v>
      </c>
      <c r="I12" s="2" t="s">
        <v>25</v>
      </c>
      <c r="J12" s="64"/>
    </row>
    <row r="13" spans="1:12" x14ac:dyDescent="0.25">
      <c r="A13" s="4">
        <v>1</v>
      </c>
      <c r="B13" s="4">
        <v>1</v>
      </c>
      <c r="C13" s="83" t="str">
        <f>'1_CD'!A2</f>
        <v xml:space="preserve">TS-CD - Ceļa darbi </v>
      </c>
      <c r="D13" s="83"/>
      <c r="E13" s="83"/>
      <c r="F13" s="25">
        <f>'1_CD'!P57</f>
        <v>0</v>
      </c>
      <c r="G13" s="25">
        <f>'1_CD'!M57</f>
        <v>0</v>
      </c>
      <c r="H13" s="25">
        <f>'1_CD'!N57</f>
        <v>0</v>
      </c>
      <c r="I13" s="25">
        <f>'1_CD'!O57</f>
        <v>0</v>
      </c>
      <c r="J13" s="25">
        <f>'1_CD'!L57</f>
        <v>0</v>
      </c>
    </row>
    <row r="14" spans="1:12" x14ac:dyDescent="0.25">
      <c r="A14" s="4">
        <v>2</v>
      </c>
      <c r="B14" s="4">
        <v>2</v>
      </c>
      <c r="C14" s="83" t="str">
        <f>'2_ELT'!A2</f>
        <v>ELT - Elektroapgāde (ārējā) - apgaismojums</v>
      </c>
      <c r="D14" s="83"/>
      <c r="E14" s="83"/>
      <c r="F14" s="25">
        <f>'2_ELT'!P54</f>
        <v>0</v>
      </c>
      <c r="G14" s="25">
        <f>'2_ELT'!M54</f>
        <v>0</v>
      </c>
      <c r="H14" s="25">
        <f>'2_ELT'!N54</f>
        <v>0</v>
      </c>
      <c r="I14" s="25">
        <f>'2_ELT'!O54</f>
        <v>0</v>
      </c>
      <c r="J14" s="25">
        <f>'2_ELT'!L54</f>
        <v>0</v>
      </c>
    </row>
    <row r="15" spans="1:12" x14ac:dyDescent="0.25">
      <c r="A15" s="76" t="s">
        <v>2</v>
      </c>
      <c r="B15" s="76"/>
      <c r="C15" s="76"/>
      <c r="D15" s="76"/>
      <c r="E15" s="76"/>
      <c r="F15" s="26">
        <f>SUM(F13:F14)</f>
        <v>0</v>
      </c>
      <c r="G15" s="26">
        <f>SUM(G13:G14)</f>
        <v>0</v>
      </c>
      <c r="H15" s="26">
        <f>SUM(H13:H14)</f>
        <v>0</v>
      </c>
      <c r="I15" s="26">
        <f>SUM(I13:I14)</f>
        <v>0</v>
      </c>
      <c r="J15" s="26">
        <f>SUM(J13:J14)</f>
        <v>0</v>
      </c>
    </row>
    <row r="16" spans="1:12" x14ac:dyDescent="0.25">
      <c r="A16" s="76" t="s">
        <v>27</v>
      </c>
      <c r="B16" s="76"/>
      <c r="C16" s="76"/>
      <c r="D16" s="76"/>
      <c r="E16" s="27">
        <v>0</v>
      </c>
      <c r="F16" s="26">
        <f>ROUND(F15*E16,2)</f>
        <v>0</v>
      </c>
      <c r="G16" s="6"/>
      <c r="H16" s="6"/>
      <c r="I16" s="6"/>
      <c r="J16" s="6"/>
    </row>
    <row r="17" spans="1:10" x14ac:dyDescent="0.25">
      <c r="A17" s="80" t="s">
        <v>28</v>
      </c>
      <c r="B17" s="80"/>
      <c r="C17" s="80"/>
      <c r="D17" s="80"/>
      <c r="E17" s="27">
        <v>0</v>
      </c>
      <c r="F17" s="26">
        <f>+ROUND(F16*E17,2)</f>
        <v>0</v>
      </c>
      <c r="G17" s="6"/>
      <c r="H17" s="6"/>
      <c r="I17" s="6"/>
      <c r="J17" s="6"/>
    </row>
    <row r="18" spans="1:10" x14ac:dyDescent="0.25">
      <c r="A18" s="76" t="s">
        <v>29</v>
      </c>
      <c r="B18" s="76"/>
      <c r="C18" s="76"/>
      <c r="D18" s="76"/>
      <c r="E18" s="27">
        <v>0</v>
      </c>
      <c r="F18" s="26">
        <f>ROUND(F15*E18,2)</f>
        <v>0</v>
      </c>
      <c r="G18" s="6"/>
      <c r="H18" s="37"/>
      <c r="I18" s="6"/>
      <c r="J18" s="6"/>
    </row>
    <row r="19" spans="1:10" ht="15" customHeight="1" x14ac:dyDescent="0.25">
      <c r="A19" s="76" t="s">
        <v>30</v>
      </c>
      <c r="B19" s="76"/>
      <c r="C19" s="76"/>
      <c r="D19" s="76"/>
      <c r="E19" s="76"/>
      <c r="F19" s="26">
        <f>+F15+F16+F18</f>
        <v>0</v>
      </c>
      <c r="G19" s="6"/>
      <c r="H19" s="37"/>
      <c r="I19" s="6"/>
      <c r="J19" s="6"/>
    </row>
    <row r="20" spans="1:10" x14ac:dyDescent="0.25">
      <c r="A20" s="6"/>
      <c r="B20" s="6"/>
      <c r="C20" s="6"/>
      <c r="D20" s="6"/>
      <c r="E20" s="6"/>
      <c r="F20" s="6"/>
      <c r="G20" s="6"/>
      <c r="H20" s="37"/>
      <c r="I20" s="6"/>
      <c r="J20" s="6"/>
    </row>
    <row r="21" spans="1:10" x14ac:dyDescent="0.25">
      <c r="A21" s="6"/>
      <c r="B21" s="6"/>
      <c r="C21" s="6"/>
      <c r="D21" s="6"/>
      <c r="E21" s="6"/>
      <c r="F21" s="6"/>
      <c r="G21" s="6"/>
      <c r="H21" s="37"/>
      <c r="I21" s="6"/>
      <c r="J21" s="6"/>
    </row>
    <row r="22" spans="1:10" x14ac:dyDescent="0.25">
      <c r="A22" s="6"/>
      <c r="B22" s="6"/>
      <c r="C22" s="6"/>
      <c r="D22" s="6"/>
      <c r="E22" s="6"/>
      <c r="F22" s="6"/>
      <c r="G22" s="6"/>
      <c r="H22" s="37"/>
      <c r="I22" s="6"/>
      <c r="J22" s="6"/>
    </row>
    <row r="23" spans="1:10" x14ac:dyDescent="0.25">
      <c r="A23" s="6"/>
      <c r="B23" s="6"/>
      <c r="C23" s="6"/>
      <c r="D23" s="6"/>
      <c r="E23" s="6"/>
      <c r="F23" s="6"/>
      <c r="G23" s="6"/>
      <c r="H23" s="6"/>
      <c r="I23" s="6"/>
      <c r="J23" s="6"/>
    </row>
    <row r="24" spans="1:10" x14ac:dyDescent="0.25">
      <c r="A24" s="23" t="s">
        <v>58</v>
      </c>
      <c r="B24" s="6"/>
      <c r="C24" s="6"/>
      <c r="D24" s="6"/>
      <c r="E24" s="6"/>
      <c r="F24" s="6"/>
      <c r="G24" s="6"/>
      <c r="H24" s="6"/>
      <c r="I24" s="6"/>
      <c r="J24" s="6"/>
    </row>
    <row r="25" spans="1:10" x14ac:dyDescent="0.25">
      <c r="A25" s="24"/>
      <c r="B25" s="6"/>
      <c r="C25" s="6"/>
      <c r="D25" s="6"/>
      <c r="E25" s="6"/>
      <c r="F25" s="6"/>
      <c r="G25" s="6"/>
      <c r="H25" s="6"/>
      <c r="I25" s="6"/>
      <c r="J25" s="6"/>
    </row>
    <row r="26" spans="1:10" x14ac:dyDescent="0.25">
      <c r="A26" s="23" t="s">
        <v>8</v>
      </c>
      <c r="B26" s="6"/>
      <c r="C26" s="6"/>
      <c r="D26" s="6"/>
      <c r="E26" s="6"/>
      <c r="F26" s="6"/>
      <c r="G26" s="6"/>
      <c r="H26" s="6"/>
      <c r="I26" s="6"/>
      <c r="J26" s="6"/>
    </row>
    <row r="27" spans="1:10" x14ac:dyDescent="0.25">
      <c r="A27" s="3"/>
      <c r="B27" s="3"/>
      <c r="C27" s="3"/>
      <c r="D27" s="3"/>
      <c r="E27" s="3"/>
      <c r="F27" s="3"/>
      <c r="G27" s="3"/>
      <c r="H27" s="3"/>
      <c r="I27" s="3"/>
      <c r="J27" s="3"/>
    </row>
    <row r="28" spans="1:10" x14ac:dyDescent="0.25">
      <c r="A28" s="3"/>
      <c r="B28" s="3"/>
      <c r="C28" s="3"/>
      <c r="D28" s="3"/>
      <c r="E28" s="3"/>
      <c r="F28" s="3"/>
      <c r="G28" s="3"/>
      <c r="H28" s="3"/>
      <c r="I28" s="3"/>
      <c r="J28" s="3"/>
    </row>
  </sheetData>
  <mergeCells count="22">
    <mergeCell ref="C11:E12"/>
    <mergeCell ref="F11:F12"/>
    <mergeCell ref="G11:I11"/>
    <mergeCell ref="A5:C5"/>
    <mergeCell ref="A6:C6"/>
    <mergeCell ref="A7:C7"/>
    <mergeCell ref="A17:D17"/>
    <mergeCell ref="A18:D18"/>
    <mergeCell ref="A19:E19"/>
    <mergeCell ref="A2:J2"/>
    <mergeCell ref="D4:J4"/>
    <mergeCell ref="D5:J5"/>
    <mergeCell ref="D6:J6"/>
    <mergeCell ref="D7:J7"/>
    <mergeCell ref="J11:J12"/>
    <mergeCell ref="C13:E13"/>
    <mergeCell ref="C14:E14"/>
    <mergeCell ref="A15:E15"/>
    <mergeCell ref="A16:D16"/>
    <mergeCell ref="A11:A12"/>
    <mergeCell ref="B11:B12"/>
    <mergeCell ref="A4:C4"/>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B134F-EC7D-415C-A3C5-BD44C91E3FE6}">
  <dimension ref="A1:P67"/>
  <sheetViews>
    <sheetView tabSelected="1" showWhiteSpace="0" topLeftCell="A29" zoomScale="130" zoomScaleNormal="130" workbookViewId="0">
      <selection activeCell="F34" sqref="F34"/>
    </sheetView>
  </sheetViews>
  <sheetFormatPr defaultColWidth="208.85546875" defaultRowHeight="15" x14ac:dyDescent="0.25"/>
  <cols>
    <col min="1" max="1" width="3.140625" style="3" customWidth="1"/>
    <col min="2" max="2" width="5.7109375" style="3" customWidth="1"/>
    <col min="3" max="3" width="28.85546875" style="3" customWidth="1"/>
    <col min="4" max="4" width="5.85546875" style="3" customWidth="1"/>
    <col min="5" max="5" width="7.85546875" style="3" customWidth="1"/>
    <col min="6" max="6" width="7" style="3" customWidth="1"/>
    <col min="7" max="16" width="7.7109375" style="3" customWidth="1"/>
    <col min="17" max="17" width="24.7109375" style="3" customWidth="1"/>
    <col min="18" max="16384" width="208.85546875" style="3"/>
  </cols>
  <sheetData>
    <row r="1" spans="1:16" x14ac:dyDescent="0.25">
      <c r="A1" s="81" t="s">
        <v>46</v>
      </c>
      <c r="B1" s="81"/>
      <c r="C1" s="81"/>
      <c r="D1" s="81"/>
      <c r="E1" s="81"/>
      <c r="F1" s="81"/>
      <c r="G1" s="81"/>
      <c r="H1" s="81"/>
      <c r="I1" s="81"/>
      <c r="J1" s="81"/>
      <c r="K1" s="81"/>
      <c r="L1" s="81"/>
      <c r="M1" s="81"/>
      <c r="N1" s="81"/>
      <c r="O1" s="81"/>
      <c r="P1" s="81"/>
    </row>
    <row r="2" spans="1:16" x14ac:dyDescent="0.25">
      <c r="A2" s="105" t="s">
        <v>47</v>
      </c>
      <c r="B2" s="105"/>
      <c r="C2" s="105"/>
      <c r="D2" s="105"/>
      <c r="E2" s="105"/>
      <c r="F2" s="105"/>
      <c r="G2" s="105"/>
      <c r="H2" s="105"/>
      <c r="I2" s="105"/>
      <c r="J2" s="105"/>
      <c r="K2" s="105"/>
      <c r="L2" s="105"/>
      <c r="M2" s="105"/>
      <c r="N2" s="105"/>
      <c r="O2" s="105"/>
      <c r="P2" s="105"/>
    </row>
    <row r="4" spans="1:16" x14ac:dyDescent="0.25">
      <c r="A4" s="62" t="s">
        <v>13</v>
      </c>
      <c r="B4" s="62"/>
      <c r="C4" s="62"/>
      <c r="D4" s="82" t="str">
        <f>'Būvniecības koptāme'!D7</f>
        <v>Slokas ielas posma pārbūve no Dubultu prospekta līdz izejai uz jūru, Jūrmalā</v>
      </c>
      <c r="E4" s="82"/>
      <c r="F4" s="82"/>
      <c r="G4" s="82"/>
      <c r="H4" s="82"/>
      <c r="I4" s="82"/>
      <c r="J4" s="82"/>
      <c r="K4" s="82"/>
      <c r="L4" s="82"/>
      <c r="M4" s="82"/>
      <c r="N4" s="82"/>
      <c r="O4" s="82"/>
      <c r="P4" s="82"/>
    </row>
    <row r="5" spans="1:16" x14ac:dyDescent="0.25">
      <c r="A5" s="62" t="s">
        <v>1</v>
      </c>
      <c r="B5" s="62"/>
      <c r="C5" s="62"/>
      <c r="D5" s="82" t="str">
        <f>'Būvniecības koptāme'!D8</f>
        <v>Slokas ielas posma pārbūve no Dubultu prospekta līdz izejai uz jūru, Jūrmalā</v>
      </c>
      <c r="E5" s="82"/>
      <c r="F5" s="82"/>
      <c r="G5" s="82"/>
      <c r="H5" s="82"/>
      <c r="I5" s="82"/>
      <c r="J5" s="82"/>
      <c r="K5" s="82"/>
      <c r="L5" s="82"/>
      <c r="M5" s="82"/>
      <c r="N5" s="82"/>
      <c r="O5" s="82"/>
      <c r="P5" s="82"/>
    </row>
    <row r="6" spans="1:16" x14ac:dyDescent="0.25">
      <c r="A6" s="62" t="s">
        <v>14</v>
      </c>
      <c r="B6" s="62"/>
      <c r="C6" s="62"/>
      <c r="D6" s="82" t="str">
        <f>'Būvniecības koptāme'!D9</f>
        <v>Slokas iela, Jūrmala</v>
      </c>
      <c r="E6" s="82"/>
      <c r="F6" s="82"/>
      <c r="G6" s="82"/>
      <c r="H6" s="82"/>
      <c r="I6" s="82"/>
      <c r="J6" s="82"/>
      <c r="K6" s="82"/>
      <c r="L6" s="82"/>
      <c r="M6" s="82"/>
      <c r="N6" s="82"/>
      <c r="O6" s="82"/>
      <c r="P6" s="82"/>
    </row>
    <row r="7" spans="1:16" x14ac:dyDescent="0.25">
      <c r="A7" s="62" t="s">
        <v>15</v>
      </c>
      <c r="B7" s="62"/>
      <c r="C7" s="62"/>
      <c r="D7" s="82" t="str">
        <f>'Būvniecības koptāme'!D10</f>
        <v>JVA 2026/70</v>
      </c>
      <c r="E7" s="82"/>
      <c r="F7" s="82"/>
      <c r="G7" s="82"/>
      <c r="H7" s="82"/>
      <c r="I7" s="82"/>
      <c r="J7" s="82"/>
      <c r="K7" s="82"/>
      <c r="L7" s="82"/>
      <c r="M7" s="82"/>
      <c r="N7" s="82"/>
      <c r="O7" s="82"/>
      <c r="P7" s="82"/>
    </row>
    <row r="8" spans="1:16" x14ac:dyDescent="0.25">
      <c r="A8" s="6"/>
      <c r="B8" s="6"/>
      <c r="C8" s="6"/>
      <c r="D8" s="6"/>
      <c r="E8" s="5"/>
      <c r="F8" s="5"/>
      <c r="G8" s="5"/>
      <c r="H8" s="5"/>
      <c r="I8" s="5"/>
      <c r="J8" s="5"/>
      <c r="K8" s="5"/>
      <c r="L8" s="84" t="s">
        <v>48</v>
      </c>
      <c r="M8" s="84"/>
      <c r="N8" s="111">
        <f>P57</f>
        <v>0</v>
      </c>
      <c r="O8" s="112"/>
      <c r="P8" s="6"/>
    </row>
    <row r="9" spans="1:16" ht="15.75" thickBot="1" x14ac:dyDescent="0.3">
      <c r="A9" s="107" t="s">
        <v>50</v>
      </c>
      <c r="B9" s="107"/>
      <c r="C9" s="107"/>
      <c r="D9" s="107"/>
      <c r="E9" s="5"/>
      <c r="F9" s="5"/>
      <c r="G9" s="5"/>
      <c r="H9" s="5"/>
      <c r="I9" s="5"/>
      <c r="J9" s="5"/>
      <c r="K9" s="5"/>
      <c r="L9" s="84" t="s">
        <v>49</v>
      </c>
      <c r="M9" s="84"/>
      <c r="N9" s="84"/>
      <c r="O9" s="84"/>
      <c r="P9" s="84"/>
    </row>
    <row r="10" spans="1:16" ht="21" customHeight="1" x14ac:dyDescent="0.25">
      <c r="A10" s="96" t="s">
        <v>64</v>
      </c>
      <c r="B10" s="96" t="s">
        <v>32</v>
      </c>
      <c r="C10" s="94" t="s">
        <v>33</v>
      </c>
      <c r="D10" s="100" t="s">
        <v>34</v>
      </c>
      <c r="E10" s="90" t="s">
        <v>35</v>
      </c>
      <c r="F10" s="93" t="s">
        <v>36</v>
      </c>
      <c r="G10" s="94"/>
      <c r="H10" s="94"/>
      <c r="I10" s="94"/>
      <c r="J10" s="94"/>
      <c r="K10" s="95"/>
      <c r="L10" s="93" t="s">
        <v>37</v>
      </c>
      <c r="M10" s="94"/>
      <c r="N10" s="94"/>
      <c r="O10" s="94"/>
      <c r="P10" s="95"/>
    </row>
    <row r="11" spans="1:16" ht="18.75" customHeight="1" x14ac:dyDescent="0.25">
      <c r="A11" s="97"/>
      <c r="B11" s="97"/>
      <c r="C11" s="98"/>
      <c r="D11" s="101"/>
      <c r="E11" s="91"/>
      <c r="F11" s="103" t="s">
        <v>38</v>
      </c>
      <c r="G11" s="86" t="s">
        <v>39</v>
      </c>
      <c r="H11" s="86" t="s">
        <v>40</v>
      </c>
      <c r="I11" s="86" t="s">
        <v>41</v>
      </c>
      <c r="J11" s="86" t="s">
        <v>42</v>
      </c>
      <c r="K11" s="88" t="s">
        <v>2</v>
      </c>
      <c r="L11" s="103" t="s">
        <v>43</v>
      </c>
      <c r="M11" s="86" t="s">
        <v>40</v>
      </c>
      <c r="N11" s="86" t="s">
        <v>44</v>
      </c>
      <c r="O11" s="86" t="s">
        <v>42</v>
      </c>
      <c r="P11" s="88" t="s">
        <v>45</v>
      </c>
    </row>
    <row r="12" spans="1:16" ht="69" customHeight="1" x14ac:dyDescent="0.25">
      <c r="A12" s="97"/>
      <c r="B12" s="97"/>
      <c r="C12" s="99"/>
      <c r="D12" s="102"/>
      <c r="E12" s="92"/>
      <c r="F12" s="104"/>
      <c r="G12" s="87"/>
      <c r="H12" s="87"/>
      <c r="I12" s="87"/>
      <c r="J12" s="87"/>
      <c r="K12" s="89"/>
      <c r="L12" s="104"/>
      <c r="M12" s="87"/>
      <c r="N12" s="87"/>
      <c r="O12" s="87"/>
      <c r="P12" s="89"/>
    </row>
    <row r="13" spans="1:16" ht="9" customHeight="1" x14ac:dyDescent="0.25">
      <c r="A13" s="46">
        <v>1</v>
      </c>
      <c r="B13" s="46">
        <v>2</v>
      </c>
      <c r="C13" s="47">
        <v>3</v>
      </c>
      <c r="D13" s="47">
        <v>4</v>
      </c>
      <c r="E13" s="46">
        <v>5</v>
      </c>
      <c r="F13" s="46">
        <v>6</v>
      </c>
      <c r="G13" s="46">
        <v>7</v>
      </c>
      <c r="H13" s="46">
        <v>8</v>
      </c>
      <c r="I13" s="46">
        <v>9</v>
      </c>
      <c r="J13" s="46">
        <v>10</v>
      </c>
      <c r="K13" s="46">
        <v>11</v>
      </c>
      <c r="L13" s="46">
        <v>12</v>
      </c>
      <c r="M13" s="46">
        <v>13</v>
      </c>
      <c r="N13" s="46">
        <v>14</v>
      </c>
      <c r="O13" s="46">
        <v>15</v>
      </c>
      <c r="P13" s="46">
        <v>16</v>
      </c>
    </row>
    <row r="14" spans="1:16" x14ac:dyDescent="0.25">
      <c r="A14" s="10">
        <v>1</v>
      </c>
      <c r="B14" s="48" t="s">
        <v>65</v>
      </c>
      <c r="C14" s="38" t="s">
        <v>66</v>
      </c>
      <c r="D14" s="39" t="s">
        <v>52</v>
      </c>
      <c r="E14" s="40">
        <v>276</v>
      </c>
      <c r="F14" s="8"/>
      <c r="G14" s="7"/>
      <c r="H14" s="7">
        <f>ROUND(F14*G14,2)</f>
        <v>0</v>
      </c>
      <c r="I14" s="7"/>
      <c r="J14" s="7"/>
      <c r="K14" s="9">
        <f>SUM(H14+I14+J14)</f>
        <v>0</v>
      </c>
      <c r="L14" s="8">
        <f>ROUND(E14*F14,2)</f>
        <v>0</v>
      </c>
      <c r="M14" s="7">
        <f>ROUND(E14*H14,2)</f>
        <v>0</v>
      </c>
      <c r="N14" s="7">
        <f>ROUND(E14*I14,2)</f>
        <v>0</v>
      </c>
      <c r="O14" s="7">
        <f>ROUND(E14*J14,2)</f>
        <v>0</v>
      </c>
      <c r="P14" s="9">
        <f>SUM(M14+N14+O14)</f>
        <v>0</v>
      </c>
    </row>
    <row r="15" spans="1:16" ht="22.5" x14ac:dyDescent="0.25">
      <c r="A15" s="10">
        <v>2</v>
      </c>
      <c r="B15" s="48" t="s">
        <v>65</v>
      </c>
      <c r="C15" s="38" t="s">
        <v>145</v>
      </c>
      <c r="D15" s="39" t="s">
        <v>52</v>
      </c>
      <c r="E15" s="40">
        <v>100</v>
      </c>
      <c r="F15" s="8"/>
      <c r="G15" s="7"/>
      <c r="H15" s="7">
        <f t="shared" ref="H15:H56" si="0">ROUND(F15*G15,2)</f>
        <v>0</v>
      </c>
      <c r="I15" s="7"/>
      <c r="J15" s="7"/>
      <c r="K15" s="9">
        <f t="shared" ref="K15:K56" si="1">SUM(H15+I15+J15)</f>
        <v>0</v>
      </c>
      <c r="L15" s="8">
        <f t="shared" ref="L15:L56" si="2">ROUND(E15*F15,2)</f>
        <v>0</v>
      </c>
      <c r="M15" s="7">
        <f t="shared" ref="M15:M56" si="3">ROUND(E15*H15,2)</f>
        <v>0</v>
      </c>
      <c r="N15" s="7">
        <f t="shared" ref="N15:N56" si="4">ROUND(E15*I15,2)</f>
        <v>0</v>
      </c>
      <c r="O15" s="7">
        <f t="shared" ref="O15:O56" si="5">ROUND(E15*J15,2)</f>
        <v>0</v>
      </c>
      <c r="P15" s="9">
        <f t="shared" ref="P15:P56" si="6">SUM(M15+N15+O15)</f>
        <v>0</v>
      </c>
    </row>
    <row r="16" spans="1:16" x14ac:dyDescent="0.25">
      <c r="A16" s="10">
        <v>3</v>
      </c>
      <c r="B16" s="48" t="s">
        <v>65</v>
      </c>
      <c r="C16" s="13" t="s">
        <v>146</v>
      </c>
      <c r="D16" s="12" t="s">
        <v>59</v>
      </c>
      <c r="E16" s="40">
        <v>205</v>
      </c>
      <c r="F16" s="8"/>
      <c r="G16" s="7"/>
      <c r="H16" s="7">
        <f t="shared" si="0"/>
        <v>0</v>
      </c>
      <c r="I16" s="7"/>
      <c r="J16" s="7"/>
      <c r="K16" s="9">
        <f t="shared" si="1"/>
        <v>0</v>
      </c>
      <c r="L16" s="8">
        <f t="shared" si="2"/>
        <v>0</v>
      </c>
      <c r="M16" s="7">
        <f t="shared" si="3"/>
        <v>0</v>
      </c>
      <c r="N16" s="7">
        <f t="shared" si="4"/>
        <v>0</v>
      </c>
      <c r="O16" s="7">
        <f t="shared" si="5"/>
        <v>0</v>
      </c>
      <c r="P16" s="9">
        <f t="shared" si="6"/>
        <v>0</v>
      </c>
    </row>
    <row r="17" spans="1:16" x14ac:dyDescent="0.25">
      <c r="A17" s="10">
        <v>4</v>
      </c>
      <c r="B17" s="48" t="s">
        <v>65</v>
      </c>
      <c r="C17" s="13" t="s">
        <v>67</v>
      </c>
      <c r="D17" s="12" t="s">
        <v>59</v>
      </c>
      <c r="E17" s="40">
        <v>75</v>
      </c>
      <c r="F17" s="8"/>
      <c r="G17" s="7"/>
      <c r="H17" s="7">
        <f t="shared" si="0"/>
        <v>0</v>
      </c>
      <c r="I17" s="7"/>
      <c r="J17" s="7"/>
      <c r="K17" s="9">
        <f t="shared" si="1"/>
        <v>0</v>
      </c>
      <c r="L17" s="8">
        <f t="shared" si="2"/>
        <v>0</v>
      </c>
      <c r="M17" s="7">
        <f t="shared" si="3"/>
        <v>0</v>
      </c>
      <c r="N17" s="7">
        <f t="shared" si="4"/>
        <v>0</v>
      </c>
      <c r="O17" s="7">
        <f t="shared" si="5"/>
        <v>0</v>
      </c>
      <c r="P17" s="9">
        <f t="shared" si="6"/>
        <v>0</v>
      </c>
    </row>
    <row r="18" spans="1:16" ht="33.75" x14ac:dyDescent="0.25">
      <c r="A18" s="10">
        <v>5</v>
      </c>
      <c r="B18" s="48" t="s">
        <v>65</v>
      </c>
      <c r="C18" s="13" t="s">
        <v>68</v>
      </c>
      <c r="D18" s="12" t="s">
        <v>59</v>
      </c>
      <c r="E18" s="40">
        <v>15</v>
      </c>
      <c r="F18" s="8"/>
      <c r="G18" s="7"/>
      <c r="H18" s="7">
        <f t="shared" si="0"/>
        <v>0</v>
      </c>
      <c r="I18" s="7"/>
      <c r="J18" s="7"/>
      <c r="K18" s="9">
        <f t="shared" si="1"/>
        <v>0</v>
      </c>
      <c r="L18" s="8">
        <f t="shared" si="2"/>
        <v>0</v>
      </c>
      <c r="M18" s="7">
        <f t="shared" si="3"/>
        <v>0</v>
      </c>
      <c r="N18" s="7">
        <f t="shared" si="4"/>
        <v>0</v>
      </c>
      <c r="O18" s="7">
        <f t="shared" si="5"/>
        <v>0</v>
      </c>
      <c r="P18" s="9">
        <f t="shared" si="6"/>
        <v>0</v>
      </c>
    </row>
    <row r="19" spans="1:16" ht="23.25" x14ac:dyDescent="0.25">
      <c r="A19" s="10">
        <v>6</v>
      </c>
      <c r="B19" s="48" t="s">
        <v>65</v>
      </c>
      <c r="C19" s="41" t="s">
        <v>147</v>
      </c>
      <c r="D19" s="12" t="s">
        <v>59</v>
      </c>
      <c r="E19" s="12">
        <v>1575</v>
      </c>
      <c r="F19" s="8"/>
      <c r="G19" s="7"/>
      <c r="H19" s="7">
        <f t="shared" si="0"/>
        <v>0</v>
      </c>
      <c r="I19" s="7"/>
      <c r="J19" s="7"/>
      <c r="K19" s="9">
        <f t="shared" si="1"/>
        <v>0</v>
      </c>
      <c r="L19" s="8">
        <f t="shared" si="2"/>
        <v>0</v>
      </c>
      <c r="M19" s="7">
        <f t="shared" si="3"/>
        <v>0</v>
      </c>
      <c r="N19" s="7">
        <f t="shared" si="4"/>
        <v>0</v>
      </c>
      <c r="O19" s="7">
        <f t="shared" si="5"/>
        <v>0</v>
      </c>
      <c r="P19" s="9">
        <f t="shared" si="6"/>
        <v>0</v>
      </c>
    </row>
    <row r="20" spans="1:16" ht="45" x14ac:dyDescent="0.25">
      <c r="A20" s="10">
        <v>7</v>
      </c>
      <c r="B20" s="48" t="s">
        <v>65</v>
      </c>
      <c r="C20" s="13" t="s">
        <v>148</v>
      </c>
      <c r="D20" s="42" t="s">
        <v>53</v>
      </c>
      <c r="E20" s="40">
        <v>22</v>
      </c>
      <c r="F20" s="8"/>
      <c r="G20" s="7"/>
      <c r="H20" s="7">
        <f t="shared" si="0"/>
        <v>0</v>
      </c>
      <c r="I20" s="7"/>
      <c r="J20" s="7"/>
      <c r="K20" s="9">
        <f t="shared" si="1"/>
        <v>0</v>
      </c>
      <c r="L20" s="8">
        <f t="shared" si="2"/>
        <v>0</v>
      </c>
      <c r="M20" s="7">
        <f t="shared" si="3"/>
        <v>0</v>
      </c>
      <c r="N20" s="7">
        <f t="shared" si="4"/>
        <v>0</v>
      </c>
      <c r="O20" s="7">
        <f t="shared" si="5"/>
        <v>0</v>
      </c>
      <c r="P20" s="9">
        <f t="shared" si="6"/>
        <v>0</v>
      </c>
    </row>
    <row r="21" spans="1:16" ht="22.5" x14ac:dyDescent="0.25">
      <c r="A21" s="10">
        <v>8</v>
      </c>
      <c r="B21" s="48" t="s">
        <v>65</v>
      </c>
      <c r="C21" s="13" t="s">
        <v>149</v>
      </c>
      <c r="D21" s="42" t="s">
        <v>53</v>
      </c>
      <c r="E21" s="40">
        <v>3</v>
      </c>
      <c r="F21" s="8"/>
      <c r="G21" s="7"/>
      <c r="H21" s="7">
        <f t="shared" si="0"/>
        <v>0</v>
      </c>
      <c r="I21" s="7"/>
      <c r="J21" s="7"/>
      <c r="K21" s="9">
        <f t="shared" si="1"/>
        <v>0</v>
      </c>
      <c r="L21" s="8">
        <f t="shared" si="2"/>
        <v>0</v>
      </c>
      <c r="M21" s="7">
        <f t="shared" si="3"/>
        <v>0</v>
      </c>
      <c r="N21" s="7">
        <f t="shared" si="4"/>
        <v>0</v>
      </c>
      <c r="O21" s="7">
        <f t="shared" si="5"/>
        <v>0</v>
      </c>
      <c r="P21" s="9">
        <f t="shared" si="6"/>
        <v>0</v>
      </c>
    </row>
    <row r="22" spans="1:16" x14ac:dyDescent="0.25">
      <c r="A22" s="10">
        <v>9</v>
      </c>
      <c r="B22" s="48" t="s">
        <v>65</v>
      </c>
      <c r="C22" s="43" t="s">
        <v>69</v>
      </c>
      <c r="D22" s="12" t="s">
        <v>53</v>
      </c>
      <c r="E22" s="44">
        <v>11</v>
      </c>
      <c r="F22" s="8"/>
      <c r="G22" s="7"/>
      <c r="H22" s="7">
        <f t="shared" si="0"/>
        <v>0</v>
      </c>
      <c r="I22" s="7"/>
      <c r="J22" s="7"/>
      <c r="K22" s="9">
        <f t="shared" si="1"/>
        <v>0</v>
      </c>
      <c r="L22" s="8">
        <f t="shared" si="2"/>
        <v>0</v>
      </c>
      <c r="M22" s="7">
        <f t="shared" si="3"/>
        <v>0</v>
      </c>
      <c r="N22" s="7">
        <f t="shared" si="4"/>
        <v>0</v>
      </c>
      <c r="O22" s="7">
        <f t="shared" si="5"/>
        <v>0</v>
      </c>
      <c r="P22" s="9">
        <f t="shared" si="6"/>
        <v>0</v>
      </c>
    </row>
    <row r="23" spans="1:16" x14ac:dyDescent="0.25">
      <c r="A23" s="10">
        <v>10</v>
      </c>
      <c r="B23" s="48" t="s">
        <v>65</v>
      </c>
      <c r="C23" s="43" t="s">
        <v>70</v>
      </c>
      <c r="D23" s="12" t="s">
        <v>54</v>
      </c>
      <c r="E23" s="44">
        <v>1025</v>
      </c>
      <c r="F23" s="8"/>
      <c r="G23" s="7"/>
      <c r="H23" s="7">
        <f t="shared" si="0"/>
        <v>0</v>
      </c>
      <c r="I23" s="7"/>
      <c r="J23" s="7"/>
      <c r="K23" s="9">
        <f t="shared" si="1"/>
        <v>0</v>
      </c>
      <c r="L23" s="8">
        <f t="shared" si="2"/>
        <v>0</v>
      </c>
      <c r="M23" s="7">
        <f t="shared" si="3"/>
        <v>0</v>
      </c>
      <c r="N23" s="7">
        <f t="shared" si="4"/>
        <v>0</v>
      </c>
      <c r="O23" s="7">
        <f t="shared" si="5"/>
        <v>0</v>
      </c>
      <c r="P23" s="9">
        <f t="shared" si="6"/>
        <v>0</v>
      </c>
    </row>
    <row r="24" spans="1:16" x14ac:dyDescent="0.25">
      <c r="A24" s="10">
        <v>11</v>
      </c>
      <c r="B24" s="48" t="s">
        <v>65</v>
      </c>
      <c r="C24" s="13" t="s">
        <v>71</v>
      </c>
      <c r="D24" s="12" t="s">
        <v>59</v>
      </c>
      <c r="E24" s="40">
        <v>1575</v>
      </c>
      <c r="F24" s="8"/>
      <c r="G24" s="7"/>
      <c r="H24" s="7">
        <f t="shared" si="0"/>
        <v>0</v>
      </c>
      <c r="I24" s="7"/>
      <c r="J24" s="7"/>
      <c r="K24" s="9">
        <f t="shared" si="1"/>
        <v>0</v>
      </c>
      <c r="L24" s="8">
        <f t="shared" si="2"/>
        <v>0</v>
      </c>
      <c r="M24" s="7">
        <f t="shared" si="3"/>
        <v>0</v>
      </c>
      <c r="N24" s="7">
        <f t="shared" si="4"/>
        <v>0</v>
      </c>
      <c r="O24" s="7">
        <f t="shared" si="5"/>
        <v>0</v>
      </c>
      <c r="P24" s="9">
        <f t="shared" si="6"/>
        <v>0</v>
      </c>
    </row>
    <row r="25" spans="1:16" ht="22.5" x14ac:dyDescent="0.25">
      <c r="A25" s="10">
        <v>12</v>
      </c>
      <c r="B25" s="48" t="s">
        <v>65</v>
      </c>
      <c r="C25" s="11" t="s">
        <v>72</v>
      </c>
      <c r="D25" s="12" t="s">
        <v>59</v>
      </c>
      <c r="E25" s="44">
        <v>730</v>
      </c>
      <c r="F25" s="8"/>
      <c r="G25" s="7"/>
      <c r="H25" s="7">
        <f t="shared" si="0"/>
        <v>0</v>
      </c>
      <c r="I25" s="7"/>
      <c r="J25" s="7"/>
      <c r="K25" s="9">
        <f t="shared" si="1"/>
        <v>0</v>
      </c>
      <c r="L25" s="8">
        <f t="shared" si="2"/>
        <v>0</v>
      </c>
      <c r="M25" s="7">
        <f t="shared" si="3"/>
        <v>0</v>
      </c>
      <c r="N25" s="7">
        <f t="shared" si="4"/>
        <v>0</v>
      </c>
      <c r="O25" s="7">
        <f t="shared" si="5"/>
        <v>0</v>
      </c>
      <c r="P25" s="9">
        <f t="shared" si="6"/>
        <v>0</v>
      </c>
    </row>
    <row r="26" spans="1:16" x14ac:dyDescent="0.25">
      <c r="A26" s="10">
        <v>13</v>
      </c>
      <c r="B26" s="48" t="s">
        <v>65</v>
      </c>
      <c r="C26" s="13" t="s">
        <v>73</v>
      </c>
      <c r="D26" s="12" t="s">
        <v>54</v>
      </c>
      <c r="E26" s="40">
        <v>590</v>
      </c>
      <c r="F26" s="8"/>
      <c r="G26" s="7"/>
      <c r="H26" s="7">
        <f t="shared" si="0"/>
        <v>0</v>
      </c>
      <c r="I26" s="7"/>
      <c r="J26" s="7"/>
      <c r="K26" s="9">
        <f t="shared" si="1"/>
        <v>0</v>
      </c>
      <c r="L26" s="8">
        <f t="shared" si="2"/>
        <v>0</v>
      </c>
      <c r="M26" s="7">
        <f t="shared" si="3"/>
        <v>0</v>
      </c>
      <c r="N26" s="7">
        <f t="shared" si="4"/>
        <v>0</v>
      </c>
      <c r="O26" s="7">
        <f t="shared" si="5"/>
        <v>0</v>
      </c>
      <c r="P26" s="9">
        <f t="shared" si="6"/>
        <v>0</v>
      </c>
    </row>
    <row r="27" spans="1:16" x14ac:dyDescent="0.25">
      <c r="A27" s="10">
        <v>14</v>
      </c>
      <c r="B27" s="48" t="s">
        <v>65</v>
      </c>
      <c r="C27" s="13" t="s">
        <v>74</v>
      </c>
      <c r="D27" s="12" t="s">
        <v>54</v>
      </c>
      <c r="E27" s="40">
        <v>55</v>
      </c>
      <c r="F27" s="8"/>
      <c r="G27" s="7"/>
      <c r="H27" s="7">
        <f t="shared" si="0"/>
        <v>0</v>
      </c>
      <c r="I27" s="7"/>
      <c r="J27" s="7"/>
      <c r="K27" s="9">
        <f t="shared" si="1"/>
        <v>0</v>
      </c>
      <c r="L27" s="8">
        <f t="shared" si="2"/>
        <v>0</v>
      </c>
      <c r="M27" s="7">
        <f t="shared" si="3"/>
        <v>0</v>
      </c>
      <c r="N27" s="7">
        <f t="shared" si="4"/>
        <v>0</v>
      </c>
      <c r="O27" s="7">
        <f t="shared" si="5"/>
        <v>0</v>
      </c>
      <c r="P27" s="9">
        <f t="shared" si="6"/>
        <v>0</v>
      </c>
    </row>
    <row r="28" spans="1:16" ht="33.75" x14ac:dyDescent="0.25">
      <c r="A28" s="10">
        <v>15</v>
      </c>
      <c r="B28" s="48" t="s">
        <v>65</v>
      </c>
      <c r="C28" s="13" t="s">
        <v>75</v>
      </c>
      <c r="D28" s="12" t="s">
        <v>54</v>
      </c>
      <c r="E28" s="40">
        <v>135</v>
      </c>
      <c r="F28" s="8"/>
      <c r="G28" s="7"/>
      <c r="H28" s="7">
        <f t="shared" si="0"/>
        <v>0</v>
      </c>
      <c r="I28" s="7"/>
      <c r="J28" s="7"/>
      <c r="K28" s="9">
        <f t="shared" si="1"/>
        <v>0</v>
      </c>
      <c r="L28" s="8">
        <f t="shared" si="2"/>
        <v>0</v>
      </c>
      <c r="M28" s="7">
        <f t="shared" si="3"/>
        <v>0</v>
      </c>
      <c r="N28" s="7">
        <f t="shared" si="4"/>
        <v>0</v>
      </c>
      <c r="O28" s="7">
        <f t="shared" si="5"/>
        <v>0</v>
      </c>
      <c r="P28" s="9">
        <f t="shared" si="6"/>
        <v>0</v>
      </c>
    </row>
    <row r="29" spans="1:16" ht="33.75" x14ac:dyDescent="0.25">
      <c r="A29" s="10">
        <v>16</v>
      </c>
      <c r="B29" s="48" t="s">
        <v>65</v>
      </c>
      <c r="C29" s="13" t="s">
        <v>76</v>
      </c>
      <c r="D29" s="12" t="s">
        <v>54</v>
      </c>
      <c r="E29" s="40">
        <v>190</v>
      </c>
      <c r="F29" s="8"/>
      <c r="G29" s="7"/>
      <c r="H29" s="7">
        <f t="shared" si="0"/>
        <v>0</v>
      </c>
      <c r="I29" s="7"/>
      <c r="J29" s="7"/>
      <c r="K29" s="9">
        <f t="shared" si="1"/>
        <v>0</v>
      </c>
      <c r="L29" s="8">
        <f t="shared" si="2"/>
        <v>0</v>
      </c>
      <c r="M29" s="7">
        <f t="shared" si="3"/>
        <v>0</v>
      </c>
      <c r="N29" s="7">
        <f t="shared" si="4"/>
        <v>0</v>
      </c>
      <c r="O29" s="7">
        <f t="shared" si="5"/>
        <v>0</v>
      </c>
      <c r="P29" s="9">
        <f t="shared" si="6"/>
        <v>0</v>
      </c>
    </row>
    <row r="30" spans="1:16" ht="33.75" x14ac:dyDescent="0.25">
      <c r="A30" s="10">
        <v>17</v>
      </c>
      <c r="B30" s="48" t="s">
        <v>65</v>
      </c>
      <c r="C30" s="13" t="s">
        <v>77</v>
      </c>
      <c r="D30" s="12" t="s">
        <v>54</v>
      </c>
      <c r="E30" s="40">
        <v>40</v>
      </c>
      <c r="F30" s="8"/>
      <c r="G30" s="7"/>
      <c r="H30" s="7">
        <f t="shared" si="0"/>
        <v>0</v>
      </c>
      <c r="I30" s="7"/>
      <c r="J30" s="7"/>
      <c r="K30" s="9">
        <f t="shared" si="1"/>
        <v>0</v>
      </c>
      <c r="L30" s="8">
        <f t="shared" si="2"/>
        <v>0</v>
      </c>
      <c r="M30" s="7">
        <f t="shared" si="3"/>
        <v>0</v>
      </c>
      <c r="N30" s="7">
        <f t="shared" si="4"/>
        <v>0</v>
      </c>
      <c r="O30" s="7">
        <f t="shared" si="5"/>
        <v>0</v>
      </c>
      <c r="P30" s="9">
        <f t="shared" si="6"/>
        <v>0</v>
      </c>
    </row>
    <row r="31" spans="1:16" ht="33.75" x14ac:dyDescent="0.25">
      <c r="A31" s="10">
        <v>18</v>
      </c>
      <c r="B31" s="48" t="s">
        <v>65</v>
      </c>
      <c r="C31" s="13" t="s">
        <v>144</v>
      </c>
      <c r="D31" s="12" t="s">
        <v>54</v>
      </c>
      <c r="E31" s="40">
        <v>15</v>
      </c>
      <c r="F31" s="8"/>
      <c r="G31" s="7"/>
      <c r="H31" s="7">
        <f t="shared" si="0"/>
        <v>0</v>
      </c>
      <c r="I31" s="7"/>
      <c r="J31" s="7"/>
      <c r="K31" s="9">
        <f t="shared" si="1"/>
        <v>0</v>
      </c>
      <c r="L31" s="8">
        <f t="shared" si="2"/>
        <v>0</v>
      </c>
      <c r="M31" s="7">
        <f t="shared" si="3"/>
        <v>0</v>
      </c>
      <c r="N31" s="7">
        <f t="shared" si="4"/>
        <v>0</v>
      </c>
      <c r="O31" s="7">
        <f t="shared" si="5"/>
        <v>0</v>
      </c>
      <c r="P31" s="9">
        <f t="shared" si="6"/>
        <v>0</v>
      </c>
    </row>
    <row r="32" spans="1:16" ht="22.5" x14ac:dyDescent="0.25">
      <c r="A32" s="10">
        <v>19</v>
      </c>
      <c r="B32" s="48" t="s">
        <v>65</v>
      </c>
      <c r="C32" s="13" t="s">
        <v>78</v>
      </c>
      <c r="D32" s="12" t="s">
        <v>54</v>
      </c>
      <c r="E32" s="40">
        <v>50</v>
      </c>
      <c r="F32" s="8"/>
      <c r="G32" s="7"/>
      <c r="H32" s="7">
        <f t="shared" si="0"/>
        <v>0</v>
      </c>
      <c r="I32" s="7"/>
      <c r="J32" s="7"/>
      <c r="K32" s="9">
        <f t="shared" si="1"/>
        <v>0</v>
      </c>
      <c r="L32" s="8">
        <f t="shared" si="2"/>
        <v>0</v>
      </c>
      <c r="M32" s="7">
        <f t="shared" si="3"/>
        <v>0</v>
      </c>
      <c r="N32" s="7">
        <f t="shared" si="4"/>
        <v>0</v>
      </c>
      <c r="O32" s="7">
        <f t="shared" si="5"/>
        <v>0</v>
      </c>
      <c r="P32" s="9">
        <f t="shared" si="6"/>
        <v>0</v>
      </c>
    </row>
    <row r="33" spans="1:16" ht="22.5" x14ac:dyDescent="0.25">
      <c r="A33" s="10">
        <v>20</v>
      </c>
      <c r="B33" s="48" t="s">
        <v>65</v>
      </c>
      <c r="C33" s="13" t="s">
        <v>79</v>
      </c>
      <c r="D33" s="12" t="s">
        <v>59</v>
      </c>
      <c r="E33" s="40">
        <v>3</v>
      </c>
      <c r="F33" s="8"/>
      <c r="G33" s="7"/>
      <c r="H33" s="7">
        <f t="shared" si="0"/>
        <v>0</v>
      </c>
      <c r="I33" s="7"/>
      <c r="J33" s="7"/>
      <c r="K33" s="9">
        <f t="shared" si="1"/>
        <v>0</v>
      </c>
      <c r="L33" s="8">
        <f t="shared" si="2"/>
        <v>0</v>
      </c>
      <c r="M33" s="7">
        <f t="shared" si="3"/>
        <v>0</v>
      </c>
      <c r="N33" s="7">
        <f t="shared" si="4"/>
        <v>0</v>
      </c>
      <c r="O33" s="7">
        <f t="shared" si="5"/>
        <v>0</v>
      </c>
      <c r="P33" s="9">
        <f t="shared" si="6"/>
        <v>0</v>
      </c>
    </row>
    <row r="34" spans="1:16" ht="22.5" x14ac:dyDescent="0.25">
      <c r="A34" s="10">
        <v>23</v>
      </c>
      <c r="B34" s="48" t="s">
        <v>65</v>
      </c>
      <c r="C34" s="13" t="s">
        <v>81</v>
      </c>
      <c r="D34" s="12" t="s">
        <v>59</v>
      </c>
      <c r="E34" s="40">
        <v>105</v>
      </c>
      <c r="F34" s="8"/>
      <c r="G34" s="7"/>
      <c r="H34" s="7">
        <f t="shared" si="0"/>
        <v>0</v>
      </c>
      <c r="I34" s="7"/>
      <c r="J34" s="7"/>
      <c r="K34" s="9">
        <f t="shared" si="1"/>
        <v>0</v>
      </c>
      <c r="L34" s="8">
        <f t="shared" si="2"/>
        <v>0</v>
      </c>
      <c r="M34" s="7">
        <f t="shared" si="3"/>
        <v>0</v>
      </c>
      <c r="N34" s="7">
        <f t="shared" si="4"/>
        <v>0</v>
      </c>
      <c r="O34" s="7">
        <f t="shared" si="5"/>
        <v>0</v>
      </c>
      <c r="P34" s="9">
        <f t="shared" si="6"/>
        <v>0</v>
      </c>
    </row>
    <row r="35" spans="1:16" ht="22.5" x14ac:dyDescent="0.25">
      <c r="A35" s="10">
        <v>26</v>
      </c>
      <c r="B35" s="48" t="s">
        <v>65</v>
      </c>
      <c r="C35" s="13" t="s">
        <v>136</v>
      </c>
      <c r="D35" s="12" t="s">
        <v>59</v>
      </c>
      <c r="E35" s="40">
        <v>573</v>
      </c>
      <c r="F35" s="53"/>
      <c r="G35" s="7"/>
      <c r="H35" s="7">
        <f t="shared" si="0"/>
        <v>0</v>
      </c>
      <c r="I35" s="7"/>
      <c r="J35" s="7"/>
      <c r="K35" s="9">
        <f t="shared" si="1"/>
        <v>0</v>
      </c>
      <c r="L35" s="8">
        <f t="shared" si="2"/>
        <v>0</v>
      </c>
      <c r="M35" s="7">
        <f t="shared" si="3"/>
        <v>0</v>
      </c>
      <c r="N35" s="7">
        <f t="shared" si="4"/>
        <v>0</v>
      </c>
      <c r="O35" s="7">
        <f t="shared" si="5"/>
        <v>0</v>
      </c>
      <c r="P35" s="9">
        <f t="shared" si="6"/>
        <v>0</v>
      </c>
    </row>
    <row r="36" spans="1:16" ht="22.5" x14ac:dyDescent="0.25">
      <c r="A36" s="10">
        <v>29</v>
      </c>
      <c r="B36" s="48" t="s">
        <v>65</v>
      </c>
      <c r="C36" s="13" t="s">
        <v>80</v>
      </c>
      <c r="D36" s="12" t="s">
        <v>59</v>
      </c>
      <c r="E36" s="40">
        <v>573</v>
      </c>
      <c r="F36" s="8"/>
      <c r="G36" s="7"/>
      <c r="H36" s="7">
        <f t="shared" si="0"/>
        <v>0</v>
      </c>
      <c r="I36" s="7"/>
      <c r="J36" s="7"/>
      <c r="K36" s="9">
        <f t="shared" si="1"/>
        <v>0</v>
      </c>
      <c r="L36" s="8">
        <f t="shared" si="2"/>
        <v>0</v>
      </c>
      <c r="M36" s="7">
        <f t="shared" si="3"/>
        <v>0</v>
      </c>
      <c r="N36" s="7">
        <f t="shared" si="4"/>
        <v>0</v>
      </c>
      <c r="O36" s="7">
        <f t="shared" si="5"/>
        <v>0</v>
      </c>
      <c r="P36" s="9">
        <f t="shared" si="6"/>
        <v>0</v>
      </c>
    </row>
    <row r="37" spans="1:16" ht="22.5" x14ac:dyDescent="0.25">
      <c r="A37" s="10">
        <v>32</v>
      </c>
      <c r="B37" s="48" t="s">
        <v>65</v>
      </c>
      <c r="C37" s="13" t="s">
        <v>82</v>
      </c>
      <c r="D37" s="12" t="s">
        <v>59</v>
      </c>
      <c r="E37" s="40">
        <v>955</v>
      </c>
      <c r="F37" s="8"/>
      <c r="G37" s="7"/>
      <c r="H37" s="7">
        <f t="shared" si="0"/>
        <v>0</v>
      </c>
      <c r="I37" s="7"/>
      <c r="J37" s="7"/>
      <c r="K37" s="9">
        <f t="shared" si="1"/>
        <v>0</v>
      </c>
      <c r="L37" s="8">
        <f t="shared" si="2"/>
        <v>0</v>
      </c>
      <c r="M37" s="7">
        <f t="shared" si="3"/>
        <v>0</v>
      </c>
      <c r="N37" s="7">
        <f t="shared" si="4"/>
        <v>0</v>
      </c>
      <c r="O37" s="7">
        <f t="shared" si="5"/>
        <v>0</v>
      </c>
      <c r="P37" s="9">
        <f t="shared" si="6"/>
        <v>0</v>
      </c>
    </row>
    <row r="38" spans="1:16" ht="22.5" x14ac:dyDescent="0.25">
      <c r="A38" s="10">
        <v>35</v>
      </c>
      <c r="B38" s="48" t="s">
        <v>65</v>
      </c>
      <c r="C38" s="13" t="s">
        <v>83</v>
      </c>
      <c r="D38" s="12" t="s">
        <v>59</v>
      </c>
      <c r="E38" s="40">
        <v>40</v>
      </c>
      <c r="F38" s="8"/>
      <c r="G38" s="7"/>
      <c r="H38" s="7">
        <f t="shared" si="0"/>
        <v>0</v>
      </c>
      <c r="I38" s="7"/>
      <c r="J38" s="7"/>
      <c r="K38" s="9">
        <f t="shared" si="1"/>
        <v>0</v>
      </c>
      <c r="L38" s="8">
        <f t="shared" si="2"/>
        <v>0</v>
      </c>
      <c r="M38" s="7">
        <f t="shared" si="3"/>
        <v>0</v>
      </c>
      <c r="N38" s="7">
        <f t="shared" si="4"/>
        <v>0</v>
      </c>
      <c r="O38" s="7">
        <f t="shared" si="5"/>
        <v>0</v>
      </c>
      <c r="P38" s="9">
        <f t="shared" si="6"/>
        <v>0</v>
      </c>
    </row>
    <row r="39" spans="1:16" ht="22.5" x14ac:dyDescent="0.25">
      <c r="A39" s="10">
        <v>38</v>
      </c>
      <c r="B39" s="48" t="s">
        <v>65</v>
      </c>
      <c r="C39" s="13" t="s">
        <v>84</v>
      </c>
      <c r="D39" s="12" t="s">
        <v>59</v>
      </c>
      <c r="E39" s="40">
        <v>247</v>
      </c>
      <c r="F39" s="8"/>
      <c r="G39" s="7"/>
      <c r="H39" s="7">
        <f t="shared" si="0"/>
        <v>0</v>
      </c>
      <c r="I39" s="7"/>
      <c r="J39" s="7"/>
      <c r="K39" s="9">
        <f t="shared" si="1"/>
        <v>0</v>
      </c>
      <c r="L39" s="8">
        <f t="shared" si="2"/>
        <v>0</v>
      </c>
      <c r="M39" s="7">
        <f t="shared" si="3"/>
        <v>0</v>
      </c>
      <c r="N39" s="7">
        <f t="shared" si="4"/>
        <v>0</v>
      </c>
      <c r="O39" s="7">
        <f t="shared" si="5"/>
        <v>0</v>
      </c>
      <c r="P39" s="9">
        <f t="shared" si="6"/>
        <v>0</v>
      </c>
    </row>
    <row r="40" spans="1:16" x14ac:dyDescent="0.25">
      <c r="A40" s="10">
        <v>41</v>
      </c>
      <c r="B40" s="48" t="s">
        <v>65</v>
      </c>
      <c r="C40" s="43" t="s">
        <v>85</v>
      </c>
      <c r="D40" s="12" t="s">
        <v>59</v>
      </c>
      <c r="E40" s="40">
        <v>50</v>
      </c>
      <c r="F40" s="8"/>
      <c r="G40" s="7"/>
      <c r="H40" s="7">
        <f t="shared" si="0"/>
        <v>0</v>
      </c>
      <c r="I40" s="7"/>
      <c r="J40" s="7"/>
      <c r="K40" s="9">
        <f t="shared" si="1"/>
        <v>0</v>
      </c>
      <c r="L40" s="8">
        <f t="shared" si="2"/>
        <v>0</v>
      </c>
      <c r="M40" s="7">
        <f t="shared" si="3"/>
        <v>0</v>
      </c>
      <c r="N40" s="7">
        <f t="shared" si="4"/>
        <v>0</v>
      </c>
      <c r="O40" s="7">
        <f t="shared" si="5"/>
        <v>0</v>
      </c>
      <c r="P40" s="9">
        <f t="shared" si="6"/>
        <v>0</v>
      </c>
    </row>
    <row r="41" spans="1:16" x14ac:dyDescent="0.25">
      <c r="A41" s="10">
        <v>44</v>
      </c>
      <c r="B41" s="48" t="s">
        <v>65</v>
      </c>
      <c r="C41" s="13" t="s">
        <v>86</v>
      </c>
      <c r="D41" s="12" t="s">
        <v>52</v>
      </c>
      <c r="E41" s="40">
        <v>85</v>
      </c>
      <c r="F41" s="8"/>
      <c r="G41" s="7"/>
      <c r="H41" s="7">
        <f t="shared" si="0"/>
        <v>0</v>
      </c>
      <c r="I41" s="7"/>
      <c r="J41" s="7"/>
      <c r="K41" s="9">
        <f t="shared" si="1"/>
        <v>0</v>
      </c>
      <c r="L41" s="8">
        <f t="shared" si="2"/>
        <v>0</v>
      </c>
      <c r="M41" s="7">
        <f t="shared" si="3"/>
        <v>0</v>
      </c>
      <c r="N41" s="7">
        <f t="shared" si="4"/>
        <v>0</v>
      </c>
      <c r="O41" s="7">
        <f t="shared" si="5"/>
        <v>0</v>
      </c>
      <c r="P41" s="9">
        <f t="shared" si="6"/>
        <v>0</v>
      </c>
    </row>
    <row r="42" spans="1:16" x14ac:dyDescent="0.25">
      <c r="A42" s="10">
        <v>47</v>
      </c>
      <c r="B42" s="48" t="s">
        <v>65</v>
      </c>
      <c r="C42" s="13" t="s">
        <v>87</v>
      </c>
      <c r="D42" s="12" t="s">
        <v>52</v>
      </c>
      <c r="E42" s="40">
        <v>520</v>
      </c>
      <c r="F42" s="8"/>
      <c r="G42" s="7"/>
      <c r="H42" s="7">
        <f t="shared" si="0"/>
        <v>0</v>
      </c>
      <c r="I42" s="7"/>
      <c r="J42" s="7"/>
      <c r="K42" s="9">
        <f t="shared" si="1"/>
        <v>0</v>
      </c>
      <c r="L42" s="8">
        <f t="shared" si="2"/>
        <v>0</v>
      </c>
      <c r="M42" s="7">
        <f t="shared" si="3"/>
        <v>0</v>
      </c>
      <c r="N42" s="7">
        <f t="shared" si="4"/>
        <v>0</v>
      </c>
      <c r="O42" s="7">
        <f t="shared" si="5"/>
        <v>0</v>
      </c>
      <c r="P42" s="9">
        <f t="shared" si="6"/>
        <v>0</v>
      </c>
    </row>
    <row r="43" spans="1:16" x14ac:dyDescent="0.25">
      <c r="A43" s="10">
        <v>50</v>
      </c>
      <c r="B43" s="48" t="s">
        <v>65</v>
      </c>
      <c r="C43" s="13" t="s">
        <v>88</v>
      </c>
      <c r="D43" s="12" t="s">
        <v>52</v>
      </c>
      <c r="E43" s="40">
        <v>275</v>
      </c>
      <c r="F43" s="8"/>
      <c r="G43" s="7"/>
      <c r="H43" s="7">
        <f t="shared" si="0"/>
        <v>0</v>
      </c>
      <c r="I43" s="7"/>
      <c r="J43" s="7"/>
      <c r="K43" s="9">
        <f t="shared" si="1"/>
        <v>0</v>
      </c>
      <c r="L43" s="8">
        <f t="shared" si="2"/>
        <v>0</v>
      </c>
      <c r="M43" s="7">
        <f t="shared" si="3"/>
        <v>0</v>
      </c>
      <c r="N43" s="7">
        <f t="shared" si="4"/>
        <v>0</v>
      </c>
      <c r="O43" s="7">
        <f t="shared" si="5"/>
        <v>0</v>
      </c>
      <c r="P43" s="9">
        <f t="shared" si="6"/>
        <v>0</v>
      </c>
    </row>
    <row r="44" spans="1:16" x14ac:dyDescent="0.25">
      <c r="A44" s="10">
        <v>53</v>
      </c>
      <c r="B44" s="48" t="s">
        <v>65</v>
      </c>
      <c r="C44" s="13" t="s">
        <v>89</v>
      </c>
      <c r="D44" s="42" t="s">
        <v>53</v>
      </c>
      <c r="E44" s="40">
        <v>4</v>
      </c>
      <c r="F44" s="8"/>
      <c r="G44" s="7"/>
      <c r="H44" s="7">
        <f t="shared" si="0"/>
        <v>0</v>
      </c>
      <c r="I44" s="7"/>
      <c r="J44" s="7"/>
      <c r="K44" s="9">
        <f t="shared" si="1"/>
        <v>0</v>
      </c>
      <c r="L44" s="8">
        <f t="shared" si="2"/>
        <v>0</v>
      </c>
      <c r="M44" s="7">
        <f t="shared" si="3"/>
        <v>0</v>
      </c>
      <c r="N44" s="7">
        <f t="shared" si="4"/>
        <v>0</v>
      </c>
      <c r="O44" s="7">
        <f t="shared" si="5"/>
        <v>0</v>
      </c>
      <c r="P44" s="9">
        <f t="shared" si="6"/>
        <v>0</v>
      </c>
    </row>
    <row r="45" spans="1:16" x14ac:dyDescent="0.25">
      <c r="A45" s="10">
        <v>56</v>
      </c>
      <c r="B45" s="48" t="s">
        <v>65</v>
      </c>
      <c r="C45" s="13" t="s">
        <v>137</v>
      </c>
      <c r="D45" s="42" t="s">
        <v>53</v>
      </c>
      <c r="E45" s="40">
        <v>8</v>
      </c>
      <c r="F45" s="8"/>
      <c r="G45" s="7"/>
      <c r="H45" s="7">
        <f t="shared" si="0"/>
        <v>0</v>
      </c>
      <c r="I45" s="7"/>
      <c r="J45" s="7"/>
      <c r="K45" s="9">
        <f t="shared" si="1"/>
        <v>0</v>
      </c>
      <c r="L45" s="8">
        <f t="shared" si="2"/>
        <v>0</v>
      </c>
      <c r="M45" s="7">
        <f t="shared" si="3"/>
        <v>0</v>
      </c>
      <c r="N45" s="7">
        <f t="shared" si="4"/>
        <v>0</v>
      </c>
      <c r="O45" s="7">
        <f t="shared" si="5"/>
        <v>0</v>
      </c>
      <c r="P45" s="9">
        <f t="shared" si="6"/>
        <v>0</v>
      </c>
    </row>
    <row r="46" spans="1:16" x14ac:dyDescent="0.25">
      <c r="A46" s="10">
        <v>59</v>
      </c>
      <c r="B46" s="48" t="s">
        <v>65</v>
      </c>
      <c r="C46" s="13" t="s">
        <v>90</v>
      </c>
      <c r="D46" s="42" t="s">
        <v>53</v>
      </c>
      <c r="E46" s="40">
        <v>11</v>
      </c>
      <c r="F46" s="8"/>
      <c r="G46" s="7"/>
      <c r="H46" s="7">
        <f t="shared" si="0"/>
        <v>0</v>
      </c>
      <c r="I46" s="7"/>
      <c r="J46" s="7"/>
      <c r="K46" s="9">
        <f t="shared" si="1"/>
        <v>0</v>
      </c>
      <c r="L46" s="8">
        <f t="shared" si="2"/>
        <v>0</v>
      </c>
      <c r="M46" s="7">
        <f t="shared" si="3"/>
        <v>0</v>
      </c>
      <c r="N46" s="7">
        <f t="shared" si="4"/>
        <v>0</v>
      </c>
      <c r="O46" s="7">
        <f t="shared" si="5"/>
        <v>0</v>
      </c>
      <c r="P46" s="9">
        <f t="shared" si="6"/>
        <v>0</v>
      </c>
    </row>
    <row r="47" spans="1:16" x14ac:dyDescent="0.25">
      <c r="A47" s="10">
        <v>62</v>
      </c>
      <c r="B47" s="48" t="s">
        <v>65</v>
      </c>
      <c r="C47" s="13" t="s">
        <v>91</v>
      </c>
      <c r="D47" s="42" t="s">
        <v>53</v>
      </c>
      <c r="E47" s="40">
        <v>7</v>
      </c>
      <c r="F47" s="8"/>
      <c r="G47" s="7"/>
      <c r="H47" s="7">
        <f t="shared" si="0"/>
        <v>0</v>
      </c>
      <c r="I47" s="7"/>
      <c r="J47" s="7"/>
      <c r="K47" s="9">
        <f t="shared" si="1"/>
        <v>0</v>
      </c>
      <c r="L47" s="8">
        <f t="shared" si="2"/>
        <v>0</v>
      </c>
      <c r="M47" s="7">
        <f t="shared" si="3"/>
        <v>0</v>
      </c>
      <c r="N47" s="7">
        <f t="shared" si="4"/>
        <v>0</v>
      </c>
      <c r="O47" s="7">
        <f t="shared" si="5"/>
        <v>0</v>
      </c>
      <c r="P47" s="9">
        <f t="shared" si="6"/>
        <v>0</v>
      </c>
    </row>
    <row r="48" spans="1:16" x14ac:dyDescent="0.25">
      <c r="A48" s="10">
        <v>65</v>
      </c>
      <c r="B48" s="48" t="s">
        <v>65</v>
      </c>
      <c r="C48" s="13" t="s">
        <v>92</v>
      </c>
      <c r="D48" s="42" t="s">
        <v>53</v>
      </c>
      <c r="E48" s="40">
        <v>4</v>
      </c>
      <c r="F48" s="8"/>
      <c r="G48" s="7"/>
      <c r="H48" s="7">
        <f t="shared" si="0"/>
        <v>0</v>
      </c>
      <c r="I48" s="7"/>
      <c r="J48" s="7"/>
      <c r="K48" s="9">
        <f t="shared" si="1"/>
        <v>0</v>
      </c>
      <c r="L48" s="8">
        <f t="shared" si="2"/>
        <v>0</v>
      </c>
      <c r="M48" s="7">
        <f t="shared" si="3"/>
        <v>0</v>
      </c>
      <c r="N48" s="7">
        <f t="shared" si="4"/>
        <v>0</v>
      </c>
      <c r="O48" s="7">
        <f t="shared" si="5"/>
        <v>0</v>
      </c>
      <c r="P48" s="9">
        <f t="shared" si="6"/>
        <v>0</v>
      </c>
    </row>
    <row r="49" spans="1:16" x14ac:dyDescent="0.25">
      <c r="A49" s="10">
        <v>68</v>
      </c>
      <c r="B49" s="48" t="s">
        <v>65</v>
      </c>
      <c r="C49" s="13" t="s">
        <v>93</v>
      </c>
      <c r="D49" s="12" t="s">
        <v>59</v>
      </c>
      <c r="E49" s="40">
        <v>20</v>
      </c>
      <c r="F49" s="8"/>
      <c r="G49" s="7"/>
      <c r="H49" s="7">
        <f t="shared" si="0"/>
        <v>0</v>
      </c>
      <c r="I49" s="7"/>
      <c r="J49" s="7"/>
      <c r="K49" s="9">
        <f t="shared" si="1"/>
        <v>0</v>
      </c>
      <c r="L49" s="8">
        <f t="shared" si="2"/>
        <v>0</v>
      </c>
      <c r="M49" s="7">
        <f t="shared" si="3"/>
        <v>0</v>
      </c>
      <c r="N49" s="7">
        <f t="shared" si="4"/>
        <v>0</v>
      </c>
      <c r="O49" s="7">
        <f t="shared" si="5"/>
        <v>0</v>
      </c>
      <c r="P49" s="9">
        <f t="shared" si="6"/>
        <v>0</v>
      </c>
    </row>
    <row r="50" spans="1:16" x14ac:dyDescent="0.25">
      <c r="A50" s="10">
        <v>71</v>
      </c>
      <c r="B50" s="48" t="s">
        <v>65</v>
      </c>
      <c r="C50" s="13" t="s">
        <v>94</v>
      </c>
      <c r="D50" s="12" t="s">
        <v>59</v>
      </c>
      <c r="E50" s="40">
        <v>10</v>
      </c>
      <c r="F50" s="8"/>
      <c r="G50" s="7"/>
      <c r="H50" s="7">
        <f t="shared" si="0"/>
        <v>0</v>
      </c>
      <c r="I50" s="7"/>
      <c r="J50" s="7"/>
      <c r="K50" s="9">
        <f t="shared" si="1"/>
        <v>0</v>
      </c>
      <c r="L50" s="8">
        <f t="shared" si="2"/>
        <v>0</v>
      </c>
      <c r="M50" s="7">
        <f t="shared" si="3"/>
        <v>0</v>
      </c>
      <c r="N50" s="7">
        <f t="shared" si="4"/>
        <v>0</v>
      </c>
      <c r="O50" s="7">
        <f t="shared" si="5"/>
        <v>0</v>
      </c>
      <c r="P50" s="9">
        <f t="shared" si="6"/>
        <v>0</v>
      </c>
    </row>
    <row r="51" spans="1:16" x14ac:dyDescent="0.25">
      <c r="A51" s="10">
        <v>74</v>
      </c>
      <c r="B51" s="48" t="s">
        <v>65</v>
      </c>
      <c r="C51" s="13" t="s">
        <v>95</v>
      </c>
      <c r="D51" s="42" t="s">
        <v>52</v>
      </c>
      <c r="E51" s="40">
        <v>5</v>
      </c>
      <c r="F51" s="8"/>
      <c r="G51" s="7"/>
      <c r="H51" s="7">
        <f t="shared" si="0"/>
        <v>0</v>
      </c>
      <c r="I51" s="7"/>
      <c r="J51" s="7"/>
      <c r="K51" s="9">
        <f t="shared" si="1"/>
        <v>0</v>
      </c>
      <c r="L51" s="8">
        <f t="shared" si="2"/>
        <v>0</v>
      </c>
      <c r="M51" s="7">
        <f t="shared" si="3"/>
        <v>0</v>
      </c>
      <c r="N51" s="7">
        <f t="shared" si="4"/>
        <v>0</v>
      </c>
      <c r="O51" s="7">
        <f t="shared" si="5"/>
        <v>0</v>
      </c>
      <c r="P51" s="9">
        <f t="shared" si="6"/>
        <v>0</v>
      </c>
    </row>
    <row r="52" spans="1:16" x14ac:dyDescent="0.25">
      <c r="A52" s="10">
        <v>77</v>
      </c>
      <c r="B52" s="48" t="s">
        <v>65</v>
      </c>
      <c r="C52" s="13" t="s">
        <v>96</v>
      </c>
      <c r="D52" s="12" t="s">
        <v>59</v>
      </c>
      <c r="E52" s="40">
        <v>140</v>
      </c>
      <c r="F52" s="8"/>
      <c r="G52" s="7"/>
      <c r="H52" s="7">
        <f t="shared" si="0"/>
        <v>0</v>
      </c>
      <c r="I52" s="7"/>
      <c r="J52" s="7"/>
      <c r="K52" s="9">
        <f t="shared" si="1"/>
        <v>0</v>
      </c>
      <c r="L52" s="8">
        <f t="shared" si="2"/>
        <v>0</v>
      </c>
      <c r="M52" s="7">
        <f t="shared" si="3"/>
        <v>0</v>
      </c>
      <c r="N52" s="7">
        <f t="shared" si="4"/>
        <v>0</v>
      </c>
      <c r="O52" s="7">
        <f t="shared" si="5"/>
        <v>0</v>
      </c>
      <c r="P52" s="9">
        <f t="shared" si="6"/>
        <v>0</v>
      </c>
    </row>
    <row r="53" spans="1:16" x14ac:dyDescent="0.25">
      <c r="A53" s="10">
        <v>80</v>
      </c>
      <c r="B53" s="48" t="s">
        <v>65</v>
      </c>
      <c r="C53" s="13" t="s">
        <v>97</v>
      </c>
      <c r="D53" s="45" t="s">
        <v>53</v>
      </c>
      <c r="E53" s="40">
        <v>3</v>
      </c>
      <c r="F53" s="8"/>
      <c r="G53" s="7"/>
      <c r="H53" s="7">
        <f t="shared" si="0"/>
        <v>0</v>
      </c>
      <c r="I53" s="7"/>
      <c r="J53" s="7"/>
      <c r="K53" s="9">
        <f t="shared" si="1"/>
        <v>0</v>
      </c>
      <c r="L53" s="8">
        <f t="shared" si="2"/>
        <v>0</v>
      </c>
      <c r="M53" s="7">
        <f t="shared" si="3"/>
        <v>0</v>
      </c>
      <c r="N53" s="7">
        <f t="shared" si="4"/>
        <v>0</v>
      </c>
      <c r="O53" s="7">
        <f t="shared" si="5"/>
        <v>0</v>
      </c>
      <c r="P53" s="9">
        <f t="shared" si="6"/>
        <v>0</v>
      </c>
    </row>
    <row r="54" spans="1:16" x14ac:dyDescent="0.25">
      <c r="A54" s="10">
        <v>83</v>
      </c>
      <c r="B54" s="48" t="s">
        <v>65</v>
      </c>
      <c r="C54" s="13" t="s">
        <v>98</v>
      </c>
      <c r="D54" s="42" t="s">
        <v>57</v>
      </c>
      <c r="E54" s="40">
        <v>1</v>
      </c>
      <c r="F54" s="8"/>
      <c r="G54" s="7"/>
      <c r="H54" s="7">
        <f t="shared" si="0"/>
        <v>0</v>
      </c>
      <c r="I54" s="7"/>
      <c r="J54" s="7"/>
      <c r="K54" s="9">
        <f t="shared" si="1"/>
        <v>0</v>
      </c>
      <c r="L54" s="8">
        <f t="shared" si="2"/>
        <v>0</v>
      </c>
      <c r="M54" s="7">
        <f t="shared" si="3"/>
        <v>0</v>
      </c>
      <c r="N54" s="7">
        <f t="shared" si="4"/>
        <v>0</v>
      </c>
      <c r="O54" s="7">
        <f t="shared" si="5"/>
        <v>0</v>
      </c>
      <c r="P54" s="9">
        <f t="shared" si="6"/>
        <v>0</v>
      </c>
    </row>
    <row r="55" spans="1:16" x14ac:dyDescent="0.25">
      <c r="A55" s="10">
        <v>86</v>
      </c>
      <c r="B55" s="48" t="s">
        <v>65</v>
      </c>
      <c r="C55" s="13" t="s">
        <v>99</v>
      </c>
      <c r="D55" s="42" t="s">
        <v>57</v>
      </c>
      <c r="E55" s="40">
        <v>1</v>
      </c>
      <c r="F55" s="8"/>
      <c r="G55" s="7"/>
      <c r="H55" s="7">
        <f t="shared" si="0"/>
        <v>0</v>
      </c>
      <c r="I55" s="7"/>
      <c r="J55" s="7"/>
      <c r="K55" s="9">
        <f t="shared" si="1"/>
        <v>0</v>
      </c>
      <c r="L55" s="8">
        <f t="shared" si="2"/>
        <v>0</v>
      </c>
      <c r="M55" s="7">
        <f t="shared" si="3"/>
        <v>0</v>
      </c>
      <c r="N55" s="7">
        <f t="shared" si="4"/>
        <v>0</v>
      </c>
      <c r="O55" s="7">
        <f t="shared" si="5"/>
        <v>0</v>
      </c>
      <c r="P55" s="9">
        <f t="shared" si="6"/>
        <v>0</v>
      </c>
    </row>
    <row r="56" spans="1:16" ht="23.25" thickBot="1" x14ac:dyDescent="0.3">
      <c r="A56" s="10">
        <v>89</v>
      </c>
      <c r="B56" s="48" t="s">
        <v>65</v>
      </c>
      <c r="C56" s="13" t="s">
        <v>100</v>
      </c>
      <c r="D56" s="42" t="s">
        <v>57</v>
      </c>
      <c r="E56" s="40">
        <v>1</v>
      </c>
      <c r="F56" s="8"/>
      <c r="G56" s="7"/>
      <c r="H56" s="7">
        <f t="shared" si="0"/>
        <v>0</v>
      </c>
      <c r="I56" s="7"/>
      <c r="J56" s="7"/>
      <c r="K56" s="9">
        <f t="shared" si="1"/>
        <v>0</v>
      </c>
      <c r="L56" s="8">
        <f t="shared" si="2"/>
        <v>0</v>
      </c>
      <c r="M56" s="7">
        <f t="shared" si="3"/>
        <v>0</v>
      </c>
      <c r="N56" s="7">
        <f t="shared" si="4"/>
        <v>0</v>
      </c>
      <c r="O56" s="7">
        <f t="shared" si="5"/>
        <v>0</v>
      </c>
      <c r="P56" s="9">
        <f t="shared" si="6"/>
        <v>0</v>
      </c>
    </row>
    <row r="57" spans="1:16" ht="15.75" thickBot="1" x14ac:dyDescent="0.3">
      <c r="A57" s="108" t="s">
        <v>51</v>
      </c>
      <c r="B57" s="109"/>
      <c r="C57" s="109"/>
      <c r="D57" s="109"/>
      <c r="E57" s="109"/>
      <c r="F57" s="109"/>
      <c r="G57" s="109"/>
      <c r="H57" s="109"/>
      <c r="I57" s="109"/>
      <c r="J57" s="109"/>
      <c r="K57" s="110"/>
      <c r="L57" s="22">
        <f>SUM(L14:L56)</f>
        <v>0</v>
      </c>
      <c r="M57" s="22">
        <f t="shared" ref="M57:P57" si="7">SUM(M14:M56)</f>
        <v>0</v>
      </c>
      <c r="N57" s="22">
        <f t="shared" si="7"/>
        <v>0</v>
      </c>
      <c r="O57" s="22">
        <f t="shared" si="7"/>
        <v>0</v>
      </c>
      <c r="P57" s="22">
        <f t="shared" si="7"/>
        <v>0</v>
      </c>
    </row>
    <row r="59" spans="1:16" ht="37.5" customHeight="1" x14ac:dyDescent="0.25">
      <c r="A59" s="106" t="s">
        <v>150</v>
      </c>
      <c r="B59" s="106"/>
      <c r="C59" s="106"/>
      <c r="D59" s="106"/>
      <c r="E59" s="106"/>
      <c r="F59" s="106"/>
      <c r="G59" s="106"/>
      <c r="H59" s="106"/>
      <c r="I59" s="106"/>
      <c r="J59" s="106"/>
      <c r="K59" s="106"/>
      <c r="L59" s="106"/>
      <c r="M59" s="106"/>
      <c r="N59" s="106"/>
      <c r="O59" s="106"/>
      <c r="P59" s="106"/>
    </row>
    <row r="60" spans="1:16" ht="68.25" customHeight="1" x14ac:dyDescent="0.25">
      <c r="A60" s="106" t="s">
        <v>151</v>
      </c>
      <c r="B60" s="106"/>
      <c r="C60" s="106"/>
      <c r="D60" s="106"/>
      <c r="E60" s="106"/>
      <c r="F60" s="106"/>
      <c r="G60" s="106"/>
      <c r="H60" s="106"/>
      <c r="I60" s="106"/>
      <c r="J60" s="106"/>
      <c r="K60" s="106"/>
      <c r="L60" s="106"/>
      <c r="M60" s="106"/>
      <c r="N60" s="106"/>
      <c r="O60" s="106"/>
      <c r="P60" s="106"/>
    </row>
    <row r="61" spans="1:16" ht="54" customHeight="1" x14ac:dyDescent="0.25">
      <c r="A61" s="106" t="s">
        <v>152</v>
      </c>
      <c r="B61" s="106"/>
      <c r="C61" s="106"/>
      <c r="D61" s="106"/>
      <c r="E61" s="106"/>
      <c r="F61" s="106"/>
      <c r="G61" s="106"/>
      <c r="H61" s="106"/>
      <c r="I61" s="106"/>
      <c r="J61" s="106"/>
      <c r="K61" s="106"/>
      <c r="L61" s="106"/>
      <c r="M61" s="106"/>
      <c r="N61" s="106"/>
      <c r="O61" s="106"/>
      <c r="P61" s="106"/>
    </row>
    <row r="63" spans="1:16" x14ac:dyDescent="0.25">
      <c r="A63" s="23" t="s">
        <v>58</v>
      </c>
      <c r="B63" s="23"/>
      <c r="C63" s="6"/>
      <c r="D63" s="6"/>
      <c r="E63" s="6"/>
      <c r="F63" s="6"/>
      <c r="G63" s="6"/>
      <c r="H63" s="6"/>
    </row>
    <row r="64" spans="1:16" x14ac:dyDescent="0.25">
      <c r="A64" s="24"/>
      <c r="B64" s="24"/>
      <c r="C64" s="6"/>
      <c r="D64" s="6"/>
      <c r="E64" s="6"/>
      <c r="F64" s="6"/>
      <c r="G64" s="6"/>
      <c r="H64" s="6"/>
    </row>
    <row r="65" spans="1:8" x14ac:dyDescent="0.25">
      <c r="A65" s="23" t="s">
        <v>8</v>
      </c>
      <c r="B65" s="23"/>
      <c r="C65" s="6"/>
      <c r="D65" s="6"/>
      <c r="E65" s="6"/>
      <c r="F65" s="6"/>
      <c r="G65" s="6"/>
      <c r="H65" s="6"/>
    </row>
    <row r="66" spans="1:8" x14ac:dyDescent="0.25">
      <c r="A66" s="6"/>
      <c r="B66" s="6"/>
      <c r="C66" s="6"/>
      <c r="D66" s="6"/>
      <c r="E66" s="6"/>
      <c r="F66" s="6"/>
      <c r="G66" s="6"/>
      <c r="H66" s="6"/>
    </row>
    <row r="67" spans="1:8" x14ac:dyDescent="0.25">
      <c r="A67" s="6"/>
      <c r="B67" s="6"/>
      <c r="C67" s="6"/>
      <c r="D67" s="6"/>
      <c r="E67" s="6"/>
      <c r="F67" s="6"/>
      <c r="G67" s="6"/>
      <c r="H67" s="6"/>
    </row>
  </sheetData>
  <mergeCells count="36">
    <mergeCell ref="A59:P59"/>
    <mergeCell ref="A60:P60"/>
    <mergeCell ref="A61:P61"/>
    <mergeCell ref="D7:P7"/>
    <mergeCell ref="D6:P6"/>
    <mergeCell ref="A7:C7"/>
    <mergeCell ref="H11:H12"/>
    <mergeCell ref="I11:I12"/>
    <mergeCell ref="J11:J12"/>
    <mergeCell ref="K11:K12"/>
    <mergeCell ref="L11:L12"/>
    <mergeCell ref="L8:M8"/>
    <mergeCell ref="L9:P9"/>
    <mergeCell ref="A9:D9"/>
    <mergeCell ref="A57:K57"/>
    <mergeCell ref="N8:O8"/>
    <mergeCell ref="A1:P1"/>
    <mergeCell ref="A2:P2"/>
    <mergeCell ref="A4:C4"/>
    <mergeCell ref="A5:C5"/>
    <mergeCell ref="A6:C6"/>
    <mergeCell ref="D4:P4"/>
    <mergeCell ref="D5:P5"/>
    <mergeCell ref="O11:O12"/>
    <mergeCell ref="P11:P12"/>
    <mergeCell ref="E10:E12"/>
    <mergeCell ref="F10:K10"/>
    <mergeCell ref="A10:A12"/>
    <mergeCell ref="C10:C12"/>
    <mergeCell ref="D10:D12"/>
    <mergeCell ref="B10:B12"/>
    <mergeCell ref="L10:P10"/>
    <mergeCell ref="F11:F12"/>
    <mergeCell ref="G11:G12"/>
    <mergeCell ref="M11:M12"/>
    <mergeCell ref="N11:N12"/>
  </mergeCells>
  <phoneticPr fontId="20" type="noConversion"/>
  <conditionalFormatting sqref="D16:E19 D32:E36">
    <cfRule type="cellIs" dxfId="17" priority="1" stopIfTrue="1" operator="equal">
      <formula>0</formula>
    </cfRule>
    <cfRule type="cellIs" dxfId="16" priority="2" stopIfTrue="1" operator="equal">
      <formula>0</formula>
    </cfRule>
    <cfRule type="expression" dxfId="15" priority="3" stopIfTrue="1">
      <formula>#DIV/0!</formula>
    </cfRule>
  </conditionalFormatting>
  <conditionalFormatting sqref="D22:E23">
    <cfRule type="cellIs" dxfId="14" priority="16" stopIfTrue="1" operator="equal">
      <formula>0</formula>
    </cfRule>
    <cfRule type="cellIs" dxfId="13" priority="17" stopIfTrue="1" operator="equal">
      <formula>0</formula>
    </cfRule>
    <cfRule type="expression" dxfId="12" priority="18" stopIfTrue="1">
      <formula>#DIV/0!</formula>
    </cfRule>
  </conditionalFormatting>
  <conditionalFormatting sqref="D25:E34">
    <cfRule type="cellIs" dxfId="11" priority="7" stopIfTrue="1" operator="equal">
      <formula>0</formula>
    </cfRule>
    <cfRule type="cellIs" dxfId="10" priority="8" stopIfTrue="1" operator="equal">
      <formula>0</formula>
    </cfRule>
    <cfRule type="expression" dxfId="9" priority="9" stopIfTrue="1">
      <formula>#DIV/0!</formula>
    </cfRule>
  </conditionalFormatting>
  <conditionalFormatting sqref="D50:E50">
    <cfRule type="cellIs" dxfId="8" priority="4" stopIfTrue="1" operator="equal">
      <formula>0</formula>
    </cfRule>
    <cfRule type="cellIs" dxfId="7" priority="5" stopIfTrue="1" operator="equal">
      <formula>0</formula>
    </cfRule>
    <cfRule type="expression" dxfId="6" priority="6" stopIfTrue="1">
      <formula>#DIV/0!</formula>
    </cfRule>
  </conditionalFormatting>
  <conditionalFormatting sqref="E24">
    <cfRule type="cellIs" dxfId="5" priority="13" stopIfTrue="1" operator="equal">
      <formula>0</formula>
    </cfRule>
    <cfRule type="cellIs" dxfId="4" priority="14" stopIfTrue="1" operator="equal">
      <formula>0</formula>
    </cfRule>
    <cfRule type="expression" dxfId="3" priority="15" stopIfTrue="1">
      <formula>#DIV/0!</formula>
    </cfRule>
  </conditionalFormatting>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66154D-784B-48CD-A789-9CAFE6DDCA93}">
  <dimension ref="A1:P65"/>
  <sheetViews>
    <sheetView showWhiteSpace="0" zoomScaleNormal="100" workbookViewId="0">
      <selection activeCell="J16" sqref="J16"/>
    </sheetView>
  </sheetViews>
  <sheetFormatPr defaultColWidth="208.85546875" defaultRowHeight="15" x14ac:dyDescent="0.25"/>
  <cols>
    <col min="1" max="2" width="5" style="3" customWidth="1"/>
    <col min="3" max="3" width="28.85546875" style="3" customWidth="1"/>
    <col min="4" max="4" width="5.85546875" style="3" customWidth="1"/>
    <col min="5" max="5" width="7.85546875" style="3" customWidth="1"/>
    <col min="6" max="6" width="5.7109375" style="3" customWidth="1"/>
    <col min="7" max="16" width="7.7109375" style="3" customWidth="1"/>
    <col min="17" max="40" width="5.7109375" style="3" customWidth="1"/>
    <col min="41" max="16384" width="208.85546875" style="3"/>
  </cols>
  <sheetData>
    <row r="1" spans="1:16" x14ac:dyDescent="0.25">
      <c r="A1" s="81" t="s">
        <v>55</v>
      </c>
      <c r="B1" s="81"/>
      <c r="C1" s="81"/>
      <c r="D1" s="81"/>
      <c r="E1" s="81"/>
      <c r="F1" s="81"/>
      <c r="G1" s="81"/>
      <c r="H1" s="81"/>
      <c r="I1" s="81"/>
      <c r="J1" s="81"/>
      <c r="K1" s="81"/>
      <c r="L1" s="81"/>
      <c r="M1" s="81"/>
      <c r="N1" s="81"/>
      <c r="O1" s="81"/>
      <c r="P1" s="81"/>
    </row>
    <row r="2" spans="1:16" x14ac:dyDescent="0.25">
      <c r="A2" s="105" t="s">
        <v>56</v>
      </c>
      <c r="B2" s="105"/>
      <c r="C2" s="105"/>
      <c r="D2" s="105"/>
      <c r="E2" s="105"/>
      <c r="F2" s="105"/>
      <c r="G2" s="105"/>
      <c r="H2" s="105"/>
      <c r="I2" s="105"/>
      <c r="J2" s="105"/>
      <c r="K2" s="105"/>
      <c r="L2" s="105"/>
      <c r="M2" s="105"/>
      <c r="N2" s="105"/>
      <c r="O2" s="105"/>
      <c r="P2" s="105"/>
    </row>
    <row r="4" spans="1:16" x14ac:dyDescent="0.25">
      <c r="A4" s="84" t="s">
        <v>13</v>
      </c>
      <c r="B4" s="84"/>
      <c r="C4" s="84"/>
      <c r="D4" s="84" t="str">
        <f>'Būvniecības koptāme'!D7</f>
        <v>Slokas ielas posma pārbūve no Dubultu prospekta līdz izejai uz jūru, Jūrmalā</v>
      </c>
      <c r="E4" s="84"/>
      <c r="F4" s="84"/>
      <c r="G4" s="84"/>
      <c r="H4" s="84"/>
      <c r="I4" s="84"/>
      <c r="J4" s="84"/>
      <c r="K4" s="84"/>
      <c r="L4" s="84"/>
      <c r="M4" s="84"/>
      <c r="N4" s="84"/>
      <c r="O4" s="84"/>
      <c r="P4" s="84"/>
    </row>
    <row r="5" spans="1:16" x14ac:dyDescent="0.25">
      <c r="A5" s="84" t="s">
        <v>1</v>
      </c>
      <c r="B5" s="84"/>
      <c r="C5" s="84"/>
      <c r="D5" s="84" t="str">
        <f>'Būvniecības koptāme'!D8</f>
        <v>Slokas ielas posma pārbūve no Dubultu prospekta līdz izejai uz jūru, Jūrmalā</v>
      </c>
      <c r="E5" s="84"/>
      <c r="F5" s="84"/>
      <c r="G5" s="84"/>
      <c r="H5" s="84"/>
      <c r="I5" s="84"/>
      <c r="J5" s="84"/>
      <c r="K5" s="84"/>
      <c r="L5" s="84"/>
      <c r="M5" s="84"/>
      <c r="N5" s="84"/>
      <c r="O5" s="84"/>
      <c r="P5" s="84"/>
    </row>
    <row r="6" spans="1:16" x14ac:dyDescent="0.25">
      <c r="A6" s="84" t="s">
        <v>14</v>
      </c>
      <c r="B6" s="84"/>
      <c r="C6" s="84"/>
      <c r="D6" s="84" t="str">
        <f>'Būvniecības koptāme'!D9</f>
        <v>Slokas iela, Jūrmala</v>
      </c>
      <c r="E6" s="84"/>
      <c r="F6" s="84"/>
      <c r="G6" s="84"/>
      <c r="H6" s="84"/>
      <c r="I6" s="84"/>
      <c r="J6" s="84"/>
      <c r="K6" s="84"/>
      <c r="L6" s="84"/>
      <c r="M6" s="84"/>
      <c r="N6" s="84"/>
      <c r="O6" s="84"/>
      <c r="P6" s="84"/>
    </row>
    <row r="7" spans="1:16" x14ac:dyDescent="0.25">
      <c r="A7" s="84" t="s">
        <v>15</v>
      </c>
      <c r="B7" s="84"/>
      <c r="C7" s="84"/>
      <c r="D7" s="84" t="str">
        <f>'Būvniecības koptāme'!D10</f>
        <v>JVA 2026/70</v>
      </c>
      <c r="E7" s="84"/>
      <c r="F7" s="84"/>
      <c r="G7" s="84"/>
      <c r="H7" s="84"/>
      <c r="I7" s="84"/>
      <c r="J7" s="84"/>
      <c r="K7" s="84"/>
      <c r="L7" s="84"/>
      <c r="M7" s="84"/>
      <c r="N7" s="84"/>
      <c r="O7" s="84"/>
      <c r="P7" s="84"/>
    </row>
    <row r="8" spans="1:16" x14ac:dyDescent="0.25">
      <c r="A8" s="6"/>
      <c r="B8" s="6"/>
      <c r="C8" s="6"/>
      <c r="D8" s="6"/>
      <c r="E8" s="5"/>
      <c r="F8" s="5"/>
      <c r="G8" s="5"/>
      <c r="H8" s="5"/>
      <c r="I8" s="5"/>
      <c r="J8" s="5"/>
      <c r="K8" s="5"/>
      <c r="L8" s="84" t="s">
        <v>48</v>
      </c>
      <c r="M8" s="84"/>
      <c r="N8" s="111">
        <f>P54</f>
        <v>0</v>
      </c>
      <c r="O8" s="112"/>
      <c r="P8" s="6"/>
    </row>
    <row r="9" spans="1:16" ht="15.75" thickBot="1" x14ac:dyDescent="0.3">
      <c r="A9" s="107" t="s">
        <v>50</v>
      </c>
      <c r="B9" s="107"/>
      <c r="C9" s="107"/>
      <c r="D9" s="107"/>
      <c r="E9" s="5"/>
      <c r="F9" s="5"/>
      <c r="G9" s="5"/>
      <c r="H9" s="5"/>
      <c r="I9" s="5"/>
      <c r="J9" s="5"/>
      <c r="K9" s="5"/>
      <c r="L9" s="84" t="s">
        <v>49</v>
      </c>
      <c r="M9" s="84"/>
      <c r="N9" s="84"/>
      <c r="O9" s="84"/>
      <c r="P9" s="84"/>
    </row>
    <row r="10" spans="1:16" ht="21" customHeight="1" x14ac:dyDescent="0.25">
      <c r="A10" s="121" t="s">
        <v>64</v>
      </c>
      <c r="B10" s="133" t="s">
        <v>32</v>
      </c>
      <c r="C10" s="123" t="s">
        <v>33</v>
      </c>
      <c r="D10" s="125" t="s">
        <v>34</v>
      </c>
      <c r="E10" s="128" t="s">
        <v>35</v>
      </c>
      <c r="F10" s="131" t="s">
        <v>36</v>
      </c>
      <c r="G10" s="123"/>
      <c r="H10" s="123"/>
      <c r="I10" s="123"/>
      <c r="J10" s="123"/>
      <c r="K10" s="132"/>
      <c r="L10" s="135" t="s">
        <v>37</v>
      </c>
      <c r="M10" s="123"/>
      <c r="N10" s="123"/>
      <c r="O10" s="123"/>
      <c r="P10" s="136"/>
    </row>
    <row r="11" spans="1:16" ht="18.75" customHeight="1" x14ac:dyDescent="0.25">
      <c r="A11" s="103"/>
      <c r="B11" s="86"/>
      <c r="C11" s="64"/>
      <c r="D11" s="126"/>
      <c r="E11" s="129"/>
      <c r="F11" s="137" t="s">
        <v>38</v>
      </c>
      <c r="G11" s="119" t="s">
        <v>39</v>
      </c>
      <c r="H11" s="119" t="s">
        <v>40</v>
      </c>
      <c r="I11" s="119" t="s">
        <v>41</v>
      </c>
      <c r="J11" s="119" t="s">
        <v>42</v>
      </c>
      <c r="K11" s="141" t="s">
        <v>2</v>
      </c>
      <c r="L11" s="117" t="s">
        <v>43</v>
      </c>
      <c r="M11" s="119" t="s">
        <v>40</v>
      </c>
      <c r="N11" s="119" t="s">
        <v>44</v>
      </c>
      <c r="O11" s="119" t="s">
        <v>42</v>
      </c>
      <c r="P11" s="139" t="s">
        <v>45</v>
      </c>
    </row>
    <row r="12" spans="1:16" ht="86.25" customHeight="1" thickBot="1" x14ac:dyDescent="0.3">
      <c r="A12" s="122"/>
      <c r="B12" s="134"/>
      <c r="C12" s="124"/>
      <c r="D12" s="127"/>
      <c r="E12" s="130"/>
      <c r="F12" s="138"/>
      <c r="G12" s="120"/>
      <c r="H12" s="120"/>
      <c r="I12" s="120"/>
      <c r="J12" s="120"/>
      <c r="K12" s="142"/>
      <c r="L12" s="118"/>
      <c r="M12" s="120"/>
      <c r="N12" s="120"/>
      <c r="O12" s="120"/>
      <c r="P12" s="140"/>
    </row>
    <row r="13" spans="1:16" ht="15.75" thickBot="1" x14ac:dyDescent="0.3">
      <c r="A13" s="49">
        <v>1</v>
      </c>
      <c r="B13" s="49">
        <v>2</v>
      </c>
      <c r="C13" s="50">
        <v>3</v>
      </c>
      <c r="D13" s="50">
        <v>4</v>
      </c>
      <c r="E13" s="49">
        <v>5</v>
      </c>
      <c r="F13" s="51">
        <v>6</v>
      </c>
      <c r="G13" s="51">
        <v>7</v>
      </c>
      <c r="H13" s="51">
        <v>8</v>
      </c>
      <c r="I13" s="51">
        <v>9</v>
      </c>
      <c r="J13" s="51">
        <v>10</v>
      </c>
      <c r="K13" s="51">
        <v>11</v>
      </c>
      <c r="L13" s="51">
        <v>12</v>
      </c>
      <c r="M13" s="51">
        <v>13</v>
      </c>
      <c r="N13" s="51">
        <v>14</v>
      </c>
      <c r="O13" s="51">
        <v>15</v>
      </c>
      <c r="P13" s="51">
        <v>16</v>
      </c>
    </row>
    <row r="14" spans="1:16" ht="15.75" customHeight="1" thickBot="1" x14ac:dyDescent="0.3">
      <c r="A14" s="113" t="s">
        <v>115</v>
      </c>
      <c r="B14" s="114"/>
      <c r="C14" s="114"/>
      <c r="D14" s="114"/>
      <c r="E14" s="114"/>
      <c r="F14" s="55"/>
      <c r="G14" s="55"/>
      <c r="H14" s="55"/>
      <c r="I14" s="55"/>
      <c r="J14" s="55"/>
      <c r="K14" s="55"/>
      <c r="L14" s="55"/>
      <c r="M14" s="55"/>
      <c r="N14" s="55"/>
      <c r="O14" s="55"/>
      <c r="P14" s="56"/>
    </row>
    <row r="15" spans="1:16" x14ac:dyDescent="0.25">
      <c r="A15" s="17">
        <v>1</v>
      </c>
      <c r="B15" s="48" t="s">
        <v>101</v>
      </c>
      <c r="C15" s="38" t="s">
        <v>141</v>
      </c>
      <c r="D15" s="42" t="s">
        <v>52</v>
      </c>
      <c r="E15" s="40">
        <v>291</v>
      </c>
      <c r="F15" s="20"/>
      <c r="G15" s="18"/>
      <c r="H15" s="18">
        <f>ROUND(F15*G15,2)</f>
        <v>0</v>
      </c>
      <c r="I15" s="18"/>
      <c r="J15" s="18"/>
      <c r="K15" s="19">
        <f>SUM(H15+I15+J15)</f>
        <v>0</v>
      </c>
      <c r="L15" s="20">
        <f>ROUND(E15*F15,2)</f>
        <v>0</v>
      </c>
      <c r="M15" s="18">
        <f>ROUND(E15*H15,2)</f>
        <v>0</v>
      </c>
      <c r="N15" s="18">
        <f>ROUND(E15*I15,2)</f>
        <v>0</v>
      </c>
      <c r="O15" s="18">
        <f>ROUND(E15*J15,2)</f>
        <v>0</v>
      </c>
      <c r="P15" s="21">
        <f>SUM(M15+N15+O15)</f>
        <v>0</v>
      </c>
    </row>
    <row r="16" spans="1:16" ht="22.5" x14ac:dyDescent="0.25">
      <c r="A16" s="17">
        <v>2</v>
      </c>
      <c r="B16" s="48" t="s">
        <v>101</v>
      </c>
      <c r="C16" s="38" t="s">
        <v>140</v>
      </c>
      <c r="D16" s="42" t="s">
        <v>52</v>
      </c>
      <c r="E16" s="40">
        <v>299</v>
      </c>
      <c r="F16" s="20"/>
      <c r="G16" s="18"/>
      <c r="H16" s="18">
        <f t="shared" ref="H16:H30" si="0">ROUND(F16*G16,2)</f>
        <v>0</v>
      </c>
      <c r="I16" s="18"/>
      <c r="J16" s="18"/>
      <c r="K16" s="19">
        <f t="shared" ref="K16:K30" si="1">SUM(H16+I16+J16)</f>
        <v>0</v>
      </c>
      <c r="L16" s="20">
        <f t="shared" ref="L16:L30" si="2">ROUND(E16*F16,2)</f>
        <v>0</v>
      </c>
      <c r="M16" s="18">
        <f t="shared" ref="M16:M30" si="3">ROUND(E16*H16,2)</f>
        <v>0</v>
      </c>
      <c r="N16" s="18">
        <f t="shared" ref="N16:N30" si="4">ROUND(E16*I16,2)</f>
        <v>0</v>
      </c>
      <c r="O16" s="18">
        <f t="shared" ref="O16:O30" si="5">ROUND(E16*J16,2)</f>
        <v>0</v>
      </c>
      <c r="P16" s="21">
        <f t="shared" ref="P16:P30" si="6">SUM(M16+N16+O16)</f>
        <v>0</v>
      </c>
    </row>
    <row r="17" spans="1:16" ht="22.5" x14ac:dyDescent="0.25">
      <c r="A17" s="17">
        <v>3</v>
      </c>
      <c r="B17" s="48" t="s">
        <v>101</v>
      </c>
      <c r="C17" s="13" t="s">
        <v>102</v>
      </c>
      <c r="D17" s="42" t="s">
        <v>52</v>
      </c>
      <c r="E17" s="40">
        <v>326</v>
      </c>
      <c r="F17" s="8"/>
      <c r="G17" s="7"/>
      <c r="H17" s="18">
        <f t="shared" si="0"/>
        <v>0</v>
      </c>
      <c r="I17" s="18"/>
      <c r="J17" s="18"/>
      <c r="K17" s="19">
        <f t="shared" si="1"/>
        <v>0</v>
      </c>
      <c r="L17" s="20">
        <f t="shared" si="2"/>
        <v>0</v>
      </c>
      <c r="M17" s="18">
        <f t="shared" si="3"/>
        <v>0</v>
      </c>
      <c r="N17" s="18">
        <f t="shared" si="4"/>
        <v>0</v>
      </c>
      <c r="O17" s="18">
        <f t="shared" si="5"/>
        <v>0</v>
      </c>
      <c r="P17" s="21">
        <f t="shared" si="6"/>
        <v>0</v>
      </c>
    </row>
    <row r="18" spans="1:16" x14ac:dyDescent="0.25">
      <c r="A18" s="17">
        <v>4</v>
      </c>
      <c r="B18" s="48" t="s">
        <v>101</v>
      </c>
      <c r="C18" s="13" t="s">
        <v>103</v>
      </c>
      <c r="D18" s="42" t="s">
        <v>53</v>
      </c>
      <c r="E18" s="40">
        <v>1</v>
      </c>
      <c r="F18" s="8"/>
      <c r="G18" s="7"/>
      <c r="H18" s="18">
        <f t="shared" si="0"/>
        <v>0</v>
      </c>
      <c r="I18" s="18"/>
      <c r="J18" s="18"/>
      <c r="K18" s="19">
        <f t="shared" si="1"/>
        <v>0</v>
      </c>
      <c r="L18" s="20">
        <f t="shared" si="2"/>
        <v>0</v>
      </c>
      <c r="M18" s="18">
        <f t="shared" si="3"/>
        <v>0</v>
      </c>
      <c r="N18" s="18">
        <f t="shared" si="4"/>
        <v>0</v>
      </c>
      <c r="O18" s="18">
        <f t="shared" si="5"/>
        <v>0</v>
      </c>
      <c r="P18" s="21">
        <f t="shared" si="6"/>
        <v>0</v>
      </c>
    </row>
    <row r="19" spans="1:16" x14ac:dyDescent="0.25">
      <c r="A19" s="17">
        <v>5</v>
      </c>
      <c r="B19" s="48" t="s">
        <v>101</v>
      </c>
      <c r="C19" s="13" t="s">
        <v>104</v>
      </c>
      <c r="D19" s="42" t="s">
        <v>52</v>
      </c>
      <c r="E19" s="40">
        <v>332</v>
      </c>
      <c r="F19" s="8"/>
      <c r="G19" s="7"/>
      <c r="H19" s="18">
        <f t="shared" si="0"/>
        <v>0</v>
      </c>
      <c r="I19" s="18"/>
      <c r="J19" s="18"/>
      <c r="K19" s="19">
        <f t="shared" si="1"/>
        <v>0</v>
      </c>
      <c r="L19" s="20">
        <f t="shared" si="2"/>
        <v>0</v>
      </c>
      <c r="M19" s="18">
        <f t="shared" si="3"/>
        <v>0</v>
      </c>
      <c r="N19" s="18">
        <f t="shared" si="4"/>
        <v>0</v>
      </c>
      <c r="O19" s="18">
        <f t="shared" si="5"/>
        <v>0</v>
      </c>
      <c r="P19" s="21">
        <f t="shared" si="6"/>
        <v>0</v>
      </c>
    </row>
    <row r="20" spans="1:16" x14ac:dyDescent="0.25">
      <c r="A20" s="17">
        <v>6</v>
      </c>
      <c r="B20" s="48" t="s">
        <v>101</v>
      </c>
      <c r="C20" s="13" t="s">
        <v>105</v>
      </c>
      <c r="D20" s="42" t="s">
        <v>53</v>
      </c>
      <c r="E20" s="40">
        <v>17</v>
      </c>
      <c r="F20" s="8"/>
      <c r="G20" s="7"/>
      <c r="H20" s="18">
        <f t="shared" si="0"/>
        <v>0</v>
      </c>
      <c r="I20" s="18"/>
      <c r="J20" s="18"/>
      <c r="K20" s="19">
        <f t="shared" si="1"/>
        <v>0</v>
      </c>
      <c r="L20" s="20">
        <f t="shared" si="2"/>
        <v>0</v>
      </c>
      <c r="M20" s="18">
        <f t="shared" si="3"/>
        <v>0</v>
      </c>
      <c r="N20" s="18">
        <f t="shared" si="4"/>
        <v>0</v>
      </c>
      <c r="O20" s="18">
        <f t="shared" si="5"/>
        <v>0</v>
      </c>
      <c r="P20" s="21">
        <f t="shared" si="6"/>
        <v>0</v>
      </c>
    </row>
    <row r="21" spans="1:16" ht="45" x14ac:dyDescent="0.25">
      <c r="A21" s="17">
        <v>7</v>
      </c>
      <c r="B21" s="48" t="s">
        <v>101</v>
      </c>
      <c r="C21" s="13" t="s">
        <v>106</v>
      </c>
      <c r="D21" s="42" t="s">
        <v>53</v>
      </c>
      <c r="E21" s="40">
        <v>8</v>
      </c>
      <c r="F21" s="8"/>
      <c r="G21" s="7"/>
      <c r="H21" s="18">
        <f t="shared" si="0"/>
        <v>0</v>
      </c>
      <c r="I21" s="18"/>
      <c r="J21" s="18"/>
      <c r="K21" s="19">
        <f t="shared" si="1"/>
        <v>0</v>
      </c>
      <c r="L21" s="20">
        <f t="shared" si="2"/>
        <v>0</v>
      </c>
      <c r="M21" s="18">
        <f t="shared" si="3"/>
        <v>0</v>
      </c>
      <c r="N21" s="18">
        <f t="shared" si="4"/>
        <v>0</v>
      </c>
      <c r="O21" s="18">
        <f t="shared" si="5"/>
        <v>0</v>
      </c>
      <c r="P21" s="21">
        <f t="shared" si="6"/>
        <v>0</v>
      </c>
    </row>
    <row r="22" spans="1:16" ht="22.5" x14ac:dyDescent="0.25">
      <c r="A22" s="17">
        <v>8</v>
      </c>
      <c r="B22" s="48" t="s">
        <v>101</v>
      </c>
      <c r="C22" s="13" t="s">
        <v>107</v>
      </c>
      <c r="D22" s="42" t="s">
        <v>53</v>
      </c>
      <c r="E22" s="40">
        <v>9</v>
      </c>
      <c r="F22" s="8"/>
      <c r="G22" s="7"/>
      <c r="H22" s="18">
        <f t="shared" si="0"/>
        <v>0</v>
      </c>
      <c r="I22" s="18"/>
      <c r="J22" s="18"/>
      <c r="K22" s="19">
        <f t="shared" si="1"/>
        <v>0</v>
      </c>
      <c r="L22" s="20">
        <f t="shared" si="2"/>
        <v>0</v>
      </c>
      <c r="M22" s="18">
        <f t="shared" si="3"/>
        <v>0</v>
      </c>
      <c r="N22" s="18">
        <f t="shared" si="4"/>
        <v>0</v>
      </c>
      <c r="O22" s="18">
        <f t="shared" si="5"/>
        <v>0</v>
      </c>
      <c r="P22" s="21">
        <f t="shared" si="6"/>
        <v>0</v>
      </c>
    </row>
    <row r="23" spans="1:16" x14ac:dyDescent="0.25">
      <c r="A23" s="17">
        <v>9</v>
      </c>
      <c r="B23" s="48" t="s">
        <v>101</v>
      </c>
      <c r="C23" s="13" t="s">
        <v>108</v>
      </c>
      <c r="D23" s="42" t="s">
        <v>57</v>
      </c>
      <c r="E23" s="40">
        <v>9</v>
      </c>
      <c r="F23" s="8"/>
      <c r="G23" s="7"/>
      <c r="H23" s="18">
        <f t="shared" si="0"/>
        <v>0</v>
      </c>
      <c r="I23" s="18"/>
      <c r="J23" s="18"/>
      <c r="K23" s="19">
        <f t="shared" si="1"/>
        <v>0</v>
      </c>
      <c r="L23" s="20">
        <f t="shared" si="2"/>
        <v>0</v>
      </c>
      <c r="M23" s="18">
        <f t="shared" si="3"/>
        <v>0</v>
      </c>
      <c r="N23" s="18">
        <f t="shared" si="4"/>
        <v>0</v>
      </c>
      <c r="O23" s="18">
        <f t="shared" si="5"/>
        <v>0</v>
      </c>
      <c r="P23" s="21">
        <f t="shared" si="6"/>
        <v>0</v>
      </c>
    </row>
    <row r="24" spans="1:16" x14ac:dyDescent="0.25">
      <c r="A24" s="17">
        <v>10</v>
      </c>
      <c r="B24" s="48" t="s">
        <v>101</v>
      </c>
      <c r="C24" s="13" t="s">
        <v>109</v>
      </c>
      <c r="D24" s="42" t="s">
        <v>57</v>
      </c>
      <c r="E24" s="40">
        <v>9</v>
      </c>
      <c r="F24" s="8"/>
      <c r="G24" s="7"/>
      <c r="H24" s="18">
        <f t="shared" si="0"/>
        <v>0</v>
      </c>
      <c r="I24" s="18"/>
      <c r="J24" s="18"/>
      <c r="K24" s="19">
        <f t="shared" si="1"/>
        <v>0</v>
      </c>
      <c r="L24" s="20">
        <f t="shared" si="2"/>
        <v>0</v>
      </c>
      <c r="M24" s="18">
        <f t="shared" si="3"/>
        <v>0</v>
      </c>
      <c r="N24" s="18">
        <f t="shared" si="4"/>
        <v>0</v>
      </c>
      <c r="O24" s="18">
        <f t="shared" si="5"/>
        <v>0</v>
      </c>
      <c r="P24" s="21">
        <f t="shared" si="6"/>
        <v>0</v>
      </c>
    </row>
    <row r="25" spans="1:16" x14ac:dyDescent="0.25">
      <c r="A25" s="17">
        <v>11</v>
      </c>
      <c r="B25" s="48" t="s">
        <v>101</v>
      </c>
      <c r="C25" s="13" t="s">
        <v>110</v>
      </c>
      <c r="D25" s="42" t="s">
        <v>57</v>
      </c>
      <c r="E25" s="40">
        <v>9</v>
      </c>
      <c r="F25" s="8"/>
      <c r="G25" s="7"/>
      <c r="H25" s="18">
        <f t="shared" si="0"/>
        <v>0</v>
      </c>
      <c r="I25" s="18"/>
      <c r="J25" s="18"/>
      <c r="K25" s="19">
        <f t="shared" si="1"/>
        <v>0</v>
      </c>
      <c r="L25" s="20">
        <f t="shared" si="2"/>
        <v>0</v>
      </c>
      <c r="M25" s="18">
        <f t="shared" si="3"/>
        <v>0</v>
      </c>
      <c r="N25" s="18">
        <f t="shared" si="4"/>
        <v>0</v>
      </c>
      <c r="O25" s="18">
        <f t="shared" si="5"/>
        <v>0</v>
      </c>
      <c r="P25" s="21">
        <f t="shared" si="6"/>
        <v>0</v>
      </c>
    </row>
    <row r="26" spans="1:16" x14ac:dyDescent="0.25">
      <c r="A26" s="17">
        <v>12</v>
      </c>
      <c r="B26" s="48" t="s">
        <v>101</v>
      </c>
      <c r="C26" s="13" t="s">
        <v>143</v>
      </c>
      <c r="D26" s="42" t="s">
        <v>53</v>
      </c>
      <c r="E26" s="40">
        <v>7</v>
      </c>
      <c r="F26" s="8"/>
      <c r="G26" s="7"/>
      <c r="H26" s="18">
        <f t="shared" si="0"/>
        <v>0</v>
      </c>
      <c r="I26" s="18"/>
      <c r="J26" s="18"/>
      <c r="K26" s="19">
        <f t="shared" si="1"/>
        <v>0</v>
      </c>
      <c r="L26" s="20">
        <f t="shared" si="2"/>
        <v>0</v>
      </c>
      <c r="M26" s="18">
        <f t="shared" si="3"/>
        <v>0</v>
      </c>
      <c r="N26" s="18">
        <f t="shared" si="4"/>
        <v>0</v>
      </c>
      <c r="O26" s="18">
        <f t="shared" si="5"/>
        <v>0</v>
      </c>
      <c r="P26" s="21">
        <f t="shared" si="6"/>
        <v>0</v>
      </c>
    </row>
    <row r="27" spans="1:16" x14ac:dyDescent="0.25">
      <c r="A27" s="17">
        <v>13</v>
      </c>
      <c r="B27" s="48" t="s">
        <v>101</v>
      </c>
      <c r="C27" s="13" t="s">
        <v>111</v>
      </c>
      <c r="D27" s="42" t="s">
        <v>53</v>
      </c>
      <c r="E27" s="40">
        <v>1</v>
      </c>
      <c r="F27" s="8"/>
      <c r="G27" s="7"/>
      <c r="H27" s="18">
        <f t="shared" si="0"/>
        <v>0</v>
      </c>
      <c r="I27" s="18"/>
      <c r="J27" s="18"/>
      <c r="K27" s="19">
        <f t="shared" si="1"/>
        <v>0</v>
      </c>
      <c r="L27" s="20">
        <f t="shared" si="2"/>
        <v>0</v>
      </c>
      <c r="M27" s="18">
        <f t="shared" si="3"/>
        <v>0</v>
      </c>
      <c r="N27" s="18">
        <f t="shared" si="4"/>
        <v>0</v>
      </c>
      <c r="O27" s="18">
        <f t="shared" si="5"/>
        <v>0</v>
      </c>
      <c r="P27" s="21">
        <f t="shared" si="6"/>
        <v>0</v>
      </c>
    </row>
    <row r="28" spans="1:16" x14ac:dyDescent="0.25">
      <c r="A28" s="17"/>
      <c r="B28" s="48" t="s">
        <v>101</v>
      </c>
      <c r="C28" s="13" t="s">
        <v>142</v>
      </c>
      <c r="D28" s="42" t="s">
        <v>53</v>
      </c>
      <c r="E28" s="40">
        <v>1</v>
      </c>
      <c r="F28" s="8"/>
      <c r="G28" s="7"/>
      <c r="H28" s="18">
        <f t="shared" si="0"/>
        <v>0</v>
      </c>
      <c r="I28" s="18"/>
      <c r="J28" s="18"/>
      <c r="K28" s="19">
        <f t="shared" si="1"/>
        <v>0</v>
      </c>
      <c r="L28" s="20">
        <f t="shared" si="2"/>
        <v>0</v>
      </c>
      <c r="M28" s="18">
        <f t="shared" si="3"/>
        <v>0</v>
      </c>
      <c r="N28" s="18">
        <f t="shared" si="4"/>
        <v>0</v>
      </c>
      <c r="O28" s="18">
        <f t="shared" si="5"/>
        <v>0</v>
      </c>
      <c r="P28" s="21">
        <f t="shared" si="6"/>
        <v>0</v>
      </c>
    </row>
    <row r="29" spans="1:16" x14ac:dyDescent="0.25">
      <c r="A29" s="17">
        <v>14</v>
      </c>
      <c r="B29" s="48" t="s">
        <v>101</v>
      </c>
      <c r="C29" s="13" t="s">
        <v>112</v>
      </c>
      <c r="D29" s="42" t="s">
        <v>52</v>
      </c>
      <c r="E29" s="40">
        <v>291</v>
      </c>
      <c r="F29" s="8"/>
      <c r="G29" s="7"/>
      <c r="H29" s="18">
        <f t="shared" si="0"/>
        <v>0</v>
      </c>
      <c r="I29" s="18"/>
      <c r="J29" s="18"/>
      <c r="K29" s="19">
        <f t="shared" si="1"/>
        <v>0</v>
      </c>
      <c r="L29" s="20">
        <f t="shared" si="2"/>
        <v>0</v>
      </c>
      <c r="M29" s="18">
        <f t="shared" si="3"/>
        <v>0</v>
      </c>
      <c r="N29" s="18">
        <f t="shared" si="4"/>
        <v>0</v>
      </c>
      <c r="O29" s="18">
        <f t="shared" si="5"/>
        <v>0</v>
      </c>
      <c r="P29" s="21">
        <f t="shared" si="6"/>
        <v>0</v>
      </c>
    </row>
    <row r="30" spans="1:16" ht="22.5" x14ac:dyDescent="0.25">
      <c r="A30" s="17">
        <v>15</v>
      </c>
      <c r="B30" s="48" t="s">
        <v>101</v>
      </c>
      <c r="C30" s="13" t="s">
        <v>113</v>
      </c>
      <c r="D30" s="42" t="s">
        <v>114</v>
      </c>
      <c r="E30" s="40">
        <v>1</v>
      </c>
      <c r="F30" s="8"/>
      <c r="G30" s="7"/>
      <c r="H30" s="18">
        <f t="shared" si="0"/>
        <v>0</v>
      </c>
      <c r="I30" s="18"/>
      <c r="J30" s="18"/>
      <c r="K30" s="19">
        <f t="shared" si="1"/>
        <v>0</v>
      </c>
      <c r="L30" s="20">
        <f t="shared" si="2"/>
        <v>0</v>
      </c>
      <c r="M30" s="18">
        <f t="shared" si="3"/>
        <v>0</v>
      </c>
      <c r="N30" s="18">
        <f t="shared" si="4"/>
        <v>0</v>
      </c>
      <c r="O30" s="18">
        <f t="shared" si="5"/>
        <v>0</v>
      </c>
      <c r="P30" s="21">
        <f t="shared" si="6"/>
        <v>0</v>
      </c>
    </row>
    <row r="31" spans="1:16" x14ac:dyDescent="0.25">
      <c r="A31" s="115" t="s">
        <v>61</v>
      </c>
      <c r="B31" s="116"/>
      <c r="C31" s="116"/>
      <c r="D31" s="116"/>
      <c r="E31" s="116"/>
      <c r="F31" s="57"/>
      <c r="G31" s="57"/>
      <c r="H31" s="58"/>
      <c r="I31" s="58"/>
      <c r="J31" s="58"/>
      <c r="K31" s="59"/>
      <c r="L31" s="60"/>
      <c r="M31" s="58"/>
      <c r="N31" s="58"/>
      <c r="O31" s="58"/>
      <c r="P31" s="61"/>
    </row>
    <row r="32" spans="1:16" ht="22.5" x14ac:dyDescent="0.25">
      <c r="A32" s="10">
        <v>15</v>
      </c>
      <c r="B32" s="48" t="s">
        <v>101</v>
      </c>
      <c r="C32" s="13" t="s">
        <v>116</v>
      </c>
      <c r="D32" s="42" t="s">
        <v>53</v>
      </c>
      <c r="E32" s="40">
        <v>9</v>
      </c>
      <c r="F32" s="8"/>
      <c r="G32" s="7"/>
      <c r="H32" s="18">
        <f t="shared" ref="H32:H53" si="7">ROUND(F32*G32,2)</f>
        <v>0</v>
      </c>
      <c r="I32" s="18"/>
      <c r="J32" s="18"/>
      <c r="K32" s="19">
        <f t="shared" ref="K32:K53" si="8">SUM(H32+I32+J32)</f>
        <v>0</v>
      </c>
      <c r="L32" s="20">
        <f t="shared" ref="L32:L53" si="9">ROUND(E32*F32,2)</f>
        <v>0</v>
      </c>
      <c r="M32" s="18">
        <f t="shared" ref="M32:M53" si="10">ROUND(E32*H32,2)</f>
        <v>0</v>
      </c>
      <c r="N32" s="18">
        <f t="shared" ref="N32:N53" si="11">ROUND(E32*I32,2)</f>
        <v>0</v>
      </c>
      <c r="O32" s="18">
        <f t="shared" ref="O32:O53" si="12">ROUND(E32*J32,2)</f>
        <v>0</v>
      </c>
      <c r="P32" s="21">
        <f t="shared" ref="P32:P53" si="13">SUM(M32+N32+O32)</f>
        <v>0</v>
      </c>
    </row>
    <row r="33" spans="1:16" x14ac:dyDescent="0.25">
      <c r="A33" s="10">
        <v>16</v>
      </c>
      <c r="B33" s="48" t="s">
        <v>101</v>
      </c>
      <c r="C33" s="13" t="s">
        <v>117</v>
      </c>
      <c r="D33" s="42" t="s">
        <v>53</v>
      </c>
      <c r="E33" s="40">
        <v>9</v>
      </c>
      <c r="F33" s="8"/>
      <c r="G33" s="7"/>
      <c r="H33" s="18">
        <f t="shared" si="7"/>
        <v>0</v>
      </c>
      <c r="I33" s="18"/>
      <c r="J33" s="18"/>
      <c r="K33" s="19">
        <f t="shared" si="8"/>
        <v>0</v>
      </c>
      <c r="L33" s="20">
        <f t="shared" si="9"/>
        <v>0</v>
      </c>
      <c r="M33" s="18">
        <f t="shared" si="10"/>
        <v>0</v>
      </c>
      <c r="N33" s="18">
        <f t="shared" si="11"/>
        <v>0</v>
      </c>
      <c r="O33" s="18">
        <f t="shared" si="12"/>
        <v>0</v>
      </c>
      <c r="P33" s="21">
        <f t="shared" si="13"/>
        <v>0</v>
      </c>
    </row>
    <row r="34" spans="1:16" x14ac:dyDescent="0.25">
      <c r="A34" s="10">
        <v>17</v>
      </c>
      <c r="B34" s="48" t="s">
        <v>101</v>
      </c>
      <c r="C34" s="13" t="s">
        <v>118</v>
      </c>
      <c r="D34" s="42" t="s">
        <v>53</v>
      </c>
      <c r="E34" s="40">
        <v>8</v>
      </c>
      <c r="F34" s="8"/>
      <c r="G34" s="7"/>
      <c r="H34" s="18">
        <f t="shared" si="7"/>
        <v>0</v>
      </c>
      <c r="I34" s="18"/>
      <c r="J34" s="18"/>
      <c r="K34" s="19">
        <f t="shared" si="8"/>
        <v>0</v>
      </c>
      <c r="L34" s="20">
        <f t="shared" si="9"/>
        <v>0</v>
      </c>
      <c r="M34" s="18">
        <f t="shared" si="10"/>
        <v>0</v>
      </c>
      <c r="N34" s="18">
        <f t="shared" si="11"/>
        <v>0</v>
      </c>
      <c r="O34" s="18">
        <f t="shared" si="12"/>
        <v>0</v>
      </c>
      <c r="P34" s="21">
        <f t="shared" si="13"/>
        <v>0</v>
      </c>
    </row>
    <row r="35" spans="1:16" ht="22.5" x14ac:dyDescent="0.25">
      <c r="A35" s="10">
        <v>18</v>
      </c>
      <c r="B35" s="48" t="s">
        <v>101</v>
      </c>
      <c r="C35" s="13" t="s">
        <v>119</v>
      </c>
      <c r="D35" s="42" t="s">
        <v>53</v>
      </c>
      <c r="E35" s="40">
        <v>8</v>
      </c>
      <c r="F35" s="8"/>
      <c r="G35" s="7"/>
      <c r="H35" s="18">
        <f t="shared" si="7"/>
        <v>0</v>
      </c>
      <c r="I35" s="18"/>
      <c r="J35" s="18"/>
      <c r="K35" s="19">
        <f t="shared" si="8"/>
        <v>0</v>
      </c>
      <c r="L35" s="20">
        <f t="shared" si="9"/>
        <v>0</v>
      </c>
      <c r="M35" s="18">
        <f t="shared" si="10"/>
        <v>0</v>
      </c>
      <c r="N35" s="18">
        <f t="shared" si="11"/>
        <v>0</v>
      </c>
      <c r="O35" s="18">
        <f t="shared" si="12"/>
        <v>0</v>
      </c>
      <c r="P35" s="21">
        <f t="shared" si="13"/>
        <v>0</v>
      </c>
    </row>
    <row r="36" spans="1:16" ht="22.5" x14ac:dyDescent="0.25">
      <c r="A36" s="10">
        <v>19</v>
      </c>
      <c r="B36" s="48" t="s">
        <v>101</v>
      </c>
      <c r="C36" s="13" t="s">
        <v>120</v>
      </c>
      <c r="D36" s="42" t="s">
        <v>53</v>
      </c>
      <c r="E36" s="40">
        <v>1</v>
      </c>
      <c r="F36" s="8"/>
      <c r="G36" s="7"/>
      <c r="H36" s="18">
        <f t="shared" si="7"/>
        <v>0</v>
      </c>
      <c r="I36" s="18"/>
      <c r="J36" s="18"/>
      <c r="K36" s="19">
        <f t="shared" si="8"/>
        <v>0</v>
      </c>
      <c r="L36" s="20">
        <f t="shared" si="9"/>
        <v>0</v>
      </c>
      <c r="M36" s="18">
        <f t="shared" si="10"/>
        <v>0</v>
      </c>
      <c r="N36" s="18">
        <f t="shared" si="11"/>
        <v>0</v>
      </c>
      <c r="O36" s="18">
        <f t="shared" si="12"/>
        <v>0</v>
      </c>
      <c r="P36" s="21">
        <f t="shared" si="13"/>
        <v>0</v>
      </c>
    </row>
    <row r="37" spans="1:16" x14ac:dyDescent="0.25">
      <c r="A37" s="10">
        <v>20</v>
      </c>
      <c r="B37" s="48" t="s">
        <v>101</v>
      </c>
      <c r="C37" s="41" t="s">
        <v>121</v>
      </c>
      <c r="D37" s="52" t="s">
        <v>52</v>
      </c>
      <c r="E37" s="52">
        <v>163</v>
      </c>
      <c r="F37" s="8"/>
      <c r="G37" s="7"/>
      <c r="H37" s="18">
        <f t="shared" si="7"/>
        <v>0</v>
      </c>
      <c r="I37" s="18"/>
      <c r="J37" s="18"/>
      <c r="K37" s="19">
        <f t="shared" si="8"/>
        <v>0</v>
      </c>
      <c r="L37" s="20">
        <f t="shared" si="9"/>
        <v>0</v>
      </c>
      <c r="M37" s="18">
        <f t="shared" si="10"/>
        <v>0</v>
      </c>
      <c r="N37" s="18">
        <f t="shared" si="11"/>
        <v>0</v>
      </c>
      <c r="O37" s="18">
        <f t="shared" si="12"/>
        <v>0</v>
      </c>
      <c r="P37" s="21">
        <f t="shared" si="13"/>
        <v>0</v>
      </c>
    </row>
    <row r="38" spans="1:16" x14ac:dyDescent="0.25">
      <c r="A38" s="10">
        <v>21</v>
      </c>
      <c r="B38" s="48" t="s">
        <v>101</v>
      </c>
      <c r="C38" s="41" t="s">
        <v>122</v>
      </c>
      <c r="D38" s="52" t="s">
        <v>52</v>
      </c>
      <c r="E38" s="52">
        <v>181</v>
      </c>
      <c r="F38" s="8"/>
      <c r="G38" s="7"/>
      <c r="H38" s="18">
        <f t="shared" si="7"/>
        <v>0</v>
      </c>
      <c r="I38" s="18"/>
      <c r="J38" s="18"/>
      <c r="K38" s="19">
        <f t="shared" si="8"/>
        <v>0</v>
      </c>
      <c r="L38" s="20">
        <f t="shared" si="9"/>
        <v>0</v>
      </c>
      <c r="M38" s="18">
        <f t="shared" si="10"/>
        <v>0</v>
      </c>
      <c r="N38" s="18">
        <f t="shared" si="11"/>
        <v>0</v>
      </c>
      <c r="O38" s="18">
        <f t="shared" si="12"/>
        <v>0</v>
      </c>
      <c r="P38" s="21">
        <f t="shared" si="13"/>
        <v>0</v>
      </c>
    </row>
    <row r="39" spans="1:16" x14ac:dyDescent="0.25">
      <c r="A39" s="10">
        <v>22</v>
      </c>
      <c r="B39" s="48" t="s">
        <v>101</v>
      </c>
      <c r="C39" s="15" t="s">
        <v>123</v>
      </c>
      <c r="D39" s="39" t="s">
        <v>52</v>
      </c>
      <c r="E39" s="52">
        <v>90</v>
      </c>
      <c r="F39" s="8"/>
      <c r="G39" s="7"/>
      <c r="H39" s="18">
        <f t="shared" si="7"/>
        <v>0</v>
      </c>
      <c r="I39" s="18"/>
      <c r="J39" s="18"/>
      <c r="K39" s="19">
        <f t="shared" si="8"/>
        <v>0</v>
      </c>
      <c r="L39" s="20">
        <f t="shared" si="9"/>
        <v>0</v>
      </c>
      <c r="M39" s="18">
        <f t="shared" si="10"/>
        <v>0</v>
      </c>
      <c r="N39" s="18">
        <f t="shared" si="11"/>
        <v>0</v>
      </c>
      <c r="O39" s="18">
        <f t="shared" si="12"/>
        <v>0</v>
      </c>
      <c r="P39" s="21">
        <f t="shared" si="13"/>
        <v>0</v>
      </c>
    </row>
    <row r="40" spans="1:16" x14ac:dyDescent="0.25">
      <c r="A40" s="10">
        <v>23</v>
      </c>
      <c r="B40" s="48" t="s">
        <v>101</v>
      </c>
      <c r="C40" s="15" t="s">
        <v>124</v>
      </c>
      <c r="D40" s="39" t="s">
        <v>52</v>
      </c>
      <c r="E40" s="52">
        <v>164</v>
      </c>
      <c r="F40" s="8"/>
      <c r="G40" s="7"/>
      <c r="H40" s="18">
        <f t="shared" si="7"/>
        <v>0</v>
      </c>
      <c r="I40" s="18"/>
      <c r="J40" s="18"/>
      <c r="K40" s="19">
        <f t="shared" si="8"/>
        <v>0</v>
      </c>
      <c r="L40" s="20">
        <f t="shared" si="9"/>
        <v>0</v>
      </c>
      <c r="M40" s="18">
        <f t="shared" si="10"/>
        <v>0</v>
      </c>
      <c r="N40" s="18">
        <f t="shared" si="11"/>
        <v>0</v>
      </c>
      <c r="O40" s="18">
        <f t="shared" si="12"/>
        <v>0</v>
      </c>
      <c r="P40" s="21">
        <f t="shared" si="13"/>
        <v>0</v>
      </c>
    </row>
    <row r="41" spans="1:16" x14ac:dyDescent="0.25">
      <c r="A41" s="10">
        <v>24</v>
      </c>
      <c r="B41" s="48" t="s">
        <v>101</v>
      </c>
      <c r="C41" s="15" t="s">
        <v>125</v>
      </c>
      <c r="D41" s="39" t="s">
        <v>52</v>
      </c>
      <c r="E41" s="52">
        <v>24</v>
      </c>
      <c r="F41" s="8"/>
      <c r="G41" s="7"/>
      <c r="H41" s="18">
        <f t="shared" si="7"/>
        <v>0</v>
      </c>
      <c r="I41" s="18"/>
      <c r="J41" s="18"/>
      <c r="K41" s="19">
        <f t="shared" si="8"/>
        <v>0</v>
      </c>
      <c r="L41" s="20">
        <f t="shared" si="9"/>
        <v>0</v>
      </c>
      <c r="M41" s="18">
        <f t="shared" si="10"/>
        <v>0</v>
      </c>
      <c r="N41" s="18">
        <f t="shared" si="11"/>
        <v>0</v>
      </c>
      <c r="O41" s="18">
        <f t="shared" si="12"/>
        <v>0</v>
      </c>
      <c r="P41" s="21">
        <f t="shared" si="13"/>
        <v>0</v>
      </c>
    </row>
    <row r="42" spans="1:16" x14ac:dyDescent="0.25">
      <c r="A42" s="10">
        <v>25</v>
      </c>
      <c r="B42" s="48" t="s">
        <v>101</v>
      </c>
      <c r="C42" s="15" t="s">
        <v>126</v>
      </c>
      <c r="D42" s="39" t="s">
        <v>52</v>
      </c>
      <c r="E42" s="39">
        <v>134</v>
      </c>
      <c r="F42" s="8"/>
      <c r="G42" s="7"/>
      <c r="H42" s="18">
        <f t="shared" si="7"/>
        <v>0</v>
      </c>
      <c r="I42" s="18"/>
      <c r="J42" s="18"/>
      <c r="K42" s="19">
        <f t="shared" si="8"/>
        <v>0</v>
      </c>
      <c r="L42" s="20">
        <f t="shared" si="9"/>
        <v>0</v>
      </c>
      <c r="M42" s="18">
        <f t="shared" si="10"/>
        <v>0</v>
      </c>
      <c r="N42" s="18">
        <f t="shared" si="11"/>
        <v>0</v>
      </c>
      <c r="O42" s="18">
        <f t="shared" si="12"/>
        <v>0</v>
      </c>
      <c r="P42" s="21">
        <f t="shared" si="13"/>
        <v>0</v>
      </c>
    </row>
    <row r="43" spans="1:16" x14ac:dyDescent="0.25">
      <c r="A43" s="10">
        <v>26</v>
      </c>
      <c r="B43" s="48" t="s">
        <v>101</v>
      </c>
      <c r="C43" s="15" t="s">
        <v>127</v>
      </c>
      <c r="D43" s="39" t="s">
        <v>52</v>
      </c>
      <c r="E43" s="39">
        <v>4</v>
      </c>
      <c r="F43" s="8"/>
      <c r="G43" s="7"/>
      <c r="H43" s="18">
        <f t="shared" si="7"/>
        <v>0</v>
      </c>
      <c r="I43" s="18"/>
      <c r="J43" s="18"/>
      <c r="K43" s="19">
        <f t="shared" si="8"/>
        <v>0</v>
      </c>
      <c r="L43" s="20">
        <f t="shared" si="9"/>
        <v>0</v>
      </c>
      <c r="M43" s="18">
        <f t="shared" si="10"/>
        <v>0</v>
      </c>
      <c r="N43" s="18">
        <f t="shared" si="11"/>
        <v>0</v>
      </c>
      <c r="O43" s="18">
        <f t="shared" si="12"/>
        <v>0</v>
      </c>
      <c r="P43" s="21">
        <f t="shared" si="13"/>
        <v>0</v>
      </c>
    </row>
    <row r="44" spans="1:16" x14ac:dyDescent="0.25">
      <c r="A44" s="10">
        <v>27</v>
      </c>
      <c r="B44" s="48" t="s">
        <v>101</v>
      </c>
      <c r="C44" s="15" t="s">
        <v>128</v>
      </c>
      <c r="D44" s="52" t="s">
        <v>52</v>
      </c>
      <c r="E44" s="39">
        <v>96</v>
      </c>
      <c r="F44" s="8"/>
      <c r="G44" s="7"/>
      <c r="H44" s="18">
        <f t="shared" si="7"/>
        <v>0</v>
      </c>
      <c r="I44" s="18"/>
      <c r="J44" s="18"/>
      <c r="K44" s="19">
        <f t="shared" si="8"/>
        <v>0</v>
      </c>
      <c r="L44" s="20">
        <f t="shared" si="9"/>
        <v>0</v>
      </c>
      <c r="M44" s="18">
        <f t="shared" si="10"/>
        <v>0</v>
      </c>
      <c r="N44" s="18">
        <f t="shared" si="11"/>
        <v>0</v>
      </c>
      <c r="O44" s="18">
        <f t="shared" si="12"/>
        <v>0</v>
      </c>
      <c r="P44" s="21">
        <f t="shared" si="13"/>
        <v>0</v>
      </c>
    </row>
    <row r="45" spans="1:16" x14ac:dyDescent="0.25">
      <c r="A45" s="10">
        <v>28</v>
      </c>
      <c r="B45" s="48" t="s">
        <v>101</v>
      </c>
      <c r="C45" s="15" t="s">
        <v>129</v>
      </c>
      <c r="D45" s="39" t="s">
        <v>57</v>
      </c>
      <c r="E45" s="39">
        <v>11</v>
      </c>
      <c r="F45" s="8"/>
      <c r="G45" s="7"/>
      <c r="H45" s="18">
        <f t="shared" si="7"/>
        <v>0</v>
      </c>
      <c r="I45" s="18"/>
      <c r="J45" s="18"/>
      <c r="K45" s="19">
        <f t="shared" si="8"/>
        <v>0</v>
      </c>
      <c r="L45" s="20">
        <f t="shared" si="9"/>
        <v>0</v>
      </c>
      <c r="M45" s="18">
        <f t="shared" si="10"/>
        <v>0</v>
      </c>
      <c r="N45" s="18">
        <f t="shared" si="11"/>
        <v>0</v>
      </c>
      <c r="O45" s="18">
        <f t="shared" si="12"/>
        <v>0</v>
      </c>
      <c r="P45" s="21">
        <f t="shared" si="13"/>
        <v>0</v>
      </c>
    </row>
    <row r="46" spans="1:16" x14ac:dyDescent="0.25">
      <c r="A46" s="10">
        <v>29</v>
      </c>
      <c r="B46" s="48" t="s">
        <v>101</v>
      </c>
      <c r="C46" s="15" t="s">
        <v>138</v>
      </c>
      <c r="D46" s="39" t="s">
        <v>52</v>
      </c>
      <c r="E46" s="39">
        <v>1</v>
      </c>
      <c r="F46" s="8"/>
      <c r="G46" s="7"/>
      <c r="H46" s="18">
        <f t="shared" si="7"/>
        <v>0</v>
      </c>
      <c r="I46" s="18"/>
      <c r="J46" s="18"/>
      <c r="K46" s="19">
        <f t="shared" si="8"/>
        <v>0</v>
      </c>
      <c r="L46" s="20">
        <f t="shared" si="9"/>
        <v>0</v>
      </c>
      <c r="M46" s="18">
        <f t="shared" si="10"/>
        <v>0</v>
      </c>
      <c r="N46" s="18">
        <f t="shared" si="11"/>
        <v>0</v>
      </c>
      <c r="O46" s="18">
        <f t="shared" si="12"/>
        <v>0</v>
      </c>
      <c r="P46" s="21">
        <f t="shared" si="13"/>
        <v>0</v>
      </c>
    </row>
    <row r="47" spans="1:16" x14ac:dyDescent="0.25">
      <c r="A47" s="10"/>
      <c r="B47" s="48" t="s">
        <v>101</v>
      </c>
      <c r="C47" s="15" t="s">
        <v>139</v>
      </c>
      <c r="D47" s="39" t="s">
        <v>52</v>
      </c>
      <c r="E47" s="39">
        <v>3</v>
      </c>
      <c r="F47" s="8"/>
      <c r="G47" s="7"/>
      <c r="H47" s="18">
        <f t="shared" si="7"/>
        <v>0</v>
      </c>
      <c r="I47" s="18"/>
      <c r="J47" s="18"/>
      <c r="K47" s="19">
        <f t="shared" si="8"/>
        <v>0</v>
      </c>
      <c r="L47" s="20">
        <f t="shared" si="9"/>
        <v>0</v>
      </c>
      <c r="M47" s="18">
        <f t="shared" si="10"/>
        <v>0</v>
      </c>
      <c r="N47" s="18">
        <f t="shared" si="11"/>
        <v>0</v>
      </c>
      <c r="O47" s="18">
        <f t="shared" si="12"/>
        <v>0</v>
      </c>
      <c r="P47" s="21">
        <f t="shared" si="13"/>
        <v>0</v>
      </c>
    </row>
    <row r="48" spans="1:16" x14ac:dyDescent="0.25">
      <c r="A48" s="10">
        <v>30</v>
      </c>
      <c r="B48" s="48" t="s">
        <v>101</v>
      </c>
      <c r="C48" s="15" t="s">
        <v>130</v>
      </c>
      <c r="D48" s="39" t="s">
        <v>52</v>
      </c>
      <c r="E48" s="39">
        <v>300</v>
      </c>
      <c r="F48" s="8"/>
      <c r="G48" s="7"/>
      <c r="H48" s="18">
        <f t="shared" si="7"/>
        <v>0</v>
      </c>
      <c r="I48" s="18"/>
      <c r="J48" s="18"/>
      <c r="K48" s="19">
        <f t="shared" si="8"/>
        <v>0</v>
      </c>
      <c r="L48" s="20">
        <f t="shared" si="9"/>
        <v>0</v>
      </c>
      <c r="M48" s="18">
        <f t="shared" si="10"/>
        <v>0</v>
      </c>
      <c r="N48" s="18">
        <f t="shared" si="11"/>
        <v>0</v>
      </c>
      <c r="O48" s="18">
        <f t="shared" si="12"/>
        <v>0</v>
      </c>
      <c r="P48" s="21">
        <f t="shared" si="13"/>
        <v>0</v>
      </c>
    </row>
    <row r="49" spans="1:16" x14ac:dyDescent="0.25">
      <c r="A49" s="10">
        <v>31</v>
      </c>
      <c r="B49" s="48" t="s">
        <v>101</v>
      </c>
      <c r="C49" s="15" t="s">
        <v>131</v>
      </c>
      <c r="D49" s="39" t="s">
        <v>53</v>
      </c>
      <c r="E49" s="39">
        <v>9</v>
      </c>
      <c r="F49" s="8"/>
      <c r="G49" s="7"/>
      <c r="H49" s="18">
        <f t="shared" si="7"/>
        <v>0</v>
      </c>
      <c r="I49" s="18"/>
      <c r="J49" s="18"/>
      <c r="K49" s="19">
        <f t="shared" si="8"/>
        <v>0</v>
      </c>
      <c r="L49" s="20">
        <f t="shared" si="9"/>
        <v>0</v>
      </c>
      <c r="M49" s="18">
        <f t="shared" si="10"/>
        <v>0</v>
      </c>
      <c r="N49" s="18">
        <f t="shared" si="11"/>
        <v>0</v>
      </c>
      <c r="O49" s="18">
        <f t="shared" si="12"/>
        <v>0</v>
      </c>
      <c r="P49" s="21">
        <f t="shared" si="13"/>
        <v>0</v>
      </c>
    </row>
    <row r="50" spans="1:16" x14ac:dyDescent="0.25">
      <c r="A50" s="10">
        <v>32</v>
      </c>
      <c r="B50" s="48" t="s">
        <v>101</v>
      </c>
      <c r="C50" s="15" t="s">
        <v>132</v>
      </c>
      <c r="D50" s="39" t="s">
        <v>53</v>
      </c>
      <c r="E50" s="39">
        <v>17</v>
      </c>
      <c r="F50" s="8"/>
      <c r="G50" s="7"/>
      <c r="H50" s="18">
        <f t="shared" si="7"/>
        <v>0</v>
      </c>
      <c r="I50" s="18"/>
      <c r="J50" s="18"/>
      <c r="K50" s="19">
        <f t="shared" si="8"/>
        <v>0</v>
      </c>
      <c r="L50" s="20">
        <f t="shared" si="9"/>
        <v>0</v>
      </c>
      <c r="M50" s="18">
        <f t="shared" si="10"/>
        <v>0</v>
      </c>
      <c r="N50" s="18">
        <f t="shared" si="11"/>
        <v>0</v>
      </c>
      <c r="O50" s="18">
        <f t="shared" si="12"/>
        <v>0</v>
      </c>
      <c r="P50" s="21">
        <f t="shared" si="13"/>
        <v>0</v>
      </c>
    </row>
    <row r="51" spans="1:16" x14ac:dyDescent="0.25">
      <c r="A51" s="10">
        <v>33</v>
      </c>
      <c r="B51" s="48" t="s">
        <v>101</v>
      </c>
      <c r="C51" s="15" t="s">
        <v>133</v>
      </c>
      <c r="D51" s="39" t="s">
        <v>57</v>
      </c>
      <c r="E51" s="52">
        <v>1</v>
      </c>
      <c r="F51" s="8"/>
      <c r="G51" s="7"/>
      <c r="H51" s="18">
        <f t="shared" si="7"/>
        <v>0</v>
      </c>
      <c r="I51" s="18"/>
      <c r="J51" s="18"/>
      <c r="K51" s="19">
        <f t="shared" si="8"/>
        <v>0</v>
      </c>
      <c r="L51" s="20">
        <f t="shared" si="9"/>
        <v>0</v>
      </c>
      <c r="M51" s="18">
        <f t="shared" si="10"/>
        <v>0</v>
      </c>
      <c r="N51" s="18">
        <f t="shared" si="11"/>
        <v>0</v>
      </c>
      <c r="O51" s="18">
        <f t="shared" si="12"/>
        <v>0</v>
      </c>
      <c r="P51" s="21">
        <f t="shared" si="13"/>
        <v>0</v>
      </c>
    </row>
    <row r="52" spans="1:16" x14ac:dyDescent="0.25">
      <c r="A52" s="10">
        <v>34</v>
      </c>
      <c r="B52" s="48" t="s">
        <v>101</v>
      </c>
      <c r="C52" s="15" t="s">
        <v>134</v>
      </c>
      <c r="D52" s="39" t="s">
        <v>53</v>
      </c>
      <c r="E52" s="52">
        <v>7</v>
      </c>
      <c r="F52" s="8"/>
      <c r="G52" s="7"/>
      <c r="H52" s="18">
        <f t="shared" si="7"/>
        <v>0</v>
      </c>
      <c r="I52" s="18"/>
      <c r="J52" s="18"/>
      <c r="K52" s="19">
        <f t="shared" si="8"/>
        <v>0</v>
      </c>
      <c r="L52" s="20">
        <f t="shared" si="9"/>
        <v>0</v>
      </c>
      <c r="M52" s="18">
        <f t="shared" si="10"/>
        <v>0</v>
      </c>
      <c r="N52" s="18">
        <f t="shared" si="11"/>
        <v>0</v>
      </c>
      <c r="O52" s="18">
        <f t="shared" si="12"/>
        <v>0</v>
      </c>
      <c r="P52" s="21">
        <f t="shared" si="13"/>
        <v>0</v>
      </c>
    </row>
    <row r="53" spans="1:16" ht="15.75" thickBot="1" x14ac:dyDescent="0.3">
      <c r="A53" s="10">
        <v>35</v>
      </c>
      <c r="B53" s="48" t="s">
        <v>101</v>
      </c>
      <c r="C53" s="15" t="s">
        <v>135</v>
      </c>
      <c r="D53" s="39" t="s">
        <v>57</v>
      </c>
      <c r="E53" s="52">
        <v>1</v>
      </c>
      <c r="F53" s="8"/>
      <c r="G53" s="7"/>
      <c r="H53" s="18">
        <f t="shared" si="7"/>
        <v>0</v>
      </c>
      <c r="I53" s="18"/>
      <c r="J53" s="18"/>
      <c r="K53" s="19">
        <f t="shared" si="8"/>
        <v>0</v>
      </c>
      <c r="L53" s="20">
        <f t="shared" si="9"/>
        <v>0</v>
      </c>
      <c r="M53" s="18">
        <f t="shared" si="10"/>
        <v>0</v>
      </c>
      <c r="N53" s="18">
        <f t="shared" si="11"/>
        <v>0</v>
      </c>
      <c r="O53" s="18">
        <f t="shared" si="12"/>
        <v>0</v>
      </c>
      <c r="P53" s="21">
        <f t="shared" si="13"/>
        <v>0</v>
      </c>
    </row>
    <row r="54" spans="1:16" ht="15.75" thickBot="1" x14ac:dyDescent="0.3">
      <c r="A54" s="108" t="s">
        <v>51</v>
      </c>
      <c r="B54" s="109"/>
      <c r="C54" s="109"/>
      <c r="D54" s="109"/>
      <c r="E54" s="109"/>
      <c r="F54" s="109"/>
      <c r="G54" s="109"/>
      <c r="H54" s="109"/>
      <c r="I54" s="109"/>
      <c r="J54" s="109"/>
      <c r="K54" s="110"/>
      <c r="L54" s="22">
        <f>SUM(L15:L53)</f>
        <v>0</v>
      </c>
      <c r="M54" s="22">
        <f t="shared" ref="M54:P54" si="14">SUM(M15:M53)</f>
        <v>0</v>
      </c>
      <c r="N54" s="22">
        <f t="shared" si="14"/>
        <v>0</v>
      </c>
      <c r="O54" s="22">
        <f t="shared" si="14"/>
        <v>0</v>
      </c>
      <c r="P54" s="22">
        <f t="shared" si="14"/>
        <v>0</v>
      </c>
    </row>
    <row r="55" spans="1:16" x14ac:dyDescent="0.25">
      <c r="A55" s="16"/>
      <c r="B55" s="16"/>
      <c r="C55" s="16"/>
      <c r="D55" s="16"/>
      <c r="E55" s="16"/>
      <c r="F55" s="16"/>
      <c r="G55" s="16"/>
      <c r="H55" s="16"/>
      <c r="I55" s="16"/>
      <c r="J55" s="16"/>
      <c r="K55" s="16"/>
      <c r="L55" s="16"/>
      <c r="M55" s="16"/>
      <c r="N55" s="16"/>
      <c r="O55" s="16"/>
      <c r="P55" s="16"/>
    </row>
    <row r="56" spans="1:16" ht="37.5" customHeight="1" x14ac:dyDescent="0.25">
      <c r="A56" s="106" t="s">
        <v>150</v>
      </c>
      <c r="B56" s="106"/>
      <c r="C56" s="106"/>
      <c r="D56" s="106"/>
      <c r="E56" s="106"/>
      <c r="F56" s="106"/>
      <c r="G56" s="106"/>
      <c r="H56" s="106"/>
      <c r="I56" s="106"/>
      <c r="J56" s="106"/>
      <c r="K56" s="106"/>
      <c r="L56" s="106"/>
      <c r="M56" s="106"/>
      <c r="N56" s="106"/>
      <c r="O56" s="106"/>
      <c r="P56" s="106"/>
    </row>
    <row r="57" spans="1:16" ht="64.5" customHeight="1" x14ac:dyDescent="0.25">
      <c r="A57" s="106" t="s">
        <v>151</v>
      </c>
      <c r="B57" s="106"/>
      <c r="C57" s="106"/>
      <c r="D57" s="106"/>
      <c r="E57" s="106"/>
      <c r="F57" s="106"/>
      <c r="G57" s="106"/>
      <c r="H57" s="106"/>
      <c r="I57" s="106"/>
      <c r="J57" s="106"/>
      <c r="K57" s="106"/>
      <c r="L57" s="106"/>
      <c r="M57" s="106"/>
      <c r="N57" s="106"/>
      <c r="O57" s="106"/>
      <c r="P57" s="106"/>
    </row>
    <row r="58" spans="1:16" ht="57" customHeight="1" x14ac:dyDescent="0.25">
      <c r="A58" s="106" t="s">
        <v>152</v>
      </c>
      <c r="B58" s="106"/>
      <c r="C58" s="106"/>
      <c r="D58" s="106"/>
      <c r="E58" s="106"/>
      <c r="F58" s="106"/>
      <c r="G58" s="106"/>
      <c r="H58" s="106"/>
      <c r="I58" s="106"/>
      <c r="J58" s="106"/>
      <c r="K58" s="106"/>
      <c r="L58" s="106"/>
      <c r="M58" s="106"/>
      <c r="N58" s="106"/>
      <c r="O58" s="106"/>
      <c r="P58" s="106"/>
    </row>
    <row r="59" spans="1:16" ht="15" customHeight="1" x14ac:dyDescent="0.25">
      <c r="A59" s="54"/>
      <c r="B59" s="54"/>
      <c r="C59" s="54"/>
      <c r="D59" s="54"/>
      <c r="E59" s="54"/>
      <c r="F59" s="54"/>
      <c r="G59" s="54"/>
      <c r="H59" s="54"/>
      <c r="I59" s="54"/>
      <c r="J59" s="54"/>
      <c r="K59" s="54"/>
      <c r="L59" s="54"/>
      <c r="M59" s="54"/>
      <c r="N59" s="54"/>
      <c r="O59" s="54"/>
      <c r="P59" s="16"/>
    </row>
    <row r="60" spans="1:16" x14ac:dyDescent="0.25">
      <c r="A60" s="23" t="s">
        <v>58</v>
      </c>
      <c r="B60" s="23"/>
      <c r="C60" s="6"/>
      <c r="D60" s="6"/>
      <c r="E60" s="6"/>
      <c r="F60" s="6"/>
      <c r="G60" s="16"/>
      <c r="H60" s="16"/>
      <c r="I60" s="16"/>
      <c r="J60" s="16"/>
      <c r="K60" s="16"/>
      <c r="L60" s="16"/>
      <c r="M60" s="16"/>
      <c r="N60" s="16"/>
      <c r="O60" s="16"/>
      <c r="P60" s="16"/>
    </row>
    <row r="61" spans="1:16" x14ac:dyDescent="0.25">
      <c r="A61" s="24"/>
      <c r="B61" s="24"/>
      <c r="C61" s="6"/>
      <c r="D61" s="6"/>
      <c r="E61" s="6"/>
      <c r="F61" s="6"/>
      <c r="G61" s="16"/>
      <c r="H61" s="16"/>
      <c r="I61" s="16"/>
      <c r="J61" s="16"/>
      <c r="K61" s="16"/>
      <c r="L61" s="16"/>
      <c r="M61" s="16"/>
      <c r="N61" s="16"/>
      <c r="O61" s="16"/>
      <c r="P61" s="16"/>
    </row>
    <row r="62" spans="1:16" x14ac:dyDescent="0.25">
      <c r="A62" s="23" t="s">
        <v>8</v>
      </c>
      <c r="B62" s="23"/>
      <c r="C62" s="6"/>
      <c r="D62" s="6"/>
      <c r="E62" s="6"/>
      <c r="F62" s="6"/>
      <c r="G62" s="16"/>
      <c r="H62" s="16"/>
      <c r="I62" s="16"/>
      <c r="J62" s="16"/>
      <c r="K62" s="16"/>
      <c r="L62" s="16"/>
      <c r="M62" s="16"/>
      <c r="N62" s="16"/>
      <c r="O62" s="16"/>
      <c r="P62" s="16"/>
    </row>
    <row r="63" spans="1:16" x14ac:dyDescent="0.25">
      <c r="A63" s="6"/>
      <c r="B63" s="6"/>
      <c r="C63" s="6"/>
      <c r="D63" s="6"/>
      <c r="E63" s="6"/>
      <c r="F63" s="6"/>
    </row>
    <row r="64" spans="1:16" x14ac:dyDescent="0.25">
      <c r="A64" s="6"/>
      <c r="B64" s="6"/>
      <c r="C64" s="6"/>
      <c r="D64" s="6"/>
      <c r="E64" s="6"/>
      <c r="F64" s="6"/>
    </row>
    <row r="65" spans="1:6" x14ac:dyDescent="0.25">
      <c r="A65" s="6"/>
      <c r="B65" s="6"/>
      <c r="C65" s="6"/>
      <c r="D65" s="6"/>
      <c r="E65" s="6"/>
      <c r="F65" s="6"/>
    </row>
  </sheetData>
  <mergeCells count="38">
    <mergeCell ref="A56:P56"/>
    <mergeCell ref="A57:P57"/>
    <mergeCell ref="A58:P58"/>
    <mergeCell ref="A9:D9"/>
    <mergeCell ref="L9:P9"/>
    <mergeCell ref="L10:P10"/>
    <mergeCell ref="F11:F12"/>
    <mergeCell ref="G11:G12"/>
    <mergeCell ref="H11:H12"/>
    <mergeCell ref="I11:I12"/>
    <mergeCell ref="P11:P12"/>
    <mergeCell ref="A54:K54"/>
    <mergeCell ref="J11:J12"/>
    <mergeCell ref="K11:K12"/>
    <mergeCell ref="A1:P1"/>
    <mergeCell ref="A2:P2"/>
    <mergeCell ref="A4:C4"/>
    <mergeCell ref="D4:P4"/>
    <mergeCell ref="A5:C5"/>
    <mergeCell ref="D5:P5"/>
    <mergeCell ref="A6:C6"/>
    <mergeCell ref="D6:P6"/>
    <mergeCell ref="A7:C7"/>
    <mergeCell ref="D7:P7"/>
    <mergeCell ref="L8:M8"/>
    <mergeCell ref="N8:O8"/>
    <mergeCell ref="O11:O12"/>
    <mergeCell ref="A10:A12"/>
    <mergeCell ref="C10:C12"/>
    <mergeCell ref="D10:D12"/>
    <mergeCell ref="E10:E12"/>
    <mergeCell ref="F10:K10"/>
    <mergeCell ref="B10:B12"/>
    <mergeCell ref="A14:E14"/>
    <mergeCell ref="A31:E31"/>
    <mergeCell ref="L11:L12"/>
    <mergeCell ref="M11:M12"/>
    <mergeCell ref="N11:N12"/>
  </mergeCells>
  <phoneticPr fontId="20" type="noConversion"/>
  <conditionalFormatting sqref="D15:D20">
    <cfRule type="cellIs" dxfId="2" priority="1" stopIfTrue="1" operator="equal">
      <formula>0</formula>
    </cfRule>
    <cfRule type="cellIs" dxfId="1" priority="2" stopIfTrue="1" operator="equal">
      <formula>0</formula>
    </cfRule>
    <cfRule type="expression" dxfId="0" priority="3" stopIfTrue="1">
      <formula>#DIV/0!</formula>
    </cfRule>
  </conditionalFormatting>
  <dataValidations count="1">
    <dataValidation type="list" allowBlank="1" showInputMessage="1" showErrorMessage="1" sqref="D24:D26 D29:D30 D17:D19 D53 D34:D42 D46:D47" xr:uid="{CBAD3E20-36CE-4A68-89E1-BE9F1E613465}">
      <formula1>#REF!</formula1>
    </dataValidation>
  </dataValidation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Būvniecības koptāme</vt:lpstr>
      <vt:lpstr>Kopsavilkums</vt:lpstr>
      <vt:lpstr>1_CD</vt:lpstr>
      <vt:lpstr>2_ELT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Šreibere</dc:creator>
  <cp:lastModifiedBy>Aija Šreibere</cp:lastModifiedBy>
  <dcterms:created xsi:type="dcterms:W3CDTF">2026-07-09T06:37:22Z</dcterms:created>
  <dcterms:modified xsi:type="dcterms:W3CDTF">2026-08-28T11:16:57Z</dcterms:modified>
</cp:coreProperties>
</file>