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K:\IEPIRKUMI\Konkursi\Konk 2023\BP_iepirkums_ANM\Nolikums_APSTIPRINATS\"/>
    </mc:Choice>
  </mc:AlternateContent>
  <bookViews>
    <workbookView xWindow="0" yWindow="0" windowWidth="19200" windowHeight="6470"/>
  </bookViews>
  <sheets>
    <sheet name="Kopsavilkums" sheetId="3" r:id="rId1"/>
    <sheet name="Licences" sheetId="2" r:id="rId2"/>
    <sheet name="Ieviešana un uzturēšana" sheetId="1" r:id="rId3"/>
    <sheet name="Izmaiņu pieprasījumi" sheetId="5" r:id="rId4"/>
    <sheet name="Darbietilpības novērtējums" sheetId="4" r:id="rId5"/>
    <sheet name="Darbietilpības skaidrojums" sheetId="6" r:id="rId6"/>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4" l="1"/>
  <c r="G34" i="4" s="1"/>
  <c r="F33" i="4"/>
  <c r="G33" i="4" s="1"/>
  <c r="F32" i="4"/>
  <c r="G32" i="4" s="1"/>
  <c r="F31" i="4"/>
  <c r="G31" i="4" s="1"/>
  <c r="F29" i="4"/>
  <c r="G29" i="4" s="1"/>
  <c r="F28" i="4"/>
  <c r="G28" i="4" s="1"/>
  <c r="F27" i="4"/>
  <c r="G27" i="4" s="1"/>
  <c r="F25" i="4"/>
  <c r="G25" i="4" s="1"/>
  <c r="F24" i="4"/>
  <c r="G24" i="4" s="1"/>
  <c r="F23" i="4"/>
  <c r="G23" i="4" s="1"/>
  <c r="F22" i="4"/>
  <c r="G22" i="4" s="1"/>
  <c r="F20" i="4"/>
  <c r="G20" i="4" s="1"/>
  <c r="F19" i="4"/>
  <c r="G19" i="4" s="1"/>
  <c r="F18" i="4"/>
  <c r="G18" i="4" s="1"/>
  <c r="F16" i="4"/>
  <c r="G16" i="4" s="1"/>
  <c r="F15" i="4"/>
  <c r="G15" i="4" s="1"/>
  <c r="F14" i="4"/>
  <c r="G14" i="4" s="1"/>
  <c r="F12" i="4"/>
  <c r="G12" i="4" s="1"/>
  <c r="F11" i="4"/>
  <c r="G11" i="4" s="1"/>
  <c r="F10" i="4"/>
  <c r="G10" i="4" s="1"/>
  <c r="F8" i="4"/>
  <c r="G8" i="4" s="1"/>
  <c r="F7" i="4"/>
  <c r="G7" i="4" s="1"/>
  <c r="F6" i="4"/>
  <c r="G6" i="4" s="1"/>
  <c r="F5" i="4"/>
  <c r="G5" i="4" s="1"/>
  <c r="H21" i="4" l="1"/>
  <c r="H30" i="4"/>
  <c r="H4" i="4"/>
  <c r="H26" i="4"/>
  <c r="H17" i="4"/>
  <c r="H13" i="4"/>
  <c r="H9" i="4"/>
  <c r="H35" i="4" l="1"/>
  <c r="F9" i="2" l="1"/>
  <c r="F8" i="2"/>
  <c r="F7" i="2"/>
  <c r="F6" i="2"/>
  <c r="F5" i="2"/>
  <c r="F4" i="2"/>
  <c r="F16" i="2" s="1"/>
  <c r="F12" i="2"/>
  <c r="F11" i="2"/>
  <c r="F10" i="2"/>
  <c r="E10" i="1"/>
  <c r="G10" i="1" s="1"/>
  <c r="E11" i="1"/>
  <c r="G11" i="1" s="1"/>
  <c r="F14" i="2"/>
  <c r="F15" i="2"/>
  <c r="F13" i="2"/>
  <c r="C9" i="3" l="1"/>
  <c r="E4" i="5"/>
  <c r="C12" i="3" s="1"/>
  <c r="C13" i="1"/>
  <c r="C11" i="3" s="1"/>
  <c r="E6" i="1"/>
  <c r="G6" i="1" s="1"/>
  <c r="E7" i="1"/>
  <c r="G7" i="1" s="1"/>
  <c r="E8" i="1"/>
  <c r="G8" i="1" s="1"/>
  <c r="E9" i="1"/>
  <c r="G9" i="1" s="1"/>
  <c r="E12" i="1"/>
  <c r="G12" i="1" s="1"/>
  <c r="E5" i="1"/>
  <c r="G5" i="1" s="1"/>
  <c r="G13" i="1" l="1"/>
  <c r="C10" i="3" l="1"/>
  <c r="C13" i="3" s="1"/>
</calcChain>
</file>

<file path=xl/sharedStrings.xml><?xml version="1.0" encoding="utf-8"?>
<sst xmlns="http://schemas.openxmlformats.org/spreadsheetml/2006/main" count="185" uniqueCount="152">
  <si>
    <t xml:space="preserve">3. pielikums 
Valsts kases atklāta konkursa “Budžeta plānošanas un finanšu vadības risinājuma izstrāde un uzturēšana” (iepirkuma identifikācijas Nr. VK 2023/03/ANM) nolikumam </t>
  </si>
  <si>
    <t>1.tabula</t>
  </si>
  <si>
    <t>Finanšu piedāvājuma kopsavilkums</t>
  </si>
  <si>
    <t>Nr.</t>
  </si>
  <si>
    <t>Pozīcija</t>
  </si>
  <si>
    <t>Piedāvātā līgumcena, EUR bez PVN</t>
  </si>
  <si>
    <t>1.</t>
  </si>
  <si>
    <t>Licenču nomas cena</t>
  </si>
  <si>
    <t>2.</t>
  </si>
  <si>
    <t>Sistēmas uzturēšanas maksa</t>
  </si>
  <si>
    <t>3.</t>
  </si>
  <si>
    <t>Ieviešanas maksa</t>
  </si>
  <si>
    <t>Izmaiņu pieprasījumi</t>
  </si>
  <si>
    <t>Līgumcena, kopā</t>
  </si>
  <si>
    <t>(pretendenta/ vadītāja vai pilnvarotās personas amats)</t>
  </si>
  <si>
    <t>(paraksts*)</t>
  </si>
  <si>
    <t>(V. Uzvārds)</t>
  </si>
  <si>
    <t>*Dokuments ir parakstīts ar drošu elektronisko parakstu</t>
  </si>
  <si>
    <t>2.tabula</t>
  </si>
  <si>
    <t>Licences nosaukums</t>
  </si>
  <si>
    <t>Skaits</t>
  </si>
  <si>
    <t>Cena, EUR bez PVN gadā par 1 licenci</t>
  </si>
  <si>
    <t>Gadu skaits</t>
  </si>
  <si>
    <t>Summa, EUR bez PVN</t>
  </si>
  <si>
    <t>Kopā, licenču noma</t>
  </si>
  <si>
    <t>3.tabula</t>
  </si>
  <si>
    <t>Izstrādes (ieviešanas) un uzturēšanas cena</t>
  </si>
  <si>
    <t>Nosaukums</t>
  </si>
  <si>
    <t>Izstrādes un ieviešanas cena, EUR bez PVN</t>
  </si>
  <si>
    <t>Ieviešanas termiņš, mēneši</t>
  </si>
  <si>
    <t>Uzturēšanas termiņš, mēneši</t>
  </si>
  <si>
    <t>Uzturēšanas mēnešmaksa, EUR bez PVN</t>
  </si>
  <si>
    <t>Uzturēšanas cena, EUR bez PVN</t>
  </si>
  <si>
    <t>Sistēmas pamatfunkcionalitāte</t>
  </si>
  <si>
    <t>Vidējā termiņa budžeta plānošana un ilgtermiņa saistību uzskaites funkcionalitāte</t>
  </si>
  <si>
    <t>Gadskārtējā budžeta ietvaros veicamo  izmaiņu (finansēšanas plānu un apropriācijas izmaiņu) funkcionalitāte</t>
  </si>
  <si>
    <t>Prioritāro pasākumu iesniegšanas funkcionalitāte</t>
  </si>
  <si>
    <t>Iestādes līmeņa plānošanas funkcionalitāte.</t>
  </si>
  <si>
    <t>Budžeta paskaidrojumu funkcionalitāte</t>
  </si>
  <si>
    <t>Izpildes analīzes funkcionalitāte</t>
  </si>
  <si>
    <t>Priekšlikumu iesniegšana 2.lasījumam funkcionalitāte</t>
  </si>
  <si>
    <t>Izstrādes un ieviešanas līgumcena</t>
  </si>
  <si>
    <t>Uzturēšanas līgumcena</t>
  </si>
  <si>
    <t>4.tabula</t>
  </si>
  <si>
    <t>Izmaiņu pieprasījumu realizācijas līgumcena</t>
  </si>
  <si>
    <t>Cena, EUR bez PVN</t>
  </si>
  <si>
    <t>Izmaiņu pieprasījumu realizācija, cilvēkstunda</t>
  </si>
  <si>
    <t>5.tabula</t>
  </si>
  <si>
    <t>Darbietilpības novērtējums</t>
  </si>
  <si>
    <t>Elementa nosaukums</t>
  </si>
  <si>
    <t>Svars grupā</t>
  </si>
  <si>
    <t>Grupas svars</t>
  </si>
  <si>
    <t>Darbietilpība stundās</t>
  </si>
  <si>
    <t>Cilvēkstundas likme, EUR bez PVN</t>
  </si>
  <si>
    <t>Svērums</t>
  </si>
  <si>
    <t>Formas</t>
  </si>
  <si>
    <t>Viena formas elementa pievienošana/maiņa</t>
  </si>
  <si>
    <t>Vienkārša forma</t>
  </si>
  <si>
    <t>Vidēji sarežģīta forma</t>
  </si>
  <si>
    <t>Sarežģīta forma</t>
  </si>
  <si>
    <t>Datu pārbaude, pielasīšana vai atlase</t>
  </si>
  <si>
    <t>Vienkārša datu pārbaude, pielasīšana vai atlase</t>
  </si>
  <si>
    <t>Vidēji sarežģīta datu pārbaude, pielasīšana vai atlase</t>
  </si>
  <si>
    <t>Sarežģīta datu pārbaude, pielasīšana vai atlase</t>
  </si>
  <si>
    <t>Algoritms</t>
  </si>
  <si>
    <t>Vienkāršs algoritms</t>
  </si>
  <si>
    <t>Vidēji sarežģīts algoritms</t>
  </si>
  <si>
    <t>Sarežģīts algoritms</t>
  </si>
  <si>
    <t>Darba plūsma</t>
  </si>
  <si>
    <t>Vienkārša darba plūsma</t>
  </si>
  <si>
    <t>Vidēji sarežģīta darba plūsma</t>
  </si>
  <si>
    <t>Sarežģīta darba plūsma</t>
  </si>
  <si>
    <t>Klasifikatori</t>
  </si>
  <si>
    <t>Jaunas pozīcijas pievienošana esošam klasifikatoram</t>
  </si>
  <si>
    <t>Vienkāršs klasifikators</t>
  </si>
  <si>
    <t>Vidēji sarežģīts klasifikators</t>
  </si>
  <si>
    <t>Sarežģīts klasifikators</t>
  </si>
  <si>
    <t>Atskaite</t>
  </si>
  <si>
    <t>Vienkārša atskaite</t>
  </si>
  <si>
    <t>Vidēji sarežģīta atskaite</t>
  </si>
  <si>
    <t>Sarežģīta atskaite</t>
  </si>
  <si>
    <t>Datu bāze</t>
  </si>
  <si>
    <t>Datu bāzes tabulas pievienošana</t>
  </si>
  <si>
    <t>Vienkārša izstrāde</t>
  </si>
  <si>
    <t>Vidēji sarežģīta izstrāde</t>
  </si>
  <si>
    <t>Sarežģīta izstrāde</t>
  </si>
  <si>
    <t>Vidēji svērtais darbietilpības novērtējums, kopā:</t>
  </si>
  <si>
    <t>6.tabula</t>
  </si>
  <si>
    <t>Darbietilpības elementu skaidrojums</t>
  </si>
  <si>
    <t>Nr.p.k.</t>
  </si>
  <si>
    <t>Nosaukums, apraksts</t>
  </si>
  <si>
    <t xml:space="preserve">Forma </t>
  </si>
  <si>
    <t>Patstāvīga vai citas formas sastāvā kā apakšforma esoša datu izvades vai ievades forma ar fiksēta skaita statiskiem vai sarakstā atkārtotiem (tabula) ekrāna elementiem (ievadlauks, izvadlauks, radiopoga, izvēles rūtiņa, izkrītošais saraksts, izvēle no klasifikatora u.c.). Datu sintaktiskās kvalitātes pārbaude, veicot katra atsevišķā datu ievades vai izvades elementa vērtību pārbaudi, paziņojot par nepareizi ievadītām vērtībām (piemēram - nepareizs datuma formāts vai nepareizs personas koda formāts) vai par trūkstošajiem obligāti aizpildāmajiem laukiem. Formu, kuras sastāv no vairākām apakšformām (piemēram - lapiņas vai pielikumi), gadījumā katra apakšforma ir vērtējama atsevišķi kā attiecīgā sarežģītības līmeņa forma. Ja formas vai apakšformas ekrāna elementu skaits pārsniedz sarežģītas formas elementu skaitu, tā ir vērtējama kā vairāku formu kombinācija.</t>
  </si>
  <si>
    <t>1.1.</t>
  </si>
  <si>
    <t>Forma līdz 10 laukiem</t>
  </si>
  <si>
    <t>1.2.</t>
  </si>
  <si>
    <t>Vidēji  sarežģīta forma</t>
  </si>
  <si>
    <t>Forma no 11 līdz 20 laukiem</t>
  </si>
  <si>
    <t>1.3.</t>
  </si>
  <si>
    <t>Forma no 21 līdz 40 laukiem</t>
  </si>
  <si>
    <t>Algoritms, kura izpildes rezultātā var tikt veikta:</t>
  </si>
  <si>
    <t>• formas ekrāna elementu vērtību pārbaude, tos salīdzinot ar kontrolvērtību, citu elementu vērtībām vai uzkrātajām datu kopām (piemēram – lauka vērtības atbilstība matemātiskai izteiksmei vai formulai);</t>
  </si>
  <si>
    <t>• datu atlase, kuras rezultātā lietotājam tiek izvadīti atlasītie dati vai formas ekrāna elementu vērtības tiek aizvietotas ar atlasītajiem datiem.</t>
  </si>
  <si>
    <t>Ja datu pielasīšanas vai atlases rezultātā atgriezto datu vienumu skaits pārsniedz sarežģītas datu atlases vienumu skaitu, tā ir vērtējama kā vairākas datu atlases.</t>
  </si>
  <si>
    <t>2.1.</t>
  </si>
  <si>
    <t>Vienkārša datu pārbaude vienam ekrāna elementam.</t>
  </si>
  <si>
    <t>Datu  izsaukums, kura rezultātā tiek atgriezti dati ar ne vairāk par 5 datu vienumiem.</t>
  </si>
  <si>
    <t>2.2.</t>
  </si>
  <si>
    <t>Savstarpējā ekrāna elementu vērtības pārbaude vienas formas ietvaros.</t>
  </si>
  <si>
    <t>Datu  izsaukums, kura rezultātā tiek atgriezti dati vai aizvietotas formas ekrāna elementu vērtības ar 6 līdz 15 datu vienumiem.</t>
  </si>
  <si>
    <t>2.3.</t>
  </si>
  <si>
    <t>Savstarpējā ekrāna elementu vērtības pārbaude starp vairākām formām, vienas formas apakšformām vai vērtības pārbaude citās uzkrātajās datu kopās vai integrētajās sistēmās.</t>
  </si>
  <si>
    <t>Datu  izsaukums, kura rezultātā tiek atgriezti dati vai aizvietotas formas ekrāna elementu vērtības ar 16 līdz 30 datu vienumiem.</t>
  </si>
  <si>
    <t>Programmatūras vienums, kurš nodrošina datu apstrādi un konkrēta rezultāta saņemšana. Ja algoritma sarežģītība pārsniedz sarežģīta algoritma aprakstā definētās robežvērtības, tas ir vērtējams, kā vairāki algoritmi.</t>
  </si>
  <si>
    <t>3.1.</t>
  </si>
  <si>
    <t>Lineārs algoritms ar secīgi izpildāmu darbību virkni, bez zarošanās un cikliem</t>
  </si>
  <si>
    <t>3.2.</t>
  </si>
  <si>
    <t>Algoritms ar zarošanos, līdz 15 lēmumu zariem.</t>
  </si>
  <si>
    <t>Ciklisks algoritms ar ne vairāk par 3 atkārtošanas cikliem.</t>
  </si>
  <si>
    <t>3.3.</t>
  </si>
  <si>
    <t>Algoritms ar zarošanos, 16 līdz 30 lēmumu zariem.</t>
  </si>
  <si>
    <t>Ciklisks algoritms ar maksimums 10 atkārtošanas cikliem.</t>
  </si>
  <si>
    <t>Sakārtota notikumu virkne, kurā ietilpst cilvēku darbības un IS darbības lai sasniegtu noteiktu biznesa rezultātu. Darba plūsma sastāv no atsevišķām savstarpēji sakārtotām darbībām jeb soļiem. Ja darba plūsmas soļu skaits pārsniedz sarežģītās darba plūsmas aprakstā definētos vai tas ietver pakārtotās darba plūsmas, tā ir vērtējama kā vairākas darba plūsmas.</t>
  </si>
  <si>
    <t>4.1.</t>
  </si>
  <si>
    <t>Līdz 10 darba plūsmas vadības grafa šķautnēm</t>
  </si>
  <si>
    <t>4.2.</t>
  </si>
  <si>
    <t>No 11 līdz 20 darba plūsmas vadības grafa šķautnēm</t>
  </si>
  <si>
    <t>4.3.</t>
  </si>
  <si>
    <t>No 21 līdz 40 darba plūsmas vadības grafa šķautnēm</t>
  </si>
  <si>
    <t>Klasifikators</t>
  </si>
  <si>
    <t>Sistematizēts objektu saraksts, kurā katram objektam ir noteikts kods, kas aizvieto tā nosaukumu un tiek lietots objekta identificēšanai.</t>
  </si>
  <si>
    <t>5.1.</t>
  </si>
  <si>
    <t>klasifikators bez hierarhijas līdz 20 ierakstiem</t>
  </si>
  <si>
    <t>5.2.</t>
  </si>
  <si>
    <t>klasifikators līdz 3 hierarhijas līmeņiem vai nehierarhisks klasifikators ar ierakstu skaitu līdz 1000 ierakstiem</t>
  </si>
  <si>
    <t>5.3.</t>
  </si>
  <si>
    <t>klasifikators ar hierarhijas līmeņu skaitu virs 3  vai ierakstu skaitu no 1000 līdz 10000</t>
  </si>
  <si>
    <t>Datu vizuāls attēlojums, kurš sakārtots pēc lietotāja definētiem parametriem.</t>
  </si>
  <si>
    <t>6.1.</t>
  </si>
  <si>
    <t>Atskaite paredz līdz 5 filtriem, līdz 10 datu laukiem</t>
  </si>
  <si>
    <t>6.2.</t>
  </si>
  <si>
    <t>Atskaite paredz 6 – 10 filtrus, no 11 līdz 20 datu  laukiem</t>
  </si>
  <si>
    <t>6.3.</t>
  </si>
  <si>
    <t>Atskaite paredz 11-20 filtrus, no 21 līdz 50 datu laukiem</t>
  </si>
  <si>
    <t xml:space="preserve">Datu bāzes tabulas pievienošana </t>
  </si>
  <si>
    <t>7.1.</t>
  </si>
  <si>
    <t>Lauku skaits – līdz 10, relāciju skaits tabulā – līdz 2</t>
  </si>
  <si>
    <t>7.2.</t>
  </si>
  <si>
    <t>Lauku skaits – no 11 līdz 20, relāciju skaits tabulā – no 3 līdz 5</t>
  </si>
  <si>
    <t>7.3.</t>
  </si>
  <si>
    <t>Lauku skaits – no 21 līdz 40, relāciju skaits tabulā – no 5 līdz 10</t>
  </si>
  <si>
    <t>Finanšu piedāvājums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</si>
</sst>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186"/>
      <scheme val="minor"/>
    </font>
    <font>
      <sz val="11"/>
      <color theme="1"/>
      <name val="Calibri"/>
      <scheme val="minor"/>
    </font>
    <font>
      <sz val="11"/>
      <color theme="1"/>
      <name val="Calibri"/>
      <family val="2"/>
      <scheme val="minor"/>
    </font>
    <font>
      <sz val="11"/>
      <color theme="0" tint="-0.499984740745262"/>
      <name val="Calibri"/>
      <family val="2"/>
      <charset val="186"/>
      <scheme val="minor"/>
    </font>
    <font>
      <sz val="11"/>
      <color rgb="FF000000"/>
      <name val="Calibri"/>
      <family val="2"/>
      <scheme val="minor"/>
    </font>
    <font>
      <b/>
      <sz val="11"/>
      <color theme="1"/>
      <name val="Calibri"/>
      <family val="2"/>
      <scheme val="minor"/>
    </font>
    <font>
      <sz val="11"/>
      <name val="Calibri"/>
      <family val="2"/>
      <charset val="186"/>
      <scheme val="minor"/>
    </font>
    <font>
      <sz val="12"/>
      <color rgb="FF000000"/>
      <name val="Times New Roman"/>
      <family val="1"/>
    </font>
    <font>
      <b/>
      <sz val="14"/>
      <color theme="1"/>
      <name val="Calibri"/>
      <family val="2"/>
      <scheme val="minor"/>
    </font>
  </fonts>
  <fills count="4">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1">
    <xf numFmtId="0" fontId="0" fillId="0" borderId="0"/>
  </cellStyleXfs>
  <cellXfs count="50">
    <xf numFmtId="0" fontId="0" fillId="0" borderId="0" xfId="0"/>
    <xf numFmtId="0" fontId="0" fillId="0" borderId="0" xfId="0" applyAlignment="1">
      <alignment wrapText="1"/>
    </xf>
    <xf numFmtId="0" fontId="0" fillId="0" borderId="1" xfId="0" applyBorder="1"/>
    <xf numFmtId="0" fontId="0" fillId="0" borderId="1" xfId="0" applyBorder="1" applyAlignment="1">
      <alignment wrapText="1"/>
    </xf>
    <xf numFmtId="0" fontId="0" fillId="0" borderId="1" xfId="0" applyBorder="1" applyAlignment="1">
      <alignment horizontal="left" wrapText="1" indent="1"/>
    </xf>
    <xf numFmtId="0" fontId="4" fillId="0" borderId="1" xfId="0" applyFont="1" applyBorder="1" applyAlignment="1">
      <alignment wrapText="1"/>
    </xf>
    <xf numFmtId="0" fontId="4" fillId="0" borderId="1" xfId="0" applyFont="1" applyBorder="1" applyAlignment="1">
      <alignment horizontal="justify" vertical="center" wrapText="1"/>
    </xf>
    <xf numFmtId="0" fontId="6" fillId="0" borderId="1" xfId="0" applyFont="1" applyBorder="1"/>
    <xf numFmtId="0" fontId="6" fillId="0" borderId="1" xfId="0" applyFont="1" applyBorder="1" applyAlignment="1">
      <alignment wrapText="1"/>
    </xf>
    <xf numFmtId="0" fontId="6" fillId="0" borderId="1" xfId="0" applyFont="1" applyBorder="1" applyAlignment="1">
      <alignment horizontal="left" indent="1"/>
    </xf>
    <xf numFmtId="0" fontId="6" fillId="0" borderId="1" xfId="0" applyFont="1" applyBorder="1" applyAlignment="1">
      <alignment horizontal="right"/>
    </xf>
    <xf numFmtId="0" fontId="7" fillId="0" borderId="0" xfId="0" applyFont="1"/>
    <xf numFmtId="0" fontId="0" fillId="0" borderId="1" xfId="0" applyBorder="1" applyAlignment="1">
      <alignment horizontal="center" vertical="center"/>
    </xf>
    <xf numFmtId="0" fontId="0" fillId="0" borderId="1" xfId="0" applyBorder="1" applyAlignment="1">
      <alignment horizontal="center" vertical="center" wrapText="1"/>
    </xf>
    <xf numFmtId="0" fontId="3" fillId="2" borderId="1" xfId="0" applyFont="1" applyFill="1" applyBorder="1"/>
    <xf numFmtId="0" fontId="0" fillId="2" borderId="1" xfId="0" applyFill="1" applyBorder="1"/>
    <xf numFmtId="0" fontId="0" fillId="3" borderId="1" xfId="0" applyFill="1" applyBorder="1"/>
    <xf numFmtId="0" fontId="3" fillId="3" borderId="1" xfId="0" applyFont="1" applyFill="1" applyBorder="1"/>
    <xf numFmtId="0" fontId="6" fillId="3" borderId="1" xfId="0" applyFont="1" applyFill="1" applyBorder="1" applyAlignment="1">
      <alignment wrapText="1"/>
    </xf>
    <xf numFmtId="0" fontId="6" fillId="3" borderId="1" xfId="0" applyFont="1" applyFill="1" applyBorder="1"/>
    <xf numFmtId="0" fontId="5" fillId="0" borderId="0" xfId="0" applyFont="1" applyAlignment="1">
      <alignment horizontal="justify" vertical="center" wrapText="1"/>
    </xf>
    <xf numFmtId="0" fontId="5" fillId="0" borderId="6" xfId="0" applyFont="1" applyBorder="1" applyAlignment="1">
      <alignment horizontal="justify" vertical="center" wrapText="1"/>
    </xf>
    <xf numFmtId="0" fontId="5" fillId="0" borderId="8"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1" xfId="0" applyFont="1" applyBorder="1" applyAlignment="1">
      <alignment horizontal="justify" vertical="center" wrapText="1"/>
    </xf>
    <xf numFmtId="0" fontId="1" fillId="0" borderId="0" xfId="0" applyFont="1"/>
    <xf numFmtId="0" fontId="0" fillId="0" borderId="0" xfId="0" applyAlignment="1">
      <alignment horizontal="center" wrapText="1"/>
    </xf>
    <xf numFmtId="0" fontId="0" fillId="0" borderId="0" xfId="0" applyAlignment="1">
      <alignment horizontal="center"/>
    </xf>
    <xf numFmtId="0" fontId="0" fillId="0" borderId="5" xfId="0" applyBorder="1" applyAlignment="1">
      <alignment horizontal="center"/>
    </xf>
    <xf numFmtId="0" fontId="8" fillId="0" borderId="0" xfId="0" applyFont="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2" xfId="0" applyBorder="1" applyAlignment="1">
      <alignment horizontal="right"/>
    </xf>
    <xf numFmtId="0" fontId="5" fillId="0" borderId="1" xfId="0" applyFont="1" applyBorder="1" applyAlignment="1">
      <alignment horizontal="center"/>
    </xf>
    <xf numFmtId="0" fontId="5" fillId="0" borderId="14"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5" xfId="0" applyFont="1" applyBorder="1" applyAlignment="1">
      <alignment horizontal="justify" vertical="center" wrapText="1"/>
    </xf>
    <xf numFmtId="0" fontId="5" fillId="0" borderId="16"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10"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12" xfId="0" applyFont="1" applyBorder="1" applyAlignment="1">
      <alignment horizontal="center" vertical="center" wrapText="1"/>
    </xf>
    <xf numFmtId="0" fontId="2" fillId="0" borderId="14" xfId="0" applyFont="1" applyBorder="1" applyAlignment="1">
      <alignment horizontal="justify" vertical="center" wrapText="1"/>
    </xf>
    <xf numFmtId="0" fontId="2"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2" fillId="0" borderId="18" xfId="0" applyFont="1" applyBorder="1" applyAlignment="1">
      <alignment horizontal="justify" vertical="center" wrapText="1"/>
    </xf>
    <xf numFmtId="0" fontId="2" fillId="0" borderId="11" xfId="0" applyFont="1" applyBorder="1" applyAlignment="1">
      <alignment horizontal="justify" vertical="center" wrapText="1"/>
    </xf>
    <xf numFmtId="0" fontId="5"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1772093</xdr:colOff>
      <xdr:row>1</xdr:row>
      <xdr:rowOff>663968</xdr:rowOff>
    </xdr:to>
    <xdr:pic>
      <xdr:nvPicPr>
        <xdr:cNvPr id="2" name="Picture 1">
          <a:extLst>
            <a:ext uri="{FF2B5EF4-FFF2-40B4-BE49-F238E27FC236}">
              <a16:creationId xmlns:a16="http://schemas.microsoft.com/office/drawing/2014/main" id="{2EA4B023-0CC5-5192-4883-4F239D81BF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157" y="0"/>
          <a:ext cx="1772093" cy="8574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zoomScaleNormal="100" workbookViewId="0">
      <selection activeCell="A4" sqref="A4:C4"/>
    </sheetView>
  </sheetViews>
  <sheetFormatPr defaultRowHeight="14.5" x14ac:dyDescent="0.35"/>
  <cols>
    <col min="2" max="2" width="39.7265625" customWidth="1"/>
    <col min="3" max="3" width="18.1796875" customWidth="1"/>
  </cols>
  <sheetData>
    <row r="1" spans="1:6" ht="15.5" x14ac:dyDescent="0.35">
      <c r="B1" s="11"/>
    </row>
    <row r="2" spans="1:6" ht="82.5" customHeight="1" x14ac:dyDescent="0.35"/>
    <row r="3" spans="1:6" ht="62.25" customHeight="1" x14ac:dyDescent="0.35">
      <c r="A3" s="27" t="s">
        <v>0</v>
      </c>
      <c r="B3" s="28"/>
      <c r="C3" s="28"/>
    </row>
    <row r="4" spans="1:6" ht="62.25" customHeight="1" x14ac:dyDescent="0.45">
      <c r="A4" s="30" t="s">
        <v>151</v>
      </c>
      <c r="B4" s="27"/>
      <c r="C4" s="27"/>
    </row>
    <row r="5" spans="1:6" x14ac:dyDescent="0.35">
      <c r="A5" s="28"/>
      <c r="B5" s="28"/>
      <c r="C5" s="28"/>
    </row>
    <row r="6" spans="1:6" x14ac:dyDescent="0.35">
      <c r="C6" t="s">
        <v>1</v>
      </c>
    </row>
    <row r="7" spans="1:6" x14ac:dyDescent="0.35">
      <c r="A7" s="29" t="s">
        <v>2</v>
      </c>
      <c r="B7" s="29"/>
      <c r="C7" s="29"/>
    </row>
    <row r="8" spans="1:6" ht="43.5" x14ac:dyDescent="0.35">
      <c r="A8" s="7" t="s">
        <v>3</v>
      </c>
      <c r="B8" s="7" t="s">
        <v>4</v>
      </c>
      <c r="C8" s="8" t="s">
        <v>5</v>
      </c>
    </row>
    <row r="9" spans="1:6" x14ac:dyDescent="0.35">
      <c r="A9" s="7" t="s">
        <v>6</v>
      </c>
      <c r="B9" s="7" t="s">
        <v>7</v>
      </c>
      <c r="C9" s="19">
        <f>Licences!F16</f>
        <v>0</v>
      </c>
    </row>
    <row r="10" spans="1:6" x14ac:dyDescent="0.35">
      <c r="A10" s="7" t="s">
        <v>8</v>
      </c>
      <c r="B10" s="7" t="s">
        <v>9</v>
      </c>
      <c r="C10" s="19">
        <f>'Ieviešana un uzturēšana'!G13</f>
        <v>0</v>
      </c>
    </row>
    <row r="11" spans="1:6" x14ac:dyDescent="0.35">
      <c r="A11" s="7" t="s">
        <v>10</v>
      </c>
      <c r="B11" s="7" t="s">
        <v>11</v>
      </c>
      <c r="C11" s="19">
        <f>'Ieviešana un uzturēšana'!C13</f>
        <v>0</v>
      </c>
    </row>
    <row r="12" spans="1:6" x14ac:dyDescent="0.35">
      <c r="A12" s="9">
        <v>4</v>
      </c>
      <c r="B12" s="7" t="s">
        <v>12</v>
      </c>
      <c r="C12" s="19">
        <f>'Izmaiņu pieprasījumi'!E4</f>
        <v>0</v>
      </c>
    </row>
    <row r="13" spans="1:6" x14ac:dyDescent="0.35">
      <c r="A13" s="7"/>
      <c r="B13" s="10" t="s">
        <v>13</v>
      </c>
      <c r="C13" s="19">
        <f>SUM(C9:C12)</f>
        <v>0</v>
      </c>
    </row>
    <row r="16" spans="1:6" x14ac:dyDescent="0.35">
      <c r="A16" s="26" t="s">
        <v>14</v>
      </c>
      <c r="B16" s="26"/>
      <c r="D16" s="26" t="s">
        <v>15</v>
      </c>
      <c r="F16" s="26" t="s">
        <v>16</v>
      </c>
    </row>
    <row r="18" spans="1:1" x14ac:dyDescent="0.35">
      <c r="A18" s="26" t="s">
        <v>17</v>
      </c>
    </row>
  </sheetData>
  <mergeCells count="4">
    <mergeCell ref="A3:C3"/>
    <mergeCell ref="A7:C7"/>
    <mergeCell ref="A5:C5"/>
    <mergeCell ref="A4:C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topLeftCell="A16" zoomScale="130" zoomScaleNormal="130" workbookViewId="0">
      <selection activeCell="E4" sqref="E4"/>
    </sheetView>
  </sheetViews>
  <sheetFormatPr defaultRowHeight="14.5" x14ac:dyDescent="0.35"/>
  <cols>
    <col min="2" max="2" width="45" customWidth="1"/>
    <col min="3" max="3" width="10.453125" customWidth="1"/>
    <col min="4" max="4" width="14.81640625" customWidth="1"/>
    <col min="5" max="5" width="8.26953125" customWidth="1"/>
    <col min="6" max="6" width="11.26953125" customWidth="1"/>
  </cols>
  <sheetData>
    <row r="1" spans="1:6" x14ac:dyDescent="0.35">
      <c r="E1" s="29" t="s">
        <v>18</v>
      </c>
      <c r="F1" s="29"/>
    </row>
    <row r="2" spans="1:6" x14ac:dyDescent="0.35">
      <c r="A2" s="29" t="s">
        <v>7</v>
      </c>
      <c r="B2" s="29"/>
      <c r="C2" s="29"/>
      <c r="D2" s="29"/>
      <c r="E2" s="29"/>
      <c r="F2" s="29"/>
    </row>
    <row r="3" spans="1:6" ht="44.25" customHeight="1" x14ac:dyDescent="0.35">
      <c r="A3" s="2" t="s">
        <v>3</v>
      </c>
      <c r="B3" s="2" t="s">
        <v>19</v>
      </c>
      <c r="C3" s="2" t="s">
        <v>20</v>
      </c>
      <c r="D3" s="3" t="s">
        <v>21</v>
      </c>
      <c r="E3" s="3" t="s">
        <v>22</v>
      </c>
      <c r="F3" s="3" t="s">
        <v>23</v>
      </c>
    </row>
    <row r="4" spans="1:6" x14ac:dyDescent="0.35">
      <c r="A4" s="2">
        <v>1</v>
      </c>
      <c r="B4" s="2"/>
      <c r="C4" s="2"/>
      <c r="D4" s="2"/>
      <c r="E4" s="2"/>
      <c r="F4" s="16">
        <f>C4*D4*E4</f>
        <v>0</v>
      </c>
    </row>
    <row r="5" spans="1:6" x14ac:dyDescent="0.35">
      <c r="A5" s="2">
        <v>2</v>
      </c>
      <c r="B5" s="2"/>
      <c r="C5" s="2"/>
      <c r="D5" s="2"/>
      <c r="E5" s="2"/>
      <c r="F5" s="16">
        <f t="shared" ref="F5:F6" si="0">C5*D5*E5</f>
        <v>0</v>
      </c>
    </row>
    <row r="6" spans="1:6" x14ac:dyDescent="0.35">
      <c r="A6" s="2">
        <v>3</v>
      </c>
      <c r="B6" s="2"/>
      <c r="C6" s="2"/>
      <c r="D6" s="2"/>
      <c r="E6" s="2"/>
      <c r="F6" s="16">
        <f t="shared" si="0"/>
        <v>0</v>
      </c>
    </row>
    <row r="7" spans="1:6" x14ac:dyDescent="0.35">
      <c r="A7" s="2">
        <v>4</v>
      </c>
      <c r="B7" s="2"/>
      <c r="C7" s="2"/>
      <c r="D7" s="2"/>
      <c r="E7" s="2"/>
      <c r="F7" s="16">
        <f>C7*D7*E7</f>
        <v>0</v>
      </c>
    </row>
    <row r="8" spans="1:6" x14ac:dyDescent="0.35">
      <c r="A8" s="2">
        <v>5</v>
      </c>
      <c r="B8" s="2"/>
      <c r="C8" s="2"/>
      <c r="D8" s="2"/>
      <c r="E8" s="2"/>
      <c r="F8" s="16">
        <f t="shared" ref="F8:F9" si="1">C8*D8*E8</f>
        <v>0</v>
      </c>
    </row>
    <row r="9" spans="1:6" x14ac:dyDescent="0.35">
      <c r="A9" s="2">
        <v>6</v>
      </c>
      <c r="B9" s="2"/>
      <c r="C9" s="2"/>
      <c r="D9" s="2"/>
      <c r="E9" s="2"/>
      <c r="F9" s="16">
        <f t="shared" si="1"/>
        <v>0</v>
      </c>
    </row>
    <row r="10" spans="1:6" x14ac:dyDescent="0.35">
      <c r="A10" s="2">
        <v>7</v>
      </c>
      <c r="B10" s="2"/>
      <c r="C10" s="2"/>
      <c r="D10" s="2"/>
      <c r="E10" s="2"/>
      <c r="F10" s="16">
        <f>C10*D10*E10</f>
        <v>0</v>
      </c>
    </row>
    <row r="11" spans="1:6" x14ac:dyDescent="0.35">
      <c r="A11" s="2">
        <v>8</v>
      </c>
      <c r="B11" s="2"/>
      <c r="C11" s="2"/>
      <c r="D11" s="2"/>
      <c r="E11" s="2"/>
      <c r="F11" s="16">
        <f t="shared" ref="F11:F12" si="2">C11*D11*E11</f>
        <v>0</v>
      </c>
    </row>
    <row r="12" spans="1:6" x14ac:dyDescent="0.35">
      <c r="A12" s="2">
        <v>9</v>
      </c>
      <c r="B12" s="2"/>
      <c r="C12" s="2"/>
      <c r="D12" s="2"/>
      <c r="E12" s="2"/>
      <c r="F12" s="16">
        <f t="shared" si="2"/>
        <v>0</v>
      </c>
    </row>
    <row r="13" spans="1:6" x14ac:dyDescent="0.35">
      <c r="A13" s="2">
        <v>10</v>
      </c>
      <c r="B13" s="2"/>
      <c r="C13" s="2"/>
      <c r="D13" s="2"/>
      <c r="E13" s="2"/>
      <c r="F13" s="16">
        <f>C13*D13*E13</f>
        <v>0</v>
      </c>
    </row>
    <row r="14" spans="1:6" x14ac:dyDescent="0.35">
      <c r="A14" s="2">
        <v>11</v>
      </c>
      <c r="B14" s="2"/>
      <c r="C14" s="2"/>
      <c r="D14" s="2"/>
      <c r="E14" s="2"/>
      <c r="F14" s="16">
        <f t="shared" ref="F14:F15" si="3">C14*D14*E14</f>
        <v>0</v>
      </c>
    </row>
    <row r="15" spans="1:6" x14ac:dyDescent="0.35">
      <c r="A15" s="2">
        <v>12</v>
      </c>
      <c r="B15" s="2"/>
      <c r="C15" s="2"/>
      <c r="D15" s="2"/>
      <c r="E15" s="2"/>
      <c r="F15" s="16">
        <f t="shared" si="3"/>
        <v>0</v>
      </c>
    </row>
    <row r="16" spans="1:6" x14ac:dyDescent="0.35">
      <c r="A16" s="31" t="s">
        <v>24</v>
      </c>
      <c r="B16" s="31"/>
      <c r="C16" s="31"/>
      <c r="D16" s="31"/>
      <c r="E16" s="32"/>
      <c r="F16" s="16">
        <f>SUM(F4:F15)</f>
        <v>0</v>
      </c>
    </row>
  </sheetData>
  <mergeCells count="3">
    <mergeCell ref="A16:E16"/>
    <mergeCell ref="E1:F1"/>
    <mergeCell ref="A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G5" sqref="G5"/>
    </sheetView>
  </sheetViews>
  <sheetFormatPr defaultRowHeight="14.5" x14ac:dyDescent="0.35"/>
  <cols>
    <col min="2" max="2" width="49.7265625" customWidth="1"/>
    <col min="3" max="3" width="21.7265625" customWidth="1"/>
    <col min="4" max="4" width="17.26953125" customWidth="1"/>
    <col min="5" max="5" width="15.453125" customWidth="1"/>
    <col min="6" max="6" width="22.453125" customWidth="1"/>
    <col min="7" max="7" width="17.7265625" customWidth="1"/>
  </cols>
  <sheetData>
    <row r="1" spans="1:7" x14ac:dyDescent="0.35">
      <c r="G1" t="s">
        <v>25</v>
      </c>
    </row>
    <row r="2" spans="1:7" x14ac:dyDescent="0.35">
      <c r="A2" s="28" t="s">
        <v>26</v>
      </c>
      <c r="B2" s="28"/>
      <c r="C2" s="28"/>
      <c r="D2" s="28"/>
      <c r="E2" s="28"/>
      <c r="F2" s="28"/>
      <c r="G2" s="28"/>
    </row>
    <row r="4" spans="1:7" ht="43.5" x14ac:dyDescent="0.35">
      <c r="A4" s="2" t="s">
        <v>3</v>
      </c>
      <c r="B4" s="2" t="s">
        <v>27</v>
      </c>
      <c r="C4" s="3" t="s">
        <v>28</v>
      </c>
      <c r="D4" s="3" t="s">
        <v>29</v>
      </c>
      <c r="E4" s="3" t="s">
        <v>30</v>
      </c>
      <c r="F4" s="3" t="s">
        <v>31</v>
      </c>
      <c r="G4" s="3" t="s">
        <v>32</v>
      </c>
    </row>
    <row r="5" spans="1:7" x14ac:dyDescent="0.35">
      <c r="A5" s="2">
        <v>1</v>
      </c>
      <c r="B5" s="5" t="s">
        <v>33</v>
      </c>
      <c r="C5" s="2"/>
      <c r="D5" s="2"/>
      <c r="E5" s="17">
        <f>60-D5</f>
        <v>60</v>
      </c>
      <c r="F5" s="2"/>
      <c r="G5" s="17">
        <f>E5*F5</f>
        <v>0</v>
      </c>
    </row>
    <row r="6" spans="1:7" ht="29" x14ac:dyDescent="0.35">
      <c r="A6" s="2">
        <v>2</v>
      </c>
      <c r="B6" s="5" t="s">
        <v>34</v>
      </c>
      <c r="C6" s="2"/>
      <c r="D6" s="2"/>
      <c r="E6" s="17">
        <f t="shared" ref="E6:E12" si="0">60-D6</f>
        <v>60</v>
      </c>
      <c r="F6" s="2"/>
      <c r="G6" s="17">
        <f t="shared" ref="G6:G12" si="1">E6*F6</f>
        <v>0</v>
      </c>
    </row>
    <row r="7" spans="1:7" ht="43.5" x14ac:dyDescent="0.35">
      <c r="A7" s="2">
        <v>3</v>
      </c>
      <c r="B7" s="5" t="s">
        <v>35</v>
      </c>
      <c r="C7" s="2"/>
      <c r="D7" s="2"/>
      <c r="E7" s="17">
        <f t="shared" si="0"/>
        <v>60</v>
      </c>
      <c r="F7" s="2"/>
      <c r="G7" s="17">
        <f t="shared" si="1"/>
        <v>0</v>
      </c>
    </row>
    <row r="8" spans="1:7" x14ac:dyDescent="0.35">
      <c r="A8" s="2">
        <v>4</v>
      </c>
      <c r="B8" s="5" t="s">
        <v>36</v>
      </c>
      <c r="C8" s="2"/>
      <c r="D8" s="2"/>
      <c r="E8" s="17">
        <f t="shared" si="0"/>
        <v>60</v>
      </c>
      <c r="F8" s="2"/>
      <c r="G8" s="17">
        <f t="shared" si="1"/>
        <v>0</v>
      </c>
    </row>
    <row r="9" spans="1:7" x14ac:dyDescent="0.35">
      <c r="A9" s="2">
        <v>5</v>
      </c>
      <c r="B9" s="6" t="s">
        <v>37</v>
      </c>
      <c r="C9" s="2"/>
      <c r="D9" s="2"/>
      <c r="E9" s="17">
        <f t="shared" si="0"/>
        <v>60</v>
      </c>
      <c r="F9" s="2"/>
      <c r="G9" s="17">
        <f t="shared" si="1"/>
        <v>0</v>
      </c>
    </row>
    <row r="10" spans="1:7" x14ac:dyDescent="0.35">
      <c r="A10" s="2">
        <v>6</v>
      </c>
      <c r="B10" s="5" t="s">
        <v>38</v>
      </c>
      <c r="C10" s="2"/>
      <c r="D10" s="2"/>
      <c r="E10" s="17">
        <f t="shared" si="0"/>
        <v>60</v>
      </c>
      <c r="F10" s="2"/>
      <c r="G10" s="17">
        <f t="shared" si="1"/>
        <v>0</v>
      </c>
    </row>
    <row r="11" spans="1:7" x14ac:dyDescent="0.35">
      <c r="A11" s="2">
        <v>7</v>
      </c>
      <c r="B11" s="5" t="s">
        <v>39</v>
      </c>
      <c r="C11" s="2"/>
      <c r="D11" s="2"/>
      <c r="E11" s="17">
        <f t="shared" si="0"/>
        <v>60</v>
      </c>
      <c r="F11" s="2"/>
      <c r="G11" s="17">
        <f t="shared" si="1"/>
        <v>0</v>
      </c>
    </row>
    <row r="12" spans="1:7" x14ac:dyDescent="0.35">
      <c r="A12" s="2">
        <v>8</v>
      </c>
      <c r="B12" s="5" t="s">
        <v>40</v>
      </c>
      <c r="C12" s="2"/>
      <c r="D12" s="2"/>
      <c r="E12" s="17">
        <f t="shared" si="0"/>
        <v>60</v>
      </c>
      <c r="F12" s="2"/>
      <c r="G12" s="17">
        <f t="shared" si="1"/>
        <v>0</v>
      </c>
    </row>
    <row r="13" spans="1:7" x14ac:dyDescent="0.35">
      <c r="A13" s="1"/>
      <c r="B13" s="4" t="s">
        <v>41</v>
      </c>
      <c r="C13" s="17">
        <f>SUM(C5:C12)</f>
        <v>0</v>
      </c>
      <c r="E13" s="33" t="s">
        <v>42</v>
      </c>
      <c r="F13" s="33"/>
      <c r="G13" s="17">
        <f>SUM(G5:G12)</f>
        <v>0</v>
      </c>
    </row>
    <row r="14" spans="1:7" ht="13.9" customHeight="1" x14ac:dyDescent="0.35"/>
  </sheetData>
  <mergeCells count="2">
    <mergeCell ref="E13:F13"/>
    <mergeCell ref="A2:G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zoomScale="115" zoomScaleNormal="115" workbookViewId="0">
      <selection activeCell="C4" sqref="C4"/>
    </sheetView>
  </sheetViews>
  <sheetFormatPr defaultRowHeight="14.5" x14ac:dyDescent="0.35"/>
  <cols>
    <col min="2" max="2" width="40.453125" customWidth="1"/>
    <col min="3" max="3" width="16.81640625" style="1" customWidth="1"/>
    <col min="4" max="4" width="13.1796875" style="1" customWidth="1"/>
    <col min="5" max="5" width="18" customWidth="1"/>
  </cols>
  <sheetData>
    <row r="1" spans="1:5" x14ac:dyDescent="0.35">
      <c r="E1" t="s">
        <v>43</v>
      </c>
    </row>
    <row r="2" spans="1:5" x14ac:dyDescent="0.35">
      <c r="A2" s="29" t="s">
        <v>44</v>
      </c>
      <c r="B2" s="29"/>
      <c r="C2" s="29"/>
      <c r="D2" s="29"/>
      <c r="E2" s="29"/>
    </row>
    <row r="3" spans="1:5" ht="30" customHeight="1" x14ac:dyDescent="0.35">
      <c r="A3" s="2" t="s">
        <v>3</v>
      </c>
      <c r="B3" s="2" t="s">
        <v>4</v>
      </c>
      <c r="C3" s="3" t="s">
        <v>45</v>
      </c>
      <c r="D3" s="3" t="s">
        <v>20</v>
      </c>
      <c r="E3" s="3" t="s">
        <v>23</v>
      </c>
    </row>
    <row r="4" spans="1:5" x14ac:dyDescent="0.35">
      <c r="A4" s="2">
        <v>1</v>
      </c>
      <c r="B4" s="2" t="s">
        <v>46</v>
      </c>
      <c r="C4" s="3"/>
      <c r="D4" s="18">
        <v>5000</v>
      </c>
      <c r="E4" s="19">
        <f>C4*D4</f>
        <v>0</v>
      </c>
    </row>
  </sheetData>
  <mergeCells count="1">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37" workbookViewId="0">
      <selection activeCell="J9" sqref="J9"/>
    </sheetView>
  </sheetViews>
  <sheetFormatPr defaultRowHeight="14.5" x14ac:dyDescent="0.35"/>
  <cols>
    <col min="2" max="2" width="33.1796875" customWidth="1"/>
    <col min="3" max="3" width="10.7265625" customWidth="1"/>
    <col min="4" max="4" width="10.81640625" customWidth="1"/>
    <col min="5" max="5" width="12.54296875" customWidth="1"/>
    <col min="6" max="6" width="13.81640625" customWidth="1"/>
    <col min="7" max="7" width="10.81640625" customWidth="1"/>
  </cols>
  <sheetData>
    <row r="1" spans="1:8" x14ac:dyDescent="0.35">
      <c r="G1" s="29" t="s">
        <v>47</v>
      </c>
      <c r="H1" s="29"/>
    </row>
    <row r="2" spans="1:8" x14ac:dyDescent="0.35">
      <c r="A2" s="29" t="s">
        <v>48</v>
      </c>
      <c r="B2" s="29"/>
      <c r="C2" s="29"/>
      <c r="D2" s="29"/>
      <c r="E2" s="29"/>
      <c r="F2" s="29"/>
      <c r="G2" s="29"/>
      <c r="H2" s="29"/>
    </row>
    <row r="3" spans="1:8" ht="43.5" x14ac:dyDescent="0.35">
      <c r="A3" s="12" t="s">
        <v>3</v>
      </c>
      <c r="B3" s="12" t="s">
        <v>49</v>
      </c>
      <c r="C3" s="12" t="s">
        <v>50</v>
      </c>
      <c r="D3" s="13" t="s">
        <v>51</v>
      </c>
      <c r="E3" s="13" t="s">
        <v>52</v>
      </c>
      <c r="F3" s="13" t="s">
        <v>53</v>
      </c>
      <c r="G3" s="13" t="s">
        <v>45</v>
      </c>
      <c r="H3" s="13" t="s">
        <v>54</v>
      </c>
    </row>
    <row r="4" spans="1:8" x14ac:dyDescent="0.35">
      <c r="A4" s="2">
        <v>1</v>
      </c>
      <c r="B4" s="2" t="s">
        <v>55</v>
      </c>
      <c r="C4" s="14"/>
      <c r="D4" s="16">
        <v>0.2</v>
      </c>
      <c r="E4" s="15"/>
      <c r="F4" s="15"/>
      <c r="G4" s="15"/>
      <c r="H4" s="16">
        <f>D4*(C5*G5+C6*G6+C7*G7+C8*G8)</f>
        <v>0</v>
      </c>
    </row>
    <row r="5" spans="1:8" ht="29" x14ac:dyDescent="0.35">
      <c r="A5" s="2">
        <v>1.1000000000000001</v>
      </c>
      <c r="B5" s="3" t="s">
        <v>56</v>
      </c>
      <c r="C5" s="16">
        <v>0.4</v>
      </c>
      <c r="D5" s="15"/>
      <c r="E5" s="2"/>
      <c r="F5" s="16">
        <f>'Izmaiņu pieprasījumi'!C4</f>
        <v>0</v>
      </c>
      <c r="G5" s="16">
        <f>E5*F5</f>
        <v>0</v>
      </c>
      <c r="H5" s="15"/>
    </row>
    <row r="6" spans="1:8" x14ac:dyDescent="0.35">
      <c r="A6" s="2">
        <v>1.2</v>
      </c>
      <c r="B6" s="2" t="s">
        <v>57</v>
      </c>
      <c r="C6" s="16">
        <v>0.3</v>
      </c>
      <c r="D6" s="15"/>
      <c r="E6" s="2"/>
      <c r="F6" s="16">
        <f>'Izmaiņu pieprasījumi'!C4</f>
        <v>0</v>
      </c>
      <c r="G6" s="16">
        <f t="shared" ref="G6:G8" si="0">E6*F6</f>
        <v>0</v>
      </c>
      <c r="H6" s="15"/>
    </row>
    <row r="7" spans="1:8" x14ac:dyDescent="0.35">
      <c r="A7" s="2">
        <v>1.3</v>
      </c>
      <c r="B7" s="2" t="s">
        <v>58</v>
      </c>
      <c r="C7" s="16">
        <v>0.2</v>
      </c>
      <c r="D7" s="15"/>
      <c r="E7" s="2"/>
      <c r="F7" s="16">
        <f>'Izmaiņu pieprasījumi'!C4</f>
        <v>0</v>
      </c>
      <c r="G7" s="16">
        <f t="shared" si="0"/>
        <v>0</v>
      </c>
      <c r="H7" s="15"/>
    </row>
    <row r="8" spans="1:8" x14ac:dyDescent="0.35">
      <c r="A8" s="2">
        <v>1.4</v>
      </c>
      <c r="B8" s="2" t="s">
        <v>59</v>
      </c>
      <c r="C8" s="16">
        <v>0.1</v>
      </c>
      <c r="D8" s="15"/>
      <c r="E8" s="2"/>
      <c r="F8" s="16">
        <f>'Izmaiņu pieprasījumi'!C4</f>
        <v>0</v>
      </c>
      <c r="G8" s="16">
        <f t="shared" si="0"/>
        <v>0</v>
      </c>
      <c r="H8" s="15"/>
    </row>
    <row r="9" spans="1:8" x14ac:dyDescent="0.35">
      <c r="A9" s="2">
        <v>2</v>
      </c>
      <c r="B9" s="3" t="s">
        <v>60</v>
      </c>
      <c r="C9" s="15"/>
      <c r="D9" s="16">
        <v>0.15</v>
      </c>
      <c r="E9" s="15"/>
      <c r="F9" s="15"/>
      <c r="G9" s="15"/>
      <c r="H9" s="16">
        <f>D9*(C10*G10+C11*G11+C12*G12)</f>
        <v>0</v>
      </c>
    </row>
    <row r="10" spans="1:8" ht="29" x14ac:dyDescent="0.35">
      <c r="A10" s="2">
        <v>2.1</v>
      </c>
      <c r="B10" s="3" t="s">
        <v>61</v>
      </c>
      <c r="C10" s="16">
        <v>0.5</v>
      </c>
      <c r="D10" s="15"/>
      <c r="E10" s="2"/>
      <c r="F10" s="16">
        <f>'Izmaiņu pieprasījumi'!C4</f>
        <v>0</v>
      </c>
      <c r="G10" s="16">
        <f>E10*F10</f>
        <v>0</v>
      </c>
      <c r="H10" s="15"/>
    </row>
    <row r="11" spans="1:8" ht="29" x14ac:dyDescent="0.35">
      <c r="A11" s="2">
        <v>2.2000000000000002</v>
      </c>
      <c r="B11" s="3" t="s">
        <v>62</v>
      </c>
      <c r="C11" s="16">
        <v>0.3</v>
      </c>
      <c r="D11" s="15"/>
      <c r="E11" s="2"/>
      <c r="F11" s="16">
        <f>'Izmaiņu pieprasījumi'!C4</f>
        <v>0</v>
      </c>
      <c r="G11" s="16">
        <f t="shared" ref="G11:G12" si="1">E11*F11</f>
        <v>0</v>
      </c>
      <c r="H11" s="15"/>
    </row>
    <row r="12" spans="1:8" ht="29" x14ac:dyDescent="0.35">
      <c r="A12" s="2">
        <v>2.2999999999999998</v>
      </c>
      <c r="B12" s="3" t="s">
        <v>63</v>
      </c>
      <c r="C12" s="16">
        <v>0.2</v>
      </c>
      <c r="D12" s="15"/>
      <c r="E12" s="2"/>
      <c r="F12" s="16">
        <f>'Izmaiņu pieprasījumi'!C4</f>
        <v>0</v>
      </c>
      <c r="G12" s="16">
        <f t="shared" si="1"/>
        <v>0</v>
      </c>
      <c r="H12" s="15"/>
    </row>
    <row r="13" spans="1:8" x14ac:dyDescent="0.35">
      <c r="A13" s="2">
        <v>3</v>
      </c>
      <c r="B13" s="3" t="s">
        <v>64</v>
      </c>
      <c r="C13" s="15"/>
      <c r="D13" s="16">
        <v>0.15</v>
      </c>
      <c r="E13" s="15"/>
      <c r="F13" s="15"/>
      <c r="G13" s="15"/>
      <c r="H13" s="16">
        <f>D13*(C14*G14+C15*G15+C16*G16)</f>
        <v>0</v>
      </c>
    </row>
    <row r="14" spans="1:8" x14ac:dyDescent="0.35">
      <c r="A14" s="2">
        <v>3.1</v>
      </c>
      <c r="B14" s="3" t="s">
        <v>65</v>
      </c>
      <c r="C14" s="16">
        <v>0.4</v>
      </c>
      <c r="D14" s="15"/>
      <c r="E14" s="2"/>
      <c r="F14" s="16">
        <f>'Izmaiņu pieprasījumi'!C4</f>
        <v>0</v>
      </c>
      <c r="G14" s="16">
        <f>E14*F14</f>
        <v>0</v>
      </c>
      <c r="H14" s="15"/>
    </row>
    <row r="15" spans="1:8" x14ac:dyDescent="0.35">
      <c r="A15" s="2">
        <v>3.2</v>
      </c>
      <c r="B15" s="3" t="s">
        <v>66</v>
      </c>
      <c r="C15" s="16">
        <v>0.4</v>
      </c>
      <c r="D15" s="15"/>
      <c r="E15" s="2"/>
      <c r="F15" s="16">
        <f>'Izmaiņu pieprasījumi'!C4</f>
        <v>0</v>
      </c>
      <c r="G15" s="16">
        <f t="shared" ref="G15:G16" si="2">E15*F15</f>
        <v>0</v>
      </c>
      <c r="H15" s="15"/>
    </row>
    <row r="16" spans="1:8" x14ac:dyDescent="0.35">
      <c r="A16" s="2">
        <v>3.3</v>
      </c>
      <c r="B16" s="3" t="s">
        <v>67</v>
      </c>
      <c r="C16" s="16">
        <v>0.2</v>
      </c>
      <c r="D16" s="15"/>
      <c r="E16" s="2"/>
      <c r="F16" s="16">
        <f>'Izmaiņu pieprasījumi'!C4</f>
        <v>0</v>
      </c>
      <c r="G16" s="16">
        <f t="shared" si="2"/>
        <v>0</v>
      </c>
      <c r="H16" s="15"/>
    </row>
    <row r="17" spans="1:8" x14ac:dyDescent="0.35">
      <c r="A17" s="2">
        <v>4</v>
      </c>
      <c r="B17" s="3" t="s">
        <v>68</v>
      </c>
      <c r="C17" s="15"/>
      <c r="D17" s="16">
        <v>0.15</v>
      </c>
      <c r="E17" s="15"/>
      <c r="F17" s="15"/>
      <c r="G17" s="15"/>
      <c r="H17" s="16">
        <f>D17*(C18*G18+C19*G19+C20*G20)</f>
        <v>0</v>
      </c>
    </row>
    <row r="18" spans="1:8" x14ac:dyDescent="0.35">
      <c r="A18" s="2">
        <v>4.0999999999999996</v>
      </c>
      <c r="B18" s="3" t="s">
        <v>69</v>
      </c>
      <c r="C18" s="16">
        <v>0.4</v>
      </c>
      <c r="D18" s="15"/>
      <c r="E18" s="2"/>
      <c r="F18" s="16">
        <f>'Izmaiņu pieprasījumi'!C4</f>
        <v>0</v>
      </c>
      <c r="G18" s="16">
        <f>E18*F18</f>
        <v>0</v>
      </c>
      <c r="H18" s="15"/>
    </row>
    <row r="19" spans="1:8" x14ac:dyDescent="0.35">
      <c r="A19" s="2">
        <v>4.2</v>
      </c>
      <c r="B19" s="3" t="s">
        <v>70</v>
      </c>
      <c r="C19" s="16">
        <v>0.4</v>
      </c>
      <c r="D19" s="15"/>
      <c r="E19" s="2"/>
      <c r="F19" s="16">
        <f>'Izmaiņu pieprasījumi'!C4</f>
        <v>0</v>
      </c>
      <c r="G19" s="16">
        <f t="shared" ref="G19:G20" si="3">E19*F19</f>
        <v>0</v>
      </c>
      <c r="H19" s="15"/>
    </row>
    <row r="20" spans="1:8" x14ac:dyDescent="0.35">
      <c r="A20" s="2">
        <v>4.3</v>
      </c>
      <c r="B20" s="3" t="s">
        <v>71</v>
      </c>
      <c r="C20" s="16">
        <v>0.2</v>
      </c>
      <c r="D20" s="15"/>
      <c r="E20" s="2"/>
      <c r="F20" s="16">
        <f>'Izmaiņu pieprasījumi'!C4</f>
        <v>0</v>
      </c>
      <c r="G20" s="16">
        <f t="shared" si="3"/>
        <v>0</v>
      </c>
      <c r="H20" s="15"/>
    </row>
    <row r="21" spans="1:8" x14ac:dyDescent="0.35">
      <c r="A21" s="2">
        <v>5</v>
      </c>
      <c r="B21" s="3" t="s">
        <v>72</v>
      </c>
      <c r="C21" s="15"/>
      <c r="D21" s="16">
        <v>0.1</v>
      </c>
      <c r="E21" s="15"/>
      <c r="F21" s="15"/>
      <c r="G21" s="15"/>
      <c r="H21" s="16">
        <f>D21*(C22*G22+C23*G23+C24*G24+C25*G25)</f>
        <v>0</v>
      </c>
    </row>
    <row r="22" spans="1:8" ht="29" x14ac:dyDescent="0.35">
      <c r="A22" s="2">
        <v>5.0999999999999996</v>
      </c>
      <c r="B22" s="3" t="s">
        <v>73</v>
      </c>
      <c r="C22" s="16">
        <v>0.3</v>
      </c>
      <c r="D22" s="15"/>
      <c r="E22" s="2"/>
      <c r="F22" s="16">
        <f>'Izmaiņu pieprasījumi'!C4</f>
        <v>0</v>
      </c>
      <c r="G22" s="16">
        <f>E22*F22</f>
        <v>0</v>
      </c>
      <c r="H22" s="15"/>
    </row>
    <row r="23" spans="1:8" x14ac:dyDescent="0.35">
      <c r="A23" s="2">
        <v>5.2</v>
      </c>
      <c r="B23" s="3" t="s">
        <v>74</v>
      </c>
      <c r="C23" s="16">
        <v>0.2</v>
      </c>
      <c r="D23" s="15"/>
      <c r="E23" s="2"/>
      <c r="F23" s="16">
        <f>'Izmaiņu pieprasījumi'!C4</f>
        <v>0</v>
      </c>
      <c r="G23" s="16">
        <f t="shared" ref="G23:G24" si="4">E23*F23</f>
        <v>0</v>
      </c>
      <c r="H23" s="15"/>
    </row>
    <row r="24" spans="1:8" x14ac:dyDescent="0.35">
      <c r="A24" s="2">
        <v>5.3</v>
      </c>
      <c r="B24" s="3" t="s">
        <v>75</v>
      </c>
      <c r="C24" s="16">
        <v>0.3</v>
      </c>
      <c r="D24" s="15"/>
      <c r="E24" s="2"/>
      <c r="F24" s="16">
        <f>'Izmaiņu pieprasījumi'!C4</f>
        <v>0</v>
      </c>
      <c r="G24" s="16">
        <f t="shared" si="4"/>
        <v>0</v>
      </c>
      <c r="H24" s="15"/>
    </row>
    <row r="25" spans="1:8" x14ac:dyDescent="0.35">
      <c r="A25" s="2">
        <v>5.4</v>
      </c>
      <c r="B25" s="3" t="s">
        <v>76</v>
      </c>
      <c r="C25" s="16">
        <v>0.2</v>
      </c>
      <c r="D25" s="15"/>
      <c r="E25" s="2"/>
      <c r="F25" s="16">
        <f>'Izmaiņu pieprasījumi'!C4</f>
        <v>0</v>
      </c>
      <c r="G25" s="16">
        <f t="shared" ref="G25" si="5">E25*F25</f>
        <v>0</v>
      </c>
      <c r="H25" s="15"/>
    </row>
    <row r="26" spans="1:8" x14ac:dyDescent="0.35">
      <c r="A26" s="2">
        <v>6</v>
      </c>
      <c r="B26" s="3" t="s">
        <v>77</v>
      </c>
      <c r="C26" s="15"/>
      <c r="D26" s="16">
        <v>0.1</v>
      </c>
      <c r="E26" s="14"/>
      <c r="F26" s="14"/>
      <c r="G26" s="14"/>
      <c r="H26" s="16">
        <f>D26*(C27*G27+C28*G28+C29*G29)</f>
        <v>0</v>
      </c>
    </row>
    <row r="27" spans="1:8" x14ac:dyDescent="0.35">
      <c r="A27" s="2">
        <v>6.1</v>
      </c>
      <c r="B27" s="3" t="s">
        <v>78</v>
      </c>
      <c r="C27" s="16">
        <v>0.4</v>
      </c>
      <c r="D27" s="15"/>
      <c r="E27" s="2"/>
      <c r="F27" s="16">
        <f>'Izmaiņu pieprasījumi'!C4</f>
        <v>0</v>
      </c>
      <c r="G27" s="16">
        <f>E27*F27</f>
        <v>0</v>
      </c>
      <c r="H27" s="15"/>
    </row>
    <row r="28" spans="1:8" x14ac:dyDescent="0.35">
      <c r="A28" s="2">
        <v>6.2</v>
      </c>
      <c r="B28" s="3" t="s">
        <v>79</v>
      </c>
      <c r="C28" s="16">
        <v>0.4</v>
      </c>
      <c r="D28" s="15"/>
      <c r="E28" s="2"/>
      <c r="F28" s="16">
        <f>'Izmaiņu pieprasījumi'!C4</f>
        <v>0</v>
      </c>
      <c r="G28" s="16">
        <f t="shared" ref="G28:G29" si="6">E28*F28</f>
        <v>0</v>
      </c>
      <c r="H28" s="15"/>
    </row>
    <row r="29" spans="1:8" x14ac:dyDescent="0.35">
      <c r="A29" s="2">
        <v>6.3</v>
      </c>
      <c r="B29" s="3" t="s">
        <v>80</v>
      </c>
      <c r="C29" s="16">
        <v>0.2</v>
      </c>
      <c r="D29" s="15"/>
      <c r="E29" s="2"/>
      <c r="F29" s="16">
        <f>'Izmaiņu pieprasījumi'!C4</f>
        <v>0</v>
      </c>
      <c r="G29" s="16">
        <f t="shared" si="6"/>
        <v>0</v>
      </c>
      <c r="H29" s="15"/>
    </row>
    <row r="30" spans="1:8" x14ac:dyDescent="0.35">
      <c r="A30" s="2">
        <v>7</v>
      </c>
      <c r="B30" s="3" t="s">
        <v>81</v>
      </c>
      <c r="C30" s="15"/>
      <c r="D30" s="16">
        <v>0.15</v>
      </c>
      <c r="E30" s="15"/>
      <c r="F30" s="15"/>
      <c r="G30" s="15"/>
      <c r="H30" s="16">
        <f>D30*(C31*G31+C32*G32+C33*G33+C34*G34)</f>
        <v>0</v>
      </c>
    </row>
    <row r="31" spans="1:8" x14ac:dyDescent="0.35">
      <c r="A31" s="2">
        <v>7.1</v>
      </c>
      <c r="B31" s="3" t="s">
        <v>82</v>
      </c>
      <c r="C31" s="16">
        <v>0.3</v>
      </c>
      <c r="D31" s="15"/>
      <c r="E31" s="2"/>
      <c r="F31" s="16">
        <f>'Izmaiņu pieprasījumi'!C4</f>
        <v>0</v>
      </c>
      <c r="G31" s="16">
        <f>E31*F31</f>
        <v>0</v>
      </c>
      <c r="H31" s="15"/>
    </row>
    <row r="32" spans="1:8" x14ac:dyDescent="0.35">
      <c r="A32" s="2">
        <v>7.2</v>
      </c>
      <c r="B32" s="3" t="s">
        <v>83</v>
      </c>
      <c r="C32" s="16">
        <v>0.3</v>
      </c>
      <c r="D32" s="15"/>
      <c r="E32" s="2"/>
      <c r="F32" s="16">
        <f>'Izmaiņu pieprasījumi'!C4</f>
        <v>0</v>
      </c>
      <c r="G32" s="16">
        <f t="shared" ref="G32:G34" si="7">E32*F32</f>
        <v>0</v>
      </c>
      <c r="H32" s="15"/>
    </row>
    <row r="33" spans="1:8" x14ac:dyDescent="0.35">
      <c r="A33" s="2">
        <v>7.3</v>
      </c>
      <c r="B33" s="3" t="s">
        <v>84</v>
      </c>
      <c r="C33" s="16">
        <v>0.2</v>
      </c>
      <c r="D33" s="15"/>
      <c r="E33" s="2"/>
      <c r="F33" s="16">
        <f>'Izmaiņu pieprasījumi'!C4</f>
        <v>0</v>
      </c>
      <c r="G33" s="16">
        <f t="shared" si="7"/>
        <v>0</v>
      </c>
      <c r="H33" s="15"/>
    </row>
    <row r="34" spans="1:8" x14ac:dyDescent="0.35">
      <c r="A34" s="2">
        <v>7.4</v>
      </c>
      <c r="B34" s="3" t="s">
        <v>85</v>
      </c>
      <c r="C34" s="16">
        <v>0.2</v>
      </c>
      <c r="D34" s="15"/>
      <c r="E34" s="2"/>
      <c r="F34" s="16">
        <f>'Izmaiņu pieprasījumi'!C4</f>
        <v>0</v>
      </c>
      <c r="G34" s="16">
        <f t="shared" si="7"/>
        <v>0</v>
      </c>
      <c r="H34" s="15"/>
    </row>
    <row r="35" spans="1:8" x14ac:dyDescent="0.35">
      <c r="A35" s="34" t="s">
        <v>86</v>
      </c>
      <c r="B35" s="34"/>
      <c r="C35" s="34"/>
      <c r="D35" s="34"/>
      <c r="E35" s="34"/>
      <c r="F35" s="34"/>
      <c r="G35" s="34"/>
      <c r="H35" s="16">
        <f>H4+H9+H13+H17+H21+H26+H30</f>
        <v>0</v>
      </c>
    </row>
  </sheetData>
  <mergeCells count="3">
    <mergeCell ref="A35:G35"/>
    <mergeCell ref="G1:H1"/>
    <mergeCell ref="A2:H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5"/>
  <sheetViews>
    <sheetView zoomScale="115" zoomScaleNormal="115" workbookViewId="0">
      <selection activeCell="B5" sqref="B5:C5"/>
    </sheetView>
  </sheetViews>
  <sheetFormatPr defaultRowHeight="14.5" x14ac:dyDescent="0.35"/>
  <cols>
    <col min="2" max="2" width="18.453125" customWidth="1"/>
    <col min="3" max="3" width="81.54296875" customWidth="1"/>
  </cols>
  <sheetData>
    <row r="1" spans="1:3" ht="39.75" customHeight="1" x14ac:dyDescent="0.35">
      <c r="A1" s="20"/>
      <c r="B1" s="49" t="s">
        <v>87</v>
      </c>
      <c r="C1" s="49"/>
    </row>
    <row r="2" spans="1:3" ht="39.75" customHeight="1" thickBot="1" x14ac:dyDescent="0.4">
      <c r="A2" s="43" t="s">
        <v>88</v>
      </c>
      <c r="B2" s="43"/>
      <c r="C2" s="43"/>
    </row>
    <row r="3" spans="1:3" ht="16.5" customHeight="1" thickBot="1" x14ac:dyDescent="0.4">
      <c r="A3" s="21" t="s">
        <v>89</v>
      </c>
      <c r="B3" s="41" t="s">
        <v>90</v>
      </c>
      <c r="C3" s="42"/>
    </row>
    <row r="4" spans="1:3" ht="15.75" customHeight="1" x14ac:dyDescent="0.35">
      <c r="A4" s="35">
        <v>1</v>
      </c>
      <c r="B4" s="37" t="s">
        <v>91</v>
      </c>
      <c r="C4" s="38"/>
    </row>
    <row r="5" spans="1:3" ht="207.75" customHeight="1" thickBot="1" x14ac:dyDescent="0.4">
      <c r="A5" s="36"/>
      <c r="B5" s="39" t="s">
        <v>92</v>
      </c>
      <c r="C5" s="40"/>
    </row>
    <row r="6" spans="1:3" ht="15" thickBot="1" x14ac:dyDescent="0.4">
      <c r="A6" s="24" t="s">
        <v>93</v>
      </c>
      <c r="B6" s="23" t="s">
        <v>57</v>
      </c>
      <c r="C6" s="23" t="s">
        <v>94</v>
      </c>
    </row>
    <row r="7" spans="1:3" ht="29.5" thickBot="1" x14ac:dyDescent="0.4">
      <c r="A7" s="24" t="s">
        <v>95</v>
      </c>
      <c r="B7" s="23" t="s">
        <v>96</v>
      </c>
      <c r="C7" s="23" t="s">
        <v>97</v>
      </c>
    </row>
    <row r="8" spans="1:3" ht="15" thickBot="1" x14ac:dyDescent="0.4">
      <c r="A8" s="24" t="s">
        <v>98</v>
      </c>
      <c r="B8" s="23" t="s">
        <v>59</v>
      </c>
      <c r="C8" s="23" t="s">
        <v>99</v>
      </c>
    </row>
    <row r="9" spans="1:3" ht="15.75" customHeight="1" x14ac:dyDescent="0.35">
      <c r="A9" s="35">
        <v>2</v>
      </c>
      <c r="B9" s="37" t="s">
        <v>60</v>
      </c>
      <c r="C9" s="38"/>
    </row>
    <row r="10" spans="1:3" ht="15.75" customHeight="1" x14ac:dyDescent="0.35">
      <c r="A10" s="46"/>
      <c r="B10" s="47" t="s">
        <v>100</v>
      </c>
      <c r="C10" s="48"/>
    </row>
    <row r="11" spans="1:3" ht="39.75" customHeight="1" x14ac:dyDescent="0.35">
      <c r="A11" s="46"/>
      <c r="B11" s="47" t="s">
        <v>101</v>
      </c>
      <c r="C11" s="48"/>
    </row>
    <row r="12" spans="1:3" ht="39.75" customHeight="1" x14ac:dyDescent="0.35">
      <c r="A12" s="46"/>
      <c r="B12" s="47" t="s">
        <v>102</v>
      </c>
      <c r="C12" s="48"/>
    </row>
    <row r="13" spans="1:3" ht="39.75" customHeight="1" thickBot="1" x14ac:dyDescent="0.4">
      <c r="A13" s="36"/>
      <c r="B13" s="39" t="s">
        <v>103</v>
      </c>
      <c r="C13" s="40"/>
    </row>
    <row r="14" spans="1:3" ht="63" customHeight="1" x14ac:dyDescent="0.35">
      <c r="A14" s="44" t="s">
        <v>104</v>
      </c>
      <c r="B14" s="44" t="s">
        <v>61</v>
      </c>
      <c r="C14" s="25" t="s">
        <v>105</v>
      </c>
    </row>
    <row r="15" spans="1:3" ht="15" thickBot="1" x14ac:dyDescent="0.4">
      <c r="A15" s="45"/>
      <c r="B15" s="45"/>
      <c r="C15" s="23" t="s">
        <v>106</v>
      </c>
    </row>
    <row r="16" spans="1:3" ht="39" customHeight="1" x14ac:dyDescent="0.35">
      <c r="A16" s="44" t="s">
        <v>107</v>
      </c>
      <c r="B16" s="44" t="s">
        <v>62</v>
      </c>
      <c r="C16" s="25" t="s">
        <v>108</v>
      </c>
    </row>
    <row r="17" spans="1:3" ht="29.5" thickBot="1" x14ac:dyDescent="0.4">
      <c r="A17" s="45"/>
      <c r="B17" s="45"/>
      <c r="C17" s="23" t="s">
        <v>109</v>
      </c>
    </row>
    <row r="18" spans="1:3" ht="31.5" customHeight="1" x14ac:dyDescent="0.35">
      <c r="A18" s="44" t="s">
        <v>110</v>
      </c>
      <c r="B18" s="44" t="s">
        <v>63</v>
      </c>
      <c r="C18" s="25" t="s">
        <v>111</v>
      </c>
    </row>
    <row r="19" spans="1:3" ht="29.5" thickBot="1" x14ac:dyDescent="0.4">
      <c r="A19" s="45"/>
      <c r="B19" s="45"/>
      <c r="C19" s="23" t="s">
        <v>112</v>
      </c>
    </row>
    <row r="20" spans="1:3" ht="15.75" customHeight="1" x14ac:dyDescent="0.35">
      <c r="A20" s="35">
        <v>3</v>
      </c>
      <c r="B20" s="37" t="s">
        <v>64</v>
      </c>
      <c r="C20" s="38"/>
    </row>
    <row r="21" spans="1:3" ht="63.75" customHeight="1" thickBot="1" x14ac:dyDescent="0.4">
      <c r="A21" s="36"/>
      <c r="B21" s="39" t="s">
        <v>113</v>
      </c>
      <c r="C21" s="40"/>
    </row>
    <row r="22" spans="1:3" ht="15" thickBot="1" x14ac:dyDescent="0.4">
      <c r="A22" s="24" t="s">
        <v>114</v>
      </c>
      <c r="B22" s="23" t="s">
        <v>65</v>
      </c>
      <c r="C22" s="23" t="s">
        <v>115</v>
      </c>
    </row>
    <row r="23" spans="1:3" x14ac:dyDescent="0.35">
      <c r="A23" s="44" t="s">
        <v>116</v>
      </c>
      <c r="B23" s="44" t="s">
        <v>66</v>
      </c>
      <c r="C23" s="25" t="s">
        <v>117</v>
      </c>
    </row>
    <row r="24" spans="1:3" ht="15" thickBot="1" x14ac:dyDescent="0.4">
      <c r="A24" s="45"/>
      <c r="B24" s="45"/>
      <c r="C24" s="23" t="s">
        <v>118</v>
      </c>
    </row>
    <row r="25" spans="1:3" x14ac:dyDescent="0.35">
      <c r="A25" s="44" t="s">
        <v>119</v>
      </c>
      <c r="B25" s="44" t="s">
        <v>67</v>
      </c>
      <c r="C25" s="25" t="s">
        <v>120</v>
      </c>
    </row>
    <row r="26" spans="1:3" ht="15" thickBot="1" x14ac:dyDescent="0.4">
      <c r="A26" s="45"/>
      <c r="B26" s="45"/>
      <c r="C26" s="23" t="s">
        <v>121</v>
      </c>
    </row>
    <row r="27" spans="1:3" ht="15.75" customHeight="1" x14ac:dyDescent="0.35">
      <c r="A27" s="35">
        <v>4</v>
      </c>
      <c r="B27" s="37" t="s">
        <v>68</v>
      </c>
      <c r="C27" s="38"/>
    </row>
    <row r="28" spans="1:3" ht="87.75" customHeight="1" thickBot="1" x14ac:dyDescent="0.4">
      <c r="A28" s="36"/>
      <c r="B28" s="39" t="s">
        <v>122</v>
      </c>
      <c r="C28" s="40"/>
    </row>
    <row r="29" spans="1:3" ht="29.5" thickBot="1" x14ac:dyDescent="0.4">
      <c r="A29" s="24" t="s">
        <v>123</v>
      </c>
      <c r="B29" s="23" t="s">
        <v>69</v>
      </c>
      <c r="C29" s="23" t="s">
        <v>124</v>
      </c>
    </row>
    <row r="30" spans="1:3" ht="29.5" thickBot="1" x14ac:dyDescent="0.4">
      <c r="A30" s="24" t="s">
        <v>125</v>
      </c>
      <c r="B30" s="23" t="s">
        <v>70</v>
      </c>
      <c r="C30" s="23" t="s">
        <v>126</v>
      </c>
    </row>
    <row r="31" spans="1:3" ht="29.5" thickBot="1" x14ac:dyDescent="0.4">
      <c r="A31" s="24" t="s">
        <v>127</v>
      </c>
      <c r="B31" s="23" t="s">
        <v>71</v>
      </c>
      <c r="C31" s="23" t="s">
        <v>128</v>
      </c>
    </row>
    <row r="32" spans="1:3" ht="15.75" customHeight="1" x14ac:dyDescent="0.35">
      <c r="A32" s="35">
        <v>5</v>
      </c>
      <c r="B32" s="37" t="s">
        <v>129</v>
      </c>
      <c r="C32" s="38"/>
    </row>
    <row r="33" spans="1:3" ht="39.75" customHeight="1" thickBot="1" x14ac:dyDescent="0.4">
      <c r="A33" s="36"/>
      <c r="B33" s="39" t="s">
        <v>130</v>
      </c>
      <c r="C33" s="40"/>
    </row>
    <row r="34" spans="1:3" ht="29.5" thickBot="1" x14ac:dyDescent="0.4">
      <c r="A34" s="24" t="s">
        <v>131</v>
      </c>
      <c r="B34" s="23" t="s">
        <v>74</v>
      </c>
      <c r="C34" s="23" t="s">
        <v>132</v>
      </c>
    </row>
    <row r="35" spans="1:3" ht="29.5" thickBot="1" x14ac:dyDescent="0.4">
      <c r="A35" s="24" t="s">
        <v>133</v>
      </c>
      <c r="B35" s="23" t="s">
        <v>75</v>
      </c>
      <c r="C35" s="23" t="s">
        <v>134</v>
      </c>
    </row>
    <row r="36" spans="1:3" ht="29.5" thickBot="1" x14ac:dyDescent="0.4">
      <c r="A36" s="24" t="s">
        <v>135</v>
      </c>
      <c r="B36" s="23" t="s">
        <v>76</v>
      </c>
      <c r="C36" s="23" t="s">
        <v>136</v>
      </c>
    </row>
    <row r="37" spans="1:3" ht="15.75" customHeight="1" x14ac:dyDescent="0.35">
      <c r="A37" s="35">
        <v>6</v>
      </c>
      <c r="B37" s="37" t="s">
        <v>77</v>
      </c>
      <c r="C37" s="38"/>
    </row>
    <row r="38" spans="1:3" ht="15" thickBot="1" x14ac:dyDescent="0.4">
      <c r="A38" s="36"/>
      <c r="B38" s="39" t="s">
        <v>137</v>
      </c>
      <c r="C38" s="40"/>
    </row>
    <row r="39" spans="1:3" ht="15" thickBot="1" x14ac:dyDescent="0.4">
      <c r="A39" s="24" t="s">
        <v>138</v>
      </c>
      <c r="B39" s="23" t="s">
        <v>78</v>
      </c>
      <c r="C39" s="23" t="s">
        <v>139</v>
      </c>
    </row>
    <row r="40" spans="1:3" ht="29.5" thickBot="1" x14ac:dyDescent="0.4">
      <c r="A40" s="24" t="s">
        <v>140</v>
      </c>
      <c r="B40" s="23" t="s">
        <v>79</v>
      </c>
      <c r="C40" s="23" t="s">
        <v>141</v>
      </c>
    </row>
    <row r="41" spans="1:3" ht="15" thickBot="1" x14ac:dyDescent="0.4">
      <c r="A41" s="24" t="s">
        <v>142</v>
      </c>
      <c r="B41" s="23" t="s">
        <v>80</v>
      </c>
      <c r="C41" s="23" t="s">
        <v>143</v>
      </c>
    </row>
    <row r="42" spans="1:3" ht="15" thickBot="1" x14ac:dyDescent="0.4">
      <c r="A42" s="22">
        <v>7</v>
      </c>
      <c r="B42" s="41" t="s">
        <v>144</v>
      </c>
      <c r="C42" s="42"/>
    </row>
    <row r="43" spans="1:3" ht="15" thickBot="1" x14ac:dyDescent="0.4">
      <c r="A43" s="24" t="s">
        <v>145</v>
      </c>
      <c r="B43" s="23" t="s">
        <v>83</v>
      </c>
      <c r="C43" s="23" t="s">
        <v>146</v>
      </c>
    </row>
    <row r="44" spans="1:3" ht="29.5" thickBot="1" x14ac:dyDescent="0.4">
      <c r="A44" s="24" t="s">
        <v>147</v>
      </c>
      <c r="B44" s="23" t="s">
        <v>84</v>
      </c>
      <c r="C44" s="23" t="s">
        <v>148</v>
      </c>
    </row>
    <row r="45" spans="1:3" ht="15" thickBot="1" x14ac:dyDescent="0.4">
      <c r="A45" s="24" t="s">
        <v>149</v>
      </c>
      <c r="B45" s="23" t="s">
        <v>85</v>
      </c>
      <c r="C45" s="23" t="s">
        <v>150</v>
      </c>
    </row>
  </sheetData>
  <mergeCells count="35">
    <mergeCell ref="B1:C1"/>
    <mergeCell ref="B3:C3"/>
    <mergeCell ref="A4:A5"/>
    <mergeCell ref="B4:C4"/>
    <mergeCell ref="B5:C5"/>
    <mergeCell ref="A9:A13"/>
    <mergeCell ref="B9:C9"/>
    <mergeCell ref="B10:C10"/>
    <mergeCell ref="B11:C11"/>
    <mergeCell ref="B12:C12"/>
    <mergeCell ref="B13:C13"/>
    <mergeCell ref="A25:A26"/>
    <mergeCell ref="B25:B26"/>
    <mergeCell ref="A14:A15"/>
    <mergeCell ref="B14:B15"/>
    <mergeCell ref="A16:A17"/>
    <mergeCell ref="B16:B17"/>
    <mergeCell ref="A18:A19"/>
    <mergeCell ref="B18:B19"/>
    <mergeCell ref="A37:A38"/>
    <mergeCell ref="B37:C37"/>
    <mergeCell ref="B38:C38"/>
    <mergeCell ref="B42:C42"/>
    <mergeCell ref="A2:C2"/>
    <mergeCell ref="A27:A28"/>
    <mergeCell ref="B27:C27"/>
    <mergeCell ref="B28:C28"/>
    <mergeCell ref="A32:A33"/>
    <mergeCell ref="B32:C32"/>
    <mergeCell ref="B33:C33"/>
    <mergeCell ref="A20:A21"/>
    <mergeCell ref="B20:C20"/>
    <mergeCell ref="B21:C21"/>
    <mergeCell ref="A23:A24"/>
    <mergeCell ref="B23:B2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A421CA0E98E3E469DD66DC4D3CD4903" ma:contentTypeVersion="6" ma:contentTypeDescription="Create a new document." ma:contentTypeScope="" ma:versionID="f636912e2c02fd144c96a4437275ae1a">
  <xsd:schema xmlns:xsd="http://www.w3.org/2001/XMLSchema" xmlns:xs="http://www.w3.org/2001/XMLSchema" xmlns:p="http://schemas.microsoft.com/office/2006/metadata/properties" xmlns:ns2="a757da49-aba2-42c6-a902-d122c8d3824e" xmlns:ns3="6b7278df-2d6d-451e-82f0-bc54f772072c" targetNamespace="http://schemas.microsoft.com/office/2006/metadata/properties" ma:root="true" ma:fieldsID="9aa09dfe32700963e933470e2e33709b" ns2:_="" ns3:_="">
    <xsd:import namespace="a757da49-aba2-42c6-a902-d122c8d3824e"/>
    <xsd:import namespace="6b7278df-2d6d-451e-82f0-bc54f772072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57da49-aba2-42c6-a902-d122c8d382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b7278df-2d6d-451e-82f0-bc54f772072c"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973416-8AAF-44A2-9ADB-03740A369C40}">
  <ds:schemaRefs>
    <ds:schemaRef ds:uri="http://purl.org/dc/dcmitype/"/>
    <ds:schemaRef ds:uri="a757da49-aba2-42c6-a902-d122c8d3824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6b7278df-2d6d-451e-82f0-bc54f772072c"/>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7ABE278C-1357-4798-B91B-A8C22FE8B282}">
  <ds:schemaRefs>
    <ds:schemaRef ds:uri="http://schemas.microsoft.com/sharepoint/v3/contenttype/forms"/>
  </ds:schemaRefs>
</ds:datastoreItem>
</file>

<file path=customXml/itemProps3.xml><?xml version="1.0" encoding="utf-8"?>
<ds:datastoreItem xmlns:ds="http://schemas.openxmlformats.org/officeDocument/2006/customXml" ds:itemID="{FD5021C3-94E8-46CD-BE1B-81CBB9E725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57da49-aba2-42c6-a902-d122c8d3824e"/>
    <ds:schemaRef ds:uri="6b7278df-2d6d-451e-82f0-bc54f772072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Licences</vt:lpstr>
      <vt:lpstr>Ieviešana un uzturēšana</vt:lpstr>
      <vt:lpstr>Izmaiņu pieprasījumi</vt:lpstr>
      <vt:lpstr>Darbietilpības novērtējums</vt:lpstr>
      <vt:lpstr>Darbietilpības skaidrojums</vt:lpstr>
    </vt:vector>
  </TitlesOfParts>
  <Manager/>
  <Company>RePack by SPecialiST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Ainars Biders</dc:creator>
  <cp:keywords/>
  <dc:description/>
  <cp:lastModifiedBy>Dace Klints</cp:lastModifiedBy>
  <cp:revision/>
  <dcterms:created xsi:type="dcterms:W3CDTF">2023-11-13T19:12:17Z</dcterms:created>
  <dcterms:modified xsi:type="dcterms:W3CDTF">2024-03-01T10:35:34Z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0x010100AA421CA0E98E3E469DD66DC4D3CD4903</vt:lpwstr>
  </property>
</Properties>
</file>