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defaultThemeVersion="166925"/>
  <mc:AlternateContent xmlns:mc="http://schemas.openxmlformats.org/markup-compatibility/2006">
    <mc:Choice Requires="x15">
      <x15ac:absPath xmlns:x15ac="http://schemas.microsoft.com/office/spreadsheetml/2010/11/ac" url="\\nmpd-fs01.nmpd.local\user\egils.lapins\Desktop\Iepirkumi\Saimniecisko transportlīdzekļu iegāde\Saimn auto 2024_VM centr\Iepirkuma doc_projekts\"/>
    </mc:Choice>
  </mc:AlternateContent>
  <xr:revisionPtr revIDLastSave="0" documentId="13_ncr:1_{87599B1F-9A41-4FCA-958C-DD446694B401}" xr6:coauthVersionLast="47" xr6:coauthVersionMax="47" xr10:uidLastSave="{00000000-0000-0000-0000-000000000000}"/>
  <bookViews>
    <workbookView xWindow="-28920" yWindow="-120" windowWidth="29040" windowHeight="15840" tabRatio="789" activeTab="4" xr2:uid="{00000000-000D-0000-FFFF-FFFF00000000}"/>
  </bookViews>
  <sheets>
    <sheet name="Kritērijs_C_transp" sheetId="1" r:id="rId1"/>
    <sheet name="Kritērijs_C_apkopes" sheetId="2" r:id="rId2"/>
    <sheet name="Kritērijs_C_ekspl" sheetId="6" r:id="rId3"/>
    <sheet name="Kritērijs_S_izmaksas" sheetId="4" r:id="rId4"/>
    <sheet name="Kritērijs_S_noma" sheetId="7" r:id="rId5"/>
    <sheet name="Kritērijs_C_papildus izmaksas" sheetId="5" r:id="rId6"/>
  </sheets>
  <definedNames>
    <definedName name="_xlnm.Print_Area" localSheetId="1">Kritērijs_C_apkopes!$A$1:$B$4</definedName>
    <definedName name="_xlnm.Print_Area" localSheetId="5">'Kritērijs_C_papildus izmaksas'!$A$1:$V$15</definedName>
    <definedName name="_xlnm.Print_Area" localSheetId="0">Kritērijs_C_transp!$A$1:$B$10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2" i="6" l="1"/>
  <c r="C18" i="6"/>
  <c r="C14" i="6"/>
  <c r="C10" i="6"/>
  <c r="C6" i="6"/>
  <c r="C2" i="6"/>
  <c r="G7" i="4" l="1"/>
  <c r="G11" i="4" s="1"/>
  <c r="D7" i="4"/>
  <c r="G8" i="4"/>
  <c r="G9" i="4"/>
  <c r="G10" i="4"/>
  <c r="D8" i="4"/>
  <c r="D9" i="4"/>
  <c r="D10" i="4"/>
  <c r="D11" i="4" l="1"/>
</calcChain>
</file>

<file path=xl/sharedStrings.xml><?xml version="1.0" encoding="utf-8"?>
<sst xmlns="http://schemas.openxmlformats.org/spreadsheetml/2006/main" count="100" uniqueCount="87">
  <si>
    <t xml:space="preserve">Pielikums pie atklāta konkursa </t>
  </si>
  <si>
    <t>Priekšmets</t>
  </si>
  <si>
    <t xml:space="preserve">Pozīcija </t>
  </si>
  <si>
    <t>Pozīcija</t>
  </si>
  <si>
    <t>Autoservisa vienas stundas izmaksas, EUR bez PVN</t>
  </si>
  <si>
    <t>Atlaide autoservisā iegādātājām rezerves daļām un ekspluatācijas materiāliem, %</t>
  </si>
  <si>
    <t>Nr. p.k.</t>
  </si>
  <si>
    <t>Apkopes veids</t>
  </si>
  <si>
    <t>Materiālu izmaksas</t>
  </si>
  <si>
    <t>Pakalpojuma izmaksas</t>
  </si>
  <si>
    <t>u.t.t.</t>
  </si>
  <si>
    <t>Izmaksas kopā:</t>
  </si>
  <si>
    <t>Reglamentēto tehnisko apkopju izmaksu forma 200 000 km darbmūža nobraukumam (piemērs)</t>
  </si>
  <si>
    <t>Ražotāja noteiktie apkopju intervāli, km (jānorāda intervāli līdz 200 000 km)</t>
  </si>
  <si>
    <t xml:space="preserve"> Priekšējo bremžu uzliku maiņa (detaļas un to nomaiņa abām pusēm)</t>
  </si>
  <si>
    <t>Priekšējo bremžu disku maiņa (detaļas un to nomaiņa abām pusēm)</t>
  </si>
  <si>
    <t>Aizmugurējo bremžu uzliku/loku (ja konstruktīvi tādi ir) maiņa (detaļas un to nomaiņa abām pusēm)</t>
  </si>
  <si>
    <r>
      <t>Rezerves daļu un ekspluatācijas materiālu cena</t>
    </r>
    <r>
      <rPr>
        <b/>
        <vertAlign val="superscript"/>
        <sz val="10"/>
        <color rgb="FF000000"/>
        <rFont val="Times New Roman"/>
        <family val="1"/>
        <charset val="186"/>
      </rPr>
      <t>2</t>
    </r>
    <r>
      <rPr>
        <b/>
        <sz val="10"/>
        <color rgb="FF000000"/>
        <rFont val="Times New Roman"/>
        <family val="1"/>
        <charset val="186"/>
      </rPr>
      <t xml:space="preserve"> (bez atlaides), EUR bez PVN</t>
    </r>
  </si>
  <si>
    <t>Atlaide rezerves daļām un ekspluatācijas materiāliem, %</t>
  </si>
  <si>
    <t>Materiālu cena (ar atlaidi), EUR bez PVN</t>
  </si>
  <si>
    <t>Darba ilgums, min</t>
  </si>
  <si>
    <t>Stundas izcenojums, EUR bez PVN</t>
  </si>
  <si>
    <t>Darba izmaksas kopā, EUR bez PVN</t>
  </si>
  <si>
    <t>Standartizēto servisa darbu veids</t>
  </si>
  <si>
    <t>KOPĀ:</t>
  </si>
  <si>
    <r>
      <rPr>
        <vertAlign val="superscript"/>
        <sz val="11"/>
        <color theme="1"/>
        <rFont val="Times New Roman"/>
        <family val="1"/>
        <charset val="186"/>
      </rPr>
      <t>2</t>
    </r>
    <r>
      <rPr>
        <sz val="11"/>
        <color theme="1"/>
        <rFont val="Times New Roman"/>
        <family val="1"/>
        <charset val="186"/>
      </rPr>
      <t xml:space="preserve"> Norāda izmaksas par transportlīdzekļa ražotāja oriģinālajām rezerves daļām un ekspluatācijas materiāliem un to nomaiņu, līguma darbības laikā Pretendents nevarēs piedāvāt norādītos servisa darbus un rezerves daļas par augstāku cenu, nekā norādīts piedāvājumā</t>
    </r>
  </si>
  <si>
    <r>
      <rPr>
        <vertAlign val="superscript"/>
        <sz val="12"/>
        <color theme="1"/>
        <rFont val="Times New Roman"/>
        <family val="1"/>
        <charset val="186"/>
      </rPr>
      <t>1</t>
    </r>
    <r>
      <rPr>
        <sz val="12"/>
        <color theme="1"/>
        <rFont val="Times New Roman"/>
        <family val="1"/>
        <charset val="186"/>
      </rPr>
      <t xml:space="preserve"> Servisa pakalpojumu izmaksas:</t>
    </r>
  </si>
  <si>
    <t>(šeit norāda apkopes intervāla km)</t>
  </si>
  <si>
    <t>Pretendents:</t>
  </si>
  <si>
    <t>Transportlīdzekļa cena:</t>
  </si>
  <si>
    <t xml:space="preserve">„Saimniecisko transportlīdzekļu iegāde ar servisa pakalpojumiem" nolikuma </t>
  </si>
  <si>
    <t>Aizmugurējo bremžu disku/trumuļu maiņa (detaļas un to nomaiņa abām pusēm)</t>
  </si>
  <si>
    <t>(id.Nr. NMPD 2023/36)</t>
  </si>
  <si>
    <t>Transportlīdzekļa marka un modelis:</t>
  </si>
  <si>
    <t>Nr.p.k.</t>
  </si>
  <si>
    <t>1.</t>
  </si>
  <si>
    <t>Transportlīdzekļa darbmūža ekspluatācijas izmaksas saistībā ar enerģijas patēriņu, EUR:</t>
  </si>
  <si>
    <t>1.1.</t>
  </si>
  <si>
    <t>Transportlīdzekļa darbmūža nobraukums, km</t>
  </si>
  <si>
    <t>1.2.</t>
  </si>
  <si>
    <r>
      <t>Enerģijas patēriņš uz kilometru</t>
    </r>
    <r>
      <rPr>
        <vertAlign val="superscript"/>
        <sz val="12"/>
        <color theme="1"/>
        <rFont val="Times New Roman"/>
        <family val="1"/>
        <charset val="186"/>
      </rPr>
      <t>2</t>
    </r>
    <r>
      <rPr>
        <sz val="12"/>
        <color theme="1"/>
        <rFont val="Times New Roman"/>
        <family val="1"/>
        <charset val="186"/>
      </rPr>
      <t xml:space="preserve">, MJ/km </t>
    </r>
  </si>
  <si>
    <t>1.3.</t>
  </si>
  <si>
    <r>
      <t>Enerģijas izmaksas uz vienību</t>
    </r>
    <r>
      <rPr>
        <vertAlign val="superscript"/>
        <sz val="12"/>
        <color theme="1"/>
        <rFont val="Times New Roman"/>
        <family val="1"/>
        <charset val="186"/>
      </rPr>
      <t>2</t>
    </r>
    <r>
      <rPr>
        <sz val="12"/>
        <color theme="1"/>
        <rFont val="Times New Roman"/>
        <family val="1"/>
        <charset val="186"/>
      </rPr>
      <t>, EUR/MJ</t>
    </r>
  </si>
  <si>
    <t>2.</t>
  </si>
  <si>
    <t>Transportlīdzekļa darbmūža ekspluatācijas izmaksas saistībā ar oglekļa dioksīda emisijām, EUR</t>
  </si>
  <si>
    <t>2.1.</t>
  </si>
  <si>
    <t>2.2.</t>
  </si>
  <si>
    <r>
      <t>Oglekļa dioksīda emisijas</t>
    </r>
    <r>
      <rPr>
        <vertAlign val="superscript"/>
        <sz val="12"/>
        <color theme="1"/>
        <rFont val="Times New Roman"/>
        <family val="1"/>
        <charset val="186"/>
      </rPr>
      <t>2</t>
    </r>
    <r>
      <rPr>
        <sz val="12"/>
        <color theme="1"/>
        <rFont val="Times New Roman"/>
        <family val="1"/>
        <charset val="186"/>
      </rPr>
      <t>, kg/km</t>
    </r>
  </si>
  <si>
    <t>2.3.</t>
  </si>
  <si>
    <r>
      <t>Oglekļa dioksīda emisiju izmaksas uz kilogramu</t>
    </r>
    <r>
      <rPr>
        <vertAlign val="superscript"/>
        <sz val="12"/>
        <color theme="1"/>
        <rFont val="Times New Roman"/>
        <family val="1"/>
        <charset val="186"/>
      </rPr>
      <t>2</t>
    </r>
    <r>
      <rPr>
        <sz val="12"/>
        <color theme="1"/>
        <rFont val="Times New Roman"/>
        <family val="1"/>
        <charset val="186"/>
      </rPr>
      <t>, EUR /kg</t>
    </r>
  </si>
  <si>
    <t>3.</t>
  </si>
  <si>
    <t>Transportlīdzekļa darbmūža ekspluatācijas izmaksas saistībā ar slāpekļa oksīdu emisijām, EUR</t>
  </si>
  <si>
    <t>3.1.</t>
  </si>
  <si>
    <t>3.2.</t>
  </si>
  <si>
    <r>
      <t>Slāpekļa oksīdu emisijas</t>
    </r>
    <r>
      <rPr>
        <vertAlign val="superscript"/>
        <sz val="12"/>
        <color theme="1"/>
        <rFont val="Times New Roman"/>
        <family val="1"/>
        <charset val="186"/>
      </rPr>
      <t>2</t>
    </r>
    <r>
      <rPr>
        <sz val="12"/>
        <color theme="1"/>
        <rFont val="Times New Roman"/>
        <family val="1"/>
        <charset val="186"/>
      </rPr>
      <t>, g/km</t>
    </r>
  </si>
  <si>
    <t>3.3.</t>
  </si>
  <si>
    <r>
      <t>Slāpekļa oksīdu emisiju izmaksas uz gramu</t>
    </r>
    <r>
      <rPr>
        <vertAlign val="superscript"/>
        <sz val="12"/>
        <color theme="1"/>
        <rFont val="Times New Roman"/>
        <family val="1"/>
        <charset val="186"/>
      </rPr>
      <t>2</t>
    </r>
    <r>
      <rPr>
        <sz val="12"/>
        <color theme="1"/>
        <rFont val="Times New Roman"/>
        <family val="1"/>
        <charset val="186"/>
      </rPr>
      <t>, EUR /g</t>
    </r>
  </si>
  <si>
    <t>4.</t>
  </si>
  <si>
    <t>Transportlīdzekļa darbmūža ekspluatācijas izmaksas saistībā ar metānu nesaturošo ogļūdeņražu emisijām, EUR</t>
  </si>
  <si>
    <t>4.1.</t>
  </si>
  <si>
    <t>4.2.</t>
  </si>
  <si>
    <r>
      <t>Metānu nesaturošo ogļūdeņražu emisijas</t>
    </r>
    <r>
      <rPr>
        <vertAlign val="superscript"/>
        <sz val="12"/>
        <color theme="1"/>
        <rFont val="Times New Roman"/>
        <family val="1"/>
        <charset val="186"/>
      </rPr>
      <t>2</t>
    </r>
    <r>
      <rPr>
        <sz val="12"/>
        <color theme="1"/>
        <rFont val="Times New Roman"/>
        <family val="1"/>
        <charset val="186"/>
      </rPr>
      <t>, g/km</t>
    </r>
  </si>
  <si>
    <t>4.3.</t>
  </si>
  <si>
    <r>
      <t>Metānu nesaturošo ogļūdeņražu emisiju izmaksas uz gramu</t>
    </r>
    <r>
      <rPr>
        <vertAlign val="superscript"/>
        <sz val="12"/>
        <color theme="1"/>
        <rFont val="Times New Roman"/>
        <family val="1"/>
        <charset val="186"/>
      </rPr>
      <t>2</t>
    </r>
    <r>
      <rPr>
        <sz val="12"/>
        <color theme="1"/>
        <rFont val="Times New Roman"/>
        <family val="1"/>
        <charset val="186"/>
      </rPr>
      <t>, EUR /g</t>
    </r>
  </si>
  <si>
    <t>5.</t>
  </si>
  <si>
    <t>Transportlīdzekļa darbmūža ekspluatācijas izmaksas saistībā ar cieto daļiņu emisijām, EUR</t>
  </si>
  <si>
    <t>5.1.</t>
  </si>
  <si>
    <t>5.2.</t>
  </si>
  <si>
    <r>
      <t>Cieto daļiņu emisijas</t>
    </r>
    <r>
      <rPr>
        <vertAlign val="superscript"/>
        <sz val="12"/>
        <color theme="1"/>
        <rFont val="Times New Roman"/>
        <family val="1"/>
        <charset val="186"/>
      </rPr>
      <t>2</t>
    </r>
    <r>
      <rPr>
        <sz val="12"/>
        <color theme="1"/>
        <rFont val="Times New Roman"/>
        <family val="1"/>
        <charset val="186"/>
      </rPr>
      <t>, g/km</t>
    </r>
  </si>
  <si>
    <t>5.3.</t>
  </si>
  <si>
    <r>
      <t>Cieto daļiņu emisiju izmaksas uz gramu</t>
    </r>
    <r>
      <rPr>
        <vertAlign val="superscript"/>
        <sz val="12"/>
        <color theme="1"/>
        <rFont val="Times New Roman"/>
        <family val="1"/>
        <charset val="186"/>
      </rPr>
      <t>2</t>
    </r>
    <r>
      <rPr>
        <sz val="12"/>
        <color theme="1"/>
        <rFont val="Times New Roman"/>
        <family val="1"/>
        <charset val="186"/>
      </rPr>
      <t>, EUR /g</t>
    </r>
  </si>
  <si>
    <r>
      <t xml:space="preserve">Transportlīdzekļa darbmūža ekspluatācijas </t>
    </r>
    <r>
      <rPr>
        <b/>
        <sz val="12"/>
        <color theme="1"/>
        <rFont val="Times New Roman"/>
        <family val="1"/>
        <charset val="186"/>
      </rPr>
      <t>kopējās izmaksas,</t>
    </r>
    <r>
      <rPr>
        <sz val="12"/>
        <color theme="1"/>
        <rFont val="Times New Roman"/>
        <family val="1"/>
        <charset val="186"/>
      </rPr>
      <t xml:space="preserve"> </t>
    </r>
    <r>
      <rPr>
        <b/>
        <sz val="12"/>
        <color theme="1"/>
        <rFont val="Times New Roman"/>
        <family val="1"/>
        <charset val="186"/>
      </rPr>
      <t>EUR</t>
    </r>
  </si>
  <si>
    <r>
      <rPr>
        <vertAlign val="superscript"/>
        <sz val="11"/>
        <color theme="1"/>
        <rFont val="Times New Roman"/>
        <family val="1"/>
        <charset val="186"/>
      </rPr>
      <t>1</t>
    </r>
    <r>
      <rPr>
        <sz val="11"/>
        <color theme="1"/>
        <rFont val="Times New Roman"/>
        <family val="1"/>
        <charset val="186"/>
      </rPr>
      <t xml:space="preserve"> Finanšu piedāvājumā norādītās cenas nevar mainīties, ne slēdzot līgumu, ne līguma izpildes laikā</t>
    </r>
  </si>
  <si>
    <r>
      <t xml:space="preserve">2    </t>
    </r>
    <r>
      <rPr>
        <sz val="12"/>
        <color theme="1"/>
        <rFont val="Times New Roman"/>
        <family val="1"/>
        <charset val="186"/>
      </rPr>
      <t>saskaņā ar Iepirkumu uzraudzības biroja tīmekļa vietnē norādīto metodiku: https://www.iub.gov.lv/lv/autotransporta-darbmuza-ekspluatacijas-izmaksu-metodika</t>
    </r>
  </si>
  <si>
    <r>
      <t>Kopējās apkopju izmaksas, EUR bez PVN</t>
    </r>
    <r>
      <rPr>
        <vertAlign val="superscript"/>
        <sz val="12"/>
        <color theme="1"/>
        <rFont val="Times New Roman"/>
        <family val="1"/>
        <charset val="186"/>
      </rPr>
      <t>1</t>
    </r>
  </si>
  <si>
    <r>
      <t>Vienas vienības cena, EUR bez PVN</t>
    </r>
    <r>
      <rPr>
        <vertAlign val="superscript"/>
        <sz val="12"/>
        <color theme="1"/>
        <rFont val="Times New Roman"/>
        <family val="1"/>
        <charset val="186"/>
      </rPr>
      <t>1</t>
    </r>
  </si>
  <si>
    <t>FINANŠU PIEDĀVĀJUMS (iepirkuma 2.daļa)</t>
  </si>
  <si>
    <r>
      <rPr>
        <vertAlign val="superscript"/>
        <sz val="11"/>
        <rFont val="Times New Roman"/>
        <family val="1"/>
        <charset val="186"/>
      </rPr>
      <t>1</t>
    </r>
    <r>
      <rPr>
        <sz val="11"/>
        <rFont val="Times New Roman"/>
        <family val="1"/>
        <charset val="186"/>
      </rPr>
      <t xml:space="preserve"> Finanšu piedāvājumā norādītās cenas nevar mainīties, ne slēdzot līgumu, ne līguma izpildes laikā, izņemot līgumā noteiktos gadījumus</t>
    </r>
  </si>
  <si>
    <r>
      <t>Pretendenta piedāvājums</t>
    </r>
    <r>
      <rPr>
        <b/>
        <vertAlign val="superscript"/>
        <sz val="12"/>
        <color theme="1"/>
        <rFont val="Times New Roman"/>
        <family val="1"/>
        <charset val="186"/>
      </rPr>
      <t>1</t>
    </r>
  </si>
  <si>
    <r>
      <rPr>
        <vertAlign val="superscript"/>
        <sz val="11"/>
        <color theme="1"/>
        <rFont val="Times New Roman"/>
        <family val="1"/>
        <charset val="186"/>
      </rPr>
      <t>1</t>
    </r>
    <r>
      <rPr>
        <sz val="11"/>
        <color theme="1"/>
        <rFont val="Times New Roman"/>
        <family val="1"/>
        <charset val="186"/>
      </rPr>
      <t xml:space="preserve"> Finanšu piedāvājumā norādītās cenas nevar mainīties, ne slēdzot līgumu, ne līguma izpildes laikā, izņemot līgumā noteiktos gadījumus</t>
    </r>
  </si>
  <si>
    <t>Pretendenta piedāvājums</t>
  </si>
  <si>
    <r>
      <t>Pakalpojumu un tam izmantoto materiālu izmaksas (izmaksas norāda atsevišķi), EUR bez PVN</t>
    </r>
    <r>
      <rPr>
        <vertAlign val="superscript"/>
        <sz val="12"/>
        <color theme="1"/>
        <rFont val="Times New Roman"/>
        <family val="1"/>
        <charset val="186"/>
      </rPr>
      <t>1</t>
    </r>
  </si>
  <si>
    <r>
      <t>Reglamentēto tehnisko apkopju izmaksas 200 000 km darbmūža nobraukumam</t>
    </r>
    <r>
      <rPr>
        <vertAlign val="superscript"/>
        <sz val="12"/>
        <color theme="1"/>
        <rFont val="Times New Roman"/>
        <family val="1"/>
        <charset val="186"/>
      </rPr>
      <t>2</t>
    </r>
  </si>
  <si>
    <r>
      <rPr>
        <vertAlign val="superscript"/>
        <sz val="11"/>
        <rFont val="Times New Roman"/>
        <family val="1"/>
        <charset val="186"/>
      </rPr>
      <t>2</t>
    </r>
    <r>
      <rPr>
        <sz val="11"/>
        <rFont val="Times New Roman"/>
        <family val="1"/>
        <charset val="186"/>
      </rPr>
      <t xml:space="preserve"> Pretendentam papildus jāaizpilda Finanšu piedāvājuma darblapa "Kritērijs C papildus izmaksas", norādot detalizētu informāciju par apkopju laikā veicamajiem darbiem, izmantotajiem materiāliem un to izmaksām</t>
    </r>
  </si>
  <si>
    <r>
      <rPr>
        <vertAlign val="superscript"/>
        <sz val="11"/>
        <rFont val="Times New Roman"/>
        <family val="1"/>
        <charset val="186"/>
      </rPr>
      <t>1</t>
    </r>
    <r>
      <rPr>
        <sz val="11"/>
        <rFont val="Times New Roman"/>
        <family val="1"/>
        <charset val="186"/>
      </rPr>
      <t xml:space="preserve"> Norādītās cenas tiek izmantotas piedāvājumu salīdzināšanai, papildus skatīt Nolikuma 6.11.punktu</t>
    </r>
  </si>
  <si>
    <t>Servisa maiņas auto nomas izmaksas, EUR bez PVN/dienā</t>
  </si>
  <si>
    <t>Servisa maiņas auto ekspluatācijas izmaksas, EUR bez PVN/km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</si>
</sst>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86"/>
      <scheme val="minor"/>
    </font>
    <font>
      <b/>
      <sz val="12"/>
      <color rgb="FFFF0000"/>
      <name val="Times New Roman"/>
      <family val="1"/>
      <charset val="186"/>
    </font>
    <font>
      <sz val="12"/>
      <color theme="1"/>
      <name val="Times New Roman"/>
      <family val="1"/>
      <charset val="186"/>
    </font>
    <font>
      <sz val="8"/>
      <color rgb="FF000000"/>
      <name val="Times New Roman"/>
      <family val="1"/>
      <charset val="186"/>
    </font>
    <font>
      <b/>
      <sz val="12"/>
      <color theme="1"/>
      <name val="Times New Roman"/>
      <family val="1"/>
      <charset val="186"/>
    </font>
    <font>
      <vertAlign val="superscript"/>
      <sz val="12"/>
      <color theme="1"/>
      <name val="Times New Roman"/>
      <family val="1"/>
      <charset val="186"/>
    </font>
    <font>
      <sz val="11"/>
      <color theme="1"/>
      <name val="Times New Roman"/>
      <family val="1"/>
      <charset val="186"/>
    </font>
    <font>
      <b/>
      <sz val="11"/>
      <color theme="1"/>
      <name val="Times New Roman"/>
      <family val="1"/>
      <charset val="186"/>
    </font>
    <font>
      <sz val="11"/>
      <color rgb="FF000000"/>
      <name val="Calibri"/>
      <family val="2"/>
      <charset val="186"/>
    </font>
    <font>
      <b/>
      <sz val="10"/>
      <color rgb="FF000000"/>
      <name val="Times New Roman"/>
      <family val="1"/>
      <charset val="186"/>
    </font>
    <font>
      <b/>
      <vertAlign val="superscript"/>
      <sz val="10"/>
      <color rgb="FF000000"/>
      <name val="Times New Roman"/>
      <family val="1"/>
      <charset val="186"/>
    </font>
    <font>
      <sz val="12"/>
      <color rgb="FF000000"/>
      <name val="Times New Roman"/>
      <family val="1"/>
      <charset val="186"/>
    </font>
    <font>
      <vertAlign val="superscript"/>
      <sz val="11"/>
      <color theme="1"/>
      <name val="Times New Roman"/>
      <family val="1"/>
      <charset val="186"/>
    </font>
    <font>
      <i/>
      <sz val="12"/>
      <color theme="1"/>
      <name val="Times New Roman"/>
      <family val="1"/>
      <charset val="186"/>
    </font>
    <font>
      <sz val="11"/>
      <name val="Times New Roman"/>
      <family val="1"/>
      <charset val="186"/>
    </font>
    <font>
      <vertAlign val="superscript"/>
      <sz val="11"/>
      <name val="Times New Roman"/>
      <family val="1"/>
      <charset val="186"/>
    </font>
    <font>
      <b/>
      <vertAlign val="superscript"/>
      <sz val="12"/>
      <color theme="1"/>
      <name val="Times New Roman"/>
      <family val="1"/>
      <charset val="186"/>
    </font>
  </fonts>
  <fills count="6">
    <fill>
      <patternFill patternType="none"/>
    </fill>
    <fill>
      <patternFill patternType="gray125"/>
    </fill>
    <fill>
      <patternFill patternType="solid">
        <fgColor rgb="FFDDD9C3"/>
        <bgColor indexed="64"/>
      </patternFill>
    </fill>
    <fill>
      <patternFill patternType="solid">
        <fgColor rgb="FFEEECE1"/>
        <bgColor indexed="64"/>
      </patternFill>
    </fill>
    <fill>
      <patternFill patternType="solid">
        <fgColor theme="0" tint="-4.9989318521683403E-2"/>
        <bgColor indexed="64"/>
      </patternFill>
    </fill>
    <fill>
      <patternFill patternType="solid">
        <fgColor rgb="FFDBE5F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8" fillId="0" borderId="0"/>
  </cellStyleXfs>
  <cellXfs count="40">
    <xf numFmtId="0" fontId="0" fillId="0" borderId="0" xfId="0"/>
    <xf numFmtId="0" fontId="1" fillId="0" borderId="0" xfId="0" applyFont="1" applyAlignment="1">
      <alignment horizontal="left" vertical="center" indent="5"/>
    </xf>
    <xf numFmtId="0" fontId="2" fillId="0" borderId="0" xfId="0" applyFont="1" applyAlignment="1">
      <alignment horizontal="right" vertical="center"/>
    </xf>
    <xf numFmtId="0" fontId="2" fillId="0" borderId="0" xfId="0" applyFont="1" applyAlignment="1">
      <alignment horizontal="left" vertical="center" indent="5"/>
    </xf>
    <xf numFmtId="0" fontId="3"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0" fontId="2" fillId="0" borderId="0" xfId="0" applyFont="1" applyAlignment="1">
      <alignment horizontal="center" vertical="center"/>
    </xf>
    <xf numFmtId="0" fontId="2" fillId="2"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2" fillId="0" borderId="0" xfId="0" applyFont="1" applyAlignment="1">
      <alignment horizontal="right" vertical="center" indent="5"/>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justify"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vertical="center"/>
    </xf>
    <xf numFmtId="2" fontId="11" fillId="0" borderId="1" xfId="1" applyNumberFormat="1" applyFont="1" applyBorder="1" applyAlignment="1">
      <alignment horizontal="center" vertical="center"/>
    </xf>
    <xf numFmtId="2" fontId="7" fillId="2" borderId="1"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4" fontId="2" fillId="0" borderId="1" xfId="0" applyNumberFormat="1" applyFont="1" applyBorder="1" applyAlignment="1">
      <alignment horizontal="justify" vertical="center" wrapText="1"/>
    </xf>
    <xf numFmtId="2" fontId="4" fillId="5"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6" fillId="0" borderId="0" xfId="0" applyFont="1" applyAlignment="1">
      <alignment horizontal="left" vertical="center" wrapText="1"/>
    </xf>
    <xf numFmtId="0" fontId="14" fillId="0" borderId="6" xfId="0" applyFont="1" applyBorder="1" applyAlignment="1">
      <alignment horizontal="center" vertical="center" wrapText="1"/>
    </xf>
    <xf numFmtId="0" fontId="14" fillId="0" borderId="0" xfId="0" applyFont="1" applyAlignment="1">
      <alignment horizontal="center" wrapText="1"/>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center" vertical="center"/>
    </xf>
    <xf numFmtId="0" fontId="6" fillId="0" borderId="0" xfId="0" applyFont="1" applyAlignment="1">
      <alignment horizontal="center" vertical="center" wrapText="1"/>
    </xf>
    <xf numFmtId="0" fontId="4" fillId="0" borderId="0" xfId="0" applyFont="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
  <sheetViews>
    <sheetView view="pageBreakPreview" topLeftCell="A7" zoomScaleNormal="100" zoomScaleSheetLayoutView="100" workbookViewId="0">
      <selection activeCell="B18" sqref="B18"/>
    </sheetView>
  </sheetViews>
  <sheetFormatPr defaultRowHeight="14.4" x14ac:dyDescent="0.3"/>
  <cols>
    <col min="1" max="1" width="28.6640625" customWidth="1"/>
    <col min="2" max="2" width="59" customWidth="1"/>
  </cols>
  <sheetData>
    <row r="1" spans="1:2" ht="15.6" x14ac:dyDescent="0.3">
      <c r="A1" s="1"/>
      <c r="B1" s="2" t="s">
        <v>0</v>
      </c>
    </row>
    <row r="2" spans="1:2" ht="15.6" x14ac:dyDescent="0.3">
      <c r="A2" s="3"/>
      <c r="B2" s="2" t="s">
        <v>30</v>
      </c>
    </row>
    <row r="3" spans="1:2" ht="15.6" x14ac:dyDescent="0.3">
      <c r="A3" s="4"/>
      <c r="B3" s="2" t="s">
        <v>32</v>
      </c>
    </row>
    <row r="4" spans="1:2" ht="15.6" x14ac:dyDescent="0.3">
      <c r="A4" s="5" t="s">
        <v>76</v>
      </c>
    </row>
    <row r="5" spans="1:2" ht="18.600000000000001" x14ac:dyDescent="0.3">
      <c r="A5" s="7" t="s">
        <v>28</v>
      </c>
      <c r="B5" s="6"/>
    </row>
    <row r="6" spans="1:2" ht="15.6" x14ac:dyDescent="0.3">
      <c r="A6" s="7"/>
    </row>
    <row r="7" spans="1:2" ht="18.75" customHeight="1" x14ac:dyDescent="0.3">
      <c r="A7" s="8" t="s">
        <v>1</v>
      </c>
      <c r="B7" s="8" t="s">
        <v>75</v>
      </c>
    </row>
    <row r="8" spans="1:2" ht="76.5" customHeight="1" x14ac:dyDescent="0.3">
      <c r="A8" s="8" t="s">
        <v>33</v>
      </c>
      <c r="B8" s="9"/>
    </row>
    <row r="9" spans="1:2" ht="29.4" customHeight="1" x14ac:dyDescent="0.3">
      <c r="A9" s="8" t="s">
        <v>29</v>
      </c>
      <c r="B9" s="10"/>
    </row>
    <row r="10" spans="1:2" ht="28.2" customHeight="1" x14ac:dyDescent="0.3">
      <c r="A10" s="28" t="s">
        <v>72</v>
      </c>
      <c r="B10" s="28"/>
    </row>
  </sheetData>
  <mergeCells count="1">
    <mergeCell ref="A10:B10"/>
  </mergeCells>
  <pageMargins left="0.7" right="0.7" top="0.75" bottom="0.75" header="0.3" footer="0.3"/>
  <pageSetup paperSize="9" scale="9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
  <sheetViews>
    <sheetView view="pageBreakPreview" zoomScaleNormal="100" zoomScaleSheetLayoutView="100" workbookViewId="0">
      <selection activeCell="B13" sqref="B13"/>
    </sheetView>
  </sheetViews>
  <sheetFormatPr defaultRowHeight="14.4" x14ac:dyDescent="0.3"/>
  <cols>
    <col min="1" max="1" width="23.5546875" customWidth="1"/>
    <col min="2" max="2" width="69.33203125" customWidth="1"/>
  </cols>
  <sheetData>
    <row r="1" spans="1:2" ht="18.600000000000001" x14ac:dyDescent="0.3">
      <c r="A1" s="8" t="s">
        <v>2</v>
      </c>
      <c r="B1" s="8" t="s">
        <v>74</v>
      </c>
    </row>
    <row r="2" spans="1:2" ht="84" customHeight="1" x14ac:dyDescent="0.3">
      <c r="A2" s="8" t="s">
        <v>82</v>
      </c>
      <c r="B2" s="10"/>
    </row>
    <row r="3" spans="1:2" ht="30.75" customHeight="1" x14ac:dyDescent="0.3">
      <c r="A3" s="29" t="s">
        <v>77</v>
      </c>
      <c r="B3" s="29"/>
    </row>
    <row r="4" spans="1:2" ht="31.95" customHeight="1" x14ac:dyDescent="0.3">
      <c r="A4" s="30" t="s">
        <v>83</v>
      </c>
      <c r="B4" s="30"/>
    </row>
  </sheetData>
  <mergeCells count="2">
    <mergeCell ref="A3:B3"/>
    <mergeCell ref="A4:B4"/>
  </mergeCells>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B2735-FA1B-49E7-934E-40B4D168E2AF}">
  <dimension ref="A1:C24"/>
  <sheetViews>
    <sheetView workbookViewId="0">
      <selection activeCell="A23" sqref="A23:C23"/>
    </sheetView>
  </sheetViews>
  <sheetFormatPr defaultRowHeight="14.4" x14ac:dyDescent="0.3"/>
  <cols>
    <col min="2" max="2" width="80" customWidth="1"/>
    <col min="3" max="3" width="26.5546875" customWidth="1"/>
  </cols>
  <sheetData>
    <row r="1" spans="1:3" ht="18" x14ac:dyDescent="0.3">
      <c r="A1" s="27" t="s">
        <v>34</v>
      </c>
      <c r="B1" s="27" t="s">
        <v>3</v>
      </c>
      <c r="C1" s="27" t="s">
        <v>78</v>
      </c>
    </row>
    <row r="2" spans="1:3" ht="31.2" x14ac:dyDescent="0.3">
      <c r="A2" s="23" t="s">
        <v>35</v>
      </c>
      <c r="B2" s="23" t="s">
        <v>36</v>
      </c>
      <c r="C2" s="23">
        <f>ROUND(C3*C4*C5,2)</f>
        <v>0</v>
      </c>
    </row>
    <row r="3" spans="1:3" ht="15.6" x14ac:dyDescent="0.3">
      <c r="A3" s="23" t="s">
        <v>37</v>
      </c>
      <c r="B3" s="23" t="s">
        <v>38</v>
      </c>
      <c r="C3" s="24">
        <v>200000</v>
      </c>
    </row>
    <row r="4" spans="1:3" ht="18.600000000000001" x14ac:dyDescent="0.3">
      <c r="A4" s="23" t="s">
        <v>39</v>
      </c>
      <c r="B4" s="23" t="s">
        <v>40</v>
      </c>
      <c r="C4" s="25"/>
    </row>
    <row r="5" spans="1:3" ht="18.600000000000001" x14ac:dyDescent="0.3">
      <c r="A5" s="23" t="s">
        <v>41</v>
      </c>
      <c r="B5" s="23" t="s">
        <v>42</v>
      </c>
      <c r="C5" s="25"/>
    </row>
    <row r="6" spans="1:3" ht="31.2" x14ac:dyDescent="0.3">
      <c r="A6" s="23" t="s">
        <v>43</v>
      </c>
      <c r="B6" s="23" t="s">
        <v>44</v>
      </c>
      <c r="C6" s="23">
        <f>ROUND(C7*C8*C9,2)</f>
        <v>0</v>
      </c>
    </row>
    <row r="7" spans="1:3" ht="15.6" x14ac:dyDescent="0.3">
      <c r="A7" s="23" t="s">
        <v>45</v>
      </c>
      <c r="B7" s="23" t="s">
        <v>38</v>
      </c>
      <c r="C7" s="24">
        <v>200000</v>
      </c>
    </row>
    <row r="8" spans="1:3" ht="18.600000000000001" x14ac:dyDescent="0.3">
      <c r="A8" s="23" t="s">
        <v>46</v>
      </c>
      <c r="B8" s="23" t="s">
        <v>47</v>
      </c>
      <c r="C8" s="10"/>
    </row>
    <row r="9" spans="1:3" ht="18.600000000000001" x14ac:dyDescent="0.3">
      <c r="A9" s="23" t="s">
        <v>48</v>
      </c>
      <c r="B9" s="23" t="s">
        <v>49</v>
      </c>
      <c r="C9" s="23">
        <v>0.04</v>
      </c>
    </row>
    <row r="10" spans="1:3" ht="31.2" x14ac:dyDescent="0.3">
      <c r="A10" s="23" t="s">
        <v>50</v>
      </c>
      <c r="B10" s="23" t="s">
        <v>51</v>
      </c>
      <c r="C10" s="23">
        <f>ROUND(C11*C12*C13,2)</f>
        <v>0</v>
      </c>
    </row>
    <row r="11" spans="1:3" ht="15.6" x14ac:dyDescent="0.3">
      <c r="A11" s="23" t="s">
        <v>52</v>
      </c>
      <c r="B11" s="23" t="s">
        <v>38</v>
      </c>
      <c r="C11" s="24">
        <v>200000</v>
      </c>
    </row>
    <row r="12" spans="1:3" ht="18.600000000000001" x14ac:dyDescent="0.3">
      <c r="A12" s="23" t="s">
        <v>53</v>
      </c>
      <c r="B12" s="23" t="s">
        <v>54</v>
      </c>
      <c r="C12" s="12"/>
    </row>
    <row r="13" spans="1:3" ht="18.600000000000001" x14ac:dyDescent="0.3">
      <c r="A13" s="23" t="s">
        <v>55</v>
      </c>
      <c r="B13" s="23" t="s">
        <v>56</v>
      </c>
      <c r="C13" s="23">
        <v>4.4000000000000003E-3</v>
      </c>
    </row>
    <row r="14" spans="1:3" ht="31.2" x14ac:dyDescent="0.3">
      <c r="A14" s="23" t="s">
        <v>57</v>
      </c>
      <c r="B14" s="23" t="s">
        <v>58</v>
      </c>
      <c r="C14" s="23">
        <f>ROUND(C15*C16*C17,2)</f>
        <v>0</v>
      </c>
    </row>
    <row r="15" spans="1:3" ht="15.6" x14ac:dyDescent="0.3">
      <c r="A15" s="23" t="s">
        <v>59</v>
      </c>
      <c r="B15" s="23" t="s">
        <v>38</v>
      </c>
      <c r="C15" s="24">
        <v>200000</v>
      </c>
    </row>
    <row r="16" spans="1:3" ht="18.600000000000001" x14ac:dyDescent="0.3">
      <c r="A16" s="23" t="s">
        <v>60</v>
      </c>
      <c r="B16" s="23" t="s">
        <v>61</v>
      </c>
      <c r="C16" s="12"/>
    </row>
    <row r="17" spans="1:3" ht="18.600000000000001" x14ac:dyDescent="0.3">
      <c r="A17" s="23" t="s">
        <v>62</v>
      </c>
      <c r="B17" s="23" t="s">
        <v>63</v>
      </c>
      <c r="C17" s="23">
        <v>1E-3</v>
      </c>
    </row>
    <row r="18" spans="1:3" ht="31.2" x14ac:dyDescent="0.3">
      <c r="A18" s="23" t="s">
        <v>64</v>
      </c>
      <c r="B18" s="23" t="s">
        <v>65</v>
      </c>
      <c r="C18" s="23">
        <f>ROUND(C19*C20*C21,2)</f>
        <v>0</v>
      </c>
    </row>
    <row r="19" spans="1:3" ht="15.6" x14ac:dyDescent="0.3">
      <c r="A19" s="23" t="s">
        <v>66</v>
      </c>
      <c r="B19" s="23" t="s">
        <v>38</v>
      </c>
      <c r="C19" s="24">
        <v>200000</v>
      </c>
    </row>
    <row r="20" spans="1:3" ht="18.600000000000001" x14ac:dyDescent="0.3">
      <c r="A20" s="23" t="s">
        <v>67</v>
      </c>
      <c r="B20" s="23" t="s">
        <v>68</v>
      </c>
      <c r="C20" s="10"/>
    </row>
    <row r="21" spans="1:3" ht="18.600000000000001" x14ac:dyDescent="0.3">
      <c r="A21" s="23" t="s">
        <v>69</v>
      </c>
      <c r="B21" s="23" t="s">
        <v>70</v>
      </c>
      <c r="C21" s="23">
        <v>8.6999999999999994E-2</v>
      </c>
    </row>
    <row r="22" spans="1:3" ht="15.6" x14ac:dyDescent="0.3">
      <c r="A22" s="31" t="s">
        <v>71</v>
      </c>
      <c r="B22" s="32"/>
      <c r="C22" s="26">
        <f>C2+C6+C10+C14+C18</f>
        <v>0</v>
      </c>
    </row>
    <row r="23" spans="1:3" ht="21.6" customHeight="1" x14ac:dyDescent="0.3">
      <c r="A23" s="29" t="s">
        <v>84</v>
      </c>
      <c r="B23" s="29"/>
      <c r="C23" s="29"/>
    </row>
    <row r="24" spans="1:3" ht="33" customHeight="1" x14ac:dyDescent="0.3">
      <c r="A24" s="33" t="s">
        <v>73</v>
      </c>
      <c r="B24" s="33"/>
      <c r="C24" s="33"/>
    </row>
  </sheetData>
  <mergeCells count="3">
    <mergeCell ref="A22:B22"/>
    <mergeCell ref="A23:C23"/>
    <mergeCell ref="A24:C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3"/>
  <sheetViews>
    <sheetView view="pageBreakPreview" zoomScaleNormal="100" zoomScaleSheetLayoutView="100" workbookViewId="0">
      <selection activeCell="A2" sqref="A2:B4"/>
    </sheetView>
  </sheetViews>
  <sheetFormatPr defaultRowHeight="14.4" x14ac:dyDescent="0.3"/>
  <cols>
    <col min="1" max="1" width="30.109375" customWidth="1"/>
    <col min="2" max="2" width="22.88671875" customWidth="1"/>
    <col min="3" max="3" width="17.5546875" customWidth="1"/>
    <col min="4" max="4" width="14.88671875" customWidth="1"/>
    <col min="6" max="6" width="12" customWidth="1"/>
    <col min="7" max="7" width="11.5546875" customWidth="1"/>
  </cols>
  <sheetData>
    <row r="1" spans="1:7" ht="18.600000000000001" x14ac:dyDescent="0.3">
      <c r="A1" s="34" t="s">
        <v>26</v>
      </c>
      <c r="B1" s="34"/>
    </row>
    <row r="2" spans="1:7" ht="31.2" x14ac:dyDescent="0.3">
      <c r="A2" s="18" t="s">
        <v>3</v>
      </c>
      <c r="B2" s="18" t="s">
        <v>80</v>
      </c>
    </row>
    <row r="3" spans="1:7" ht="34.5" customHeight="1" x14ac:dyDescent="0.3">
      <c r="A3" s="8" t="s">
        <v>4</v>
      </c>
      <c r="B3" s="10"/>
    </row>
    <row r="4" spans="1:7" ht="48.75" customHeight="1" x14ac:dyDescent="0.3">
      <c r="A4" s="8" t="s">
        <v>5</v>
      </c>
      <c r="B4" s="10"/>
    </row>
    <row r="5" spans="1:7" ht="15.6" x14ac:dyDescent="0.3">
      <c r="A5" s="14"/>
      <c r="B5" s="15"/>
    </row>
    <row r="6" spans="1:7" ht="56.4" x14ac:dyDescent="0.3">
      <c r="A6" s="17" t="s">
        <v>23</v>
      </c>
      <c r="B6" s="17" t="s">
        <v>17</v>
      </c>
      <c r="C6" s="17" t="s">
        <v>18</v>
      </c>
      <c r="D6" s="17" t="s">
        <v>19</v>
      </c>
      <c r="E6" s="17" t="s">
        <v>20</v>
      </c>
      <c r="F6" s="17" t="s">
        <v>21</v>
      </c>
      <c r="G6" s="17" t="s">
        <v>22</v>
      </c>
    </row>
    <row r="7" spans="1:7" ht="48.75" customHeight="1" x14ac:dyDescent="0.3">
      <c r="A7" s="16" t="s">
        <v>14</v>
      </c>
      <c r="B7" s="12"/>
      <c r="C7" s="19"/>
      <c r="D7" s="20">
        <f>ROUND(B7-(B7*C7/100),2)</f>
        <v>0</v>
      </c>
      <c r="E7" s="19"/>
      <c r="F7" s="19"/>
      <c r="G7" s="20">
        <f>ROUND(E7*F7/60,2)</f>
        <v>0</v>
      </c>
    </row>
    <row r="8" spans="1:7" ht="48.75" customHeight="1" x14ac:dyDescent="0.3">
      <c r="A8" s="16" t="s">
        <v>15</v>
      </c>
      <c r="B8" s="12"/>
      <c r="C8" s="19"/>
      <c r="D8" s="20">
        <f t="shared" ref="D8:D10" si="0">ROUND(B8-(B8*C8/100),2)</f>
        <v>0</v>
      </c>
      <c r="E8" s="19"/>
      <c r="F8" s="19"/>
      <c r="G8" s="20">
        <f t="shared" ref="G8:G10" si="1">ROUND(E8*F8/60,2)</f>
        <v>0</v>
      </c>
    </row>
    <row r="9" spans="1:7" ht="48.75" customHeight="1" x14ac:dyDescent="0.3">
      <c r="A9" s="16" t="s">
        <v>16</v>
      </c>
      <c r="B9" s="12"/>
      <c r="C9" s="19"/>
      <c r="D9" s="20">
        <f t="shared" si="0"/>
        <v>0</v>
      </c>
      <c r="E9" s="19"/>
      <c r="F9" s="19"/>
      <c r="G9" s="20">
        <f t="shared" si="1"/>
        <v>0</v>
      </c>
    </row>
    <row r="10" spans="1:7" ht="48.75" customHeight="1" x14ac:dyDescent="0.3">
      <c r="A10" s="16" t="s">
        <v>31</v>
      </c>
      <c r="B10" s="12"/>
      <c r="C10" s="19"/>
      <c r="D10" s="20">
        <f t="shared" si="0"/>
        <v>0</v>
      </c>
      <c r="E10" s="19"/>
      <c r="F10" s="19"/>
      <c r="G10" s="20">
        <f t="shared" si="1"/>
        <v>0</v>
      </c>
    </row>
    <row r="11" spans="1:7" x14ac:dyDescent="0.3">
      <c r="C11" s="17" t="s">
        <v>24</v>
      </c>
      <c r="D11" s="21">
        <f>SUM(D7:D10)</f>
        <v>0</v>
      </c>
      <c r="F11" s="17" t="s">
        <v>24</v>
      </c>
      <c r="G11" s="21">
        <f>SUM(G7:G10)</f>
        <v>0</v>
      </c>
    </row>
    <row r="12" spans="1:7" ht="18.600000000000001" customHeight="1" x14ac:dyDescent="0.3">
      <c r="A12" s="35" t="s">
        <v>79</v>
      </c>
      <c r="B12" s="35"/>
      <c r="C12" s="35"/>
      <c r="D12" s="35"/>
      <c r="E12" s="35"/>
      <c r="F12" s="35"/>
      <c r="G12" s="35"/>
    </row>
    <row r="13" spans="1:7" ht="31.5" customHeight="1" x14ac:dyDescent="0.3">
      <c r="A13" s="35" t="s">
        <v>25</v>
      </c>
      <c r="B13" s="35"/>
      <c r="C13" s="35"/>
      <c r="D13" s="35"/>
      <c r="E13" s="35"/>
      <c r="F13" s="35"/>
      <c r="G13" s="35"/>
    </row>
  </sheetData>
  <mergeCells count="3">
    <mergeCell ref="A1:B1"/>
    <mergeCell ref="A13:G13"/>
    <mergeCell ref="A12:G12"/>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52396-9695-4E6C-B08A-422DFBF3F9B1}">
  <dimension ref="A1:G4"/>
  <sheetViews>
    <sheetView tabSelected="1" workbookViewId="0">
      <selection activeCell="A10" sqref="A10"/>
    </sheetView>
  </sheetViews>
  <sheetFormatPr defaultRowHeight="14.4" x14ac:dyDescent="0.3"/>
  <cols>
    <col min="1" max="1" width="27.33203125" customWidth="1"/>
    <col min="2" max="2" width="26.6640625" customWidth="1"/>
  </cols>
  <sheetData>
    <row r="1" spans="1:7" ht="18" x14ac:dyDescent="0.3">
      <c r="A1" s="18" t="s">
        <v>3</v>
      </c>
      <c r="B1" s="18" t="s">
        <v>78</v>
      </c>
    </row>
    <row r="2" spans="1:7" ht="46.8" x14ac:dyDescent="0.3">
      <c r="A2" s="8" t="s">
        <v>85</v>
      </c>
      <c r="B2" s="10"/>
    </row>
    <row r="3" spans="1:7" ht="46.8" x14ac:dyDescent="0.3">
      <c r="A3" s="8" t="s">
        <v>86</v>
      </c>
      <c r="B3" s="10"/>
    </row>
    <row r="4" spans="1:7" ht="28.2" customHeight="1" x14ac:dyDescent="0.3">
      <c r="A4" s="35" t="s">
        <v>79</v>
      </c>
      <c r="B4" s="35"/>
      <c r="C4" s="35"/>
      <c r="D4" s="35"/>
      <c r="E4" s="35"/>
      <c r="F4" s="35"/>
      <c r="G4" s="35"/>
    </row>
  </sheetData>
  <mergeCells count="1">
    <mergeCell ref="A4: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15"/>
  <sheetViews>
    <sheetView view="pageBreakPreview" zoomScaleNormal="100" zoomScaleSheetLayoutView="100" workbookViewId="0">
      <selection activeCell="B22" sqref="B22"/>
    </sheetView>
  </sheetViews>
  <sheetFormatPr defaultRowHeight="14.4" x14ac:dyDescent="0.3"/>
  <cols>
    <col min="2" max="2" width="49.5546875" customWidth="1"/>
    <col min="3" max="22" width="12.6640625" customWidth="1"/>
  </cols>
  <sheetData>
    <row r="1" spans="1:22" ht="15.6" x14ac:dyDescent="0.3">
      <c r="A1" s="11"/>
    </row>
    <row r="2" spans="1:22" ht="15.6" x14ac:dyDescent="0.3">
      <c r="A2" s="36" t="s">
        <v>12</v>
      </c>
      <c r="B2" s="36"/>
      <c r="C2" s="36"/>
      <c r="D2" s="36"/>
      <c r="E2" s="36"/>
      <c r="F2" s="36"/>
      <c r="G2" s="36"/>
    </row>
    <row r="3" spans="1:22" ht="15.75" customHeight="1" x14ac:dyDescent="0.3">
      <c r="A3" s="37" t="s">
        <v>6</v>
      </c>
      <c r="B3" s="37" t="s">
        <v>81</v>
      </c>
      <c r="C3" s="38" t="s">
        <v>13</v>
      </c>
      <c r="D3" s="39"/>
      <c r="E3" s="39"/>
      <c r="F3" s="39"/>
      <c r="G3" s="39"/>
      <c r="H3" s="39"/>
      <c r="I3" s="39"/>
      <c r="J3" s="39"/>
      <c r="K3" s="39"/>
      <c r="L3" s="39"/>
      <c r="M3" s="39"/>
      <c r="N3" s="39"/>
      <c r="O3" s="39"/>
      <c r="P3" s="39"/>
      <c r="Q3" s="39"/>
      <c r="R3" s="39"/>
      <c r="S3" s="39"/>
      <c r="T3" s="39"/>
      <c r="U3" s="39"/>
      <c r="V3" s="39"/>
    </row>
    <row r="4" spans="1:22" ht="62.4" x14ac:dyDescent="0.3">
      <c r="A4" s="37"/>
      <c r="B4" s="37"/>
      <c r="C4" s="22" t="s">
        <v>27</v>
      </c>
      <c r="D4" s="13"/>
      <c r="E4" s="13"/>
      <c r="F4" s="13"/>
      <c r="G4" s="13"/>
      <c r="H4" s="13"/>
      <c r="I4" s="13"/>
      <c r="J4" s="13"/>
      <c r="K4" s="13"/>
      <c r="L4" s="13"/>
      <c r="M4" s="13"/>
      <c r="N4" s="13"/>
      <c r="O4" s="13"/>
      <c r="P4" s="13"/>
      <c r="Q4" s="13"/>
      <c r="R4" s="13"/>
      <c r="S4" s="13"/>
      <c r="T4" s="13"/>
      <c r="U4" s="13"/>
      <c r="V4" s="13"/>
    </row>
    <row r="5" spans="1:22" ht="15.6" x14ac:dyDescent="0.3">
      <c r="A5" s="9"/>
      <c r="B5" s="9" t="s">
        <v>7</v>
      </c>
      <c r="C5" s="12"/>
      <c r="D5" s="12"/>
      <c r="E5" s="12"/>
      <c r="F5" s="12"/>
      <c r="G5" s="12"/>
      <c r="H5" s="12"/>
      <c r="I5" s="12"/>
      <c r="J5" s="12"/>
      <c r="K5" s="12"/>
      <c r="L5" s="12"/>
      <c r="M5" s="12"/>
      <c r="N5" s="12"/>
      <c r="O5" s="12"/>
      <c r="P5" s="12"/>
      <c r="Q5" s="12"/>
      <c r="R5" s="12"/>
      <c r="S5" s="12"/>
      <c r="T5" s="12"/>
      <c r="U5" s="12"/>
      <c r="V5" s="12"/>
    </row>
    <row r="6" spans="1:22" ht="15.6" x14ac:dyDescent="0.3">
      <c r="A6" s="9"/>
      <c r="B6" s="9" t="s">
        <v>8</v>
      </c>
      <c r="C6" s="12"/>
      <c r="D6" s="12"/>
      <c r="E6" s="12"/>
      <c r="F6" s="12"/>
      <c r="G6" s="12"/>
      <c r="H6" s="12"/>
      <c r="I6" s="12"/>
      <c r="J6" s="12"/>
      <c r="K6" s="12"/>
      <c r="L6" s="12"/>
      <c r="M6" s="12"/>
      <c r="N6" s="12"/>
      <c r="O6" s="12"/>
      <c r="P6" s="12"/>
      <c r="Q6" s="12"/>
      <c r="R6" s="12"/>
      <c r="S6" s="12"/>
      <c r="T6" s="12"/>
      <c r="U6" s="12"/>
      <c r="V6" s="12"/>
    </row>
    <row r="7" spans="1:22" ht="15.6" x14ac:dyDescent="0.3">
      <c r="A7" s="12"/>
      <c r="B7" s="9" t="s">
        <v>9</v>
      </c>
      <c r="C7" s="9"/>
      <c r="D7" s="12"/>
      <c r="E7" s="12"/>
      <c r="F7" s="12"/>
      <c r="G7" s="12"/>
      <c r="H7" s="12"/>
      <c r="I7" s="12"/>
      <c r="J7" s="12"/>
      <c r="K7" s="12"/>
      <c r="L7" s="12"/>
      <c r="M7" s="12"/>
      <c r="N7" s="12"/>
      <c r="O7" s="12"/>
      <c r="P7" s="12"/>
      <c r="Q7" s="12"/>
      <c r="R7" s="12"/>
      <c r="S7" s="12"/>
      <c r="T7" s="12"/>
      <c r="U7" s="12"/>
      <c r="V7" s="12"/>
    </row>
    <row r="8" spans="1:22" ht="15.6" x14ac:dyDescent="0.3">
      <c r="A8" s="9"/>
      <c r="B8" s="9" t="s">
        <v>7</v>
      </c>
      <c r="C8" s="12"/>
      <c r="D8" s="12"/>
      <c r="E8" s="12"/>
      <c r="F8" s="12"/>
      <c r="G8" s="12"/>
      <c r="H8" s="12"/>
      <c r="I8" s="12"/>
      <c r="J8" s="12"/>
      <c r="K8" s="12"/>
      <c r="L8" s="12"/>
      <c r="M8" s="12"/>
      <c r="N8" s="12"/>
      <c r="O8" s="12"/>
      <c r="P8" s="12"/>
      <c r="Q8" s="12"/>
      <c r="R8" s="12"/>
      <c r="S8" s="12"/>
      <c r="T8" s="12"/>
      <c r="U8" s="12"/>
      <c r="V8" s="12"/>
    </row>
    <row r="9" spans="1:22" ht="15.6" x14ac:dyDescent="0.3">
      <c r="A9" s="9"/>
      <c r="B9" s="9" t="s">
        <v>8</v>
      </c>
      <c r="C9" s="12"/>
      <c r="D9" s="12"/>
      <c r="E9" s="12"/>
      <c r="F9" s="12"/>
      <c r="G9" s="12"/>
      <c r="H9" s="12"/>
      <c r="I9" s="12"/>
      <c r="J9" s="12"/>
      <c r="K9" s="12"/>
      <c r="L9" s="12"/>
      <c r="M9" s="12"/>
      <c r="N9" s="12"/>
      <c r="O9" s="12"/>
      <c r="P9" s="12"/>
      <c r="Q9" s="12"/>
      <c r="R9" s="12"/>
      <c r="S9" s="12"/>
      <c r="T9" s="12"/>
      <c r="U9" s="12"/>
      <c r="V9" s="12"/>
    </row>
    <row r="10" spans="1:22" ht="15.6" x14ac:dyDescent="0.3">
      <c r="A10" s="9"/>
      <c r="B10" s="9" t="s">
        <v>9</v>
      </c>
      <c r="C10" s="12"/>
      <c r="D10" s="12"/>
      <c r="E10" s="12"/>
      <c r="F10" s="12"/>
      <c r="G10" s="12"/>
      <c r="H10" s="12"/>
      <c r="I10" s="12"/>
      <c r="J10" s="12"/>
      <c r="K10" s="12"/>
      <c r="L10" s="12"/>
      <c r="M10" s="12"/>
      <c r="N10" s="12"/>
      <c r="O10" s="12"/>
      <c r="P10" s="12"/>
      <c r="Q10" s="12"/>
      <c r="R10" s="12"/>
      <c r="S10" s="12"/>
      <c r="T10" s="12"/>
      <c r="U10" s="12"/>
      <c r="V10" s="12"/>
    </row>
    <row r="11" spans="1:22" ht="15.6" x14ac:dyDescent="0.3">
      <c r="A11" s="9"/>
      <c r="B11" s="10" t="s">
        <v>10</v>
      </c>
      <c r="C11" s="12"/>
      <c r="D11" s="12"/>
      <c r="E11" s="12"/>
      <c r="F11" s="12"/>
      <c r="G11" s="12"/>
      <c r="H11" s="12"/>
      <c r="I11" s="12"/>
      <c r="J11" s="12"/>
      <c r="K11" s="12"/>
      <c r="L11" s="12"/>
      <c r="M11" s="12"/>
      <c r="N11" s="12"/>
      <c r="O11" s="12"/>
      <c r="P11" s="12"/>
      <c r="Q11" s="12"/>
      <c r="R11" s="12"/>
      <c r="S11" s="12"/>
      <c r="T11" s="12"/>
      <c r="U11" s="12"/>
      <c r="V11" s="12"/>
    </row>
    <row r="12" spans="1:22" ht="15.6" x14ac:dyDescent="0.3">
      <c r="A12" s="9"/>
      <c r="B12" s="9"/>
      <c r="C12" s="12"/>
      <c r="D12" s="12"/>
      <c r="E12" s="12"/>
      <c r="F12" s="12"/>
      <c r="G12" s="12"/>
      <c r="H12" s="12"/>
      <c r="I12" s="12"/>
      <c r="J12" s="12"/>
      <c r="K12" s="12"/>
      <c r="L12" s="12"/>
      <c r="M12" s="12"/>
      <c r="N12" s="12"/>
      <c r="O12" s="12"/>
      <c r="P12" s="12"/>
      <c r="Q12" s="12"/>
      <c r="R12" s="12"/>
      <c r="S12" s="12"/>
      <c r="T12" s="12"/>
      <c r="U12" s="12"/>
      <c r="V12" s="12"/>
    </row>
    <row r="13" spans="1:22" ht="15.6" x14ac:dyDescent="0.3">
      <c r="A13" s="9"/>
      <c r="B13" s="10" t="s">
        <v>11</v>
      </c>
      <c r="C13" s="12"/>
      <c r="D13" s="12"/>
      <c r="E13" s="12"/>
      <c r="F13" s="12"/>
      <c r="G13" s="12"/>
      <c r="H13" s="12"/>
      <c r="I13" s="12"/>
      <c r="J13" s="12"/>
      <c r="K13" s="12"/>
      <c r="L13" s="12"/>
      <c r="M13" s="12"/>
      <c r="N13" s="12"/>
      <c r="O13" s="12"/>
      <c r="P13" s="12"/>
      <c r="Q13" s="12"/>
      <c r="R13" s="12"/>
      <c r="S13" s="12"/>
      <c r="T13" s="12"/>
      <c r="U13" s="12"/>
      <c r="V13" s="12"/>
    </row>
    <row r="14" spans="1:22" ht="15.6" x14ac:dyDescent="0.3">
      <c r="A14" s="7"/>
    </row>
    <row r="15" spans="1:22" ht="20.399999999999999" customHeight="1" x14ac:dyDescent="0.3">
      <c r="A15" s="35" t="s">
        <v>79</v>
      </c>
      <c r="B15" s="35"/>
      <c r="C15" s="35"/>
      <c r="D15" s="35"/>
      <c r="E15" s="35"/>
      <c r="F15" s="35"/>
      <c r="G15" s="35"/>
    </row>
  </sheetData>
  <mergeCells count="5">
    <mergeCell ref="A2:G2"/>
    <mergeCell ref="A3:A4"/>
    <mergeCell ref="B3:B4"/>
    <mergeCell ref="C3:V3"/>
    <mergeCell ref="A15:G1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Kritērijs_C_transp</vt:lpstr>
      <vt:lpstr>Kritērijs_C_apkopes</vt:lpstr>
      <vt:lpstr>Kritērijs_C_ekspl</vt:lpstr>
      <vt:lpstr>Kritērijs_S_izmaksas</vt:lpstr>
      <vt:lpstr>Kritērijs_S_noma</vt:lpstr>
      <vt:lpstr>Kritērijs_C_papildus izmaksas</vt:lpstr>
      <vt:lpstr>Kritērijs_C_apkopes!Print_Area</vt:lpstr>
      <vt:lpstr>'Kritērijs_C_papildus izmaksas'!Print_Area</vt:lpstr>
      <vt:lpstr>Kritērijs_C_transp!Print_Area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Kolneja</dc:creator>
  <cp:lastModifiedBy>Egils Lapiņš</cp:lastModifiedBy>
  <dcterms:created xsi:type="dcterms:W3CDTF">2019-05-29T09:50:37Z</dcterms:created>
  <dcterms:modified xsi:type="dcterms:W3CDTF">2023-12-29T07:10:34Z</dcterms:modified>
</cp:coreProperties>
</file>