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ange\_Konkursi\2024\7K_Papildus_oftalmoloģija\Iepirkuma dokumenti\"/>
    </mc:Choice>
  </mc:AlternateContent>
  <xr:revisionPtr revIDLastSave="0" documentId="13_ncr:1_{3CBD3B7F-8893-41D0-9D9E-C564C6994EE8}" xr6:coauthVersionLast="47" xr6:coauthVersionMax="47" xr10:uidLastSave="{00000000-0000-0000-0000-000000000000}"/>
  <bookViews>
    <workbookView xWindow="-108" yWindow="-108" windowWidth="23256" windowHeight="12456" xr2:uid="{6586E919-85F6-46C3-9EBE-AC6E2EACCB93}"/>
  </bookViews>
  <sheets>
    <sheet name="RAKUS_2024_7K" sheetId="1" r:id="rId1"/>
  </sheets>
  <definedNames>
    <definedName name="_xlnm.Print_Area" localSheetId="0">RAKUS_2024_7K!$A$1:$M$41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6" i="1" l="1"/>
  <c r="M29" i="1"/>
  <c r="M31" i="1"/>
  <c r="M32" i="1"/>
  <c r="M33" i="1"/>
  <c r="M34" i="1"/>
  <c r="M35" i="1"/>
  <c r="M8" i="1"/>
  <c r="M16" i="1"/>
  <c r="M17" i="1"/>
  <c r="M18" i="1"/>
  <c r="M19" i="1"/>
  <c r="M20" i="1"/>
  <c r="M21" i="1"/>
  <c r="M22" i="1"/>
  <c r="M15" i="1"/>
  <c r="M23" i="1"/>
  <c r="M28" i="1"/>
  <c r="M26" i="1"/>
  <c r="M27" i="1"/>
  <c r="M24" i="1"/>
  <c r="M25" i="1"/>
  <c r="M12" i="1"/>
  <c r="M13" i="1"/>
  <c r="M10" i="1"/>
  <c r="M11" i="1"/>
  <c r="M9" i="1"/>
</calcChain>
</file>

<file path=xl/sharedStrings.xml><?xml version="1.0" encoding="utf-8"?>
<sst xmlns="http://schemas.openxmlformats.org/spreadsheetml/2006/main" count="86" uniqueCount="70">
  <si>
    <t>Medicīniskā materiāla apraksts</t>
  </si>
  <si>
    <t xml:space="preserve">Mērvienība </t>
  </si>
  <si>
    <t>Plānotais daudzums</t>
  </si>
  <si>
    <t xml:space="preserve">gab. </t>
  </si>
  <si>
    <t>kompl.</t>
  </si>
  <si>
    <t>gab.</t>
  </si>
  <si>
    <t>Segments kapsulas iestiepšanai (Capsular Tension Segment)  - izgatavots no PMMA materiāla, diametrs 9,5-10mm, garums 9,61-10,14mm, 120 grādu noliekums, iestrādātas fiksācijas atveres</t>
  </si>
  <si>
    <t xml:space="preserve">Vienreizlietojamie naži oftalmoloģiskajām operācijām. Kopējie nosacījumi - Austenite nerūšējošais tērauds vai ekvivalents. Izgatavots bez karsēšanas, tikai presējot. Nazim jābūt izturīgam, neplīstošam, elastīgam un drošam. Naža virsmām jābūt slīpētām un apstrādātam ar materiālu, kas neļauj gaismai atstaroties. Radzenes caurduršanas pretestība nedrīkst būt lielāka par 112 mN. Katram nazim visā garumā jābūt ievietotam sterilā plastmasas ietvarā, kas aizsargā personālu un asmeņa kanti. Pēc grieziena vai starp griezieniem jāvar nazi ievietot atpakaļ ietvarā. </t>
  </si>
  <si>
    <t>Šķēpveida skalpelis (Slit Angled) - dažāda izmēra (no 1,0mm - 2,75mm).  Asmeņa biezums nedrīkst būt lielāks par 0,14mm. Asmeņa kantes augšējai un apaksējai virsmām jābūt asinātām. Asmeņa kantes augšējai virsmai jābūt asinātai ar vairākām pārejām slīpumā, lai nodrošinātu gludu, labi dzīstošu griezienu.</t>
  </si>
  <si>
    <t>Taisns 15° nazis. Asmenim jābūt asinātam abās virsmās.</t>
  </si>
  <si>
    <t>Stiletes tipa nazis vitreālai ķirurģijai MVR-Lancete taisna (dažāda izmēra - 19G, 20G, 23G, 24G, 25G)</t>
  </si>
  <si>
    <t>Stiletes tipa nazis vitreālai ķirurģijai MVR-Angled - dažāda izmēra (no 19G-24G)</t>
  </si>
  <si>
    <t xml:space="preserve">Stiletes tipa nazis vitreālai ķirurģijai Port Knife 25G, 27G (asmeņa platums 0,45mm), jāvar ievietot caur 25G kanulu. </t>
  </si>
  <si>
    <t xml:space="preserve">Golf tipa sklēras nazis glaukomas ķirurģijai 2,4mm. Lāsveida skalpelis paradzēts konjuktīvas, sklēras atslāņošanai un tunelēšanai. Asmeņa kantes abām virsmām jābūt asinātām. Asmenim jābūt griežošam divos virzienos. Griežošās virsmas platums 2,4mm. </t>
  </si>
  <si>
    <t>Implantācijas R Slit Angled nazis 5,5mm. Trapecveida skalpelis ar grieziena platumu 5,5mm. Paredzēts grieziena paplašināšanai. Asmeņa kantei jābūt asinātai gan no virsējās, gan no apakšējās virsmas. Asmeņa biezums nedrīkst būt lielāks par 0,14mm.</t>
  </si>
  <si>
    <t>Puslokveida skalpelis (Crescent Bevel Up) 2,0mm, 2,3mm.</t>
  </si>
  <si>
    <t xml:space="preserve">Vienreizlietojama filtradata 18 G, izmēri 40 mm x 1.2 mm, </t>
  </si>
  <si>
    <t>Vienreizlietojamā kanula vitreoretinālajai ķirurģijai - Hanscom tipa transsklerālas drenāžas kanula 25G (0,50 x25mm)</t>
  </si>
  <si>
    <t>Ražotājs</t>
  </si>
  <si>
    <t>Ražotāja dotais nosaukums</t>
  </si>
  <si>
    <t>Preces kataloga Nr.</t>
  </si>
  <si>
    <t>Reģistrācijas numurs</t>
  </si>
  <si>
    <t>Vienību skaits oriģinālā</t>
  </si>
  <si>
    <t>Norāde datu 
brošūras lpp.</t>
  </si>
  <si>
    <t>Cena par 1 vienību 
EUR bez PVN</t>
  </si>
  <si>
    <t>Cena par 1 oriģinālu
EUR bez PVN</t>
  </si>
  <si>
    <t>1.</t>
  </si>
  <si>
    <t>2.</t>
  </si>
  <si>
    <t>4.</t>
  </si>
  <si>
    <t>5.</t>
  </si>
  <si>
    <t>6.</t>
  </si>
  <si>
    <t>7.</t>
  </si>
  <si>
    <t>8.</t>
  </si>
  <si>
    <t>Nr.p.k.</t>
  </si>
  <si>
    <t>Tehniskā specifikācija/ Tehniskā - finanšu piedāvājuma forma</t>
  </si>
  <si>
    <t>Papildu oftalmoloģijas preču un materiālu piegāde</t>
  </si>
  <si>
    <t>Priekšējā negatīva asfēriska bikonveksa salokāmā hidrofobā akrila/metakrilāta kopolimēra monofokāla mugurējās kameras intraokulārā lēca ar vienpunkta fiksācijas sistēmu, optiskās daļas diametru 6,0mm, kopējo garumu 13,0mm, asu intraokulārās lēcas malu, plāna, ar optiskās daļas refraktīvo indeksu ne mazāku par 1,52, monobloka konstrukcija ar nedalītu, bez atverēm haptisko daļu, ar haptiskās daļas noliekumu 0 grādi,  ar  UV gaismas filtru un paplašinātu zilās gaismas filtru, lēcām jābūt pieejamām diapozonā  līdz +30,0 D ar kāpienu 0,5D.  Salokāmām lēcām jābūt "preloaded" vienreizlietojamā indžektorā (ievadei caur radzenes griezienu 2.4mm).</t>
  </si>
  <si>
    <t xml:space="preserve">Asfēriskās salokāmās hidrofobās akrila intraokulārās lēcas ar optiskās daļas diametru 6  mm, asu intraokulārās lēcas malu, ar optiskās daļas refraktīvo indeksu ne mazāku par 1,4, ar samazinātu mirguļošanas efektu, samazinātu aberāciju apjomu naktī,   ar speciāli  izmainītu lēcas optiskās daļas centrālo daļu , lai nodrošinātu  redzi gan tālumā. , gan vidējā attālumā, neizmainītu  gaismas filtru, lēcām jābūt pieejamām diapozonā  līdz 34 D ar kāpienu 0,5 D. Lēcai jānodrošina redze tālumā un vidējas distances attālumā .   Salokāmām lēcām jānodrošina iespēja ievadīt ar indžektoru un  vienreizlietojamu kārtridžu. </t>
  </si>
  <si>
    <t>Kopā par 1. pozīciju</t>
  </si>
  <si>
    <t>Kopā par 2. pozīciju</t>
  </si>
  <si>
    <t>Kopā par 3. pozīciju</t>
  </si>
  <si>
    <t>Kopā par 4. pozīciju</t>
  </si>
  <si>
    <t>Kopā par 5. pozīciju</t>
  </si>
  <si>
    <t>Kopā par 7. pozīciju</t>
  </si>
  <si>
    <t>Kopā par 8. pozīciju</t>
  </si>
  <si>
    <t xml:space="preserve">1.Kolamēra materiāla intraokulārā lēca refrakcijas koriģēšanai. Lēcām jābūt pieejamām sfēriskā diapozonā no -0,5 līdz -18,0 un cilindriskā diapozonā no +0,5 līdz +6,0, ar kopējo diametru līdz 13,7 mm, optisko diametru no 4,9 līdz 6,1. </t>
  </si>
  <si>
    <t xml:space="preserve">2. Kolamēra materiāla intraokulārā lēca refrakcijas koriģēšanai. Lēcām jābūt pieejamām sfēriskā diapozonā no +0,50 līdz +2,75 un cilindriskā diapozonā no +0,5 līdz +6,0, ar kopējo diametru līdz 13,2 mm, optisko diametru no 4,7 līdz 5.8. </t>
  </si>
  <si>
    <t xml:space="preserve">3.Kolamēra materiāla intraokulārā lēca refrakcijas koriģēšanai. Lēcām jābūt pieejamām sfēriskā diapozonā no +3,00 līdz +10,00 un cilindriskā diapozonā no +0,5 līdz +6,0, ar kopējo diametru līdz 13,2 mm, optisko diametru no 4,7 līdz 5.8. </t>
  </si>
  <si>
    <t xml:space="preserve">4.Kolamēra materiāla intraokulārā lēca refrakcijas koriģēšanai. Lēcām jābūt pieejamām sfēriskā diapozonā no -0,50 līdz -6,0 un cilindriskā diapozonā no +0,5 līdz +6,0, ar kopējo diametru līdz 13,7 mm, optisko diametru no 4,9 līdz 6,1. </t>
  </si>
  <si>
    <t xml:space="preserve">5.Kolamēra materiāla intraokulārā lēca refrakcijas koriģēšanai. Lēcām jābūt pieejamām sfēriskā diapozonā no -6,0 līdz -18,0 un cilindriskā diapozonā no +0,5 līdz +6,0, ar kopējo diametru līdz 13,7 mm, optisko diametru no 4,9 līdz 6,1. </t>
  </si>
  <si>
    <t>Kolamēra materiāla intraokulārā lēca refrakcijas koriģēšanai.</t>
  </si>
  <si>
    <t>3</t>
  </si>
  <si>
    <t>4.1</t>
  </si>
  <si>
    <t>4.2</t>
  </si>
  <si>
    <t>4.3</t>
  </si>
  <si>
    <t>4.4</t>
  </si>
  <si>
    <t>4.5</t>
  </si>
  <si>
    <t>4.6</t>
  </si>
  <si>
    <t>4.7</t>
  </si>
  <si>
    <t>4.8</t>
  </si>
  <si>
    <t>8.1.</t>
  </si>
  <si>
    <t>8.2.</t>
  </si>
  <si>
    <t>8.3.</t>
  </si>
  <si>
    <t>8.4.</t>
  </si>
  <si>
    <t>8.5.</t>
  </si>
  <si>
    <t xml:space="preserve">Viskoelastiskais materiāls kataraktas ķirurģijai - satur 3% nātrija hialuronātu kombinācijā ar 4% hondroitīnsulfātu - tilpums vismaz 0,5 ml </t>
  </si>
  <si>
    <t>Tehniskās specifikācijas pēdējās aktualizācijas datums: 30.01.2024.</t>
  </si>
  <si>
    <r>
      <rPr>
        <b/>
        <sz val="10"/>
        <rFont val="Arial"/>
        <family val="2"/>
        <charset val="186"/>
      </rPr>
      <t>Pielikums Nr. 3</t>
    </r>
    <r>
      <rPr>
        <sz val="10"/>
        <rFont val="Arial"/>
        <family val="2"/>
        <charset val="186"/>
      </rPr>
      <t xml:space="preserve">
atklāta konkursa 
	„Papildu oftalmoloģijas preču un materiālu piegāde” 
 (ID. Nr. RAKUS 2024/7K) , nolikumam</t>
    </r>
  </si>
  <si>
    <t>Kopā par 6. pozīciju</t>
  </si>
  <si>
    <t>Kopējā summa EUR bez PVN (4x11)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</si>
</sst>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8"/>
      <name val="Calibri"/>
      <family val="2"/>
      <charset val="186"/>
      <scheme val="minor"/>
    </font>
    <font>
      <sz val="10"/>
      <name val="Arial"/>
      <family val="2"/>
      <charset val="186"/>
    </font>
    <font>
      <i/>
      <sz val="10"/>
      <name val="Arial"/>
      <family val="2"/>
      <charset val="186"/>
    </font>
    <font>
      <b/>
      <sz val="10"/>
      <name val="Arial"/>
      <family val="2"/>
      <charset val="186"/>
    </font>
    <font>
      <sz val="11"/>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4">
    <xf numFmtId="0" fontId="0" fillId="0" borderId="0" xfId="0"/>
    <xf numFmtId="0" fontId="2" fillId="0" borderId="0" xfId="0" applyFont="1" applyAlignment="1">
      <alignment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2" fontId="2" fillId="0" borderId="1" xfId="0" applyNumberFormat="1" applyFont="1" applyBorder="1" applyAlignment="1">
      <alignment horizontal="right" vertical="center" wrapText="1"/>
    </xf>
    <xf numFmtId="49" fontId="4" fillId="0" borderId="1" xfId="0" applyNumberFormat="1" applyFont="1" applyBorder="1" applyAlignment="1">
      <alignment horizontal="left" vertical="center"/>
    </xf>
    <xf numFmtId="0" fontId="4" fillId="0" borderId="1" xfId="0" applyFont="1" applyBorder="1" applyAlignment="1">
      <alignment horizontal="left" vertical="center"/>
    </xf>
    <xf numFmtId="2" fontId="4" fillId="0" borderId="1" xfId="0" applyNumberFormat="1" applyFont="1" applyBorder="1" applyAlignment="1">
      <alignment horizontal="right" vertical="center"/>
    </xf>
    <xf numFmtId="0" fontId="4" fillId="0" borderId="0" xfId="0" applyFont="1" applyAlignment="1">
      <alignment horizontal="left" vertical="center"/>
    </xf>
    <xf numFmtId="0" fontId="2" fillId="0" borderId="1" xfId="0" applyFont="1" applyBorder="1" applyAlignment="1">
      <alignment horizontal="right" vertical="center" wrapText="1"/>
    </xf>
    <xf numFmtId="0" fontId="4" fillId="0" borderId="2" xfId="0" applyFont="1" applyBorder="1" applyAlignment="1">
      <alignment horizontal="left" vertical="center"/>
    </xf>
    <xf numFmtId="0" fontId="2" fillId="0" borderId="2" xfId="0" applyFont="1" applyBorder="1" applyAlignment="1">
      <alignment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2" fontId="4" fillId="0" borderId="1" xfId="0" applyNumberFormat="1"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F4FBF-0BBC-4AAA-9AF5-560BFC343F8D}">
  <dimension ref="A1:M36"/>
  <sheetViews>
    <sheetView tabSelected="1" zoomScale="80" zoomScaleNormal="80" zoomScaleSheetLayoutView="90" workbookViewId="0">
      <pane xSplit="2" ySplit="6" topLeftCell="C7" activePane="bottomRight" state="frozen"/>
      <selection pane="topRight" activeCell="C1" sqref="C1"/>
      <selection pane="bottomLeft" activeCell="A6" sqref="A6"/>
      <selection pane="bottomRight" sqref="A1:M1"/>
    </sheetView>
  </sheetViews>
  <sheetFormatPr defaultRowHeight="13.2" x14ac:dyDescent="0.3"/>
  <cols>
    <col min="1" max="1" width="17.77734375" style="15" customWidth="1"/>
    <col min="2" max="2" width="82" style="1" customWidth="1"/>
    <col min="3" max="3" width="10.5546875" style="15" customWidth="1"/>
    <col min="4" max="4" width="10.33203125" style="15" customWidth="1"/>
    <col min="5" max="5" width="8.88671875" style="1"/>
    <col min="6" max="6" width="13.109375" style="1" customWidth="1"/>
    <col min="7" max="7" width="10.33203125" style="1" customWidth="1"/>
    <col min="8" max="8" width="14.5546875" style="1" customWidth="1"/>
    <col min="9" max="9" width="9.88671875" style="1" customWidth="1"/>
    <col min="10" max="10" width="12.33203125" style="1" customWidth="1"/>
    <col min="11" max="12" width="12.6640625" style="1" customWidth="1"/>
    <col min="13" max="13" width="15.21875" style="16" customWidth="1"/>
    <col min="14" max="16384" width="8.88671875" style="1"/>
  </cols>
  <sheetData>
    <row r="1" spans="1:13" ht="54" customHeight="1" x14ac:dyDescent="0.3">
      <c r="A1" s="17" t="s">
        <v>67</v>
      </c>
      <c r="B1" s="17"/>
      <c r="C1" s="17"/>
      <c r="D1" s="17"/>
      <c r="E1" s="17"/>
      <c r="F1" s="17"/>
      <c r="G1" s="17"/>
      <c r="H1" s="17"/>
      <c r="I1" s="17"/>
      <c r="J1" s="17"/>
      <c r="K1" s="17"/>
      <c r="L1" s="17"/>
      <c r="M1" s="17"/>
    </row>
    <row r="2" spans="1:13" x14ac:dyDescent="0.3">
      <c r="A2" s="19" t="s">
        <v>66</v>
      </c>
      <c r="B2" s="19"/>
      <c r="C2" s="19"/>
      <c r="D2" s="19"/>
      <c r="E2" s="19"/>
      <c r="F2" s="19"/>
      <c r="G2" s="19"/>
      <c r="H2" s="19"/>
      <c r="I2" s="19"/>
      <c r="J2" s="19"/>
      <c r="K2" s="19"/>
      <c r="L2" s="19"/>
      <c r="M2" s="19"/>
    </row>
    <row r="3" spans="1:13" x14ac:dyDescent="0.3">
      <c r="A3" s="18" t="s">
        <v>34</v>
      </c>
      <c r="B3" s="18"/>
      <c r="C3" s="18"/>
      <c r="D3" s="18"/>
      <c r="E3" s="18"/>
      <c r="F3" s="18"/>
      <c r="G3" s="18"/>
      <c r="H3" s="18"/>
      <c r="I3" s="18"/>
      <c r="J3" s="18"/>
      <c r="K3" s="18"/>
      <c r="L3" s="18"/>
      <c r="M3" s="18"/>
    </row>
    <row r="4" spans="1:13" x14ac:dyDescent="0.3">
      <c r="A4" s="18" t="s">
        <v>35</v>
      </c>
      <c r="B4" s="18"/>
      <c r="C4" s="18"/>
      <c r="D4" s="18"/>
      <c r="E4" s="18"/>
      <c r="F4" s="18"/>
      <c r="G4" s="18"/>
      <c r="H4" s="18"/>
      <c r="I4" s="18"/>
      <c r="J4" s="18"/>
      <c r="K4" s="18"/>
      <c r="L4" s="18"/>
      <c r="M4" s="18"/>
    </row>
    <row r="6" spans="1:13" ht="52.8" x14ac:dyDescent="0.3">
      <c r="A6" s="20" t="s">
        <v>33</v>
      </c>
      <c r="B6" s="20" t="s">
        <v>0</v>
      </c>
      <c r="C6" s="20" t="s">
        <v>1</v>
      </c>
      <c r="D6" s="20" t="s">
        <v>2</v>
      </c>
      <c r="E6" s="20" t="s">
        <v>18</v>
      </c>
      <c r="F6" s="20" t="s">
        <v>19</v>
      </c>
      <c r="G6" s="20" t="s">
        <v>20</v>
      </c>
      <c r="H6" s="20" t="s">
        <v>21</v>
      </c>
      <c r="I6" s="20" t="s">
        <v>22</v>
      </c>
      <c r="J6" s="20" t="s">
        <v>23</v>
      </c>
      <c r="K6" s="20" t="s">
        <v>24</v>
      </c>
      <c r="L6" s="20" t="s">
        <v>25</v>
      </c>
      <c r="M6" s="20" t="s">
        <v>69</v>
      </c>
    </row>
    <row r="7" spans="1:13" x14ac:dyDescent="0.3">
      <c r="A7" s="21">
        <v>1</v>
      </c>
      <c r="B7" s="21">
        <v>2</v>
      </c>
      <c r="C7" s="21">
        <v>3</v>
      </c>
      <c r="D7" s="21">
        <v>4</v>
      </c>
      <c r="E7" s="21">
        <v>5</v>
      </c>
      <c r="F7" s="21">
        <v>6</v>
      </c>
      <c r="G7" s="21">
        <v>7</v>
      </c>
      <c r="H7" s="21">
        <v>8</v>
      </c>
      <c r="I7" s="21">
        <v>9</v>
      </c>
      <c r="J7" s="21">
        <v>10</v>
      </c>
      <c r="K7" s="21">
        <v>11</v>
      </c>
      <c r="L7" s="21">
        <v>12</v>
      </c>
      <c r="M7" s="21">
        <v>13</v>
      </c>
    </row>
    <row r="8" spans="1:13" ht="45.6" customHeight="1" x14ac:dyDescent="0.3">
      <c r="A8" s="2" t="s">
        <v>26</v>
      </c>
      <c r="B8" s="3" t="s">
        <v>65</v>
      </c>
      <c r="C8" s="4" t="s">
        <v>3</v>
      </c>
      <c r="D8" s="4">
        <v>561</v>
      </c>
      <c r="E8" s="3"/>
      <c r="F8" s="3"/>
      <c r="G8" s="3"/>
      <c r="H8" s="3"/>
      <c r="I8" s="3"/>
      <c r="J8" s="3"/>
      <c r="K8" s="3"/>
      <c r="L8" s="3"/>
      <c r="M8" s="5">
        <f>ROUND(D8*K8,2)</f>
        <v>0</v>
      </c>
    </row>
    <row r="9" spans="1:13" s="9" customFormat="1" x14ac:dyDescent="0.3">
      <c r="A9" s="6" t="s">
        <v>38</v>
      </c>
      <c r="B9" s="7"/>
      <c r="C9" s="7"/>
      <c r="D9" s="7"/>
      <c r="E9" s="7"/>
      <c r="F9" s="7"/>
      <c r="G9" s="7"/>
      <c r="H9" s="7"/>
      <c r="I9" s="7"/>
      <c r="J9" s="7"/>
      <c r="K9" s="3"/>
      <c r="L9" s="7"/>
      <c r="M9" s="8">
        <f>SUM(M8)</f>
        <v>0</v>
      </c>
    </row>
    <row r="10" spans="1:13" ht="121.8" customHeight="1" x14ac:dyDescent="0.3">
      <c r="A10" s="2" t="s">
        <v>27</v>
      </c>
      <c r="B10" s="3" t="s">
        <v>36</v>
      </c>
      <c r="C10" s="4" t="s">
        <v>4</v>
      </c>
      <c r="D10" s="4">
        <v>1000</v>
      </c>
      <c r="E10" s="3"/>
      <c r="F10" s="3"/>
      <c r="G10" s="3"/>
      <c r="H10" s="3"/>
      <c r="I10" s="3"/>
      <c r="J10" s="3"/>
      <c r="K10" s="3"/>
      <c r="L10" s="3"/>
      <c r="M10" s="5">
        <f>ROUND(D10*K10,2)</f>
        <v>0</v>
      </c>
    </row>
    <row r="11" spans="1:13" s="9" customFormat="1" x14ac:dyDescent="0.3">
      <c r="A11" s="6" t="s">
        <v>39</v>
      </c>
      <c r="B11" s="7"/>
      <c r="C11" s="7"/>
      <c r="D11" s="7"/>
      <c r="E11" s="7"/>
      <c r="F11" s="7"/>
      <c r="G11" s="7"/>
      <c r="H11" s="7"/>
      <c r="I11" s="7"/>
      <c r="J11" s="7"/>
      <c r="K11" s="3"/>
      <c r="L11" s="7"/>
      <c r="M11" s="8">
        <f>SUM(M10)</f>
        <v>0</v>
      </c>
    </row>
    <row r="12" spans="1:13" ht="26.4" x14ac:dyDescent="0.3">
      <c r="A12" s="2" t="s">
        <v>51</v>
      </c>
      <c r="B12" s="3" t="s">
        <v>6</v>
      </c>
      <c r="C12" s="4" t="s">
        <v>5</v>
      </c>
      <c r="D12" s="4">
        <v>10</v>
      </c>
      <c r="E12" s="3"/>
      <c r="F12" s="3"/>
      <c r="G12" s="3"/>
      <c r="H12" s="3"/>
      <c r="I12" s="3"/>
      <c r="J12" s="3"/>
      <c r="K12" s="3"/>
      <c r="L12" s="3"/>
      <c r="M12" s="5">
        <f>ROUND(D12*K12,2)</f>
        <v>0</v>
      </c>
    </row>
    <row r="13" spans="1:13" s="9" customFormat="1" x14ac:dyDescent="0.3">
      <c r="A13" s="6" t="s">
        <v>40</v>
      </c>
      <c r="B13" s="7"/>
      <c r="C13" s="7"/>
      <c r="D13" s="7"/>
      <c r="E13" s="7"/>
      <c r="F13" s="7"/>
      <c r="G13" s="7"/>
      <c r="H13" s="7"/>
      <c r="I13" s="7"/>
      <c r="J13" s="7"/>
      <c r="K13" s="3"/>
      <c r="L13" s="7"/>
      <c r="M13" s="8">
        <f>SUM(M12)</f>
        <v>0</v>
      </c>
    </row>
    <row r="14" spans="1:13" ht="79.2" x14ac:dyDescent="0.3">
      <c r="A14" s="2" t="s">
        <v>28</v>
      </c>
      <c r="B14" s="3" t="s">
        <v>7</v>
      </c>
      <c r="C14" s="4"/>
      <c r="D14" s="4"/>
      <c r="E14" s="3"/>
      <c r="F14" s="3"/>
      <c r="G14" s="3"/>
      <c r="H14" s="3"/>
      <c r="I14" s="3"/>
      <c r="J14" s="3"/>
      <c r="K14" s="3"/>
      <c r="L14" s="3"/>
      <c r="M14" s="10"/>
    </row>
    <row r="15" spans="1:13" ht="69" customHeight="1" x14ac:dyDescent="0.3">
      <c r="A15" s="2" t="s">
        <v>52</v>
      </c>
      <c r="B15" s="3" t="s">
        <v>8</v>
      </c>
      <c r="C15" s="4" t="s">
        <v>5</v>
      </c>
      <c r="D15" s="4">
        <v>18000</v>
      </c>
      <c r="E15" s="3"/>
      <c r="F15" s="3"/>
      <c r="G15" s="3"/>
      <c r="H15" s="3"/>
      <c r="I15" s="3"/>
      <c r="J15" s="3"/>
      <c r="K15" s="3"/>
      <c r="L15" s="3"/>
      <c r="M15" s="5">
        <f>ROUND(D15*K15,2)</f>
        <v>0</v>
      </c>
    </row>
    <row r="16" spans="1:13" x14ac:dyDescent="0.3">
      <c r="A16" s="2" t="s">
        <v>53</v>
      </c>
      <c r="B16" s="3" t="s">
        <v>9</v>
      </c>
      <c r="C16" s="4" t="s">
        <v>5</v>
      </c>
      <c r="D16" s="4">
        <v>10000</v>
      </c>
      <c r="E16" s="3"/>
      <c r="F16" s="3"/>
      <c r="G16" s="3"/>
      <c r="H16" s="3"/>
      <c r="I16" s="3"/>
      <c r="J16" s="3"/>
      <c r="K16" s="3"/>
      <c r="L16" s="3"/>
      <c r="M16" s="5">
        <f t="shared" ref="M16:M22" si="0">ROUND(D16*K16,2)</f>
        <v>0</v>
      </c>
    </row>
    <row r="17" spans="1:13" ht="26.4" x14ac:dyDescent="0.3">
      <c r="A17" s="2" t="s">
        <v>54</v>
      </c>
      <c r="B17" s="3" t="s">
        <v>10</v>
      </c>
      <c r="C17" s="4" t="s">
        <v>5</v>
      </c>
      <c r="D17" s="4">
        <v>250</v>
      </c>
      <c r="E17" s="3"/>
      <c r="F17" s="3"/>
      <c r="G17" s="3"/>
      <c r="H17" s="3"/>
      <c r="I17" s="3"/>
      <c r="J17" s="3"/>
      <c r="K17" s="3"/>
      <c r="L17" s="3"/>
      <c r="M17" s="5">
        <f t="shared" si="0"/>
        <v>0</v>
      </c>
    </row>
    <row r="18" spans="1:13" x14ac:dyDescent="0.3">
      <c r="A18" s="2" t="s">
        <v>55</v>
      </c>
      <c r="B18" s="3" t="s">
        <v>11</v>
      </c>
      <c r="C18" s="4" t="s">
        <v>5</v>
      </c>
      <c r="D18" s="4">
        <v>100</v>
      </c>
      <c r="E18" s="3"/>
      <c r="F18" s="3"/>
      <c r="G18" s="3"/>
      <c r="H18" s="3"/>
      <c r="I18" s="3"/>
      <c r="J18" s="3"/>
      <c r="K18" s="3"/>
      <c r="L18" s="3"/>
      <c r="M18" s="5">
        <f t="shared" si="0"/>
        <v>0</v>
      </c>
    </row>
    <row r="19" spans="1:13" ht="26.4" x14ac:dyDescent="0.3">
      <c r="A19" s="2" t="s">
        <v>56</v>
      </c>
      <c r="B19" s="3" t="s">
        <v>12</v>
      </c>
      <c r="C19" s="4" t="s">
        <v>5</v>
      </c>
      <c r="D19" s="4">
        <v>100</v>
      </c>
      <c r="E19" s="3"/>
      <c r="F19" s="3"/>
      <c r="G19" s="3"/>
      <c r="H19" s="3"/>
      <c r="I19" s="3"/>
      <c r="J19" s="3"/>
      <c r="K19" s="3"/>
      <c r="L19" s="3"/>
      <c r="M19" s="5">
        <f t="shared" si="0"/>
        <v>0</v>
      </c>
    </row>
    <row r="20" spans="1:13" ht="39.6" x14ac:dyDescent="0.3">
      <c r="A20" s="2" t="s">
        <v>57</v>
      </c>
      <c r="B20" s="3" t="s">
        <v>13</v>
      </c>
      <c r="C20" s="4" t="s">
        <v>5</v>
      </c>
      <c r="D20" s="4">
        <v>50</v>
      </c>
      <c r="E20" s="3"/>
      <c r="F20" s="3"/>
      <c r="G20" s="3"/>
      <c r="H20" s="3"/>
      <c r="I20" s="3"/>
      <c r="J20" s="3"/>
      <c r="K20" s="3"/>
      <c r="L20" s="3"/>
      <c r="M20" s="5">
        <f t="shared" si="0"/>
        <v>0</v>
      </c>
    </row>
    <row r="21" spans="1:13" ht="39.6" x14ac:dyDescent="0.3">
      <c r="A21" s="2" t="s">
        <v>58</v>
      </c>
      <c r="B21" s="3" t="s">
        <v>14</v>
      </c>
      <c r="C21" s="4" t="s">
        <v>5</v>
      </c>
      <c r="D21" s="4">
        <v>90</v>
      </c>
      <c r="E21" s="3"/>
      <c r="F21" s="3"/>
      <c r="G21" s="3"/>
      <c r="H21" s="3"/>
      <c r="I21" s="3"/>
      <c r="J21" s="3"/>
      <c r="K21" s="3"/>
      <c r="L21" s="3"/>
      <c r="M21" s="5">
        <f t="shared" si="0"/>
        <v>0</v>
      </c>
    </row>
    <row r="22" spans="1:13" x14ac:dyDescent="0.3">
      <c r="A22" s="2" t="s">
        <v>59</v>
      </c>
      <c r="B22" s="3" t="s">
        <v>15</v>
      </c>
      <c r="C22" s="4" t="s">
        <v>5</v>
      </c>
      <c r="D22" s="4">
        <v>150</v>
      </c>
      <c r="E22" s="3"/>
      <c r="F22" s="3"/>
      <c r="G22" s="3"/>
      <c r="H22" s="3"/>
      <c r="I22" s="3"/>
      <c r="J22" s="3"/>
      <c r="K22" s="3"/>
      <c r="L22" s="3"/>
      <c r="M22" s="5">
        <f t="shared" si="0"/>
        <v>0</v>
      </c>
    </row>
    <row r="23" spans="1:13" s="9" customFormat="1" x14ac:dyDescent="0.3">
      <c r="A23" s="6" t="s">
        <v>41</v>
      </c>
      <c r="B23" s="7"/>
      <c r="C23" s="7"/>
      <c r="D23" s="7"/>
      <c r="E23" s="7"/>
      <c r="F23" s="7"/>
      <c r="G23" s="7"/>
      <c r="H23" s="7"/>
      <c r="I23" s="7"/>
      <c r="J23" s="7"/>
      <c r="K23" s="3"/>
      <c r="L23" s="7"/>
      <c r="M23" s="8">
        <f>SUM(M15:M22)</f>
        <v>0</v>
      </c>
    </row>
    <row r="24" spans="1:13" ht="29.4" customHeight="1" x14ac:dyDescent="0.3">
      <c r="A24" s="2" t="s">
        <v>29</v>
      </c>
      <c r="B24" s="3" t="s">
        <v>16</v>
      </c>
      <c r="C24" s="4" t="s">
        <v>5</v>
      </c>
      <c r="D24" s="4">
        <v>1000</v>
      </c>
      <c r="E24" s="3"/>
      <c r="F24" s="3"/>
      <c r="G24" s="3"/>
      <c r="H24" s="3"/>
      <c r="I24" s="3"/>
      <c r="J24" s="3"/>
      <c r="K24" s="3"/>
      <c r="L24" s="3"/>
      <c r="M24" s="5">
        <f>ROUND(D24*K24,2)</f>
        <v>0</v>
      </c>
    </row>
    <row r="25" spans="1:13" s="9" customFormat="1" x14ac:dyDescent="0.3">
      <c r="A25" s="6" t="s">
        <v>42</v>
      </c>
      <c r="B25" s="7"/>
      <c r="C25" s="7"/>
      <c r="D25" s="7"/>
      <c r="E25" s="7"/>
      <c r="F25" s="7"/>
      <c r="G25" s="7"/>
      <c r="H25" s="7"/>
      <c r="I25" s="7"/>
      <c r="J25" s="7"/>
      <c r="K25" s="3"/>
      <c r="L25" s="7"/>
      <c r="M25" s="8">
        <f>SUM(M24)</f>
        <v>0</v>
      </c>
    </row>
    <row r="26" spans="1:13" ht="26.4" x14ac:dyDescent="0.3">
      <c r="A26" s="2" t="s">
        <v>30</v>
      </c>
      <c r="B26" s="3" t="s">
        <v>17</v>
      </c>
      <c r="C26" s="4" t="s">
        <v>5</v>
      </c>
      <c r="D26" s="4">
        <v>30</v>
      </c>
      <c r="E26" s="3"/>
      <c r="F26" s="3"/>
      <c r="G26" s="3"/>
      <c r="H26" s="3"/>
      <c r="I26" s="3"/>
      <c r="J26" s="3"/>
      <c r="K26" s="3"/>
      <c r="L26" s="3"/>
      <c r="M26" s="5">
        <f>ROUND(D26*K26,2)</f>
        <v>0</v>
      </c>
    </row>
    <row r="27" spans="1:13" s="9" customFormat="1" x14ac:dyDescent="0.3">
      <c r="A27" s="6" t="s">
        <v>68</v>
      </c>
      <c r="B27" s="7"/>
      <c r="C27" s="7"/>
      <c r="D27" s="7"/>
      <c r="E27" s="7"/>
      <c r="F27" s="7"/>
      <c r="G27" s="7"/>
      <c r="H27" s="7"/>
      <c r="I27" s="7"/>
      <c r="J27" s="7"/>
      <c r="K27" s="3"/>
      <c r="L27" s="7"/>
      <c r="M27" s="8">
        <f>SUM(M26)</f>
        <v>0</v>
      </c>
    </row>
    <row r="28" spans="1:13" ht="92.4" x14ac:dyDescent="0.3">
      <c r="A28" s="2" t="s">
        <v>31</v>
      </c>
      <c r="B28" s="3" t="s">
        <v>37</v>
      </c>
      <c r="C28" s="4" t="s">
        <v>5</v>
      </c>
      <c r="D28" s="4">
        <v>1000</v>
      </c>
      <c r="E28" s="3"/>
      <c r="F28" s="3"/>
      <c r="G28" s="3"/>
      <c r="H28" s="3"/>
      <c r="I28" s="3"/>
      <c r="J28" s="3"/>
      <c r="K28" s="3"/>
      <c r="L28" s="3"/>
      <c r="M28" s="5">
        <f>ROUND(D28*K28,2)</f>
        <v>0</v>
      </c>
    </row>
    <row r="29" spans="1:13" s="9" customFormat="1" x14ac:dyDescent="0.3">
      <c r="A29" s="6" t="s">
        <v>43</v>
      </c>
      <c r="B29" s="7"/>
      <c r="C29" s="11"/>
      <c r="D29" s="11"/>
      <c r="E29" s="11"/>
      <c r="F29" s="11"/>
      <c r="G29" s="11"/>
      <c r="H29" s="11"/>
      <c r="I29" s="11"/>
      <c r="J29" s="11"/>
      <c r="K29" s="12"/>
      <c r="L29" s="11"/>
      <c r="M29" s="23">
        <f>SUM(M28)</f>
        <v>0</v>
      </c>
    </row>
    <row r="30" spans="1:13" s="9" customFormat="1" x14ac:dyDescent="0.3">
      <c r="A30" s="22" t="s">
        <v>32</v>
      </c>
      <c r="B30" s="7" t="s">
        <v>50</v>
      </c>
      <c r="C30" s="11"/>
      <c r="D30" s="11"/>
      <c r="E30" s="11"/>
      <c r="F30" s="11"/>
      <c r="G30" s="11"/>
      <c r="H30" s="11"/>
      <c r="I30" s="11"/>
      <c r="J30" s="11"/>
      <c r="K30" s="12"/>
      <c r="L30" s="11"/>
      <c r="M30" s="5"/>
    </row>
    <row r="31" spans="1:13" ht="39.6" x14ac:dyDescent="0.3">
      <c r="A31" s="2" t="s">
        <v>60</v>
      </c>
      <c r="B31" s="3" t="s">
        <v>45</v>
      </c>
      <c r="C31" s="13" t="s">
        <v>5</v>
      </c>
      <c r="D31" s="13">
        <v>20</v>
      </c>
      <c r="E31" s="3"/>
      <c r="F31" s="3"/>
      <c r="G31" s="3"/>
      <c r="H31" s="3"/>
      <c r="I31" s="3"/>
      <c r="J31" s="3"/>
      <c r="K31" s="3"/>
      <c r="L31" s="3"/>
      <c r="M31" s="5">
        <f t="shared" ref="M29:M36" si="1">ROUND(D31*K31,2)</f>
        <v>0</v>
      </c>
    </row>
    <row r="32" spans="1:13" ht="39.6" x14ac:dyDescent="0.3">
      <c r="A32" s="2" t="s">
        <v>61</v>
      </c>
      <c r="B32" s="3" t="s">
        <v>46</v>
      </c>
      <c r="C32" s="13" t="s">
        <v>5</v>
      </c>
      <c r="D32" s="13">
        <v>2</v>
      </c>
      <c r="E32" s="3"/>
      <c r="F32" s="3"/>
      <c r="G32" s="3"/>
      <c r="H32" s="3"/>
      <c r="I32" s="3"/>
      <c r="J32" s="3"/>
      <c r="K32" s="3"/>
      <c r="L32" s="3"/>
      <c r="M32" s="5">
        <f t="shared" si="1"/>
        <v>0</v>
      </c>
    </row>
    <row r="33" spans="1:13" ht="39.6" x14ac:dyDescent="0.3">
      <c r="A33" s="2" t="s">
        <v>62</v>
      </c>
      <c r="B33" s="3" t="s">
        <v>47</v>
      </c>
      <c r="C33" s="13" t="s">
        <v>5</v>
      </c>
      <c r="D33" s="13">
        <v>2</v>
      </c>
      <c r="E33" s="3"/>
      <c r="F33" s="3"/>
      <c r="G33" s="3"/>
      <c r="H33" s="3"/>
      <c r="I33" s="3"/>
      <c r="J33" s="3"/>
      <c r="K33" s="3"/>
      <c r="L33" s="3"/>
      <c r="M33" s="5">
        <f t="shared" si="1"/>
        <v>0</v>
      </c>
    </row>
    <row r="34" spans="1:13" ht="39.6" x14ac:dyDescent="0.3">
      <c r="A34" s="2" t="s">
        <v>63</v>
      </c>
      <c r="B34" s="3" t="s">
        <v>48</v>
      </c>
      <c r="C34" s="13" t="s">
        <v>5</v>
      </c>
      <c r="D34" s="13">
        <v>5</v>
      </c>
      <c r="E34" s="3"/>
      <c r="F34" s="3"/>
      <c r="G34" s="3"/>
      <c r="H34" s="3"/>
      <c r="I34" s="3"/>
      <c r="J34" s="3"/>
      <c r="K34" s="3"/>
      <c r="L34" s="3"/>
      <c r="M34" s="5">
        <f t="shared" si="1"/>
        <v>0</v>
      </c>
    </row>
    <row r="35" spans="1:13" s="9" customFormat="1" ht="39.6" x14ac:dyDescent="0.3">
      <c r="A35" s="2" t="s">
        <v>64</v>
      </c>
      <c r="B35" s="3" t="s">
        <v>49</v>
      </c>
      <c r="C35" s="14" t="s">
        <v>5</v>
      </c>
      <c r="D35" s="13">
        <v>5</v>
      </c>
      <c r="E35" s="7"/>
      <c r="F35" s="7"/>
      <c r="G35" s="7"/>
      <c r="H35" s="7"/>
      <c r="I35" s="7"/>
      <c r="J35" s="7"/>
      <c r="K35" s="3"/>
      <c r="L35" s="7"/>
      <c r="M35" s="5">
        <f t="shared" si="1"/>
        <v>0</v>
      </c>
    </row>
    <row r="36" spans="1:13" s="9" customFormat="1" x14ac:dyDescent="0.3">
      <c r="A36" s="6" t="s">
        <v>44</v>
      </c>
      <c r="B36" s="7"/>
      <c r="C36" s="7"/>
      <c r="D36" s="7"/>
      <c r="E36" s="7"/>
      <c r="F36" s="7"/>
      <c r="G36" s="7"/>
      <c r="H36" s="7"/>
      <c r="I36" s="7"/>
      <c r="J36" s="7"/>
      <c r="K36" s="3"/>
      <c r="L36" s="7"/>
      <c r="M36" s="23">
        <f>SUM(M31:M35)</f>
        <v>0</v>
      </c>
    </row>
  </sheetData>
  <mergeCells count="4">
    <mergeCell ref="A1:M1"/>
    <mergeCell ref="A3:M3"/>
    <mergeCell ref="A4:M4"/>
    <mergeCell ref="A2:M2"/>
  </mergeCells>
  <phoneticPr fontId="1" type="noConversion"/>
  <pageMargins left="0.7" right="0.7" top="0.75" bottom="0.75" header="0.3" footer="0.3"/>
  <pageSetup paperSize="9" scale="56"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RAKUS_2024_7K</vt:lpstr>
      <vt:lpstr>RAKUS_2024_7K!Print_Area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2023-12-18T06:32:13Z</dcterms:created>
  <dcterms:modified xsi:type="dcterms:W3CDTF">2024-02-02T15:16:40Z</dcterms:modified>
</cp:coreProperties>
</file>