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mc:AlternateContent xmlns:mc="http://schemas.openxmlformats.org/markup-compatibility/2006">
    <mc:Choice Requires="x15">
      <x15ac:absPath xmlns:x15ac="http://schemas.microsoft.com/office/spreadsheetml/2010/11/ac" url="R:\Iepirkumu_un_ligumu_dala\Aktualie iepirkumi\TIRGUS_PRIEKSIZPETES_2023\2024_GADS\BKUS_2024_11_TP_AVAD un NMPON jaunā korpusa medicīnas iekārtu iegāde 2. daļa_Ginta\"/>
    </mc:Choice>
  </mc:AlternateContent>
  <xr:revisionPtr revIDLastSave="0" documentId="8_{15E30A34-84D7-42FA-8CE8-953B8685C7B1}" xr6:coauthVersionLast="47" xr6:coauthVersionMax="47" xr10:uidLastSave="{00000000-0000-0000-0000-000000000000}"/>
  <bookViews>
    <workbookView xWindow="-108" yWindow="-108" windowWidth="23256" windowHeight="12576" tabRatio="893" xr2:uid="{00000000-000D-0000-FFFF-FFFF00000000}"/>
  </bookViews>
  <sheets>
    <sheet name="Saturs" sheetId="74" r:id="rId1"/>
    <sheet name="Obl.pras." sheetId="80" r:id="rId2"/>
    <sheet name="1" sheetId="75" r:id="rId3"/>
    <sheet name="2" sheetId="56" r:id="rId4"/>
    <sheet name="3" sheetId="76" r:id="rId5"/>
    <sheet name="Ledussk." sheetId="49" state="hidden" r:id="rId6"/>
    <sheet name="4" sheetId="59" r:id="rId7"/>
    <sheet name="5" sheetId="77" r:id="rId8"/>
    <sheet name="6" sheetId="51" r:id="rId9"/>
    <sheet name="7" sheetId="53" r:id="rId10"/>
    <sheet name="Iekārtu tehniskā apkalpošana" sheetId="9" r:id="rId11"/>
    <sheet name="Finanšu piedāvājums" sheetId="8" r:id="rId12"/>
  </sheet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5" i="8" l="1"/>
  <c r="I48" i="8"/>
  <c r="F50" i="8"/>
  <c r="H37" i="8"/>
  <c r="C66" i="77"/>
  <c r="L4" i="74" l="1"/>
  <c r="L5" i="74"/>
  <c r="L6" i="74"/>
  <c r="L7" i="74"/>
  <c r="L8" i="74"/>
  <c r="L9" i="74"/>
  <c r="M8" i="9" l="1"/>
  <c r="N8" i="9" s="1"/>
  <c r="H10" i="8" s="1"/>
  <c r="L3" i="74"/>
  <c r="C84" i="75"/>
  <c r="F54" i="8" l="1"/>
  <c r="F51" i="8"/>
  <c r="I51" i="8" s="1"/>
  <c r="F52" i="8"/>
  <c r="F53" i="8"/>
  <c r="F48" i="8"/>
  <c r="F47" i="8"/>
  <c r="F45" i="8"/>
  <c r="M11" i="9"/>
  <c r="N11" i="9" s="1"/>
  <c r="H45" i="8" s="1"/>
  <c r="F40" i="8" l="1"/>
  <c r="F41" i="8"/>
  <c r="F42" i="8"/>
  <c r="F39" i="8"/>
  <c r="M10" i="9"/>
  <c r="N10" i="9" s="1"/>
  <c r="F30" i="8"/>
  <c r="F31" i="8"/>
  <c r="F32" i="8"/>
  <c r="F33" i="8"/>
  <c r="F34" i="8"/>
  <c r="F35" i="8"/>
  <c r="F36" i="8"/>
  <c r="F29" i="8"/>
  <c r="F27" i="8"/>
  <c r="M9" i="9"/>
  <c r="N9" i="9" s="1"/>
  <c r="H27" i="8" s="1"/>
  <c r="F14" i="8"/>
  <c r="F15" i="8"/>
  <c r="F16" i="8"/>
  <c r="F17" i="8"/>
  <c r="F20" i="8"/>
  <c r="F21" i="8"/>
  <c r="F22" i="8"/>
  <c r="F23" i="8"/>
  <c r="F24" i="8"/>
  <c r="F25" i="8"/>
  <c r="F26" i="8"/>
  <c r="F13" i="8"/>
  <c r="I27" i="8" l="1"/>
  <c r="F5" i="8"/>
  <c r="F10" i="8" l="1"/>
  <c r="F37" i="8"/>
  <c r="I37" i="8" s="1"/>
  <c r="F44" i="8" l="1"/>
  <c r="I10" i="8" l="1"/>
  <c r="F8" i="8"/>
  <c r="F4" i="8"/>
  <c r="F7" i="8" l="1"/>
  <c r="F9" i="8"/>
  <c r="M7" i="9" l="1"/>
  <c r="N7" i="9" s="1"/>
  <c r="H4" i="8" s="1"/>
  <c r="I4" i="8" s="1"/>
  <c r="M16" i="9" l="1"/>
  <c r="M17" i="9"/>
  <c r="N16" i="9" l="1"/>
</calcChain>
</file>

<file path=xl/sharedStrings.xml><?xml version="1.0" encoding="utf-8"?>
<sst xmlns="http://schemas.openxmlformats.org/spreadsheetml/2006/main" count="1214" uniqueCount="870">
  <si>
    <t>1. daļa</t>
  </si>
  <si>
    <t>Piemērs</t>
  </si>
  <si>
    <t>Pretendenta piedāvājums, atsauce uz informatīvo materiālu (Informatīvā materiāla nosaukums, lpp.)</t>
  </si>
  <si>
    <t>Informatīvais materiāls 2, 4.lpp</t>
  </si>
  <si>
    <t>Nr.</t>
  </si>
  <si>
    <t xml:space="preserve">Preces nosaukums, veicamās funkcijas, tehniskās prasības un komplektācija </t>
  </si>
  <si>
    <t xml:space="preserve">Veicamās funkcijas: </t>
  </si>
  <si>
    <t xml:space="preserve">Tehniskās prasības: </t>
  </si>
  <si>
    <t>Iekārtu tehniskā apkalpošana</t>
  </si>
  <si>
    <t>Iepirkuma daļas numurs</t>
  </si>
  <si>
    <t>Iekārtas nosaukums</t>
  </si>
  <si>
    <t>Iekārtu skaits *</t>
  </si>
  <si>
    <t>Pēcgarantijas periods, ņemot vērā, ka garantijas periods un pēcgarantijas periods veido piecus gadus</t>
  </si>
  <si>
    <t>Remonta servisa stundas likme, EUR bez PVN</t>
  </si>
  <si>
    <t>Piezīmes</t>
  </si>
  <si>
    <t>Finanšu piedāvājums</t>
  </si>
  <si>
    <t>Iekārtu iegādes izmaksas</t>
  </si>
  <si>
    <t>Vienas vienības cena, EUR bez PVN</t>
  </si>
  <si>
    <t>Summa, EUR bez PVN</t>
  </si>
  <si>
    <t>PVN likme, %</t>
  </si>
  <si>
    <t xml:space="preserve">Vērtējamā summa </t>
  </si>
  <si>
    <t>Komentārs</t>
  </si>
  <si>
    <t>Viena periodiski veicamā darba maināmo rezerves daļu izmaksas, ja attiecināms, EUR bez PVN</t>
  </si>
  <si>
    <t>Viena periodiski veicamā darba paredzamais ilgums, stundas</t>
  </si>
  <si>
    <t>Periodiski veicamā darba veids pēcgarantijas periodā</t>
  </si>
  <si>
    <t>Periodiski veicamo darbu servisa stundas likme, EUR bez PVN</t>
  </si>
  <si>
    <t>Vai ražotājs ir paredzējis elektrodrošības pārbaudes periodiski veicamo darbu ietvaros? (Jā/Nē)</t>
  </si>
  <si>
    <t>Vai ražotājs ir paredzējis funkcionālās pārbaudes periodiski veicamo darbu ietvaros? (Jā/Nē)</t>
  </si>
  <si>
    <t>Periodiski veicamā darba skaits vienai ierīcei pēcgarantijas periodā</t>
  </si>
  <si>
    <t>Mākslīgā plaušu ventilācijas ierīce</t>
  </si>
  <si>
    <t>1000h apkope</t>
  </si>
  <si>
    <t>JĀ</t>
  </si>
  <si>
    <t>2 gadu pārbaude</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</si>
  <si>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</si>
  <si>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Summa par viena periodiski veicamā darba veidu pēcgarantijas periodā visām iekārtām, EUR bez PVN</t>
  </si>
  <si>
    <t>Summa par visiem periodiski veicamajiem darbiem pēcgarantijas periodā visām iekārtām, EUR bez PVN</t>
  </si>
  <si>
    <t>Summa par iekārtu tehnisko apkalpošanu (ja ražotājs tādu ir paredzējis)</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</si>
  <si>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</si>
  <si>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1. pozīcija</t>
  </si>
  <si>
    <t>Nav attiecināms</t>
  </si>
  <si>
    <t>Iepirkuma pozīcijas numurs</t>
  </si>
  <si>
    <t>Skaits, gab. ***</t>
  </si>
  <si>
    <t>Veicamās funkcijas:</t>
  </si>
  <si>
    <t>Tehniskās prasības:</t>
  </si>
  <si>
    <t>Papildus prasības</t>
  </si>
  <si>
    <t>(norādīt preces ražotāju un modeli)</t>
  </si>
  <si>
    <t>Barošanas avots: 220-230 V, 50-60 Hz, maiņstrāva</t>
  </si>
  <si>
    <t>Mazais medicīniskais ledusskapis</t>
  </si>
  <si>
    <t>Nosaukums: Mazais medicīniskais ledusskapis</t>
  </si>
  <si>
    <t>Zāļu konstantas uzglabāšanas temperatūras uzturēšana.</t>
  </si>
  <si>
    <t>Uzstādāmās temperatūras diapazons ledusskapim vismaz ir +2 līdz +8 ºC</t>
  </si>
  <si>
    <t>Materiāls regulējamajiem plauktiem: režģa plaukti ar plastikāta pārklājumu</t>
  </si>
  <si>
    <t xml:space="preserve">Necaurspīdīgas durvis </t>
  </si>
  <si>
    <t>Divpusējās durvju eņģes (iespēja mainīt durvju atvēršanas virzienu)</t>
  </si>
  <si>
    <t>Temperatūras izmaiņas solis vismaz 0,1 - 0,5 ºC</t>
  </si>
  <si>
    <t>Digitāls vadības displejs</t>
  </si>
  <si>
    <r>
      <t xml:space="preserve">Aukstuma aģents: R600a (vai cits, kura </t>
    </r>
    <r>
      <rPr>
        <i/>
        <sz val="12"/>
        <color theme="1"/>
        <rFont val="Times New Roman"/>
        <family val="1"/>
        <charset val="186"/>
      </rPr>
      <t>GWP (Global Warming Potential)</t>
    </r>
    <r>
      <rPr>
        <sz val="12"/>
        <color theme="1"/>
        <rFont val="Times New Roman"/>
        <family val="1"/>
        <charset val="186"/>
      </rPr>
      <t xml:space="preserve"> ir mazāks par 150)</t>
    </r>
  </si>
  <si>
    <t>Ir temperatūras trauksme, kas norāda, vai ir pārkāpts apakšējais vai augšējais trauksmes slieksnis, izmantojot gan akustiskos, gan vizuālos signālus</t>
  </si>
  <si>
    <t>Iekārtas barošana: 220-240V/50-60Hz ar Eiropas standartiem atbilstošo adapteri.</t>
  </si>
  <si>
    <t>Iespēja veikt attālinātu temperatūras monitoringu, izmantojot ražotāja programmatūru</t>
  </si>
  <si>
    <t>Nodrošināt pieslēgumu BKUS esošajai ledusskapju monitorēšanas programmai vai komplektācijā programmatūra temperatūras monitorēšanai (vismaz 1 licence)</t>
  </si>
  <si>
    <t>Ledusskapja kameras tilpums (Netto ietilpība) : 40 L ± 5%</t>
  </si>
  <si>
    <t>???</t>
  </si>
  <si>
    <t>Kādas durvis?</t>
  </si>
  <si>
    <r>
      <t xml:space="preserve">Regulējamo plauktu skaits vismaz </t>
    </r>
    <r>
      <rPr>
        <sz val="12"/>
        <color rgb="FFFF0000"/>
        <rFont val="Times New Roman"/>
        <family val="1"/>
        <charset val="186"/>
      </rPr>
      <t>5</t>
    </r>
  </si>
  <si>
    <t>cik?</t>
  </si>
  <si>
    <r>
      <t xml:space="preserve">Komplektācija </t>
    </r>
    <r>
      <rPr>
        <i/>
        <sz val="11"/>
        <color theme="1"/>
        <rFont val="Times New Roman"/>
        <family val="1"/>
        <charset val="186"/>
      </rPr>
      <t>(iekļauta iekārtas cenā, tiek piegādāta kopā ar katru iekārtu)</t>
    </r>
    <r>
      <rPr>
        <b/>
        <i/>
        <sz val="11"/>
        <color theme="1"/>
        <rFont val="Times New Roman"/>
        <family val="1"/>
        <charset val="186"/>
      </rPr>
      <t>:</t>
    </r>
  </si>
  <si>
    <t>4.pozīcija</t>
  </si>
  <si>
    <t>5.pozīcija</t>
  </si>
  <si>
    <t>6.pozīcija</t>
  </si>
  <si>
    <t>1.pozīcija</t>
  </si>
  <si>
    <t>4.</t>
  </si>
  <si>
    <t>2.</t>
  </si>
  <si>
    <t>1.</t>
  </si>
  <si>
    <t>1.2.</t>
  </si>
  <si>
    <t>1.2.1.</t>
  </si>
  <si>
    <t>1.2.2.</t>
  </si>
  <si>
    <t>1.2.3.</t>
  </si>
  <si>
    <t>1.3.</t>
  </si>
  <si>
    <t>1.3.1.</t>
  </si>
  <si>
    <t>1.4.</t>
  </si>
  <si>
    <t>1.4.3.</t>
  </si>
  <si>
    <t xml:space="preserve">1. </t>
  </si>
  <si>
    <t>Virsma pārklāta ar anti mikrobu pārklājumu</t>
  </si>
  <si>
    <t>Kušetes virsmu iespējams tīrīt ar dezinfekcijas līdzekļiem, kas nesatur šķīdinātājus vai ar 70% dezinfekcijas šķīdumu</t>
  </si>
  <si>
    <t>Kušete aprīkota ar papīra ruļļu turētāju</t>
  </si>
  <si>
    <t>Kušete aprīkota ar riteņiem - protektors: termoplastiska gumija vai analogs, neatstāj pēdas</t>
  </si>
  <si>
    <t>BEZ izgriezuma galvas daļā vai izgriezums galvas daļā, kurš aizvērts ar aizbāzni</t>
  </si>
  <si>
    <t>Iekārta tiek piegādāta pilnā komplektācijā pirmreizējai lietošanai</t>
  </si>
  <si>
    <t>Barošanas vads</t>
  </si>
  <si>
    <t>4.1.</t>
  </si>
  <si>
    <t>4.1.1.</t>
  </si>
  <si>
    <t>4.2.</t>
  </si>
  <si>
    <t>4.2.1.</t>
  </si>
  <si>
    <t>4.2.2.</t>
  </si>
  <si>
    <t>4.2.3.</t>
  </si>
  <si>
    <t>4.2.4.</t>
  </si>
  <si>
    <t>4.2.5.</t>
  </si>
  <si>
    <t>4.2.6.</t>
  </si>
  <si>
    <t>4.2.7.</t>
  </si>
  <si>
    <t>4.2.8.</t>
  </si>
  <si>
    <t>4.2.9.</t>
  </si>
  <si>
    <t>4.2.10.</t>
  </si>
  <si>
    <t>4.3.</t>
  </si>
  <si>
    <t>4.3.1.</t>
  </si>
  <si>
    <t>4.3.2.</t>
  </si>
  <si>
    <t>1.4.4.</t>
  </si>
  <si>
    <t>1.4.5.</t>
  </si>
  <si>
    <t>1.4.6.</t>
  </si>
  <si>
    <t>1.4.7.</t>
  </si>
  <si>
    <t>Tehniskās specifikācijas punkta numurs</t>
  </si>
  <si>
    <t xml:space="preserve">2. </t>
  </si>
  <si>
    <t>2.1.</t>
  </si>
  <si>
    <t>2.1.1.</t>
  </si>
  <si>
    <t>2.2.</t>
  </si>
  <si>
    <t>2.2.1.</t>
  </si>
  <si>
    <t>2.2.3.</t>
  </si>
  <si>
    <t>2.3.1.</t>
  </si>
  <si>
    <t>2.3.2.</t>
  </si>
  <si>
    <t>2. pozīcija</t>
  </si>
  <si>
    <t>2.3.</t>
  </si>
  <si>
    <t>2.3.3.</t>
  </si>
  <si>
    <t>2.4.</t>
  </si>
  <si>
    <t>2.4.1.</t>
  </si>
  <si>
    <t>2.4.2.</t>
  </si>
  <si>
    <t>3.1.</t>
  </si>
  <si>
    <t>3.1.1.</t>
  </si>
  <si>
    <t>3.2.</t>
  </si>
  <si>
    <t>3.2.1.</t>
  </si>
  <si>
    <t>2.4.3.</t>
  </si>
  <si>
    <t>2.4.4.</t>
  </si>
  <si>
    <t>(Norādīt piedāvātās iekārtas ražotāju un modeli)</t>
  </si>
  <si>
    <t>4.2.11.</t>
  </si>
  <si>
    <t>4.2.12.</t>
  </si>
  <si>
    <t>4.2.13.</t>
  </si>
  <si>
    <t>4.2.14.</t>
  </si>
  <si>
    <t>4.4.</t>
  </si>
  <si>
    <t>4.4.1.</t>
  </si>
  <si>
    <r>
      <rPr>
        <b/>
        <sz val="11"/>
        <color theme="1"/>
        <rFont val="Times New Roman"/>
        <family val="1"/>
        <charset val="186"/>
      </rPr>
      <t xml:space="preserve">Piederumi, saderīgi ar piedāvāto iekārtu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</si>
  <si>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 xml:space="preserve">4. </t>
  </si>
  <si>
    <t>5.</t>
  </si>
  <si>
    <t>6.</t>
  </si>
  <si>
    <t>Dvieļu turētājs</t>
  </si>
  <si>
    <t>3.</t>
  </si>
  <si>
    <t>3.4.</t>
  </si>
  <si>
    <t>3.4.1.</t>
  </si>
  <si>
    <t>3.pozīcija</t>
  </si>
  <si>
    <t xml:space="preserve">Citi piederumi, kas nepieciešamas piedāvātajam krēslam, lai nodrošinātu tehniskajā aprakstā norādīto funkcionalitāti un/vai pieejamie papildinājumi. (rindiņas atļauts papildināt zemāk pēc nepieciešamības, vienā rindiņā ierakstīt ne vairāk kā vienu piederumu) </t>
  </si>
  <si>
    <t xml:space="preserve">Vēlams pie pasūtīšanas iespējams izvēlēties kušetes krāsu (Iespējamās kušetes krāsas pievienot piedāvājumam) </t>
  </si>
  <si>
    <t>Elektriski ar pulti vai kājas pedāli regulējams augstums</t>
  </si>
  <si>
    <t>Visi Riteņi aprīkoti ar bremzēm vai centrālā visus riteņus bloķējoša bremžu iekārta vai analogs risinājums</t>
  </si>
  <si>
    <t>Skaits, gab.***</t>
  </si>
  <si>
    <t>Iekārtu skaits ***</t>
  </si>
  <si>
    <t>6.4.</t>
  </si>
  <si>
    <t>6.4.1.</t>
  </si>
  <si>
    <t>6.4.2.</t>
  </si>
  <si>
    <t>Nosaukums</t>
  </si>
  <si>
    <t>7.</t>
  </si>
  <si>
    <t>Infūziju sūknis</t>
  </si>
  <si>
    <t>Perimetrijas iekārta</t>
  </si>
  <si>
    <r>
      <t>Nosaukums:</t>
    </r>
    <r>
      <rPr>
        <sz val="10"/>
        <color theme="1"/>
        <rFont val="Times New Roman"/>
        <family val="1"/>
        <charset val="186"/>
      </rPr>
      <t xml:space="preserve"> Pacientu transporta mākslīgās plaušu ventilācijas iekārta</t>
    </r>
    <r>
      <rPr>
        <b/>
        <sz val="10"/>
        <color theme="1"/>
        <rFont val="Times New Roman"/>
        <family val="1"/>
        <charset val="186"/>
      </rPr>
      <t xml:space="preserve"> (Nom. kods 20009003)</t>
    </r>
  </si>
  <si>
    <t>3.pozīcija - Pacientu transporta mākslīgās plaušu ventilācijas iekārta</t>
  </si>
  <si>
    <t>Pacientu mākslīgā plaušu ventilācija transportējot pacientus iekšēji slimnīcā un ārpus tās (piemērots lietošanai arī izmantojot aviācijas transportu)</t>
  </si>
  <si>
    <t>Piemērots jaundzimušo (minimālais pacienta svars ne lielāks par 0,5 kg), pediatrisko un pieaugušo pacientu mākslīgai plaušu ventilēšanai</t>
  </si>
  <si>
    <t>Iekārtas svars bez papildus aprīkojuma ne vairāk par 7 kg</t>
  </si>
  <si>
    <t>Kompakta, maksimālie izmēri ne vairāk par 40x30x30 cm</t>
  </si>
  <si>
    <t>Iekārtas vadība, iestatījumu, trauksmes paziņojumu, parametru, mērījumu līkņu un citas informācijas attēlošana un parametru iestatīšana izmantojot skārienjutīgu ekrānu ar diametru ne mazāku par 8” un/vai rotējošu pogu</t>
  </si>
  <si>
    <t>Aprīkota ar stiprinājumu/stiprinājumiem pie gultas vai transporta guļratiem</t>
  </si>
  <si>
    <t>Iekārta aprīkota ar turbīnu saspiestā gaisa padeves nodrošināšanai</t>
  </si>
  <si>
    <t>Integrēts akumulators, kas nodrošina nepārtrauktu iekārtas darbību vismaz 6 stundas</t>
  </si>
  <si>
    <t>Barošanu nodrošina standarta 50/60 Hz 220/230V elektriskais tīkls</t>
  </si>
  <si>
    <t>Akumulatora uzlādes stāvokļa indikators</t>
  </si>
  <si>
    <t>Gaidīšanas funkcija ar saglabātiem uzstādītajiem ventilācijas parametriem</t>
  </si>
  <si>
    <t>Vārsts pacienta elpošanas nodrošināšanai atslēdzoties ventilēšanai</t>
  </si>
  <si>
    <t>Iekārtas gaisa ieejā HEPA filtrs</t>
  </si>
  <si>
    <t>Iespējams izmantot plūsmas sensoru pacienta kontūrā</t>
  </si>
  <si>
    <t>Iekārta nodrošina vismaz šādus vai ekvivalentus elpināšanas režīmus:</t>
  </si>
  <si>
    <t>CMV</t>
  </si>
  <si>
    <t>SIMV</t>
  </si>
  <si>
    <t>PCV</t>
  </si>
  <si>
    <t>PSIMV</t>
  </si>
  <si>
    <t>DuoPAP</t>
  </si>
  <si>
    <t>APRV</t>
  </si>
  <si>
    <t>SPONT</t>
  </si>
  <si>
    <t>ASV</t>
  </si>
  <si>
    <t>NIV</t>
  </si>
  <si>
    <t>NIV-ST</t>
  </si>
  <si>
    <t>nCPAP</t>
  </si>
  <si>
    <t>nCPAP-PS</t>
  </si>
  <si>
    <t>Augstas plūsmas skābekļa terapija</t>
  </si>
  <si>
    <t>Elpināšanas parametru iestatīšana vismaz šādos diapazonos:</t>
  </si>
  <si>
    <t>Skābekļa koncentrācija ieelpā 21 – 100%</t>
  </si>
  <si>
    <r>
      <t>Kontrolējams spiediens 5 – 60 cmH</t>
    </r>
    <r>
      <rPr>
        <vertAlign val="subscript"/>
        <sz val="10"/>
        <color theme="1"/>
        <rFont val="Times New Roman"/>
        <family val="1"/>
        <charset val="186"/>
      </rPr>
      <t>2</t>
    </r>
    <r>
      <rPr>
        <sz val="10"/>
        <color theme="1"/>
        <rFont val="Times New Roman"/>
        <family val="1"/>
        <charset val="186"/>
      </rPr>
      <t>O virs PEEP</t>
    </r>
  </si>
  <si>
    <t xml:space="preserve">Ieelpas tilpums 2 – 2000 ml </t>
  </si>
  <si>
    <r>
      <t>PEEP/CPAP 0 – 35 cmH</t>
    </r>
    <r>
      <rPr>
        <vertAlign val="subscript"/>
        <sz val="10"/>
        <color theme="1"/>
        <rFont val="Times New Roman"/>
        <family val="1"/>
        <charset val="186"/>
      </rPr>
      <t>2</t>
    </r>
    <r>
      <rPr>
        <sz val="10"/>
        <color theme="1"/>
        <rFont val="Times New Roman"/>
        <family val="1"/>
        <charset val="186"/>
      </rPr>
      <t>O</t>
    </r>
  </si>
  <si>
    <t xml:space="preserve">Pramp 0 - 2000 ms </t>
  </si>
  <si>
    <t>I:E no 1:9 līdz 4:1.</t>
  </si>
  <si>
    <t>Apnojas trauksmes laiks 15 – 60 sek</t>
  </si>
  <si>
    <t>Iekārtas monitorētie un uz ekrāna attēlojamie parametri vismaz:</t>
  </si>
  <si>
    <t>Spiediena, plūsmas un tilpuma reālā laika līknes</t>
  </si>
  <si>
    <t>Reālā spiediena attēlošana – maksimālais (pīķa), vidējais, PEEP, CPAP</t>
  </si>
  <si>
    <t>Reālais izelpas tilpums</t>
  </si>
  <si>
    <t>Reālais ieelpas tilpums</t>
  </si>
  <si>
    <t>Izelpas minūtes tilpums</t>
  </si>
  <si>
    <t>Minūtes spontānās elpošanas tilpums</t>
  </si>
  <si>
    <t>Ieelpas laiks</t>
  </si>
  <si>
    <t>Izelpas laiks</t>
  </si>
  <si>
    <t>Ieelpas un izelpas laiku attiecība</t>
  </si>
  <si>
    <t>Kopējā elpošanas frekvence</t>
  </si>
  <si>
    <t>Maksimālā (pīķa) ieelpas plūsma</t>
  </si>
  <si>
    <t>Maksimālā (pīķa) izelpas plūsma</t>
  </si>
  <si>
    <t>Ieelpas pretestība elpceļos</t>
  </si>
  <si>
    <t>AutoPEEP</t>
  </si>
  <si>
    <t>Izelpas laika konstante (RCexp)</t>
  </si>
  <si>
    <t>Reālā skābekļa koncentrācija ieelpā</t>
  </si>
  <si>
    <t xml:space="preserve">Vizuāla plaušu mehānikas stāvokļa atspoguļošana </t>
  </si>
  <si>
    <t>СО2 parciālais spiediens izelpas beigās (РеtСО2)</t>
  </si>
  <si>
    <t>СО2 izdalīšanā minūtē (V CO2 ml/min)</t>
  </si>
  <si>
    <t>Kapnogrāfiskās līknes plato slīpums (slopeCO2)</t>
  </si>
  <si>
    <t>Alveolu minūtes ventilācija (Vtaln/min)</t>
  </si>
  <si>
    <t>Mirušais tilpums (Vdaw)</t>
  </si>
  <si>
    <t>Mirušā tilpuma attiecība pret elpošanas tilpumu (Vdaw/VT)</t>
  </si>
  <si>
    <t>Izelpojamais СО2 tilpums (VeCO2)</t>
  </si>
  <si>
    <t>Ieelpojamais СО2 tilpums (ViCO2)</t>
  </si>
  <si>
    <t>Vizuālas un skaņas trauksmes vismaz šādos gadījumos:</t>
  </si>
  <si>
    <t>Elpināšanas parametri (reālais maksimālais spiediens, reālais tilpums, minūtes tilpums, elpināšanas frekvence, CPAP, PEEP) ārpus uzstādītājiem</t>
  </si>
  <si>
    <t>Apnoja</t>
  </si>
  <si>
    <t>Augsta izlepas pretestība</t>
  </si>
  <si>
    <t>Noplūde</t>
  </si>
  <si>
    <t>Elektrības padeves atslēgšanās</t>
  </si>
  <si>
    <t>Iekārtas kļūdas (ietver kļūdas koda attēlošanu uz ekrāna)</t>
  </si>
  <si>
    <t>Problēmas ar plūsmas devēju (piem., nepieciešama kalibrēšana)</t>
  </si>
  <si>
    <t>Problēmas ar skābekļa sensoru (piem., nepieciešama kalibrēšana)</t>
  </si>
  <si>
    <t>Skābekļa caurule</t>
  </si>
  <si>
    <t>Testa plauša (jaundzimušo un pediatrisko/pieaugušo)</t>
  </si>
  <si>
    <t>Ratiņi ar ātru pacientu monitora fiksāciju, skābekļa mitrinātāja trauka un pacientu kontūra turētājiem</t>
  </si>
  <si>
    <t>Iekārtai piemērots elpināšanas kontūra komplekts, kas iekļauj visus nepeiciešamos papildus piederumus (piem, izelpas vārstu, ūdens savācēja traukus, filtrus utml.) jaundzimušajiem (vismaz 10 gab.), pediatriskajiem  (vismaz 10 gab.) un pieaugušajiem (vismaz 10 gab.) pacientiem pilnvērtīga elpināšanas procesa nodrošināšanai atbilstoši ražotāja norādījumiem</t>
  </si>
  <si>
    <t>Autoklavējams (vismaz 1 gab.) vai vienreizlietojams (vismaz 10 gab.) pediatrisko/pieaugušo pacientu plūsmas sensors</t>
  </si>
  <si>
    <t>Vienreizējas lietošanas jaundzimušos plūsmas sensors (vismaz 10 gab.)</t>
  </si>
  <si>
    <t xml:space="preserve">Atkārtoti lietojams CO2 devējs un atkārtoti lietojams (vismaz 1 gab.) vai vienreizlietojams (vismaz 10 gab.) adapteris, ja tāds nepieciešams plūsmas sensora savienošanai </t>
  </si>
  <si>
    <r>
      <t xml:space="preserve">Nosaukums: Infūzijas sūknis </t>
    </r>
    <r>
      <rPr>
        <sz val="11"/>
        <rFont val="Times New Roman"/>
        <family val="1"/>
        <charset val="186"/>
      </rPr>
      <t>(nom.kods: 20022001)</t>
    </r>
  </si>
  <si>
    <t>Precīza medikamentu dozēta vienlaicīga ievade un uzraudzība noteiktā laika posmā</t>
  </si>
  <si>
    <t>Ātruma titrēšana infūzijas laikā</t>
  </si>
  <si>
    <t>Bolus funkcija</t>
  </si>
  <si>
    <t>Infūzijas ātrums intervālā 1 - 99,9 ml/h iestatāms ar soli ne lielāku kā 0,01 ml/h;
intervālā 100,0 - 999 ml/h iestatāms ar soli ne lielāku kā 0,1 ml/h</t>
  </si>
  <si>
    <t>Maināms oklūzijas spiediena līmenis ar spiediena trauksmes līmeņa uzstādīšanas iespēju līdz vismaz 1 bar</t>
  </si>
  <si>
    <t>Plūsmas ātruma uzstādīšana vismaz no 1 - 999 ml/h</t>
  </si>
  <si>
    <t xml:space="preserve">Darbība no individuālās modulārās stacijas vai no 220-240 V, 50 Hz strāvas avota un automātiski uzlādējamas baterijas </t>
  </si>
  <si>
    <t>Ir iespējams aprīkot ar pilienu sensoru</t>
  </si>
  <si>
    <t xml:space="preserve">KVO ātrums vismaz no 0,1 - 3 ml/h </t>
  </si>
  <si>
    <t xml:space="preserve">Ievades precizitāte vismaz ± 2% </t>
  </si>
  <si>
    <t>Gaisa detektēšana ne sliktāka kā 20 µl, ir gaisa akumulācijas funkcija</t>
  </si>
  <si>
    <t>Priekšējais korpuss/panelis sastāv no displeja indikatoriem un klaviatūras</t>
  </si>
  <si>
    <t>Svars ne lielāks kā 2 kg</t>
  </si>
  <si>
    <t>Skaņas un vizuālās trauksmes:</t>
  </si>
  <si>
    <t>Gaiss sistēmā (air-in-line)</t>
  </si>
  <si>
    <t>Oklūzija sistēmas augšējā un apakšējā daļā</t>
  </si>
  <si>
    <t>4.3.3.</t>
  </si>
  <si>
    <t>Nepietiekams akumulatora uzlādes līmenis</t>
  </si>
  <si>
    <t>4.3.4.</t>
  </si>
  <si>
    <t>Nepareizi ievietota vai nostiprināta sistēma</t>
  </si>
  <si>
    <t>4.3.5.</t>
  </si>
  <si>
    <t>Iespēja stiprināt pie infūzijas statīva</t>
  </si>
  <si>
    <r>
      <t xml:space="preserve">Komplektācija </t>
    </r>
    <r>
      <rPr>
        <i/>
        <sz val="11"/>
        <color theme="1"/>
        <rFont val="Times New Roman"/>
        <family val="1"/>
        <charset val="186"/>
      </rPr>
      <t>(iekļauta iekārtas cenā, tiek piegādāta kopā ar katru iekārtu)</t>
    </r>
    <r>
      <rPr>
        <sz val="11"/>
        <color theme="1"/>
        <rFont val="Times New Roman"/>
        <family val="1"/>
        <charset val="186"/>
      </rPr>
      <t>:</t>
    </r>
  </si>
  <si>
    <t>Infūzijas sūknis</t>
  </si>
  <si>
    <t>4.5.</t>
  </si>
  <si>
    <r>
      <rPr>
        <b/>
        <sz val="11"/>
        <rFont val="Times New Roman"/>
        <family val="1"/>
        <charset val="186"/>
      </rPr>
      <t>Papildus komplektācija</t>
    </r>
    <r>
      <rPr>
        <sz val="11"/>
        <rFont val="Times New Roman"/>
        <family val="1"/>
        <charset val="186"/>
      </rPr>
      <t xml:space="preserve"> </t>
    </r>
    <r>
      <rPr>
        <i/>
        <sz val="11"/>
        <rFont val="Times New Roman"/>
        <family val="1"/>
        <charset val="186"/>
      </rPr>
      <t xml:space="preserve">(tiek norādīta cena par katru piederumu atsevišķi, tiks pasūtīti pēc nepieciešamības, norādīto piederumu cena </t>
    </r>
    <r>
      <rPr>
        <b/>
        <i/>
        <sz val="11"/>
        <rFont val="Times New Roman"/>
        <family val="1"/>
        <charset val="186"/>
      </rPr>
      <t>tiek</t>
    </r>
    <r>
      <rPr>
        <i/>
        <sz val="11"/>
        <rFont val="Times New Roman"/>
        <family val="1"/>
        <charset val="186"/>
      </rPr>
      <t xml:space="preserve"> iekļauta vērtējamajā cenā):</t>
    </r>
  </si>
  <si>
    <t>4.5.1.</t>
  </si>
  <si>
    <t>Ārējais barošanas bloks (ja attiecināms)</t>
  </si>
  <si>
    <t>4.5.2.</t>
  </si>
  <si>
    <t>Stiprinājums pie infūzijas statīva (gadījumā, ja iekārta nav aprīkota ar iebūvētu risinājumu)</t>
  </si>
  <si>
    <t>4.5.3.</t>
  </si>
  <si>
    <t>Modulārās stacijas ar vismaz 4 uzlādes vietām, saderīgas ar piedāvātajiem sūkņiem</t>
  </si>
  <si>
    <t>4.5.4.</t>
  </si>
  <si>
    <t>Pilienu sensors</t>
  </si>
  <si>
    <t>4.6.</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</si>
  <si>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</si>
  <si>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4.6.1.</t>
  </si>
  <si>
    <t xml:space="preserve">Citi piederumi, kas nepieciešamas piedāvātajai iekārtai, lai nodrošinātu tehniskajā aprakstā norādīto funkcionalitāti un/vai pieejamie papildinājumi. (rindiņas atļauts papildināt zemāk pēc nepieciešamības, vienā rindinā ierakstīt ne vairāk kā vienu piederumu) </t>
  </si>
  <si>
    <t>Pacientu pozicionēšana izmeklējumu, procedūru un rehabilitācijas terapijas veikšanai</t>
  </si>
  <si>
    <t xml:space="preserve">Vismaz divu sekciju kušete </t>
  </si>
  <si>
    <t xml:space="preserve">Regulējams galvas daļas slīpums </t>
  </si>
  <si>
    <t xml:space="preserve">Kušete aprīkota ar ginekoloģiskajiem kāju turētājiem </t>
  </si>
  <si>
    <t>Ginekoloģiskos kāju turētājus iespējams noņemt bez papildu instrumentu izmantošanas</t>
  </si>
  <si>
    <r>
      <t xml:space="preserve">Nosaukums:  Ginekoloģijas izmeklējumu kušete/krēsls </t>
    </r>
    <r>
      <rPr>
        <i/>
        <sz val="11"/>
        <color theme="1"/>
        <rFont val="Times New Roman"/>
        <family val="1"/>
        <charset val="186"/>
      </rPr>
      <t>(Nom. kods 22004003)</t>
    </r>
  </si>
  <si>
    <t>Kušeti iespējams pārveidot par ginekoloģijas krēslu elektriski paceļot muguras daļu</t>
  </si>
  <si>
    <t>Pacientu vitālo funkciju monitorēšana (SpO2, neinvazīvais asinsspiediens) monitorēšana</t>
  </si>
  <si>
    <t>2.2.2.</t>
  </si>
  <si>
    <t>Monitora vadības sistēma – skārienjutīgs ekrāns</t>
  </si>
  <si>
    <t>Visu mērīto parametru vienlaikus attēlojums uz ekrāna skaitliskā formā</t>
  </si>
  <si>
    <t>2.2.4.</t>
  </si>
  <si>
    <t>Trauksmes režīmi visiem parametriem ar vizualizāciju uz ekrāna un skaņas indikāciju</t>
  </si>
  <si>
    <t>2.2.5.</t>
  </si>
  <si>
    <t>Vēlama Agrīnā brīdināšanas sistēma (Early warning score) ar pielāgojamiem parametriem</t>
  </si>
  <si>
    <t>2.2.6.</t>
  </si>
  <si>
    <t>Pacientu režīmi: jaundzimušais, pediatriskais, pieaugušais</t>
  </si>
  <si>
    <t>2.2.7.</t>
  </si>
  <si>
    <t>Trauksmes vizualizācija gan ekrānā, gan ar trauksmes lampu</t>
  </si>
  <si>
    <t>2.2.8.</t>
  </si>
  <si>
    <t>2.2.9.</t>
  </si>
  <si>
    <t>2.2.10.</t>
  </si>
  <si>
    <t>Iekārta aprīkota ar ratiņiem</t>
  </si>
  <si>
    <t>2.2.11.</t>
  </si>
  <si>
    <t>Iekārtas ratiņi ar aprīkoti ar groziņu piederumu glabāšanai</t>
  </si>
  <si>
    <t>2.2.12.</t>
  </si>
  <si>
    <t>Riteņu protektors: termoplastiska gumija vai analogs</t>
  </si>
  <si>
    <t>2.2.13.</t>
  </si>
  <si>
    <t>2.2.13.1.</t>
  </si>
  <si>
    <t>2.2.13.2.</t>
  </si>
  <si>
    <t>Perfūzijas indeksa kalkulāciju un SpO2 mērījumu attēlošanu skaitliskās izteiksmes veidā procentos</t>
  </si>
  <si>
    <t>2.2.13.3.</t>
  </si>
  <si>
    <t>SpO2 mērīšanas diapazons no 70 līdz 100%</t>
  </si>
  <si>
    <t>2.2.13.4.</t>
  </si>
  <si>
    <t>2.2.13.5.</t>
  </si>
  <si>
    <t>Pulsa frekvences mērīšana diapazonā ne mazāk kā no 30 līdz 240 reiz./ min</t>
  </si>
  <si>
    <t>2.2.14.</t>
  </si>
  <si>
    <t>Neinvazīvā arteriālā asinsspiediena mērīšana funkcija:</t>
  </si>
  <si>
    <t>2.2.14.1.</t>
  </si>
  <si>
    <t>Mērīšanas metode: oscilometriskā</t>
  </si>
  <si>
    <t>2.2.14.2.</t>
  </si>
  <si>
    <t>Attēlošana skaitliskās izteiksmes veidā mm Hg st. (sistoliskais, diastoliskais un vidējais aritmētiskais spiediens)</t>
  </si>
  <si>
    <t>2.2.14.3.</t>
  </si>
  <si>
    <t>2.2.14.4.</t>
  </si>
  <si>
    <t>Mērījumu kļūda ne lielāka kā ± 5 mm Hg st.</t>
  </si>
  <si>
    <t>Monitors</t>
  </si>
  <si>
    <t>Barošanas bloks</t>
  </si>
  <si>
    <t>Statīvs uz riteņiem ar piederumu groziņu</t>
  </si>
  <si>
    <t>2.3.4.</t>
  </si>
  <si>
    <t>Sensors SpO2:</t>
  </si>
  <si>
    <t>2.3.4.1.</t>
  </si>
  <si>
    <t>2.3.4.2.</t>
  </si>
  <si>
    <t>Pediatriskais, daudzreizlietojamais, pirksta</t>
  </si>
  <si>
    <t>2.3.4.3.</t>
  </si>
  <si>
    <t>Pieaugušo, daudzreizlietojamais, pirksta</t>
  </si>
  <si>
    <t>2.3.4.4.</t>
  </si>
  <si>
    <t>Kabelis savienojošais SpO2, daudzreizlietojams, garums vismaz 3m, ja nepieciešams</t>
  </si>
  <si>
    <t>2.3.5.</t>
  </si>
  <si>
    <t>Manšetes, daudzreizlietojamās</t>
  </si>
  <si>
    <t>2.3.5.1.</t>
  </si>
  <si>
    <t>2.3.5.1.1.</t>
  </si>
  <si>
    <t>1. manšete</t>
  </si>
  <si>
    <t>2.3.5.1.2.</t>
  </si>
  <si>
    <t>2. manšete</t>
  </si>
  <si>
    <t>2.3.5.1.3.</t>
  </si>
  <si>
    <t>3. manšete</t>
  </si>
  <si>
    <t>2.3.5.1.4.</t>
  </si>
  <si>
    <t>4. manšete</t>
  </si>
  <si>
    <t>2.3.5.1.5.</t>
  </si>
  <si>
    <t>5. manšete</t>
  </si>
  <si>
    <t>2.3.5.1.6.</t>
  </si>
  <si>
    <t>Kabelis savienojošais neinvazīvā asinspiediena (ja attiecināms)</t>
  </si>
  <si>
    <t>2.3.5.1.7.</t>
  </si>
  <si>
    <t>2.4.1.1.</t>
  </si>
  <si>
    <t xml:space="preserve">Jaundzimušo, daudzreizlietojams </t>
  </si>
  <si>
    <t>2.4.1.2.</t>
  </si>
  <si>
    <t>2.4.1.3.</t>
  </si>
  <si>
    <t>2.4.1.4.</t>
  </si>
  <si>
    <t>2.4.1.5.</t>
  </si>
  <si>
    <t>Jaundzimušo, vienreizlietojams (Ja pieejams, netiek iekļauts vērtējamajā cenā)</t>
  </si>
  <si>
    <t>2.4.2.1.</t>
  </si>
  <si>
    <t>2.4.2.1.1.</t>
  </si>
  <si>
    <t>2.4.2.1.2.</t>
  </si>
  <si>
    <t>2.4.2.1.3.</t>
  </si>
  <si>
    <t>2.4.2.1.4.</t>
  </si>
  <si>
    <t>2.4.2.1.5.</t>
  </si>
  <si>
    <t>Nosaukums:  Pacienta vitālo funkciju monitors  (Nom. kods 20016002)</t>
  </si>
  <si>
    <t>Pacientu vitālo funkciju rādītāji tiek attēloti uz displeja</t>
  </si>
  <si>
    <t xml:space="preserve">Skābekļa saturācijas un pulsa mērīšanas funkcija  (ar Masimo tehnoloģiju): </t>
  </si>
  <si>
    <t>Skābekļa saturācijas un pulsa mērīšanas funkcija - Masimo tehnoloģija</t>
  </si>
  <si>
    <t>Mērījumu kļūda pieaugušajiem ne lielāka par ± 2%  robežās no 70 līdz 100%</t>
  </si>
  <si>
    <t>Mērījumu diapazons pieaugušajiem ne mazāk kā 40 līdz 230 mm Hg st. (sistoliskais spiediens) un ne mazāk kā 20 līdz 200 mm Hg st. (diastoliskais spiediens)</t>
  </si>
  <si>
    <t>Jaundzimušo, daudzreizlietojams vai 20 gab. vienreizlietojami (tiks precizēts pie pasūtīšanas)</t>
  </si>
  <si>
    <t xml:space="preserve">Citi piederumi vai papildus komplektācija, kas nepieciešamas piedāvātajai ierīcei, lai nodrošinātu tehniskajā aprakstā norādīto funkcionalitāti. (rindiņas atļauts papildināt zemāk pēc nepieciešamības, vienā rindiņā ierakstīt ne vairāk kā vienu piederumu) </t>
  </si>
  <si>
    <t>Kompjuterizēts perimetrs redzes lauka noteikšanai</t>
  </si>
  <si>
    <t>Skaits, gab.****</t>
  </si>
  <si>
    <t>Redzes lauka noteikšana</t>
  </si>
  <si>
    <t>Vispārīgās prasības</t>
  </si>
  <si>
    <t>Redzes lauka perimetrs ar datoru un iebūvētu zoda un pieres balstu un oklūderi, galdu ar augstuma regulāciju, printeri, pacienta atbildes slēdzi.</t>
  </si>
  <si>
    <t>Iekārta piemērota bērniem, sākot no 1-3 gadu vecuma, un pieaugušajiem</t>
  </si>
  <si>
    <t>Izmeklējumu veikšanas stratēģijas:</t>
  </si>
  <si>
    <t>balts – uz – balta perimetrija (SAP)</t>
  </si>
  <si>
    <t>zils - uz-dzeltena perimetrija (SWAP)</t>
  </si>
  <si>
    <t>Goldmana manuālā perimetrija</t>
  </si>
  <si>
    <t>Miksētā perimetrija (kinētiskā + statiskā)</t>
  </si>
  <si>
    <t>Pielāgots proves lēcu statīvs gadījumos, kad nepieciešama redzes korekcija</t>
  </si>
  <si>
    <t>Diplopijas tests</t>
  </si>
  <si>
    <t>Iekļauta pielāgota izmeklējumu veikšanas stratēģija, kas paredzēta bērniem (tai skaitā, jaunākiem par 7 gadiem)</t>
  </si>
  <si>
    <t>Prasības iekārtai:</t>
  </si>
  <si>
    <t>STIMULA IZMĒRI: vismaz Goldmana I-V</t>
  </si>
  <si>
    <t xml:space="preserve">Stimula ilgums ne vairāk kā 0.3 </t>
  </si>
  <si>
    <t>Testēšana paredzēta normālā istabas apgaismojumā</t>
  </si>
  <si>
    <t>Automātiska, integrēta fiksācijas kontrole (Eye Tracker) ar Heijl Krakau metodi un video kameru</t>
  </si>
  <si>
    <t>Pamatnes sfēras rādiuss ne mazāk kā 30 cm</t>
  </si>
  <si>
    <t>Pamatnes iluminācija ne mazāk kā 31,5 ASB (10 cd/m2)</t>
  </si>
  <si>
    <t>Perifēro testu veikšana vismaz līdz 70 grādiem</t>
  </si>
  <si>
    <t>Automātisks zīlītes mērījums</t>
  </si>
  <si>
    <t>Darba vietas un papildaprīkojuma iekārtu barošanas avots - 220-240V 50-60Hz</t>
  </si>
  <si>
    <t>Prasības programmatūrai:</t>
  </si>
  <si>
    <t>Komplektācijā iekārtas lietojumprogrammatūra, saderīga ar piegādāto Windows programmatūru</t>
  </si>
  <si>
    <t>Programmatūra ir ar iebūvētu regresijas analīzi (datu salīdzināšana ar vēsturiskajiem datiem)</t>
  </si>
  <si>
    <t>Reālā laikā tiek parādīti:</t>
  </si>
  <si>
    <t>fiksācijas zudums</t>
  </si>
  <si>
    <t>False-pozitīvie</t>
  </si>
  <si>
    <t>False- negatīvie rezultāti</t>
  </si>
  <si>
    <t>Izmeklēšanas datus iespējams izprintēt</t>
  </si>
  <si>
    <t>Izmeklēšanas datu eksports iespējams PDF un DICOM formātos</t>
  </si>
  <si>
    <t>DICOM pakete iekārtas pieslēgšanai pie PACS servera, tai skaitā Modality Worklist un Store</t>
  </si>
  <si>
    <t>Datu saņemšana un sūtīšana uz PACS arhīvu, izmantojot DICOM formātu, pa TCP/IP tīklu</t>
  </si>
  <si>
    <t>Prasības darba stacijai:</t>
  </si>
  <si>
    <t>Dators ar Windows 10 Pro vai jaunāku programmatūru komplektācijā ar vismaz 22'' monitoru, klaviatūru un peli VAI dators, kas integrēts iekārtā</t>
  </si>
  <si>
    <t>Datora veiktspēja piemērota piedāvātās iekārtas un programmatūras lietošanai</t>
  </si>
  <si>
    <t>Savienojums ar iekārtu caur USB savienojuma portu vai līdzvērtīgs risinājums</t>
  </si>
  <si>
    <t>Iespējams savienot ar printeri</t>
  </si>
  <si>
    <t>Dators komplektācijā ar monitoru, klaviatūru un peli</t>
  </si>
  <si>
    <t>Iekārtas programmatūra</t>
  </si>
  <si>
    <t>Pacienta atbildes slēdzis</t>
  </si>
  <si>
    <t>Galds ar regulējamu augstumu</t>
  </si>
  <si>
    <t>Nosaukums: Korpusa rezerves daļas</t>
  </si>
  <si>
    <t>Korpuss priekšējais, Alaris GH (Carefusion atsauces nr. 1000SP00479 vai analogs)</t>
  </si>
  <si>
    <t>Korpuss priekšējais, Alaris Mk4 GH (Carefusion atsauces nr. 1000SP01664 vai analogs)</t>
  </si>
  <si>
    <t>Korpuss aizmugurējais, Alaris GH (Carefusion atsauces nr. 1000SP01115 vai analogs)</t>
  </si>
  <si>
    <t>Nosaukums: Akumulators, Alaris GH</t>
  </si>
  <si>
    <t>Nominālais spriegums 7,2 V</t>
  </si>
  <si>
    <t>Kapacitāte vismaz 2700 mAh</t>
  </si>
  <si>
    <t>Termodrošinātājs 70°C</t>
  </si>
  <si>
    <t>Carefusion atsauces nr. 1000SP01080 vai analogs</t>
  </si>
  <si>
    <t>Stacionārs spirogrāfs ar un bez bronhoprovokācijas moduļa</t>
  </si>
  <si>
    <t>Skaits*</t>
  </si>
  <si>
    <t>1.1.</t>
  </si>
  <si>
    <t>1.1.1.</t>
  </si>
  <si>
    <t>Elpošanas funkcionālās diagnostikas mērījumu veikšana</t>
  </si>
  <si>
    <t xml:space="preserve">Divas iekārtas ar bronhoprovokācijas moduli, divas iekārtas - bez bronhoprovokācijas moduļa </t>
  </si>
  <si>
    <t>Iespējams veikt ne mazāk kā šādus mērījumus: VT, BF, MV, ERV, IC, IRV, VCin, VCex, VCmax, Ti, TE, Ttot, FVC, FEV1, FEV.5, FEV2, FEV3, FEV1%VCmax, FEV1%FVC, PEF, MEF75, MEF50, MEF25, MMEF, FEF75/85, PIF, MIF50, MEF50%MIF50, MVV, BF_MVV, VT_MVV</t>
  </si>
  <si>
    <t>Plūsmas mērījumu veikšana:</t>
  </si>
  <si>
    <t>1.2.3.1.</t>
  </si>
  <si>
    <t>1.2.3.2.</t>
  </si>
  <si>
    <t>Mērījumu diapazons ne mazāk kā no -20 līdz +20 l/s</t>
  </si>
  <si>
    <t>1.2.3.3.</t>
  </si>
  <si>
    <t>1.2.3.4.</t>
  </si>
  <si>
    <t>1.2.4.</t>
  </si>
  <si>
    <t>Tilpuma mērījumu veikšana:</t>
  </si>
  <si>
    <t>1.2.4.1</t>
  </si>
  <si>
    <t>1.2.4.2</t>
  </si>
  <si>
    <t>1.2.4.3</t>
  </si>
  <si>
    <t>Tilpuma aprēķinu izšķirtspēja ne vairāk kā 1 ml</t>
  </si>
  <si>
    <t>1.2.4.4</t>
  </si>
  <si>
    <t>Automātiska BTPS (Body Temperature and Pressure Saturated) korekcija</t>
  </si>
  <si>
    <t>1.2.5.</t>
  </si>
  <si>
    <t>Mutes spiediena mērījumu veikšana:</t>
  </si>
  <si>
    <t>1.2.5.1.</t>
  </si>
  <si>
    <t>Mērījumus nodrošina pjezorezistīvais sensors</t>
  </si>
  <si>
    <t>1.2.5.2.</t>
  </si>
  <si>
    <t>Mērījumu diapazons ne mazāks kā +/- 20 kPa (+/- 150 mm Hg)</t>
  </si>
  <si>
    <t>1.2.5.3</t>
  </si>
  <si>
    <t>Mērījumu precizitāte ne vairāk kā +/-5%</t>
  </si>
  <si>
    <t>1.2.5.4</t>
  </si>
  <si>
    <t>Mērījumu izšķirtspēja ne sliktāka kā 0.001 Pa</t>
  </si>
  <si>
    <t>1.2.6.</t>
  </si>
  <si>
    <t>Bronhoprovokācijas veikšana:</t>
  </si>
  <si>
    <t>1.2.6.1</t>
  </si>
  <si>
    <t>Bronhoprovokācijas moduļa kompresora plūsmas mērījumi robežās vismaz līdz 8 l/min</t>
  </si>
  <si>
    <t>1.2.6.2</t>
  </si>
  <si>
    <t xml:space="preserve">Bronhoprovokācijas moduļa kompresora spiediena mērījumi robežās vismaz līdz 1.4 bar </t>
  </si>
  <si>
    <t>1.2.6.3</t>
  </si>
  <si>
    <t>1.2.7.</t>
  </si>
  <si>
    <t>Prasības datu interpretācijas un arhivēšanas programmai:</t>
  </si>
  <si>
    <t>1.2.7.1</t>
  </si>
  <si>
    <t>Datu interpretācijas programmai jānodrošina 1.2.1. punktā minēto mērījumu attēlošanu un apstrādi</t>
  </si>
  <si>
    <t>1.2.7.2</t>
  </si>
  <si>
    <t>Iespēja veikt paralēli vairākus mērījumus</t>
  </si>
  <si>
    <t>1.2.7.3</t>
  </si>
  <si>
    <t>Iekļautas spirometrijas attēlošanas programmas pieaugušo un pediatrisko pacientu mērījumu attēlošanai</t>
  </si>
  <si>
    <t>1.2.7.4</t>
  </si>
  <si>
    <t>Automātiska interpretācijas funkcija</t>
  </si>
  <si>
    <t>1.2.7.5</t>
  </si>
  <si>
    <t>Testu līkņu salīdzināšanas iespēja</t>
  </si>
  <si>
    <t>1.2.7.6</t>
  </si>
  <si>
    <t>Ietver pacientu datubāzi ar datu dublēšanas/atjaunošanas funkciju</t>
  </si>
  <si>
    <t>Visām darba stacijām (piegādātajām sistēmām) jānodrošina vienota datubāze</t>
  </si>
  <si>
    <t>1.2.7.7</t>
  </si>
  <si>
    <t>Izmeklējumu meklēšana pēc pacientu datiem</t>
  </si>
  <si>
    <t>1.2.7.8</t>
  </si>
  <si>
    <t>Iespēja mainīt rezultātu izkārtojumu slēdzienā</t>
  </si>
  <si>
    <t>1.2.7.9</t>
  </si>
  <si>
    <t>Mērījumu rezultātu saglabāšana ne mazāk kā PDF vai līdzvērtīgā formātā</t>
  </si>
  <si>
    <t>1.2.7.10</t>
  </si>
  <si>
    <t>Iespēja pievienot piezīmes un aprakstus iegūtajiem rezultātiem</t>
  </si>
  <si>
    <t>1.2.8.</t>
  </si>
  <si>
    <t>1.2.8.1</t>
  </si>
  <si>
    <t>Dators ar Windows 10 Pro vai jaunāku programmatūru komplektācijā ar vismaz 22'' monitoru, klaviatūru un peli</t>
  </si>
  <si>
    <t>1.2.8.2</t>
  </si>
  <si>
    <t>Datora veiktspēja atbilstoša piedāvātā spirogrāfa un programmatūras lietošanai</t>
  </si>
  <si>
    <t>Pretendentam jāiekļauj piedāvājumā nepieciešamās operētājsistēmas un programmatūras licences risinājuma darbībai aprakstītajā apjomā.</t>
  </si>
  <si>
    <t>1.2.8.3</t>
  </si>
  <si>
    <t>1.2.8.4</t>
  </si>
  <si>
    <t>1.2.8.5</t>
  </si>
  <si>
    <t xml:space="preserve">Darba stacija ar spirogrāfu un printeri izvietota uz pārvietojama galdiņa, iekļauts komplektācijā. Galdiņa riteņi aprīkoti ar bremzēm. </t>
  </si>
  <si>
    <t>1.2.8.6</t>
  </si>
  <si>
    <t>Komplektācijā iekļauts krāsainais printeris</t>
  </si>
  <si>
    <t>1.2.9.</t>
  </si>
  <si>
    <t>1.2.10.</t>
  </si>
  <si>
    <t>Iekārtu iespējams savienot ar slimnīcas informācijas sistēmu (SIS) (HL7 interfeiss):</t>
  </si>
  <si>
    <t>1.2.10.1.</t>
  </si>
  <si>
    <t>Piedāvājumā jāiekļauj visas nepieciešamās licences un lietojumprogrammu saskarnes apraksti (API - application programming interface), lai varētu tikt nodrošināta integrācija ar pasūtītāja SIS sistēmu. </t>
  </si>
  <si>
    <t>1.2.10.2.</t>
  </si>
  <si>
    <t>Sistēmai jānodrošina Worklist funkcija, izvēloties izmeklējumus pēc modalitātes, pacienta datiem, nosūtītāja, izmeklējuma zonas, datuma. Worklist jānodrošina funkcija HL7 datu iesūtīšana.</t>
  </si>
  <si>
    <t>1.2.10.3.</t>
  </si>
  <si>
    <t>Iespējama ārsta slēdziena eksportēšana uz SIS (PDF vai līdzvērtīgā formātā)</t>
  </si>
  <si>
    <t>1.2.11.</t>
  </si>
  <si>
    <r>
      <rPr>
        <u/>
        <sz val="11"/>
        <rFont val="Times New Roman"/>
        <family val="1"/>
        <charset val="186"/>
      </rPr>
      <t>Vēlama</t>
    </r>
    <r>
      <rPr>
        <sz val="11"/>
        <rFont val="Times New Roman"/>
        <family val="1"/>
        <charset val="186"/>
      </rPr>
      <t xml:space="preserve"> iespēja automātiski iegūt datus par katras iekārtas darbības noslodzi (piemēram, veikto izmeklējumu skaitu ar konkrēto iekārtu), iespējami pielāgoti risinājumi</t>
    </r>
  </si>
  <si>
    <t>Spirogrāfs ar bronhoprovokācijas moduli</t>
  </si>
  <si>
    <t>1.3.2.</t>
  </si>
  <si>
    <t>Spirogrāfs bez bronhoprovokācijas moduļa</t>
  </si>
  <si>
    <t>Nepieciešamie kalibrēšanas instrumenti (ja nepieciešams)</t>
  </si>
  <si>
    <t>Datu interpretēšanas un arhivēšanas programmatūra</t>
  </si>
  <si>
    <t>Pārvietojams galdiņš iekārtas izvietošanai</t>
  </si>
  <si>
    <t>Tintes vai lāzera printeris</t>
  </si>
  <si>
    <t>HL7 interfeiss iekārtas savienošanai ar SIS</t>
  </si>
  <si>
    <t>Iemutes ar filtriem</t>
  </si>
  <si>
    <t>Deguna klipši</t>
  </si>
  <si>
    <t>Citi piederumi, kas nepieciešami piedāvātajai iekārtai, lai nodrošinātu tehniskajā aprakstā norādīto funkcionalitāti un/vai pieejamie papildinājumi. (rindiņas atļauts papildināt zemāk pēc nepieciešamības, vienā rindiņā ierakstīt ne vairāk kā vienu piederumu)</t>
  </si>
  <si>
    <r>
      <t>Komplektācija</t>
    </r>
    <r>
      <rPr>
        <i/>
        <sz val="11"/>
        <rFont val="Times New Roman"/>
        <family val="1"/>
        <charset val="186"/>
      </rPr>
      <t xml:space="preserve"> (iekļauta iekārtas cenā, tiek piegādāta kopā ar katru iekārtu)</t>
    </r>
    <r>
      <rPr>
        <b/>
        <sz val="11"/>
        <rFont val="Times New Roman"/>
        <family val="1"/>
        <charset val="186"/>
      </rPr>
      <t>:</t>
    </r>
  </si>
  <si>
    <r>
      <t>Spirogrāfu modifikācijas</t>
    </r>
    <r>
      <rPr>
        <i/>
        <sz val="11"/>
        <rFont val="Times New Roman"/>
        <family val="1"/>
        <charset val="186"/>
      </rPr>
      <t xml:space="preserve"> </t>
    </r>
  </si>
  <si>
    <t>4 (divi no katras modifikācijas)</t>
  </si>
  <si>
    <t>Pacienta vitālo funkciju monitors</t>
  </si>
  <si>
    <t>1. pozīcija - Stacionārs spirogrāfs ar un bez bronhoprovokācijas moduļa</t>
  </si>
  <si>
    <r>
      <t xml:space="preserve">Nosaukums: Stacionārs spirogrāfs ar un bez bronhoprovokācijas moduļa </t>
    </r>
    <r>
      <rPr>
        <i/>
        <sz val="11"/>
        <color theme="1"/>
        <rFont val="Times New Roman"/>
        <family val="1"/>
        <charset val="186"/>
      </rPr>
      <t>(Nom. kods 20005004)</t>
    </r>
  </si>
  <si>
    <t>1.4.8.</t>
  </si>
  <si>
    <t>1.4.9.</t>
  </si>
  <si>
    <t>1.4.10</t>
  </si>
  <si>
    <t>1.5.</t>
  </si>
  <si>
    <t>1.5.1.</t>
  </si>
  <si>
    <t>1.5.2.</t>
  </si>
  <si>
    <t>1.5.3.</t>
  </si>
  <si>
    <t>Stacionārs spirogrāfs ar bronhoprovokācijas moduli</t>
  </si>
  <si>
    <t>Stacionārs spirogrāfs bez bronhoprovokācijas moduļa</t>
  </si>
  <si>
    <t>2. pozīcija - Pacienta vitālo funkciju monitors</t>
  </si>
  <si>
    <t xml:space="preserve">Citi piederumi vai papildus komplektācija, kas nepieciešamas piedāvātajai ierīcei, lai nodrošinātu tehniskajā aprakstā norādīto funkcionalitāti. </t>
  </si>
  <si>
    <t>Pacientu transporta mākslīgās plaušu ventilācijas iekārta</t>
  </si>
  <si>
    <t xml:space="preserve">3. </t>
  </si>
  <si>
    <t>3.2.2.</t>
  </si>
  <si>
    <t>3.2.3.</t>
  </si>
  <si>
    <t>3.2.4.</t>
  </si>
  <si>
    <t>3.2.5.</t>
  </si>
  <si>
    <t>3.2.6.</t>
  </si>
  <si>
    <t>3.2.7.</t>
  </si>
  <si>
    <t>.</t>
  </si>
  <si>
    <t>3.2.8.</t>
  </si>
  <si>
    <t>3.2.9.</t>
  </si>
  <si>
    <t>3.2.10.</t>
  </si>
  <si>
    <t>3.2.11.</t>
  </si>
  <si>
    <t>3.2.12.</t>
  </si>
  <si>
    <t>3.2.13.</t>
  </si>
  <si>
    <t>3.2.15.</t>
  </si>
  <si>
    <t>3.2.14.</t>
  </si>
  <si>
    <t>3.2.16.</t>
  </si>
  <si>
    <t>3.2.18.</t>
  </si>
  <si>
    <t>3.2.17.</t>
  </si>
  <si>
    <t>3.2.19.</t>
  </si>
  <si>
    <t>3.2.20.</t>
  </si>
  <si>
    <t>3.2.20.1.</t>
  </si>
  <si>
    <t>3.2.20.2.</t>
  </si>
  <si>
    <t>3.2.20.3.</t>
  </si>
  <si>
    <t>3.2.20.4.</t>
  </si>
  <si>
    <t>3.2.20.5.</t>
  </si>
  <si>
    <t>3.2.20.6.</t>
  </si>
  <si>
    <t>3.2.20.7.</t>
  </si>
  <si>
    <t>3.2.20.8.</t>
  </si>
  <si>
    <t>3.2.20.9.</t>
  </si>
  <si>
    <t>3.2.20.10.</t>
  </si>
  <si>
    <t>3.2.20.11.</t>
  </si>
  <si>
    <t>3.2.20.12.</t>
  </si>
  <si>
    <t>3.2.20.13.</t>
  </si>
  <si>
    <t>3.2.21.</t>
  </si>
  <si>
    <t>3.2.21.1.</t>
  </si>
  <si>
    <t>3.2.21.2.</t>
  </si>
  <si>
    <t>3.2.21.3.</t>
  </si>
  <si>
    <t>3.2.21.4.</t>
  </si>
  <si>
    <t>3.2.21.5.</t>
  </si>
  <si>
    <t>3.2.21.6.</t>
  </si>
  <si>
    <t>3.2.21.7.</t>
  </si>
  <si>
    <t>3.2.21.8.</t>
  </si>
  <si>
    <t>3.2.21.9.</t>
  </si>
  <si>
    <t>3.2.22.</t>
  </si>
  <si>
    <t>3.2.22.1.</t>
  </si>
  <si>
    <t>3.2.22.2.</t>
  </si>
  <si>
    <t>3.2.22.3.</t>
  </si>
  <si>
    <t>3.2.22.4.</t>
  </si>
  <si>
    <t>3.2.22.5.</t>
  </si>
  <si>
    <t>3.2.22.6.</t>
  </si>
  <si>
    <t>3.2.22.7.</t>
  </si>
  <si>
    <t>3.2.22.8.</t>
  </si>
  <si>
    <t>3.2.22.9.</t>
  </si>
  <si>
    <t>3.2.22.10.</t>
  </si>
  <si>
    <t>3.2.22.11.</t>
  </si>
  <si>
    <t>3.2.22.12.</t>
  </si>
  <si>
    <t>3.2.22.13.</t>
  </si>
  <si>
    <t>3.2.22.14.</t>
  </si>
  <si>
    <t>3.2.22.15.</t>
  </si>
  <si>
    <t>3.2.22.16.</t>
  </si>
  <si>
    <t>3.2.22.17.</t>
  </si>
  <si>
    <t>3.2.22.18.</t>
  </si>
  <si>
    <t>3.2.22.19.</t>
  </si>
  <si>
    <t>3.2.22.20.</t>
  </si>
  <si>
    <t>3.2.22.21.</t>
  </si>
  <si>
    <t>3.2.22.22.</t>
  </si>
  <si>
    <t>3.2.22.23.</t>
  </si>
  <si>
    <t>3.2.22.24.</t>
  </si>
  <si>
    <t>3.2.22.25.</t>
  </si>
  <si>
    <t>3.2.23.</t>
  </si>
  <si>
    <t>3.2.23.1.</t>
  </si>
  <si>
    <t>3.2.23.2.</t>
  </si>
  <si>
    <t>3.2.23.3.</t>
  </si>
  <si>
    <t>3.2.23.4.</t>
  </si>
  <si>
    <t>3.2.23.5.</t>
  </si>
  <si>
    <t>3.2.23.6.</t>
  </si>
  <si>
    <t>3.2.23.7.</t>
  </si>
  <si>
    <t>3.2.23.8.</t>
  </si>
  <si>
    <t>3.2.23.9.</t>
  </si>
  <si>
    <t>3.2.23.10.</t>
  </si>
  <si>
    <t>3.3.</t>
  </si>
  <si>
    <t>3.3.1.</t>
  </si>
  <si>
    <t>3.3.2.</t>
  </si>
  <si>
    <t>3.3.3.</t>
  </si>
  <si>
    <t>3.3.4.</t>
  </si>
  <si>
    <t>3.3.5.</t>
  </si>
  <si>
    <t>3.3.6.</t>
  </si>
  <si>
    <t>3.3.7.</t>
  </si>
  <si>
    <t>3.4.2.</t>
  </si>
  <si>
    <t>3.4.3.</t>
  </si>
  <si>
    <t>3.4.4.</t>
  </si>
  <si>
    <t>3.4.5.</t>
  </si>
  <si>
    <t>3.4.6.</t>
  </si>
  <si>
    <t>3.4.7.</t>
  </si>
  <si>
    <t>3.4.8.</t>
  </si>
  <si>
    <t>3. pozīcija</t>
  </si>
  <si>
    <t>4. pozīcija - Infūziju sūknis</t>
  </si>
  <si>
    <t>4. pozīcija</t>
  </si>
  <si>
    <t>5.1.</t>
  </si>
  <si>
    <r>
      <t>Vēlama</t>
    </r>
    <r>
      <rPr>
        <sz val="11"/>
        <color indexed="8"/>
        <rFont val="Times New Roman"/>
        <family val="1"/>
        <charset val="186"/>
      </rPr>
      <t xml:space="preserve"> iespēja automātiski iegūt datus par katras iekārtas darbības noslodzi (piemēram, veikto izmeklējumu skaitu ar konkrēto iekārtu), iespējami pielāgoti risinājumi</t>
    </r>
  </si>
  <si>
    <t>5.1.1.</t>
  </si>
  <si>
    <t>5.2.</t>
  </si>
  <si>
    <t>5.2.1.</t>
  </si>
  <si>
    <t>5.2.2.</t>
  </si>
  <si>
    <t>5.2.3.</t>
  </si>
  <si>
    <t>5.2.3.1.</t>
  </si>
  <si>
    <t>5.2.3.2.</t>
  </si>
  <si>
    <t>5.2.3.3.</t>
  </si>
  <si>
    <t>5.2.4.</t>
  </si>
  <si>
    <t>5.2.4.1.</t>
  </si>
  <si>
    <t>5.2.4.2.</t>
  </si>
  <si>
    <t>5.2.4.3.</t>
  </si>
  <si>
    <t>5.2.4.4.</t>
  </si>
  <si>
    <t>5.2.4.5.</t>
  </si>
  <si>
    <t>5.2.4.6.</t>
  </si>
  <si>
    <t>5.2.4.7.</t>
  </si>
  <si>
    <t>5.2.5.</t>
  </si>
  <si>
    <t>5.2.5.1.</t>
  </si>
  <si>
    <t>5.2.5.2.</t>
  </si>
  <si>
    <t>5.2.5.3.</t>
  </si>
  <si>
    <t>5.2.5.4.</t>
  </si>
  <si>
    <t>5.2.5.5.</t>
  </si>
  <si>
    <t>5.2.6.</t>
  </si>
  <si>
    <t>5.2.6.1.</t>
  </si>
  <si>
    <t>5.2.6.2.</t>
  </si>
  <si>
    <t>5.2.6.3.</t>
  </si>
  <si>
    <t>5.2.6.4.</t>
  </si>
  <si>
    <t>5.3.</t>
  </si>
  <si>
    <t>Papildus komplektācija (tiek norādīta cena par katru piederumu atsevišķi, tiks pasūtīti pēc nepieciešamības, norādīto piederumu cena tiek iekļauta vērtējamajā cenā):</t>
  </si>
  <si>
    <t>Piederumi, saderīgi ar piedāvāto iekārtu (tiek norādīta cena par katru piederumu atsevišķi, tiks pasūtīti pēc nepieciešamības, papildus norādīto piederumu cena netiek iekļauta vērtējamajā cenā):</t>
  </si>
  <si>
    <t>5.3.1.</t>
  </si>
  <si>
    <t>5.3.2.</t>
  </si>
  <si>
    <t>5.3.3.</t>
  </si>
  <si>
    <t>5.3.4.</t>
  </si>
  <si>
    <t>5.3.5.</t>
  </si>
  <si>
    <t>5.4.</t>
  </si>
  <si>
    <t>5.4.1.</t>
  </si>
  <si>
    <t>5.4.2.</t>
  </si>
  <si>
    <t>6.1.</t>
  </si>
  <si>
    <r>
      <t xml:space="preserve">Nosaukums:  Kompjuterizēts perimetrs redzes lauka noteikšanai </t>
    </r>
    <r>
      <rPr>
        <i/>
        <sz val="11"/>
        <rFont val="Times New Roman"/>
        <family val="1"/>
        <charset val="186"/>
      </rPr>
      <t>(Nom. kods. 20001006)</t>
    </r>
  </si>
  <si>
    <t>6.1.1.</t>
  </si>
  <si>
    <t>6.2.</t>
  </si>
  <si>
    <t>6.2.1.</t>
  </si>
  <si>
    <t>6.2.2.</t>
  </si>
  <si>
    <t>6.3.</t>
  </si>
  <si>
    <t>6.2.4.</t>
  </si>
  <si>
    <t>6.2.5.</t>
  </si>
  <si>
    <t>6.2.6.</t>
  </si>
  <si>
    <t>6.3.1.</t>
  </si>
  <si>
    <t>6.3.2.</t>
  </si>
  <si>
    <t>Ginekoloģijas izmeklējumu kušete/krēsls</t>
  </si>
  <si>
    <t>7.1.</t>
  </si>
  <si>
    <t>7.1.1.</t>
  </si>
  <si>
    <t>7.2.</t>
  </si>
  <si>
    <t>7.2.1.</t>
  </si>
  <si>
    <t>7.2.2.</t>
  </si>
  <si>
    <t>7.2.3.</t>
  </si>
  <si>
    <t>7.2.4.</t>
  </si>
  <si>
    <t>Alaris perfuzoru rezerves daļas</t>
  </si>
  <si>
    <t>Akumulators, Alaris GH</t>
  </si>
  <si>
    <t>Skatīt pie pozīcijas</t>
  </si>
  <si>
    <t>Pretendentam tehniskajā piedāvājumā jānorāda risinājumā izmantotās datubāzes pārvaldības sistēmas un piedāvājumā jāiekļauj nepieciešamās licences.</t>
  </si>
  <si>
    <t>1.2.7.6.1.</t>
  </si>
  <si>
    <t>1.2.7.6.2.</t>
  </si>
  <si>
    <t>Skābekļa un gaisa padeves paaugstināts/pazemināts spiediens</t>
  </si>
  <si>
    <t>Iekārtai piemērots elpināšanas kontūra komplekts, kas iekļauj visus nepieciešamos papildus piederumus (piem, izelpas vārstu, ūdens savācēja traukus, filtrus utml.) jaundzimušajiem (vismaz 10 gab.), pediatriskajiem  (vismaz 10 gab.) un pieaugušajiem (vismaz 10 gab.) pacientiem pilnvērtīga elpināšanas procesa nodrošināšanai atbilstoši ražotāja norādījumiem</t>
  </si>
  <si>
    <t>Integrēta uzlādējama baterija spēj nodrošināt infūziju ar vidējo ātrumu 25 ml/h vismaz 12 stundas</t>
  </si>
  <si>
    <t>Sūknī ievietojamas tikai viena veida sistēmas</t>
  </si>
  <si>
    <t>Darbināms no akumulatora un no elektrotīkla 220-240V, 50Hz</t>
  </si>
  <si>
    <t>Kabelis savienojošais SpO2, daudzreizlietojams, garums vismaz 2m, ja nepieciešams</t>
  </si>
  <si>
    <t xml:space="preserve">Vismaz piecu dažādu izmēru manšetes, kuras nosedz izmēru diapazonu vismaz no 10 -40 cm. Norādīt izmērus: </t>
  </si>
  <si>
    <t>Kabelis savienojošais neinvazīvā asinsspiediena (ja attiecināms)</t>
  </si>
  <si>
    <t>Saimnieciski visizdevīgākā piedāvājuma vērtēšanai norādāmā papildus informācija</t>
  </si>
  <si>
    <t>B</t>
  </si>
  <si>
    <r>
      <t>Jānorāda Preces ražotāja noteiktais preces maksimālais lietošanas ilgums (</t>
    </r>
    <r>
      <rPr>
        <i/>
        <sz val="11"/>
        <color theme="1"/>
        <rFont val="Times New Roman"/>
        <family val="1"/>
        <charset val="186"/>
      </rPr>
      <t>gados</t>
    </r>
    <r>
      <rPr>
        <sz val="11"/>
        <color theme="1"/>
        <rFont val="Times New Roman"/>
        <family val="1"/>
        <charset val="186"/>
      </rPr>
      <t>)</t>
    </r>
  </si>
  <si>
    <t>C</t>
  </si>
  <si>
    <t>D</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</si>
  <si>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t>
    </r>
  </si>
  <si>
    <t>E</t>
  </si>
  <si>
    <t>Daļa</t>
  </si>
  <si>
    <t>VĒRTĒŠANAS KRITĒRIJI</t>
  </si>
  <si>
    <t>ĪPATSVARS</t>
  </si>
  <si>
    <t>A</t>
  </si>
  <si>
    <r>
      <t>Preču kopējās (</t>
    </r>
    <r>
      <rPr>
        <i/>
        <sz val="10"/>
        <rFont val="Times New Roman"/>
        <family val="1"/>
        <charset val="186"/>
      </rPr>
      <t>iegāde, piederumi un tehniskā apkope</t>
    </r>
    <r>
      <rPr>
        <sz val="10"/>
        <rFont val="Times New Roman"/>
        <family val="1"/>
        <charset val="186"/>
      </rPr>
      <t>) izmaksas</t>
    </r>
  </si>
  <si>
    <t>Preces maksimālais lietošanas ilgums</t>
  </si>
  <si>
    <t>Elektroenerģijas patēriņš</t>
  </si>
  <si>
    <t>5</t>
  </si>
  <si>
    <t>∑</t>
  </si>
  <si>
    <t>Jānorāda iekārtas darbības laiks no akumulators (h)</t>
  </si>
  <si>
    <t>Svars bez akumulatora, piederumiem un statīva nav lielāks par 3 kg</t>
  </si>
  <si>
    <t>Skābekļa padeve no skābekļa balona un Slimnīcas centrālās skābekļa padeves nodrošinot darbību spiediena diapazonā vismaz 4-6 bar</t>
  </si>
  <si>
    <t>Savienojošā skābekļa caurule ne īsāka par 3 m un ar AGA tipa konektoru (darbam no LIV tipa balona)</t>
  </si>
  <si>
    <t>Trauksmes, parametru un režīmu izmaiņu saglabāšana atmiņā, iespēja saglabāt ne mazāk par 500 notikumiem</t>
  </si>
  <si>
    <r>
      <t>Neinvazīvs</t>
    </r>
    <r>
      <rPr>
        <sz val="10"/>
        <rFont val="Times New Roman"/>
        <family val="1"/>
        <charset val="186"/>
      </rPr>
      <t xml:space="preserve"> CO2 mērījumu modulis</t>
    </r>
  </si>
  <si>
    <t>Ventilācijas frekvence vismaz 5 – 80 reizes/min</t>
  </si>
  <si>
    <r>
      <t>Atbalsta spiediens 0 – 60 cmH</t>
    </r>
    <r>
      <rPr>
        <vertAlign val="subscript"/>
        <sz val="10"/>
        <rFont val="Times New Roman"/>
        <family val="1"/>
        <charset val="186"/>
      </rPr>
      <t>2</t>
    </r>
    <r>
      <rPr>
        <sz val="10"/>
        <rFont val="Times New Roman"/>
        <family val="1"/>
        <charset val="186"/>
      </rPr>
      <t>O virs РЕЕР</t>
    </r>
  </si>
  <si>
    <t>Aprīkota ar LIV balonam (tilpums 2l vai 3l) piemērotu stiprinājumu iekārtas pārvietošanai rokās</t>
  </si>
  <si>
    <t>LIV balonam (tilpums 2l vai 3l) piemērots stiprinājums iekārtas pārvietošanai rokās</t>
  </si>
  <si>
    <r>
      <t>PetCO</t>
    </r>
    <r>
      <rPr>
        <vertAlign val="subscript"/>
        <sz val="10"/>
        <rFont val="Times New Roman"/>
        <family val="1"/>
        <charset val="186"/>
      </rPr>
      <t>2</t>
    </r>
  </si>
  <si>
    <t>Mērīšanas kļūda ne zemāka par +/- 3 mmHg</t>
  </si>
  <si>
    <t>Jānorāda iekārtas darbības laiks no akumulatora (h)</t>
  </si>
  <si>
    <t>Iekārtas darbības laiks no akumulatora (h)</t>
  </si>
  <si>
    <r>
      <t xml:space="preserve">Vēlama nodrošināšana iekārtas klīnisko datu integrācija ar ražotāja </t>
    </r>
    <r>
      <rPr>
        <i/>
        <sz val="10"/>
        <rFont val="Times New Roman"/>
        <family val="1"/>
        <charset val="186"/>
      </rPr>
      <t>Philips</t>
    </r>
    <r>
      <rPr>
        <sz val="10"/>
        <rFont val="Times New Roman"/>
        <family val="1"/>
        <charset val="186"/>
      </rPr>
      <t xml:space="preserve"> klīniskās pacientu datu uzskaites sistēmu </t>
    </r>
    <r>
      <rPr>
        <i/>
        <sz val="10"/>
        <rFont val="Times New Roman"/>
        <family val="1"/>
        <charset val="186"/>
      </rPr>
      <t>ICCA (IntelliSpace Critical Care &amp; Anesthesia)</t>
    </r>
    <r>
      <rPr>
        <sz val="10"/>
        <rFont val="Times New Roman"/>
        <family val="1"/>
        <charset val="186"/>
      </rPr>
      <t xml:space="preserve">, izmantojot </t>
    </r>
    <r>
      <rPr>
        <i/>
        <sz val="10"/>
        <rFont val="Times New Roman"/>
        <family val="1"/>
        <charset val="186"/>
      </rPr>
      <t>IntelliBridge Enterprise</t>
    </r>
    <r>
      <rPr>
        <sz val="10"/>
        <rFont val="Times New Roman"/>
        <family val="1"/>
        <charset val="186"/>
      </rPr>
      <t xml:space="preserve"> interfeisa sistēmu</t>
    </r>
  </si>
  <si>
    <t>Iekārtas darbība no akumulatora (h)</t>
  </si>
  <si>
    <t>Vēlama nodrošināšana iekārtas klīnisko datu integrācija ar ražotāja Philips klīniskās pacientu datu uzskaites sistēmu ICCA (IntelliSpace Critical Care &amp; Anesthesia), izmantojot IntelliBridge Enterprise interfeisa sistēmu</t>
  </si>
  <si>
    <t>Pieejams binokulārais autovadītāju tests</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</si>
  <si>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B+C+D</t>
    </r>
  </si>
  <si>
    <t>10</t>
  </si>
  <si>
    <t>Iekārtai nav nepieciešama kalibrēšana</t>
  </si>
  <si>
    <t>nr.</t>
  </si>
  <si>
    <t>Obligātās prasības iekārtām un iesniegtajam piedāvājumam</t>
  </si>
  <si>
    <t>Ražotāja apliecinājums 1, 1.lpp</t>
  </si>
  <si>
    <t xml:space="preserve">Piedāvājumam jāpievieno: </t>
  </si>
  <si>
    <t xml:space="preserve">Preces ražotāja izsniegta autorizācijas vēstule, kas apliecina, ka pretendents ir tiesīgs izplatīt un nodrošināt tehnisko apkalpošanu* piedāvātai Precei Latvijas Republikā. Vai arī ražotāja apliecinājums, ka autorizācija nav nepieciešama. Ja iesniegtais piedāvājums sastāv no dažāda ražotāja iekārtām autorizācijas vēstule jāiesniedz par katru ražotāju. </t>
  </si>
  <si>
    <t xml:space="preserve">Piedāvātas Preces atbilstības deklarācijas kopija. (Ja piedāvātās sistēmas komplektācija sastāv no vairākām iekārtām nepieciešams iesniegt atbilstības deklarācijas kopiju par katru iekārtu)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</si>
  <si>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</si>
  <si>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</si>
  <si>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</si>
  <si>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</si>
  <si>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Izmaksas norādīt sadaļā "Iekārtu tehniskā apkalpošana"</t>
  </si>
  <si>
    <t>Prasības precei:</t>
  </si>
  <si>
    <t>Piedāvātā Prece ir jauna, iepriekš nelietota un nav izmantota prezentācijās; tā nesatur iepriekš lietotas vai atjaunotas sastāvdaļas vai komponentes. Tā ir ražota ne agrāk kā 12 mēnešus pirms piegādes.</t>
  </si>
  <si>
    <t>Piedāvājot savu preci, pretendents apstiprina preces nosacījumu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</si>
  <si>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</si>
  <si>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</si>
  <si>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</si>
  <si>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 xml:space="preserve">Norādīt piegādes laiku: </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</si>
  <si>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</si>
  <si>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</si>
  <si>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</si>
  <si>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</si>
  <si>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</si>
  <si>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</si>
  <si>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</si>
  <si>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</si>
  <si>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</si>
  <si>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</si>
  <si>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r>
      <rPr>
        <sz val="12"/>
        <rFont val="Times New Roman"/>
        <family val="1"/>
        <charset val="186"/>
      </rPr>
      <t>Tehniskā uzraudzība jād</t>
    </r>
    <r>
      <rPr>
        <sz val="12"/>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</si>
  <si>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</si>
  <si>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</si>
  <si>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</si>
  <si>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</si>
  <si>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</si>
  <si>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</si>
  <si>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</si>
  <si>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</si>
  <si>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</si>
  <si>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</si>
  <si>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</si>
  <si>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</si>
  <si>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</si>
  <si>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</si>
  <si>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Ja iekārtai periodiski veicamo darbu saturs mainās, tad iekārtu tehniskās apkalpošanas piedāvājumā katru periodiski veicamā darba veidu norādīt atsevišķi, veidojot papildus rindas pēc nepieciešamības</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</si>
  <si>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</si>
  <si>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</si>
  <si>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</si>
  <si>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</si>
  <si>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t>Izmantojot apsildāmu pneimotahogrāfijas sensoru vai līdzvērtīgs risinājums</t>
  </si>
  <si>
    <t>Mērījumu diapazons ne mazāk kā no -18 līdz +18 l/s</t>
  </si>
  <si>
    <t>Plūsmas sensora precizitāte diapazonā no -16 līdz +16 l/s ne vairāk kā 2%</t>
  </si>
  <si>
    <t>Plūsmas sensora izšķirtspēja ne sliktāka kā 10 ml/s</t>
  </si>
  <si>
    <t>Tilpuma aprēķinu precizitāte ne sliktāka kā  ± 3 %</t>
  </si>
  <si>
    <t>Bronhoprovokācijas moduļa nebulaizers ir saspiesta gaisa tipa nebulaizers ar izejas jaudu ne mazāku kā  180 mg/min</t>
  </si>
  <si>
    <t xml:space="preserve">Komplektācijā iekļauti nepieciešamie kalibrēšanas instrumenti (ja nepieciešami) </t>
  </si>
  <si>
    <t xml:space="preserve">Saimnieciski visizdevīgākā piedāvājuma vērtēšanai norādāmā papildus informācija 
Pretendenta piedāvājums, atsauce uz informatīvo materiālu vai ražotāja apliecinājumu </t>
  </si>
  <si>
    <r>
      <rPr>
        <i/>
        <sz val="8"/>
        <color rgb="FFFF0000"/>
        <rFont val="Times New Roman"/>
        <family val="1"/>
        <charset val="186"/>
      </rPr>
      <t>*</t>
    </r>
    <r>
      <rPr>
        <i/>
        <sz val="8"/>
        <color theme="1"/>
        <rFont val="Times New Roman"/>
        <family val="1"/>
        <charset val="186"/>
      </rPr>
      <t>Piezīme. Vērtējamā summa</t>
    </r>
  </si>
  <si>
    <r>
      <t xml:space="preserve">Komisija katrā daļā piešķir īpatsvaru (punktu skaitu), šādā kārtībā:
1) A (Preču kopējās izmaksas) un D (Elektroenerģijas patēriņš) daļai - viszemākajai vērtība tiek piešķirts maksimālais punktu skaits
2) Nākamās vērtības A (Preču kopējās izmaksas) un D (Elektroenerģijas patēriņš) daļai tiek aprēķinātas proporcionāli
A vai D = (A vai D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C daļai tiek piešķirti 5 punkti par prasību izpildi vai 0 punkti par neatbilstību prasībai; </t>
    </r>
    <r>
      <rPr>
        <sz val="11"/>
        <color rgb="FFFF0000"/>
        <rFont val="Times New Roman"/>
        <family val="1"/>
        <charset val="186"/>
      </rPr>
      <t xml:space="preserve">
</t>
    </r>
  </si>
  <si>
    <r>
      <t xml:space="preserve">Cena </t>
    </r>
    <r>
      <rPr>
        <b/>
        <sz val="11"/>
        <color theme="1"/>
        <rFont val="Times New Roman"/>
        <family val="1"/>
        <charset val="186"/>
      </rPr>
      <t xml:space="preserve">(A), </t>
    </r>
    <r>
      <rPr>
        <sz val="11"/>
        <color theme="1"/>
        <rFont val="Times New Roman"/>
        <family val="1"/>
        <charset val="186"/>
      </rPr>
      <t>maksimālais punktu skaits</t>
    </r>
  </si>
  <si>
    <t>Skaits***</t>
  </si>
  <si>
    <r>
      <t xml:space="preserve">Jānorāda Preces ražotāja noteiktais preces maksimālais lietošanas ilgums (gados) </t>
    </r>
    <r>
      <rPr>
        <b/>
        <sz val="11"/>
        <color theme="1"/>
        <rFont val="Times New Roman"/>
        <family val="1"/>
        <charset val="186"/>
      </rPr>
      <t>(B)</t>
    </r>
    <r>
      <rPr>
        <sz val="11"/>
        <color theme="1"/>
        <rFont val="Times New Roman"/>
        <family val="1"/>
        <charset val="186"/>
      </rPr>
      <t>, maksimālais punktu skaits</t>
    </r>
  </si>
  <si>
    <r>
      <t xml:space="preserve">Iekārtai nav nepieciešama kalibrēšana </t>
    </r>
    <r>
      <rPr>
        <b/>
        <sz val="11"/>
        <color theme="1"/>
        <rFont val="Times New Roman"/>
        <family val="1"/>
        <charset val="186"/>
      </rPr>
      <t>(C)</t>
    </r>
    <r>
      <rPr>
        <sz val="11"/>
        <color theme="1"/>
        <rFont val="Times New Roman"/>
        <family val="1"/>
        <charset val="186"/>
      </rPr>
      <t xml:space="preserve"> , maksimālais punktu skaits</t>
    </r>
  </si>
  <si>
    <t>Kopā</t>
  </si>
  <si>
    <r>
      <t>Piederumi, saderīgi ar piedāvāto iekārtu</t>
    </r>
    <r>
      <rPr>
        <sz val="11"/>
        <rFont val="Times New Roman"/>
        <family val="1"/>
        <charset val="186"/>
      </rPr>
      <t xml:space="preserve"> </t>
    </r>
    <r>
      <rPr>
        <i/>
        <sz val="11"/>
        <rFont val="Times New Roman"/>
        <family val="1"/>
        <charset val="186"/>
      </rPr>
      <t>(tiek norādīta cena par vienu vienību, tiks pasūtīti pēc nepieciešamības,  papildus norādīto piederumu cena netiek iekļauta vērtējamajā cenā)</t>
    </r>
    <r>
      <rPr>
        <b/>
        <sz val="11"/>
        <rFont val="Times New Roman"/>
        <family val="1"/>
        <charset val="186"/>
      </rPr>
      <t>:</t>
    </r>
  </si>
  <si>
    <t>F</t>
  </si>
  <si>
    <t>Mērīšanas preciziāte ne zemāka par +/- 3 mmHg</t>
  </si>
  <si>
    <r>
      <t xml:space="preserve">Iekārtas darbības laiks no akumulatora </t>
    </r>
    <r>
      <rPr>
        <b/>
        <sz val="11"/>
        <color theme="1"/>
        <rFont val="Times New Roman"/>
        <family val="1"/>
        <charset val="186"/>
      </rPr>
      <t>(E)</t>
    </r>
    <r>
      <rPr>
        <sz val="11"/>
        <color theme="1"/>
        <rFont val="Times New Roman"/>
        <family val="1"/>
        <charset val="186"/>
      </rPr>
      <t>,</t>
    </r>
    <r>
      <rPr>
        <b/>
        <sz val="11"/>
        <color theme="1"/>
        <rFont val="Times New Roman"/>
        <family val="1"/>
        <charset val="186"/>
      </rPr>
      <t xml:space="preserve"> </t>
    </r>
    <r>
      <rPr>
        <sz val="11"/>
        <color theme="1"/>
        <rFont val="Times New Roman"/>
        <family val="1"/>
        <charset val="186"/>
      </rPr>
      <t>maksimālais punktu skaits</t>
    </r>
  </si>
  <si>
    <r>
      <t xml:space="preserve">Mērīšanas kļūda ne zemāka par +/- 3 mmHg </t>
    </r>
    <r>
      <rPr>
        <b/>
        <sz val="11"/>
        <color theme="1"/>
        <rFont val="Times New Roman"/>
        <family val="1"/>
        <charset val="186"/>
      </rPr>
      <t>(F)</t>
    </r>
    <r>
      <rPr>
        <sz val="11"/>
        <color theme="1"/>
        <rFont val="Times New Roman"/>
        <family val="1"/>
        <charset val="186"/>
      </rPr>
      <t>, maksimālais punktu skaits</t>
    </r>
  </si>
  <si>
    <t>G</t>
  </si>
  <si>
    <t>Komisija katrā daļā piešķir īpatsvaru (punktu skaitu), šādā kārtībā:
1) A (Preču kopējās izmaksas) un D (Elektroenerģijas patēriņš) daļai - viszemākajai vērtība tiek piešķirts maksimālais punktu skaits
2) Nākamās vērtības A (Preču kopējās izmaksas) un D (Elektroenerģijas patēriņš) daļai tiek aprēķinātas proporcionāli
A vai D = (A vai D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E (Iekārtas darbības laiks no akumulatora (h)) daļai visaugstākajai vērtība tiek piešķirts maksimālais punktu skaits.
6) Nākamās vērtības E (Iekārtas darbība no akumulatora) daļai tiek aprēķinātas proporcionāli.
E = (faktiskā iesniegtā vērtība konkrētajam pretendentam)/(E augstākā iesniegtā vērtība no visiem pretendentiem ) x Piešķiramais punktu skaits
7) F (Mērīšanas precizitāte ne zemāka par +/- 3 mmHg) daļai tiek piešķirti 5 punkti par prasību izpildi vai 0 punkti par neatbilstību prasībai;</t>
  </si>
  <si>
    <t>Komisija katrā daļā piešķir īpatsvaru (punktu skaitu), šādā kārtībā:
1) A (Preču kopējās izmaksas) un D (Elektroenerģijas patēriņš) daļai - viszemākajai vērtība tiek piešķirts maksimālais punktu skaits
2) Nākamās vērtības A (Preču kopējās izmaksas) un D (Elektroenerģijas patēriņš) daļai tiek aprēķinātas proporcionāli
A vai D = (A vai D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E (Iekārtas darbības laiks no akumulatora (h)) daļai visaugstākajai vērtība tiek piešķirts maksimālais punktu skaits.
6) Nākamās vērtības E (Iekārtas darbība no akumulatora) daļai tiek aprēķinātas proporcionāli.
E = (faktiskā iesniegtā vērtība konkrētajam pretendentam)/(E augstākā iesniegtā vērtība no visiem pretendentiem ) x Piešķiramais punktu skaits
7) G (Vēlama nodrošināšana iekārtas klīnisko datu integrācija ar ražotāja Philips klīniskās pacientu datu uzskaites sistēmu ICCA ) daļai tiek piešķirti 5 punkti par prasību izpildi vai 0 punkti par neatbilstību prasībai;</t>
  </si>
  <si>
    <r>
      <t xml:space="preserve">Vēlama nodrošināšana iekārtas klīnisko datu integrācija ar ražotāja Philips klīniskās pacientu datu uzskaites sistēmu ICCA </t>
    </r>
    <r>
      <rPr>
        <b/>
        <sz val="11"/>
        <color theme="1"/>
        <rFont val="Times New Roman"/>
        <family val="1"/>
        <charset val="186"/>
      </rPr>
      <t>(G)</t>
    </r>
    <r>
      <rPr>
        <sz val="11"/>
        <color theme="1"/>
        <rFont val="Times New Roman"/>
        <family val="1"/>
        <charset val="186"/>
      </rPr>
      <t>, maksimālais punktu skaits</t>
    </r>
  </si>
  <si>
    <t xml:space="preserve">Komisija katrā daļā piešķir īpatsvaru (punktu skaitu), šādā kārtībā:
1) A (Preču kopējās izmaksas) un D (Elektroenerģijas patēriņš) daļai - viszemākajai vērtība tiek piešķirts maksimālais punktu skaits
2) Nākamās vērtības A (Preču kopējās izmaksas) un D (Elektroenerģijas patēriņš) daļai tiek aprēķinātas proporcionāli
A vai D = (A vai D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t>
  </si>
  <si>
    <t>5. pozīcija - Kompjuterizēts perimetrs redzes lauka noteikšanai</t>
  </si>
  <si>
    <t>5.2.3.4.</t>
  </si>
  <si>
    <t>5.2.3.5.</t>
  </si>
  <si>
    <t>5.2.3.6.</t>
  </si>
  <si>
    <t>5.2.3.7.</t>
  </si>
  <si>
    <t>5.2.3.8.</t>
  </si>
  <si>
    <t>5.2.4.8.</t>
  </si>
  <si>
    <t>5.2.4.9.</t>
  </si>
  <si>
    <t>5.2.5.3.1.</t>
  </si>
  <si>
    <t>5.2.5.3.2.</t>
  </si>
  <si>
    <t>5.2.5.3.3.</t>
  </si>
  <si>
    <t>5.2.5.6.</t>
  </si>
  <si>
    <t>5.2.5.7.</t>
  </si>
  <si>
    <t>5.2.5.8.</t>
  </si>
  <si>
    <t>Vēlams binokulārais autovadītāju tests</t>
  </si>
  <si>
    <t>H</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</si>
  <si>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B+D+E+F</t>
    </r>
  </si>
  <si>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B+D+E+G</t>
    </r>
  </si>
  <si>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B+D</t>
    </r>
  </si>
  <si>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B+D+H</t>
    </r>
  </si>
  <si>
    <r>
      <t>Pieejams binokulārais autovadītāju tests</t>
    </r>
    <r>
      <rPr>
        <b/>
        <sz val="11"/>
        <color theme="1"/>
        <rFont val="Times New Roman"/>
        <family val="1"/>
        <charset val="186"/>
      </rPr>
      <t xml:space="preserve"> (H)</t>
    </r>
    <r>
      <rPr>
        <sz val="11"/>
        <color theme="1"/>
        <rFont val="Times New Roman"/>
        <family val="1"/>
        <charset val="186"/>
      </rPr>
      <t>, maksimālais punktu skaits</t>
    </r>
  </si>
  <si>
    <t xml:space="preserve">Komisija katrā daļā piešķir īpatsvaru (punktu skaitu), šādā kārtībā:
1) A (Preču kopējās izmaksas) un D (Elektroenerģijas patēriņš) daļai - viszemākajai vērtība tiek piešķirts maksimālais punktu skaits
2) Nākamās vērtības A (Preču kopējās izmaksas) un D (Elektroenerģijas patēriņš) daļai tiek aprēķinātas proporcionāli
A vai D = (A vai D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H (Pieejamais binokulārais autovadītāju tests) daļai tiek piešķirti 5 punkti par izpildi un 0 punkti par neatbilstību prasībai 
</t>
  </si>
  <si>
    <t>6. pozīcija - Ginekoloģijas izmeklējumu kušete/krēsls</t>
  </si>
  <si>
    <t xml:space="preserve">6. </t>
  </si>
  <si>
    <r>
      <t xml:space="preserve">Kušetes izmērs (garums x platums) 190 x 70 cm </t>
    </r>
    <r>
      <rPr>
        <sz val="11"/>
        <color theme="1"/>
        <rFont val="Calibri"/>
        <family val="2"/>
        <charset val="186"/>
      </rPr>
      <t>±</t>
    </r>
    <r>
      <rPr>
        <sz val="11"/>
        <color theme="1"/>
        <rFont val="Times New Roman"/>
        <family val="1"/>
        <charset val="186"/>
      </rPr>
      <t xml:space="preserve"> 10 cm</t>
    </r>
  </si>
  <si>
    <t xml:space="preserve">Augstuma regulācija vismaz no 60 - 90 cm </t>
  </si>
  <si>
    <t>Pacienta maksimālais svars ne mazāk kā 180 kg</t>
  </si>
  <si>
    <t>6.2.7.</t>
  </si>
  <si>
    <t>6.2.8.</t>
  </si>
  <si>
    <t>6.2.9.</t>
  </si>
  <si>
    <t>6.2.10.</t>
  </si>
  <si>
    <t>6.2.11.</t>
  </si>
  <si>
    <t>6.2.12.</t>
  </si>
  <si>
    <t>6.2.13.</t>
  </si>
  <si>
    <t>6.2.14.</t>
  </si>
  <si>
    <t>6.2.15.</t>
  </si>
  <si>
    <t>6.2.16.</t>
  </si>
  <si>
    <t>6.2.18.</t>
  </si>
  <si>
    <t>7. Pozīcija - Alaris perfuzoru rezerves daļas</t>
  </si>
  <si>
    <t>7.1.2.</t>
  </si>
  <si>
    <t>7.1.3.</t>
  </si>
  <si>
    <t xml:space="preserve">7. pozīcija </t>
  </si>
  <si>
    <t>Saturs</t>
  </si>
  <si>
    <t>Saimnieciski izdevīgākā piedāvājuma punktu piešķiršanas sistēma</t>
  </si>
  <si>
    <t xml:space="preserve">Iepirkums sadalīts 7 pozīcijās, līgums tiks slēgts par katru pozīciju atsevišķi, parakstot vispārīgo vienošanos. </t>
  </si>
  <si>
    <t xml:space="preserve">Pozīcijās 1. -4. tiks vērtēta iekārtas, piederumu un uzturēšanas cenu summa, 5. pozīcijā tiks vērtēta iekārtas un uzturēšanas cenu summa, 6. un 7. pozīcijā tiks vērtēta iekārtas cenu summa. Līguma slēgšanas tiesības saimnieciski izdevīgākajam piedāvājumam. </t>
  </si>
  <si>
    <r>
      <t xml:space="preserve">Preces/ iekārtas elektroenerģijas patēriņš vai Preces/Iekārtas energoefektivitātē  </t>
    </r>
    <r>
      <rPr>
        <b/>
        <sz val="11"/>
        <color theme="1"/>
        <rFont val="Times New Roman"/>
        <family val="1"/>
        <charset val="186"/>
      </rPr>
      <t>(D)</t>
    </r>
    <r>
      <rPr>
        <sz val="11"/>
        <color theme="1"/>
        <rFont val="Times New Roman"/>
        <family val="1"/>
        <charset val="186"/>
      </rPr>
      <t>, maksimālais punktu skaits</t>
    </r>
  </si>
  <si>
    <r>
      <t xml:space="preserve">Prece tiek piegādāta 90 dienu laikā, lūdzam norādīt iekārtas piegādes laiku. </t>
    </r>
    <r>
      <rPr>
        <b/>
        <sz val="11"/>
        <color rgb="FFFF0000"/>
        <rFont val="Times New Roman"/>
        <family val="1"/>
        <charset val="186"/>
      </rPr>
      <t xml:space="preserve">Paredzamais iekārtu uzstādīšanas laiks ir 2024. gada jūlijs, preču pasūtīšana tiks veikta pēc nepieciešamības 2024. gadā.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</si>
</sst>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43" formatCode="_-* #,##0.00_-;\-* #,##0.00_-;_-* &quot;-&quot;??_-;_-@_-"/>
    <numFmt numFmtId="164" formatCode="_-[$€-2]\ * #,##0.00_-;\-[$€-2]\ * #,##0.00_-;_-[$€-2]\ * &quot;-&quot;??_-;_-@_-"/>
    <numFmt numFmtId="165" formatCode="_-* #,##0.00\ [$€-426]_-;\-* #,##0.00\ [$€-426]_-;_-* &quot;-&quot;??\ [$€-426]_-;_-@_-"/>
    <numFmt numFmtId="166" formatCode="#,##0.00\ &quot;€&quot;"/>
    <numFmt numFmtId="167" formatCode="_-[$Ls-426]\ * #,##0.00_-;\-[$Ls-426]\ * #,##0.00_-;_-[$Ls-426]\ * &quot;-&quot;??_-;_-@_-"/>
    <numFmt numFmtId="168" formatCode="_-&quot;€&quot;\ * #,##0.00_-;\-&quot;€&quot;\ * #,##0.00_-;_-&quot;€&quot;\ * &quot;-&quot;??_-;_-@_-"/>
  </numFmts>
  <fonts count="74">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sz val="12"/>
      <color theme="1"/>
      <name val="Times New Roman"/>
      <family val="1"/>
      <charset val="186"/>
    </font>
    <font>
      <b/>
      <sz val="11"/>
      <color theme="1"/>
      <name val="Times New Roman"/>
      <family val="1"/>
      <charset val="186"/>
    </font>
    <font>
      <sz val="12"/>
      <color rgb="FF000000"/>
      <name val="Times New Roman"/>
      <family val="1"/>
      <charset val="186"/>
    </font>
    <font>
      <sz val="8"/>
      <color rgb="FF000000"/>
      <name val="Times New Roman"/>
      <family val="1"/>
      <charset val="186"/>
    </font>
    <font>
      <i/>
      <sz val="8"/>
      <color rgb="FF000000"/>
      <name val="Times New Roman"/>
      <family val="1"/>
      <charset val="186"/>
    </font>
    <font>
      <b/>
      <sz val="12"/>
      <color rgb="FF000000"/>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9"/>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sz val="11"/>
      <color rgb="FFFF0000"/>
      <name val="Calibri"/>
      <family val="2"/>
      <scheme val="minor"/>
    </font>
    <font>
      <b/>
      <sz val="10"/>
      <color rgb="FFFF0000"/>
      <name val="Times New Roman"/>
      <family val="1"/>
      <charset val="186"/>
    </font>
    <font>
      <b/>
      <i/>
      <sz val="11"/>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i/>
      <sz val="8"/>
      <name val="Times New Roman"/>
      <family val="1"/>
      <charset val="186"/>
    </font>
    <font>
      <sz val="11"/>
      <color theme="1"/>
      <name val="Calibri"/>
      <family val="2"/>
      <scheme val="minor"/>
    </font>
    <font>
      <sz val="11"/>
      <color indexed="8"/>
      <name val="Calibri"/>
      <family val="2"/>
      <charset val="186"/>
    </font>
    <font>
      <sz val="10"/>
      <name val="Arial"/>
      <family val="2"/>
      <charset val="186"/>
    </font>
    <font>
      <sz val="10"/>
      <name val="Helv"/>
    </font>
    <font>
      <sz val="10"/>
      <color rgb="FF000000"/>
      <name val="RotisSansSerif"/>
      <charset val="186"/>
    </font>
    <font>
      <sz val="11"/>
      <color rgb="FF000000"/>
      <name val="Calibri"/>
      <family val="2"/>
      <charset val="186"/>
    </font>
    <font>
      <sz val="10"/>
      <color theme="1"/>
      <name val="Times New Roman"/>
      <family val="1"/>
      <charset val="186"/>
    </font>
    <font>
      <sz val="8"/>
      <color theme="1"/>
      <name val="Times New Roman"/>
      <family val="1"/>
      <charset val="186"/>
    </font>
    <font>
      <b/>
      <sz val="11"/>
      <color rgb="FF000000"/>
      <name val="Times New Roman"/>
      <family val="1"/>
      <charset val="186"/>
    </font>
    <font>
      <sz val="11.5"/>
      <color theme="1"/>
      <name val="Times New Roman"/>
      <family val="1"/>
      <charset val="186"/>
    </font>
    <font>
      <b/>
      <i/>
      <sz val="11"/>
      <color theme="1"/>
      <name val="Times New Roman"/>
      <family val="1"/>
      <charset val="186"/>
    </font>
    <font>
      <sz val="10"/>
      <color theme="1"/>
      <name val="Times New Roman"/>
      <family val="1"/>
    </font>
    <font>
      <i/>
      <sz val="12"/>
      <color theme="1"/>
      <name val="Times New Roman"/>
      <family val="1"/>
      <charset val="186"/>
    </font>
    <font>
      <b/>
      <sz val="11"/>
      <name val="Times New Roman"/>
      <family val="1"/>
      <charset val="186"/>
    </font>
    <font>
      <sz val="11"/>
      <color rgb="FF000000"/>
      <name val="Calibri"/>
      <family val="2"/>
      <charset val="1"/>
    </font>
    <font>
      <sz val="10"/>
      <color rgb="FF000000"/>
      <name val="RotisSansSerif"/>
      <family val="2"/>
      <charset val="186"/>
    </font>
    <font>
      <b/>
      <sz val="10"/>
      <color theme="1"/>
      <name val="Times New Roman"/>
      <family val="1"/>
      <charset val="186"/>
    </font>
    <font>
      <b/>
      <sz val="8"/>
      <color rgb="FF000000"/>
      <name val="Times New Roman"/>
      <family val="1"/>
      <charset val="186"/>
    </font>
    <font>
      <sz val="11"/>
      <color theme="1"/>
      <name val="Calibri"/>
      <family val="2"/>
      <charset val="186"/>
    </font>
    <font>
      <b/>
      <sz val="12"/>
      <color theme="1"/>
      <name val="Times New Roman"/>
      <family val="1"/>
      <charset val="186"/>
    </font>
    <font>
      <u/>
      <sz val="11"/>
      <color theme="10"/>
      <name val="Calibri"/>
      <family val="2"/>
      <scheme val="minor"/>
    </font>
    <font>
      <u/>
      <sz val="11"/>
      <name val="Times New Roman"/>
      <family val="1"/>
      <charset val="186"/>
    </font>
    <font>
      <i/>
      <sz val="11"/>
      <name val="Times New Roman"/>
      <family val="1"/>
      <charset val="186"/>
    </font>
    <font>
      <b/>
      <i/>
      <sz val="11"/>
      <name val="Times New Roman"/>
      <family val="1"/>
      <charset val="186"/>
    </font>
    <font>
      <vertAlign val="subscript"/>
      <sz val="10"/>
      <color theme="1"/>
      <name val="Times New Roman"/>
      <family val="1"/>
      <charset val="186"/>
    </font>
    <font>
      <sz val="11"/>
      <color indexed="8"/>
      <name val="Times New Roman"/>
      <family val="1"/>
      <charset val="186"/>
    </font>
    <font>
      <u/>
      <sz val="11"/>
      <color indexed="8"/>
      <name val="Times New Roman"/>
      <family val="1"/>
      <charset val="186"/>
    </font>
    <font>
      <sz val="11"/>
      <color rgb="FFFF0000"/>
      <name val="Times New Roman"/>
      <family val="1"/>
      <charset val="186"/>
    </font>
    <font>
      <b/>
      <sz val="11"/>
      <color rgb="FFFF0000"/>
      <name val="Times New Roman"/>
      <family val="1"/>
      <charset val="186"/>
    </font>
    <font>
      <b/>
      <sz val="10"/>
      <color rgb="FF000000"/>
      <name val="Times New Roman"/>
      <family val="1"/>
      <charset val="186"/>
    </font>
    <font>
      <b/>
      <sz val="10"/>
      <name val="Times New Roman"/>
      <family val="1"/>
      <charset val="186"/>
    </font>
    <font>
      <i/>
      <sz val="10"/>
      <name val="Times New Roman"/>
      <family val="1"/>
      <charset val="186"/>
    </font>
    <font>
      <i/>
      <sz val="8"/>
      <color theme="1"/>
      <name val="Times New Roman"/>
      <family val="1"/>
      <charset val="186"/>
    </font>
    <font>
      <sz val="10"/>
      <color rgb="FF000000"/>
      <name val="Times New Roman"/>
      <family val="1"/>
      <charset val="186"/>
    </font>
    <font>
      <vertAlign val="subscript"/>
      <sz val="10"/>
      <name val="Times New Roman"/>
      <family val="1"/>
      <charset val="186"/>
    </font>
    <font>
      <i/>
      <u/>
      <sz val="11"/>
      <color theme="1"/>
      <name val="Times New Roman"/>
      <family val="1"/>
      <charset val="186"/>
    </font>
    <font>
      <i/>
      <sz val="8"/>
      <color rgb="FFFF0000"/>
      <name val="Times New Roman"/>
      <family val="1"/>
      <charset val="186"/>
    </font>
    <font>
      <sz val="18"/>
      <color theme="1"/>
      <name val="Times New Roman"/>
      <family val="1"/>
      <charset val="186"/>
    </font>
  </fonts>
  <fills count="14">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A6A6A6"/>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
      <patternFill patternType="solid">
        <fgColor theme="7" tint="0.39997558519241921"/>
        <bgColor indexed="64"/>
      </patternFill>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ck">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64"/>
      </top>
      <bottom/>
      <diagonal/>
    </border>
    <border>
      <left/>
      <right style="thin">
        <color indexed="8"/>
      </right>
      <top/>
      <bottom/>
      <diagonal/>
    </border>
    <border>
      <left/>
      <right style="thin">
        <color indexed="8"/>
      </right>
      <top/>
      <bottom style="thin">
        <color indexed="8"/>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s>
  <cellStyleXfs count="314">
    <xf numFmtId="0" fontId="0" fillId="0" borderId="0"/>
    <xf numFmtId="0" fontId="19" fillId="0" borderId="0"/>
    <xf numFmtId="9" fontId="36" fillId="0" borderId="0" applyFont="0" applyFill="0" applyBorder="0" applyAlignment="0" applyProtection="0"/>
    <xf numFmtId="0" fontId="10" fillId="0" borderId="0"/>
    <xf numFmtId="168" fontId="36" fillId="0" borderId="0" applyFont="0" applyFill="0" applyBorder="0" applyAlignment="0" applyProtection="0"/>
    <xf numFmtId="0" fontId="37" fillId="0" borderId="0"/>
    <xf numFmtId="0" fontId="37" fillId="0" borderId="0"/>
    <xf numFmtId="0" fontId="10" fillId="0" borderId="0"/>
    <xf numFmtId="0" fontId="10" fillId="0" borderId="0"/>
    <xf numFmtId="0" fontId="40" fillId="0" borderId="0" applyNumberFormat="0" applyBorder="0" applyProtection="0"/>
    <xf numFmtId="0" fontId="38" fillId="0" borderId="0"/>
    <xf numFmtId="0" fontId="38" fillId="0" borderId="0"/>
    <xf numFmtId="0" fontId="40" fillId="0" borderId="0" applyNumberFormat="0" applyBorder="0" applyProtection="0"/>
    <xf numFmtId="0" fontId="38" fillId="0" borderId="0"/>
    <xf numFmtId="0" fontId="38" fillId="0" borderId="0"/>
    <xf numFmtId="0" fontId="36" fillId="0" borderId="0"/>
    <xf numFmtId="0" fontId="38" fillId="0" borderId="0"/>
    <xf numFmtId="0" fontId="41" fillId="0" borderId="0"/>
    <xf numFmtId="167" fontId="42"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6" fillId="0" borderId="0"/>
    <xf numFmtId="0" fontId="10" fillId="0" borderId="0"/>
    <xf numFmtId="0" fontId="36" fillId="0" borderId="0"/>
    <xf numFmtId="0" fontId="39" fillId="0" borderId="0"/>
    <xf numFmtId="0" fontId="38" fillId="0" borderId="0"/>
    <xf numFmtId="0" fontId="38" fillId="0" borderId="0" applyFill="0" applyBorder="0" applyAlignment="0" applyProtection="0"/>
    <xf numFmtId="167" fontId="42" fillId="0" borderId="0">
      <alignment vertical="center" wrapText="1"/>
    </xf>
    <xf numFmtId="0" fontId="9" fillId="0" borderId="0"/>
    <xf numFmtId="0" fontId="38" fillId="0" borderId="0"/>
    <xf numFmtId="0" fontId="36" fillId="0" borderId="0"/>
    <xf numFmtId="0" fontId="8" fillId="0" borderId="0"/>
    <xf numFmtId="0" fontId="7" fillId="0" borderId="0"/>
    <xf numFmtId="167" fontId="36" fillId="0" borderId="0"/>
    <xf numFmtId="0" fontId="7" fillId="0" borderId="0"/>
    <xf numFmtId="0" fontId="6" fillId="0" borderId="0"/>
    <xf numFmtId="0" fontId="36" fillId="0" borderId="0"/>
    <xf numFmtId="0" fontId="5" fillId="0" borderId="0"/>
    <xf numFmtId="0" fontId="5" fillId="0" borderId="0"/>
    <xf numFmtId="0" fontId="5" fillId="0" borderId="0"/>
    <xf numFmtId="0" fontId="5" fillId="0" borderId="0"/>
    <xf numFmtId="0" fontId="4" fillId="0" borderId="0"/>
    <xf numFmtId="0" fontId="3" fillId="0" borderId="0"/>
    <xf numFmtId="0" fontId="3" fillId="0" borderId="0"/>
    <xf numFmtId="0" fontId="37" fillId="0" borderId="0">
      <alignment vertical="center"/>
    </xf>
    <xf numFmtId="0" fontId="2" fillId="0" borderId="0"/>
    <xf numFmtId="0" fontId="38" fillId="0" borderId="0"/>
    <xf numFmtId="0" fontId="2" fillId="0" borderId="0"/>
    <xf numFmtId="0" fontId="38"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6" fillId="0" borderId="0"/>
    <xf numFmtId="0" fontId="2" fillId="0" borderId="0"/>
    <xf numFmtId="0" fontId="2" fillId="0" borderId="0"/>
    <xf numFmtId="0" fontId="37" fillId="0" borderId="0" applyNumberFormat="0" applyFill="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38" fillId="0" borderId="0"/>
    <xf numFmtId="0" fontId="2" fillId="0" borderId="0"/>
    <xf numFmtId="0" fontId="38"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0" fillId="0" borderId="0"/>
    <xf numFmtId="9" fontId="50" fillId="0" borderId="0" applyBorder="0" applyProtection="0"/>
    <xf numFmtId="167" fontId="2" fillId="0" borderId="0"/>
    <xf numFmtId="167" fontId="2" fillId="0" borderId="0"/>
    <xf numFmtId="167" fontId="36" fillId="0" borderId="0"/>
    <xf numFmtId="167" fontId="2" fillId="0" borderId="0"/>
    <xf numFmtId="167" fontId="41" fillId="0" borderId="0"/>
    <xf numFmtId="167" fontId="2" fillId="0" borderId="0"/>
    <xf numFmtId="167" fontId="2" fillId="0" borderId="0"/>
    <xf numFmtId="167" fontId="2" fillId="0" borderId="0"/>
    <xf numFmtId="167" fontId="36" fillId="0" borderId="0"/>
    <xf numFmtId="167" fontId="2" fillId="0" borderId="0"/>
    <xf numFmtId="167" fontId="2" fillId="0" borderId="0"/>
    <xf numFmtId="167" fontId="38" fillId="0" borderId="0"/>
    <xf numFmtId="167" fontId="38" fillId="0" borderId="0"/>
    <xf numFmtId="167" fontId="2" fillId="0" borderId="0"/>
    <xf numFmtId="167" fontId="2" fillId="0" borderId="0"/>
    <xf numFmtId="167" fontId="38" fillId="0" borderId="0"/>
    <xf numFmtId="167" fontId="39" fillId="0" borderId="0"/>
    <xf numFmtId="167" fontId="36" fillId="0" borderId="0"/>
    <xf numFmtId="167" fontId="2" fillId="0" borderId="0"/>
    <xf numFmtId="167" fontId="2" fillId="0" borderId="0"/>
    <xf numFmtId="167" fontId="2" fillId="0" borderId="0"/>
    <xf numFmtId="167" fontId="38" fillId="0" borderId="0"/>
    <xf numFmtId="167" fontId="2" fillId="0" borderId="0"/>
    <xf numFmtId="167" fontId="2" fillId="0" borderId="0"/>
    <xf numFmtId="167" fontId="19" fillId="0" borderId="0"/>
    <xf numFmtId="167" fontId="36" fillId="0" borderId="0"/>
    <xf numFmtId="167" fontId="2" fillId="0" borderId="0"/>
    <xf numFmtId="167" fontId="2" fillId="0" borderId="0"/>
    <xf numFmtId="167" fontId="37" fillId="0" borderId="0"/>
    <xf numFmtId="167" fontId="36" fillId="0" borderId="0"/>
    <xf numFmtId="167" fontId="38" fillId="0" borderId="0"/>
    <xf numFmtId="167" fontId="37" fillId="0" borderId="0"/>
    <xf numFmtId="167" fontId="2"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51" fillId="0" borderId="0" applyNumberFormat="0" applyBorder="0" applyProtection="0"/>
    <xf numFmtId="0" fontId="51" fillId="0" borderId="0" applyNumberFormat="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43" fontId="36" fillId="0" borderId="0" applyFont="0" applyFill="0" applyBorder="0" applyAlignment="0" applyProtection="0"/>
    <xf numFmtId="0" fontId="1" fillId="0" borderId="0"/>
    <xf numFmtId="0" fontId="50" fillId="0" borderId="0"/>
    <xf numFmtId="0" fontId="1" fillId="0" borderId="0"/>
    <xf numFmtId="0" fontId="1" fillId="0" borderId="0"/>
    <xf numFmtId="0" fontId="41" fillId="0" borderId="0"/>
    <xf numFmtId="0" fontId="56" fillId="0" borderId="0" applyNumberFormat="0" applyFill="0" applyBorder="0" applyAlignment="0" applyProtection="0"/>
    <xf numFmtId="0" fontId="1" fillId="0" borderId="0"/>
    <xf numFmtId="0" fontId="1" fillId="0" borderId="0"/>
    <xf numFmtId="0" fontId="36" fillId="0" borderId="0"/>
    <xf numFmtId="0" fontId="1" fillId="0" borderId="0"/>
  </cellStyleXfs>
  <cellXfs count="391">
    <xf numFmtId="0" fontId="0" fillId="0" borderId="0" xfId="0"/>
    <xf numFmtId="0" fontId="11" fillId="2" borderId="1" xfId="0" applyFont="1" applyFill="1" applyBorder="1"/>
    <xf numFmtId="0" fontId="11" fillId="0" borderId="0" xfId="0" applyFont="1"/>
    <xf numFmtId="0" fontId="0" fillId="0" borderId="0" xfId="0" applyAlignment="1">
      <alignment wrapText="1"/>
    </xf>
    <xf numFmtId="0" fontId="11" fillId="0" borderId="0" xfId="0" applyFont="1" applyAlignment="1">
      <alignment wrapText="1"/>
    </xf>
    <xf numFmtId="0" fontId="11" fillId="0" borderId="1" xfId="0" applyFont="1" applyBorder="1" applyAlignment="1">
      <alignment horizontal="center" vertical="center"/>
    </xf>
    <xf numFmtId="0" fontId="11" fillId="0" borderId="1" xfId="0" applyFont="1" applyBorder="1" applyAlignment="1">
      <alignment wrapText="1"/>
    </xf>
    <xf numFmtId="0" fontId="11" fillId="0" borderId="1" xfId="0" applyFont="1" applyBorder="1"/>
    <xf numFmtId="0" fontId="0" fillId="0" borderId="1" xfId="0" applyBorder="1"/>
    <xf numFmtId="0" fontId="13" fillId="0" borderId="0" xfId="0" applyFont="1" applyAlignment="1">
      <alignment wrapText="1"/>
    </xf>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xf>
    <xf numFmtId="0" fontId="16" fillId="0" borderId="0" xfId="0" applyFont="1" applyAlignment="1">
      <alignment horizontal="justify" vertical="center"/>
    </xf>
    <xf numFmtId="0" fontId="16"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1" fillId="0" borderId="0" xfId="0" applyFont="1" applyAlignment="1">
      <alignment horizontal="center" vertical="center"/>
    </xf>
    <xf numFmtId="0" fontId="20" fillId="0" borderId="1" xfId="0" applyFont="1" applyBorder="1" applyAlignment="1">
      <alignment wrapText="1"/>
    </xf>
    <xf numFmtId="0" fontId="24" fillId="0" borderId="8" xfId="0" applyFont="1" applyBorder="1" applyAlignment="1">
      <alignment horizontal="center" vertical="center" wrapText="1"/>
    </xf>
    <xf numFmtId="0" fontId="26" fillId="0" borderId="8" xfId="0" applyFont="1" applyBorder="1" applyAlignment="1">
      <alignment horizontal="center" vertical="center" wrapText="1"/>
    </xf>
    <xf numFmtId="0" fontId="24" fillId="5" borderId="1" xfId="0" applyFont="1" applyFill="1" applyBorder="1" applyAlignment="1">
      <alignment horizontal="center" vertical="center" wrapText="1"/>
    </xf>
    <xf numFmtId="0" fontId="24" fillId="0" borderId="1" xfId="0" applyFont="1" applyBorder="1" applyAlignment="1">
      <alignment horizontal="justify"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7" fillId="0" borderId="1" xfId="0" applyFont="1" applyBorder="1"/>
    <xf numFmtId="0" fontId="24" fillId="4" borderId="1" xfId="0" applyFont="1" applyFill="1" applyBorder="1" applyAlignment="1">
      <alignment horizontal="justify" vertical="center" wrapText="1"/>
    </xf>
    <xf numFmtId="0" fontId="25" fillId="0" borderId="1" xfId="1" applyFont="1" applyBorder="1" applyAlignment="1">
      <alignment horizontal="center" vertical="center" wrapText="1"/>
    </xf>
    <xf numFmtId="0" fontId="28" fillId="0" borderId="1" xfId="1" applyFont="1" applyBorder="1" applyAlignment="1">
      <alignment horizontal="center" wrapText="1"/>
    </xf>
    <xf numFmtId="0" fontId="30" fillId="0" borderId="0" xfId="0" applyFont="1" applyAlignment="1">
      <alignment horizontal="justify" vertical="center"/>
    </xf>
    <xf numFmtId="0" fontId="30" fillId="0" borderId="0" xfId="0" applyFont="1" applyAlignment="1">
      <alignment horizontal="justify" vertical="center" wrapText="1"/>
    </xf>
    <xf numFmtId="0" fontId="33" fillId="0" borderId="0" xfId="0" applyFont="1"/>
    <xf numFmtId="0" fontId="30" fillId="0" borderId="8" xfId="0" applyFont="1" applyBorder="1" applyAlignment="1">
      <alignment horizontal="justify" vertical="center" wrapText="1"/>
    </xf>
    <xf numFmtId="0" fontId="30" fillId="4" borderId="8" xfId="0" applyFont="1" applyFill="1" applyBorder="1" applyAlignment="1">
      <alignment horizontal="justify" vertical="center" wrapText="1"/>
    </xf>
    <xf numFmtId="0" fontId="22" fillId="0" borderId="8" xfId="1" applyFont="1" applyBorder="1" applyAlignment="1">
      <alignment horizontal="center" vertical="center" wrapText="1"/>
    </xf>
    <xf numFmtId="0" fontId="30" fillId="0" borderId="8" xfId="0" applyFont="1" applyBorder="1" applyAlignment="1">
      <alignment horizontal="center" vertical="center" wrapText="1"/>
    </xf>
    <xf numFmtId="0" fontId="31" fillId="0" borderId="8" xfId="0" applyFont="1" applyBorder="1" applyAlignment="1">
      <alignment horizontal="center" vertical="center" wrapText="1"/>
    </xf>
    <xf numFmtId="0" fontId="30" fillId="5" borderId="1" xfId="0" applyFont="1" applyFill="1" applyBorder="1" applyAlignment="1">
      <alignment horizontal="center" vertical="center" wrapText="1"/>
    </xf>
    <xf numFmtId="0" fontId="30" fillId="0" borderId="1" xfId="0" applyFont="1" applyBorder="1" applyAlignment="1">
      <alignment horizontal="justify" vertical="center" wrapText="1"/>
    </xf>
    <xf numFmtId="0" fontId="35" fillId="0" borderId="1" xfId="0" applyFont="1" applyBorder="1" applyAlignment="1">
      <alignment horizontal="justify" vertical="center" wrapText="1"/>
    </xf>
    <xf numFmtId="0" fontId="30" fillId="0" borderId="1" xfId="0" applyFont="1" applyBorder="1" applyAlignment="1">
      <alignment horizontal="justify" vertical="center"/>
    </xf>
    <xf numFmtId="166" fontId="30" fillId="0" borderId="1" xfId="0" applyNumberFormat="1" applyFont="1" applyBorder="1" applyAlignment="1">
      <alignment horizontal="justify" vertical="center"/>
    </xf>
    <xf numFmtId="164" fontId="30" fillId="0" borderId="1" xfId="0" applyNumberFormat="1" applyFont="1" applyBorder="1" applyAlignment="1">
      <alignment vertical="center"/>
    </xf>
    <xf numFmtId="0" fontId="33" fillId="0" borderId="1" xfId="0" applyFont="1" applyBorder="1"/>
    <xf numFmtId="0" fontId="30" fillId="0" borderId="1" xfId="0" applyFont="1" applyBorder="1" applyAlignment="1">
      <alignment horizontal="center" vertical="center"/>
    </xf>
    <xf numFmtId="0" fontId="11" fillId="2" borderId="1" xfId="0" applyFont="1" applyFill="1" applyBorder="1" applyAlignment="1">
      <alignment wrapText="1"/>
    </xf>
    <xf numFmtId="0" fontId="12" fillId="7" borderId="1" xfId="0" applyFont="1" applyFill="1" applyBorder="1"/>
    <xf numFmtId="49" fontId="11" fillId="2" borderId="1" xfId="0" applyNumberFormat="1" applyFont="1" applyFill="1" applyBorder="1"/>
    <xf numFmtId="49" fontId="11" fillId="0" borderId="1" xfId="0" applyNumberFormat="1" applyFont="1" applyBorder="1"/>
    <xf numFmtId="0" fontId="12" fillId="7" borderId="1" xfId="0" applyFont="1" applyFill="1" applyBorder="1" applyAlignment="1">
      <alignment wrapText="1"/>
    </xf>
    <xf numFmtId="49" fontId="12" fillId="7" borderId="1" xfId="0" applyNumberFormat="1" applyFont="1" applyFill="1" applyBorder="1"/>
    <xf numFmtId="0" fontId="12" fillId="7" borderId="1" xfId="0" applyFont="1" applyFill="1" applyBorder="1" applyAlignment="1">
      <alignment horizontal="center" vertical="center"/>
    </xf>
    <xf numFmtId="49" fontId="11" fillId="0" borderId="0" xfId="0" applyNumberFormat="1" applyFont="1"/>
    <xf numFmtId="164" fontId="30" fillId="0" borderId="1" xfId="0" applyNumberFormat="1" applyFont="1" applyBorder="1" applyAlignment="1">
      <alignment horizontal="justify" vertical="center" wrapText="1"/>
    </xf>
    <xf numFmtId="0" fontId="8" fillId="0" borderId="0" xfId="0" applyFont="1"/>
    <xf numFmtId="0" fontId="0" fillId="0" borderId="0" xfId="0" applyAlignment="1">
      <alignment vertical="center"/>
    </xf>
    <xf numFmtId="0" fontId="12" fillId="0" borderId="1" xfId="0" applyFont="1" applyBorder="1"/>
    <xf numFmtId="49" fontId="11" fillId="2" borderId="1" xfId="37" applyNumberFormat="1" applyFont="1" applyFill="1" applyBorder="1"/>
    <xf numFmtId="0" fontId="11" fillId="2" borderId="1" xfId="37" applyFont="1" applyFill="1" applyBorder="1"/>
    <xf numFmtId="0" fontId="11" fillId="2" borderId="1" xfId="37" applyFont="1" applyFill="1" applyBorder="1" applyAlignment="1">
      <alignment wrapText="1"/>
    </xf>
    <xf numFmtId="49" fontId="12" fillId="7" borderId="1" xfId="37" applyNumberFormat="1" applyFont="1" applyFill="1" applyBorder="1"/>
    <xf numFmtId="0" fontId="12" fillId="7" borderId="1" xfId="37" applyFont="1" applyFill="1" applyBorder="1"/>
    <xf numFmtId="49" fontId="44" fillId="0" borderId="8" xfId="37" applyNumberFormat="1" applyFont="1" applyBorder="1" applyAlignment="1">
      <alignment vertical="center" wrapText="1"/>
    </xf>
    <xf numFmtId="0" fontId="12" fillId="0" borderId="1" xfId="37" applyFont="1" applyBorder="1"/>
    <xf numFmtId="49" fontId="14" fillId="8" borderId="1" xfId="37" applyNumberFormat="1" applyFont="1" applyFill="1" applyBorder="1" applyAlignment="1">
      <alignment horizontal="justify" vertical="center" wrapText="1"/>
    </xf>
    <xf numFmtId="0" fontId="44" fillId="8" borderId="1" xfId="37" applyFont="1" applyFill="1" applyBorder="1" applyAlignment="1">
      <alignment vertical="center" wrapText="1"/>
    </xf>
    <xf numFmtId="49" fontId="13" fillId="0" borderId="1" xfId="37" applyNumberFormat="1" applyFont="1" applyBorder="1" applyAlignment="1">
      <alignment horizontal="justify" vertical="center" wrapText="1"/>
    </xf>
    <xf numFmtId="0" fontId="11" fillId="0" borderId="1" xfId="37" applyFont="1" applyBorder="1" applyAlignment="1">
      <alignment horizontal="justify" vertical="center" wrapText="1"/>
    </xf>
    <xf numFmtId="0" fontId="11" fillId="0" borderId="1" xfId="37" applyFont="1" applyBorder="1"/>
    <xf numFmtId="49" fontId="11" fillId="0" borderId="1" xfId="37" applyNumberFormat="1" applyFont="1" applyBorder="1" applyAlignment="1">
      <alignment horizontal="justify" vertical="center" wrapText="1"/>
    </xf>
    <xf numFmtId="0" fontId="44" fillId="8" borderId="2" xfId="37" applyFont="1" applyFill="1" applyBorder="1" applyAlignment="1">
      <alignment vertical="center" wrapText="1"/>
    </xf>
    <xf numFmtId="0" fontId="11" fillId="0" borderId="2" xfId="37" applyFont="1" applyBorder="1"/>
    <xf numFmtId="0" fontId="11" fillId="0" borderId="2" xfId="37" applyFont="1" applyBorder="1" applyAlignment="1">
      <alignment wrapText="1"/>
    </xf>
    <xf numFmtId="0" fontId="0" fillId="0" borderId="8" xfId="0" applyBorder="1"/>
    <xf numFmtId="0" fontId="0" fillId="0" borderId="11" xfId="0" applyBorder="1"/>
    <xf numFmtId="0" fontId="45" fillId="0" borderId="1" xfId="0" applyFont="1" applyBorder="1" applyAlignment="1">
      <alignment vertical="center" wrapText="1"/>
    </xf>
    <xf numFmtId="0" fontId="11" fillId="2" borderId="1" xfId="0" applyFont="1" applyFill="1" applyBorder="1" applyAlignment="1">
      <alignment horizontal="center" vertical="center" wrapText="1"/>
    </xf>
    <xf numFmtId="0" fontId="21" fillId="0" borderId="1" xfId="0" applyFont="1" applyBorder="1"/>
    <xf numFmtId="0" fontId="11" fillId="0" borderId="1" xfId="0" applyFont="1" applyBorder="1" applyAlignment="1">
      <alignment horizontal="justify" vertical="center" wrapText="1"/>
    </xf>
    <xf numFmtId="49" fontId="0" fillId="0" borderId="0" xfId="0" applyNumberFormat="1"/>
    <xf numFmtId="0" fontId="14" fillId="2" borderId="1" xfId="0" applyFont="1" applyFill="1" applyBorder="1"/>
    <xf numFmtId="16" fontId="14" fillId="2" borderId="1" xfId="0" applyNumberFormat="1" applyFont="1" applyFill="1" applyBorder="1"/>
    <xf numFmtId="0" fontId="47" fillId="0" borderId="1" xfId="15" applyFont="1" applyBorder="1" applyAlignment="1">
      <alignment horizontal="justify" vertical="center" wrapText="1"/>
    </xf>
    <xf numFmtId="0" fontId="21" fillId="0" borderId="7" xfId="37" applyFont="1" applyBorder="1" applyAlignment="1">
      <alignment vertical="center" wrapText="1"/>
    </xf>
    <xf numFmtId="0" fontId="13" fillId="0" borderId="1" xfId="0" applyFont="1" applyBorder="1" applyAlignment="1">
      <alignment wrapText="1"/>
    </xf>
    <xf numFmtId="0" fontId="13" fillId="0" borderId="1" xfId="15" applyFont="1" applyBorder="1" applyAlignment="1">
      <alignment horizontal="justify" wrapText="1"/>
    </xf>
    <xf numFmtId="0" fontId="13" fillId="0" borderId="1" xfId="15" applyFont="1" applyBorder="1" applyAlignment="1">
      <alignment horizontal="justify" vertical="center"/>
    </xf>
    <xf numFmtId="0" fontId="13" fillId="0" borderId="1" xfId="15" applyFont="1" applyBorder="1" applyAlignment="1">
      <alignment horizontal="justify"/>
    </xf>
    <xf numFmtId="0" fontId="13" fillId="0" borderId="1" xfId="15" applyFont="1" applyBorder="1" applyAlignment="1">
      <alignment horizontal="left" wrapText="1"/>
    </xf>
    <xf numFmtId="0" fontId="14" fillId="2" borderId="1" xfId="0" applyFont="1" applyFill="1" applyBorder="1" applyAlignment="1">
      <alignment wrapText="1"/>
    </xf>
    <xf numFmtId="0" fontId="20" fillId="0" borderId="1" xfId="0" applyFont="1" applyBorder="1"/>
    <xf numFmtId="49" fontId="14" fillId="2" borderId="1" xfId="0" applyNumberFormat="1" applyFont="1" applyFill="1" applyBorder="1"/>
    <xf numFmtId="49" fontId="45" fillId="0" borderId="1" xfId="0" applyNumberFormat="1" applyFont="1" applyBorder="1" applyAlignment="1">
      <alignment vertical="center" wrapText="1"/>
    </xf>
    <xf numFmtId="0" fontId="0" fillId="0" borderId="0" xfId="0" applyAlignment="1">
      <alignment horizontal="center"/>
    </xf>
    <xf numFmtId="0" fontId="35" fillId="2" borderId="1" xfId="0" applyFont="1" applyFill="1" applyBorder="1" applyAlignment="1">
      <alignment horizontal="justify" vertical="center" wrapText="1"/>
    </xf>
    <xf numFmtId="0" fontId="16" fillId="0" borderId="11" xfId="0" applyFont="1" applyBorder="1" applyAlignment="1">
      <alignment horizontal="justify" vertical="center" wrapText="1"/>
    </xf>
    <xf numFmtId="0" fontId="16" fillId="0" borderId="11" xfId="0" applyFont="1" applyBorder="1" applyAlignment="1">
      <alignment horizontal="center" vertical="center" wrapText="1"/>
    </xf>
    <xf numFmtId="0" fontId="11" fillId="0" borderId="1" xfId="0" applyFont="1" applyBorder="1" applyAlignment="1">
      <alignment horizontal="center"/>
    </xf>
    <xf numFmtId="0" fontId="13" fillId="0" borderId="1" xfId="0" applyFont="1" applyBorder="1"/>
    <xf numFmtId="49" fontId="13" fillId="2" borderId="1" xfId="0" applyNumberFormat="1" applyFont="1" applyFill="1" applyBorder="1"/>
    <xf numFmtId="0" fontId="13" fillId="2" borderId="1" xfId="0" applyFont="1" applyFill="1" applyBorder="1"/>
    <xf numFmtId="0" fontId="13" fillId="2" borderId="1" xfId="0" applyFont="1" applyFill="1" applyBorder="1" applyAlignment="1">
      <alignment wrapText="1"/>
    </xf>
    <xf numFmtId="49" fontId="48" fillId="7" borderId="1" xfId="0" applyNumberFormat="1" applyFont="1" applyFill="1" applyBorder="1"/>
    <xf numFmtId="0" fontId="48" fillId="7" borderId="1" xfId="0" applyFont="1" applyFill="1" applyBorder="1"/>
    <xf numFmtId="0" fontId="48" fillId="0" borderId="1" xfId="0" applyFont="1" applyBorder="1"/>
    <xf numFmtId="0" fontId="13" fillId="0" borderId="1" xfId="15" applyFont="1" applyBorder="1" applyAlignment="1">
      <alignment wrapText="1"/>
    </xf>
    <xf numFmtId="165" fontId="16" fillId="0" borderId="1" xfId="0" applyNumberFormat="1" applyFont="1" applyBorder="1" applyAlignment="1">
      <alignment horizontal="justify" vertical="center" wrapText="1"/>
    </xf>
    <xf numFmtId="0" fontId="35" fillId="0" borderId="11" xfId="0" applyFont="1" applyBorder="1" applyAlignment="1">
      <alignment horizontal="justify" vertical="center" wrapText="1"/>
    </xf>
    <xf numFmtId="165" fontId="16" fillId="0" borderId="11" xfId="0" applyNumberFormat="1" applyFont="1" applyBorder="1" applyAlignment="1">
      <alignment horizontal="justify" vertical="center" wrapText="1"/>
    </xf>
    <xf numFmtId="165" fontId="16" fillId="0" borderId="8" xfId="0" applyNumberFormat="1" applyFont="1" applyBorder="1" applyAlignment="1">
      <alignment horizontal="justify" vertical="center" wrapText="1"/>
    </xf>
    <xf numFmtId="9" fontId="0" fillId="0" borderId="8" xfId="2" applyFont="1" applyFill="1" applyBorder="1"/>
    <xf numFmtId="0" fontId="53" fillId="0" borderId="1" xfId="0" applyFont="1" applyBorder="1" applyAlignment="1">
      <alignment vertical="center" wrapText="1"/>
    </xf>
    <xf numFmtId="0" fontId="16" fillId="0" borderId="1" xfId="0" applyFont="1" applyBorder="1" applyAlignment="1">
      <alignment vertical="center" wrapText="1"/>
    </xf>
    <xf numFmtId="9" fontId="1" fillId="0" borderId="1" xfId="2" applyFont="1" applyFill="1" applyBorder="1"/>
    <xf numFmtId="165" fontId="16" fillId="0" borderId="1" xfId="0" applyNumberFormat="1" applyFont="1" applyBorder="1" applyAlignment="1">
      <alignment vertical="center" wrapText="1"/>
    </xf>
    <xf numFmtId="0" fontId="43" fillId="0" borderId="8" xfId="0" applyFont="1" applyBorder="1" applyAlignment="1">
      <alignment horizontal="center" vertical="center"/>
    </xf>
    <xf numFmtId="0" fontId="16" fillId="0" borderId="8" xfId="0" applyFont="1" applyBorder="1" applyAlignment="1">
      <alignment horizontal="center" vertical="center" wrapText="1"/>
    </xf>
    <xf numFmtId="165" fontId="11" fillId="0" borderId="8" xfId="0" applyNumberFormat="1" applyFont="1" applyBorder="1" applyAlignment="1">
      <alignment vertical="center"/>
    </xf>
    <xf numFmtId="0" fontId="16" fillId="0" borderId="8" xfId="0" applyFont="1" applyBorder="1" applyAlignment="1">
      <alignment horizontal="left" vertical="center" wrapText="1"/>
    </xf>
    <xf numFmtId="0" fontId="53" fillId="0" borderId="8" xfId="0" applyFont="1" applyBorder="1" applyAlignment="1">
      <alignment vertical="center" wrapText="1"/>
    </xf>
    <xf numFmtId="9" fontId="11" fillId="0" borderId="8" xfId="2" applyFont="1" applyFill="1" applyBorder="1"/>
    <xf numFmtId="165" fontId="16" fillId="0" borderId="11" xfId="0" applyNumberFormat="1" applyFont="1" applyBorder="1" applyAlignment="1">
      <alignment vertical="center" wrapText="1"/>
    </xf>
    <xf numFmtId="9" fontId="1" fillId="0" borderId="11" xfId="2" applyFont="1" applyFill="1" applyBorder="1"/>
    <xf numFmtId="0" fontId="35" fillId="0" borderId="8" xfId="0" applyFont="1" applyBorder="1" applyAlignment="1">
      <alignment vertical="center" wrapText="1"/>
    </xf>
    <xf numFmtId="165" fontId="0" fillId="0" borderId="11" xfId="0" applyNumberFormat="1" applyBorder="1"/>
    <xf numFmtId="0" fontId="57" fillId="0" borderId="1" xfId="309" applyFont="1" applyBorder="1" applyAlignment="1">
      <alignment wrapText="1"/>
    </xf>
    <xf numFmtId="0" fontId="53" fillId="0" borderId="8" xfId="0" applyFont="1" applyBorder="1" applyAlignment="1">
      <alignment horizontal="justify" vertical="center" wrapText="1"/>
    </xf>
    <xf numFmtId="0" fontId="11" fillId="2" borderId="1" xfId="0" applyFont="1" applyFill="1" applyBorder="1" applyAlignment="1">
      <alignment horizontal="center"/>
    </xf>
    <xf numFmtId="0" fontId="11" fillId="0" borderId="1" xfId="0" applyFont="1" applyBorder="1" applyAlignment="1">
      <alignment horizontal="center" wrapText="1"/>
    </xf>
    <xf numFmtId="0" fontId="11" fillId="0" borderId="1" xfId="0" applyFont="1" applyBorder="1" applyAlignment="1">
      <alignment horizontal="left"/>
    </xf>
    <xf numFmtId="0" fontId="49" fillId="2" borderId="1" xfId="0" applyFont="1" applyFill="1" applyBorder="1"/>
    <xf numFmtId="49" fontId="14" fillId="2" borderId="1" xfId="0" applyNumberFormat="1" applyFont="1" applyFill="1" applyBorder="1" applyAlignment="1">
      <alignment horizontal="left"/>
    </xf>
    <xf numFmtId="49" fontId="11" fillId="0" borderId="1" xfId="0" applyNumberFormat="1" applyFont="1" applyBorder="1" applyAlignment="1">
      <alignment horizontal="left"/>
    </xf>
    <xf numFmtId="0" fontId="52" fillId="0" borderId="1" xfId="0" applyFont="1" applyBorder="1" applyAlignment="1">
      <alignment wrapText="1"/>
    </xf>
    <xf numFmtId="0" fontId="42" fillId="0" borderId="1" xfId="0" applyFont="1" applyBorder="1" applyAlignment="1">
      <alignment horizontal="justify" vertical="center" wrapText="1"/>
    </xf>
    <xf numFmtId="49" fontId="49" fillId="0" borderId="1" xfId="0" applyNumberFormat="1" applyFont="1" applyBorder="1" applyAlignment="1">
      <alignment horizontal="left" vertical="center" wrapText="1"/>
    </xf>
    <xf numFmtId="0" fontId="49" fillId="0" borderId="1" xfId="0" applyFont="1" applyBorder="1" applyAlignment="1">
      <alignment horizontal="left" vertical="center" wrapText="1"/>
    </xf>
    <xf numFmtId="49" fontId="11" fillId="2" borderId="1" xfId="0" applyNumberFormat="1" applyFont="1" applyFill="1" applyBorder="1" applyAlignment="1">
      <alignment vertical="center"/>
    </xf>
    <xf numFmtId="0" fontId="49" fillId="2" borderId="1" xfId="0" applyFont="1" applyFill="1" applyBorder="1" applyAlignment="1">
      <alignment horizontal="left" vertical="center" wrapText="1"/>
    </xf>
    <xf numFmtId="49" fontId="11" fillId="0" borderId="1" xfId="0" applyNumberFormat="1" applyFont="1" applyBorder="1" applyAlignment="1">
      <alignment vertical="center"/>
    </xf>
    <xf numFmtId="0" fontId="20" fillId="0" borderId="1" xfId="0" applyFont="1" applyBorder="1" applyAlignment="1">
      <alignment horizontal="left" vertical="center" wrapText="1"/>
    </xf>
    <xf numFmtId="0" fontId="20" fillId="6" borderId="1" xfId="0" applyFont="1" applyFill="1" applyBorder="1" applyAlignment="1">
      <alignment horizontal="left" vertical="center" wrapText="1"/>
    </xf>
    <xf numFmtId="49" fontId="20" fillId="0" borderId="1" xfId="0" applyNumberFormat="1" applyFont="1" applyBorder="1" applyAlignment="1">
      <alignment vertical="center"/>
    </xf>
    <xf numFmtId="49" fontId="11" fillId="0" borderId="9" xfId="0" applyNumberFormat="1" applyFont="1" applyBorder="1" applyAlignment="1">
      <alignment vertical="center"/>
    </xf>
    <xf numFmtId="0" fontId="20" fillId="0" borderId="9" xfId="0" applyFont="1" applyBorder="1" applyAlignment="1">
      <alignment horizontal="left" vertical="center" wrapText="1"/>
    </xf>
    <xf numFmtId="0" fontId="20" fillId="2" borderId="1" xfId="0" applyFont="1" applyFill="1" applyBorder="1" applyAlignment="1">
      <alignment horizontal="left" vertical="center" wrapText="1"/>
    </xf>
    <xf numFmtId="0" fontId="11" fillId="0" borderId="10" xfId="0" applyFont="1" applyBorder="1"/>
    <xf numFmtId="49" fontId="20" fillId="0" borderId="1" xfId="0" applyNumberFormat="1" applyFont="1" applyBorder="1"/>
    <xf numFmtId="49" fontId="49" fillId="2" borderId="1" xfId="0" applyNumberFormat="1" applyFont="1" applyFill="1" applyBorder="1"/>
    <xf numFmtId="0" fontId="49" fillId="2" borderId="1" xfId="10" applyFont="1" applyFill="1" applyBorder="1" applyAlignment="1">
      <alignment horizontal="left" vertical="top" wrapText="1"/>
    </xf>
    <xf numFmtId="167" fontId="20" fillId="0" borderId="1" xfId="34" applyFont="1" applyBorder="1" applyAlignment="1">
      <alignment horizontal="left" vertical="center" wrapText="1"/>
    </xf>
    <xf numFmtId="167" fontId="21" fillId="0" borderId="1" xfId="34" applyFont="1" applyBorder="1" applyAlignment="1">
      <alignment horizontal="left" vertical="center" wrapText="1"/>
    </xf>
    <xf numFmtId="167" fontId="20" fillId="2" borderId="1" xfId="34" applyFont="1" applyFill="1" applyBorder="1" applyAlignment="1">
      <alignment horizontal="left" vertical="center" wrapText="1"/>
    </xf>
    <xf numFmtId="167" fontId="21" fillId="2" borderId="1" xfId="34" applyFont="1" applyFill="1" applyBorder="1" applyAlignment="1">
      <alignment horizontal="left" vertical="center" wrapText="1"/>
    </xf>
    <xf numFmtId="0" fontId="20" fillId="0" borderId="1" xfId="10" applyFont="1" applyBorder="1" applyAlignment="1">
      <alignment horizontal="left" vertical="top" wrapText="1"/>
    </xf>
    <xf numFmtId="0" fontId="20" fillId="2" borderId="1" xfId="10" applyFont="1" applyFill="1" applyBorder="1" applyAlignment="1">
      <alignment horizontal="left" vertical="top" wrapText="1"/>
    </xf>
    <xf numFmtId="0" fontId="11" fillId="0" borderId="1" xfId="3" applyFont="1" applyBorder="1" applyAlignment="1">
      <alignment horizontal="left" vertical="center" wrapText="1"/>
    </xf>
    <xf numFmtId="49" fontId="61" fillId="0" borderId="12" xfId="0" applyNumberFormat="1" applyFont="1" applyBorder="1" applyAlignment="1">
      <alignment horizontal="left" vertical="top" wrapText="1"/>
    </xf>
    <xf numFmtId="49" fontId="61" fillId="0" borderId="12" xfId="0" applyNumberFormat="1" applyFont="1" applyBorder="1" applyAlignment="1">
      <alignment horizontal="justify" vertical="center" wrapText="1"/>
    </xf>
    <xf numFmtId="49" fontId="62" fillId="0" borderId="12" xfId="0" applyNumberFormat="1" applyFont="1" applyBorder="1" applyAlignment="1">
      <alignment horizontal="left" vertical="top" wrapText="1"/>
    </xf>
    <xf numFmtId="49" fontId="61" fillId="0" borderId="12" xfId="0" applyNumberFormat="1" applyFont="1" applyBorder="1" applyAlignment="1">
      <alignment horizontal="left" wrapText="1"/>
    </xf>
    <xf numFmtId="1" fontId="61" fillId="0" borderId="13" xfId="0" applyNumberFormat="1" applyFont="1" applyBorder="1" applyAlignment="1">
      <alignment horizontal="left"/>
    </xf>
    <xf numFmtId="0" fontId="11" fillId="0" borderId="1" xfId="0" applyFont="1" applyBorder="1" applyAlignment="1">
      <alignment horizontal="center" vertical="center" wrapText="1"/>
    </xf>
    <xf numFmtId="0" fontId="48" fillId="2" borderId="1" xfId="0" applyFont="1" applyFill="1" applyBorder="1"/>
    <xf numFmtId="0" fontId="14" fillId="2" borderId="1" xfId="0" applyFont="1" applyFill="1" applyBorder="1" applyAlignment="1">
      <alignment horizontal="center"/>
    </xf>
    <xf numFmtId="0" fontId="11" fillId="2" borderId="1" xfId="0" applyFont="1" applyFill="1" applyBorder="1" applyAlignment="1">
      <alignment horizontal="center" wrapText="1"/>
    </xf>
    <xf numFmtId="0" fontId="16" fillId="2" borderId="1" xfId="0" applyFont="1" applyFill="1" applyBorder="1" applyAlignment="1">
      <alignment horizontal="center" vertical="center" wrapText="1"/>
    </xf>
    <xf numFmtId="0" fontId="14" fillId="0" borderId="1" xfId="0" applyFont="1" applyBorder="1" applyAlignment="1">
      <alignment wrapText="1"/>
    </xf>
    <xf numFmtId="0" fontId="14" fillId="0" borderId="1" xfId="0" applyFont="1" applyBorder="1"/>
    <xf numFmtId="0" fontId="20" fillId="0" borderId="1" xfId="0" applyFont="1" applyBorder="1" applyAlignment="1">
      <alignment horizontal="left" wrapText="1"/>
    </xf>
    <xf numFmtId="0" fontId="11" fillId="0" borderId="1" xfId="0" applyFont="1" applyBorder="1" applyAlignment="1">
      <alignment horizontal="left" wrapText="1"/>
    </xf>
    <xf numFmtId="0" fontId="20" fillId="0" borderId="1" xfId="0" applyFont="1" applyBorder="1" applyAlignment="1">
      <alignment horizontal="left"/>
    </xf>
    <xf numFmtId="49" fontId="45" fillId="0" borderId="9" xfId="0" applyNumberFormat="1" applyFont="1" applyBorder="1" applyAlignment="1">
      <alignment vertical="center" wrapText="1"/>
    </xf>
    <xf numFmtId="0" fontId="20" fillId="0" borderId="9" xfId="0" applyFont="1" applyBorder="1" applyAlignment="1">
      <alignment wrapText="1"/>
    </xf>
    <xf numFmtId="49" fontId="20" fillId="0" borderId="1" xfId="53" applyNumberFormat="1" applyFont="1" applyBorder="1" applyAlignment="1">
      <alignment horizontal="left" vertical="top" wrapText="1"/>
    </xf>
    <xf numFmtId="0" fontId="14" fillId="2" borderId="9" xfId="0" applyFont="1" applyFill="1" applyBorder="1" applyAlignment="1">
      <alignment wrapText="1"/>
    </xf>
    <xf numFmtId="0" fontId="49" fillId="2" borderId="9" xfId="0" applyFont="1" applyFill="1" applyBorder="1" applyAlignment="1">
      <alignment wrapText="1"/>
    </xf>
    <xf numFmtId="0" fontId="11" fillId="2" borderId="9" xfId="0" applyFont="1" applyFill="1" applyBorder="1" applyAlignment="1">
      <alignment horizontal="center" vertical="center"/>
    </xf>
    <xf numFmtId="0" fontId="11" fillId="2" borderId="9" xfId="0" applyFont="1" applyFill="1" applyBorder="1"/>
    <xf numFmtId="0" fontId="11" fillId="0" borderId="9" xfId="0" applyFont="1" applyBorder="1" applyAlignment="1">
      <alignment wrapText="1"/>
    </xf>
    <xf numFmtId="0" fontId="11" fillId="0" borderId="18" xfId="0" applyFont="1" applyBorder="1" applyAlignment="1">
      <alignment horizontal="left" vertical="center"/>
    </xf>
    <xf numFmtId="0" fontId="11" fillId="0" borderId="3" xfId="0" applyFont="1" applyBorder="1" applyAlignment="1">
      <alignment horizontal="left" vertical="center"/>
    </xf>
    <xf numFmtId="0" fontId="20" fillId="0" borderId="3" xfId="0" applyFont="1" applyBorder="1" applyAlignment="1">
      <alignment horizontal="left" wrapText="1"/>
    </xf>
    <xf numFmtId="0" fontId="11" fillId="0" borderId="3" xfId="0" applyFont="1" applyBorder="1" applyAlignment="1">
      <alignment horizontal="left" vertical="center" wrapText="1"/>
    </xf>
    <xf numFmtId="0" fontId="11" fillId="0" borderId="1" xfId="0" applyFont="1" applyBorder="1" applyAlignment="1">
      <alignment horizontal="left" vertical="center"/>
    </xf>
    <xf numFmtId="0" fontId="35" fillId="0" borderId="8" xfId="0" applyFont="1" applyBorder="1" applyAlignment="1">
      <alignment horizontal="justify" vertical="center" wrapText="1"/>
    </xf>
    <xf numFmtId="165" fontId="16" fillId="0" borderId="1" xfId="0" applyNumberFormat="1" applyFont="1" applyBorder="1" applyAlignment="1">
      <alignment horizontal="center" vertical="center" wrapText="1"/>
    </xf>
    <xf numFmtId="0" fontId="11" fillId="2" borderId="1" xfId="0" applyFont="1" applyFill="1" applyBorder="1" applyAlignment="1">
      <alignment vertical="center"/>
    </xf>
    <xf numFmtId="0" fontId="12" fillId="7" borderId="1" xfId="0" applyFont="1" applyFill="1" applyBorder="1" applyAlignment="1">
      <alignment horizontal="center"/>
    </xf>
    <xf numFmtId="0" fontId="11" fillId="0" borderId="0" xfId="0" applyFont="1" applyAlignment="1">
      <alignment horizontal="center"/>
    </xf>
    <xf numFmtId="1" fontId="11" fillId="0" borderId="13" xfId="0" applyNumberFormat="1" applyFont="1" applyBorder="1"/>
    <xf numFmtId="49" fontId="11" fillId="0" borderId="12" xfId="0" applyNumberFormat="1" applyFont="1" applyBorder="1"/>
    <xf numFmtId="49" fontId="11" fillId="0" borderId="12" xfId="0" applyNumberFormat="1" applyFont="1" applyBorder="1" applyAlignment="1">
      <alignment wrapText="1"/>
    </xf>
    <xf numFmtId="1" fontId="11" fillId="0" borderId="13" xfId="0" applyNumberFormat="1" applyFont="1" applyBorder="1" applyAlignment="1">
      <alignment wrapText="1"/>
    </xf>
    <xf numFmtId="1" fontId="11" fillId="0" borderId="12" xfId="0" applyNumberFormat="1" applyFont="1" applyBorder="1" applyAlignment="1">
      <alignment wrapText="1"/>
    </xf>
    <xf numFmtId="1" fontId="11" fillId="0" borderId="12" xfId="0" applyNumberFormat="1" applyFont="1" applyBorder="1"/>
    <xf numFmtId="1" fontId="61" fillId="0" borderId="13" xfId="0" applyNumberFormat="1" applyFont="1" applyBorder="1"/>
    <xf numFmtId="49" fontId="61" fillId="0" borderId="14" xfId="0" applyNumberFormat="1" applyFont="1" applyBorder="1" applyAlignment="1">
      <alignment horizontal="left" vertical="top" wrapText="1"/>
    </xf>
    <xf numFmtId="1" fontId="11" fillId="0" borderId="14" xfId="0" applyNumberFormat="1" applyFont="1" applyBorder="1"/>
    <xf numFmtId="49" fontId="61" fillId="0" borderId="1" xfId="0" applyNumberFormat="1" applyFont="1" applyBorder="1" applyAlignment="1">
      <alignment horizontal="left" vertical="top" wrapText="1"/>
    </xf>
    <xf numFmtId="49" fontId="61" fillId="0" borderId="12" xfId="0" applyNumberFormat="1" applyFont="1" applyBorder="1" applyAlignment="1">
      <alignment horizontal="left"/>
    </xf>
    <xf numFmtId="49" fontId="11" fillId="0" borderId="14" xfId="0" applyNumberFormat="1" applyFont="1" applyBorder="1"/>
    <xf numFmtId="1" fontId="11" fillId="0" borderId="12"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 xfId="0" applyNumberFormat="1" applyFont="1" applyBorder="1" applyAlignment="1">
      <alignment horizontal="center" vertical="center"/>
    </xf>
    <xf numFmtId="0" fontId="11" fillId="2" borderId="2" xfId="0" applyFont="1" applyFill="1" applyBorder="1" applyAlignment="1">
      <alignment horizontal="left" vertical="center"/>
    </xf>
    <xf numFmtId="0" fontId="44" fillId="2" borderId="1" xfId="0" applyFont="1" applyFill="1" applyBorder="1" applyAlignment="1">
      <alignment horizontal="justify" vertical="center" wrapText="1"/>
    </xf>
    <xf numFmtId="0" fontId="11" fillId="2" borderId="3" xfId="0" applyFont="1" applyFill="1" applyBorder="1" applyAlignment="1">
      <alignment horizontal="center" vertical="center"/>
    </xf>
    <xf numFmtId="0" fontId="11" fillId="6" borderId="1" xfId="0" applyFont="1" applyFill="1" applyBorder="1" applyAlignment="1">
      <alignment horizontal="left" vertical="center"/>
    </xf>
    <xf numFmtId="0" fontId="11" fillId="6" borderId="1" xfId="0" applyFont="1" applyFill="1" applyBorder="1" applyAlignment="1">
      <alignment horizontal="center" vertical="center"/>
    </xf>
    <xf numFmtId="0" fontId="11" fillId="2" borderId="1" xfId="0" applyFont="1" applyFill="1" applyBorder="1" applyAlignment="1">
      <alignment horizontal="center" vertical="center"/>
    </xf>
    <xf numFmtId="0" fontId="11" fillId="6" borderId="1" xfId="0" applyFont="1" applyFill="1" applyBorder="1" applyAlignment="1">
      <alignment vertical="center"/>
    </xf>
    <xf numFmtId="0" fontId="11" fillId="6" borderId="1" xfId="0" applyFont="1" applyFill="1" applyBorder="1" applyAlignment="1">
      <alignment horizontal="justify" vertical="center" wrapText="1"/>
    </xf>
    <xf numFmtId="0" fontId="35" fillId="0" borderId="1" xfId="0" applyFont="1" applyBorder="1" applyAlignment="1">
      <alignment horizontal="center" vertical="center" wrapText="1"/>
    </xf>
    <xf numFmtId="0" fontId="35" fillId="0" borderId="8" xfId="0" applyFont="1" applyBorder="1" applyAlignment="1">
      <alignment horizontal="center" vertical="center" wrapText="1"/>
    </xf>
    <xf numFmtId="165" fontId="16" fillId="0" borderId="11" xfId="0" applyNumberFormat="1" applyFont="1" applyBorder="1" applyAlignment="1">
      <alignment horizontal="center" vertical="center" wrapText="1"/>
    </xf>
    <xf numFmtId="165" fontId="0" fillId="0" borderId="8" xfId="0" applyNumberFormat="1" applyBorder="1"/>
    <xf numFmtId="0" fontId="35" fillId="0" borderId="11" xfId="0" applyFont="1" applyBorder="1" applyAlignment="1">
      <alignment vertical="center" wrapText="1"/>
    </xf>
    <xf numFmtId="0" fontId="16" fillId="0" borderId="8" xfId="0" applyFont="1" applyBorder="1" applyAlignment="1">
      <alignment horizontal="justify" vertical="center" wrapText="1"/>
    </xf>
    <xf numFmtId="2" fontId="30" fillId="0" borderId="1" xfId="0" applyNumberFormat="1" applyFont="1" applyBorder="1" applyAlignment="1">
      <alignment horizontal="justify" vertical="center"/>
    </xf>
    <xf numFmtId="2" fontId="11" fillId="0" borderId="8" xfId="0" applyNumberFormat="1" applyFont="1" applyBorder="1"/>
    <xf numFmtId="2" fontId="16" fillId="0" borderId="1" xfId="0" applyNumberFormat="1" applyFont="1" applyBorder="1" applyAlignment="1">
      <alignment horizontal="center" vertical="center" wrapText="1"/>
    </xf>
    <xf numFmtId="0" fontId="12" fillId="0" borderId="1" xfId="0" applyFont="1" applyBorder="1" applyAlignment="1">
      <alignment wrapText="1"/>
    </xf>
    <xf numFmtId="0" fontId="0" fillId="0" borderId="1" xfId="0" applyBorder="1" applyAlignment="1">
      <alignment wrapText="1"/>
    </xf>
    <xf numFmtId="1" fontId="63" fillId="0" borderId="12" xfId="0" applyNumberFormat="1" applyFont="1" applyBorder="1"/>
    <xf numFmtId="49" fontId="63" fillId="0" borderId="12" xfId="0" applyNumberFormat="1" applyFont="1" applyBorder="1"/>
    <xf numFmtId="0" fontId="11" fillId="6" borderId="1" xfId="0" applyFont="1" applyFill="1" applyBorder="1" applyAlignment="1">
      <alignment wrapText="1"/>
    </xf>
    <xf numFmtId="2" fontId="35" fillId="0" borderId="8" xfId="0" applyNumberFormat="1" applyFont="1" applyBorder="1" applyAlignment="1">
      <alignment vertical="center" wrapText="1"/>
    </xf>
    <xf numFmtId="0" fontId="46" fillId="0" borderId="1" xfId="0" applyFont="1" applyBorder="1" applyAlignment="1">
      <alignment horizontal="center"/>
    </xf>
    <xf numFmtId="0" fontId="46" fillId="0" borderId="1" xfId="0" applyFont="1" applyBorder="1"/>
    <xf numFmtId="0" fontId="0" fillId="0" borderId="9" xfId="0" applyBorder="1"/>
    <xf numFmtId="49" fontId="49" fillId="6" borderId="1" xfId="0" applyNumberFormat="1" applyFont="1" applyFill="1" applyBorder="1" applyAlignment="1">
      <alignment horizontal="center" vertical="center"/>
    </xf>
    <xf numFmtId="0" fontId="11" fillId="6" borderId="1" xfId="0" applyFont="1" applyFill="1" applyBorder="1" applyAlignment="1">
      <alignment horizontal="left" wrapText="1"/>
    </xf>
    <xf numFmtId="49" fontId="14" fillId="6" borderId="1" xfId="0" applyNumberFormat="1" applyFont="1" applyFill="1" applyBorder="1" applyAlignment="1">
      <alignment horizontal="center" vertical="center" wrapText="1"/>
    </xf>
    <xf numFmtId="49" fontId="14" fillId="0" borderId="2" xfId="0" applyNumberFormat="1" applyFont="1" applyBorder="1" applyAlignment="1">
      <alignment horizontal="center" vertical="center" wrapText="1"/>
    </xf>
    <xf numFmtId="0" fontId="20" fillId="6" borderId="1" xfId="0" applyFont="1" applyFill="1" applyBorder="1" applyAlignment="1">
      <alignment wrapText="1"/>
    </xf>
    <xf numFmtId="0" fontId="11" fillId="0" borderId="19" xfId="0" applyFont="1" applyBorder="1" applyAlignment="1">
      <alignment horizontal="left" vertical="center"/>
    </xf>
    <xf numFmtId="0" fontId="11" fillId="0" borderId="19" xfId="0" applyFont="1" applyBorder="1" applyAlignment="1">
      <alignment vertical="top"/>
    </xf>
    <xf numFmtId="0" fontId="65" fillId="10" borderId="1" xfId="0" applyFont="1" applyFill="1" applyBorder="1" applyAlignment="1">
      <alignment horizontal="center" vertical="center" wrapText="1"/>
    </xf>
    <xf numFmtId="0" fontId="52" fillId="11" borderId="1" xfId="0" applyFont="1" applyFill="1" applyBorder="1" applyAlignment="1">
      <alignment horizontal="center" vertical="center"/>
    </xf>
    <xf numFmtId="0" fontId="66" fillId="0" borderId="1" xfId="0" applyFont="1" applyBorder="1" applyAlignment="1">
      <alignment horizontal="center" vertical="center" wrapText="1"/>
    </xf>
    <xf numFmtId="0" fontId="19" fillId="0" borderId="1" xfId="0" applyFont="1" applyBorder="1" applyAlignment="1">
      <alignment horizontal="justify" vertical="center" wrapText="1"/>
    </xf>
    <xf numFmtId="0" fontId="68" fillId="0" borderId="0" xfId="0" applyFont="1"/>
    <xf numFmtId="0" fontId="69" fillId="0" borderId="1" xfId="0" applyFont="1" applyBorder="1" applyAlignment="1">
      <alignment horizontal="justify" vertical="center" wrapText="1"/>
    </xf>
    <xf numFmtId="0" fontId="66" fillId="0" borderId="1" xfId="0" applyFont="1" applyBorder="1" applyAlignment="1">
      <alignment vertical="center" wrapText="1"/>
    </xf>
    <xf numFmtId="0" fontId="11" fillId="6" borderId="9" xfId="0" applyFont="1" applyFill="1" applyBorder="1" applyAlignment="1">
      <alignment wrapText="1"/>
    </xf>
    <xf numFmtId="49" fontId="14" fillId="6" borderId="9" xfId="0" applyNumberFormat="1" applyFont="1" applyFill="1" applyBorder="1" applyAlignment="1">
      <alignment horizontal="center" vertical="center" wrapText="1"/>
    </xf>
    <xf numFmtId="49" fontId="14" fillId="0" borderId="20" xfId="0" applyNumberFormat="1" applyFont="1" applyBorder="1" applyAlignment="1">
      <alignment horizontal="center" vertical="center" wrapText="1"/>
    </xf>
    <xf numFmtId="49" fontId="14" fillId="0" borderId="0" xfId="0" applyNumberFormat="1" applyFont="1" applyAlignment="1">
      <alignment horizontal="center" vertical="center" wrapText="1"/>
    </xf>
    <xf numFmtId="0" fontId="11" fillId="0" borderId="0" xfId="0" applyFont="1" applyAlignment="1">
      <alignment horizontal="left" vertical="center"/>
    </xf>
    <xf numFmtId="0" fontId="11" fillId="0" borderId="0" xfId="0" applyFont="1" applyAlignment="1">
      <alignment vertical="top"/>
    </xf>
    <xf numFmtId="0" fontId="66" fillId="0" borderId="9" xfId="0" applyFont="1" applyBorder="1" applyAlignment="1">
      <alignment horizontal="center" vertical="center" wrapText="1"/>
    </xf>
    <xf numFmtId="0" fontId="66" fillId="0" borderId="9" xfId="0" applyFont="1" applyBorder="1" applyAlignment="1">
      <alignment vertical="center" wrapText="1"/>
    </xf>
    <xf numFmtId="0" fontId="66" fillId="0" borderId="5" xfId="0" applyFont="1" applyBorder="1" applyAlignment="1">
      <alignment horizontal="center" vertical="center" wrapText="1"/>
    </xf>
    <xf numFmtId="0" fontId="42" fillId="0" borderId="5" xfId="0" applyFont="1" applyBorder="1"/>
    <xf numFmtId="49" fontId="49" fillId="0" borderId="9" xfId="0" applyNumberFormat="1" applyFont="1" applyBorder="1" applyAlignment="1">
      <alignment horizontal="center" vertical="center"/>
    </xf>
    <xf numFmtId="0" fontId="12" fillId="7" borderId="1" xfId="0" applyFont="1" applyFill="1" applyBorder="1" applyAlignment="1">
      <alignment horizontal="center" wrapText="1"/>
    </xf>
    <xf numFmtId="0" fontId="12" fillId="2" borderId="2" xfId="0" applyFont="1" applyFill="1" applyBorder="1"/>
    <xf numFmtId="0" fontId="12" fillId="2" borderId="4" xfId="0" applyFont="1" applyFill="1" applyBorder="1"/>
    <xf numFmtId="0" fontId="21" fillId="0" borderId="1" xfId="0" applyFont="1" applyBorder="1" applyAlignment="1">
      <alignment horizontal="justify" vertical="center" wrapText="1"/>
    </xf>
    <xf numFmtId="0" fontId="11" fillId="2" borderId="2" xfId="0" applyFont="1" applyFill="1" applyBorder="1"/>
    <xf numFmtId="0" fontId="11" fillId="2" borderId="4" xfId="0" applyFont="1" applyFill="1" applyBorder="1"/>
    <xf numFmtId="0" fontId="14" fillId="0" borderId="0" xfId="0" applyFont="1" applyAlignment="1">
      <alignment horizontal="center" vertical="center"/>
    </xf>
    <xf numFmtId="0" fontId="14" fillId="12" borderId="1" xfId="0" applyFont="1" applyFill="1" applyBorder="1" applyAlignment="1">
      <alignment wrapText="1"/>
    </xf>
    <xf numFmtId="0" fontId="11" fillId="2" borderId="20" xfId="0" applyFont="1" applyFill="1" applyBorder="1"/>
    <xf numFmtId="0" fontId="11" fillId="2" borderId="5" xfId="0" applyFont="1" applyFill="1" applyBorder="1"/>
    <xf numFmtId="0" fontId="11" fillId="2" borderId="19" xfId="0" applyFont="1" applyFill="1" applyBorder="1"/>
    <xf numFmtId="0" fontId="11" fillId="2" borderId="0" xfId="0" applyFont="1" applyFill="1"/>
    <xf numFmtId="0" fontId="20" fillId="0" borderId="0" xfId="0" applyFont="1" applyAlignment="1">
      <alignment wrapText="1"/>
    </xf>
    <xf numFmtId="49" fontId="49" fillId="0" borderId="1" xfId="0" applyNumberFormat="1" applyFont="1" applyBorder="1" applyAlignment="1">
      <alignment horizontal="center" vertical="center"/>
    </xf>
    <xf numFmtId="0" fontId="11" fillId="0" borderId="5" xfId="0" applyFont="1" applyBorder="1" applyAlignment="1">
      <alignment vertical="top" wrapText="1"/>
    </xf>
    <xf numFmtId="0" fontId="11" fillId="0" borderId="0" xfId="0" applyFont="1" applyAlignment="1">
      <alignment vertical="top" wrapText="1"/>
    </xf>
    <xf numFmtId="0" fontId="49" fillId="2" borderId="3" xfId="0" applyFont="1" applyFill="1" applyBorder="1" applyAlignment="1">
      <alignment wrapText="1"/>
    </xf>
    <xf numFmtId="0" fontId="73" fillId="0" borderId="1" xfId="0" applyFont="1" applyBorder="1" applyAlignment="1">
      <alignment horizontal="center" vertical="center"/>
    </xf>
    <xf numFmtId="0" fontId="73" fillId="13" borderId="1" xfId="0" applyFont="1" applyFill="1" applyBorder="1" applyAlignment="1">
      <alignment horizontal="center" vertical="center"/>
    </xf>
    <xf numFmtId="0" fontId="57" fillId="0" borderId="1" xfId="309" applyFont="1" applyBorder="1" applyAlignment="1">
      <alignment horizontal="left" wrapText="1"/>
    </xf>
    <xf numFmtId="0" fontId="0" fillId="0" borderId="0" xfId="0" applyAlignment="1">
      <alignment horizontal="center" wrapText="1"/>
    </xf>
    <xf numFmtId="0" fontId="11" fillId="0" borderId="2" xfId="0" applyFont="1" applyBorder="1" applyAlignment="1">
      <alignment wrapText="1"/>
    </xf>
    <xf numFmtId="0" fontId="11" fillId="0" borderId="10" xfId="0" applyFont="1" applyBorder="1" applyAlignment="1">
      <alignment horizontal="center"/>
    </xf>
    <xf numFmtId="49" fontId="20" fillId="0" borderId="12" xfId="0" applyNumberFormat="1" applyFont="1" applyBorder="1" applyAlignment="1">
      <alignment vertical="top" wrapText="1"/>
    </xf>
    <xf numFmtId="14" fontId="11" fillId="0" borderId="1" xfId="0" applyNumberFormat="1" applyFont="1" applyBorder="1"/>
    <xf numFmtId="0" fontId="11" fillId="0" borderId="2" xfId="0" applyFont="1" applyBorder="1"/>
    <xf numFmtId="0" fontId="11" fillId="0" borderId="9" xfId="0" applyFont="1" applyBorder="1"/>
    <xf numFmtId="0" fontId="11" fillId="2" borderId="6" xfId="0" applyFont="1" applyFill="1" applyBorder="1"/>
    <xf numFmtId="0" fontId="46" fillId="0" borderId="1" xfId="0" applyFont="1" applyBorder="1" applyAlignment="1">
      <alignment wrapText="1"/>
    </xf>
    <xf numFmtId="0" fontId="46" fillId="0" borderId="2" xfId="0" applyFont="1" applyBorder="1" applyAlignment="1">
      <alignment wrapText="1"/>
    </xf>
    <xf numFmtId="0" fontId="11" fillId="0" borderId="6" xfId="0" applyFont="1" applyBorder="1" applyAlignment="1">
      <alignment horizontal="center"/>
    </xf>
    <xf numFmtId="0" fontId="12" fillId="2" borderId="1" xfId="0" applyFont="1" applyFill="1" applyBorder="1" applyAlignment="1">
      <alignment horizontal="left"/>
    </xf>
    <xf numFmtId="0" fontId="11" fillId="0" borderId="1" xfId="0" applyFont="1" applyBorder="1" applyAlignment="1">
      <alignment horizontal="center" vertical="center" wrapText="1"/>
    </xf>
    <xf numFmtId="0" fontId="11" fillId="13" borderId="9" xfId="0" applyFont="1" applyFill="1" applyBorder="1" applyAlignment="1">
      <alignment horizontal="center" vertical="center" wrapText="1"/>
    </xf>
    <xf numFmtId="0" fontId="11" fillId="13" borderId="10" xfId="0" applyFont="1" applyFill="1" applyBorder="1" applyAlignment="1">
      <alignment horizontal="center" vertical="center" wrapText="1"/>
    </xf>
    <xf numFmtId="0" fontId="11" fillId="13" borderId="8" xfId="0" applyFont="1" applyFill="1" applyBorder="1" applyAlignment="1">
      <alignment horizontal="center" vertical="center" wrapText="1"/>
    </xf>
    <xf numFmtId="0" fontId="11" fillId="0" borderId="20"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1" fillId="0" borderId="7" xfId="0" applyFont="1" applyBorder="1" applyAlignment="1">
      <alignment horizontal="center" vertical="center" wrapText="1"/>
    </xf>
    <xf numFmtId="0" fontId="11" fillId="0" borderId="6" xfId="0" applyFont="1" applyBorder="1" applyAlignment="1">
      <alignment horizontal="center" vertical="center" wrapText="1"/>
    </xf>
    <xf numFmtId="0" fontId="11" fillId="13" borderId="5" xfId="0" applyFont="1" applyFill="1" applyBorder="1" applyAlignment="1">
      <alignment horizontal="center" vertical="center" wrapText="1"/>
    </xf>
    <xf numFmtId="0" fontId="11" fillId="13" borderId="0" xfId="0" applyFont="1" applyFill="1" applyAlignment="1">
      <alignment horizontal="center" vertical="center" wrapText="1"/>
    </xf>
    <xf numFmtId="0" fontId="11" fillId="13" borderId="6"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wrapText="1"/>
    </xf>
    <xf numFmtId="0" fontId="11" fillId="2" borderId="2" xfId="0" applyFont="1" applyFill="1" applyBorder="1" applyAlignment="1">
      <alignment horizontal="center"/>
    </xf>
    <xf numFmtId="0" fontId="11" fillId="2" borderId="4" xfId="0" applyFont="1" applyFill="1" applyBorder="1" applyAlignment="1">
      <alignment horizontal="center"/>
    </xf>
    <xf numFmtId="0" fontId="12" fillId="2" borderId="2" xfId="0" applyFont="1" applyFill="1" applyBorder="1" applyAlignment="1">
      <alignment horizontal="left"/>
    </xf>
    <xf numFmtId="0" fontId="12" fillId="2" borderId="3" xfId="0" applyFont="1" applyFill="1" applyBorder="1" applyAlignment="1">
      <alignment horizontal="left"/>
    </xf>
    <xf numFmtId="0" fontId="11" fillId="13" borderId="23" xfId="0" applyFont="1" applyFill="1" applyBorder="1" applyAlignment="1">
      <alignment horizontal="center" vertical="center" wrapText="1"/>
    </xf>
    <xf numFmtId="0" fontId="11" fillId="13" borderId="24" xfId="0" applyFont="1" applyFill="1" applyBorder="1" applyAlignment="1">
      <alignment horizontal="center" vertical="center" wrapText="1"/>
    </xf>
    <xf numFmtId="0" fontId="11" fillId="13" borderId="25" xfId="0" applyFont="1" applyFill="1" applyBorder="1" applyAlignment="1">
      <alignment horizontal="center" vertical="center" wrapText="1"/>
    </xf>
    <xf numFmtId="0" fontId="11" fillId="13" borderId="26" xfId="0" applyFont="1" applyFill="1" applyBorder="1" applyAlignment="1">
      <alignment horizontal="center" vertical="center" wrapText="1"/>
    </xf>
    <xf numFmtId="0" fontId="11" fillId="13" borderId="27" xfId="0" applyFont="1" applyFill="1" applyBorder="1" applyAlignment="1">
      <alignment horizontal="center" vertical="center" wrapText="1"/>
    </xf>
    <xf numFmtId="0" fontId="11" fillId="13" borderId="28" xfId="0" applyFont="1" applyFill="1" applyBorder="1" applyAlignment="1">
      <alignment horizontal="center" vertical="center" wrapText="1"/>
    </xf>
    <xf numFmtId="0" fontId="11" fillId="0" borderId="5" xfId="0" applyFont="1" applyBorder="1" applyAlignment="1">
      <alignment horizontal="left" vertical="top" wrapText="1"/>
    </xf>
    <xf numFmtId="0" fontId="11" fillId="0" borderId="0" xfId="0" applyFont="1" applyAlignment="1">
      <alignment horizontal="left" vertical="top" wrapText="1"/>
    </xf>
    <xf numFmtId="0" fontId="14" fillId="2" borderId="1" xfId="0" applyFont="1" applyFill="1" applyBorder="1" applyAlignment="1">
      <alignment horizontal="center" vertical="center"/>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xf numFmtId="49" fontId="63" fillId="0" borderId="20" xfId="0" applyNumberFormat="1" applyFont="1" applyBorder="1" applyAlignment="1">
      <alignment horizontal="center" vertical="top" wrapText="1"/>
    </xf>
    <xf numFmtId="49" fontId="63" fillId="0" borderId="5" xfId="0" applyNumberFormat="1" applyFont="1" applyBorder="1" applyAlignment="1">
      <alignment horizontal="center" vertical="top" wrapText="1"/>
    </xf>
    <xf numFmtId="49" fontId="63" fillId="0" borderId="21" xfId="0" applyNumberFormat="1" applyFont="1" applyBorder="1" applyAlignment="1">
      <alignment horizontal="center" vertical="top" wrapText="1"/>
    </xf>
    <xf numFmtId="49" fontId="63" fillId="0" borderId="7" xfId="0" applyNumberFormat="1" applyFont="1" applyBorder="1" applyAlignment="1">
      <alignment horizontal="center" vertical="top" wrapText="1"/>
    </xf>
    <xf numFmtId="49" fontId="63" fillId="0" borderId="6" xfId="0" applyNumberFormat="1" applyFont="1" applyBorder="1" applyAlignment="1">
      <alignment horizontal="center" vertical="top" wrapText="1"/>
    </xf>
    <xf numFmtId="49" fontId="63" fillId="0" borderId="18" xfId="0" applyNumberFormat="1" applyFont="1" applyBorder="1" applyAlignment="1">
      <alignment horizontal="center" vertical="top" wrapText="1"/>
    </xf>
    <xf numFmtId="0" fontId="11" fillId="2" borderId="1" xfId="0" applyFont="1" applyFill="1" applyBorder="1" applyAlignment="1">
      <alignment horizontal="center"/>
    </xf>
    <xf numFmtId="0" fontId="44" fillId="9" borderId="1" xfId="313" applyFont="1" applyFill="1" applyBorder="1" applyAlignment="1">
      <alignment horizontal="center" vertical="center" wrapText="1"/>
    </xf>
    <xf numFmtId="0" fontId="20" fillId="0" borderId="5" xfId="0" applyFont="1" applyBorder="1" applyAlignment="1">
      <alignment horizontal="left" vertical="top" wrapText="1"/>
    </xf>
    <xf numFmtId="0" fontId="20" fillId="0" borderId="0" xfId="0" applyFont="1" applyAlignment="1">
      <alignment horizontal="left" vertical="top" wrapText="1"/>
    </xf>
    <xf numFmtId="49" fontId="63" fillId="0" borderId="20" xfId="0" applyNumberFormat="1" applyFont="1" applyBorder="1" applyAlignment="1">
      <alignment horizontal="left" vertical="top" wrapText="1"/>
    </xf>
    <xf numFmtId="49" fontId="64" fillId="0" borderId="5" xfId="0" applyNumberFormat="1" applyFont="1" applyBorder="1" applyAlignment="1">
      <alignment horizontal="left" vertical="top" wrapText="1"/>
    </xf>
    <xf numFmtId="49" fontId="64" fillId="0" borderId="21" xfId="0" applyNumberFormat="1" applyFont="1" applyBorder="1" applyAlignment="1">
      <alignment horizontal="left" vertical="top" wrapText="1"/>
    </xf>
    <xf numFmtId="49" fontId="64" fillId="0" borderId="7" xfId="0" applyNumberFormat="1" applyFont="1" applyBorder="1" applyAlignment="1">
      <alignment horizontal="left" vertical="top" wrapText="1"/>
    </xf>
    <xf numFmtId="49" fontId="64" fillId="0" borderId="6" xfId="0" applyNumberFormat="1" applyFont="1" applyBorder="1" applyAlignment="1">
      <alignment horizontal="left" vertical="top" wrapText="1"/>
    </xf>
    <xf numFmtId="49" fontId="64" fillId="0" borderId="18" xfId="0" applyNumberFormat="1" applyFont="1" applyBorder="1" applyAlignment="1">
      <alignment horizontal="left" vertical="top" wrapText="1"/>
    </xf>
    <xf numFmtId="0" fontId="14" fillId="2" borderId="1" xfId="0" applyFont="1" applyFill="1" applyBorder="1" applyAlignment="1">
      <alignment horizontal="center"/>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4" fillId="2" borderId="1" xfId="0" applyFont="1" applyFill="1" applyBorder="1" applyAlignment="1">
      <alignment horizontal="center" wrapText="1"/>
    </xf>
    <xf numFmtId="49" fontId="14" fillId="6" borderId="2" xfId="0" applyNumberFormat="1" applyFont="1" applyFill="1" applyBorder="1" applyAlignment="1">
      <alignment horizontal="center" vertical="center" wrapText="1"/>
    </xf>
    <xf numFmtId="49" fontId="14" fillId="6" borderId="4" xfId="0" applyNumberFormat="1" applyFont="1" applyFill="1" applyBorder="1" applyAlignment="1">
      <alignment horizontal="center" vertical="center" wrapText="1"/>
    </xf>
    <xf numFmtId="0" fontId="14" fillId="2" borderId="1" xfId="37" applyFont="1" applyFill="1" applyBorder="1" applyAlignment="1">
      <alignment horizontal="center"/>
    </xf>
    <xf numFmtId="0" fontId="11" fillId="2" borderId="1" xfId="37" applyFont="1" applyFill="1" applyBorder="1" applyAlignment="1">
      <alignment horizontal="center" wrapText="1"/>
    </xf>
    <xf numFmtId="0" fontId="11" fillId="0" borderId="1" xfId="37" applyFont="1" applyBorder="1" applyAlignment="1">
      <alignment horizontal="center" vertical="center" wrapText="1"/>
    </xf>
    <xf numFmtId="1" fontId="11" fillId="0" borderId="15"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7" xfId="0" applyNumberFormat="1" applyFont="1" applyBorder="1" applyAlignment="1">
      <alignment horizontal="center" vertical="center"/>
    </xf>
    <xf numFmtId="0" fontId="13" fillId="2" borderId="1" xfId="0" applyFont="1" applyFill="1" applyBorder="1" applyAlignment="1">
      <alignment horizontal="center" wrapText="1"/>
    </xf>
    <xf numFmtId="0" fontId="55" fillId="2" borderId="1" xfId="0" applyFont="1" applyFill="1" applyBorder="1" applyAlignment="1">
      <alignment horizontal="center"/>
    </xf>
    <xf numFmtId="0" fontId="34" fillId="3" borderId="1" xfId="0" applyFont="1" applyFill="1" applyBorder="1" applyAlignment="1">
      <alignment horizontal="center" vertical="center" wrapText="1"/>
    </xf>
    <xf numFmtId="0" fontId="30" fillId="0" borderId="2" xfId="0" applyFont="1" applyBorder="1" applyAlignment="1">
      <alignment horizontal="left" wrapText="1"/>
    </xf>
    <xf numFmtId="0" fontId="30" fillId="0" borderId="4" xfId="0" applyFont="1" applyBorder="1" applyAlignment="1">
      <alignment horizontal="left" wrapText="1"/>
    </xf>
    <xf numFmtId="0" fontId="30" fillId="0" borderId="3" xfId="0" applyFont="1" applyBorder="1" applyAlignment="1">
      <alignment horizontal="left" wrapText="1"/>
    </xf>
    <xf numFmtId="0" fontId="30" fillId="0" borderId="1" xfId="0" applyFont="1" applyBorder="1" applyAlignment="1">
      <alignment horizontal="left" vertical="center" wrapText="1"/>
    </xf>
    <xf numFmtId="0" fontId="24" fillId="0" borderId="1" xfId="0" applyFont="1" applyBorder="1" applyAlignment="1">
      <alignment horizontal="center" vertical="center" wrapText="1"/>
    </xf>
    <xf numFmtId="0" fontId="23" fillId="3" borderId="1" xfId="0" applyFont="1" applyFill="1" applyBorder="1" applyAlignment="1">
      <alignment horizontal="center" vertical="center" wrapText="1"/>
    </xf>
    <xf numFmtId="0" fontId="24"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3" xfId="0" applyFont="1" applyBorder="1" applyAlignment="1">
      <alignment horizontal="center" vertical="center" wrapText="1"/>
    </xf>
    <xf numFmtId="165" fontId="16" fillId="0" borderId="8" xfId="0" applyNumberFormat="1" applyFont="1" applyBorder="1" applyAlignment="1">
      <alignment horizontal="center" vertical="center" wrapText="1"/>
    </xf>
    <xf numFmtId="165" fontId="16" fillId="0" borderId="1" xfId="0" applyNumberFormat="1" applyFont="1" applyBorder="1" applyAlignment="1">
      <alignment horizontal="center" vertical="center" wrapText="1"/>
    </xf>
    <xf numFmtId="165" fontId="16" fillId="0" borderId="11" xfId="0" applyNumberFormat="1" applyFont="1" applyBorder="1" applyAlignment="1">
      <alignment horizontal="center" vertical="center" wrapText="1"/>
    </xf>
    <xf numFmtId="165" fontId="11" fillId="2" borderId="1" xfId="0" applyNumberFormat="1" applyFont="1" applyFill="1" applyBorder="1" applyAlignment="1">
      <alignment horizontal="center" vertical="center"/>
    </xf>
    <xf numFmtId="165" fontId="11" fillId="2" borderId="11" xfId="0" applyNumberFormat="1" applyFont="1" applyFill="1" applyBorder="1" applyAlignment="1">
      <alignment horizontal="center" vertical="center"/>
    </xf>
    <xf numFmtId="0" fontId="16" fillId="2" borderId="1" xfId="0" applyFont="1" applyFill="1" applyBorder="1" applyAlignment="1">
      <alignment horizontal="center" vertical="center" wrapText="1"/>
    </xf>
    <xf numFmtId="165" fontId="16" fillId="0" borderId="10" xfId="0" applyNumberFormat="1" applyFont="1" applyBorder="1" applyAlignment="1">
      <alignment horizontal="center" vertical="center" wrapText="1"/>
    </xf>
    <xf numFmtId="165" fontId="16" fillId="0" borderId="22" xfId="0" applyNumberFormat="1" applyFont="1" applyBorder="1" applyAlignment="1">
      <alignment horizontal="center" vertical="center" wrapText="1"/>
    </xf>
    <xf numFmtId="165" fontId="0" fillId="0" borderId="8" xfId="0" applyNumberFormat="1" applyBorder="1" applyAlignment="1">
      <alignment horizontal="center" vertical="center"/>
    </xf>
    <xf numFmtId="0" fontId="0" fillId="0" borderId="1" xfId="0" applyBorder="1" applyAlignment="1">
      <alignment horizontal="center" vertical="center"/>
    </xf>
    <xf numFmtId="0" fontId="16" fillId="0" borderId="8"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1" xfId="0" applyFont="1" applyBorder="1" applyAlignment="1">
      <alignment horizontal="center" vertical="center" wrapText="1"/>
    </xf>
    <xf numFmtId="165" fontId="0" fillId="0" borderId="1" xfId="0" applyNumberFormat="1" applyBorder="1" applyAlignment="1">
      <alignment horizontal="center" vertical="center"/>
    </xf>
    <xf numFmtId="0" fontId="43" fillId="0" borderId="8" xfId="0" applyFont="1" applyBorder="1" applyAlignment="1">
      <alignment horizontal="center" vertical="center"/>
    </xf>
    <xf numFmtId="0" fontId="43" fillId="0" borderId="1" xfId="0" applyFont="1" applyBorder="1" applyAlignment="1">
      <alignment horizontal="center" vertical="center"/>
    </xf>
    <xf numFmtId="165" fontId="11" fillId="2" borderId="8" xfId="0" applyNumberFormat="1" applyFont="1" applyFill="1" applyBorder="1" applyAlignment="1">
      <alignment horizontal="center" vertical="center"/>
    </xf>
    <xf numFmtId="165" fontId="11" fillId="2" borderId="10" xfId="0" applyNumberFormat="1" applyFont="1" applyFill="1" applyBorder="1" applyAlignment="1">
      <alignment horizontal="center" vertical="center"/>
    </xf>
    <xf numFmtId="165" fontId="11" fillId="2" borderId="22" xfId="0" applyNumberFormat="1" applyFont="1" applyFill="1" applyBorder="1" applyAlignment="1">
      <alignment horizontal="center" vertical="center"/>
    </xf>
    <xf numFmtId="0" fontId="18" fillId="3"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165" fontId="0" fillId="0" borderId="11" xfId="0" applyNumberFormat="1" applyBorder="1" applyAlignment="1">
      <alignment horizontal="center" vertical="center"/>
    </xf>
    <xf numFmtId="0" fontId="35" fillId="0" borderId="8"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11" xfId="0" applyFont="1" applyBorder="1" applyAlignment="1">
      <alignment horizontal="center" vertical="center" wrapText="1"/>
    </xf>
    <xf numFmtId="165" fontId="11" fillId="0" borderId="8" xfId="0" applyNumberFormat="1" applyFont="1" applyBorder="1" applyAlignment="1">
      <alignment horizontal="center" vertical="center"/>
    </xf>
    <xf numFmtId="165" fontId="11" fillId="0" borderId="1" xfId="0" applyNumberFormat="1" applyFont="1" applyBorder="1" applyAlignment="1">
      <alignment horizontal="center" vertical="center"/>
    </xf>
    <xf numFmtId="165" fontId="11" fillId="0" borderId="11" xfId="0" applyNumberFormat="1" applyFont="1" applyBorder="1" applyAlignment="1">
      <alignment horizontal="center" vertical="center"/>
    </xf>
    <xf numFmtId="165" fontId="12" fillId="2" borderId="1" xfId="0" applyNumberFormat="1" applyFont="1" applyFill="1" applyBorder="1" applyAlignment="1">
      <alignment horizontal="center" vertical="center"/>
    </xf>
    <xf numFmtId="165" fontId="12" fillId="2" borderId="11" xfId="0" applyNumberFormat="1" applyFont="1" applyFill="1" applyBorder="1" applyAlignment="1">
      <alignment horizontal="center" vertical="center"/>
    </xf>
  </cellXfs>
  <cellStyles count="314">
    <cellStyle name="Comma 2" xfId="303" xr:uid="{7EC3642B-7EB3-4FC7-880B-2D4F471518F0}"/>
    <cellStyle name="Currency 2" xfId="4" xr:uid="{00000000-0005-0000-0000-000000000000}"/>
    <cellStyle name="Currency 3" xfId="180" xr:uid="{CF19193A-26CA-4B7F-AF99-2A6DE36C7B8B}"/>
    <cellStyle name="Currency 3 2" xfId="272" xr:uid="{E171A35F-2FE3-4FE7-A536-E048A7517B53}"/>
    <cellStyle name="Currency 3 3" xfId="243" xr:uid="{DA93CF96-D725-495B-BE6B-A02EBFE981BF}"/>
    <cellStyle name="Currency 4" xfId="196" xr:uid="{E2ADD450-E434-4594-A663-ED4452C7828F}"/>
    <cellStyle name="Currency 4 2" xfId="258" xr:uid="{4C855137-A3A2-4F55-AE7E-ECAB7B801AFB}"/>
    <cellStyle name="Currency 5" xfId="213" xr:uid="{93AE9E5A-BE7A-4A11-B693-79295D45A8E5}"/>
    <cellStyle name="Currency 6" xfId="228" xr:uid="{9076FF0F-8C02-40A7-A22E-8E39B0E2E8D5}"/>
    <cellStyle name="Currency 7" xfId="287" xr:uid="{CCA2AA62-4A23-463B-9487-7011EC87577E}"/>
    <cellStyle name="Currency 8" xfId="302" xr:uid="{4BE4C624-300E-4F15-8887-6B2F5E90E74A}"/>
    <cellStyle name="Currency 9" xfId="92" xr:uid="{2C18763A-D7A7-4B6C-BA32-3B24597FD249}"/>
    <cellStyle name="Excel Built-in Normal 1" xfId="5" xr:uid="{00000000-0005-0000-0000-000001000000}"/>
    <cellStyle name="Excel Built-in Normal 1 2" xfId="146" xr:uid="{60803F4A-0B8B-4F0C-A660-EDF8C5E4A36B}"/>
    <cellStyle name="Hyperlink" xfId="309" builtinId="8"/>
    <cellStyle name="Normal" xfId="0" builtinId="0"/>
    <cellStyle name="Normal 10" xfId="42" xr:uid="{807EC56A-1E99-484E-BFA6-01A3B57FF898}"/>
    <cellStyle name="Normal 10 2" xfId="86" xr:uid="{3304641A-8E49-4D1D-8D09-7D8BE877D144}"/>
    <cellStyle name="Normal 10 3" xfId="67" xr:uid="{31729A84-9CD1-430F-88A9-2D164DD9F897}"/>
    <cellStyle name="Normal 10 4" xfId="137" xr:uid="{EDB10148-68FD-4DD4-99E5-F5B91B40E255}"/>
    <cellStyle name="Normal 10 4 3" xfId="311" xr:uid="{B3618D54-5F83-4505-89F8-F34A6AE87422}"/>
    <cellStyle name="Normal 11" xfId="46" xr:uid="{25E23755-CCDF-48FF-AA88-D344602C0A2C}"/>
    <cellStyle name="Normal 11 2" xfId="88" xr:uid="{2553BDA8-8C68-4B9A-BFBF-729C5F34A353}"/>
    <cellStyle name="Normal 11 3" xfId="69" xr:uid="{B9F346CE-164B-4E56-9F93-083DB3BB05B8}"/>
    <cellStyle name="Normal 11 4" xfId="121" xr:uid="{C386370F-4646-479B-B563-55773C964D0A}"/>
    <cellStyle name="Normal 12" xfId="44" xr:uid="{1317DAFD-4EF9-4E71-89F9-B17B73BD2CBF}"/>
    <cellStyle name="Normal 12 2" xfId="72" xr:uid="{A694116F-3215-43CA-BE70-860D5B7D6628}"/>
    <cellStyle name="Normal 12 3" xfId="111" xr:uid="{8005987B-0CAB-4CBD-86EE-E2051DE0390F}"/>
    <cellStyle name="Normal 12 4" xfId="124" xr:uid="{6EED7E0F-5AA4-4A8D-B7D7-43EE44DC9190}"/>
    <cellStyle name="Normal 12 5" xfId="312" xr:uid="{F2F68C14-9AAC-43CC-A70E-8696DEE7CAD7}"/>
    <cellStyle name="Normal 13" xfId="48" xr:uid="{65BCD1EA-1892-4643-943C-65669B1B83B7}"/>
    <cellStyle name="Normal 13 2" xfId="74" xr:uid="{CEED6265-777D-437D-A6CA-96ED3197E329}"/>
    <cellStyle name="Normal 13 3" xfId="113" xr:uid="{8BCAB38D-B1D1-4176-A227-58E5DCAF5D74}"/>
    <cellStyle name="Normal 14" xfId="49" xr:uid="{1867010E-0E45-4540-94DA-C88C73DD1F07}"/>
    <cellStyle name="Normal 14 2" xfId="123" xr:uid="{29A016D8-DA7A-48A3-B251-12C732578AD5}"/>
    <cellStyle name="Normal 15" xfId="117" xr:uid="{DAC19D72-4792-481A-BB8A-ED127FF5F1DC}"/>
    <cellStyle name="Normal 16" xfId="153" xr:uid="{FBF1F580-8EB7-4394-BF22-5B45666CDED4}"/>
    <cellStyle name="Normal 17" xfId="151" xr:uid="{E95A8EC0-EEE8-482B-A333-B8E8E7CCDAB0}"/>
    <cellStyle name="Normal 18" xfId="148" xr:uid="{CF9BDA79-BD51-42D6-84FB-09A7DB5A503C}"/>
    <cellStyle name="Normal 19" xfId="155" xr:uid="{952B9723-01F7-48F6-A05F-3FF21467046E}"/>
    <cellStyle name="Normal 2" xfId="1" xr:uid="{00000000-0005-0000-0000-000003000000}"/>
    <cellStyle name="Normal 2 2" xfId="7" xr:uid="{00000000-0005-0000-0000-000004000000}"/>
    <cellStyle name="Normal 2 2 10" xfId="274" xr:uid="{373D983E-8831-41B6-8892-A3C612F4A41D}"/>
    <cellStyle name="Normal 2 2 11" xfId="289" xr:uid="{A91D5CE3-57F5-43E7-B15C-9E0370176F60}"/>
    <cellStyle name="Normal 2 2 12" xfId="310" xr:uid="{1BDD54E9-6C1E-42CE-AD64-A2B7033F7CD2}"/>
    <cellStyle name="Normal 2 2 2" xfId="8" xr:uid="{00000000-0005-0000-0000-000005000000}"/>
    <cellStyle name="Normal 2 2 2 10" xfId="275" xr:uid="{A7A61643-94AE-4996-81F2-774632634AE9}"/>
    <cellStyle name="Normal 2 2 2 11" xfId="290" xr:uid="{DF7445E5-228C-4EB4-8073-921456A8FAAB}"/>
    <cellStyle name="Normal 2 2 2 2" xfId="38" xr:uid="{4EAF579C-E589-4B30-9CC5-AFD499C0235E}"/>
    <cellStyle name="Normal 2 2 2 2 2" xfId="77" xr:uid="{66110FB1-7883-4EE0-8938-F96ECD737D21}"/>
    <cellStyle name="Normal 2 2 2 2 3" xfId="231" xr:uid="{A78663AF-3560-4247-A66F-CBC24C937606}"/>
    <cellStyle name="Normal 2 2 2 3" xfId="57" xr:uid="{D4453A1F-1AE0-49CE-BCC3-A492DB22F82B}"/>
    <cellStyle name="Normal 2 2 2 3 2" xfId="246" xr:uid="{773F245F-5AB0-45EA-8358-420ABFAB8A97}"/>
    <cellStyle name="Normal 2 2 2 4" xfId="134" xr:uid="{D0D0436A-E299-472C-8EDF-902FF384B948}"/>
    <cellStyle name="Normal 2 2 2 5" xfId="98" xr:uid="{A1BECA22-EDBA-452A-AEAF-FC4130AD6E87}"/>
    <cellStyle name="Normal 2 2 2 6" xfId="168" xr:uid="{27A7EF45-642D-455B-9D90-B7B5B275D0CE}"/>
    <cellStyle name="Normal 2 2 2 7" xfId="184" xr:uid="{86978707-94C5-4F2F-AF6D-1E28B1D755C3}"/>
    <cellStyle name="Normal 2 2 2 8" xfId="199" xr:uid="{E7021CA3-D7F5-402E-9BD5-22C509A86E61}"/>
    <cellStyle name="Normal 2 2 2 9" xfId="216" xr:uid="{342BF995-D019-4B42-83B8-8ABBAAEBEB41}"/>
    <cellStyle name="Normal 2 2 3" xfId="9" xr:uid="{00000000-0005-0000-0000-000006000000}"/>
    <cellStyle name="Normal 2 2 3 2" xfId="81" xr:uid="{62605AD3-84B8-48C1-94D0-697D22FEC999}"/>
    <cellStyle name="Normal 2 2 3 3" xfId="62" xr:uid="{EB86D003-B76F-4F33-B838-86733C6C69F4}"/>
    <cellStyle name="Normal 2 2 3 4" xfId="138" xr:uid="{DE652028-442B-4E58-B5FE-0ED19EB3224E}"/>
    <cellStyle name="Normal 2 2 3 5" xfId="103" xr:uid="{A653B714-55FD-4BAD-86A2-B5AB90F5A913}"/>
    <cellStyle name="Normal 2 2 3 6" xfId="200" xr:uid="{A6B83D20-9701-457C-8B96-BEC167E2A0FF}"/>
    <cellStyle name="Normal 2 2 4" xfId="53" xr:uid="{6D182DDC-1053-43ED-94A2-70BF3BBD8393}"/>
    <cellStyle name="Normal 2 2 4 2" xfId="181" xr:uid="{F8CB9AEC-4969-415F-93B7-59E150CB4A44}"/>
    <cellStyle name="Normal 2 2 4 2 2" xfId="260" xr:uid="{93E28F49-C514-4D8F-A2BF-BC4C6B77B329}"/>
    <cellStyle name="Normal 2 2 4 3" xfId="230" xr:uid="{FB604099-B150-407E-A0F2-6830BA6E8A59}"/>
    <cellStyle name="Normal 2 2 4 4" xfId="127" xr:uid="{73416071-5CC5-4D04-ABEA-E6508A021A4E}"/>
    <cellStyle name="Normal 2 2 5" xfId="94" xr:uid="{C8CE78CF-77EE-449E-AA44-70875B83C2D4}"/>
    <cellStyle name="Normal 2 2 5 2" xfId="245" xr:uid="{05553AD8-947F-4999-8873-51D5835061B2}"/>
    <cellStyle name="Normal 2 2 6" xfId="167" xr:uid="{2B435854-C6B6-453C-9C63-215254D130AC}"/>
    <cellStyle name="Normal 2 2 7" xfId="183" xr:uid="{55BC9A33-68B2-49A6-A54E-15BE55763FD6}"/>
    <cellStyle name="Normal 2 2 8" xfId="198" xr:uid="{8E620BC1-7929-45BD-84D0-A68449648B1C}"/>
    <cellStyle name="Normal 2 2 9" xfId="215" xr:uid="{F385ECDA-4E1A-4B34-A52C-44C756357445}"/>
    <cellStyle name="Normal 2 3" xfId="10" xr:uid="{00000000-0005-0000-0000-000007000000}"/>
    <cellStyle name="Normal 2 3 2" xfId="11" xr:uid="{00000000-0005-0000-0000-000008000000}"/>
    <cellStyle name="Normal 2 3 2 2" xfId="126" xr:uid="{CF29D3CB-50CB-4164-BF2E-4301543CB1D3}"/>
    <cellStyle name="Normal 2 3 3" xfId="12" xr:uid="{00000000-0005-0000-0000-000009000000}"/>
    <cellStyle name="Normal 2 3 3 2" xfId="201" xr:uid="{468A2282-6EC1-4094-82EA-0D4100E3D9AA}"/>
    <cellStyle name="Normal 2 4" xfId="6" xr:uid="{00000000-0005-0000-0000-00000A000000}"/>
    <cellStyle name="Normal 2 4 2" xfId="143" xr:uid="{EECBA5E3-F004-4ADC-B189-8CAA3710A202}"/>
    <cellStyle name="Normal 2 5" xfId="13" xr:uid="{00000000-0005-0000-0000-00000B000000}"/>
    <cellStyle name="Normal 2 5 2" xfId="136" xr:uid="{380F32E9-6CF9-45D7-9686-8AD197AB71DA}"/>
    <cellStyle name="Normal 2 6" xfId="43" xr:uid="{AA39AA12-FCD6-4A64-9C13-71A1FE9426C4}"/>
    <cellStyle name="Normal 2 6 2" xfId="139" xr:uid="{B7F7CB40-5D0A-4287-A541-D17F9A93C014}"/>
    <cellStyle name="Normal 2 7" xfId="50" xr:uid="{B7CCD144-1077-4F04-8AC0-8ADF72773CFE}"/>
    <cellStyle name="Normal 20" xfId="152" xr:uid="{2E4707F0-DE36-4F1D-9435-2F0152921299}"/>
    <cellStyle name="Normal 21" xfId="150" xr:uid="{844B6366-BED4-4CD3-9EDA-D1C9A76A88F4}"/>
    <cellStyle name="Normal 22" xfId="40" xr:uid="{74AC9277-4612-45A4-BE9E-E3D1430381DD}"/>
    <cellStyle name="Normal 23" xfId="157" xr:uid="{49CE10C8-CC32-4B2E-B5A1-F5BC0DC9BA21}"/>
    <cellStyle name="Normal 24" xfId="158" xr:uid="{D5B659DD-E4F2-422B-A5EA-C7A1A2807FE9}"/>
    <cellStyle name="Normal 25" xfId="159" xr:uid="{6C555972-0269-4AB8-B029-0D5A42F89220}"/>
    <cellStyle name="Normal 26" xfId="160" xr:uid="{7C7DF5DD-0448-4D29-A6CA-895A15DDCAA2}"/>
    <cellStyle name="Normal 27" xfId="154" xr:uid="{F18EF566-1C1E-4DF1-AC9B-EC7A2179D613}"/>
    <cellStyle name="Normal 28" xfId="156" xr:uid="{DB4EA3D9-6C5E-4544-B8BB-AD7B014979AE}"/>
    <cellStyle name="Normal 29" xfId="161" xr:uid="{AE73E846-F456-4AFC-9F64-70D9B9D85FC7}"/>
    <cellStyle name="Normal 3" xfId="14" xr:uid="{00000000-0005-0000-0000-00000C000000}"/>
    <cellStyle name="Normal 3 2" xfId="15" xr:uid="{00000000-0005-0000-0000-00000D000000}"/>
    <cellStyle name="Normal 3 2 2" xfId="16" xr:uid="{00000000-0005-0000-0000-00000E000000}"/>
    <cellStyle name="Normal 3 2 2 2" xfId="58" xr:uid="{937C6D27-FDAA-4226-B0B9-B6AF1CC0D250}"/>
    <cellStyle name="Normal 3 2 2 2 2" xfId="140" xr:uid="{21B77621-F8BD-4E08-A35C-E02F4635BDB3}"/>
    <cellStyle name="Normal 3 2 2 3" xfId="99" xr:uid="{3D6343E0-81F7-42F9-B044-36B99E3AF870}"/>
    <cellStyle name="Normal 3 2 3" xfId="130" xr:uid="{7EE28DF8-7AF9-4C1C-844A-44B0DD5A8BE6}"/>
    <cellStyle name="Normal 3 2 4" xfId="306" xr:uid="{21EA3705-0F48-4E0F-BE42-4E182642F900}"/>
    <cellStyle name="Normal 3 2 4 3" xfId="313" xr:uid="{A9C5083A-319C-4C51-BAB4-754C427C0111}"/>
    <cellStyle name="Normal 3 3" xfId="17" xr:uid="{00000000-0005-0000-0000-00000F000000}"/>
    <cellStyle name="Normal 3 3 2" xfId="119" xr:uid="{E25231D1-B2ED-4B53-BF95-2209FAF677DD}"/>
    <cellStyle name="Normal 3 3 2 2" xfId="37" xr:uid="{C1C6CFBD-01C9-4B05-9D50-5AF6247DC34F}"/>
    <cellStyle name="Normal 3 4" xfId="132" xr:uid="{F6B4AEFB-BB92-4E5A-BB0D-BE2DAF8C0420}"/>
    <cellStyle name="Normal 3 5" xfId="305" xr:uid="{ACEF35A8-C309-441D-AFCD-2125EBCCC9B8}"/>
    <cellStyle name="Normal 30" xfId="162" xr:uid="{242E5DE8-9F20-4CB2-82D9-8AC8E226D617}"/>
    <cellStyle name="Normal 31" xfId="149" xr:uid="{11E7DD97-6B9E-40EA-A156-39A319DB0DFA}"/>
    <cellStyle name="Normal 32" xfId="164" xr:uid="{5AFF673C-74BB-4380-A093-769ECCCB7C58}"/>
    <cellStyle name="Normal 33" xfId="163" xr:uid="{895E1333-09D3-44E4-BDD3-38306F809A52}"/>
    <cellStyle name="Normal 34" xfId="41" xr:uid="{F5B3996E-4B41-40F9-BE83-2D11B7568CB9}"/>
    <cellStyle name="Normal 34 2" xfId="165" xr:uid="{AB153F2B-A21C-4BC5-8F92-AB2C8228143B}"/>
    <cellStyle name="Normal 35" xfId="304" xr:uid="{22D72DA6-7628-46C9-B710-3DA602DB6E91}"/>
    <cellStyle name="Normal 4" xfId="18" xr:uid="{00000000-0005-0000-0000-000010000000}"/>
    <cellStyle name="Normal 4 2" xfId="34" xr:uid="{00000000-0005-0000-0000-000011000000}"/>
    <cellStyle name="Normal 4 3" xfId="36" xr:uid="{00000000-0005-0000-0000-000012000000}"/>
    <cellStyle name="Normal 5" xfId="19" xr:uid="{00000000-0005-0000-0000-000013000000}"/>
    <cellStyle name="Normal 5 10" xfId="202" xr:uid="{9FD2BF5F-3BF4-48DA-98FC-5E17E02BBA3B}"/>
    <cellStyle name="Normal 5 11" xfId="217" xr:uid="{56E1727C-A8FD-479B-9B69-297CAB5B2435}"/>
    <cellStyle name="Normal 5 12" xfId="276" xr:uid="{5299849D-E917-4FE7-9B71-778CFE200412}"/>
    <cellStyle name="Normal 5 13" xfId="291" xr:uid="{421A4472-AD20-4B5C-9904-031E0D069661}"/>
    <cellStyle name="Normal 5 14" xfId="308" xr:uid="{4CABA19B-2A8A-4CE7-9D94-F28BB61C64B5}"/>
    <cellStyle name="Normal 5 2" xfId="20" xr:uid="{00000000-0005-0000-0000-000014000000}"/>
    <cellStyle name="Normal 5 2 10" xfId="277" xr:uid="{FD5BF9CE-0DE2-4EEB-9CAE-26158B6D44E0}"/>
    <cellStyle name="Normal 5 2 11" xfId="292" xr:uid="{7DED88EC-4C74-4EA4-8425-E04865093316}"/>
    <cellStyle name="Normal 5 2 2" xfId="21" xr:uid="{00000000-0005-0000-0000-000015000000}"/>
    <cellStyle name="Normal 5 2 2 2" xfId="22" xr:uid="{00000000-0005-0000-0000-000016000000}"/>
    <cellStyle name="Normal 5 2 2 2 2" xfId="172" xr:uid="{EC786480-C70F-41F2-981B-1A5E19E0698F}"/>
    <cellStyle name="Normal 5 2 2 2 2 2" xfId="264" xr:uid="{BA778BDA-BB11-4815-9719-51C6B256100D}"/>
    <cellStyle name="Normal 5 2 2 2 2 3" xfId="235" xr:uid="{909C65F8-1E40-4D46-9D23-E2CE7EF49BB0}"/>
    <cellStyle name="Normal 5 2 2 2 3" xfId="188" xr:uid="{9D7B1F2C-9368-4533-B1E4-4F858D5DC8E2}"/>
    <cellStyle name="Normal 5 2 2 2 3 2" xfId="250" xr:uid="{CD31C1A6-22BF-4E2D-B69E-BA4DA4E03566}"/>
    <cellStyle name="Normal 5 2 2 2 4" xfId="205" xr:uid="{B0024E15-27A1-488C-B69E-998233546EDE}"/>
    <cellStyle name="Normal 5 2 2 2 5" xfId="220" xr:uid="{A06D0D16-4849-4788-9511-1D892ADEDC5F}"/>
    <cellStyle name="Normal 5 2 2 2 6" xfId="279" xr:uid="{10EB1DEC-073D-47B6-BA55-B8C3FCB4FB7F}"/>
    <cellStyle name="Normal 5 2 2 2 7" xfId="294" xr:uid="{6E2C2B36-CDC2-4743-A2C5-0AECB4A47A1A}"/>
    <cellStyle name="Normal 5 2 2 2 8" xfId="90" xr:uid="{935178CA-3153-4578-A93B-2F69F26DD0EE}"/>
    <cellStyle name="Normal 5 2 2 3" xfId="78" xr:uid="{B5D68196-B610-4F5B-8ADB-F29FFA75E62C}"/>
    <cellStyle name="Normal 5 2 2 3 2" xfId="263" xr:uid="{D1D18E46-49C6-4D01-BEEF-2412778AFD21}"/>
    <cellStyle name="Normal 5 2 2 3 3" xfId="234" xr:uid="{9CA471C6-D82B-450D-82E3-2C5119101D81}"/>
    <cellStyle name="Normal 5 2 2 4" xfId="171" xr:uid="{717E0668-0638-4844-80B3-2B1A1E1EEB78}"/>
    <cellStyle name="Normal 5 2 2 4 2" xfId="249" xr:uid="{0D5B9212-5EA2-4B64-9A78-9470AD4318A1}"/>
    <cellStyle name="Normal 5 2 2 5" xfId="187" xr:uid="{5DCE0401-A1C2-4964-8B37-108927FE34DE}"/>
    <cellStyle name="Normal 5 2 2 6" xfId="204" xr:uid="{9AF630B7-2A23-4A8C-87AC-435157992266}"/>
    <cellStyle name="Normal 5 2 2 7" xfId="219" xr:uid="{2A3C419D-C523-4E5E-AFC8-6C4CD65D762F}"/>
    <cellStyle name="Normal 5 2 2 8" xfId="278" xr:uid="{53A99655-B4C9-4A77-BD84-62B0D1653F81}"/>
    <cellStyle name="Normal 5 2 2 9" xfId="293" xr:uid="{6396E3CC-6A0B-477D-B1BC-BBA29CE3CCE5}"/>
    <cellStyle name="Normal 5 2 3" xfId="23" xr:uid="{00000000-0005-0000-0000-000017000000}"/>
    <cellStyle name="Normal 5 2 3 2" xfId="107" xr:uid="{AEFC84BB-C82A-4C89-A965-A5B59090E6D4}"/>
    <cellStyle name="Normal 5 2 3 2 2" xfId="265" xr:uid="{818AAC74-DD84-462B-949A-3D575C62FAFF}"/>
    <cellStyle name="Normal 5 2 3 2 3" xfId="236" xr:uid="{172ADF27-FDAF-43B7-84AF-CBA34929E1CF}"/>
    <cellStyle name="Normal 5 2 3 3" xfId="173" xr:uid="{C65FE4DE-A25A-493E-9590-6D07271E7D3F}"/>
    <cellStyle name="Normal 5 2 3 3 2" xfId="251" xr:uid="{3B5FE762-D652-48CA-9D60-7F1C268EF734}"/>
    <cellStyle name="Normal 5 2 3 4" xfId="189" xr:uid="{B69C9709-8FBB-4C70-BC4C-8E937D78C636}"/>
    <cellStyle name="Normal 5 2 3 5" xfId="206" xr:uid="{6DF1D52A-CD4E-494A-BDFE-9B769D16BFB8}"/>
    <cellStyle name="Normal 5 2 3 6" xfId="221" xr:uid="{337B83B4-D4F2-4C02-8529-294B619CE913}"/>
    <cellStyle name="Normal 5 2 3 7" xfId="280" xr:uid="{E2982DE7-4C89-4879-8644-360328B79252}"/>
    <cellStyle name="Normal 5 2 3 8" xfId="295" xr:uid="{58B700B4-F785-4182-B724-F68D9A7E6C0E}"/>
    <cellStyle name="Normal 5 2 3 9" xfId="91" xr:uid="{C66D4D97-6D34-48AB-A63E-354228B497E3}"/>
    <cellStyle name="Normal 5 2 4" xfId="59" xr:uid="{6298BF24-AB2C-4751-B781-8F996CBF909F}"/>
    <cellStyle name="Normal 5 2 4 2" xfId="262" xr:uid="{AF294063-13F3-4ECA-A36A-CB585C926CEB}"/>
    <cellStyle name="Normal 5 2 4 3" xfId="233" xr:uid="{185E6B0F-FD0F-4321-A5E1-0A3B5447EBFA}"/>
    <cellStyle name="Normal 5 2 4 4" xfId="141" xr:uid="{A969F293-FC56-4CE8-AAD2-219F20FEE7E8}"/>
    <cellStyle name="Normal 5 2 5" xfId="100" xr:uid="{8A82C543-7480-4799-9A53-D52DC9DAF698}"/>
    <cellStyle name="Normal 5 2 5 2" xfId="248" xr:uid="{9E3B453D-BCC8-4282-B1A1-A18D137DA02C}"/>
    <cellStyle name="Normal 5 2 6" xfId="170" xr:uid="{B8E9BD9D-0EA8-475E-8C06-8976B173514C}"/>
    <cellStyle name="Normal 5 2 7" xfId="186" xr:uid="{5451F4CD-D25F-4C99-B857-D85AB87CB073}"/>
    <cellStyle name="Normal 5 2 8" xfId="203" xr:uid="{4AAE8038-1115-473B-9C53-B2BCCF3AA02F}"/>
    <cellStyle name="Normal 5 2 9" xfId="218" xr:uid="{FC8D93BF-A453-4503-AA4D-143A8E7EE591}"/>
    <cellStyle name="Normal 5 3" xfId="24" xr:uid="{00000000-0005-0000-0000-000018000000}"/>
    <cellStyle name="Normal 5 3 10" xfId="281" xr:uid="{3D3AAE0E-115E-4416-A456-34C2EF64DBCA}"/>
    <cellStyle name="Normal 5 3 11" xfId="296" xr:uid="{7444EE83-AF35-45BE-8DCD-4F47289EE39E}"/>
    <cellStyle name="Normal 5 3 2" xfId="25" xr:uid="{00000000-0005-0000-0000-000019000000}"/>
    <cellStyle name="Normal 5 3 2 2" xfId="82" xr:uid="{F5DA8DA2-A0AD-4CA1-8B87-B9B02CCD3D59}"/>
    <cellStyle name="Normal 5 3 2 2 2" xfId="267" xr:uid="{CEBDCFAE-5029-4C91-8A86-90F43AFD125F}"/>
    <cellStyle name="Normal 5 3 2 2 3" xfId="238" xr:uid="{5C0782D4-1A3E-4F4A-B389-2DECDA4E5D4C}"/>
    <cellStyle name="Normal 5 3 2 3" xfId="175" xr:uid="{EE0E037F-6D21-4ED6-867B-C2DC510D9496}"/>
    <cellStyle name="Normal 5 3 2 3 2" xfId="253" xr:uid="{B58CED76-68A3-49C6-8225-48C97AD97F51}"/>
    <cellStyle name="Normal 5 3 2 4" xfId="191" xr:uid="{DD7405B3-BB02-4025-8EE4-F657D88C3B9F}"/>
    <cellStyle name="Normal 5 3 2 5" xfId="208" xr:uid="{32FDFD8D-0674-432C-B2F9-A86FF8DCCCDE}"/>
    <cellStyle name="Normal 5 3 2 6" xfId="223" xr:uid="{B94F0CAF-6F50-4C6C-A476-4081ED4E12D6}"/>
    <cellStyle name="Normal 5 3 2 7" xfId="282" xr:uid="{FF79E842-6790-4C16-8752-E5666ABE6F5D}"/>
    <cellStyle name="Normal 5 3 2 8" xfId="297" xr:uid="{6140B674-73DD-4F67-B1FF-C085851CEF87}"/>
    <cellStyle name="Normal 5 3 3" xfId="63" xr:uid="{A38AB1B8-D63D-40A9-AA9E-525DEA279AD0}"/>
    <cellStyle name="Normal 5 3 3 2" xfId="266" xr:uid="{F621FA95-113A-4E9B-8F92-45A9CC92EDB0}"/>
    <cellStyle name="Normal 5 3 3 3" xfId="237" xr:uid="{7A93B242-6353-4B3E-A865-A56739C4919E}"/>
    <cellStyle name="Normal 5 3 4" xfId="125" xr:uid="{CF4417E3-0E68-4194-B2B3-B06AEDAC9BE8}"/>
    <cellStyle name="Normal 5 3 4 2" xfId="252" xr:uid="{A7A34DE8-20B9-4E29-94BA-6BE7B0A8F8ED}"/>
    <cellStyle name="Normal 5 3 5" xfId="104" xr:uid="{7AB458F1-DF4D-4763-95C6-4F8AA7DC84E1}"/>
    <cellStyle name="Normal 5 3 6" xfId="174" xr:uid="{E0F1410D-6A0D-4D1F-AAEB-449F682AEA05}"/>
    <cellStyle name="Normal 5 3 7" xfId="190" xr:uid="{5C0CCF87-CB61-4D98-B55B-3D8ED39C4934}"/>
    <cellStyle name="Normal 5 3 8" xfId="207" xr:uid="{65E1C76D-0AA3-47BD-B5A1-DBA2893D1954}"/>
    <cellStyle name="Normal 5 3 9" xfId="222" xr:uid="{2B01A0DC-EBB0-4D6F-A311-783692F24CF6}"/>
    <cellStyle name="Normal 5 4" xfId="26" xr:uid="{00000000-0005-0000-0000-00001A000000}"/>
    <cellStyle name="Normal 5 4 2" xfId="75" xr:uid="{BC5853F3-12A1-42AF-92FA-EB8BE1CDD080}"/>
    <cellStyle name="Normal 5 4 2 2" xfId="268" xr:uid="{62A17BE9-AD27-4571-943B-4F18DB72E818}"/>
    <cellStyle name="Normal 5 4 2 3" xfId="239" xr:uid="{D0B83426-94D2-4106-BB80-357E8E07D16E}"/>
    <cellStyle name="Normal 5 4 3" xfId="176" xr:uid="{E9DE9ED6-2B00-4126-BD9A-D7DEB29E200A}"/>
    <cellStyle name="Normal 5 4 3 2" xfId="254" xr:uid="{C2F791AF-249B-4437-A9F7-31E725C16CA0}"/>
    <cellStyle name="Normal 5 4 4" xfId="192" xr:uid="{102174F3-F1D9-40C9-9154-88C163FD39A8}"/>
    <cellStyle name="Normal 5 4 5" xfId="209" xr:uid="{EEDEBDEA-B973-4503-AC2C-E7B48E784BA0}"/>
    <cellStyle name="Normal 5 4 6" xfId="224" xr:uid="{7E6C2D16-4871-484B-B88D-3048CC07BD50}"/>
    <cellStyle name="Normal 5 4 7" xfId="283" xr:uid="{77408C49-7EBB-4F3E-A311-65DCD0305EB8}"/>
    <cellStyle name="Normal 5 4 8" xfId="298" xr:uid="{3412D2F9-78DC-4E70-A094-1DF5FC0341B9}"/>
    <cellStyle name="Normal 5 5" xfId="51" xr:uid="{3A603DC4-1192-44EE-91C8-A94B1833CD44}"/>
    <cellStyle name="Normal 5 5 2" xfId="261" xr:uid="{6101A913-AF71-456F-AF1D-4C706BEE50A9}"/>
    <cellStyle name="Normal 5 5 3" xfId="232" xr:uid="{32AEED80-83DF-43BE-A133-00EBDA9983E5}"/>
    <cellStyle name="Normal 5 5 4" xfId="105" xr:uid="{E87CDDD0-6C35-4DBC-8493-1FFFE121B55F}"/>
    <cellStyle name="Normal 5 6" xfId="52" xr:uid="{FC572A3A-3CC0-4500-B507-9A318B95BFBD}"/>
    <cellStyle name="Normal 5 6 2" xfId="247" xr:uid="{18A9D499-C596-4CD1-B367-84C7660FC418}"/>
    <cellStyle name="Normal 5 6 3" xfId="120" xr:uid="{18C69084-2377-4C5B-9568-75E961DD3872}"/>
    <cellStyle name="Normal 5 7" xfId="93" xr:uid="{7FD7EE98-4206-4C3A-81B4-027D3542D2C0}"/>
    <cellStyle name="Normal 5 8" xfId="169" xr:uid="{B0D662CD-08B6-4C1A-8572-1802414017DE}"/>
    <cellStyle name="Normal 5 9" xfId="185" xr:uid="{72F36B4C-F5C3-4760-92E9-CBB4F42AFD93}"/>
    <cellStyle name="Normal 6" xfId="27" xr:uid="{00000000-0005-0000-0000-00001B000000}"/>
    <cellStyle name="Normal 6 10" xfId="128" xr:uid="{B4B07637-2AE9-45C7-9938-C93A203AFF93}"/>
    <cellStyle name="Normal 6 11" xfId="95" xr:uid="{F8D70142-280F-40A9-BF28-0E521A2AB84C}"/>
    <cellStyle name="Normal 6 12" xfId="177" xr:uid="{B87E35BE-4B7F-4AFD-91FA-07D3810E7C04}"/>
    <cellStyle name="Normal 6 13" xfId="193" xr:uid="{2DF39E3E-1040-4762-B7E9-DF8160A76EFD}"/>
    <cellStyle name="Normal 6 14" xfId="210" xr:uid="{696DA30E-C842-4980-965A-939F7C65DE75}"/>
    <cellStyle name="Normal 6 15" xfId="225" xr:uid="{6A04F8F1-CC4A-4A0E-9936-D5763B655D8B}"/>
    <cellStyle name="Normal 6 16" xfId="284" xr:uid="{07893D55-C81D-4B0F-956C-9F1A869B0B2B}"/>
    <cellStyle name="Normal 6 17" xfId="299" xr:uid="{28AA3A9A-400B-430A-9A27-AD15A0F3F8BC}"/>
    <cellStyle name="Normal 6 2" xfId="28" xr:uid="{00000000-0005-0000-0000-00001C000000}"/>
    <cellStyle name="Normal 6 2 2" xfId="29" xr:uid="{00000000-0005-0000-0000-00001D000000}"/>
    <cellStyle name="Normal 6 2 2 2" xfId="79" xr:uid="{982A9B6D-E28F-4926-9331-C9DAC60A6FED}"/>
    <cellStyle name="Normal 6 2 2 2 2" xfId="270" xr:uid="{27E8411A-7123-40DD-90FB-89B8E58E9A00}"/>
    <cellStyle name="Normal 6 2 2 2 3" xfId="241" xr:uid="{56498290-93F6-4763-9E01-A7673F6E64B6}"/>
    <cellStyle name="Normal 6 2 2 3" xfId="178" xr:uid="{3AF68852-36D4-49A3-B1BF-6ABC2DC76243}"/>
    <cellStyle name="Normal 6 2 2 3 2" xfId="256" xr:uid="{DD8E4297-6266-47AA-BD91-E53E57DC58FC}"/>
    <cellStyle name="Normal 6 2 2 4" xfId="194" xr:uid="{C519FAC0-DDC3-46CC-9CDF-E413E166DF97}"/>
    <cellStyle name="Normal 6 2 2 5" xfId="211" xr:uid="{51EECCC9-FBB9-486E-A813-255C9D814E91}"/>
    <cellStyle name="Normal 6 2 2 6" xfId="226" xr:uid="{F682565E-426F-4770-BCBF-95BE686DD25A}"/>
    <cellStyle name="Normal 6 2 2 7" xfId="285" xr:uid="{7DFF1649-F7D8-47D6-9A3C-1DE67A14C958}"/>
    <cellStyle name="Normal 6 2 2 8" xfId="300" xr:uid="{86CC87BB-E1E2-476E-BADF-4707E06DA7B1}"/>
    <cellStyle name="Normal 6 2 3" xfId="60" xr:uid="{7499BCF9-CB77-4C66-B7BA-CBE35A1D3DED}"/>
    <cellStyle name="Normal 6 2 4" xfId="115" xr:uid="{C6187D17-5BF4-4E27-A90A-5AA2697E4236}"/>
    <cellStyle name="Normal 6 2 5" xfId="101" xr:uid="{FB90E01E-F2F4-43BD-9B7B-C43E177CDFA8}"/>
    <cellStyle name="Normal 6 3" xfId="64" xr:uid="{0A44F0FD-6EBD-4539-A5CA-A0C2E28D479E}"/>
    <cellStyle name="Normal 6 3 2" xfId="83" xr:uid="{24059DA9-DDDD-44EA-B908-BA8E93066B9A}"/>
    <cellStyle name="Normal 6 3 2 2" xfId="269" xr:uid="{BC2A2550-077F-4AFC-8234-476C2312C87C}"/>
    <cellStyle name="Normal 6 3 3" xfId="108" xr:uid="{DFA542EB-3BC1-472C-9577-D801FF574E4A}"/>
    <cellStyle name="Normal 6 3 4" xfId="142" xr:uid="{8560B5C2-C2FF-443E-84A4-2FAB6881D133}"/>
    <cellStyle name="Normal 6 3 5" xfId="240" xr:uid="{C12872A9-3530-4051-9A8D-E82020E15063}"/>
    <cellStyle name="Normal 6 4" xfId="66" xr:uid="{4F280FF9-B287-484B-9677-67A671251C98}"/>
    <cellStyle name="Normal 6 4 2" xfId="85" xr:uid="{0750C8FF-8069-4C89-8F68-42715AB51CFB}"/>
    <cellStyle name="Normal 6 4 3" xfId="109" xr:uid="{323548BD-BB34-49E1-843F-DE80EAE09A3C}"/>
    <cellStyle name="Normal 6 4 4" xfId="133" xr:uid="{68448494-CF5E-40E5-AE13-7E1119B87623}"/>
    <cellStyle name="Normal 6 4 5" xfId="255" xr:uid="{DF4A6EEE-2AE3-44FB-AEE1-46D8C9748795}"/>
    <cellStyle name="Normal 6 5" xfId="68" xr:uid="{3EA82923-1AC6-497F-B621-A3A621A5D147}"/>
    <cellStyle name="Normal 6 5 2" xfId="87" xr:uid="{32CCF9C2-7586-4C7F-AA8B-CD3892504C01}"/>
    <cellStyle name="Normal 6 5 3" xfId="110" xr:uid="{BBD668AB-F3DD-4817-85F6-A217D34DB9A5}"/>
    <cellStyle name="Normal 6 5 4" xfId="116" xr:uid="{05FF2FCF-B02D-4B3E-8CE8-93BBE14C3983}"/>
    <cellStyle name="Normal 6 6" xfId="47" xr:uid="{B0A81B29-9D3E-455E-85D6-7FF5EB334A62}"/>
    <cellStyle name="Normal 6 6 2" xfId="89" xr:uid="{45818863-7C30-4893-ABEB-72A0A4CD99E0}"/>
    <cellStyle name="Normal 6 6 3" xfId="70" xr:uid="{1F26CA53-C3CF-4454-909B-ECE7E73FDB6E}"/>
    <cellStyle name="Normal 6 6 4" xfId="135" xr:uid="{C7B2097C-33A9-4EDD-92E5-AAE6A52F9683}"/>
    <cellStyle name="Normal 6 7" xfId="45" xr:uid="{F7147ACA-6651-4DC4-BF66-9C91D9F54C0B}"/>
    <cellStyle name="Normal 6 7 2" xfId="73" xr:uid="{71A70027-3C1F-43F0-987C-6BD77AB0B246}"/>
    <cellStyle name="Normal 6 7 3" xfId="112" xr:uid="{53F80203-A04C-4F5E-96B8-FE37A52020F3}"/>
    <cellStyle name="Normal 6 7 4" xfId="147" xr:uid="{CD4D9195-FFBC-4FDA-8BF1-FB2FED4FBF52}"/>
    <cellStyle name="Normal 6 8" xfId="54" xr:uid="{1F5F7E8C-8DD0-4C33-8C4C-10DCE31CEB88}"/>
    <cellStyle name="Normal 6 9" xfId="106" xr:uid="{1BEB1699-1B9F-4F9D-BA00-0FEA337F2954}"/>
    <cellStyle name="Normal 7" xfId="3" xr:uid="{00000000-0005-0000-0000-00001E000000}"/>
    <cellStyle name="Normal 7 10" xfId="214" xr:uid="{FBCA7E44-7956-4EB9-B273-547580C33916}"/>
    <cellStyle name="Normal 7 11" xfId="273" xr:uid="{483F74C7-5892-4BFC-A44A-29C48BC4F88E}"/>
    <cellStyle name="Normal 7 12" xfId="288" xr:uid="{B01E1960-989C-414B-82E7-99C60225C57C}"/>
    <cellStyle name="Normal 7 2" xfId="71" xr:uid="{15BF23E2-210D-49BF-88C0-C79E883291ED}"/>
    <cellStyle name="Normal 7 2 2" xfId="144" xr:uid="{3CC9094A-A5A5-4085-B5D9-AF66A8B5A84E}"/>
    <cellStyle name="Normal 7 2 2 2" xfId="259" xr:uid="{2FCF350F-BCD3-478A-9904-1D5C5B448B49}"/>
    <cellStyle name="Normal 7 2 3" xfId="229" xr:uid="{965EB654-8327-4E57-80C2-63C922A544F5}"/>
    <cellStyle name="Normal 7 3" xfId="76" xr:uid="{A6B2AAEC-697D-44A1-97DE-49635AE67360}"/>
    <cellStyle name="Normal 7 3 2" xfId="244" xr:uid="{C19836E8-296A-493A-B128-9BB13DE58293}"/>
    <cellStyle name="Normal 7 4" xfId="56" xr:uid="{0CB4FD01-885D-45D3-94F4-F57F896E3387}"/>
    <cellStyle name="Normal 7 5" xfId="129" xr:uid="{C748B06B-75A5-467B-9ED8-ABECE06DF051}"/>
    <cellStyle name="Normal 7 6" xfId="97" xr:uid="{242E4491-EC9D-49D9-82F3-47573334C391}"/>
    <cellStyle name="Normal 7 7" xfId="166" xr:uid="{1C24BEFD-8D7A-4752-BAEF-4B39D996BEB0}"/>
    <cellStyle name="Normal 7 8" xfId="182" xr:uid="{559B9091-7A3A-465D-B25B-C2AC2AF59516}"/>
    <cellStyle name="Normal 7 9" xfId="197" xr:uid="{A7E0C6FE-3031-44D0-89E7-63FCED57CEF5}"/>
    <cellStyle name="Normal 8" xfId="35" xr:uid="{00000000-0005-0000-0000-00001F000000}"/>
    <cellStyle name="Normal 8 10" xfId="286" xr:uid="{4ECF7925-2AA6-4341-BB97-5C772D0AEBE3}"/>
    <cellStyle name="Normal 8 11" xfId="301" xr:uid="{83F00BCC-45E9-42D5-8ACD-373C37F18D17}"/>
    <cellStyle name="Normal 8 12" xfId="307" xr:uid="{923B68FB-2985-4231-AFB3-5FFC731F180F}"/>
    <cellStyle name="Normal 8 2" xfId="80" xr:uid="{F2587F0C-264D-4966-92A0-87A5D4F0D930}"/>
    <cellStyle name="Normal 8 2 2" xfId="271" xr:uid="{8BE0E891-84AC-4FBC-B0F6-3FAA2A2901F9}"/>
    <cellStyle name="Normal 8 2 3" xfId="242" xr:uid="{9CA5EF69-D794-46FD-82FF-B404B32B4C85}"/>
    <cellStyle name="Normal 8 3" xfId="61" xr:uid="{A6DE25B8-103C-45A8-A642-C0603CED54AF}"/>
    <cellStyle name="Normal 8 3 2" xfId="257" xr:uid="{78638F5A-842E-4456-ACBC-B18F200C5842}"/>
    <cellStyle name="Normal 8 4" xfId="122" xr:uid="{49FC024A-CF16-471B-9BDB-1CF0A4D169BD}"/>
    <cellStyle name="Normal 8 5" xfId="102" xr:uid="{45D64F1E-1938-41CB-8960-BEA7C4B3A98B}"/>
    <cellStyle name="Normal 8 6" xfId="179" xr:uid="{CF89F39C-71A8-4B00-B9D1-886165882ACB}"/>
    <cellStyle name="Normal 8 7" xfId="195" xr:uid="{75EF7CC6-51C0-4D3A-BCAE-AED1405691A6}"/>
    <cellStyle name="Normal 8 8" xfId="212" xr:uid="{630FD557-0E3A-453F-AC4E-676371D68324}"/>
    <cellStyle name="Normal 8 9" xfId="227" xr:uid="{86D3F624-3D4F-4F41-8A12-B56BC3900BC3}"/>
    <cellStyle name="Normal 9" xfId="39" xr:uid="{9CFD1335-C439-4958-962A-D91A4DC5790B}"/>
    <cellStyle name="Normal 9 2" xfId="84" xr:uid="{33667393-C595-433F-9D13-6C513931641B}"/>
    <cellStyle name="Normal 9 3" xfId="65" xr:uid="{B58E1E2F-B940-471E-A1E1-07368A420308}"/>
    <cellStyle name="Normal 9 4" xfId="118" xr:uid="{9382720D-BA8D-4782-9F79-AFD13B6AFC43}"/>
    <cellStyle name="Parasts 2" xfId="30" xr:uid="{00000000-0005-0000-0000-000020000000}"/>
    <cellStyle name="Parasts 2 2" xfId="55" xr:uid="{9A37744D-842D-4858-BB6F-DD6A1AF34807}"/>
    <cellStyle name="Parasts 2 2 2" xfId="145" xr:uid="{11CDCC8C-89FE-4485-8D7F-C8961FF65A86}"/>
    <cellStyle name="Parasts 2 3" xfId="96" xr:uid="{9657AA7D-386C-4C60-9DAB-1A2080E96414}"/>
    <cellStyle name="Percent" xfId="2" builtinId="5"/>
    <cellStyle name="Percent 2" xfId="114" xr:uid="{A3E01410-7A83-4F70-95C0-3D8FE79C2238}"/>
    <cellStyle name="Style 1" xfId="31" xr:uid="{00000000-0005-0000-0000-000022000000}"/>
    <cellStyle name="Style 1 2" xfId="131" xr:uid="{506FE0FA-26E2-4B18-AF30-FAED0952F81B}"/>
    <cellStyle name="Обычный_Gulbene siltinashana kor" xfId="32" xr:uid="{00000000-0005-0000-0000-000023000000}"/>
    <cellStyle name="Финансовый_Gulbene siltinashana kor" xfId="33" xr:uid="{00000000-0005-0000-0000-000024000000}"/>
  </cellStyles>
  <dxfs count="0"/>
  <tableStyles count="1" defaultTableStyle="TableStyleMedium2" defaultPivotStyle="PivotStyleLight16">
    <tableStyle name="Invisible" pivot="0" table="0" count="0" xr9:uid="{7EF1B0A0-BE57-4B7E-A1EF-28947D404E8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D4507-0E3B-44E0-8684-57517EC80613}">
  <sheetPr codeName="Sheet2"/>
  <dimension ref="A1:L9"/>
  <sheetViews>
    <sheetView tabSelected="1" workbookViewId="0">
      <selection activeCell="C17" sqref="C17"/>
    </sheetView>
  </sheetViews>
  <sheetFormatPr defaultRowHeight="14.4"/>
  <cols>
    <col min="2" max="2" width="23" style="3" bestFit="1" customWidth="1"/>
    <col min="3" max="3" width="16.44140625" bestFit="1" customWidth="1"/>
    <col min="4" max="4" width="12.6640625" customWidth="1"/>
    <col min="5" max="5" width="24.33203125" customWidth="1"/>
    <col min="6" max="6" width="15.44140625" customWidth="1"/>
    <col min="7" max="7" width="23.5546875" customWidth="1"/>
    <col min="8" max="8" width="15.5546875" customWidth="1"/>
    <col min="9" max="9" width="16.33203125" customWidth="1"/>
    <col min="10" max="10" width="30" customWidth="1"/>
    <col min="11" max="11" width="21.109375" customWidth="1"/>
  </cols>
  <sheetData>
    <row r="1" spans="1:12">
      <c r="A1" s="285" t="s">
        <v>864</v>
      </c>
      <c r="B1" s="285"/>
      <c r="C1" s="285"/>
      <c r="D1" s="285" t="s">
        <v>865</v>
      </c>
      <c r="E1" s="285"/>
      <c r="F1" s="285"/>
      <c r="G1" s="285"/>
      <c r="H1" s="285"/>
      <c r="I1" s="285"/>
      <c r="J1" s="285"/>
      <c r="K1" s="285"/>
      <c r="L1" s="285"/>
    </row>
    <row r="2" spans="1:12" ht="69.599999999999994">
      <c r="A2" s="96" t="s">
        <v>4</v>
      </c>
      <c r="B2" s="127" t="s">
        <v>156</v>
      </c>
      <c r="C2" s="96" t="s">
        <v>808</v>
      </c>
      <c r="D2" s="127" t="s">
        <v>807</v>
      </c>
      <c r="E2" s="127" t="s">
        <v>809</v>
      </c>
      <c r="F2" s="127" t="s">
        <v>810</v>
      </c>
      <c r="G2" s="127" t="s">
        <v>868</v>
      </c>
      <c r="H2" s="127" t="s">
        <v>815</v>
      </c>
      <c r="I2" s="127" t="s">
        <v>816</v>
      </c>
      <c r="J2" s="127" t="s">
        <v>820</v>
      </c>
      <c r="K2" s="127" t="s">
        <v>842</v>
      </c>
      <c r="L2" s="127" t="s">
        <v>811</v>
      </c>
    </row>
    <row r="3" spans="1:12" ht="51" customHeight="1">
      <c r="A3" s="96" t="s">
        <v>73</v>
      </c>
      <c r="B3" s="124" t="s">
        <v>426</v>
      </c>
      <c r="C3" s="5">
        <v>4</v>
      </c>
      <c r="D3" s="272">
        <v>75</v>
      </c>
      <c r="E3" s="272">
        <v>10</v>
      </c>
      <c r="F3" s="272">
        <v>5</v>
      </c>
      <c r="G3" s="272">
        <v>10</v>
      </c>
      <c r="H3" s="273">
        <v>0</v>
      </c>
      <c r="I3" s="273">
        <v>0</v>
      </c>
      <c r="J3" s="273">
        <v>0</v>
      </c>
      <c r="K3" s="273">
        <v>0</v>
      </c>
      <c r="L3" s="272">
        <f t="shared" ref="L3:L9" si="0">SUM(D3:K3)</f>
        <v>100</v>
      </c>
    </row>
    <row r="4" spans="1:12" s="2" customFormat="1" ht="30" customHeight="1">
      <c r="A4" s="96" t="s">
        <v>111</v>
      </c>
      <c r="B4" s="124" t="s">
        <v>524</v>
      </c>
      <c r="C4" s="96">
        <v>1</v>
      </c>
      <c r="D4" s="272">
        <v>70</v>
      </c>
      <c r="E4" s="272">
        <v>10</v>
      </c>
      <c r="F4" s="273">
        <v>0</v>
      </c>
      <c r="G4" s="272">
        <v>5</v>
      </c>
      <c r="H4" s="272">
        <v>10</v>
      </c>
      <c r="I4" s="272">
        <v>5</v>
      </c>
      <c r="J4" s="273">
        <v>0</v>
      </c>
      <c r="K4" s="273">
        <v>0</v>
      </c>
      <c r="L4" s="272">
        <f t="shared" si="0"/>
        <v>100</v>
      </c>
    </row>
    <row r="5" spans="1:12" ht="42">
      <c r="A5" s="5" t="s">
        <v>539</v>
      </c>
      <c r="B5" s="124" t="s">
        <v>538</v>
      </c>
      <c r="C5" s="5">
        <v>1</v>
      </c>
      <c r="D5" s="272">
        <v>70</v>
      </c>
      <c r="E5" s="272">
        <v>10</v>
      </c>
      <c r="F5" s="273">
        <v>0</v>
      </c>
      <c r="G5" s="272">
        <v>10</v>
      </c>
      <c r="H5" s="272">
        <v>5</v>
      </c>
      <c r="I5" s="273">
        <v>0</v>
      </c>
      <c r="J5" s="272">
        <v>5</v>
      </c>
      <c r="K5" s="273">
        <v>0</v>
      </c>
      <c r="L5" s="272">
        <f t="shared" si="0"/>
        <v>100</v>
      </c>
    </row>
    <row r="6" spans="1:12" ht="22.8">
      <c r="A6" s="5" t="s">
        <v>139</v>
      </c>
      <c r="B6" s="274" t="s">
        <v>158</v>
      </c>
      <c r="C6" s="5">
        <v>20</v>
      </c>
      <c r="D6" s="272">
        <v>80</v>
      </c>
      <c r="E6" s="272">
        <v>10</v>
      </c>
      <c r="F6" s="273">
        <v>0</v>
      </c>
      <c r="G6" s="272">
        <v>10</v>
      </c>
      <c r="H6" s="273">
        <v>0</v>
      </c>
      <c r="I6" s="273">
        <v>0</v>
      </c>
      <c r="J6" s="273">
        <v>0</v>
      </c>
      <c r="K6" s="273">
        <v>0</v>
      </c>
      <c r="L6" s="272">
        <f t="shared" si="0"/>
        <v>100</v>
      </c>
    </row>
    <row r="7" spans="1:12" ht="28.2">
      <c r="A7" s="277" t="s">
        <v>140</v>
      </c>
      <c r="B7" s="124" t="s">
        <v>373</v>
      </c>
      <c r="C7" s="5">
        <v>1</v>
      </c>
      <c r="D7" s="272">
        <v>75</v>
      </c>
      <c r="E7" s="272">
        <v>10</v>
      </c>
      <c r="F7" s="273">
        <v>0</v>
      </c>
      <c r="G7" s="272">
        <v>10</v>
      </c>
      <c r="H7" s="273">
        <v>0</v>
      </c>
      <c r="I7" s="273">
        <v>0</v>
      </c>
      <c r="J7" s="273">
        <v>0</v>
      </c>
      <c r="K7" s="272">
        <v>5</v>
      </c>
      <c r="L7" s="272">
        <f t="shared" si="0"/>
        <v>100</v>
      </c>
    </row>
    <row r="8" spans="1:12" ht="30" customHeight="1">
      <c r="A8" s="5" t="s">
        <v>141</v>
      </c>
      <c r="B8" s="124" t="s">
        <v>690</v>
      </c>
      <c r="C8" s="5">
        <v>2</v>
      </c>
      <c r="D8" s="272">
        <v>80</v>
      </c>
      <c r="E8" s="272">
        <v>10</v>
      </c>
      <c r="F8" s="273">
        <v>0</v>
      </c>
      <c r="G8" s="272">
        <v>10</v>
      </c>
      <c r="H8" s="273">
        <v>0</v>
      </c>
      <c r="I8" s="273">
        <v>0</v>
      </c>
      <c r="J8" s="273">
        <v>0</v>
      </c>
      <c r="K8" s="273">
        <v>0</v>
      </c>
      <c r="L8" s="272">
        <f t="shared" si="0"/>
        <v>100</v>
      </c>
    </row>
    <row r="9" spans="1:12" ht="28.2">
      <c r="A9" s="5" t="s">
        <v>157</v>
      </c>
      <c r="B9" s="124" t="s">
        <v>698</v>
      </c>
      <c r="C9" s="5" t="s">
        <v>700</v>
      </c>
      <c r="D9" s="272">
        <v>100</v>
      </c>
      <c r="E9" s="273">
        <v>0</v>
      </c>
      <c r="F9" s="273">
        <v>0</v>
      </c>
      <c r="G9" s="273">
        <v>0</v>
      </c>
      <c r="H9" s="273">
        <v>0</v>
      </c>
      <c r="I9" s="273">
        <v>0</v>
      </c>
      <c r="J9" s="273">
        <v>0</v>
      </c>
      <c r="K9" s="273">
        <v>0</v>
      </c>
      <c r="L9" s="272">
        <f t="shared" si="0"/>
        <v>100</v>
      </c>
    </row>
  </sheetData>
  <mergeCells count="2">
    <mergeCell ref="A1:C1"/>
    <mergeCell ref="D1:L1"/>
  </mergeCells>
  <hyperlinks>
    <hyperlink ref="B3" location="'1'!A1" display="Stacionārs spirogrāfs ar un bez bronhoprovokācijas moduļa" xr:uid="{C2887BAC-437A-4C8C-A4C8-4BC3AA9CE526}"/>
    <hyperlink ref="B4" location="'2'!A1" display="Pacienta vitālo funkciju monitors" xr:uid="{DCD9E527-70D1-4989-8930-875224E5C500}"/>
    <hyperlink ref="B5" location="'3'!A1" display="Pacientu transporta mākslīgās plaušu ventilācijas iekārta" xr:uid="{445C5608-E5A9-4876-A55C-DE415852949B}"/>
    <hyperlink ref="B6" location="'4'!A1" display="Infūziju sūknis" xr:uid="{DB80193D-70DB-4BDE-A1C9-55E8DFD3C0A8}"/>
    <hyperlink ref="B7" location="'6'!A1" display="Kompjuterizēts perimetrs redzes lauka noteikšanai" xr:uid="{2AED06AE-7E17-4A9A-9E92-1F15E7059FE4}"/>
    <hyperlink ref="B9" location="'8'!A1" display="Alaris perfuzoru rezerves daļas" xr:uid="{05342ECB-F890-43C4-8D8D-46AF1E0ABA1F}"/>
    <hyperlink ref="B8" location="'7'!A1" display="Ginekoloģijas izmeklējumu kušete/krēsls" xr:uid="{E401DD9C-B6DB-4CFE-B34D-85CF3B669163}"/>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E392A-BDBC-45D8-BF4A-AC238C661594}">
  <dimension ref="A1:I47"/>
  <sheetViews>
    <sheetView zoomScale="75" zoomScaleNormal="75" workbookViewId="0">
      <pane xSplit="2" ySplit="3" topLeftCell="C31" activePane="bottomRight" state="frozen"/>
      <selection pane="topRight" activeCell="C1" sqref="C1"/>
      <selection pane="bottomLeft" activeCell="A4" sqref="A4"/>
      <selection pane="bottomRight" activeCell="K16" sqref="K16:L16"/>
    </sheetView>
  </sheetViews>
  <sheetFormatPr defaultRowHeight="14.4"/>
  <cols>
    <col min="1" max="1" width="9.109375" style="16"/>
    <col min="2" max="2" width="82" style="3" customWidth="1"/>
    <col min="3" max="3" width="40.88671875" customWidth="1"/>
    <col min="4" max="4" width="32.6640625" customWidth="1"/>
    <col min="5" max="5" width="33.44140625" customWidth="1"/>
    <col min="6" max="8" width="24.109375" customWidth="1"/>
    <col min="9" max="9" width="30.109375" customWidth="1"/>
  </cols>
  <sheetData>
    <row r="1" spans="1:9">
      <c r="A1" s="300" t="s">
        <v>749</v>
      </c>
      <c r="B1" s="301" t="s">
        <v>750</v>
      </c>
      <c r="C1" s="302" t="s">
        <v>2</v>
      </c>
      <c r="D1" s="303"/>
      <c r="E1" s="303"/>
      <c r="F1" s="303"/>
      <c r="G1" s="303"/>
      <c r="H1" s="303"/>
      <c r="I1" s="303"/>
    </row>
    <row r="2" spans="1:9" s="275" customFormat="1" ht="51" customHeight="1">
      <c r="A2" s="300"/>
      <c r="B2" s="301"/>
      <c r="C2" s="164" t="s">
        <v>525</v>
      </c>
      <c r="D2" s="164" t="s">
        <v>536</v>
      </c>
      <c r="E2" s="164" t="s">
        <v>161</v>
      </c>
      <c r="F2" s="164" t="s">
        <v>636</v>
      </c>
      <c r="G2" s="164" t="s">
        <v>822</v>
      </c>
      <c r="H2" s="164" t="s">
        <v>844</v>
      </c>
      <c r="I2" s="164" t="s">
        <v>860</v>
      </c>
    </row>
    <row r="3" spans="1:9">
      <c r="A3" s="50" t="s">
        <v>1</v>
      </c>
      <c r="B3" s="255" t="s">
        <v>1</v>
      </c>
      <c r="C3" s="48" t="s">
        <v>751</v>
      </c>
      <c r="D3" s="48"/>
      <c r="E3" s="48"/>
      <c r="F3" s="48"/>
      <c r="G3" s="48"/>
      <c r="H3" s="48"/>
      <c r="I3" s="48" t="s">
        <v>3</v>
      </c>
    </row>
    <row r="4" spans="1:9">
      <c r="A4" s="304" t="s">
        <v>752</v>
      </c>
      <c r="B4" s="305"/>
      <c r="C4" s="256"/>
      <c r="D4" s="257"/>
      <c r="E4" s="257"/>
      <c r="F4" s="257"/>
      <c r="G4" s="257"/>
      <c r="H4" s="257"/>
      <c r="I4" s="257"/>
    </row>
    <row r="5" spans="1:9" ht="55.8">
      <c r="A5" s="5">
        <v>1</v>
      </c>
      <c r="B5" s="6" t="s">
        <v>753</v>
      </c>
      <c r="C5" s="7"/>
      <c r="D5" s="7"/>
      <c r="E5" s="7"/>
      <c r="F5" s="7"/>
      <c r="G5" s="7"/>
      <c r="H5" s="7"/>
      <c r="I5" s="7"/>
    </row>
    <row r="6" spans="1:9" ht="28.2">
      <c r="A6" s="5">
        <v>2</v>
      </c>
      <c r="B6" s="17" t="s">
        <v>754</v>
      </c>
      <c r="C6" s="7"/>
      <c r="D6" s="7"/>
      <c r="E6" s="7"/>
      <c r="F6" s="7"/>
      <c r="G6" s="7"/>
      <c r="H6" s="7"/>
      <c r="I6" s="7"/>
    </row>
    <row r="7" spans="1:9" ht="42">
      <c r="A7" s="5">
        <v>3</v>
      </c>
      <c r="B7" s="17" t="s">
        <v>755</v>
      </c>
      <c r="C7" s="7"/>
      <c r="D7" s="7"/>
      <c r="E7" s="7"/>
      <c r="F7" s="7"/>
      <c r="G7" s="7"/>
      <c r="H7" s="281"/>
      <c r="I7" s="281"/>
    </row>
    <row r="8" spans="1:9" ht="97.8" thickBot="1">
      <c r="A8" s="5">
        <v>4</v>
      </c>
      <c r="B8" s="6" t="s">
        <v>756</v>
      </c>
      <c r="C8" s="7"/>
      <c r="D8" s="7"/>
      <c r="E8" s="7"/>
      <c r="F8" s="7"/>
      <c r="G8" s="280"/>
      <c r="H8" s="306" t="s">
        <v>39</v>
      </c>
      <c r="I8" s="307"/>
    </row>
    <row r="9" spans="1:9" ht="112.2" thickTop="1" thickBot="1">
      <c r="A9" s="5">
        <v>5</v>
      </c>
      <c r="B9" s="17" t="s">
        <v>757</v>
      </c>
      <c r="C9" s="7"/>
      <c r="D9" s="7"/>
      <c r="E9" s="7"/>
      <c r="F9" s="7"/>
      <c r="G9" s="280"/>
      <c r="H9" s="308"/>
      <c r="I9" s="309"/>
    </row>
    <row r="10" spans="1:9" ht="55.8" thickTop="1">
      <c r="A10" s="5">
        <v>6</v>
      </c>
      <c r="B10" s="258" t="s">
        <v>758</v>
      </c>
      <c r="C10" s="276" t="s">
        <v>759</v>
      </c>
      <c r="D10" s="276" t="s">
        <v>759</v>
      </c>
      <c r="E10" s="276" t="s">
        <v>759</v>
      </c>
      <c r="F10" s="276" t="s">
        <v>759</v>
      </c>
      <c r="G10" s="276"/>
      <c r="H10" s="310"/>
      <c r="I10" s="311"/>
    </row>
    <row r="11" spans="1:9">
      <c r="A11" s="286" t="s">
        <v>760</v>
      </c>
      <c r="B11" s="286"/>
      <c r="C11" s="259"/>
      <c r="D11" s="260"/>
      <c r="E11" s="260"/>
      <c r="F11" s="260"/>
      <c r="G11" s="260"/>
      <c r="H11" s="282"/>
      <c r="I11" s="282"/>
    </row>
    <row r="12" spans="1:9" ht="45" customHeight="1">
      <c r="A12" s="5">
        <v>7</v>
      </c>
      <c r="B12" s="17" t="s">
        <v>761</v>
      </c>
      <c r="C12" s="287" t="s">
        <v>762</v>
      </c>
      <c r="D12" s="287"/>
      <c r="E12" s="287"/>
      <c r="F12" s="287"/>
      <c r="G12" s="287"/>
      <c r="H12" s="287"/>
      <c r="I12" s="178" t="s">
        <v>762</v>
      </c>
    </row>
    <row r="13" spans="1:9" ht="28.2">
      <c r="A13" s="5">
        <v>8</v>
      </c>
      <c r="B13" s="17" t="s">
        <v>763</v>
      </c>
      <c r="C13" s="287"/>
      <c r="D13" s="287"/>
      <c r="E13" s="287"/>
      <c r="F13" s="287"/>
      <c r="G13" s="287"/>
      <c r="H13" s="287"/>
      <c r="I13" s="288" t="s">
        <v>39</v>
      </c>
    </row>
    <row r="14" spans="1:9" ht="28.2">
      <c r="A14" s="5">
        <v>9</v>
      </c>
      <c r="B14" s="17" t="s">
        <v>764</v>
      </c>
      <c r="C14" s="287"/>
      <c r="D14" s="287"/>
      <c r="E14" s="287"/>
      <c r="F14" s="287"/>
      <c r="G14" s="287"/>
      <c r="H14" s="287"/>
      <c r="I14" s="289"/>
    </row>
    <row r="15" spans="1:9" ht="28.2">
      <c r="A15" s="5">
        <v>10</v>
      </c>
      <c r="B15" s="6" t="s">
        <v>765</v>
      </c>
      <c r="C15" s="287"/>
      <c r="D15" s="287"/>
      <c r="E15" s="287"/>
      <c r="F15" s="287"/>
      <c r="G15" s="287"/>
      <c r="H15" s="287"/>
      <c r="I15" s="290"/>
    </row>
    <row r="16" spans="1:9" ht="42">
      <c r="A16" s="261">
        <v>11</v>
      </c>
      <c r="B16" s="262" t="s">
        <v>869</v>
      </c>
      <c r="C16" s="283" t="s">
        <v>766</v>
      </c>
      <c r="D16" s="283" t="s">
        <v>766</v>
      </c>
      <c r="E16" s="283" t="s">
        <v>766</v>
      </c>
      <c r="F16" s="283" t="s">
        <v>766</v>
      </c>
      <c r="G16" s="283" t="s">
        <v>766</v>
      </c>
      <c r="H16" s="283" t="s">
        <v>766</v>
      </c>
      <c r="I16" s="284" t="s">
        <v>766</v>
      </c>
    </row>
    <row r="17" spans="1:9">
      <c r="A17" s="286" t="s">
        <v>767</v>
      </c>
      <c r="B17" s="286"/>
      <c r="C17" s="259"/>
      <c r="D17" s="260"/>
      <c r="E17" s="260"/>
      <c r="F17" s="260"/>
      <c r="G17" s="260"/>
      <c r="H17" s="260"/>
      <c r="I17" s="260"/>
    </row>
    <row r="18" spans="1:9" ht="55.8">
      <c r="A18" s="5">
        <v>12</v>
      </c>
      <c r="B18" s="6" t="s">
        <v>768</v>
      </c>
      <c r="C18" s="291" t="s">
        <v>769</v>
      </c>
      <c r="D18" s="292"/>
      <c r="E18" s="292"/>
      <c r="F18" s="292"/>
      <c r="G18" s="292"/>
      <c r="H18" s="292"/>
      <c r="I18" s="288" t="s">
        <v>39</v>
      </c>
    </row>
    <row r="19" spans="1:9" ht="55.8">
      <c r="A19" s="5">
        <v>13</v>
      </c>
      <c r="B19" s="6" t="s">
        <v>770</v>
      </c>
      <c r="C19" s="293"/>
      <c r="D19" s="294"/>
      <c r="E19" s="294"/>
      <c r="F19" s="294"/>
      <c r="G19" s="294"/>
      <c r="H19" s="294"/>
      <c r="I19" s="289"/>
    </row>
    <row r="20" spans="1:9" ht="69.599999999999994">
      <c r="A20" s="5">
        <v>14</v>
      </c>
      <c r="B20" s="6" t="s">
        <v>771</v>
      </c>
      <c r="C20" s="293"/>
      <c r="D20" s="294"/>
      <c r="E20" s="294"/>
      <c r="F20" s="294"/>
      <c r="G20" s="294"/>
      <c r="H20" s="294"/>
      <c r="I20" s="289"/>
    </row>
    <row r="21" spans="1:9" ht="55.8">
      <c r="A21" s="5">
        <v>15</v>
      </c>
      <c r="B21" s="6" t="s">
        <v>772</v>
      </c>
      <c r="C21" s="295"/>
      <c r="D21" s="296"/>
      <c r="E21" s="296"/>
      <c r="F21" s="296"/>
      <c r="G21" s="296"/>
      <c r="H21" s="296"/>
      <c r="I21" s="290"/>
    </row>
    <row r="22" spans="1:9">
      <c r="A22" s="286" t="s">
        <v>773</v>
      </c>
      <c r="B22" s="286"/>
      <c r="C22" s="259"/>
      <c r="D22" s="260"/>
      <c r="E22" s="260"/>
      <c r="F22" s="260"/>
      <c r="G22" s="260"/>
      <c r="H22" s="260"/>
      <c r="I22" s="260"/>
    </row>
    <row r="23" spans="1:9" ht="15" customHeight="1">
      <c r="A23" s="5">
        <v>16</v>
      </c>
      <c r="B23" s="6" t="s">
        <v>774</v>
      </c>
      <c r="C23" s="291" t="s">
        <v>775</v>
      </c>
      <c r="D23" s="292"/>
      <c r="E23" s="292"/>
      <c r="F23" s="292"/>
      <c r="G23" s="292"/>
      <c r="H23" s="297" t="s">
        <v>39</v>
      </c>
      <c r="I23" s="297"/>
    </row>
    <row r="24" spans="1:9" ht="74.25" customHeight="1">
      <c r="A24" s="5">
        <v>17</v>
      </c>
      <c r="B24" s="6" t="s">
        <v>776</v>
      </c>
      <c r="C24" s="293"/>
      <c r="D24" s="294"/>
      <c r="E24" s="294"/>
      <c r="F24" s="294"/>
      <c r="G24" s="294"/>
      <c r="H24" s="298"/>
      <c r="I24" s="298"/>
    </row>
    <row r="25" spans="1:9" ht="46.8">
      <c r="A25" s="5">
        <v>18</v>
      </c>
      <c r="B25" s="83" t="s">
        <v>777</v>
      </c>
      <c r="C25" s="293"/>
      <c r="D25" s="294"/>
      <c r="E25" s="294"/>
      <c r="F25" s="294"/>
      <c r="G25" s="294"/>
      <c r="H25" s="298"/>
      <c r="I25" s="298"/>
    </row>
    <row r="26" spans="1:9" ht="31.2">
      <c r="A26" s="5">
        <v>19</v>
      </c>
      <c r="B26" s="9" t="s">
        <v>778</v>
      </c>
      <c r="C26" s="293"/>
      <c r="D26" s="294"/>
      <c r="E26" s="294"/>
      <c r="F26" s="294"/>
      <c r="G26" s="294"/>
      <c r="H26" s="298"/>
      <c r="I26" s="298"/>
    </row>
    <row r="27" spans="1:9" ht="55.8">
      <c r="A27" s="5">
        <v>20</v>
      </c>
      <c r="B27" s="6" t="s">
        <v>779</v>
      </c>
      <c r="C27" s="293"/>
      <c r="D27" s="294"/>
      <c r="E27" s="294"/>
      <c r="F27" s="294"/>
      <c r="G27" s="294"/>
      <c r="H27" s="298"/>
      <c r="I27" s="298"/>
    </row>
    <row r="28" spans="1:9" ht="42">
      <c r="A28" s="5">
        <v>21</v>
      </c>
      <c r="B28" s="6" t="s">
        <v>780</v>
      </c>
      <c r="C28" s="293"/>
      <c r="D28" s="294"/>
      <c r="E28" s="294"/>
      <c r="F28" s="294"/>
      <c r="G28" s="294"/>
      <c r="H28" s="298"/>
      <c r="I28" s="298"/>
    </row>
    <row r="29" spans="1:9" ht="42">
      <c r="A29" s="5">
        <v>22</v>
      </c>
      <c r="B29" s="6" t="s">
        <v>781</v>
      </c>
      <c r="C29" s="293"/>
      <c r="D29" s="294"/>
      <c r="E29" s="294"/>
      <c r="F29" s="294"/>
      <c r="G29" s="294"/>
      <c r="H29" s="298"/>
      <c r="I29" s="298"/>
    </row>
    <row r="30" spans="1:9" ht="28.2">
      <c r="A30" s="5">
        <v>23</v>
      </c>
      <c r="B30" s="6" t="s">
        <v>782</v>
      </c>
      <c r="C30" s="293"/>
      <c r="D30" s="294"/>
      <c r="E30" s="294"/>
      <c r="F30" s="294"/>
      <c r="G30" s="294"/>
      <c r="H30" s="298"/>
      <c r="I30" s="298"/>
    </row>
    <row r="31" spans="1:9" ht="28.2">
      <c r="A31" s="5">
        <v>24</v>
      </c>
      <c r="B31" s="6" t="s">
        <v>783</v>
      </c>
      <c r="C31" s="293"/>
      <c r="D31" s="294"/>
      <c r="E31" s="294"/>
      <c r="F31" s="294"/>
      <c r="G31" s="294"/>
      <c r="H31" s="298"/>
      <c r="I31" s="298"/>
    </row>
    <row r="32" spans="1:9" ht="55.8">
      <c r="A32" s="5">
        <v>25</v>
      </c>
      <c r="B32" s="6" t="s">
        <v>784</v>
      </c>
      <c r="C32" s="293"/>
      <c r="D32" s="294"/>
      <c r="E32" s="294"/>
      <c r="F32" s="294"/>
      <c r="G32" s="294"/>
      <c r="H32" s="298"/>
      <c r="I32" s="298"/>
    </row>
    <row r="33" spans="1:9" ht="28.2">
      <c r="A33" s="5">
        <v>26</v>
      </c>
      <c r="B33" s="17" t="s">
        <v>785</v>
      </c>
      <c r="C33" s="293"/>
      <c r="D33" s="294"/>
      <c r="E33" s="294"/>
      <c r="F33" s="294"/>
      <c r="G33" s="294"/>
      <c r="H33" s="298"/>
      <c r="I33" s="298"/>
    </row>
    <row r="34" spans="1:9" ht="28.2">
      <c r="A34" s="5">
        <v>27</v>
      </c>
      <c r="B34" s="6" t="s">
        <v>786</v>
      </c>
      <c r="C34" s="293"/>
      <c r="D34" s="294"/>
      <c r="E34" s="294"/>
      <c r="F34" s="294"/>
      <c r="G34" s="294"/>
      <c r="H34" s="298"/>
      <c r="I34" s="298"/>
    </row>
    <row r="35" spans="1:9" ht="42">
      <c r="A35" s="16">
        <v>28</v>
      </c>
      <c r="B35" s="17" t="s">
        <v>787</v>
      </c>
      <c r="C35" s="293"/>
      <c r="D35" s="294"/>
      <c r="E35" s="294"/>
      <c r="F35" s="294"/>
      <c r="G35" s="294"/>
      <c r="H35" s="298"/>
      <c r="I35" s="298"/>
    </row>
    <row r="36" spans="1:9" ht="36" customHeight="1">
      <c r="A36" s="5">
        <v>29</v>
      </c>
      <c r="B36" s="6" t="s">
        <v>788</v>
      </c>
      <c r="C36" s="295"/>
      <c r="D36" s="296"/>
      <c r="E36" s="296"/>
      <c r="F36" s="296"/>
      <c r="G36" s="296"/>
      <c r="H36" s="299"/>
      <c r="I36" s="299"/>
    </row>
    <row r="37" spans="1:9">
      <c r="A37" s="286" t="s">
        <v>789</v>
      </c>
      <c r="B37" s="286"/>
      <c r="C37" s="259"/>
      <c r="D37" s="260"/>
      <c r="E37" s="260"/>
      <c r="F37" s="260"/>
      <c r="G37" s="260"/>
      <c r="H37" s="260"/>
      <c r="I37" s="260"/>
    </row>
    <row r="38" spans="1:9">
      <c r="A38" s="5">
        <v>30</v>
      </c>
      <c r="B38" s="6" t="s">
        <v>790</v>
      </c>
      <c r="C38" s="263"/>
      <c r="D38" s="264"/>
      <c r="E38" s="264"/>
      <c r="F38" s="264"/>
      <c r="G38" s="264"/>
      <c r="H38" s="264"/>
      <c r="I38" s="264"/>
    </row>
    <row r="39" spans="1:9" ht="42">
      <c r="A39" s="5">
        <v>31</v>
      </c>
      <c r="B39" s="6" t="s">
        <v>791</v>
      </c>
      <c r="C39" s="265"/>
      <c r="D39" s="266"/>
      <c r="E39" s="266"/>
      <c r="F39" s="266"/>
      <c r="G39" s="266"/>
      <c r="H39" s="266"/>
      <c r="I39" s="266"/>
    </row>
    <row r="40" spans="1:9" ht="28.2">
      <c r="A40" s="5">
        <v>34</v>
      </c>
      <c r="B40" s="6" t="s">
        <v>866</v>
      </c>
      <c r="C40" s="265"/>
      <c r="D40" s="266"/>
      <c r="E40" s="266"/>
      <c r="F40" s="266"/>
      <c r="G40" s="266"/>
      <c r="H40" s="266"/>
      <c r="I40" s="266"/>
    </row>
    <row r="41" spans="1:9" ht="42">
      <c r="A41" s="5">
        <v>35</v>
      </c>
      <c r="B41" s="17" t="s">
        <v>867</v>
      </c>
      <c r="C41" s="265"/>
      <c r="D41" s="266"/>
      <c r="E41" s="266"/>
      <c r="F41" s="266"/>
      <c r="G41" s="266"/>
      <c r="H41" s="266"/>
      <c r="I41" s="266"/>
    </row>
    <row r="42" spans="1:9" ht="42">
      <c r="A42" s="5">
        <v>36</v>
      </c>
      <c r="B42" s="6" t="s">
        <v>792</v>
      </c>
      <c r="C42" s="265"/>
      <c r="D42" s="266"/>
      <c r="E42" s="266"/>
      <c r="F42" s="266"/>
      <c r="G42" s="266"/>
      <c r="H42" s="266"/>
      <c r="I42" s="266"/>
    </row>
    <row r="43" spans="1:9">
      <c r="C43" s="2"/>
      <c r="D43" s="2"/>
      <c r="E43" s="2"/>
      <c r="F43" s="2"/>
      <c r="G43" s="2"/>
      <c r="H43" s="2"/>
      <c r="I43" s="2"/>
    </row>
    <row r="44" spans="1:9">
      <c r="B44" s="4" t="s">
        <v>793</v>
      </c>
      <c r="C44" s="2"/>
      <c r="D44" s="2"/>
      <c r="E44" s="2"/>
      <c r="F44" s="2"/>
      <c r="G44" s="2"/>
      <c r="H44" s="2"/>
      <c r="I44" s="2"/>
    </row>
    <row r="45" spans="1:9">
      <c r="B45" s="267" t="s">
        <v>794</v>
      </c>
      <c r="C45" s="2"/>
      <c r="D45" s="2"/>
      <c r="E45" s="2"/>
      <c r="F45" s="2"/>
      <c r="G45" s="2"/>
      <c r="H45" s="2"/>
      <c r="I45" s="2"/>
    </row>
    <row r="46" spans="1:9" ht="69.599999999999994">
      <c r="B46" s="267" t="s">
        <v>795</v>
      </c>
      <c r="C46" s="2"/>
      <c r="D46" s="2"/>
      <c r="E46" s="2"/>
      <c r="F46" s="2"/>
      <c r="G46" s="2"/>
      <c r="H46" s="2"/>
      <c r="I46" s="2"/>
    </row>
    <row r="47" spans="1:9" ht="28.2">
      <c r="B47" s="267" t="s">
        <v>796</v>
      </c>
    </row>
  </sheetData>
  <mergeCells count="15">
    <mergeCell ref="A1:A2"/>
    <mergeCell ref="B1:B2"/>
    <mergeCell ref="C1:I1"/>
    <mergeCell ref="A4:B4"/>
    <mergeCell ref="A11:B11"/>
    <mergeCell ref="H8:I10"/>
    <mergeCell ref="A17:B17"/>
    <mergeCell ref="A22:B22"/>
    <mergeCell ref="A37:B37"/>
    <mergeCell ref="C12:H15"/>
    <mergeCell ref="I13:I15"/>
    <mergeCell ref="C18:H21"/>
    <mergeCell ref="I18:I21"/>
    <mergeCell ref="C23:G36"/>
    <mergeCell ref="H23:I3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787CD-F96F-4D7D-8E44-9D3C7E1A2AC9}">
  <sheetPr codeName="Sheet10"/>
  <dimension ref="A1:I101"/>
  <sheetViews>
    <sheetView zoomScaleNormal="100" workbookViewId="0">
      <pane xSplit="3" ySplit="3" topLeftCell="D63" activePane="bottomRight" state="frozen"/>
      <selection pane="topRight" activeCell="D1" sqref="D1"/>
      <selection pane="bottomLeft" activeCell="A4" sqref="A4"/>
      <selection pane="bottomRight" activeCell="B71" sqref="B71"/>
    </sheetView>
  </sheetViews>
  <sheetFormatPr defaultRowHeight="14.4"/>
  <cols>
    <col min="1" max="1" width="12" style="2" customWidth="1"/>
    <col min="2" max="2" width="89.88671875" style="2" customWidth="1"/>
    <col min="3" max="3" width="12.6640625" style="2" customWidth="1"/>
    <col min="4" max="4" width="96.33203125" style="2" bestFit="1" customWidth="1"/>
  </cols>
  <sheetData>
    <row r="1" spans="1:4">
      <c r="A1" s="314" t="s">
        <v>525</v>
      </c>
      <c r="B1" s="314"/>
      <c r="C1" s="314"/>
      <c r="D1" s="324" t="s">
        <v>2</v>
      </c>
    </row>
    <row r="2" spans="1:4">
      <c r="A2" s="46" t="s">
        <v>4</v>
      </c>
      <c r="B2" s="44" t="s">
        <v>5</v>
      </c>
      <c r="C2" s="75" t="s">
        <v>427</v>
      </c>
      <c r="D2" s="324"/>
    </row>
    <row r="3" spans="1:4">
      <c r="A3" s="49" t="s">
        <v>1</v>
      </c>
      <c r="B3" s="48" t="s">
        <v>1</v>
      </c>
      <c r="C3" s="50" t="s">
        <v>1</v>
      </c>
      <c r="D3" s="48" t="s">
        <v>3</v>
      </c>
    </row>
    <row r="4" spans="1:4">
      <c r="A4" s="166" t="s">
        <v>82</v>
      </c>
      <c r="B4" s="167" t="s">
        <v>526</v>
      </c>
      <c r="C4" s="315" t="s">
        <v>523</v>
      </c>
      <c r="D4" s="227"/>
    </row>
    <row r="5" spans="1:4">
      <c r="A5" s="88" t="s">
        <v>428</v>
      </c>
      <c r="B5" s="79" t="s">
        <v>6</v>
      </c>
      <c r="C5" s="316"/>
      <c r="D5" s="126"/>
    </row>
    <row r="6" spans="1:4">
      <c r="A6" s="168" t="s">
        <v>429</v>
      </c>
      <c r="B6" s="7" t="s">
        <v>430</v>
      </c>
      <c r="C6" s="316"/>
      <c r="D6" s="96"/>
    </row>
    <row r="7" spans="1:4">
      <c r="A7" s="88" t="s">
        <v>74</v>
      </c>
      <c r="B7" s="79" t="s">
        <v>43</v>
      </c>
      <c r="C7" s="316"/>
      <c r="D7" s="126"/>
    </row>
    <row r="8" spans="1:4">
      <c r="A8" s="168" t="s">
        <v>75</v>
      </c>
      <c r="B8" s="7" t="s">
        <v>431</v>
      </c>
      <c r="C8" s="316"/>
      <c r="D8" s="169"/>
    </row>
    <row r="9" spans="1:4" ht="42">
      <c r="A9" s="91" t="s">
        <v>76</v>
      </c>
      <c r="B9" s="169" t="s">
        <v>432</v>
      </c>
      <c r="C9" s="316"/>
      <c r="D9" s="96"/>
    </row>
    <row r="10" spans="1:4">
      <c r="A10" s="88" t="s">
        <v>77</v>
      </c>
      <c r="B10" s="79" t="s">
        <v>433</v>
      </c>
      <c r="C10" s="316"/>
      <c r="D10" s="126"/>
    </row>
    <row r="11" spans="1:4" ht="15">
      <c r="A11" s="91" t="s">
        <v>434</v>
      </c>
      <c r="B11" s="170" t="s">
        <v>797</v>
      </c>
      <c r="C11" s="316"/>
      <c r="D11" s="96"/>
    </row>
    <row r="12" spans="1:4" ht="15">
      <c r="A12" s="91" t="s">
        <v>435</v>
      </c>
      <c r="B12" s="170" t="s">
        <v>798</v>
      </c>
      <c r="C12" s="316"/>
      <c r="D12" s="96"/>
    </row>
    <row r="13" spans="1:4" ht="15">
      <c r="A13" s="91" t="s">
        <v>437</v>
      </c>
      <c r="B13" s="170" t="s">
        <v>799</v>
      </c>
      <c r="C13" s="316"/>
      <c r="D13" s="96"/>
    </row>
    <row r="14" spans="1:4" ht="15">
      <c r="A14" s="91" t="s">
        <v>438</v>
      </c>
      <c r="B14" s="170" t="s">
        <v>800</v>
      </c>
      <c r="C14" s="316"/>
      <c r="D14" s="96"/>
    </row>
    <row r="15" spans="1:4">
      <c r="A15" s="88" t="s">
        <v>439</v>
      </c>
      <c r="B15" s="79" t="s">
        <v>440</v>
      </c>
      <c r="C15" s="316"/>
      <c r="D15" s="126"/>
    </row>
    <row r="16" spans="1:4" ht="15">
      <c r="A16" s="91" t="s">
        <v>441</v>
      </c>
      <c r="B16" s="170" t="s">
        <v>436</v>
      </c>
      <c r="C16" s="316"/>
      <c r="D16" s="7"/>
    </row>
    <row r="17" spans="1:4" s="2" customFormat="1" ht="15">
      <c r="A17" s="91" t="s">
        <v>442</v>
      </c>
      <c r="B17" s="170" t="s">
        <v>801</v>
      </c>
      <c r="C17" s="316"/>
      <c r="D17" s="7"/>
    </row>
    <row r="18" spans="1:4" s="2" customFormat="1" ht="15">
      <c r="A18" s="91" t="s">
        <v>443</v>
      </c>
      <c r="B18" s="170" t="s">
        <v>444</v>
      </c>
      <c r="C18" s="316"/>
      <c r="D18" s="7"/>
    </row>
    <row r="19" spans="1:4" s="2" customFormat="1" ht="15">
      <c r="A19" s="91" t="s">
        <v>445</v>
      </c>
      <c r="B19" s="128" t="s">
        <v>446</v>
      </c>
      <c r="C19" s="316"/>
      <c r="D19" s="7"/>
    </row>
    <row r="20" spans="1:4" s="2" customFormat="1" ht="13.8">
      <c r="A20" s="88" t="s">
        <v>447</v>
      </c>
      <c r="B20" s="79" t="s">
        <v>448</v>
      </c>
      <c r="C20" s="316"/>
      <c r="D20" s="126"/>
    </row>
    <row r="21" spans="1:4" s="2" customFormat="1" ht="15">
      <c r="A21" s="91" t="s">
        <v>449</v>
      </c>
      <c r="B21" s="128" t="s">
        <v>450</v>
      </c>
      <c r="C21" s="316"/>
      <c r="D21" s="96"/>
    </row>
    <row r="22" spans="1:4" ht="15">
      <c r="A22" s="91" t="s">
        <v>451</v>
      </c>
      <c r="B22" s="128" t="s">
        <v>452</v>
      </c>
      <c r="C22" s="316"/>
      <c r="D22" s="96"/>
    </row>
    <row r="23" spans="1:4" ht="15">
      <c r="A23" s="91" t="s">
        <v>453</v>
      </c>
      <c r="B23" s="128" t="s">
        <v>454</v>
      </c>
      <c r="C23" s="316"/>
      <c r="D23" s="96"/>
    </row>
    <row r="24" spans="1:4" ht="15">
      <c r="A24" s="91" t="s">
        <v>455</v>
      </c>
      <c r="B24" s="128" t="s">
        <v>456</v>
      </c>
      <c r="C24" s="316"/>
      <c r="D24" s="96"/>
    </row>
    <row r="25" spans="1:4">
      <c r="A25" s="88" t="s">
        <v>457</v>
      </c>
      <c r="B25" s="79" t="s">
        <v>458</v>
      </c>
      <c r="C25" s="316"/>
      <c r="D25" s="126"/>
    </row>
    <row r="26" spans="1:4" ht="15">
      <c r="A26" s="91" t="s">
        <v>459</v>
      </c>
      <c r="B26" s="128" t="s">
        <v>460</v>
      </c>
      <c r="C26" s="316"/>
      <c r="D26" s="7"/>
    </row>
    <row r="27" spans="1:4" ht="15">
      <c r="A27" s="91" t="s">
        <v>461</v>
      </c>
      <c r="B27" s="128" t="s">
        <v>462</v>
      </c>
      <c r="C27" s="316"/>
      <c r="D27" s="7"/>
    </row>
    <row r="28" spans="1:4" ht="28.2">
      <c r="A28" s="91" t="s">
        <v>463</v>
      </c>
      <c r="B28" s="168" t="s">
        <v>802</v>
      </c>
      <c r="C28" s="316"/>
      <c r="D28" s="96"/>
    </row>
    <row r="29" spans="1:4">
      <c r="A29" s="88" t="s">
        <v>464</v>
      </c>
      <c r="B29" s="79" t="s">
        <v>465</v>
      </c>
      <c r="C29" s="316"/>
      <c r="D29" s="126"/>
    </row>
    <row r="30" spans="1:4" ht="15">
      <c r="A30" s="91" t="s">
        <v>466</v>
      </c>
      <c r="B30" s="168" t="s">
        <v>467</v>
      </c>
      <c r="C30" s="316"/>
      <c r="D30" s="7"/>
    </row>
    <row r="31" spans="1:4" ht="15">
      <c r="A31" s="91" t="s">
        <v>468</v>
      </c>
      <c r="B31" s="168" t="s">
        <v>469</v>
      </c>
      <c r="C31" s="316"/>
      <c r="D31" s="7"/>
    </row>
    <row r="32" spans="1:4" ht="15">
      <c r="A32" s="91" t="s">
        <v>470</v>
      </c>
      <c r="B32" s="168" t="s">
        <v>471</v>
      </c>
      <c r="C32" s="316"/>
      <c r="D32" s="7"/>
    </row>
    <row r="33" spans="1:4" ht="15">
      <c r="A33" s="91" t="s">
        <v>472</v>
      </c>
      <c r="B33" s="168" t="s">
        <v>473</v>
      </c>
      <c r="C33" s="316"/>
      <c r="D33" s="7"/>
    </row>
    <row r="34" spans="1:4" ht="15">
      <c r="A34" s="91" t="s">
        <v>474</v>
      </c>
      <c r="B34" s="168" t="s">
        <v>475</v>
      </c>
      <c r="C34" s="316"/>
      <c r="D34" s="7"/>
    </row>
    <row r="35" spans="1:4" ht="15">
      <c r="A35" s="91" t="s">
        <v>476</v>
      </c>
      <c r="B35" s="168" t="s">
        <v>477</v>
      </c>
      <c r="C35" s="316"/>
      <c r="D35" s="7"/>
    </row>
    <row r="36" spans="1:4" ht="15">
      <c r="A36" s="91" t="s">
        <v>702</v>
      </c>
      <c r="B36" s="168" t="s">
        <v>478</v>
      </c>
      <c r="C36" s="316"/>
      <c r="D36" s="7"/>
    </row>
    <row r="37" spans="1:4" ht="28.2">
      <c r="A37" s="91" t="s">
        <v>703</v>
      </c>
      <c r="B37" s="168" t="s">
        <v>701</v>
      </c>
      <c r="C37" s="316"/>
      <c r="D37" s="7"/>
    </row>
    <row r="38" spans="1:4" ht="15">
      <c r="A38" s="91" t="s">
        <v>479</v>
      </c>
      <c r="B38" s="168" t="s">
        <v>480</v>
      </c>
      <c r="C38" s="316"/>
      <c r="D38" s="7"/>
    </row>
    <row r="39" spans="1:4" ht="15">
      <c r="A39" s="91" t="s">
        <v>481</v>
      </c>
      <c r="B39" s="168" t="s">
        <v>482</v>
      </c>
      <c r="C39" s="316"/>
      <c r="D39" s="7"/>
    </row>
    <row r="40" spans="1:4" ht="15">
      <c r="A40" s="91" t="s">
        <v>483</v>
      </c>
      <c r="B40" s="168" t="s">
        <v>484</v>
      </c>
      <c r="C40" s="316"/>
      <c r="D40" s="7"/>
    </row>
    <row r="41" spans="1:4" ht="15">
      <c r="A41" s="91" t="s">
        <v>485</v>
      </c>
      <c r="B41" s="168" t="s">
        <v>486</v>
      </c>
      <c r="C41" s="316"/>
      <c r="D41" s="7"/>
    </row>
    <row r="42" spans="1:4">
      <c r="A42" s="88" t="s">
        <v>487</v>
      </c>
      <c r="B42" s="79" t="s">
        <v>408</v>
      </c>
      <c r="C42" s="316"/>
      <c r="D42" s="126"/>
    </row>
    <row r="43" spans="1:4" ht="28.2">
      <c r="A43" s="91" t="s">
        <v>488</v>
      </c>
      <c r="B43" s="169" t="s">
        <v>489</v>
      </c>
      <c r="C43" s="316"/>
      <c r="D43" s="7"/>
    </row>
    <row r="44" spans="1:4" ht="15">
      <c r="A44" s="91" t="s">
        <v>490</v>
      </c>
      <c r="B44" s="169" t="s">
        <v>491</v>
      </c>
      <c r="C44" s="316"/>
      <c r="D44" s="7"/>
    </row>
    <row r="45" spans="1:4" ht="28.2">
      <c r="A45" s="91"/>
      <c r="B45" s="169" t="s">
        <v>492</v>
      </c>
      <c r="C45" s="316"/>
      <c r="D45" s="7"/>
    </row>
    <row r="46" spans="1:4" ht="15">
      <c r="A46" s="91" t="s">
        <v>493</v>
      </c>
      <c r="B46" s="169" t="s">
        <v>411</v>
      </c>
      <c r="C46" s="316"/>
      <c r="D46" s="7"/>
    </row>
    <row r="47" spans="1:4" ht="15">
      <c r="A47" s="91" t="s">
        <v>494</v>
      </c>
      <c r="B47" s="128" t="s">
        <v>412</v>
      </c>
      <c r="C47" s="316"/>
      <c r="D47" s="7"/>
    </row>
    <row r="48" spans="1:4" ht="28.2">
      <c r="A48" s="91" t="s">
        <v>495</v>
      </c>
      <c r="B48" s="6" t="s">
        <v>496</v>
      </c>
      <c r="C48" s="316"/>
      <c r="D48" s="7"/>
    </row>
    <row r="49" spans="1:4" ht="15">
      <c r="A49" s="91" t="s">
        <v>497</v>
      </c>
      <c r="B49" s="6" t="s">
        <v>498</v>
      </c>
      <c r="C49" s="316"/>
      <c r="D49" s="7"/>
    </row>
    <row r="50" spans="1:4" ht="15">
      <c r="A50" s="171" t="s">
        <v>499</v>
      </c>
      <c r="B50" s="172" t="s">
        <v>803</v>
      </c>
      <c r="C50" s="316"/>
      <c r="D50" s="17"/>
    </row>
    <row r="51" spans="1:4">
      <c r="A51" s="88" t="s">
        <v>500</v>
      </c>
      <c r="B51" s="79" t="s">
        <v>501</v>
      </c>
      <c r="C51" s="316"/>
      <c r="D51" s="126"/>
    </row>
    <row r="52" spans="1:4" ht="28.2">
      <c r="A52" s="171" t="s">
        <v>502</v>
      </c>
      <c r="B52" s="172" t="s">
        <v>503</v>
      </c>
      <c r="C52" s="316"/>
      <c r="D52" s="17"/>
    </row>
    <row r="53" spans="1:4" ht="28.2">
      <c r="A53" s="171" t="s">
        <v>504</v>
      </c>
      <c r="B53" s="172" t="s">
        <v>505</v>
      </c>
      <c r="C53" s="316"/>
      <c r="D53" s="8"/>
    </row>
    <row r="54" spans="1:4" ht="15">
      <c r="A54" s="171" t="s">
        <v>506</v>
      </c>
      <c r="B54" s="173" t="s">
        <v>507</v>
      </c>
      <c r="C54" s="316"/>
      <c r="D54" s="172"/>
    </row>
    <row r="55" spans="1:4" ht="27.6">
      <c r="A55" s="171" t="s">
        <v>508</v>
      </c>
      <c r="B55" s="173" t="s">
        <v>509</v>
      </c>
      <c r="C55" s="317"/>
      <c r="D55" s="8"/>
    </row>
    <row r="56" spans="1:4">
      <c r="A56" s="174" t="s">
        <v>78</v>
      </c>
      <c r="B56" s="175" t="s">
        <v>522</v>
      </c>
      <c r="C56" s="176"/>
      <c r="D56" s="177"/>
    </row>
    <row r="57" spans="1:4">
      <c r="A57" s="178" t="s">
        <v>79</v>
      </c>
      <c r="B57" s="128" t="s">
        <v>510</v>
      </c>
      <c r="C57" s="5">
        <v>2</v>
      </c>
      <c r="D57" s="172"/>
    </row>
    <row r="58" spans="1:4" ht="15">
      <c r="A58" s="91" t="s">
        <v>511</v>
      </c>
      <c r="B58" s="128" t="s">
        <v>512</v>
      </c>
      <c r="C58" s="5">
        <v>2</v>
      </c>
      <c r="D58" s="172"/>
    </row>
    <row r="59" spans="1:4">
      <c r="A59" s="174" t="s">
        <v>80</v>
      </c>
      <c r="B59" s="175" t="s">
        <v>521</v>
      </c>
      <c r="C59" s="176"/>
      <c r="D59" s="177"/>
    </row>
    <row r="60" spans="1:4" ht="15">
      <c r="A60" s="91" t="s">
        <v>81</v>
      </c>
      <c r="B60" s="128" t="s">
        <v>513</v>
      </c>
      <c r="C60" s="5">
        <v>1</v>
      </c>
      <c r="D60" s="179"/>
    </row>
    <row r="61" spans="1:4" ht="15">
      <c r="A61" s="91" t="s">
        <v>106</v>
      </c>
      <c r="B61" s="169" t="s">
        <v>413</v>
      </c>
      <c r="C61" s="5">
        <v>1</v>
      </c>
      <c r="D61" s="179"/>
    </row>
    <row r="62" spans="1:4" ht="15">
      <c r="A62" s="91" t="s">
        <v>107</v>
      </c>
      <c r="B62" s="169" t="s">
        <v>514</v>
      </c>
      <c r="C62" s="5">
        <v>1</v>
      </c>
      <c r="D62" s="8"/>
    </row>
    <row r="63" spans="1:4" ht="15">
      <c r="A63" s="91" t="s">
        <v>108</v>
      </c>
      <c r="B63" s="168" t="s">
        <v>515</v>
      </c>
      <c r="C63" s="5">
        <v>1</v>
      </c>
      <c r="D63" s="180"/>
    </row>
    <row r="64" spans="1:4" ht="15">
      <c r="A64" s="91" t="s">
        <v>109</v>
      </c>
      <c r="B64" s="168" t="s">
        <v>516</v>
      </c>
      <c r="C64" s="5">
        <v>1</v>
      </c>
      <c r="D64" s="180"/>
    </row>
    <row r="65" spans="1:4" ht="15">
      <c r="A65" s="91" t="s">
        <v>527</v>
      </c>
      <c r="B65" s="181" t="s">
        <v>517</v>
      </c>
      <c r="C65" s="5">
        <v>1</v>
      </c>
      <c r="D65" s="180"/>
    </row>
    <row r="66" spans="1:4" ht="15">
      <c r="A66" s="91" t="s">
        <v>528</v>
      </c>
      <c r="B66" s="180" t="s">
        <v>518</v>
      </c>
      <c r="C66" s="161">
        <v>100</v>
      </c>
      <c r="D66" s="180"/>
    </row>
    <row r="67" spans="1:4" ht="15">
      <c r="A67" s="91" t="s">
        <v>529</v>
      </c>
      <c r="B67" s="183" t="s">
        <v>519</v>
      </c>
      <c r="C67" s="161">
        <v>100</v>
      </c>
      <c r="D67" s="180"/>
    </row>
    <row r="68" spans="1:4" ht="28.2">
      <c r="A68" s="174" t="s">
        <v>530</v>
      </c>
      <c r="B68" s="271" t="s">
        <v>812</v>
      </c>
      <c r="C68" s="176"/>
      <c r="D68" s="177"/>
    </row>
    <row r="69" spans="1:4" ht="15">
      <c r="A69" s="91" t="s">
        <v>531</v>
      </c>
      <c r="B69" s="180" t="s">
        <v>518</v>
      </c>
      <c r="C69" s="5">
        <v>5000</v>
      </c>
      <c r="D69" s="5"/>
    </row>
    <row r="70" spans="1:4" ht="15">
      <c r="A70" s="91" t="s">
        <v>532</v>
      </c>
      <c r="B70" s="180" t="s">
        <v>519</v>
      </c>
      <c r="C70" s="161">
        <v>5000</v>
      </c>
      <c r="D70" s="5"/>
    </row>
    <row r="71" spans="1:4" ht="41.4">
      <c r="A71" s="91" t="s">
        <v>533</v>
      </c>
      <c r="B71" s="182" t="s">
        <v>520</v>
      </c>
      <c r="C71" s="161"/>
      <c r="D71" s="5"/>
    </row>
    <row r="73" spans="1:4" ht="37.5" customHeight="1">
      <c r="A73" s="325" t="s">
        <v>712</v>
      </c>
      <c r="B73" s="325"/>
      <c r="C73" s="325" t="s">
        <v>804</v>
      </c>
      <c r="D73" s="325"/>
    </row>
    <row r="74" spans="1:4">
      <c r="A74" s="230" t="s">
        <v>713</v>
      </c>
      <c r="B74" s="231" t="s">
        <v>714</v>
      </c>
      <c r="C74" s="232"/>
      <c r="D74" s="233"/>
    </row>
    <row r="75" spans="1:4">
      <c r="A75" s="268" t="s">
        <v>715</v>
      </c>
      <c r="B75" s="6" t="s">
        <v>748</v>
      </c>
      <c r="C75" s="232"/>
      <c r="D75" s="233"/>
    </row>
    <row r="76" spans="1:4">
      <c r="A76" s="230" t="s">
        <v>716</v>
      </c>
      <c r="B76" s="225" t="s">
        <v>717</v>
      </c>
      <c r="C76" s="232"/>
      <c r="D76" s="233"/>
    </row>
    <row r="77" spans="1:4">
      <c r="A77" s="318"/>
      <c r="B77" s="319"/>
      <c r="C77" s="320"/>
      <c r="D77" s="235"/>
    </row>
    <row r="78" spans="1:4">
      <c r="A78" s="321"/>
      <c r="B78" s="322"/>
      <c r="C78" s="323"/>
      <c r="D78" s="236"/>
    </row>
    <row r="79" spans="1:4">
      <c r="A79" s="237" t="s">
        <v>719</v>
      </c>
      <c r="B79" s="237" t="s">
        <v>720</v>
      </c>
      <c r="C79" s="238" t="s">
        <v>721</v>
      </c>
      <c r="D79"/>
    </row>
    <row r="80" spans="1:4">
      <c r="A80" s="239" t="s">
        <v>722</v>
      </c>
      <c r="B80" s="240" t="s">
        <v>723</v>
      </c>
      <c r="C80" s="239">
        <v>75</v>
      </c>
      <c r="D80" s="241" t="s">
        <v>805</v>
      </c>
    </row>
    <row r="81" spans="1:9">
      <c r="A81" s="239" t="s">
        <v>713</v>
      </c>
      <c r="B81" s="240" t="s">
        <v>724</v>
      </c>
      <c r="C81" s="239">
        <v>10</v>
      </c>
      <c r="D81"/>
    </row>
    <row r="82" spans="1:9">
      <c r="A82" s="239" t="s">
        <v>715</v>
      </c>
      <c r="B82" s="240" t="s">
        <v>748</v>
      </c>
      <c r="C82" s="239">
        <v>5</v>
      </c>
      <c r="D82"/>
    </row>
    <row r="83" spans="1:9">
      <c r="A83" s="239" t="s">
        <v>716</v>
      </c>
      <c r="B83" s="240" t="s">
        <v>725</v>
      </c>
      <c r="C83" s="239">
        <v>10</v>
      </c>
      <c r="D83"/>
    </row>
    <row r="84" spans="1:9">
      <c r="A84" s="239" t="s">
        <v>727</v>
      </c>
      <c r="B84" s="243" t="s">
        <v>746</v>
      </c>
      <c r="C84" s="239">
        <f>SUM(C80:C83)</f>
        <v>100</v>
      </c>
      <c r="E84" s="2"/>
      <c r="F84" s="2"/>
      <c r="G84" s="2"/>
      <c r="H84" s="2"/>
      <c r="I84" s="2"/>
    </row>
    <row r="87" spans="1:9" ht="15" customHeight="1">
      <c r="A87" s="312" t="s">
        <v>806</v>
      </c>
      <c r="B87" s="312"/>
      <c r="C87" s="312"/>
      <c r="D87" s="269"/>
      <c r="E87" s="269"/>
    </row>
    <row r="88" spans="1:9">
      <c r="A88" s="313"/>
      <c r="B88" s="313"/>
      <c r="C88" s="313"/>
      <c r="D88" s="270"/>
      <c r="E88" s="270"/>
    </row>
    <row r="89" spans="1:9">
      <c r="A89" s="313"/>
      <c r="B89" s="313"/>
      <c r="C89" s="313"/>
      <c r="D89" s="270"/>
      <c r="E89" s="270"/>
    </row>
    <row r="90" spans="1:9">
      <c r="A90" s="313"/>
      <c r="B90" s="313"/>
      <c r="C90" s="313"/>
      <c r="D90" s="270"/>
      <c r="E90" s="270"/>
    </row>
    <row r="91" spans="1:9">
      <c r="A91" s="313"/>
      <c r="B91" s="313"/>
      <c r="C91" s="313"/>
      <c r="D91" s="270"/>
      <c r="E91" s="270"/>
    </row>
    <row r="92" spans="1:9">
      <c r="A92" s="313"/>
      <c r="B92" s="313"/>
      <c r="C92" s="313"/>
      <c r="D92" s="270"/>
      <c r="E92" s="270"/>
    </row>
    <row r="93" spans="1:9">
      <c r="A93" s="313"/>
      <c r="B93" s="313"/>
      <c r="C93" s="313"/>
      <c r="D93" s="270"/>
      <c r="E93" s="270"/>
    </row>
    <row r="94" spans="1:9">
      <c r="A94" s="313"/>
      <c r="B94" s="313"/>
      <c r="C94" s="313"/>
      <c r="D94" s="270"/>
      <c r="E94" s="270"/>
    </row>
    <row r="95" spans="1:9">
      <c r="A95" s="313"/>
      <c r="B95" s="313"/>
      <c r="C95" s="313"/>
      <c r="D95" s="270"/>
      <c r="E95" s="270"/>
    </row>
    <row r="96" spans="1:9">
      <c r="A96" s="313"/>
      <c r="B96" s="313"/>
      <c r="C96" s="313"/>
      <c r="D96" s="270"/>
      <c r="E96" s="270"/>
    </row>
    <row r="97" spans="1:5">
      <c r="A97" s="313"/>
      <c r="B97" s="313"/>
      <c r="C97" s="313"/>
      <c r="D97" s="270"/>
      <c r="E97" s="270"/>
    </row>
    <row r="98" spans="1:5">
      <c r="A98" s="313"/>
      <c r="B98" s="313"/>
      <c r="C98" s="313"/>
    </row>
    <row r="99" spans="1:5">
      <c r="A99" s="313"/>
      <c r="B99" s="313"/>
      <c r="C99" s="313"/>
    </row>
    <row r="100" spans="1:5">
      <c r="A100" s="313"/>
      <c r="B100" s="313"/>
      <c r="C100" s="313"/>
    </row>
    <row r="101" spans="1:5">
      <c r="A101" s="313"/>
      <c r="B101" s="313"/>
      <c r="C101" s="313"/>
    </row>
  </sheetData>
  <mergeCells count="7">
    <mergeCell ref="A87:C101"/>
    <mergeCell ref="A1:C1"/>
    <mergeCell ref="C4:C55"/>
    <mergeCell ref="A77:C78"/>
    <mergeCell ref="D1:D2"/>
    <mergeCell ref="A73:B73"/>
    <mergeCell ref="C73:D7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0FF6E-75BF-47F9-80F5-9E517AEE2B50}">
  <sheetPr codeName="Sheet9"/>
  <dimension ref="A1:F103"/>
  <sheetViews>
    <sheetView zoomScaleNormal="100" workbookViewId="0">
      <pane xSplit="3" ySplit="3" topLeftCell="D59" activePane="bottomRight" state="frozen"/>
      <selection pane="topRight" activeCell="D1" sqref="D1"/>
      <selection pane="bottomLeft" activeCell="A4" sqref="A4"/>
      <selection pane="bottomRight" activeCell="B64" sqref="B64"/>
    </sheetView>
  </sheetViews>
  <sheetFormatPr defaultRowHeight="14.4"/>
  <cols>
    <col min="2" max="2" width="66.6640625" bestFit="1" customWidth="1"/>
    <col min="3" max="3" width="11.5546875" style="16" bestFit="1" customWidth="1"/>
    <col min="4" max="4" width="75.6640625" style="3" customWidth="1"/>
  </cols>
  <sheetData>
    <row r="1" spans="1:4">
      <c r="A1" s="334" t="s">
        <v>536</v>
      </c>
      <c r="B1" s="334"/>
      <c r="C1" s="334"/>
      <c r="D1" s="301" t="s">
        <v>2</v>
      </c>
    </row>
    <row r="2" spans="1:4" ht="27.6">
      <c r="A2" s="46" t="s">
        <v>4</v>
      </c>
      <c r="B2" s="1" t="s">
        <v>5</v>
      </c>
      <c r="C2" s="75" t="s">
        <v>151</v>
      </c>
      <c r="D2" s="301"/>
    </row>
    <row r="3" spans="1:4">
      <c r="A3" s="49" t="s">
        <v>1</v>
      </c>
      <c r="B3" s="45" t="s">
        <v>1</v>
      </c>
      <c r="C3" s="50" t="s">
        <v>1</v>
      </c>
      <c r="D3" s="48" t="s">
        <v>3</v>
      </c>
    </row>
    <row r="4" spans="1:4">
      <c r="A4" s="47" t="s">
        <v>72</v>
      </c>
      <c r="B4" s="169" t="s">
        <v>365</v>
      </c>
      <c r="C4" s="335">
        <v>1</v>
      </c>
      <c r="D4" s="221"/>
    </row>
    <row r="5" spans="1:4">
      <c r="A5" s="90" t="s">
        <v>112</v>
      </c>
      <c r="B5" s="79" t="s">
        <v>6</v>
      </c>
      <c r="C5" s="336"/>
      <c r="D5" s="88"/>
    </row>
    <row r="6" spans="1:4" ht="28.2">
      <c r="A6" s="146" t="s">
        <v>113</v>
      </c>
      <c r="B6" s="17" t="s">
        <v>286</v>
      </c>
      <c r="C6" s="336"/>
      <c r="D6" s="6"/>
    </row>
    <row r="7" spans="1:4">
      <c r="A7" s="147" t="s">
        <v>114</v>
      </c>
      <c r="B7" s="148" t="s">
        <v>43</v>
      </c>
      <c r="C7" s="336"/>
      <c r="D7" s="88"/>
    </row>
    <row r="8" spans="1:4">
      <c r="A8" s="146" t="s">
        <v>115</v>
      </c>
      <c r="B8" s="149" t="s">
        <v>366</v>
      </c>
      <c r="C8" s="336"/>
      <c r="D8" s="6"/>
    </row>
    <row r="9" spans="1:4">
      <c r="A9" s="146" t="s">
        <v>287</v>
      </c>
      <c r="B9" s="149" t="s">
        <v>288</v>
      </c>
      <c r="C9" s="336"/>
      <c r="D9" s="6"/>
    </row>
    <row r="10" spans="1:4">
      <c r="A10" s="146" t="s">
        <v>116</v>
      </c>
      <c r="B10" s="149" t="s">
        <v>289</v>
      </c>
      <c r="C10" s="336"/>
      <c r="D10" s="6"/>
    </row>
    <row r="11" spans="1:4" ht="27.6">
      <c r="A11" s="146" t="s">
        <v>290</v>
      </c>
      <c r="B11" s="149" t="s">
        <v>291</v>
      </c>
      <c r="C11" s="336"/>
      <c r="D11" s="6"/>
    </row>
    <row r="12" spans="1:4" ht="27.6">
      <c r="A12" s="146" t="s">
        <v>292</v>
      </c>
      <c r="B12" s="149" t="s">
        <v>293</v>
      </c>
      <c r="C12" s="336"/>
      <c r="D12" s="6"/>
    </row>
    <row r="13" spans="1:4">
      <c r="A13" s="146" t="s">
        <v>294</v>
      </c>
      <c r="B13" s="17" t="s">
        <v>295</v>
      </c>
      <c r="C13" s="336"/>
      <c r="D13" s="6"/>
    </row>
    <row r="14" spans="1:4">
      <c r="A14" s="146" t="s">
        <v>296</v>
      </c>
      <c r="B14" s="150" t="s">
        <v>297</v>
      </c>
      <c r="C14" s="336"/>
      <c r="D14" s="6"/>
    </row>
    <row r="15" spans="1:4">
      <c r="A15" s="146" t="s">
        <v>298</v>
      </c>
      <c r="B15" s="150" t="s">
        <v>708</v>
      </c>
      <c r="C15" s="336"/>
      <c r="D15" s="6"/>
    </row>
    <row r="16" spans="1:4">
      <c r="A16" s="146" t="s">
        <v>299</v>
      </c>
      <c r="B16" s="150" t="s">
        <v>729</v>
      </c>
      <c r="C16" s="336"/>
      <c r="D16" s="6"/>
    </row>
    <row r="17" spans="1:4">
      <c r="A17" s="146" t="s">
        <v>300</v>
      </c>
      <c r="B17" s="17" t="s">
        <v>301</v>
      </c>
      <c r="C17" s="336"/>
      <c r="D17" s="6"/>
    </row>
    <row r="18" spans="1:4">
      <c r="A18" s="146" t="s">
        <v>302</v>
      </c>
      <c r="B18" s="17" t="s">
        <v>303</v>
      </c>
      <c r="C18" s="336"/>
      <c r="D18" s="6"/>
    </row>
    <row r="19" spans="1:4">
      <c r="A19" s="146" t="s">
        <v>304</v>
      </c>
      <c r="B19" s="17" t="s">
        <v>305</v>
      </c>
      <c r="C19" s="336"/>
      <c r="D19" s="6"/>
    </row>
    <row r="20" spans="1:4">
      <c r="A20" s="1" t="s">
        <v>306</v>
      </c>
      <c r="B20" s="151" t="s">
        <v>367</v>
      </c>
      <c r="C20" s="336"/>
      <c r="D20" s="88"/>
    </row>
    <row r="21" spans="1:4">
      <c r="A21" s="146" t="s">
        <v>307</v>
      </c>
      <c r="B21" s="149" t="s">
        <v>368</v>
      </c>
      <c r="C21" s="336"/>
      <c r="D21" s="6"/>
    </row>
    <row r="22" spans="1:4" ht="27.6">
      <c r="A22" s="146" t="s">
        <v>308</v>
      </c>
      <c r="B22" s="150" t="s">
        <v>309</v>
      </c>
      <c r="C22" s="336"/>
      <c r="D22" s="6"/>
    </row>
    <row r="23" spans="1:4">
      <c r="A23" s="146" t="s">
        <v>310</v>
      </c>
      <c r="B23" s="150" t="s">
        <v>311</v>
      </c>
      <c r="C23" s="336"/>
      <c r="D23" s="6"/>
    </row>
    <row r="24" spans="1:4">
      <c r="A24" s="146" t="s">
        <v>312</v>
      </c>
      <c r="B24" s="150" t="s">
        <v>369</v>
      </c>
      <c r="C24" s="336"/>
      <c r="D24" s="6"/>
    </row>
    <row r="25" spans="1:4">
      <c r="A25" s="146" t="s">
        <v>313</v>
      </c>
      <c r="B25" s="150" t="s">
        <v>314</v>
      </c>
      <c r="C25" s="336"/>
      <c r="D25" s="6"/>
    </row>
    <row r="26" spans="1:4">
      <c r="A26" s="1" t="s">
        <v>315</v>
      </c>
      <c r="B26" s="152" t="s">
        <v>316</v>
      </c>
      <c r="C26" s="336"/>
      <c r="D26" s="88"/>
    </row>
    <row r="27" spans="1:4">
      <c r="A27" s="146" t="s">
        <v>317</v>
      </c>
      <c r="B27" s="17" t="s">
        <v>318</v>
      </c>
      <c r="C27" s="336"/>
      <c r="D27" s="6"/>
    </row>
    <row r="28" spans="1:4" ht="27.6">
      <c r="A28" s="146" t="s">
        <v>319</v>
      </c>
      <c r="B28" s="150" t="s">
        <v>320</v>
      </c>
      <c r="C28" s="336"/>
      <c r="D28" s="6"/>
    </row>
    <row r="29" spans="1:4">
      <c r="A29" s="146" t="s">
        <v>321</v>
      </c>
      <c r="B29" s="150" t="s">
        <v>323</v>
      </c>
      <c r="C29" s="336"/>
      <c r="D29" s="6"/>
    </row>
    <row r="30" spans="1:4" ht="41.4">
      <c r="A30" s="146" t="s">
        <v>322</v>
      </c>
      <c r="B30" s="150" t="s">
        <v>370</v>
      </c>
      <c r="C30" s="336"/>
      <c r="D30" s="6"/>
    </row>
    <row r="31" spans="1:4" ht="28.2">
      <c r="A31" s="90" t="s">
        <v>120</v>
      </c>
      <c r="B31" s="88" t="s">
        <v>66</v>
      </c>
      <c r="C31" s="336"/>
      <c r="D31" s="88"/>
    </row>
    <row r="32" spans="1:4">
      <c r="A32" s="47" t="s">
        <v>117</v>
      </c>
      <c r="B32" s="6" t="s">
        <v>324</v>
      </c>
      <c r="C32" s="336"/>
      <c r="D32" s="6"/>
    </row>
    <row r="33" spans="1:4">
      <c r="A33" s="47" t="s">
        <v>118</v>
      </c>
      <c r="B33" s="6" t="s">
        <v>325</v>
      </c>
      <c r="C33" s="336"/>
      <c r="D33" s="6"/>
    </row>
    <row r="34" spans="1:4">
      <c r="A34" s="47" t="s">
        <v>121</v>
      </c>
      <c r="B34" s="6" t="s">
        <v>326</v>
      </c>
      <c r="C34" s="336"/>
      <c r="D34" s="6"/>
    </row>
    <row r="35" spans="1:4">
      <c r="A35" s="46" t="s">
        <v>327</v>
      </c>
      <c r="B35" s="151" t="s">
        <v>328</v>
      </c>
      <c r="C35" s="336"/>
      <c r="D35" s="88"/>
    </row>
    <row r="36" spans="1:4" ht="27.6">
      <c r="A36" s="47" t="s">
        <v>329</v>
      </c>
      <c r="B36" s="153" t="s">
        <v>371</v>
      </c>
      <c r="C36" s="336"/>
      <c r="D36" s="6"/>
    </row>
    <row r="37" spans="1:4">
      <c r="A37" s="47" t="s">
        <v>330</v>
      </c>
      <c r="B37" s="153" t="s">
        <v>331</v>
      </c>
      <c r="C37" s="336"/>
      <c r="D37" s="6"/>
    </row>
    <row r="38" spans="1:4">
      <c r="A38" s="47" t="s">
        <v>332</v>
      </c>
      <c r="B38" s="153" t="s">
        <v>333</v>
      </c>
      <c r="C38" s="336"/>
      <c r="D38" s="6"/>
    </row>
    <row r="39" spans="1:4" ht="27.6">
      <c r="A39" s="47" t="s">
        <v>334</v>
      </c>
      <c r="B39" s="153" t="s">
        <v>709</v>
      </c>
      <c r="C39" s="336"/>
      <c r="D39" s="6"/>
    </row>
    <row r="40" spans="1:4">
      <c r="A40" s="46" t="s">
        <v>336</v>
      </c>
      <c r="B40" s="154" t="s">
        <v>337</v>
      </c>
      <c r="C40" s="336"/>
      <c r="D40" s="88"/>
    </row>
    <row r="41" spans="1:4" ht="27.6">
      <c r="A41" s="47" t="s">
        <v>338</v>
      </c>
      <c r="B41" s="155" t="s">
        <v>710</v>
      </c>
      <c r="C41" s="336"/>
      <c r="D41" s="222"/>
    </row>
    <row r="42" spans="1:4">
      <c r="A42" s="47" t="s">
        <v>339</v>
      </c>
      <c r="B42" s="155" t="s">
        <v>340</v>
      </c>
      <c r="C42" s="336"/>
      <c r="D42" s="222"/>
    </row>
    <row r="43" spans="1:4">
      <c r="A43" s="47" t="s">
        <v>341</v>
      </c>
      <c r="B43" s="155" t="s">
        <v>342</v>
      </c>
      <c r="C43" s="336"/>
      <c r="D43" s="222"/>
    </row>
    <row r="44" spans="1:4">
      <c r="A44" s="47" t="s">
        <v>343</v>
      </c>
      <c r="B44" s="155" t="s">
        <v>344</v>
      </c>
      <c r="C44" s="336"/>
      <c r="D44" s="222"/>
    </row>
    <row r="45" spans="1:4">
      <c r="A45" s="47" t="s">
        <v>345</v>
      </c>
      <c r="B45" s="155" t="s">
        <v>346</v>
      </c>
      <c r="C45" s="336"/>
      <c r="D45" s="222"/>
    </row>
    <row r="46" spans="1:4">
      <c r="A46" s="47" t="s">
        <v>347</v>
      </c>
      <c r="B46" s="155" t="s">
        <v>348</v>
      </c>
      <c r="C46" s="336"/>
      <c r="D46" s="222"/>
    </row>
    <row r="47" spans="1:4">
      <c r="A47" s="47" t="s">
        <v>349</v>
      </c>
      <c r="B47" s="153" t="s">
        <v>350</v>
      </c>
      <c r="C47" s="336"/>
      <c r="D47" s="6"/>
    </row>
    <row r="48" spans="1:4" ht="30">
      <c r="A48" s="47" t="s">
        <v>351</v>
      </c>
      <c r="B48" s="74" t="s">
        <v>537</v>
      </c>
      <c r="C48" s="337"/>
      <c r="D48" s="222"/>
    </row>
    <row r="49" spans="1:4" ht="42.6">
      <c r="A49" s="90" t="s">
        <v>122</v>
      </c>
      <c r="B49" s="44" t="s">
        <v>276</v>
      </c>
      <c r="C49" s="79"/>
      <c r="D49" s="88"/>
    </row>
    <row r="50" spans="1:4">
      <c r="A50" s="46" t="s">
        <v>123</v>
      </c>
      <c r="B50" s="154" t="s">
        <v>328</v>
      </c>
      <c r="C50" s="79"/>
      <c r="D50" s="88"/>
    </row>
    <row r="51" spans="1:4">
      <c r="A51" s="47" t="s">
        <v>352</v>
      </c>
      <c r="B51" s="153" t="s">
        <v>353</v>
      </c>
      <c r="C51" s="5">
        <v>1</v>
      </c>
      <c r="D51" s="6"/>
    </row>
    <row r="52" spans="1:4">
      <c r="A52" s="47" t="s">
        <v>354</v>
      </c>
      <c r="B52" s="153" t="s">
        <v>331</v>
      </c>
      <c r="C52" s="5">
        <v>1</v>
      </c>
      <c r="D52" s="6"/>
    </row>
    <row r="53" spans="1:4">
      <c r="A53" s="47" t="s">
        <v>355</v>
      </c>
      <c r="B53" s="153" t="s">
        <v>333</v>
      </c>
      <c r="C53" s="5">
        <v>1</v>
      </c>
      <c r="D53" s="6"/>
    </row>
    <row r="54" spans="1:4" ht="27.6">
      <c r="A54" s="47" t="s">
        <v>356</v>
      </c>
      <c r="B54" s="153" t="s">
        <v>335</v>
      </c>
      <c r="C54" s="5">
        <v>1</v>
      </c>
      <c r="D54" s="6"/>
    </row>
    <row r="55" spans="1:4">
      <c r="A55" s="47" t="s">
        <v>357</v>
      </c>
      <c r="B55" s="153" t="s">
        <v>358</v>
      </c>
      <c r="C55" s="5">
        <v>1</v>
      </c>
      <c r="D55" s="6"/>
    </row>
    <row r="56" spans="1:4">
      <c r="A56" s="46" t="s">
        <v>124</v>
      </c>
      <c r="B56" s="154" t="s">
        <v>337</v>
      </c>
      <c r="C56" s="79"/>
      <c r="D56" s="88"/>
    </row>
    <row r="57" spans="1:4" ht="27.6">
      <c r="A57" s="47" t="s">
        <v>359</v>
      </c>
      <c r="B57" s="155" t="s">
        <v>710</v>
      </c>
      <c r="C57" s="5"/>
      <c r="D57" s="6"/>
    </row>
    <row r="58" spans="1:4">
      <c r="A58" s="47" t="s">
        <v>360</v>
      </c>
      <c r="B58" s="155" t="s">
        <v>340</v>
      </c>
      <c r="C58" s="5">
        <v>1</v>
      </c>
      <c r="D58" s="222"/>
    </row>
    <row r="59" spans="1:4">
      <c r="A59" s="47" t="s">
        <v>361</v>
      </c>
      <c r="B59" s="155" t="s">
        <v>342</v>
      </c>
      <c r="C59" s="5">
        <v>1</v>
      </c>
      <c r="D59" s="222"/>
    </row>
    <row r="60" spans="1:4">
      <c r="A60" s="47" t="s">
        <v>362</v>
      </c>
      <c r="B60" s="155" t="s">
        <v>344</v>
      </c>
      <c r="C60" s="5">
        <v>1</v>
      </c>
      <c r="D60" s="222"/>
    </row>
    <row r="61" spans="1:4">
      <c r="A61" s="47" t="s">
        <v>363</v>
      </c>
      <c r="B61" s="155" t="s">
        <v>346</v>
      </c>
      <c r="C61" s="5">
        <v>1</v>
      </c>
      <c r="D61" s="222"/>
    </row>
    <row r="62" spans="1:4">
      <c r="A62" s="47" t="s">
        <v>364</v>
      </c>
      <c r="B62" s="155" t="s">
        <v>348</v>
      </c>
      <c r="C62" s="5">
        <v>1</v>
      </c>
      <c r="D62" s="222"/>
    </row>
    <row r="63" spans="1:4">
      <c r="A63" s="47" t="s">
        <v>129</v>
      </c>
      <c r="B63" s="153" t="s">
        <v>711</v>
      </c>
      <c r="C63" s="5">
        <v>1</v>
      </c>
      <c r="D63" s="6"/>
    </row>
    <row r="64" spans="1:4" ht="55.2">
      <c r="A64" s="47" t="s">
        <v>130</v>
      </c>
      <c r="B64" s="182" t="s">
        <v>520</v>
      </c>
      <c r="C64" s="5">
        <v>1</v>
      </c>
      <c r="D64" s="222"/>
    </row>
    <row r="67" spans="1:6" ht="15" customHeight="1">
      <c r="A67" s="325" t="s">
        <v>712</v>
      </c>
      <c r="B67" s="325"/>
      <c r="C67" s="325" t="s">
        <v>804</v>
      </c>
      <c r="D67" s="325"/>
    </row>
    <row r="68" spans="1:6" ht="28.2">
      <c r="A68" s="230" t="s">
        <v>713</v>
      </c>
      <c r="B68" s="231" t="s">
        <v>714</v>
      </c>
      <c r="C68" s="232"/>
      <c r="D68" s="233"/>
    </row>
    <row r="69" spans="1:6" ht="28.2">
      <c r="A69" s="230" t="s">
        <v>716</v>
      </c>
      <c r="B69" s="225" t="s">
        <v>717</v>
      </c>
      <c r="C69" s="232"/>
      <c r="D69" s="233"/>
    </row>
    <row r="70" spans="1:6">
      <c r="A70" s="230" t="s">
        <v>718</v>
      </c>
      <c r="B70" s="234" t="s">
        <v>740</v>
      </c>
      <c r="C70" s="232"/>
      <c r="D70" s="233"/>
    </row>
    <row r="71" spans="1:6">
      <c r="A71" s="268" t="s">
        <v>813</v>
      </c>
      <c r="B71" s="6" t="s">
        <v>814</v>
      </c>
      <c r="C71" s="232"/>
      <c r="D71" s="233"/>
    </row>
    <row r="72" spans="1:6">
      <c r="A72" s="328"/>
      <c r="B72" s="329"/>
      <c r="C72" s="330"/>
      <c r="D72" s="235"/>
    </row>
    <row r="73" spans="1:6">
      <c r="A73" s="331"/>
      <c r="B73" s="332"/>
      <c r="C73" s="333"/>
      <c r="D73" s="236"/>
    </row>
    <row r="74" spans="1:6">
      <c r="A74" s="237" t="s">
        <v>719</v>
      </c>
      <c r="B74" s="237" t="s">
        <v>720</v>
      </c>
      <c r="C74" s="238" t="s">
        <v>721</v>
      </c>
      <c r="D74"/>
    </row>
    <row r="75" spans="1:6">
      <c r="A75" s="239" t="s">
        <v>722</v>
      </c>
      <c r="B75" s="240" t="s">
        <v>723</v>
      </c>
      <c r="C75" s="239">
        <v>70</v>
      </c>
      <c r="D75" s="241"/>
    </row>
    <row r="76" spans="1:6">
      <c r="A76" s="239" t="s">
        <v>713</v>
      </c>
      <c r="B76" s="240" t="s">
        <v>724</v>
      </c>
      <c r="C76" s="239">
        <v>10</v>
      </c>
      <c r="D76"/>
    </row>
    <row r="77" spans="1:6">
      <c r="A77" s="239" t="s">
        <v>716</v>
      </c>
      <c r="B77" s="242" t="s">
        <v>725</v>
      </c>
      <c r="C77" s="239">
        <v>5</v>
      </c>
      <c r="D77"/>
    </row>
    <row r="78" spans="1:6">
      <c r="A78" s="239" t="s">
        <v>718</v>
      </c>
      <c r="B78" s="242" t="s">
        <v>741</v>
      </c>
      <c r="C78" s="239">
        <v>10</v>
      </c>
      <c r="D78"/>
    </row>
    <row r="79" spans="1:6">
      <c r="A79" s="239" t="s">
        <v>813</v>
      </c>
      <c r="B79" s="240" t="s">
        <v>739</v>
      </c>
      <c r="C79" s="239">
        <v>5</v>
      </c>
      <c r="D79"/>
    </row>
    <row r="80" spans="1:6">
      <c r="A80" s="239" t="s">
        <v>727</v>
      </c>
      <c r="B80" s="243" t="s">
        <v>838</v>
      </c>
      <c r="C80" s="239">
        <v>100</v>
      </c>
      <c r="D80" s="2"/>
      <c r="E80" s="2"/>
      <c r="F80" s="2"/>
    </row>
    <row r="83" spans="1:3" ht="15" customHeight="1">
      <c r="A83" s="326" t="s">
        <v>818</v>
      </c>
      <c r="B83" s="326"/>
      <c r="C83" s="326"/>
    </row>
    <row r="84" spans="1:3">
      <c r="A84" s="327"/>
      <c r="B84" s="327"/>
      <c r="C84" s="327"/>
    </row>
    <row r="85" spans="1:3">
      <c r="A85" s="327"/>
      <c r="B85" s="327"/>
      <c r="C85" s="327"/>
    </row>
    <row r="86" spans="1:3">
      <c r="A86" s="327"/>
      <c r="B86" s="327"/>
      <c r="C86" s="327"/>
    </row>
    <row r="87" spans="1:3">
      <c r="A87" s="327"/>
      <c r="B87" s="327"/>
      <c r="C87" s="327"/>
    </row>
    <row r="88" spans="1:3">
      <c r="A88" s="327"/>
      <c r="B88" s="327"/>
      <c r="C88" s="327"/>
    </row>
    <row r="89" spans="1:3">
      <c r="A89" s="327"/>
      <c r="B89" s="327"/>
      <c r="C89" s="327"/>
    </row>
    <row r="90" spans="1:3">
      <c r="A90" s="327"/>
      <c r="B90" s="327"/>
      <c r="C90" s="327"/>
    </row>
    <row r="91" spans="1:3">
      <c r="A91" s="327"/>
      <c r="B91" s="327"/>
      <c r="C91" s="327"/>
    </row>
    <row r="92" spans="1:3">
      <c r="A92" s="327"/>
      <c r="B92" s="327"/>
      <c r="C92" s="327"/>
    </row>
    <row r="93" spans="1:3">
      <c r="A93" s="327"/>
      <c r="B93" s="327"/>
      <c r="C93" s="327"/>
    </row>
    <row r="94" spans="1:3">
      <c r="A94" s="327"/>
      <c r="B94" s="327"/>
      <c r="C94" s="327"/>
    </row>
    <row r="95" spans="1:3">
      <c r="A95" s="327"/>
      <c r="B95" s="327"/>
      <c r="C95" s="327"/>
    </row>
    <row r="96" spans="1:3">
      <c r="A96" s="327"/>
      <c r="B96" s="327"/>
      <c r="C96" s="327"/>
    </row>
    <row r="97" spans="1:3">
      <c r="A97" s="327"/>
      <c r="B97" s="327"/>
      <c r="C97" s="327"/>
    </row>
    <row r="98" spans="1:3">
      <c r="A98" s="327"/>
      <c r="B98" s="327"/>
      <c r="C98" s="327"/>
    </row>
    <row r="99" spans="1:3">
      <c r="A99" s="327"/>
      <c r="B99" s="327"/>
      <c r="C99" s="327"/>
    </row>
    <row r="100" spans="1:3">
      <c r="A100" s="327"/>
      <c r="B100" s="327"/>
      <c r="C100" s="327"/>
    </row>
    <row r="101" spans="1:3">
      <c r="A101" s="327"/>
      <c r="B101" s="327"/>
      <c r="C101" s="327"/>
    </row>
    <row r="102" spans="1:3">
      <c r="A102" s="327"/>
      <c r="B102" s="327"/>
      <c r="C102" s="327"/>
    </row>
    <row r="103" spans="1:3">
      <c r="A103" s="327"/>
      <c r="B103" s="327"/>
      <c r="C103" s="327"/>
    </row>
  </sheetData>
  <mergeCells count="7">
    <mergeCell ref="A67:B67"/>
    <mergeCell ref="C67:D67"/>
    <mergeCell ref="A83:C103"/>
    <mergeCell ref="A72:C73"/>
    <mergeCell ref="D1:D2"/>
    <mergeCell ref="A1:C1"/>
    <mergeCell ref="C4:C4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F15FD-1543-4C0D-ACD8-D025498FAEE5}">
  <dimension ref="A1:M143"/>
  <sheetViews>
    <sheetView zoomScale="90" zoomScaleNormal="90" workbookViewId="0">
      <pane xSplit="3" ySplit="2" topLeftCell="D100" activePane="bottomRight" state="frozen"/>
      <selection pane="topRight" activeCell="D1" sqref="D1"/>
      <selection pane="bottomLeft" activeCell="A3" sqref="A3"/>
      <selection pane="bottomRight" activeCell="D105" sqref="D105"/>
    </sheetView>
  </sheetViews>
  <sheetFormatPr defaultRowHeight="14.4"/>
  <cols>
    <col min="1" max="1" width="10.109375" style="2" bestFit="1" customWidth="1"/>
    <col min="2" max="2" width="66.6640625" style="2" bestFit="1" customWidth="1"/>
    <col min="3" max="3" width="11.5546875" style="16" bestFit="1" customWidth="1"/>
    <col min="4" max="4" width="86.5546875" style="2" bestFit="1" customWidth="1"/>
    <col min="5" max="8" width="9.109375" style="2"/>
    <col min="9" max="9" width="69.5546875" style="2" customWidth="1"/>
    <col min="10" max="13" width="9.109375" style="2"/>
  </cols>
  <sheetData>
    <row r="1" spans="1:4">
      <c r="A1" s="338" t="s">
        <v>161</v>
      </c>
      <c r="B1" s="338"/>
      <c r="C1" s="338"/>
      <c r="D1" s="301" t="s">
        <v>2</v>
      </c>
    </row>
    <row r="2" spans="1:4" ht="28.2">
      <c r="A2" s="1" t="s">
        <v>4</v>
      </c>
      <c r="B2" s="1" t="s">
        <v>5</v>
      </c>
      <c r="C2" s="44" t="s">
        <v>151</v>
      </c>
      <c r="D2" s="301"/>
    </row>
    <row r="3" spans="1:4">
      <c r="A3" s="45" t="s">
        <v>1</v>
      </c>
      <c r="B3" s="45" t="s">
        <v>1</v>
      </c>
      <c r="C3" s="45" t="s">
        <v>1</v>
      </c>
      <c r="D3" s="48" t="s">
        <v>3</v>
      </c>
    </row>
    <row r="4" spans="1:4" ht="27">
      <c r="A4" s="128">
        <v>3</v>
      </c>
      <c r="B4" s="132" t="s">
        <v>160</v>
      </c>
      <c r="C4" s="287">
        <v>1</v>
      </c>
      <c r="D4" s="228"/>
    </row>
    <row r="5" spans="1:4">
      <c r="A5" s="80" t="s">
        <v>125</v>
      </c>
      <c r="B5" s="129" t="s">
        <v>6</v>
      </c>
      <c r="C5" s="287"/>
      <c r="D5" s="1"/>
    </row>
    <row r="6" spans="1:4" ht="28.2">
      <c r="A6" s="7" t="s">
        <v>126</v>
      </c>
      <c r="B6" s="17" t="s">
        <v>162</v>
      </c>
      <c r="C6" s="287"/>
      <c r="D6" s="7"/>
    </row>
    <row r="7" spans="1:4">
      <c r="A7" s="129" t="s">
        <v>127</v>
      </c>
      <c r="B7" s="129" t="s">
        <v>7</v>
      </c>
      <c r="C7" s="287"/>
      <c r="D7" s="1"/>
    </row>
    <row r="8" spans="1:4" ht="26.4">
      <c r="A8" s="7" t="s">
        <v>128</v>
      </c>
      <c r="B8" s="133" t="s">
        <v>163</v>
      </c>
      <c r="C8" s="287"/>
      <c r="D8" s="7"/>
    </row>
    <row r="9" spans="1:4">
      <c r="A9" s="7" t="s">
        <v>540</v>
      </c>
      <c r="B9" s="133" t="s">
        <v>164</v>
      </c>
      <c r="C9" s="287"/>
      <c r="D9" s="7"/>
    </row>
    <row r="10" spans="1:4" ht="27.75" customHeight="1">
      <c r="A10" s="7" t="s">
        <v>541</v>
      </c>
      <c r="B10" s="133" t="s">
        <v>165</v>
      </c>
      <c r="C10" s="287"/>
      <c r="D10"/>
    </row>
    <row r="11" spans="1:4" ht="39.6">
      <c r="A11" s="7" t="s">
        <v>542</v>
      </c>
      <c r="B11" s="240" t="s">
        <v>166</v>
      </c>
      <c r="C11" s="287"/>
      <c r="D11"/>
    </row>
    <row r="12" spans="1:4">
      <c r="A12" s="7" t="s">
        <v>543</v>
      </c>
      <c r="B12" s="240" t="s">
        <v>167</v>
      </c>
      <c r="C12" s="287"/>
      <c r="D12" s="7"/>
    </row>
    <row r="13" spans="1:4" ht="26.4">
      <c r="A13" s="7" t="s">
        <v>544</v>
      </c>
      <c r="B13" s="240" t="s">
        <v>736</v>
      </c>
      <c r="C13" s="287"/>
      <c r="D13" s="7"/>
    </row>
    <row r="14" spans="1:4">
      <c r="A14" s="7" t="s">
        <v>545</v>
      </c>
      <c r="B14" s="240" t="s">
        <v>168</v>
      </c>
      <c r="C14" s="287"/>
      <c r="D14" s="7"/>
    </row>
    <row r="15" spans="1:4" ht="26.4">
      <c r="A15" s="7" t="s">
        <v>547</v>
      </c>
      <c r="B15" s="240" t="s">
        <v>730</v>
      </c>
      <c r="C15" s="287"/>
      <c r="D15" s="7"/>
    </row>
    <row r="16" spans="1:4" ht="26.4">
      <c r="A16" s="7" t="s">
        <v>548</v>
      </c>
      <c r="B16" s="240" t="s">
        <v>731</v>
      </c>
      <c r="C16" s="287"/>
      <c r="D16" s="7"/>
    </row>
    <row r="17" spans="1:4">
      <c r="A17" s="7" t="s">
        <v>549</v>
      </c>
      <c r="B17" s="240" t="s">
        <v>169</v>
      </c>
      <c r="C17" s="287"/>
      <c r="D17" s="7"/>
    </row>
    <row r="18" spans="1:4">
      <c r="A18" s="7" t="s">
        <v>550</v>
      </c>
      <c r="B18" s="240" t="s">
        <v>170</v>
      </c>
      <c r="C18" s="287"/>
      <c r="D18" s="7"/>
    </row>
    <row r="19" spans="1:4">
      <c r="A19" s="7" t="s">
        <v>551</v>
      </c>
      <c r="B19" s="240" t="s">
        <v>171</v>
      </c>
      <c r="C19" s="287"/>
      <c r="D19" s="7"/>
    </row>
    <row r="20" spans="1:4" ht="26.4">
      <c r="A20" s="7" t="s">
        <v>552</v>
      </c>
      <c r="B20" s="240" t="s">
        <v>732</v>
      </c>
      <c r="C20" s="287"/>
      <c r="D20" s="7"/>
    </row>
    <row r="21" spans="1:4">
      <c r="A21" s="7" t="s">
        <v>554</v>
      </c>
      <c r="B21" s="240" t="s">
        <v>172</v>
      </c>
      <c r="C21" s="287"/>
      <c r="D21" s="7"/>
    </row>
    <row r="22" spans="1:4">
      <c r="A22" s="7" t="s">
        <v>553</v>
      </c>
      <c r="B22" s="240" t="s">
        <v>173</v>
      </c>
      <c r="C22" s="287"/>
      <c r="D22" s="7"/>
    </row>
    <row r="23" spans="1:4">
      <c r="A23" s="7" t="s">
        <v>555</v>
      </c>
      <c r="B23" s="240" t="s">
        <v>174</v>
      </c>
      <c r="C23" s="287"/>
      <c r="D23" s="7"/>
    </row>
    <row r="24" spans="1:4">
      <c r="A24" s="131" t="s">
        <v>557</v>
      </c>
      <c r="B24" s="240" t="s">
        <v>733</v>
      </c>
      <c r="C24" s="287"/>
      <c r="D24" s="7"/>
    </row>
    <row r="25" spans="1:4">
      <c r="A25" s="131" t="s">
        <v>556</v>
      </c>
      <c r="B25" s="240" t="s">
        <v>175</v>
      </c>
      <c r="C25" s="287"/>
      <c r="D25" s="7"/>
    </row>
    <row r="26" spans="1:4" ht="39.6">
      <c r="A26" s="131" t="s">
        <v>558</v>
      </c>
      <c r="B26" s="240" t="s">
        <v>742</v>
      </c>
      <c r="C26" s="287"/>
      <c r="D26" s="7"/>
    </row>
    <row r="27" spans="1:4">
      <c r="A27" s="130" t="s">
        <v>559</v>
      </c>
      <c r="B27" s="130" t="s">
        <v>176</v>
      </c>
      <c r="C27" s="287"/>
      <c r="D27" s="1"/>
    </row>
    <row r="28" spans="1:4">
      <c r="A28" s="131" t="s">
        <v>560</v>
      </c>
      <c r="B28" s="133" t="s">
        <v>177</v>
      </c>
      <c r="C28" s="287"/>
      <c r="D28" s="7"/>
    </row>
    <row r="29" spans="1:4">
      <c r="A29" s="131" t="s">
        <v>561</v>
      </c>
      <c r="B29" s="133" t="s">
        <v>178</v>
      </c>
      <c r="C29" s="287"/>
      <c r="D29" s="7"/>
    </row>
    <row r="30" spans="1:4">
      <c r="A30" s="7" t="s">
        <v>562</v>
      </c>
      <c r="B30" s="133" t="s">
        <v>179</v>
      </c>
      <c r="C30" s="287"/>
      <c r="D30" s="7"/>
    </row>
    <row r="31" spans="1:4">
      <c r="A31" s="7" t="s">
        <v>563</v>
      </c>
      <c r="B31" s="133" t="s">
        <v>180</v>
      </c>
      <c r="C31" s="287"/>
      <c r="D31" s="7"/>
    </row>
    <row r="32" spans="1:4">
      <c r="A32" s="7" t="s">
        <v>564</v>
      </c>
      <c r="B32" s="240" t="s">
        <v>181</v>
      </c>
      <c r="C32" s="287"/>
      <c r="D32" s="7"/>
    </row>
    <row r="33" spans="1:4">
      <c r="A33" s="7" t="s">
        <v>565</v>
      </c>
      <c r="B33" s="240" t="s">
        <v>182</v>
      </c>
      <c r="C33" s="287"/>
      <c r="D33" s="7"/>
    </row>
    <row r="34" spans="1:4">
      <c r="A34" s="7" t="s">
        <v>566</v>
      </c>
      <c r="B34" s="240" t="s">
        <v>183</v>
      </c>
      <c r="C34" s="287"/>
      <c r="D34" s="7"/>
    </row>
    <row r="35" spans="1:4">
      <c r="A35" s="7" t="s">
        <v>567</v>
      </c>
      <c r="B35" s="240" t="s">
        <v>184</v>
      </c>
      <c r="C35" s="287"/>
      <c r="D35" s="7"/>
    </row>
    <row r="36" spans="1:4">
      <c r="A36" s="7" t="s">
        <v>568</v>
      </c>
      <c r="B36" s="240" t="s">
        <v>185</v>
      </c>
      <c r="C36" s="287"/>
      <c r="D36" s="7"/>
    </row>
    <row r="37" spans="1:4">
      <c r="A37" s="7" t="s">
        <v>569</v>
      </c>
      <c r="B37" s="240" t="s">
        <v>186</v>
      </c>
      <c r="C37" s="287"/>
      <c r="D37" s="7"/>
    </row>
    <row r="38" spans="1:4">
      <c r="A38" s="7" t="s">
        <v>570</v>
      </c>
      <c r="B38" s="240" t="s">
        <v>187</v>
      </c>
      <c r="C38" s="287"/>
      <c r="D38" s="7"/>
    </row>
    <row r="39" spans="1:4">
      <c r="A39" s="7" t="s">
        <v>571</v>
      </c>
      <c r="B39" s="133" t="s">
        <v>188</v>
      </c>
      <c r="C39" s="287"/>
      <c r="D39" s="7"/>
    </row>
    <row r="40" spans="1:4">
      <c r="A40" s="7" t="s">
        <v>572</v>
      </c>
      <c r="B40" s="133" t="s">
        <v>189</v>
      </c>
      <c r="C40" s="287"/>
      <c r="D40" s="7"/>
    </row>
    <row r="41" spans="1:4">
      <c r="A41" s="130" t="s">
        <v>573</v>
      </c>
      <c r="B41" s="130" t="s">
        <v>190</v>
      </c>
      <c r="C41" s="287"/>
      <c r="D41" s="1"/>
    </row>
    <row r="42" spans="1:4">
      <c r="A42" s="7" t="s">
        <v>574</v>
      </c>
      <c r="B42" s="133" t="s">
        <v>191</v>
      </c>
      <c r="C42" s="287"/>
      <c r="D42" s="7"/>
    </row>
    <row r="43" spans="1:4" ht="15.6">
      <c r="A43" s="7" t="s">
        <v>575</v>
      </c>
      <c r="B43" s="133" t="s">
        <v>192</v>
      </c>
      <c r="C43" s="287"/>
      <c r="D43" s="7"/>
    </row>
    <row r="44" spans="1:4">
      <c r="A44" s="7" t="s">
        <v>576</v>
      </c>
      <c r="B44" s="133" t="s">
        <v>193</v>
      </c>
      <c r="C44" s="287"/>
      <c r="D44" s="7"/>
    </row>
    <row r="45" spans="1:4" ht="15.6">
      <c r="A45" s="7" t="s">
        <v>577</v>
      </c>
      <c r="B45" s="133" t="s">
        <v>194</v>
      </c>
      <c r="C45" s="287"/>
      <c r="D45" s="7"/>
    </row>
    <row r="46" spans="1:4">
      <c r="A46" s="7" t="s">
        <v>578</v>
      </c>
      <c r="B46" s="133" t="s">
        <v>195</v>
      </c>
      <c r="C46" s="287"/>
      <c r="D46" s="7"/>
    </row>
    <row r="47" spans="1:4" ht="15.6">
      <c r="A47" s="7" t="s">
        <v>579</v>
      </c>
      <c r="B47" s="240" t="s">
        <v>735</v>
      </c>
      <c r="C47" s="287"/>
      <c r="D47" s="7"/>
    </row>
    <row r="48" spans="1:4">
      <c r="A48" s="7" t="s">
        <v>580</v>
      </c>
      <c r="B48" s="240" t="s">
        <v>196</v>
      </c>
      <c r="C48" s="287"/>
      <c r="D48" s="7"/>
    </row>
    <row r="49" spans="1:4">
      <c r="A49" s="7" t="s">
        <v>581</v>
      </c>
      <c r="B49" s="133" t="s">
        <v>734</v>
      </c>
      <c r="C49" s="287"/>
      <c r="D49" s="7"/>
    </row>
    <row r="50" spans="1:4">
      <c r="A50" s="7" t="s">
        <v>582</v>
      </c>
      <c r="B50" s="133" t="s">
        <v>197</v>
      </c>
      <c r="C50" s="287"/>
      <c r="D50" s="7"/>
    </row>
    <row r="51" spans="1:4">
      <c r="A51" s="130" t="s">
        <v>583</v>
      </c>
      <c r="B51" s="130" t="s">
        <v>198</v>
      </c>
      <c r="C51" s="287"/>
      <c r="D51" s="1"/>
    </row>
    <row r="52" spans="1:4">
      <c r="A52" s="7" t="s">
        <v>584</v>
      </c>
      <c r="B52" s="133" t="s">
        <v>199</v>
      </c>
      <c r="C52" s="287"/>
      <c r="D52" s="7"/>
    </row>
    <row r="53" spans="1:4">
      <c r="A53" s="7" t="s">
        <v>585</v>
      </c>
      <c r="B53" s="133" t="s">
        <v>200</v>
      </c>
      <c r="C53" s="287"/>
      <c r="D53" s="7"/>
    </row>
    <row r="54" spans="1:4">
      <c r="A54" s="7" t="s">
        <v>586</v>
      </c>
      <c r="B54" s="133" t="s">
        <v>201</v>
      </c>
      <c r="C54" s="287"/>
      <c r="D54" s="7"/>
    </row>
    <row r="55" spans="1:4">
      <c r="A55" s="7" t="s">
        <v>587</v>
      </c>
      <c r="B55" s="133" t="s">
        <v>202</v>
      </c>
      <c r="C55" s="287"/>
      <c r="D55" s="7"/>
    </row>
    <row r="56" spans="1:4">
      <c r="A56" s="7" t="s">
        <v>588</v>
      </c>
      <c r="B56" s="133" t="s">
        <v>203</v>
      </c>
      <c r="C56" s="287"/>
      <c r="D56" s="7"/>
    </row>
    <row r="57" spans="1:4">
      <c r="A57" s="7" t="s">
        <v>589</v>
      </c>
      <c r="B57" s="133" t="s">
        <v>204</v>
      </c>
      <c r="C57" s="287"/>
      <c r="D57" s="7"/>
    </row>
    <row r="58" spans="1:4">
      <c r="A58" s="7" t="s">
        <v>590</v>
      </c>
      <c r="B58" s="133" t="s">
        <v>205</v>
      </c>
      <c r="C58" s="287"/>
      <c r="D58" s="7"/>
    </row>
    <row r="59" spans="1:4">
      <c r="A59" s="7" t="s">
        <v>591</v>
      </c>
      <c r="B59" s="133" t="s">
        <v>206</v>
      </c>
      <c r="C59" s="287"/>
      <c r="D59" s="7"/>
    </row>
    <row r="60" spans="1:4">
      <c r="A60" s="7" t="s">
        <v>592</v>
      </c>
      <c r="B60" s="133" t="s">
        <v>207</v>
      </c>
      <c r="C60" s="287"/>
      <c r="D60" s="7"/>
    </row>
    <row r="61" spans="1:4">
      <c r="A61" s="7" t="s">
        <v>593</v>
      </c>
      <c r="B61" s="133" t="s">
        <v>208</v>
      </c>
      <c r="C61" s="287"/>
      <c r="D61" s="7"/>
    </row>
    <row r="62" spans="1:4">
      <c r="A62" s="7" t="s">
        <v>594</v>
      </c>
      <c r="B62" s="133" t="s">
        <v>209</v>
      </c>
      <c r="C62" s="287"/>
      <c r="D62" s="7"/>
    </row>
    <row r="63" spans="1:4">
      <c r="A63" s="7" t="s">
        <v>595</v>
      </c>
      <c r="B63" s="133" t="s">
        <v>210</v>
      </c>
      <c r="C63" s="287"/>
      <c r="D63" s="7"/>
    </row>
    <row r="64" spans="1:4">
      <c r="A64" s="7" t="s">
        <v>596</v>
      </c>
      <c r="B64" s="133" t="s">
        <v>211</v>
      </c>
      <c r="C64" s="287"/>
      <c r="D64" s="7"/>
    </row>
    <row r="65" spans="1:4">
      <c r="A65" s="7" t="s">
        <v>597</v>
      </c>
      <c r="B65" s="133" t="s">
        <v>212</v>
      </c>
      <c r="C65" s="287"/>
      <c r="D65" s="7"/>
    </row>
    <row r="66" spans="1:4">
      <c r="A66" s="7" t="s">
        <v>598</v>
      </c>
      <c r="B66" s="133" t="s">
        <v>213</v>
      </c>
      <c r="C66" s="287"/>
      <c r="D66" s="7"/>
    </row>
    <row r="67" spans="1:4">
      <c r="A67" s="7" t="s">
        <v>599</v>
      </c>
      <c r="B67" s="133" t="s">
        <v>214</v>
      </c>
      <c r="C67" s="287"/>
      <c r="D67" s="7"/>
    </row>
    <row r="68" spans="1:4">
      <c r="A68" s="7" t="s">
        <v>600</v>
      </c>
      <c r="B68" s="133" t="s">
        <v>215</v>
      </c>
      <c r="C68" s="287"/>
      <c r="D68" s="7"/>
    </row>
    <row r="69" spans="1:4">
      <c r="A69" s="7" t="s">
        <v>601</v>
      </c>
      <c r="B69" s="133" t="s">
        <v>216</v>
      </c>
      <c r="C69" s="287"/>
      <c r="D69" s="7"/>
    </row>
    <row r="70" spans="1:4">
      <c r="A70" s="7" t="s">
        <v>602</v>
      </c>
      <c r="B70" s="133" t="s">
        <v>217</v>
      </c>
      <c r="C70" s="287"/>
      <c r="D70" s="7"/>
    </row>
    <row r="71" spans="1:4">
      <c r="A71" s="7" t="s">
        <v>603</v>
      </c>
      <c r="B71" s="133" t="s">
        <v>218</v>
      </c>
      <c r="C71" s="287"/>
      <c r="D71" s="7"/>
    </row>
    <row r="72" spans="1:4">
      <c r="A72" s="7" t="s">
        <v>604</v>
      </c>
      <c r="B72" s="133" t="s">
        <v>219</v>
      </c>
      <c r="C72" s="287"/>
      <c r="D72" s="7"/>
    </row>
    <row r="73" spans="1:4">
      <c r="A73" s="7" t="s">
        <v>605</v>
      </c>
      <c r="B73" s="133" t="s">
        <v>220</v>
      </c>
      <c r="C73" s="287"/>
      <c r="D73" s="7"/>
    </row>
    <row r="74" spans="1:4">
      <c r="A74" s="7" t="s">
        <v>606</v>
      </c>
      <c r="B74" s="133" t="s">
        <v>221</v>
      </c>
      <c r="C74" s="287"/>
      <c r="D74" s="7"/>
    </row>
    <row r="75" spans="1:4">
      <c r="A75" s="7" t="s">
        <v>607</v>
      </c>
      <c r="B75" s="133" t="s">
        <v>222</v>
      </c>
      <c r="C75" s="287"/>
      <c r="D75" s="7"/>
    </row>
    <row r="76" spans="1:4">
      <c r="A76" s="7" t="s">
        <v>608</v>
      </c>
      <c r="B76" s="133" t="s">
        <v>223</v>
      </c>
      <c r="C76" s="287"/>
      <c r="D76" s="7"/>
    </row>
    <row r="77" spans="1:4">
      <c r="A77" s="130" t="s">
        <v>609</v>
      </c>
      <c r="B77" s="130" t="s">
        <v>224</v>
      </c>
      <c r="C77" s="287"/>
      <c r="D77" s="1"/>
    </row>
    <row r="78" spans="1:4" ht="26.4">
      <c r="A78" s="7" t="s">
        <v>610</v>
      </c>
      <c r="B78" s="133" t="s">
        <v>225</v>
      </c>
      <c r="C78" s="287"/>
      <c r="D78" s="7"/>
    </row>
    <row r="79" spans="1:4">
      <c r="A79" s="7" t="s">
        <v>611</v>
      </c>
      <c r="B79" s="133" t="s">
        <v>226</v>
      </c>
      <c r="C79" s="287"/>
      <c r="D79" s="7"/>
    </row>
    <row r="80" spans="1:4">
      <c r="A80" s="7" t="s">
        <v>612</v>
      </c>
      <c r="B80" s="133" t="s">
        <v>227</v>
      </c>
      <c r="C80" s="287"/>
      <c r="D80" s="7"/>
    </row>
    <row r="81" spans="1:4">
      <c r="A81" s="7" t="s">
        <v>613</v>
      </c>
      <c r="B81" s="240" t="s">
        <v>228</v>
      </c>
      <c r="C81" s="287"/>
      <c r="D81" s="7"/>
    </row>
    <row r="82" spans="1:4" ht="15.6">
      <c r="A82" s="7" t="s">
        <v>614</v>
      </c>
      <c r="B82" s="240" t="s">
        <v>738</v>
      </c>
      <c r="C82" s="287"/>
      <c r="D82" s="7"/>
    </row>
    <row r="83" spans="1:4">
      <c r="A83" s="7" t="s">
        <v>615</v>
      </c>
      <c r="B83" s="240" t="s">
        <v>229</v>
      </c>
      <c r="C83" s="287"/>
      <c r="D83" s="7"/>
    </row>
    <row r="84" spans="1:4">
      <c r="A84" s="7" t="s">
        <v>616</v>
      </c>
      <c r="B84" s="240" t="s">
        <v>704</v>
      </c>
      <c r="C84" s="287"/>
      <c r="D84" s="7"/>
    </row>
    <row r="85" spans="1:4">
      <c r="A85" s="7" t="s">
        <v>617</v>
      </c>
      <c r="B85" s="133" t="s">
        <v>230</v>
      </c>
      <c r="C85" s="287"/>
      <c r="D85" s="7"/>
    </row>
    <row r="86" spans="1:4">
      <c r="A86" s="7" t="s">
        <v>618</v>
      </c>
      <c r="B86" s="133" t="s">
        <v>231</v>
      </c>
      <c r="C86" s="287"/>
      <c r="D86" s="7"/>
    </row>
    <row r="87" spans="1:4">
      <c r="A87" s="7" t="s">
        <v>619</v>
      </c>
      <c r="B87" s="133" t="s">
        <v>232</v>
      </c>
      <c r="C87" s="287"/>
      <c r="D87" s="7"/>
    </row>
    <row r="88" spans="1:4" ht="28.2">
      <c r="A88" s="130" t="s">
        <v>620</v>
      </c>
      <c r="B88" s="88" t="s">
        <v>66</v>
      </c>
      <c r="C88" s="287"/>
      <c r="D88" s="1"/>
    </row>
    <row r="89" spans="1:4">
      <c r="A89" s="7" t="s">
        <v>621</v>
      </c>
      <c r="B89" s="133" t="s">
        <v>233</v>
      </c>
      <c r="C89" s="287"/>
      <c r="D89" s="7"/>
    </row>
    <row r="90" spans="1:4">
      <c r="A90" s="7" t="s">
        <v>622</v>
      </c>
      <c r="B90" s="133" t="s">
        <v>234</v>
      </c>
      <c r="C90" s="287"/>
      <c r="D90" s="7"/>
    </row>
    <row r="91" spans="1:4">
      <c r="A91" s="7" t="s">
        <v>623</v>
      </c>
      <c r="B91" s="133" t="s">
        <v>737</v>
      </c>
      <c r="C91" s="287"/>
      <c r="D91" s="7"/>
    </row>
    <row r="92" spans="1:4" ht="66">
      <c r="A92" s="7" t="s">
        <v>624</v>
      </c>
      <c r="B92" s="133" t="s">
        <v>705</v>
      </c>
      <c r="C92" s="287"/>
      <c r="D92" s="7"/>
    </row>
    <row r="93" spans="1:4" ht="26.4">
      <c r="A93" s="7" t="s">
        <v>625</v>
      </c>
      <c r="B93" s="133" t="s">
        <v>237</v>
      </c>
      <c r="C93" s="287"/>
      <c r="D93" s="7"/>
    </row>
    <row r="94" spans="1:4">
      <c r="A94" s="7" t="s">
        <v>626</v>
      </c>
      <c r="B94" s="133" t="s">
        <v>238</v>
      </c>
      <c r="C94" s="287"/>
      <c r="D94" s="7"/>
    </row>
    <row r="95" spans="1:4" ht="39.6">
      <c r="A95" s="7" t="s">
        <v>627</v>
      </c>
      <c r="B95" s="133" t="s">
        <v>239</v>
      </c>
      <c r="C95" s="287"/>
      <c r="D95" s="7" t="s">
        <v>546</v>
      </c>
    </row>
    <row r="96" spans="1:4" ht="42.6">
      <c r="A96" s="90" t="s">
        <v>144</v>
      </c>
      <c r="B96" s="44" t="s">
        <v>276</v>
      </c>
      <c r="C96" s="1"/>
      <c r="D96" s="1"/>
    </row>
    <row r="97" spans="1:4">
      <c r="A97" s="7" t="s">
        <v>145</v>
      </c>
      <c r="B97" s="133" t="s">
        <v>233</v>
      </c>
      <c r="C97" s="5">
        <v>1</v>
      </c>
      <c r="D97" s="7"/>
    </row>
    <row r="98" spans="1:4">
      <c r="A98" s="7" t="s">
        <v>628</v>
      </c>
      <c r="B98" s="133" t="s">
        <v>234</v>
      </c>
      <c r="C98" s="5">
        <v>1</v>
      </c>
      <c r="D98" s="7"/>
    </row>
    <row r="99" spans="1:4" ht="26.4">
      <c r="A99" s="7" t="s">
        <v>629</v>
      </c>
      <c r="B99" s="133" t="s">
        <v>235</v>
      </c>
      <c r="C99" s="5">
        <v>1</v>
      </c>
      <c r="D99" s="7"/>
    </row>
    <row r="100" spans="1:4" ht="66">
      <c r="A100" s="7" t="s">
        <v>630</v>
      </c>
      <c r="B100" s="133" t="s">
        <v>705</v>
      </c>
      <c r="C100" s="5">
        <v>1</v>
      </c>
      <c r="D100" s="7"/>
    </row>
    <row r="101" spans="1:4" ht="26.4">
      <c r="A101" s="7" t="s">
        <v>631</v>
      </c>
      <c r="B101" s="133" t="s">
        <v>237</v>
      </c>
      <c r="C101" s="5">
        <v>1</v>
      </c>
      <c r="D101" s="7"/>
    </row>
    <row r="102" spans="1:4">
      <c r="A102" s="7" t="s">
        <v>632</v>
      </c>
      <c r="B102" s="133" t="s">
        <v>238</v>
      </c>
      <c r="C102" s="5">
        <v>1</v>
      </c>
      <c r="D102" s="7"/>
    </row>
    <row r="103" spans="1:4" ht="39.6">
      <c r="A103" s="7" t="s">
        <v>633</v>
      </c>
      <c r="B103" s="133" t="s">
        <v>239</v>
      </c>
      <c r="C103" s="5">
        <v>1</v>
      </c>
      <c r="D103" s="7"/>
    </row>
    <row r="104" spans="1:4" ht="55.2">
      <c r="A104" s="7" t="s">
        <v>634</v>
      </c>
      <c r="B104" s="182" t="s">
        <v>520</v>
      </c>
      <c r="C104" s="5">
        <v>1</v>
      </c>
      <c r="D104" s="7"/>
    </row>
    <row r="107" spans="1:4" ht="15" customHeight="1">
      <c r="A107" s="325" t="s">
        <v>712</v>
      </c>
      <c r="B107" s="325"/>
      <c r="C107" s="325" t="s">
        <v>804</v>
      </c>
      <c r="D107" s="325"/>
    </row>
    <row r="108" spans="1:4" ht="28.2">
      <c r="A108" s="230" t="s">
        <v>713</v>
      </c>
      <c r="B108" s="231" t="s">
        <v>714</v>
      </c>
      <c r="C108" s="339"/>
      <c r="D108" s="340"/>
    </row>
    <row r="109" spans="1:4" ht="28.2">
      <c r="A109" s="230" t="s">
        <v>716</v>
      </c>
      <c r="B109" s="225" t="s">
        <v>717</v>
      </c>
      <c r="C109" s="339"/>
      <c r="D109" s="340"/>
    </row>
    <row r="110" spans="1:4">
      <c r="A110" s="230" t="s">
        <v>718</v>
      </c>
      <c r="B110" s="234" t="s">
        <v>728</v>
      </c>
      <c r="C110" s="339"/>
      <c r="D110" s="340"/>
    </row>
    <row r="111" spans="1:4" ht="42">
      <c r="A111" s="230" t="s">
        <v>817</v>
      </c>
      <c r="B111" s="234" t="s">
        <v>744</v>
      </c>
      <c r="C111" s="339"/>
      <c r="D111" s="340"/>
    </row>
    <row r="112" spans="1:4">
      <c r="A112" s="318"/>
      <c r="B112" s="319"/>
      <c r="C112" s="320"/>
      <c r="D112" s="235"/>
    </row>
    <row r="113" spans="1:4">
      <c r="A113" s="321"/>
      <c r="B113" s="322"/>
      <c r="C113" s="323"/>
      <c r="D113" s="236"/>
    </row>
    <row r="114" spans="1:4">
      <c r="A114" s="237" t="s">
        <v>719</v>
      </c>
      <c r="B114" s="237" t="s">
        <v>720</v>
      </c>
      <c r="C114" s="238" t="s">
        <v>721</v>
      </c>
      <c r="D114"/>
    </row>
    <row r="115" spans="1:4">
      <c r="A115" s="239" t="s">
        <v>722</v>
      </c>
      <c r="B115" s="240" t="s">
        <v>723</v>
      </c>
      <c r="C115" s="239">
        <v>70</v>
      </c>
      <c r="D115" s="241"/>
    </row>
    <row r="116" spans="1:4">
      <c r="A116" s="239" t="s">
        <v>713</v>
      </c>
      <c r="B116" s="240" t="s">
        <v>724</v>
      </c>
      <c r="C116" s="239">
        <v>10</v>
      </c>
      <c r="D116"/>
    </row>
    <row r="117" spans="1:4">
      <c r="A117" s="239" t="s">
        <v>716</v>
      </c>
      <c r="B117" s="242" t="s">
        <v>725</v>
      </c>
      <c r="C117" s="239">
        <v>10</v>
      </c>
      <c r="D117"/>
    </row>
    <row r="118" spans="1:4">
      <c r="A118" s="239" t="s">
        <v>718</v>
      </c>
      <c r="B118" s="2" t="s">
        <v>743</v>
      </c>
      <c r="C118" s="239" t="s">
        <v>726</v>
      </c>
      <c r="D118"/>
    </row>
    <row r="119" spans="1:4" ht="42">
      <c r="A119" s="239" t="s">
        <v>817</v>
      </c>
      <c r="B119" s="6" t="s">
        <v>744</v>
      </c>
      <c r="C119" s="239">
        <v>5</v>
      </c>
      <c r="D119"/>
    </row>
    <row r="120" spans="1:4">
      <c r="A120" s="239" t="s">
        <v>727</v>
      </c>
      <c r="B120" s="243" t="s">
        <v>839</v>
      </c>
      <c r="C120" s="239">
        <v>100</v>
      </c>
    </row>
    <row r="123" spans="1:4" ht="15" customHeight="1">
      <c r="A123" s="312" t="s">
        <v>819</v>
      </c>
      <c r="B123" s="312"/>
      <c r="C123" s="312"/>
    </row>
    <row r="124" spans="1:4">
      <c r="A124" s="313"/>
      <c r="B124" s="313"/>
      <c r="C124" s="313"/>
    </row>
    <row r="125" spans="1:4">
      <c r="A125" s="313"/>
      <c r="B125" s="313"/>
      <c r="C125" s="313"/>
    </row>
    <row r="126" spans="1:4">
      <c r="A126" s="313"/>
      <c r="B126" s="313"/>
      <c r="C126" s="313"/>
    </row>
    <row r="127" spans="1:4">
      <c r="A127" s="313"/>
      <c r="B127" s="313"/>
      <c r="C127" s="313"/>
    </row>
    <row r="128" spans="1:4">
      <c r="A128" s="313"/>
      <c r="B128" s="313"/>
      <c r="C128" s="313"/>
    </row>
    <row r="129" spans="1:3">
      <c r="A129" s="313"/>
      <c r="B129" s="313"/>
      <c r="C129" s="313"/>
    </row>
    <row r="130" spans="1:3">
      <c r="A130" s="313"/>
      <c r="B130" s="313"/>
      <c r="C130" s="313"/>
    </row>
    <row r="131" spans="1:3">
      <c r="A131" s="313"/>
      <c r="B131" s="313"/>
      <c r="C131" s="313"/>
    </row>
    <row r="132" spans="1:3">
      <c r="A132" s="313"/>
      <c r="B132" s="313"/>
      <c r="C132" s="313"/>
    </row>
    <row r="133" spans="1:3">
      <c r="A133" s="313"/>
      <c r="B133" s="313"/>
      <c r="C133" s="313"/>
    </row>
    <row r="134" spans="1:3">
      <c r="A134" s="313"/>
      <c r="B134" s="313"/>
      <c r="C134" s="313"/>
    </row>
    <row r="135" spans="1:3">
      <c r="A135" s="313"/>
      <c r="B135" s="313"/>
      <c r="C135" s="313"/>
    </row>
    <row r="136" spans="1:3">
      <c r="A136" s="313"/>
      <c r="B136" s="313"/>
      <c r="C136" s="313"/>
    </row>
    <row r="137" spans="1:3">
      <c r="A137" s="313"/>
      <c r="B137" s="313"/>
      <c r="C137" s="313"/>
    </row>
    <row r="138" spans="1:3">
      <c r="A138" s="313"/>
      <c r="B138" s="313"/>
      <c r="C138" s="313"/>
    </row>
    <row r="139" spans="1:3">
      <c r="A139" s="313"/>
      <c r="B139" s="313"/>
      <c r="C139" s="313"/>
    </row>
    <row r="140" spans="1:3">
      <c r="A140" s="313"/>
      <c r="B140" s="313"/>
      <c r="C140" s="313"/>
    </row>
    <row r="141" spans="1:3">
      <c r="A141" s="313"/>
      <c r="B141" s="313"/>
      <c r="C141" s="313"/>
    </row>
    <row r="142" spans="1:3">
      <c r="A142" s="313"/>
      <c r="B142" s="313"/>
      <c r="C142" s="313"/>
    </row>
    <row r="143" spans="1:3">
      <c r="A143" s="313"/>
      <c r="B143" s="313"/>
      <c r="C143" s="313"/>
    </row>
  </sheetData>
  <mergeCells count="11">
    <mergeCell ref="A123:C143"/>
    <mergeCell ref="A1:C1"/>
    <mergeCell ref="D1:D2"/>
    <mergeCell ref="C4:C95"/>
    <mergeCell ref="A112:C113"/>
    <mergeCell ref="A107:B107"/>
    <mergeCell ref="C107:D107"/>
    <mergeCell ref="C108:D108"/>
    <mergeCell ref="C109:D109"/>
    <mergeCell ref="C110:D110"/>
    <mergeCell ref="C111:D1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C6815-83C6-4806-B06E-7C93B877A63A}">
  <sheetPr codeName="Sheet4">
    <tabColor rgb="FFFFC000"/>
  </sheetPr>
  <dimension ref="A1:D24"/>
  <sheetViews>
    <sheetView workbookViewId="0">
      <selection activeCell="B25" sqref="B25"/>
    </sheetView>
  </sheetViews>
  <sheetFormatPr defaultRowHeight="14.4"/>
  <cols>
    <col min="1" max="1" width="12" style="2" customWidth="1"/>
    <col min="2" max="2" width="88.5546875" style="2" customWidth="1"/>
    <col min="3" max="3" width="11.88671875" style="2" bestFit="1" customWidth="1"/>
    <col min="4" max="4" width="96.33203125" style="2" customWidth="1"/>
  </cols>
  <sheetData>
    <row r="1" spans="1:4">
      <c r="A1" s="341" t="s">
        <v>47</v>
      </c>
      <c r="B1" s="341"/>
      <c r="C1" s="341"/>
      <c r="D1" s="342" t="s">
        <v>2</v>
      </c>
    </row>
    <row r="2" spans="1:4" ht="28.2">
      <c r="A2" s="56" t="s">
        <v>4</v>
      </c>
      <c r="B2" s="57" t="s">
        <v>5</v>
      </c>
      <c r="C2" s="58" t="s">
        <v>41</v>
      </c>
      <c r="D2" s="342"/>
    </row>
    <row r="3" spans="1:4">
      <c r="A3" s="59" t="s">
        <v>1</v>
      </c>
      <c r="B3" s="60" t="s">
        <v>1</v>
      </c>
      <c r="C3" s="60" t="s">
        <v>1</v>
      </c>
      <c r="D3" s="60" t="s">
        <v>3</v>
      </c>
    </row>
    <row r="4" spans="1:4">
      <c r="A4" s="61"/>
      <c r="B4" s="82" t="s">
        <v>48</v>
      </c>
      <c r="C4" s="343"/>
      <c r="D4" s="62"/>
    </row>
    <row r="5" spans="1:4">
      <c r="A5" s="63"/>
      <c r="B5" s="69" t="s">
        <v>42</v>
      </c>
      <c r="C5" s="343"/>
      <c r="D5" s="57"/>
    </row>
    <row r="6" spans="1:4" ht="15.6">
      <c r="A6" s="65"/>
      <c r="B6" s="81" t="s">
        <v>49</v>
      </c>
      <c r="C6" s="343"/>
      <c r="D6" s="67"/>
    </row>
    <row r="7" spans="1:4">
      <c r="A7" s="63"/>
      <c r="B7" s="69" t="s">
        <v>43</v>
      </c>
      <c r="C7" s="343"/>
      <c r="D7" s="57"/>
    </row>
    <row r="8" spans="1:4" ht="15.6">
      <c r="A8" s="66"/>
      <c r="B8" s="84" t="s">
        <v>61</v>
      </c>
      <c r="C8" s="343"/>
      <c r="D8" s="67"/>
    </row>
    <row r="9" spans="1:4" ht="15.6">
      <c r="A9" s="68"/>
      <c r="B9" s="84" t="s">
        <v>50</v>
      </c>
      <c r="C9" s="343"/>
      <c r="D9" s="67"/>
    </row>
    <row r="10" spans="1:4" ht="15.6">
      <c r="A10" s="68"/>
      <c r="B10" s="84" t="s">
        <v>64</v>
      </c>
      <c r="C10" s="343"/>
      <c r="D10" s="67" t="s">
        <v>65</v>
      </c>
    </row>
    <row r="11" spans="1:4" ht="15.6">
      <c r="A11" s="68"/>
      <c r="B11" s="9" t="s">
        <v>51</v>
      </c>
      <c r="C11" s="343"/>
      <c r="D11" s="67"/>
    </row>
    <row r="12" spans="1:4" ht="15.6">
      <c r="A12" s="68"/>
      <c r="B12" s="84" t="s">
        <v>52</v>
      </c>
      <c r="C12" s="343"/>
      <c r="D12" s="67" t="s">
        <v>63</v>
      </c>
    </row>
    <row r="13" spans="1:4" ht="15.6">
      <c r="A13" s="68"/>
      <c r="B13" s="83" t="s">
        <v>53</v>
      </c>
      <c r="C13" s="343"/>
      <c r="D13" s="67"/>
    </row>
    <row r="14" spans="1:4" ht="15.6">
      <c r="A14" s="68"/>
      <c r="B14" s="84" t="s">
        <v>54</v>
      </c>
      <c r="C14" s="343"/>
      <c r="D14" s="67"/>
    </row>
    <row r="15" spans="1:4" ht="15.6">
      <c r="A15" s="68"/>
      <c r="B15" s="85" t="s">
        <v>55</v>
      </c>
      <c r="C15" s="343"/>
      <c r="D15" s="67"/>
    </row>
    <row r="16" spans="1:4" ht="15.6">
      <c r="A16" s="68"/>
      <c r="B16" s="84" t="s">
        <v>56</v>
      </c>
      <c r="C16" s="343"/>
      <c r="D16" s="67"/>
    </row>
    <row r="17" spans="1:4" s="2" customFormat="1" ht="31.2">
      <c r="A17" s="68"/>
      <c r="B17" s="86" t="s">
        <v>57</v>
      </c>
      <c r="C17" s="343"/>
      <c r="D17" s="67"/>
    </row>
    <row r="18" spans="1:4" s="2" customFormat="1" ht="15.6">
      <c r="A18" s="68"/>
      <c r="B18" s="87" t="s">
        <v>58</v>
      </c>
      <c r="C18" s="343"/>
      <c r="D18" s="67"/>
    </row>
    <row r="19" spans="1:4" s="2" customFormat="1" ht="15.6">
      <c r="A19" s="68"/>
      <c r="B19" s="87" t="s">
        <v>59</v>
      </c>
      <c r="C19" s="343"/>
      <c r="D19" s="67"/>
    </row>
    <row r="20" spans="1:4" s="2" customFormat="1" ht="31.2">
      <c r="A20" s="68"/>
      <c r="B20" s="87" t="s">
        <v>60</v>
      </c>
      <c r="C20" s="343"/>
      <c r="D20" s="67" t="s">
        <v>62</v>
      </c>
    </row>
    <row r="21" spans="1:4">
      <c r="A21" s="64"/>
      <c r="B21" s="69" t="s">
        <v>44</v>
      </c>
      <c r="C21" s="343"/>
      <c r="D21" s="64"/>
    </row>
    <row r="22" spans="1:4">
      <c r="A22" s="67"/>
      <c r="B22" s="71"/>
      <c r="C22" s="343"/>
      <c r="D22" s="67"/>
    </row>
    <row r="23" spans="1:4">
      <c r="A23" s="67"/>
      <c r="B23" s="71"/>
      <c r="C23" s="343"/>
      <c r="D23" s="67"/>
    </row>
    <row r="24" spans="1:4">
      <c r="A24" s="67"/>
      <c r="B24" s="70"/>
      <c r="C24" s="343"/>
      <c r="D24" s="67"/>
    </row>
  </sheetData>
  <mergeCells count="3">
    <mergeCell ref="A1:C1"/>
    <mergeCell ref="D1:D2"/>
    <mergeCell ref="C4:C2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FC2DF-4A01-4421-8800-04F99D5F88B4}">
  <sheetPr codeName="Sheet5"/>
  <dimension ref="A1:I71"/>
  <sheetViews>
    <sheetView zoomScaleNormal="100" workbookViewId="0">
      <pane xSplit="3" ySplit="3" topLeftCell="D29" activePane="bottomRight" state="frozen"/>
      <selection pane="topRight" activeCell="D1" sqref="D1"/>
      <selection pane="bottomLeft" activeCell="A4" sqref="A4"/>
      <selection pane="bottomRight" activeCell="B36" sqref="B36"/>
    </sheetView>
  </sheetViews>
  <sheetFormatPr defaultRowHeight="14.4"/>
  <cols>
    <col min="1" max="1" width="9.109375" style="51"/>
    <col min="2" max="2" width="69.88671875" style="4" customWidth="1"/>
    <col min="3" max="3" width="11.33203125" style="188" bestFit="1" customWidth="1"/>
    <col min="4" max="4" width="73.33203125" style="2" customWidth="1"/>
    <col min="5" max="9" width="9.109375" style="2"/>
  </cols>
  <sheetData>
    <row r="1" spans="1:4">
      <c r="A1" s="334" t="s">
        <v>636</v>
      </c>
      <c r="B1" s="334"/>
      <c r="C1" s="334"/>
      <c r="D1" s="301" t="s">
        <v>2</v>
      </c>
    </row>
    <row r="2" spans="1:4" ht="28.2">
      <c r="A2" s="46" t="s">
        <v>4</v>
      </c>
      <c r="B2" s="44" t="s">
        <v>5</v>
      </c>
      <c r="C2" s="164" t="s">
        <v>151</v>
      </c>
      <c r="D2" s="301"/>
    </row>
    <row r="3" spans="1:4">
      <c r="A3" s="49" t="s">
        <v>1</v>
      </c>
      <c r="B3" s="48" t="s">
        <v>1</v>
      </c>
      <c r="C3" s="187" t="s">
        <v>1</v>
      </c>
      <c r="D3" s="48" t="s">
        <v>3</v>
      </c>
    </row>
    <row r="4" spans="1:4" ht="15.6">
      <c r="A4" s="134" t="s">
        <v>71</v>
      </c>
      <c r="B4" s="135" t="s">
        <v>240</v>
      </c>
      <c r="C4" s="335">
        <v>1</v>
      </c>
      <c r="D4" s="103"/>
    </row>
    <row r="5" spans="1:4">
      <c r="A5" s="136" t="s">
        <v>90</v>
      </c>
      <c r="B5" s="137" t="s">
        <v>42</v>
      </c>
      <c r="C5" s="336"/>
      <c r="D5" s="1"/>
    </row>
    <row r="6" spans="1:4">
      <c r="A6" s="138" t="s">
        <v>91</v>
      </c>
      <c r="B6" s="139" t="s">
        <v>241</v>
      </c>
      <c r="C6" s="336"/>
      <c r="D6" s="7"/>
    </row>
    <row r="7" spans="1:4">
      <c r="A7" s="136" t="s">
        <v>92</v>
      </c>
      <c r="B7" s="137" t="s">
        <v>43</v>
      </c>
      <c r="C7" s="336"/>
      <c r="D7" s="1"/>
    </row>
    <row r="8" spans="1:4">
      <c r="A8" s="138" t="s">
        <v>93</v>
      </c>
      <c r="B8" s="140" t="s">
        <v>242</v>
      </c>
      <c r="C8" s="336"/>
      <c r="D8" s="7"/>
    </row>
    <row r="9" spans="1:4">
      <c r="A9" s="138" t="s">
        <v>94</v>
      </c>
      <c r="B9" s="140" t="s">
        <v>243</v>
      </c>
      <c r="C9" s="336"/>
      <c r="D9" s="7"/>
    </row>
    <row r="10" spans="1:4" ht="27.6">
      <c r="A10" s="141" t="s">
        <v>95</v>
      </c>
      <c r="B10" s="140" t="s">
        <v>244</v>
      </c>
      <c r="C10" s="336"/>
      <c r="D10" s="6"/>
    </row>
    <row r="11" spans="1:4" ht="27.6">
      <c r="A11" s="141" t="s">
        <v>96</v>
      </c>
      <c r="B11" s="140" t="s">
        <v>245</v>
      </c>
      <c r="C11" s="336"/>
      <c r="D11" s="7"/>
    </row>
    <row r="12" spans="1:4">
      <c r="A12" s="141" t="s">
        <v>97</v>
      </c>
      <c r="B12" s="140" t="s">
        <v>246</v>
      </c>
      <c r="C12" s="336"/>
      <c r="D12" s="7"/>
    </row>
    <row r="13" spans="1:4" ht="27.6">
      <c r="A13" s="141" t="s">
        <v>98</v>
      </c>
      <c r="B13" s="140" t="s">
        <v>247</v>
      </c>
      <c r="C13" s="336"/>
      <c r="D13" s="7"/>
    </row>
    <row r="14" spans="1:4">
      <c r="A14" s="141" t="s">
        <v>99</v>
      </c>
      <c r="B14" s="140" t="s">
        <v>248</v>
      </c>
      <c r="C14" s="336"/>
      <c r="D14" s="7"/>
    </row>
    <row r="15" spans="1:4">
      <c r="A15" s="141" t="s">
        <v>100</v>
      </c>
      <c r="B15" s="139" t="s">
        <v>249</v>
      </c>
      <c r="C15" s="336"/>
      <c r="D15" s="7"/>
    </row>
    <row r="16" spans="1:4">
      <c r="A16" s="141" t="s">
        <v>101</v>
      </c>
      <c r="B16" s="139" t="s">
        <v>250</v>
      </c>
      <c r="C16" s="336"/>
      <c r="D16" s="139"/>
    </row>
    <row r="17" spans="1:4">
      <c r="A17" s="141" t="s">
        <v>102</v>
      </c>
      <c r="B17" s="139" t="s">
        <v>251</v>
      </c>
      <c r="C17" s="336"/>
      <c r="D17" s="7"/>
    </row>
    <row r="18" spans="1:4">
      <c r="A18" s="141" t="s">
        <v>132</v>
      </c>
      <c r="B18" s="139" t="s">
        <v>252</v>
      </c>
      <c r="C18" s="336"/>
      <c r="D18" s="139"/>
    </row>
    <row r="19" spans="1:4" ht="27.6">
      <c r="A19" s="141" t="s">
        <v>133</v>
      </c>
      <c r="B19" s="139" t="s">
        <v>706</v>
      </c>
      <c r="C19" s="336"/>
      <c r="D19" s="139"/>
    </row>
    <row r="20" spans="1:4">
      <c r="A20" s="141" t="s">
        <v>134</v>
      </c>
      <c r="B20" s="139" t="s">
        <v>253</v>
      </c>
      <c r="C20" s="336"/>
      <c r="D20" s="7"/>
    </row>
    <row r="21" spans="1:4">
      <c r="A21" s="141" t="s">
        <v>135</v>
      </c>
      <c r="B21" s="139" t="s">
        <v>707</v>
      </c>
      <c r="C21" s="336"/>
      <c r="D21" s="7"/>
    </row>
    <row r="22" spans="1:4">
      <c r="A22" s="1" t="s">
        <v>103</v>
      </c>
      <c r="B22" s="88" t="s">
        <v>254</v>
      </c>
      <c r="C22" s="336"/>
      <c r="D22" s="1"/>
    </row>
    <row r="23" spans="1:4">
      <c r="A23" s="141" t="s">
        <v>104</v>
      </c>
      <c r="B23" s="139" t="s">
        <v>255</v>
      </c>
      <c r="C23" s="336"/>
      <c r="D23" s="7"/>
    </row>
    <row r="24" spans="1:4">
      <c r="A24" s="138" t="s">
        <v>105</v>
      </c>
      <c r="B24" s="139" t="s">
        <v>256</v>
      </c>
      <c r="C24" s="336"/>
      <c r="D24" s="7"/>
    </row>
    <row r="25" spans="1:4">
      <c r="A25" s="138" t="s">
        <v>257</v>
      </c>
      <c r="B25" s="139" t="s">
        <v>258</v>
      </c>
      <c r="C25" s="336"/>
      <c r="D25" s="7"/>
    </row>
    <row r="26" spans="1:4">
      <c r="A26" s="142" t="s">
        <v>259</v>
      </c>
      <c r="B26" s="139" t="s">
        <v>260</v>
      </c>
      <c r="C26" s="336"/>
      <c r="D26" s="7"/>
    </row>
    <row r="27" spans="1:4">
      <c r="A27" s="142" t="s">
        <v>261</v>
      </c>
      <c r="B27" s="143" t="s">
        <v>262</v>
      </c>
      <c r="C27" s="336"/>
      <c r="D27" s="7"/>
    </row>
    <row r="28" spans="1:4">
      <c r="A28" s="136" t="s">
        <v>136</v>
      </c>
      <c r="B28" s="88" t="s">
        <v>263</v>
      </c>
      <c r="C28" s="336"/>
      <c r="D28" s="1"/>
    </row>
    <row r="29" spans="1:4">
      <c r="A29" s="138" t="s">
        <v>137</v>
      </c>
      <c r="B29" s="139" t="s">
        <v>264</v>
      </c>
      <c r="C29" s="336"/>
      <c r="D29" s="7"/>
    </row>
    <row r="30" spans="1:4" ht="42">
      <c r="A30" s="186" t="s">
        <v>265</v>
      </c>
      <c r="B30" s="144" t="s">
        <v>266</v>
      </c>
      <c r="C30" s="336"/>
      <c r="D30" s="1"/>
    </row>
    <row r="31" spans="1:4">
      <c r="A31" s="138" t="s">
        <v>267</v>
      </c>
      <c r="B31" s="139" t="s">
        <v>268</v>
      </c>
      <c r="C31" s="5">
        <v>1</v>
      </c>
      <c r="D31" s="7"/>
    </row>
    <row r="32" spans="1:4" ht="27.6">
      <c r="A32" s="138" t="s">
        <v>269</v>
      </c>
      <c r="B32" s="139" t="s">
        <v>270</v>
      </c>
      <c r="C32" s="5">
        <v>1</v>
      </c>
      <c r="D32" s="7"/>
    </row>
    <row r="33" spans="1:8" ht="29.25" customHeight="1">
      <c r="A33" s="138" t="s">
        <v>271</v>
      </c>
      <c r="B33" s="139" t="s">
        <v>272</v>
      </c>
      <c r="C33" s="5">
        <v>1</v>
      </c>
      <c r="D33" s="139"/>
    </row>
    <row r="34" spans="1:8">
      <c r="A34" s="138" t="s">
        <v>273</v>
      </c>
      <c r="B34" s="139" t="s">
        <v>274</v>
      </c>
      <c r="C34" s="5">
        <v>1</v>
      </c>
      <c r="D34" s="139"/>
    </row>
    <row r="35" spans="1:8" ht="42.6">
      <c r="A35" s="186" t="s">
        <v>275</v>
      </c>
      <c r="B35" s="44" t="s">
        <v>276</v>
      </c>
      <c r="C35" s="126"/>
      <c r="D35" s="1"/>
    </row>
    <row r="36" spans="1:8" ht="55.2">
      <c r="A36" s="138" t="s">
        <v>277</v>
      </c>
      <c r="B36" s="182" t="s">
        <v>520</v>
      </c>
      <c r="C36" s="5">
        <v>1</v>
      </c>
      <c r="D36" s="7"/>
    </row>
    <row r="37" spans="1:8" ht="15" customHeight="1"/>
    <row r="38" spans="1:8">
      <c r="A38" s="2"/>
      <c r="B38" s="2"/>
    </row>
    <row r="39" spans="1:8" ht="36.75" customHeight="1">
      <c r="A39" s="325" t="s">
        <v>712</v>
      </c>
      <c r="B39" s="325"/>
      <c r="C39" s="325" t="s">
        <v>804</v>
      </c>
      <c r="D39" s="325"/>
    </row>
    <row r="40" spans="1:8">
      <c r="A40" s="230" t="s">
        <v>713</v>
      </c>
      <c r="B40" s="231" t="s">
        <v>714</v>
      </c>
      <c r="C40" s="232"/>
      <c r="D40" s="233"/>
    </row>
    <row r="41" spans="1:8" ht="28.2">
      <c r="A41" s="254" t="s">
        <v>715</v>
      </c>
      <c r="B41" s="244" t="s">
        <v>717</v>
      </c>
      <c r="C41" s="245"/>
      <c r="D41" s="246"/>
    </row>
    <row r="42" spans="1:8">
      <c r="A42" s="230"/>
      <c r="B42" s="6"/>
      <c r="C42" s="232"/>
      <c r="D42" s="247"/>
    </row>
    <row r="43" spans="1:8">
      <c r="A43" s="230"/>
      <c r="B43" s="234"/>
      <c r="C43" s="232"/>
      <c r="D43" s="247"/>
    </row>
    <row r="44" spans="1:8">
      <c r="A44" s="237" t="s">
        <v>719</v>
      </c>
      <c r="B44" s="237" t="s">
        <v>720</v>
      </c>
      <c r="C44" s="238" t="s">
        <v>721</v>
      </c>
      <c r="D44" s="248"/>
    </row>
    <row r="45" spans="1:8">
      <c r="A45" s="239" t="s">
        <v>722</v>
      </c>
      <c r="B45" s="240" t="s">
        <v>723</v>
      </c>
      <c r="C45" s="239">
        <v>80</v>
      </c>
      <c r="D45" s="249"/>
    </row>
    <row r="46" spans="1:8">
      <c r="A46" s="239" t="s">
        <v>713</v>
      </c>
      <c r="B46" s="240" t="s">
        <v>724</v>
      </c>
      <c r="C46" s="239">
        <v>10</v>
      </c>
      <c r="D46"/>
    </row>
    <row r="47" spans="1:8">
      <c r="A47" s="239" t="s">
        <v>716</v>
      </c>
      <c r="B47" s="242" t="s">
        <v>725</v>
      </c>
      <c r="C47" s="239">
        <v>10</v>
      </c>
    </row>
    <row r="48" spans="1:8">
      <c r="A48" s="250" t="s">
        <v>727</v>
      </c>
      <c r="B48" s="251" t="s">
        <v>840</v>
      </c>
      <c r="C48" s="250">
        <v>100</v>
      </c>
      <c r="E48"/>
      <c r="F48"/>
      <c r="G48"/>
      <c r="H48"/>
    </row>
    <row r="49" spans="1:8">
      <c r="A49" s="252"/>
      <c r="B49" s="253"/>
      <c r="C49" s="252"/>
      <c r="E49"/>
      <c r="F49"/>
      <c r="G49"/>
      <c r="H49"/>
    </row>
    <row r="50" spans="1:8">
      <c r="E50"/>
      <c r="F50"/>
      <c r="G50"/>
      <c r="H50"/>
    </row>
    <row r="51" spans="1:8" ht="15" customHeight="1">
      <c r="A51" s="326" t="s">
        <v>821</v>
      </c>
      <c r="B51" s="326"/>
      <c r="C51" s="326"/>
      <c r="E51"/>
      <c r="F51"/>
      <c r="G51"/>
      <c r="H51"/>
    </row>
    <row r="52" spans="1:8">
      <c r="A52" s="327"/>
      <c r="B52" s="327"/>
      <c r="C52" s="327"/>
    </row>
    <row r="53" spans="1:8">
      <c r="A53" s="327"/>
      <c r="B53" s="327"/>
      <c r="C53" s="327"/>
    </row>
    <row r="54" spans="1:8">
      <c r="A54" s="327"/>
      <c r="B54" s="327"/>
      <c r="C54" s="327"/>
    </row>
    <row r="55" spans="1:8">
      <c r="A55" s="327"/>
      <c r="B55" s="327"/>
      <c r="C55" s="327"/>
    </row>
    <row r="56" spans="1:8">
      <c r="A56" s="327"/>
      <c r="B56" s="327"/>
      <c r="C56" s="327"/>
    </row>
    <row r="57" spans="1:8">
      <c r="A57" s="327"/>
      <c r="B57" s="327"/>
      <c r="C57" s="327"/>
    </row>
    <row r="58" spans="1:8">
      <c r="A58" s="327"/>
      <c r="B58" s="327"/>
      <c r="C58" s="327"/>
    </row>
    <row r="59" spans="1:8">
      <c r="A59" s="327"/>
      <c r="B59" s="327"/>
      <c r="C59" s="327"/>
    </row>
    <row r="60" spans="1:8">
      <c r="A60" s="327"/>
      <c r="B60" s="327"/>
      <c r="C60" s="327"/>
    </row>
    <row r="61" spans="1:8">
      <c r="A61" s="327"/>
      <c r="B61" s="327"/>
      <c r="C61" s="327"/>
    </row>
    <row r="62" spans="1:8">
      <c r="A62" s="327"/>
      <c r="B62" s="327"/>
      <c r="C62" s="327"/>
    </row>
    <row r="63" spans="1:8">
      <c r="A63" s="327"/>
      <c r="B63" s="327"/>
      <c r="C63" s="327"/>
    </row>
    <row r="64" spans="1:8">
      <c r="A64" s="327"/>
      <c r="B64" s="327"/>
      <c r="C64" s="327"/>
    </row>
    <row r="65" spans="1:3">
      <c r="A65" s="327"/>
      <c r="B65" s="327"/>
      <c r="C65" s="327"/>
    </row>
    <row r="66" spans="1:3">
      <c r="A66" s="327"/>
      <c r="B66" s="327"/>
      <c r="C66" s="327"/>
    </row>
    <row r="67" spans="1:3">
      <c r="A67" s="327"/>
      <c r="B67" s="327"/>
      <c r="C67" s="327"/>
    </row>
    <row r="68" spans="1:3">
      <c r="A68" s="327"/>
      <c r="B68" s="327"/>
      <c r="C68" s="327"/>
    </row>
    <row r="69" spans="1:3">
      <c r="A69" s="327"/>
      <c r="B69" s="327"/>
      <c r="C69" s="327"/>
    </row>
    <row r="70" spans="1:3">
      <c r="A70" s="327"/>
      <c r="B70" s="327"/>
      <c r="C70" s="327"/>
    </row>
    <row r="71" spans="1:3">
      <c r="A71" s="327"/>
      <c r="B71" s="327"/>
      <c r="C71" s="327"/>
    </row>
  </sheetData>
  <mergeCells count="6">
    <mergeCell ref="A51:C71"/>
    <mergeCell ref="A39:B39"/>
    <mergeCell ref="C39:D39"/>
    <mergeCell ref="A1:C1"/>
    <mergeCell ref="D1:D2"/>
    <mergeCell ref="C4:C3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ACC29-B7B4-4F30-A152-849BDF7B8F6D}">
  <dimension ref="A1:I90"/>
  <sheetViews>
    <sheetView zoomScaleNormal="100" workbookViewId="0">
      <pane xSplit="3" ySplit="3" topLeftCell="D42" activePane="bottomRight" state="frozen"/>
      <selection pane="topRight" activeCell="D1" sqref="D1"/>
      <selection pane="bottomLeft" activeCell="A4" sqref="A4"/>
      <selection pane="bottomRight" activeCell="D53" sqref="D53"/>
    </sheetView>
  </sheetViews>
  <sheetFormatPr defaultRowHeight="14.4"/>
  <cols>
    <col min="1" max="1" width="12" style="2" customWidth="1"/>
    <col min="2" max="2" width="88.5546875" style="2" customWidth="1"/>
    <col min="3" max="3" width="11.88671875" style="188" bestFit="1" customWidth="1"/>
    <col min="4" max="4" width="96.33203125" style="2" bestFit="1" customWidth="1"/>
  </cols>
  <sheetData>
    <row r="1" spans="1:4" ht="15" customHeight="1">
      <c r="A1" s="334" t="s">
        <v>822</v>
      </c>
      <c r="B1" s="334"/>
      <c r="C1" s="334"/>
      <c r="D1" s="301" t="s">
        <v>2</v>
      </c>
    </row>
    <row r="2" spans="1:4" ht="28.2">
      <c r="A2" s="1" t="s">
        <v>4</v>
      </c>
      <c r="B2" s="1" t="s">
        <v>5</v>
      </c>
      <c r="C2" s="164" t="s">
        <v>374</v>
      </c>
      <c r="D2" s="301"/>
    </row>
    <row r="3" spans="1:4">
      <c r="A3" s="45" t="s">
        <v>1</v>
      </c>
      <c r="B3" s="45" t="s">
        <v>1</v>
      </c>
      <c r="C3" s="187" t="s">
        <v>1</v>
      </c>
      <c r="D3" s="48" t="s">
        <v>3</v>
      </c>
    </row>
    <row r="4" spans="1:4">
      <c r="A4" s="134" t="s">
        <v>140</v>
      </c>
      <c r="B4" s="135" t="s">
        <v>679</v>
      </c>
      <c r="C4" s="344">
        <v>1</v>
      </c>
      <c r="D4" s="189"/>
    </row>
    <row r="5" spans="1:4">
      <c r="A5" s="90" t="s">
        <v>638</v>
      </c>
      <c r="B5" s="79" t="s">
        <v>6</v>
      </c>
      <c r="C5" s="345"/>
      <c r="D5" s="79"/>
    </row>
    <row r="6" spans="1:4">
      <c r="A6" s="190" t="s">
        <v>640</v>
      </c>
      <c r="B6" s="191" t="s">
        <v>375</v>
      </c>
      <c r="C6" s="345"/>
      <c r="D6" s="189"/>
    </row>
    <row r="7" spans="1:4">
      <c r="A7" s="90" t="s">
        <v>641</v>
      </c>
      <c r="B7" s="79" t="s">
        <v>376</v>
      </c>
      <c r="C7" s="345"/>
      <c r="D7" s="79"/>
    </row>
    <row r="8" spans="1:4" ht="27.6">
      <c r="A8" s="190" t="s">
        <v>642</v>
      </c>
      <c r="B8" s="156" t="s">
        <v>377</v>
      </c>
      <c r="C8" s="345"/>
      <c r="D8" s="192"/>
    </row>
    <row r="9" spans="1:4">
      <c r="A9" s="190" t="s">
        <v>643</v>
      </c>
      <c r="B9" s="156" t="s">
        <v>378</v>
      </c>
      <c r="C9" s="345"/>
      <c r="D9" s="189"/>
    </row>
    <row r="10" spans="1:4">
      <c r="A10" s="90" t="s">
        <v>644</v>
      </c>
      <c r="B10" s="79" t="s">
        <v>379</v>
      </c>
      <c r="C10" s="345"/>
      <c r="D10" s="79"/>
    </row>
    <row r="11" spans="1:4">
      <c r="A11" s="193" t="s">
        <v>645</v>
      </c>
      <c r="B11" s="156" t="s">
        <v>380</v>
      </c>
      <c r="C11" s="345"/>
      <c r="D11" s="194"/>
    </row>
    <row r="12" spans="1:4">
      <c r="A12" s="193" t="s">
        <v>646</v>
      </c>
      <c r="B12" s="156" t="s">
        <v>381</v>
      </c>
      <c r="C12" s="345"/>
      <c r="D12" s="194"/>
    </row>
    <row r="13" spans="1:4">
      <c r="A13" s="193" t="s">
        <v>647</v>
      </c>
      <c r="B13" s="156" t="s">
        <v>382</v>
      </c>
      <c r="C13" s="345"/>
      <c r="D13" s="223"/>
    </row>
    <row r="14" spans="1:4">
      <c r="A14" s="193" t="s">
        <v>823</v>
      </c>
      <c r="B14" s="190" t="s">
        <v>383</v>
      </c>
      <c r="C14" s="345"/>
      <c r="D14" s="223"/>
    </row>
    <row r="15" spans="1:4">
      <c r="A15" s="193" t="s">
        <v>824</v>
      </c>
      <c r="B15" s="278" t="s">
        <v>836</v>
      </c>
      <c r="C15" s="345"/>
      <c r="D15" s="223"/>
    </row>
    <row r="16" spans="1:4">
      <c r="A16" s="193" t="s">
        <v>825</v>
      </c>
      <c r="B16" s="156" t="s">
        <v>384</v>
      </c>
      <c r="C16" s="345"/>
      <c r="D16" s="224"/>
    </row>
    <row r="17" spans="1:4">
      <c r="A17" s="193" t="s">
        <v>826</v>
      </c>
      <c r="B17" s="156" t="s">
        <v>385</v>
      </c>
      <c r="C17" s="345"/>
      <c r="D17" s="224"/>
    </row>
    <row r="18" spans="1:4" ht="27.6">
      <c r="A18" s="193" t="s">
        <v>827</v>
      </c>
      <c r="B18" s="156" t="s">
        <v>386</v>
      </c>
      <c r="C18" s="345"/>
      <c r="D18" s="194"/>
    </row>
    <row r="19" spans="1:4">
      <c r="A19" s="90" t="s">
        <v>648</v>
      </c>
      <c r="B19" s="79" t="s">
        <v>387</v>
      </c>
      <c r="C19" s="345"/>
      <c r="D19" s="79"/>
    </row>
    <row r="20" spans="1:4">
      <c r="A20" s="190" t="s">
        <v>649</v>
      </c>
      <c r="B20" s="156" t="s">
        <v>388</v>
      </c>
      <c r="C20" s="345"/>
      <c r="D20" s="194"/>
    </row>
    <row r="21" spans="1:4">
      <c r="A21" s="190" t="s">
        <v>650</v>
      </c>
      <c r="B21" s="156" t="s">
        <v>389</v>
      </c>
      <c r="C21" s="345"/>
      <c r="D21" s="194"/>
    </row>
    <row r="22" spans="1:4">
      <c r="A22" s="190" t="s">
        <v>651</v>
      </c>
      <c r="B22" s="156" t="s">
        <v>390</v>
      </c>
      <c r="C22" s="345"/>
      <c r="D22" s="189"/>
    </row>
    <row r="23" spans="1:4">
      <c r="A23" s="190" t="s">
        <v>652</v>
      </c>
      <c r="B23" s="156" t="s">
        <v>391</v>
      </c>
      <c r="C23" s="345"/>
      <c r="D23" s="194"/>
    </row>
    <row r="24" spans="1:4">
      <c r="A24" s="190" t="s">
        <v>653</v>
      </c>
      <c r="B24" s="156" t="s">
        <v>392</v>
      </c>
      <c r="C24" s="345"/>
      <c r="D24" s="194"/>
    </row>
    <row r="25" spans="1:4">
      <c r="A25" s="190" t="s">
        <v>654</v>
      </c>
      <c r="B25" s="156" t="s">
        <v>393</v>
      </c>
      <c r="C25" s="345"/>
      <c r="D25" s="194"/>
    </row>
    <row r="26" spans="1:4">
      <c r="A26" s="190" t="s">
        <v>655</v>
      </c>
      <c r="B26" s="156" t="s">
        <v>394</v>
      </c>
      <c r="C26" s="345"/>
      <c r="D26" s="194"/>
    </row>
    <row r="27" spans="1:4">
      <c r="A27" s="190" t="s">
        <v>828</v>
      </c>
      <c r="B27" s="156" t="s">
        <v>395</v>
      </c>
      <c r="C27" s="345"/>
      <c r="D27" s="194"/>
    </row>
    <row r="28" spans="1:4">
      <c r="A28" s="190" t="s">
        <v>829</v>
      </c>
      <c r="B28" s="157" t="s">
        <v>396</v>
      </c>
      <c r="C28" s="345"/>
      <c r="D28" s="194"/>
    </row>
    <row r="29" spans="1:4">
      <c r="A29" s="90" t="s">
        <v>656</v>
      </c>
      <c r="B29" s="79" t="s">
        <v>397</v>
      </c>
      <c r="C29" s="345"/>
      <c r="D29" s="79"/>
    </row>
    <row r="30" spans="1:4">
      <c r="A30" s="190" t="s">
        <v>657</v>
      </c>
      <c r="B30" s="156" t="s">
        <v>398</v>
      </c>
      <c r="C30" s="345"/>
      <c r="D30" s="195"/>
    </row>
    <row r="31" spans="1:4">
      <c r="A31" s="190" t="s">
        <v>658</v>
      </c>
      <c r="B31" s="156" t="s">
        <v>399</v>
      </c>
      <c r="C31" s="345"/>
      <c r="D31" s="189"/>
    </row>
    <row r="32" spans="1:4">
      <c r="A32" s="190" t="s">
        <v>659</v>
      </c>
      <c r="B32" s="156" t="s">
        <v>400</v>
      </c>
      <c r="C32" s="345"/>
      <c r="D32" s="189"/>
    </row>
    <row r="33" spans="1:4">
      <c r="A33" s="199" t="s">
        <v>830</v>
      </c>
      <c r="B33" s="156" t="s">
        <v>401</v>
      </c>
      <c r="C33" s="345"/>
      <c r="D33" s="189"/>
    </row>
    <row r="34" spans="1:4">
      <c r="A34" s="199" t="s">
        <v>831</v>
      </c>
      <c r="B34" s="156" t="s">
        <v>402</v>
      </c>
      <c r="C34" s="345"/>
      <c r="D34" s="189"/>
    </row>
    <row r="35" spans="1:4">
      <c r="A35" s="199" t="s">
        <v>832</v>
      </c>
      <c r="B35" s="156" t="s">
        <v>403</v>
      </c>
      <c r="C35" s="345"/>
      <c r="D35" s="189"/>
    </row>
    <row r="36" spans="1:4">
      <c r="A36" s="199" t="s">
        <v>660</v>
      </c>
      <c r="B36" s="156" t="s">
        <v>404</v>
      </c>
      <c r="C36" s="345"/>
      <c r="D36" s="189"/>
    </row>
    <row r="37" spans="1:4">
      <c r="A37" s="190" t="s">
        <v>661</v>
      </c>
      <c r="B37" s="156" t="s">
        <v>405</v>
      </c>
      <c r="C37" s="345"/>
      <c r="D37" s="194"/>
    </row>
    <row r="38" spans="1:4">
      <c r="A38" s="190" t="s">
        <v>833</v>
      </c>
      <c r="B38" s="156" t="s">
        <v>406</v>
      </c>
      <c r="C38" s="345"/>
      <c r="D38" s="189"/>
    </row>
    <row r="39" spans="1:4">
      <c r="A39" s="190" t="s">
        <v>834</v>
      </c>
      <c r="B39" s="156" t="s">
        <v>407</v>
      </c>
      <c r="C39" s="345"/>
      <c r="D39" s="189"/>
    </row>
    <row r="40" spans="1:4" ht="27.6">
      <c r="A40" s="190" t="s">
        <v>835</v>
      </c>
      <c r="B40" s="158" t="s">
        <v>639</v>
      </c>
      <c r="C40" s="345"/>
      <c r="D40" s="189"/>
    </row>
    <row r="41" spans="1:4">
      <c r="A41" s="90" t="s">
        <v>662</v>
      </c>
      <c r="B41" s="79" t="s">
        <v>408</v>
      </c>
      <c r="C41" s="345"/>
      <c r="D41" s="79"/>
    </row>
    <row r="42" spans="1:4" ht="28.2">
      <c r="A42" s="190" t="s">
        <v>663</v>
      </c>
      <c r="B42" s="159" t="s">
        <v>409</v>
      </c>
      <c r="C42" s="345"/>
      <c r="D42" s="160"/>
    </row>
    <row r="43" spans="1:4">
      <c r="A43" s="190" t="s">
        <v>664</v>
      </c>
      <c r="B43" s="159" t="s">
        <v>410</v>
      </c>
      <c r="C43" s="345"/>
      <c r="D43" s="160"/>
    </row>
    <row r="44" spans="1:4">
      <c r="A44" s="190" t="s">
        <v>665</v>
      </c>
      <c r="B44" s="159" t="s">
        <v>411</v>
      </c>
      <c r="C44" s="345"/>
      <c r="D44" s="160"/>
    </row>
    <row r="45" spans="1:4">
      <c r="A45" s="190" t="s">
        <v>666</v>
      </c>
      <c r="B45" s="159" t="s">
        <v>412</v>
      </c>
      <c r="C45" s="345"/>
      <c r="D45" s="160"/>
    </row>
    <row r="46" spans="1:4">
      <c r="A46" s="90" t="s">
        <v>667</v>
      </c>
      <c r="B46" s="88" t="s">
        <v>66</v>
      </c>
      <c r="C46" s="346"/>
      <c r="D46" s="79"/>
    </row>
    <row r="47" spans="1:4">
      <c r="A47" s="190" t="s">
        <v>670</v>
      </c>
      <c r="B47" s="156" t="s">
        <v>159</v>
      </c>
      <c r="C47" s="201">
        <v>1</v>
      </c>
      <c r="D47" s="189"/>
    </row>
    <row r="48" spans="1:4">
      <c r="A48" s="190" t="s">
        <v>671</v>
      </c>
      <c r="B48" s="156" t="s">
        <v>413</v>
      </c>
      <c r="C48" s="201">
        <v>1</v>
      </c>
      <c r="D48" s="189"/>
    </row>
    <row r="49" spans="1:4">
      <c r="A49" s="190" t="s">
        <v>672</v>
      </c>
      <c r="B49" s="156" t="s">
        <v>414</v>
      </c>
      <c r="C49" s="201">
        <v>1</v>
      </c>
      <c r="D49" s="189"/>
    </row>
    <row r="50" spans="1:4">
      <c r="A50" s="200" t="s">
        <v>673</v>
      </c>
      <c r="B50" s="196" t="s">
        <v>415</v>
      </c>
      <c r="C50" s="202">
        <v>1</v>
      </c>
      <c r="D50" s="197"/>
    </row>
    <row r="51" spans="1:4">
      <c r="A51" s="47" t="s">
        <v>674</v>
      </c>
      <c r="B51" s="198" t="s">
        <v>416</v>
      </c>
      <c r="C51" s="203">
        <v>1</v>
      </c>
      <c r="D51" s="7"/>
    </row>
    <row r="52" spans="1:4" ht="28.2">
      <c r="A52" s="90" t="s">
        <v>675</v>
      </c>
      <c r="B52" s="44" t="s">
        <v>138</v>
      </c>
      <c r="C52" s="163"/>
      <c r="D52" s="79"/>
    </row>
    <row r="53" spans="1:4" ht="41.4">
      <c r="A53" s="7" t="s">
        <v>676</v>
      </c>
      <c r="B53" s="182" t="s">
        <v>520</v>
      </c>
      <c r="C53" s="96">
        <v>1</v>
      </c>
      <c r="D53" s="7"/>
    </row>
    <row r="55" spans="1:4" ht="32.25" customHeight="1">
      <c r="A55" s="325" t="s">
        <v>712</v>
      </c>
      <c r="B55" s="325"/>
      <c r="C55" s="325" t="s">
        <v>804</v>
      </c>
      <c r="D55" s="325"/>
    </row>
    <row r="56" spans="1:4">
      <c r="A56" s="230" t="s">
        <v>713</v>
      </c>
      <c r="B56" s="231" t="s">
        <v>714</v>
      </c>
      <c r="C56" s="232" t="s">
        <v>747</v>
      </c>
      <c r="D56" s="233"/>
    </row>
    <row r="57" spans="1:4">
      <c r="A57" s="230" t="s">
        <v>716</v>
      </c>
      <c r="B57" s="225" t="s">
        <v>717</v>
      </c>
      <c r="C57" s="232" t="s">
        <v>747</v>
      </c>
      <c r="D57" s="233"/>
    </row>
    <row r="58" spans="1:4">
      <c r="A58" s="230" t="s">
        <v>837</v>
      </c>
      <c r="B58" s="231" t="s">
        <v>745</v>
      </c>
      <c r="C58" s="232" t="s">
        <v>726</v>
      </c>
      <c r="D58" s="233"/>
    </row>
    <row r="59" spans="1:4">
      <c r="A59" s="318"/>
      <c r="B59" s="319"/>
      <c r="C59" s="320"/>
      <c r="D59" s="235"/>
    </row>
    <row r="60" spans="1:4">
      <c r="A60" s="321"/>
      <c r="B60" s="322"/>
      <c r="C60" s="323"/>
      <c r="D60" s="236"/>
    </row>
    <row r="61" spans="1:4">
      <c r="A61" s="237" t="s">
        <v>719</v>
      </c>
      <c r="B61" s="237" t="s">
        <v>720</v>
      </c>
      <c r="C61" s="238" t="s">
        <v>721</v>
      </c>
      <c r="D61"/>
    </row>
    <row r="62" spans="1:4">
      <c r="A62" s="239" t="s">
        <v>722</v>
      </c>
      <c r="B62" s="240" t="s">
        <v>723</v>
      </c>
      <c r="C62" s="239">
        <v>75</v>
      </c>
      <c r="D62" s="241"/>
    </row>
    <row r="63" spans="1:4">
      <c r="A63" s="239" t="s">
        <v>713</v>
      </c>
      <c r="B63" s="240" t="s">
        <v>724</v>
      </c>
      <c r="C63" s="239">
        <v>10</v>
      </c>
      <c r="D63"/>
    </row>
    <row r="64" spans="1:4">
      <c r="A64" s="239" t="s">
        <v>716</v>
      </c>
      <c r="B64" s="242" t="s">
        <v>725</v>
      </c>
      <c r="C64" s="239">
        <v>10</v>
      </c>
      <c r="D64"/>
    </row>
    <row r="65" spans="1:9">
      <c r="A65" s="239" t="s">
        <v>837</v>
      </c>
      <c r="B65" s="240" t="s">
        <v>745</v>
      </c>
      <c r="C65" s="239">
        <v>5</v>
      </c>
      <c r="D65"/>
    </row>
    <row r="66" spans="1:9">
      <c r="A66" s="239" t="s">
        <v>727</v>
      </c>
      <c r="B66" s="243" t="s">
        <v>841</v>
      </c>
      <c r="C66" s="239">
        <f>SUM(C62:C65)</f>
        <v>100</v>
      </c>
      <c r="E66" s="2"/>
      <c r="F66" s="2"/>
      <c r="G66" s="2"/>
      <c r="H66" s="2"/>
      <c r="I66" s="2"/>
    </row>
    <row r="67" spans="1:9">
      <c r="A67"/>
      <c r="B67"/>
      <c r="C67" s="16"/>
      <c r="D67" s="3"/>
    </row>
    <row r="70" spans="1:9" ht="15" customHeight="1">
      <c r="A70" s="326" t="s">
        <v>843</v>
      </c>
      <c r="B70" s="326"/>
      <c r="C70" s="326"/>
    </row>
    <row r="71" spans="1:9">
      <c r="A71" s="327"/>
      <c r="B71" s="327"/>
      <c r="C71" s="327"/>
    </row>
    <row r="72" spans="1:9">
      <c r="A72" s="327"/>
      <c r="B72" s="327"/>
      <c r="C72" s="327"/>
    </row>
    <row r="73" spans="1:9">
      <c r="A73" s="327"/>
      <c r="B73" s="327"/>
      <c r="C73" s="327"/>
    </row>
    <row r="74" spans="1:9">
      <c r="A74" s="327"/>
      <c r="B74" s="327"/>
      <c r="C74" s="327"/>
    </row>
    <row r="75" spans="1:9">
      <c r="A75" s="327"/>
      <c r="B75" s="327"/>
      <c r="C75" s="327"/>
    </row>
    <row r="76" spans="1:9">
      <c r="A76" s="327"/>
      <c r="B76" s="327"/>
      <c r="C76" s="327"/>
    </row>
    <row r="77" spans="1:9">
      <c r="A77" s="327"/>
      <c r="B77" s="327"/>
      <c r="C77" s="327"/>
    </row>
    <row r="78" spans="1:9">
      <c r="A78" s="327"/>
      <c r="B78" s="327"/>
      <c r="C78" s="327"/>
    </row>
    <row r="79" spans="1:9">
      <c r="A79" s="327"/>
      <c r="B79" s="327"/>
      <c r="C79" s="327"/>
    </row>
    <row r="80" spans="1:9">
      <c r="A80" s="327"/>
      <c r="B80" s="327"/>
      <c r="C80" s="327"/>
    </row>
    <row r="81" spans="1:3">
      <c r="A81" s="327"/>
      <c r="B81" s="327"/>
      <c r="C81" s="327"/>
    </row>
    <row r="82" spans="1:3">
      <c r="A82" s="327"/>
      <c r="B82" s="327"/>
      <c r="C82" s="327"/>
    </row>
    <row r="83" spans="1:3">
      <c r="A83" s="327"/>
      <c r="B83" s="327"/>
      <c r="C83" s="327"/>
    </row>
    <row r="84" spans="1:3">
      <c r="A84" s="327"/>
      <c r="B84" s="327"/>
      <c r="C84" s="327"/>
    </row>
    <row r="85" spans="1:3">
      <c r="A85" s="327"/>
      <c r="B85" s="327"/>
      <c r="C85" s="327"/>
    </row>
    <row r="86" spans="1:3">
      <c r="A86" s="327"/>
      <c r="B86" s="327"/>
      <c r="C86" s="327"/>
    </row>
    <row r="87" spans="1:3">
      <c r="A87" s="327"/>
      <c r="B87" s="327"/>
      <c r="C87" s="327"/>
    </row>
    <row r="88" spans="1:3">
      <c r="A88" s="327"/>
      <c r="B88" s="327"/>
      <c r="C88" s="327"/>
    </row>
    <row r="89" spans="1:3">
      <c r="A89" s="327"/>
      <c r="B89" s="327"/>
      <c r="C89" s="327"/>
    </row>
    <row r="90" spans="1:3">
      <c r="A90" s="327"/>
      <c r="B90" s="327"/>
      <c r="C90" s="327"/>
    </row>
  </sheetData>
  <mergeCells count="7">
    <mergeCell ref="A70:C90"/>
    <mergeCell ref="A1:C1"/>
    <mergeCell ref="D1:D2"/>
    <mergeCell ref="C4:C46"/>
    <mergeCell ref="A59:C60"/>
    <mergeCell ref="A55:B55"/>
    <mergeCell ref="C55:D55"/>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260B6-5871-4810-A755-8B10F7FD6135}">
  <sheetPr codeName="Sheet7"/>
  <dimension ref="A1:D66"/>
  <sheetViews>
    <sheetView zoomScaleNormal="100" workbookViewId="0">
      <pane xSplit="3" ySplit="3" topLeftCell="D16" activePane="bottomRight" state="frozen"/>
      <selection pane="topRight" activeCell="D1" sqref="D1"/>
      <selection pane="bottomLeft" activeCell="A4" sqref="A4"/>
      <selection pane="bottomRight" activeCell="D30" sqref="D30"/>
    </sheetView>
  </sheetViews>
  <sheetFormatPr defaultRowHeight="14.4"/>
  <cols>
    <col min="1" max="1" width="10.109375" style="78" bestFit="1" customWidth="1"/>
    <col min="2" max="2" width="70.6640625" customWidth="1"/>
    <col min="3" max="3" width="11.5546875" bestFit="1" customWidth="1"/>
    <col min="4" max="4" width="82.6640625" customWidth="1"/>
  </cols>
  <sheetData>
    <row r="1" spans="1:4" ht="15" customHeight="1">
      <c r="A1" s="334" t="s">
        <v>844</v>
      </c>
      <c r="B1" s="334"/>
      <c r="C1" s="334"/>
      <c r="D1" s="301" t="s">
        <v>2</v>
      </c>
    </row>
    <row r="2" spans="1:4" ht="30" customHeight="1">
      <c r="A2" s="46" t="s">
        <v>4</v>
      </c>
      <c r="B2" s="1" t="s">
        <v>5</v>
      </c>
      <c r="C2" s="75" t="s">
        <v>151</v>
      </c>
      <c r="D2" s="301"/>
    </row>
    <row r="3" spans="1:4">
      <c r="A3" s="49" t="s">
        <v>1</v>
      </c>
      <c r="B3" s="45" t="s">
        <v>1</v>
      </c>
      <c r="C3" s="50" t="s">
        <v>1</v>
      </c>
      <c r="D3" s="48" t="s">
        <v>3</v>
      </c>
    </row>
    <row r="4" spans="1:4">
      <c r="A4" s="7" t="s">
        <v>845</v>
      </c>
      <c r="B4" s="6" t="s">
        <v>284</v>
      </c>
      <c r="C4" s="335">
        <v>2</v>
      </c>
      <c r="D4" s="55" t="s">
        <v>131</v>
      </c>
    </row>
    <row r="5" spans="1:4">
      <c r="A5" s="90" t="s">
        <v>678</v>
      </c>
      <c r="B5" s="79" t="s">
        <v>6</v>
      </c>
      <c r="C5" s="336"/>
      <c r="D5" s="79"/>
    </row>
    <row r="6" spans="1:4">
      <c r="A6" s="7" t="s">
        <v>680</v>
      </c>
      <c r="B6" s="6" t="s">
        <v>279</v>
      </c>
      <c r="C6" s="336"/>
      <c r="D6" s="7"/>
    </row>
    <row r="7" spans="1:4">
      <c r="A7" s="90" t="s">
        <v>681</v>
      </c>
      <c r="B7" s="79" t="s">
        <v>7</v>
      </c>
      <c r="C7" s="336"/>
      <c r="D7" s="79"/>
    </row>
    <row r="8" spans="1:4">
      <c r="A8" s="7" t="s">
        <v>682</v>
      </c>
      <c r="B8" s="7" t="s">
        <v>280</v>
      </c>
      <c r="C8" s="336"/>
      <c r="D8" s="7"/>
    </row>
    <row r="9" spans="1:4">
      <c r="A9" s="7" t="s">
        <v>683</v>
      </c>
      <c r="B9" s="2" t="s">
        <v>149</v>
      </c>
      <c r="C9" s="336"/>
      <c r="D9" s="7"/>
    </row>
    <row r="10" spans="1:4">
      <c r="A10" s="7" t="s">
        <v>696</v>
      </c>
      <c r="B10" s="7" t="s">
        <v>847</v>
      </c>
      <c r="C10" s="336"/>
      <c r="D10" s="7"/>
    </row>
    <row r="11" spans="1:4">
      <c r="A11" s="7" t="s">
        <v>685</v>
      </c>
      <c r="B11" s="7" t="s">
        <v>846</v>
      </c>
      <c r="C11" s="336"/>
      <c r="D11" s="7"/>
    </row>
    <row r="12" spans="1:4">
      <c r="A12" s="7" t="s">
        <v>686</v>
      </c>
      <c r="B12" s="7" t="s">
        <v>83</v>
      </c>
      <c r="C12" s="336"/>
      <c r="D12" s="8"/>
    </row>
    <row r="13" spans="1:4" ht="28.2">
      <c r="A13" s="7" t="s">
        <v>687</v>
      </c>
      <c r="B13" s="6" t="s">
        <v>84</v>
      </c>
      <c r="C13" s="336"/>
      <c r="D13" s="8"/>
    </row>
    <row r="14" spans="1:4">
      <c r="A14" s="7" t="s">
        <v>849</v>
      </c>
      <c r="B14" s="7" t="s">
        <v>281</v>
      </c>
      <c r="C14" s="336"/>
      <c r="D14" s="8"/>
    </row>
    <row r="15" spans="1:4">
      <c r="A15" s="7" t="s">
        <v>850</v>
      </c>
      <c r="B15" s="7" t="s">
        <v>282</v>
      </c>
      <c r="C15" s="336"/>
      <c r="D15" s="8"/>
    </row>
    <row r="16" spans="1:4" ht="28.2">
      <c r="A16" s="7" t="s">
        <v>851</v>
      </c>
      <c r="B16" s="6" t="s">
        <v>283</v>
      </c>
      <c r="C16" s="336"/>
      <c r="D16" s="8"/>
    </row>
    <row r="17" spans="1:4">
      <c r="A17" s="7" t="s">
        <v>852</v>
      </c>
      <c r="B17" s="145" t="s">
        <v>285</v>
      </c>
      <c r="C17" s="336"/>
      <c r="D17" s="8"/>
    </row>
    <row r="18" spans="1:4">
      <c r="A18" s="7" t="s">
        <v>853</v>
      </c>
      <c r="B18" s="7" t="s">
        <v>85</v>
      </c>
      <c r="C18" s="336"/>
    </row>
    <row r="19" spans="1:4" ht="28.2">
      <c r="A19" s="7" t="s">
        <v>854</v>
      </c>
      <c r="B19" s="6" t="s">
        <v>148</v>
      </c>
      <c r="C19" s="336"/>
      <c r="D19" s="8"/>
    </row>
    <row r="20" spans="1:4">
      <c r="A20" s="7" t="s">
        <v>855</v>
      </c>
      <c r="B20" s="7" t="s">
        <v>848</v>
      </c>
      <c r="C20" s="336"/>
      <c r="D20" s="8"/>
    </row>
    <row r="21" spans="1:4" ht="28.2">
      <c r="A21" s="7" t="s">
        <v>856</v>
      </c>
      <c r="B21" s="6" t="s">
        <v>86</v>
      </c>
      <c r="C21" s="336"/>
      <c r="D21" s="8"/>
    </row>
    <row r="22" spans="1:4" ht="28.2">
      <c r="A22" s="7" t="s">
        <v>857</v>
      </c>
      <c r="B22" s="4" t="s">
        <v>150</v>
      </c>
      <c r="C22" s="336"/>
      <c r="D22" s="8"/>
    </row>
    <row r="23" spans="1:4">
      <c r="A23" s="7" t="s">
        <v>858</v>
      </c>
      <c r="B23" s="6" t="s">
        <v>87</v>
      </c>
      <c r="C23" s="336"/>
      <c r="D23" s="8"/>
    </row>
    <row r="24" spans="1:4">
      <c r="A24" s="279">
        <v>42772</v>
      </c>
      <c r="B24" s="76" t="s">
        <v>46</v>
      </c>
      <c r="C24" s="336"/>
      <c r="D24" s="8"/>
    </row>
    <row r="25" spans="1:4">
      <c r="A25" s="7" t="s">
        <v>859</v>
      </c>
      <c r="B25" s="77" t="s">
        <v>88</v>
      </c>
      <c r="C25" s="336"/>
      <c r="D25" s="8"/>
    </row>
    <row r="26" spans="1:4">
      <c r="A26" s="90" t="s">
        <v>684</v>
      </c>
      <c r="B26" s="88" t="s">
        <v>66</v>
      </c>
      <c r="C26" s="337"/>
      <c r="D26" s="79"/>
    </row>
    <row r="27" spans="1:4">
      <c r="A27" s="7" t="s">
        <v>688</v>
      </c>
      <c r="B27" s="17" t="s">
        <v>142</v>
      </c>
      <c r="C27" s="5">
        <v>1</v>
      </c>
      <c r="D27" s="8"/>
    </row>
    <row r="28" spans="1:4">
      <c r="A28" s="7" t="s">
        <v>689</v>
      </c>
      <c r="B28" s="89" t="s">
        <v>89</v>
      </c>
      <c r="C28" s="5">
        <v>1</v>
      </c>
      <c r="D28" s="8"/>
    </row>
    <row r="29" spans="1:4" ht="42.6">
      <c r="A29" s="90" t="s">
        <v>153</v>
      </c>
      <c r="B29" s="44" t="s">
        <v>138</v>
      </c>
      <c r="C29" s="79"/>
      <c r="D29" s="79"/>
    </row>
    <row r="30" spans="1:4" ht="55.2">
      <c r="A30" s="91" t="s">
        <v>154</v>
      </c>
      <c r="B30" s="182" t="s">
        <v>520</v>
      </c>
      <c r="C30" s="5">
        <v>1</v>
      </c>
      <c r="D30" s="8"/>
    </row>
    <row r="34" spans="1:4">
      <c r="A34" s="325" t="s">
        <v>712</v>
      </c>
      <c r="B34" s="325"/>
      <c r="C34" s="325" t="s">
        <v>804</v>
      </c>
      <c r="D34" s="325"/>
    </row>
    <row r="35" spans="1:4">
      <c r="A35" s="230" t="s">
        <v>713</v>
      </c>
      <c r="B35" s="231" t="s">
        <v>714</v>
      </c>
      <c r="C35" s="232"/>
      <c r="D35" s="233"/>
    </row>
    <row r="36" spans="1:4" ht="28.2">
      <c r="A36" s="254" t="s">
        <v>716</v>
      </c>
      <c r="B36" s="244" t="s">
        <v>717</v>
      </c>
      <c r="C36" s="245"/>
      <c r="D36" s="246"/>
    </row>
    <row r="37" spans="1:4">
      <c r="A37" s="230"/>
      <c r="B37" s="6"/>
      <c r="C37" s="232"/>
      <c r="D37" s="247"/>
    </row>
    <row r="38" spans="1:4">
      <c r="A38" s="230"/>
      <c r="B38" s="234"/>
      <c r="C38" s="232"/>
      <c r="D38" s="247"/>
    </row>
    <row r="39" spans="1:4">
      <c r="A39" s="237" t="s">
        <v>719</v>
      </c>
      <c r="B39" s="237" t="s">
        <v>720</v>
      </c>
      <c r="C39" s="238" t="s">
        <v>721</v>
      </c>
      <c r="D39" s="248"/>
    </row>
    <row r="40" spans="1:4">
      <c r="A40" s="239" t="s">
        <v>722</v>
      </c>
      <c r="B40" s="240" t="s">
        <v>723</v>
      </c>
      <c r="C40" s="239">
        <v>80</v>
      </c>
      <c r="D40" s="249"/>
    </row>
    <row r="41" spans="1:4">
      <c r="A41" s="239" t="s">
        <v>713</v>
      </c>
      <c r="B41" s="240" t="s">
        <v>724</v>
      </c>
      <c r="C41" s="239">
        <v>10</v>
      </c>
    </row>
    <row r="42" spans="1:4">
      <c r="A42" s="239" t="s">
        <v>716</v>
      </c>
      <c r="B42" s="242" t="s">
        <v>725</v>
      </c>
      <c r="C42" s="239">
        <v>10</v>
      </c>
      <c r="D42" s="2"/>
    </row>
    <row r="43" spans="1:4">
      <c r="A43" s="250" t="s">
        <v>727</v>
      </c>
      <c r="B43" s="251" t="s">
        <v>840</v>
      </c>
      <c r="C43" s="250">
        <v>100</v>
      </c>
      <c r="D43" s="2"/>
    </row>
    <row r="44" spans="1:4">
      <c r="A44" s="252"/>
      <c r="B44" s="253"/>
      <c r="C44" s="252"/>
      <c r="D44" s="2"/>
    </row>
    <row r="45" spans="1:4">
      <c r="A45" s="51"/>
      <c r="B45" s="4"/>
      <c r="C45" s="188"/>
      <c r="D45" s="2"/>
    </row>
    <row r="46" spans="1:4">
      <c r="A46" s="326" t="s">
        <v>821</v>
      </c>
      <c r="B46" s="326"/>
      <c r="C46" s="326"/>
      <c r="D46" s="2"/>
    </row>
    <row r="47" spans="1:4">
      <c r="A47" s="327"/>
      <c r="B47" s="327"/>
      <c r="C47" s="327"/>
      <c r="D47" s="2"/>
    </row>
    <row r="48" spans="1:4">
      <c r="A48" s="327"/>
      <c r="B48" s="327"/>
      <c r="C48" s="327"/>
      <c r="D48" s="2"/>
    </row>
    <row r="49" spans="1:4">
      <c r="A49" s="327"/>
      <c r="B49" s="327"/>
      <c r="C49" s="327"/>
      <c r="D49" s="2"/>
    </row>
    <row r="50" spans="1:4">
      <c r="A50" s="327"/>
      <c r="B50" s="327"/>
      <c r="C50" s="327"/>
      <c r="D50" s="2"/>
    </row>
    <row r="51" spans="1:4">
      <c r="A51" s="327"/>
      <c r="B51" s="327"/>
      <c r="C51" s="327"/>
      <c r="D51" s="2"/>
    </row>
    <row r="52" spans="1:4">
      <c r="A52" s="327"/>
      <c r="B52" s="327"/>
      <c r="C52" s="327"/>
      <c r="D52" s="2"/>
    </row>
    <row r="53" spans="1:4">
      <c r="A53" s="327"/>
      <c r="B53" s="327"/>
      <c r="C53" s="327"/>
      <c r="D53" s="2"/>
    </row>
    <row r="54" spans="1:4">
      <c r="A54" s="327"/>
      <c r="B54" s="327"/>
      <c r="C54" s="327"/>
      <c r="D54" s="2"/>
    </row>
    <row r="55" spans="1:4">
      <c r="A55" s="327"/>
      <c r="B55" s="327"/>
      <c r="C55" s="327"/>
      <c r="D55" s="2"/>
    </row>
    <row r="56" spans="1:4">
      <c r="A56" s="327"/>
      <c r="B56" s="327"/>
      <c r="C56" s="327"/>
      <c r="D56" s="2"/>
    </row>
    <row r="57" spans="1:4">
      <c r="A57" s="327"/>
      <c r="B57" s="327"/>
      <c r="C57" s="327"/>
      <c r="D57" s="2"/>
    </row>
    <row r="58" spans="1:4">
      <c r="A58" s="327"/>
      <c r="B58" s="327"/>
      <c r="C58" s="327"/>
      <c r="D58" s="2"/>
    </row>
    <row r="59" spans="1:4">
      <c r="A59" s="327"/>
      <c r="B59" s="327"/>
      <c r="C59" s="327"/>
      <c r="D59" s="2"/>
    </row>
    <row r="60" spans="1:4">
      <c r="A60" s="327"/>
      <c r="B60" s="327"/>
      <c r="C60" s="327"/>
      <c r="D60" s="2"/>
    </row>
    <row r="61" spans="1:4">
      <c r="A61" s="327"/>
      <c r="B61" s="327"/>
      <c r="C61" s="327"/>
      <c r="D61" s="2"/>
    </row>
    <row r="62" spans="1:4">
      <c r="A62" s="327"/>
      <c r="B62" s="327"/>
      <c r="C62" s="327"/>
      <c r="D62" s="2"/>
    </row>
    <row r="63" spans="1:4">
      <c r="A63" s="327"/>
      <c r="B63" s="327"/>
      <c r="C63" s="327"/>
      <c r="D63" s="2"/>
    </row>
    <row r="64" spans="1:4">
      <c r="A64" s="327"/>
      <c r="B64" s="327"/>
      <c r="C64" s="327"/>
      <c r="D64" s="2"/>
    </row>
    <row r="65" spans="1:4">
      <c r="A65" s="327"/>
      <c r="B65" s="327"/>
      <c r="C65" s="327"/>
      <c r="D65" s="2"/>
    </row>
    <row r="66" spans="1:4">
      <c r="A66" s="327"/>
      <c r="B66" s="327"/>
      <c r="C66" s="327"/>
      <c r="D66" s="2"/>
    </row>
  </sheetData>
  <mergeCells count="6">
    <mergeCell ref="A34:B34"/>
    <mergeCell ref="C34:D34"/>
    <mergeCell ref="A46:C66"/>
    <mergeCell ref="C4:C26"/>
    <mergeCell ref="A1:C1"/>
    <mergeCell ref="D1:D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9AC94-D283-406C-AB27-D9FD0B4F4A5F}">
  <sheetPr codeName="Sheet3"/>
  <dimension ref="A1:M12"/>
  <sheetViews>
    <sheetView zoomScaleNormal="100" workbookViewId="0">
      <pane xSplit="3" ySplit="3" topLeftCell="D4" activePane="bottomRight" state="frozen"/>
      <selection pane="topRight" activeCell="D1" sqref="D1"/>
      <selection pane="bottomLeft" activeCell="A4" sqref="A4"/>
      <selection pane="bottomRight" activeCell="B28" sqref="B28"/>
    </sheetView>
  </sheetViews>
  <sheetFormatPr defaultRowHeight="14.4"/>
  <cols>
    <col min="1" max="1" width="10.109375" style="2" bestFit="1" customWidth="1"/>
    <col min="2" max="2" width="66.6640625" style="2" bestFit="1" customWidth="1"/>
    <col min="3" max="3" width="11.5546875" style="16" bestFit="1" customWidth="1"/>
    <col min="4" max="4" width="86.5546875" style="2" bestFit="1" customWidth="1"/>
    <col min="5" max="13" width="9.109375" style="2"/>
  </cols>
  <sheetData>
    <row r="1" spans="1:4" ht="15" customHeight="1">
      <c r="A1" s="348" t="s">
        <v>860</v>
      </c>
      <c r="B1" s="348"/>
      <c r="C1" s="348"/>
      <c r="D1" s="347" t="s">
        <v>2</v>
      </c>
    </row>
    <row r="2" spans="1:4" ht="31.2">
      <c r="A2" s="98" t="s">
        <v>4</v>
      </c>
      <c r="B2" s="99" t="s">
        <v>5</v>
      </c>
      <c r="C2" s="100" t="s">
        <v>151</v>
      </c>
      <c r="D2" s="347"/>
    </row>
    <row r="3" spans="1:4" ht="15.6">
      <c r="A3" s="101" t="s">
        <v>1</v>
      </c>
      <c r="B3" s="102" t="s">
        <v>1</v>
      </c>
      <c r="C3" s="102" t="s">
        <v>1</v>
      </c>
      <c r="D3" s="102" t="s">
        <v>3</v>
      </c>
    </row>
    <row r="4" spans="1:4" ht="15" customHeight="1">
      <c r="A4" s="204" t="s">
        <v>691</v>
      </c>
      <c r="B4" s="205" t="s">
        <v>417</v>
      </c>
      <c r="C4" s="206"/>
      <c r="D4" s="162" t="s">
        <v>45</v>
      </c>
    </row>
    <row r="5" spans="1:4" ht="28.2">
      <c r="A5" s="207" t="s">
        <v>692</v>
      </c>
      <c r="B5" s="6" t="s">
        <v>418</v>
      </c>
      <c r="C5" s="208">
        <v>20</v>
      </c>
      <c r="D5" s="97"/>
    </row>
    <row r="6" spans="1:4" ht="28.2">
      <c r="A6" s="207" t="s">
        <v>861</v>
      </c>
      <c r="B6" s="6" t="s">
        <v>419</v>
      </c>
      <c r="C6" s="208">
        <v>5</v>
      </c>
      <c r="D6" s="97"/>
    </row>
    <row r="7" spans="1:4" ht="28.2">
      <c r="A7" s="207" t="s">
        <v>862</v>
      </c>
      <c r="B7" s="6" t="s">
        <v>420</v>
      </c>
      <c r="C7" s="208">
        <v>5</v>
      </c>
      <c r="D7" s="97"/>
    </row>
    <row r="8" spans="1:4" ht="15.6">
      <c r="A8" s="205" t="s">
        <v>693</v>
      </c>
      <c r="B8" s="205" t="s">
        <v>421</v>
      </c>
      <c r="C8" s="209">
        <v>25</v>
      </c>
      <c r="D8" s="99"/>
    </row>
    <row r="9" spans="1:4" ht="15.6">
      <c r="A9" s="210" t="s">
        <v>694</v>
      </c>
      <c r="B9" s="211" t="s">
        <v>422</v>
      </c>
      <c r="C9" s="208"/>
      <c r="D9" s="97"/>
    </row>
    <row r="10" spans="1:4" ht="15.6">
      <c r="A10" s="210" t="s">
        <v>695</v>
      </c>
      <c r="B10" s="211" t="s">
        <v>423</v>
      </c>
      <c r="C10" s="208"/>
      <c r="D10" s="97"/>
    </row>
    <row r="11" spans="1:4" ht="15.6">
      <c r="A11" s="210" t="s">
        <v>696</v>
      </c>
      <c r="B11" s="211" t="s">
        <v>424</v>
      </c>
      <c r="C11" s="208"/>
      <c r="D11" s="104"/>
    </row>
    <row r="12" spans="1:4" ht="15.6">
      <c r="A12" s="210" t="s">
        <v>697</v>
      </c>
      <c r="B12" s="6" t="s">
        <v>425</v>
      </c>
      <c r="C12" s="5"/>
      <c r="D12" s="97"/>
    </row>
  </sheetData>
  <mergeCells count="2">
    <mergeCell ref="D1:D2"/>
    <mergeCell ref="A1:C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6"/>
  <dimension ref="A1:O17"/>
  <sheetViews>
    <sheetView zoomScale="87" zoomScaleNormal="87" workbookViewId="0">
      <selection activeCell="F25" sqref="F25"/>
    </sheetView>
  </sheetViews>
  <sheetFormatPr defaultRowHeight="14.4"/>
  <cols>
    <col min="2" max="2" width="25.44140625"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c r="A1" s="10"/>
      <c r="B1" s="11"/>
      <c r="C1" s="12"/>
      <c r="D1" s="13"/>
      <c r="E1" s="13"/>
      <c r="F1" s="13"/>
      <c r="G1" s="13"/>
      <c r="H1" s="13"/>
      <c r="I1" s="13"/>
      <c r="J1" s="13"/>
      <c r="K1" s="13"/>
      <c r="L1" s="10"/>
      <c r="M1" s="13"/>
      <c r="N1" s="10"/>
    </row>
    <row r="2" spans="1:15" ht="35.25" customHeight="1">
      <c r="A2" s="350" t="s">
        <v>33</v>
      </c>
      <c r="B2" s="351"/>
      <c r="C2" s="351"/>
      <c r="D2" s="351"/>
      <c r="E2" s="351"/>
      <c r="F2" s="351"/>
      <c r="G2" s="352"/>
      <c r="H2" s="28"/>
      <c r="I2" s="28"/>
      <c r="J2" s="28"/>
      <c r="K2" s="28"/>
      <c r="L2" s="29"/>
      <c r="M2" s="28"/>
      <c r="N2" s="29"/>
      <c r="O2" s="30"/>
    </row>
    <row r="3" spans="1:15" ht="37.5" customHeight="1">
      <c r="A3" s="353" t="s">
        <v>37</v>
      </c>
      <c r="B3" s="353"/>
      <c r="C3" s="353"/>
      <c r="D3" s="353"/>
      <c r="E3" s="353"/>
      <c r="F3" s="353"/>
      <c r="G3" s="353"/>
      <c r="H3" s="28"/>
      <c r="I3" s="28"/>
      <c r="J3" s="28"/>
      <c r="K3" s="28"/>
      <c r="L3" s="29"/>
      <c r="M3" s="28"/>
      <c r="N3" s="29"/>
      <c r="O3" s="30"/>
    </row>
    <row r="4" spans="1:15" ht="16.5" customHeight="1">
      <c r="A4" s="349" t="s">
        <v>8</v>
      </c>
      <c r="B4" s="349"/>
      <c r="C4" s="349"/>
      <c r="D4" s="349"/>
      <c r="E4" s="349"/>
      <c r="F4" s="349"/>
      <c r="G4" s="349"/>
      <c r="H4" s="349"/>
      <c r="I4" s="349"/>
      <c r="J4" s="349"/>
      <c r="K4" s="349"/>
      <c r="L4" s="349"/>
      <c r="M4" s="349"/>
      <c r="N4" s="349"/>
      <c r="O4" s="349"/>
    </row>
    <row r="5" spans="1:15" ht="40.799999999999997">
      <c r="A5" s="31" t="s">
        <v>9</v>
      </c>
      <c r="B5" s="31" t="s">
        <v>10</v>
      </c>
      <c r="C5" s="31" t="s">
        <v>152</v>
      </c>
      <c r="D5" s="32" t="s">
        <v>12</v>
      </c>
      <c r="E5" s="32" t="s">
        <v>24</v>
      </c>
      <c r="F5" s="31" t="s">
        <v>28</v>
      </c>
      <c r="G5" s="31" t="s">
        <v>22</v>
      </c>
      <c r="H5" s="31" t="s">
        <v>23</v>
      </c>
      <c r="I5" s="33" t="s">
        <v>25</v>
      </c>
      <c r="J5" s="31" t="s">
        <v>13</v>
      </c>
      <c r="K5" s="31" t="s">
        <v>26</v>
      </c>
      <c r="L5" s="31" t="s">
        <v>27</v>
      </c>
      <c r="M5" s="34" t="s">
        <v>34</v>
      </c>
      <c r="N5" s="35" t="s">
        <v>35</v>
      </c>
      <c r="O5" s="34" t="s">
        <v>14</v>
      </c>
    </row>
    <row r="6" spans="1:15">
      <c r="A6" s="36">
        <v>1</v>
      </c>
      <c r="B6" s="36">
        <v>2</v>
      </c>
      <c r="C6" s="36">
        <v>3</v>
      </c>
      <c r="D6" s="36">
        <v>4</v>
      </c>
      <c r="E6" s="36">
        <v>5</v>
      </c>
      <c r="F6" s="36">
        <v>6</v>
      </c>
      <c r="G6" s="36">
        <v>7</v>
      </c>
      <c r="H6" s="36">
        <v>8</v>
      </c>
      <c r="I6" s="36">
        <v>9</v>
      </c>
      <c r="J6" s="36">
        <v>10</v>
      </c>
      <c r="K6" s="36">
        <v>11</v>
      </c>
      <c r="L6" s="36">
        <v>12</v>
      </c>
      <c r="M6" s="36">
        <v>13</v>
      </c>
      <c r="N6" s="36">
        <v>14</v>
      </c>
      <c r="O6" s="36">
        <v>15</v>
      </c>
    </row>
    <row r="7" spans="1:15" ht="20.399999999999999">
      <c r="A7" s="37" t="s">
        <v>38</v>
      </c>
      <c r="B7" s="38" t="s">
        <v>426</v>
      </c>
      <c r="C7" s="43">
        <v>4</v>
      </c>
      <c r="D7" s="39"/>
      <c r="E7" s="39"/>
      <c r="F7" s="39"/>
      <c r="G7" s="39"/>
      <c r="H7" s="39"/>
      <c r="I7" s="39"/>
      <c r="J7" s="39"/>
      <c r="K7" s="37"/>
      <c r="L7" s="40"/>
      <c r="M7" s="41">
        <f t="shared" ref="M7:M11" si="0">C7*(F7*(G7+(H7*I7)))</f>
        <v>0</v>
      </c>
      <c r="N7" s="52">
        <f t="shared" ref="N7:N11" si="1">M7</f>
        <v>0</v>
      </c>
      <c r="O7" s="42"/>
    </row>
    <row r="8" spans="1:15">
      <c r="A8" s="37" t="s">
        <v>119</v>
      </c>
      <c r="B8" s="38" t="s">
        <v>524</v>
      </c>
      <c r="C8" s="43">
        <v>1</v>
      </c>
      <c r="D8" s="39"/>
      <c r="E8" s="39"/>
      <c r="F8" s="39"/>
      <c r="G8" s="39"/>
      <c r="H8" s="39"/>
      <c r="I8" s="218"/>
      <c r="J8" s="218"/>
      <c r="K8" s="37"/>
      <c r="L8" s="40"/>
      <c r="M8" s="41">
        <f t="shared" ref="M8" si="2">C8*(F8*(G8+(H8*I8)))</f>
        <v>0</v>
      </c>
      <c r="N8" s="52">
        <f t="shared" ref="N8" si="3">M8</f>
        <v>0</v>
      </c>
      <c r="O8" s="42"/>
    </row>
    <row r="9" spans="1:15" ht="20.399999999999999">
      <c r="A9" s="37" t="s">
        <v>635</v>
      </c>
      <c r="B9" s="38" t="s">
        <v>538</v>
      </c>
      <c r="C9" s="43">
        <v>1</v>
      </c>
      <c r="D9" s="39"/>
      <c r="E9" s="39"/>
      <c r="F9" s="39"/>
      <c r="G9" s="39"/>
      <c r="H9" s="39"/>
      <c r="I9" s="39"/>
      <c r="J9" s="39"/>
      <c r="K9" s="37"/>
      <c r="L9" s="40"/>
      <c r="M9" s="41">
        <f t="shared" si="0"/>
        <v>0</v>
      </c>
      <c r="N9" s="52">
        <f t="shared" si="1"/>
        <v>0</v>
      </c>
      <c r="O9" s="42"/>
    </row>
    <row r="10" spans="1:15">
      <c r="A10" s="37" t="s">
        <v>637</v>
      </c>
      <c r="B10" s="38" t="s">
        <v>158</v>
      </c>
      <c r="C10" s="43">
        <v>20</v>
      </c>
      <c r="D10" s="39"/>
      <c r="E10" s="39"/>
      <c r="F10" s="39"/>
      <c r="G10" s="39"/>
      <c r="H10" s="39"/>
      <c r="I10" s="39"/>
      <c r="J10" s="39"/>
      <c r="K10" s="37"/>
      <c r="L10" s="40"/>
      <c r="M10" s="41">
        <f t="shared" si="0"/>
        <v>0</v>
      </c>
      <c r="N10" s="52">
        <f t="shared" si="1"/>
        <v>0</v>
      </c>
      <c r="O10" s="42"/>
    </row>
    <row r="11" spans="1:15" ht="20.399999999999999">
      <c r="A11" s="37" t="s">
        <v>68</v>
      </c>
      <c r="B11" s="38" t="s">
        <v>373</v>
      </c>
      <c r="C11" s="43">
        <v>1</v>
      </c>
      <c r="D11" s="39"/>
      <c r="E11" s="39"/>
      <c r="F11" s="39"/>
      <c r="G11" s="39"/>
      <c r="H11" s="39"/>
      <c r="I11" s="39"/>
      <c r="J11" s="39"/>
      <c r="K11" s="37"/>
      <c r="L11" s="40"/>
      <c r="M11" s="41">
        <f t="shared" si="0"/>
        <v>0</v>
      </c>
      <c r="N11" s="52">
        <f t="shared" si="1"/>
        <v>0</v>
      </c>
      <c r="O11" s="42"/>
    </row>
    <row r="12" spans="1:15">
      <c r="A12" s="358" t="s">
        <v>1</v>
      </c>
      <c r="B12" s="359"/>
      <c r="C12" s="359"/>
      <c r="D12" s="359"/>
      <c r="E12" s="359"/>
      <c r="F12" s="359"/>
      <c r="G12" s="359"/>
      <c r="H12" s="359"/>
      <c r="I12" s="359"/>
      <c r="J12" s="359"/>
      <c r="K12" s="359"/>
      <c r="L12" s="359"/>
      <c r="M12" s="359"/>
      <c r="N12" s="359"/>
      <c r="O12" s="360"/>
    </row>
    <row r="13" spans="1:15" ht="15.6">
      <c r="A13" s="355" t="s">
        <v>8</v>
      </c>
      <c r="B13" s="355"/>
      <c r="C13" s="355"/>
      <c r="D13" s="355"/>
      <c r="E13" s="355"/>
      <c r="F13" s="355"/>
      <c r="G13" s="355"/>
      <c r="H13" s="355"/>
      <c r="I13" s="355"/>
      <c r="J13" s="355"/>
      <c r="K13" s="355"/>
      <c r="L13" s="355"/>
      <c r="M13" s="355"/>
      <c r="N13" s="355"/>
      <c r="O13" s="355"/>
    </row>
    <row r="14" spans="1:15" ht="40.799999999999997">
      <c r="A14" s="21" t="s">
        <v>9</v>
      </c>
      <c r="B14" s="21" t="s">
        <v>10</v>
      </c>
      <c r="C14" s="21" t="s">
        <v>11</v>
      </c>
      <c r="D14" s="25" t="s">
        <v>12</v>
      </c>
      <c r="E14" s="25" t="s">
        <v>24</v>
      </c>
      <c r="F14" s="21" t="s">
        <v>28</v>
      </c>
      <c r="G14" s="21" t="s">
        <v>22</v>
      </c>
      <c r="H14" s="21" t="s">
        <v>23</v>
      </c>
      <c r="I14" s="26" t="s">
        <v>25</v>
      </c>
      <c r="J14" s="21" t="s">
        <v>13</v>
      </c>
      <c r="K14" s="21" t="s">
        <v>26</v>
      </c>
      <c r="L14" s="21" t="s">
        <v>27</v>
      </c>
      <c r="M14" s="18" t="s">
        <v>34</v>
      </c>
      <c r="N14" s="19" t="s">
        <v>35</v>
      </c>
      <c r="O14" s="23" t="s">
        <v>14</v>
      </c>
    </row>
    <row r="15" spans="1:15">
      <c r="A15" s="20">
        <v>1</v>
      </c>
      <c r="B15" s="20">
        <v>2</v>
      </c>
      <c r="C15" s="20">
        <v>3</v>
      </c>
      <c r="D15" s="20">
        <v>4</v>
      </c>
      <c r="E15" s="20">
        <v>5</v>
      </c>
      <c r="F15" s="20">
        <v>6</v>
      </c>
      <c r="G15" s="20">
        <v>7</v>
      </c>
      <c r="H15" s="20">
        <v>8</v>
      </c>
      <c r="I15" s="20">
        <v>9</v>
      </c>
      <c r="J15" s="20">
        <v>10</v>
      </c>
      <c r="K15" s="20">
        <v>11</v>
      </c>
      <c r="L15" s="20">
        <v>12</v>
      </c>
      <c r="M15" s="20">
        <v>13</v>
      </c>
      <c r="N15" s="20">
        <v>14</v>
      </c>
      <c r="O15" s="20">
        <v>15</v>
      </c>
    </row>
    <row r="16" spans="1:15">
      <c r="A16" s="354" t="s">
        <v>0</v>
      </c>
      <c r="B16" s="356" t="s">
        <v>29</v>
      </c>
      <c r="C16" s="22">
        <v>5</v>
      </c>
      <c r="D16" s="23">
        <v>3</v>
      </c>
      <c r="E16" s="27" t="s">
        <v>30</v>
      </c>
      <c r="F16" s="23">
        <v>2</v>
      </c>
      <c r="G16" s="27">
        <v>500</v>
      </c>
      <c r="H16" s="27">
        <v>3</v>
      </c>
      <c r="I16" s="27">
        <v>35</v>
      </c>
      <c r="J16" s="27">
        <v>35</v>
      </c>
      <c r="K16" s="27" t="s">
        <v>31</v>
      </c>
      <c r="L16" s="27" t="s">
        <v>31</v>
      </c>
      <c r="M16" s="23">
        <f>C16*(F16*(G16+(H16*I16)))</f>
        <v>6050</v>
      </c>
      <c r="N16" s="357">
        <f>M16+M17</f>
        <v>6312.5</v>
      </c>
      <c r="O16" s="24"/>
    </row>
    <row r="17" spans="1:15">
      <c r="A17" s="354"/>
      <c r="B17" s="356"/>
      <c r="C17" s="22">
        <v>5</v>
      </c>
      <c r="D17" s="23">
        <v>3</v>
      </c>
      <c r="E17" s="27" t="s">
        <v>32</v>
      </c>
      <c r="F17" s="23">
        <v>1</v>
      </c>
      <c r="G17" s="27">
        <v>0</v>
      </c>
      <c r="H17" s="27">
        <v>1.5</v>
      </c>
      <c r="I17" s="27">
        <v>35</v>
      </c>
      <c r="J17" s="27">
        <v>35</v>
      </c>
      <c r="K17" s="27" t="s">
        <v>31</v>
      </c>
      <c r="L17" s="27" t="s">
        <v>31</v>
      </c>
      <c r="M17" s="23">
        <f>C17*(F17*(G17+(H17*I17)))</f>
        <v>262.5</v>
      </c>
      <c r="N17" s="357"/>
      <c r="O17" s="24"/>
    </row>
  </sheetData>
  <mergeCells count="8">
    <mergeCell ref="A4:O4"/>
    <mergeCell ref="A2:G2"/>
    <mergeCell ref="A3:G3"/>
    <mergeCell ref="A16:A17"/>
    <mergeCell ref="A13:O13"/>
    <mergeCell ref="B16:B17"/>
    <mergeCell ref="N16:N17"/>
    <mergeCell ref="A12:O1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17"/>
  <dimension ref="A1:J54"/>
  <sheetViews>
    <sheetView workbookViewId="0">
      <pane xSplit="1" ySplit="3" topLeftCell="B4" activePane="bottomRight" state="frozen"/>
      <selection pane="topRight" activeCell="B1" sqref="B1"/>
      <selection pane="bottomLeft" activeCell="A4" sqref="A4"/>
      <selection pane="bottomRight" activeCell="J14" sqref="J14"/>
    </sheetView>
  </sheetViews>
  <sheetFormatPr defaultRowHeight="14.4"/>
  <cols>
    <col min="1" max="2" width="13.6640625" style="92" customWidth="1"/>
    <col min="3" max="3" width="46.5546875" bestFit="1" customWidth="1"/>
    <col min="4" max="4" width="9.109375" style="53"/>
    <col min="5" max="5" width="22.44140625" customWidth="1"/>
    <col min="6" max="6" width="18.33203125" customWidth="1"/>
    <col min="7" max="8" width="23.5546875" customWidth="1"/>
    <col min="9" max="9" width="47.5546875" style="54" customWidth="1"/>
    <col min="10" max="10" width="46.5546875" customWidth="1"/>
  </cols>
  <sheetData>
    <row r="1" spans="1:10" ht="15.6">
      <c r="A1" s="380" t="s">
        <v>15</v>
      </c>
      <c r="B1" s="380"/>
      <c r="C1" s="380"/>
      <c r="D1" s="380"/>
      <c r="E1" s="380"/>
      <c r="F1" s="380"/>
      <c r="G1" s="380"/>
      <c r="H1" s="380"/>
      <c r="I1" s="380"/>
      <c r="J1" s="8"/>
    </row>
    <row r="2" spans="1:10" ht="15.6">
      <c r="A2" s="381" t="s">
        <v>16</v>
      </c>
      <c r="B2" s="381"/>
      <c r="C2" s="381"/>
      <c r="D2" s="381"/>
      <c r="E2" s="381"/>
      <c r="F2" s="381"/>
      <c r="G2" s="381"/>
      <c r="H2" s="381"/>
      <c r="I2" s="381"/>
      <c r="J2" s="8"/>
    </row>
    <row r="3" spans="1:10" ht="30.6">
      <c r="A3" s="15" t="s">
        <v>40</v>
      </c>
      <c r="B3" s="15" t="s">
        <v>110</v>
      </c>
      <c r="C3" s="14" t="s">
        <v>10</v>
      </c>
      <c r="D3" s="15" t="s">
        <v>152</v>
      </c>
      <c r="E3" s="14" t="s">
        <v>17</v>
      </c>
      <c r="F3" s="14" t="s">
        <v>18</v>
      </c>
      <c r="G3" s="15" t="s">
        <v>19</v>
      </c>
      <c r="H3" s="14" t="s">
        <v>36</v>
      </c>
      <c r="I3" s="15" t="s">
        <v>20</v>
      </c>
      <c r="J3" s="15" t="s">
        <v>21</v>
      </c>
    </row>
    <row r="4" spans="1:10" ht="15" customHeight="1">
      <c r="A4" s="372" t="s">
        <v>70</v>
      </c>
      <c r="B4" s="38" t="s">
        <v>79</v>
      </c>
      <c r="C4" s="110" t="s">
        <v>534</v>
      </c>
      <c r="D4" s="15">
        <v>2</v>
      </c>
      <c r="E4" s="110"/>
      <c r="F4" s="113">
        <f>E4*D4</f>
        <v>0</v>
      </c>
      <c r="G4" s="111"/>
      <c r="H4" s="374">
        <f>'Iekārtu tehniskā apkalpošana'!N7</f>
        <v>0</v>
      </c>
      <c r="I4" s="374">
        <f>F4+H4+F5+SUM(F7:F8)</f>
        <v>0</v>
      </c>
      <c r="J4" s="8"/>
    </row>
    <row r="5" spans="1:10" ht="15" customHeight="1">
      <c r="A5" s="372"/>
      <c r="B5" s="38" t="s">
        <v>511</v>
      </c>
      <c r="C5" s="110" t="s">
        <v>535</v>
      </c>
      <c r="D5" s="15">
        <v>2</v>
      </c>
      <c r="E5" s="110"/>
      <c r="F5" s="113">
        <f>E5*D5</f>
        <v>0</v>
      </c>
      <c r="G5" s="111"/>
      <c r="H5" s="374"/>
      <c r="I5" s="374"/>
      <c r="J5" s="8"/>
    </row>
    <row r="6" spans="1:10" ht="28.5" customHeight="1">
      <c r="A6" s="372"/>
      <c r="B6" s="93" t="s">
        <v>80</v>
      </c>
      <c r="C6" s="366" t="s">
        <v>669</v>
      </c>
      <c r="D6" s="366"/>
      <c r="E6" s="366"/>
      <c r="F6" s="366"/>
      <c r="G6" s="366"/>
      <c r="H6" s="389" t="s">
        <v>39</v>
      </c>
      <c r="I6" s="374"/>
      <c r="J6" s="8"/>
    </row>
    <row r="7" spans="1:10">
      <c r="A7" s="372"/>
      <c r="B7" s="38" t="s">
        <v>531</v>
      </c>
      <c r="C7" s="14" t="s">
        <v>518</v>
      </c>
      <c r="D7" s="15">
        <v>5000</v>
      </c>
      <c r="E7" s="8"/>
      <c r="F7" s="113">
        <f t="shared" ref="F7:F9" si="0">E7*D7</f>
        <v>0</v>
      </c>
      <c r="G7" s="112"/>
      <c r="H7" s="389"/>
      <c r="I7" s="374"/>
      <c r="J7" s="8"/>
    </row>
    <row r="8" spans="1:10">
      <c r="A8" s="372"/>
      <c r="B8" s="38" t="s">
        <v>532</v>
      </c>
      <c r="C8" s="14" t="s">
        <v>519</v>
      </c>
      <c r="D8" s="15">
        <v>5000</v>
      </c>
      <c r="E8" s="8"/>
      <c r="F8" s="113">
        <f>E8*D8</f>
        <v>0</v>
      </c>
      <c r="G8" s="112"/>
      <c r="H8" s="389"/>
      <c r="I8" s="374"/>
      <c r="J8" s="8"/>
    </row>
    <row r="9" spans="1:10" ht="41.4" thickBot="1">
      <c r="A9" s="373"/>
      <c r="B9" s="106" t="s">
        <v>533</v>
      </c>
      <c r="C9" s="94" t="s">
        <v>520</v>
      </c>
      <c r="D9" s="95">
        <v>1</v>
      </c>
      <c r="E9" s="73"/>
      <c r="F9" s="120">
        <f t="shared" si="0"/>
        <v>0</v>
      </c>
      <c r="G9" s="121"/>
      <c r="H9" s="390"/>
      <c r="I9" s="382"/>
      <c r="J9" s="73"/>
    </row>
    <row r="10" spans="1:10" ht="15" thickTop="1">
      <c r="A10" s="371" t="s">
        <v>119</v>
      </c>
      <c r="B10" s="117" t="s">
        <v>111</v>
      </c>
      <c r="C10" s="118" t="s">
        <v>524</v>
      </c>
      <c r="D10" s="115">
        <v>1</v>
      </c>
      <c r="E10" s="219"/>
      <c r="F10" s="108">
        <f>E10*D10</f>
        <v>0</v>
      </c>
      <c r="G10" s="119"/>
      <c r="H10" s="116">
        <f>'Iekārtu tehniskā apkalpošana'!N8</f>
        <v>0</v>
      </c>
      <c r="I10" s="386">
        <f>F10+H10+SUM(F13:F17)+SUM(F20:F25)</f>
        <v>0</v>
      </c>
      <c r="J10" s="72"/>
    </row>
    <row r="11" spans="1:10" ht="25.5" customHeight="1">
      <c r="A11" s="372"/>
      <c r="B11" s="93" t="s">
        <v>80</v>
      </c>
      <c r="C11" s="366" t="s">
        <v>669</v>
      </c>
      <c r="D11" s="366"/>
      <c r="E11" s="366"/>
      <c r="F11" s="366"/>
      <c r="G11" s="366"/>
      <c r="H11" s="364" t="s">
        <v>39</v>
      </c>
      <c r="I11" s="387"/>
      <c r="J11" s="8"/>
    </row>
    <row r="12" spans="1:10">
      <c r="A12" s="372"/>
      <c r="B12" s="46" t="s">
        <v>123</v>
      </c>
      <c r="C12" s="154" t="s">
        <v>328</v>
      </c>
      <c r="D12" s="165"/>
      <c r="E12" s="165"/>
      <c r="F12" s="165"/>
      <c r="G12" s="165"/>
      <c r="H12" s="364"/>
      <c r="I12" s="387"/>
      <c r="J12" s="8"/>
    </row>
    <row r="13" spans="1:10">
      <c r="A13" s="372"/>
      <c r="B13" s="38" t="s">
        <v>352</v>
      </c>
      <c r="C13" s="14" t="s">
        <v>353</v>
      </c>
      <c r="D13" s="15">
        <v>1</v>
      </c>
      <c r="E13" s="220"/>
      <c r="F13" s="185">
        <f>E13*D13</f>
        <v>0</v>
      </c>
      <c r="G13" s="15"/>
      <c r="H13" s="364"/>
      <c r="I13" s="387"/>
      <c r="J13" s="8"/>
    </row>
    <row r="14" spans="1:10">
      <c r="A14" s="372"/>
      <c r="B14" s="38" t="s">
        <v>354</v>
      </c>
      <c r="C14" s="14" t="s">
        <v>331</v>
      </c>
      <c r="D14" s="15">
        <v>1</v>
      </c>
      <c r="E14" s="220"/>
      <c r="F14" s="185">
        <f t="shared" ref="F14:F26" si="1">E14*D14</f>
        <v>0</v>
      </c>
      <c r="G14" s="15"/>
      <c r="H14" s="364"/>
      <c r="I14" s="387"/>
      <c r="J14" s="8"/>
    </row>
    <row r="15" spans="1:10">
      <c r="A15" s="372"/>
      <c r="B15" s="38" t="s">
        <v>355</v>
      </c>
      <c r="C15" s="14" t="s">
        <v>333</v>
      </c>
      <c r="D15" s="15">
        <v>1</v>
      </c>
      <c r="E15" s="220"/>
      <c r="F15" s="185">
        <f t="shared" si="1"/>
        <v>0</v>
      </c>
      <c r="G15" s="15"/>
      <c r="H15" s="364"/>
      <c r="I15" s="387"/>
      <c r="J15" s="8"/>
    </row>
    <row r="16" spans="1:10" ht="20.399999999999999">
      <c r="A16" s="372"/>
      <c r="B16" s="38" t="s">
        <v>356</v>
      </c>
      <c r="C16" s="14" t="s">
        <v>335</v>
      </c>
      <c r="D16" s="15">
        <v>1</v>
      </c>
      <c r="E16" s="220"/>
      <c r="F16" s="185">
        <f t="shared" si="1"/>
        <v>0</v>
      </c>
      <c r="G16" s="15"/>
      <c r="H16" s="364"/>
      <c r="I16" s="387"/>
      <c r="J16" s="8"/>
    </row>
    <row r="17" spans="1:10" ht="20.399999999999999">
      <c r="A17" s="372"/>
      <c r="B17" s="38" t="s">
        <v>357</v>
      </c>
      <c r="C17" s="14" t="s">
        <v>358</v>
      </c>
      <c r="D17" s="15">
        <v>1</v>
      </c>
      <c r="E17" s="220"/>
      <c r="F17" s="185">
        <f t="shared" si="1"/>
        <v>0</v>
      </c>
      <c r="G17" s="15"/>
      <c r="H17" s="364"/>
      <c r="I17" s="387"/>
      <c r="J17" s="8"/>
    </row>
    <row r="18" spans="1:10">
      <c r="A18" s="372"/>
      <c r="B18" s="46" t="s">
        <v>124</v>
      </c>
      <c r="C18" s="154" t="s">
        <v>337</v>
      </c>
      <c r="D18" s="165"/>
      <c r="E18" s="165"/>
      <c r="F18" s="165"/>
      <c r="G18" s="165"/>
      <c r="H18" s="364"/>
      <c r="I18" s="387"/>
      <c r="J18" s="8"/>
    </row>
    <row r="19" spans="1:10" ht="20.399999999999999">
      <c r="A19" s="372"/>
      <c r="B19" s="38" t="s">
        <v>359</v>
      </c>
      <c r="C19" s="14" t="s">
        <v>710</v>
      </c>
      <c r="D19" s="165"/>
      <c r="E19" s="165"/>
      <c r="F19" s="165"/>
      <c r="G19" s="165"/>
      <c r="H19" s="364"/>
      <c r="I19" s="387"/>
      <c r="J19" s="8"/>
    </row>
    <row r="20" spans="1:10">
      <c r="A20" s="372"/>
      <c r="B20" s="38" t="s">
        <v>360</v>
      </c>
      <c r="C20" s="14" t="s">
        <v>340</v>
      </c>
      <c r="D20" s="15">
        <v>1</v>
      </c>
      <c r="E20" s="220"/>
      <c r="F20" s="185">
        <f t="shared" si="1"/>
        <v>0</v>
      </c>
      <c r="G20" s="15"/>
      <c r="H20" s="364"/>
      <c r="I20" s="387"/>
      <c r="J20" s="8"/>
    </row>
    <row r="21" spans="1:10">
      <c r="A21" s="372"/>
      <c r="B21" s="38" t="s">
        <v>361</v>
      </c>
      <c r="C21" s="14" t="s">
        <v>342</v>
      </c>
      <c r="D21" s="15">
        <v>1</v>
      </c>
      <c r="E21" s="220"/>
      <c r="F21" s="185">
        <f t="shared" si="1"/>
        <v>0</v>
      </c>
      <c r="G21" s="15"/>
      <c r="H21" s="364"/>
      <c r="I21" s="387"/>
      <c r="J21" s="8"/>
    </row>
    <row r="22" spans="1:10">
      <c r="A22" s="372"/>
      <c r="B22" s="38" t="s">
        <v>362</v>
      </c>
      <c r="C22" s="14" t="s">
        <v>344</v>
      </c>
      <c r="D22" s="15">
        <v>1</v>
      </c>
      <c r="E22" s="220"/>
      <c r="F22" s="185">
        <f t="shared" si="1"/>
        <v>0</v>
      </c>
      <c r="G22" s="15"/>
      <c r="H22" s="364"/>
      <c r="I22" s="387"/>
      <c r="J22" s="8"/>
    </row>
    <row r="23" spans="1:10">
      <c r="A23" s="372"/>
      <c r="B23" s="38" t="s">
        <v>363</v>
      </c>
      <c r="C23" s="14" t="s">
        <v>346</v>
      </c>
      <c r="D23" s="15">
        <v>1</v>
      </c>
      <c r="E23" s="220"/>
      <c r="F23" s="185">
        <f t="shared" si="1"/>
        <v>0</v>
      </c>
      <c r="G23" s="15"/>
      <c r="H23" s="364"/>
      <c r="I23" s="387"/>
      <c r="J23" s="8"/>
    </row>
    <row r="24" spans="1:10">
      <c r="A24" s="372"/>
      <c r="B24" s="38" t="s">
        <v>364</v>
      </c>
      <c r="C24" s="14" t="s">
        <v>348</v>
      </c>
      <c r="D24" s="15">
        <v>1</v>
      </c>
      <c r="E24" s="220"/>
      <c r="F24" s="185">
        <f t="shared" si="1"/>
        <v>0</v>
      </c>
      <c r="G24" s="15"/>
      <c r="H24" s="364"/>
      <c r="I24" s="387"/>
      <c r="J24" s="8"/>
    </row>
    <row r="25" spans="1:10">
      <c r="A25" s="372"/>
      <c r="B25" s="38" t="s">
        <v>129</v>
      </c>
      <c r="C25" s="14" t="s">
        <v>350</v>
      </c>
      <c r="D25" s="15">
        <v>1</v>
      </c>
      <c r="E25" s="220"/>
      <c r="F25" s="185">
        <f t="shared" si="1"/>
        <v>0</v>
      </c>
      <c r="G25" s="15"/>
      <c r="H25" s="364"/>
      <c r="I25" s="387"/>
      <c r="J25" s="8"/>
    </row>
    <row r="26" spans="1:10" ht="41.4" thickBot="1">
      <c r="A26" s="373"/>
      <c r="B26" s="106" t="s">
        <v>130</v>
      </c>
      <c r="C26" s="94" t="s">
        <v>372</v>
      </c>
      <c r="D26" s="95">
        <v>1</v>
      </c>
      <c r="E26" s="95"/>
      <c r="F26" s="214">
        <f t="shared" si="1"/>
        <v>0</v>
      </c>
      <c r="G26" s="95"/>
      <c r="H26" s="365"/>
      <c r="I26" s="388"/>
      <c r="J26" s="73"/>
    </row>
    <row r="27" spans="1:10" ht="15" thickTop="1">
      <c r="A27" s="383" t="s">
        <v>146</v>
      </c>
      <c r="B27" s="117" t="s">
        <v>143</v>
      </c>
      <c r="C27" s="125" t="s">
        <v>538</v>
      </c>
      <c r="D27" s="114">
        <v>1</v>
      </c>
      <c r="E27" s="72"/>
      <c r="F27" s="108">
        <f>E27*D27</f>
        <v>0</v>
      </c>
      <c r="G27" s="109"/>
      <c r="H27" s="116">
        <f>'Iekārtu tehniskā apkalpošana'!N9</f>
        <v>0</v>
      </c>
      <c r="I27" s="369">
        <f>F27+H27+SUM(F29:F35)</f>
        <v>0</v>
      </c>
      <c r="J27" s="72"/>
    </row>
    <row r="28" spans="1:10" ht="25.5" customHeight="1">
      <c r="A28" s="384"/>
      <c r="B28" s="93" t="s">
        <v>144</v>
      </c>
      <c r="C28" s="366" t="s">
        <v>669</v>
      </c>
      <c r="D28" s="366"/>
      <c r="E28" s="366"/>
      <c r="F28" s="366"/>
      <c r="G28" s="366"/>
      <c r="H28" s="364" t="s">
        <v>39</v>
      </c>
      <c r="I28" s="374"/>
      <c r="J28" s="8"/>
    </row>
    <row r="29" spans="1:10" ht="15" customHeight="1">
      <c r="A29" s="384"/>
      <c r="B29" s="38" t="s">
        <v>145</v>
      </c>
      <c r="C29" s="14" t="s">
        <v>233</v>
      </c>
      <c r="D29" s="15">
        <v>1</v>
      </c>
      <c r="E29" s="15"/>
      <c r="F29" s="185">
        <f>E29*D29</f>
        <v>0</v>
      </c>
      <c r="G29" s="15"/>
      <c r="H29" s="364"/>
      <c r="I29" s="374"/>
      <c r="J29" s="8"/>
    </row>
    <row r="30" spans="1:10">
      <c r="A30" s="384"/>
      <c r="B30" s="38" t="s">
        <v>628</v>
      </c>
      <c r="C30" s="14" t="s">
        <v>234</v>
      </c>
      <c r="D30" s="15">
        <v>1</v>
      </c>
      <c r="E30" s="15"/>
      <c r="F30" s="185">
        <f t="shared" ref="F30:F36" si="2">E30*D30</f>
        <v>0</v>
      </c>
      <c r="G30" s="15"/>
      <c r="H30" s="364"/>
      <c r="I30" s="374"/>
      <c r="J30" s="8"/>
    </row>
    <row r="31" spans="1:10" ht="20.399999999999999">
      <c r="A31" s="384"/>
      <c r="B31" s="38" t="s">
        <v>629</v>
      </c>
      <c r="C31" s="14" t="s">
        <v>235</v>
      </c>
      <c r="D31" s="15">
        <v>1</v>
      </c>
      <c r="E31" s="15"/>
      <c r="F31" s="185">
        <f t="shared" si="2"/>
        <v>0</v>
      </c>
      <c r="G31" s="15"/>
      <c r="H31" s="364"/>
      <c r="I31" s="374"/>
      <c r="J31" s="8"/>
    </row>
    <row r="32" spans="1:10" ht="51">
      <c r="A32" s="384"/>
      <c r="B32" s="38" t="s">
        <v>630</v>
      </c>
      <c r="C32" s="14" t="s">
        <v>236</v>
      </c>
      <c r="D32" s="15">
        <v>1</v>
      </c>
      <c r="E32" s="15"/>
      <c r="F32" s="185">
        <f t="shared" si="2"/>
        <v>0</v>
      </c>
      <c r="G32" s="15"/>
      <c r="H32" s="364"/>
      <c r="I32" s="374"/>
      <c r="J32" s="8"/>
    </row>
    <row r="33" spans="1:10" ht="20.399999999999999">
      <c r="A33" s="384"/>
      <c r="B33" s="38" t="s">
        <v>631</v>
      </c>
      <c r="C33" s="14" t="s">
        <v>237</v>
      </c>
      <c r="D33" s="15">
        <v>1</v>
      </c>
      <c r="E33" s="15"/>
      <c r="F33" s="185">
        <f t="shared" si="2"/>
        <v>0</v>
      </c>
      <c r="G33" s="15"/>
      <c r="H33" s="364"/>
      <c r="I33" s="374"/>
      <c r="J33" s="8"/>
    </row>
    <row r="34" spans="1:10">
      <c r="A34" s="384"/>
      <c r="B34" s="38" t="s">
        <v>632</v>
      </c>
      <c r="C34" s="14" t="s">
        <v>238</v>
      </c>
      <c r="D34" s="15">
        <v>1</v>
      </c>
      <c r="E34" s="15"/>
      <c r="F34" s="185">
        <f t="shared" si="2"/>
        <v>0</v>
      </c>
      <c r="G34" s="15"/>
      <c r="H34" s="364"/>
      <c r="I34" s="374"/>
      <c r="J34" s="8"/>
    </row>
    <row r="35" spans="1:10" ht="30.6">
      <c r="A35" s="384"/>
      <c r="B35" s="38" t="s">
        <v>633</v>
      </c>
      <c r="C35" s="14" t="s">
        <v>239</v>
      </c>
      <c r="D35" s="15">
        <v>1</v>
      </c>
      <c r="E35" s="15"/>
      <c r="F35" s="185">
        <f t="shared" si="2"/>
        <v>0</v>
      </c>
      <c r="G35" s="15"/>
      <c r="H35" s="364"/>
      <c r="I35" s="374"/>
      <c r="J35" s="8"/>
    </row>
    <row r="36" spans="1:10" ht="41.4" thickTop="1">
      <c r="A36" s="385"/>
      <c r="B36" s="106" t="s">
        <v>634</v>
      </c>
      <c r="C36" s="94" t="s">
        <v>372</v>
      </c>
      <c r="D36" s="95">
        <v>1</v>
      </c>
      <c r="E36" s="95"/>
      <c r="F36" s="214">
        <f t="shared" si="2"/>
        <v>0</v>
      </c>
      <c r="G36" s="95"/>
      <c r="H36" s="365"/>
      <c r="I36" s="382"/>
      <c r="J36" s="73"/>
    </row>
    <row r="37" spans="1:10" ht="15" customHeight="1" thickTop="1">
      <c r="A37" s="371" t="s">
        <v>67</v>
      </c>
      <c r="B37" s="117" t="s">
        <v>71</v>
      </c>
      <c r="C37" s="125" t="s">
        <v>158</v>
      </c>
      <c r="D37" s="115">
        <v>20</v>
      </c>
      <c r="E37" s="213"/>
      <c r="F37" s="108">
        <f>E37*D37</f>
        <v>0</v>
      </c>
      <c r="G37" s="122"/>
      <c r="H37" s="215">
        <f>'Iekārtu tehniskā apkalpošana'!N10</f>
        <v>0</v>
      </c>
      <c r="I37" s="361">
        <f>F37+H37+SUM(F39:F42)</f>
        <v>0</v>
      </c>
      <c r="J37" s="115"/>
    </row>
    <row r="38" spans="1:10" ht="15" customHeight="1">
      <c r="A38" s="372"/>
      <c r="B38" s="93" t="s">
        <v>265</v>
      </c>
      <c r="C38" s="366" t="s">
        <v>668</v>
      </c>
      <c r="D38" s="366"/>
      <c r="E38" s="366"/>
      <c r="F38" s="366"/>
      <c r="G38" s="366"/>
      <c r="H38" s="364" t="s">
        <v>39</v>
      </c>
      <c r="I38" s="362"/>
      <c r="J38" s="15"/>
    </row>
    <row r="39" spans="1:10" ht="15" customHeight="1">
      <c r="A39" s="372"/>
      <c r="B39" s="38" t="s">
        <v>267</v>
      </c>
      <c r="C39" s="14" t="s">
        <v>268</v>
      </c>
      <c r="D39" s="15">
        <v>1</v>
      </c>
      <c r="E39" s="15"/>
      <c r="F39" s="185">
        <f>E39*D39</f>
        <v>0</v>
      </c>
      <c r="G39" s="15"/>
      <c r="H39" s="364"/>
      <c r="I39" s="362"/>
      <c r="J39" s="15"/>
    </row>
    <row r="40" spans="1:10" ht="20.399999999999999">
      <c r="A40" s="372"/>
      <c r="B40" s="38" t="s">
        <v>269</v>
      </c>
      <c r="C40" s="14" t="s">
        <v>270</v>
      </c>
      <c r="D40" s="15">
        <v>1</v>
      </c>
      <c r="E40" s="15"/>
      <c r="F40" s="185">
        <f t="shared" ref="F40:F42" si="3">E40*D40</f>
        <v>0</v>
      </c>
      <c r="G40" s="15"/>
      <c r="H40" s="364"/>
      <c r="I40" s="362"/>
      <c r="J40" s="15"/>
    </row>
    <row r="41" spans="1:10" ht="20.399999999999999">
      <c r="A41" s="372"/>
      <c r="B41" s="38" t="s">
        <v>271</v>
      </c>
      <c r="C41" s="14" t="s">
        <v>272</v>
      </c>
      <c r="D41" s="15">
        <v>1</v>
      </c>
      <c r="E41" s="15"/>
      <c r="F41" s="185">
        <f t="shared" si="3"/>
        <v>0</v>
      </c>
      <c r="G41" s="15"/>
      <c r="H41" s="364"/>
      <c r="I41" s="362"/>
      <c r="J41" s="15"/>
    </row>
    <row r="42" spans="1:10" ht="15" customHeight="1">
      <c r="A42" s="372"/>
      <c r="B42" s="38" t="s">
        <v>273</v>
      </c>
      <c r="C42" s="14" t="s">
        <v>274</v>
      </c>
      <c r="D42" s="15">
        <v>1</v>
      </c>
      <c r="E42" s="15"/>
      <c r="F42" s="185">
        <f t="shared" si="3"/>
        <v>0</v>
      </c>
      <c r="G42" s="15"/>
      <c r="H42" s="364"/>
      <c r="I42" s="362"/>
      <c r="J42" s="15"/>
    </row>
    <row r="43" spans="1:10" ht="24" customHeight="1">
      <c r="A43" s="372"/>
      <c r="B43" s="38"/>
      <c r="C43" s="366" t="s">
        <v>669</v>
      </c>
      <c r="D43" s="366"/>
      <c r="E43" s="366"/>
      <c r="F43" s="366"/>
      <c r="G43" s="366"/>
      <c r="H43" s="364"/>
      <c r="I43" s="362"/>
      <c r="J43" s="15"/>
    </row>
    <row r="44" spans="1:10" ht="41.4" thickBot="1">
      <c r="A44" s="373"/>
      <c r="B44" s="106" t="s">
        <v>137</v>
      </c>
      <c r="C44" s="94" t="s">
        <v>147</v>
      </c>
      <c r="D44" s="95">
        <v>1</v>
      </c>
      <c r="E44" s="216"/>
      <c r="F44" s="107">
        <f>E44*D44</f>
        <v>0</v>
      </c>
      <c r="G44" s="216"/>
      <c r="H44" s="365"/>
      <c r="I44" s="363"/>
      <c r="J44" s="95"/>
    </row>
    <row r="45" spans="1:10" ht="15" thickTop="1">
      <c r="A45" s="371" t="s">
        <v>68</v>
      </c>
      <c r="B45" s="117" t="s">
        <v>140</v>
      </c>
      <c r="C45" s="125" t="s">
        <v>373</v>
      </c>
      <c r="D45" s="115">
        <v>1</v>
      </c>
      <c r="E45" s="226"/>
      <c r="F45" s="108">
        <f>D45*E45</f>
        <v>0</v>
      </c>
      <c r="G45" s="122"/>
      <c r="H45" s="116">
        <f>'Iekārtu tehniskā apkalpošana'!N11</f>
        <v>0</v>
      </c>
      <c r="I45" s="361">
        <f>F45+SUM(H45)</f>
        <v>0</v>
      </c>
      <c r="J45" s="115"/>
    </row>
    <row r="46" spans="1:10" ht="27.75" customHeight="1">
      <c r="A46" s="372"/>
      <c r="B46" s="93" t="s">
        <v>675</v>
      </c>
      <c r="C46" s="366" t="s">
        <v>669</v>
      </c>
      <c r="D46" s="366"/>
      <c r="E46" s="366"/>
      <c r="F46" s="366"/>
      <c r="G46" s="366"/>
      <c r="H46" s="364" t="s">
        <v>39</v>
      </c>
      <c r="I46" s="362"/>
      <c r="J46" s="15"/>
    </row>
    <row r="47" spans="1:10" ht="41.4" thickBot="1">
      <c r="A47" s="373"/>
      <c r="B47" s="106" t="s">
        <v>677</v>
      </c>
      <c r="C47" s="94" t="s">
        <v>278</v>
      </c>
      <c r="D47" s="95">
        <v>1</v>
      </c>
      <c r="E47" s="73"/>
      <c r="F47" s="123">
        <f t="shared" ref="F47" si="4">E47*D47</f>
        <v>0</v>
      </c>
      <c r="G47" s="73"/>
      <c r="H47" s="365"/>
      <c r="I47" s="363"/>
      <c r="J47" s="229"/>
    </row>
    <row r="48" spans="1:10" ht="15" thickTop="1">
      <c r="A48" s="371" t="s">
        <v>69</v>
      </c>
      <c r="B48" s="117" t="s">
        <v>141</v>
      </c>
      <c r="C48" s="125" t="s">
        <v>690</v>
      </c>
      <c r="D48" s="115">
        <v>1</v>
      </c>
      <c r="E48" s="122"/>
      <c r="F48" s="108">
        <f>D48*E48</f>
        <v>0</v>
      </c>
      <c r="G48" s="122"/>
      <c r="H48" s="378" t="s">
        <v>39</v>
      </c>
      <c r="I48" s="367">
        <f>F48</f>
        <v>0</v>
      </c>
      <c r="J48" s="15"/>
    </row>
    <row r="49" spans="1:10" ht="30" customHeight="1">
      <c r="A49" s="372"/>
      <c r="B49" s="93" t="s">
        <v>153</v>
      </c>
      <c r="C49" s="366" t="s">
        <v>669</v>
      </c>
      <c r="D49" s="366"/>
      <c r="E49" s="366"/>
      <c r="F49" s="366"/>
      <c r="G49" s="366"/>
      <c r="H49" s="378"/>
      <c r="I49" s="367"/>
      <c r="J49" s="15"/>
    </row>
    <row r="50" spans="1:10" ht="41.4" thickBot="1">
      <c r="A50" s="373"/>
      <c r="B50" s="106" t="s">
        <v>155</v>
      </c>
      <c r="C50" s="94" t="s">
        <v>278</v>
      </c>
      <c r="D50" s="95">
        <v>1</v>
      </c>
      <c r="E50" s="73"/>
      <c r="F50" s="123">
        <f t="shared" ref="F50" si="5">E50*D50</f>
        <v>0</v>
      </c>
      <c r="G50" s="73"/>
      <c r="H50" s="379"/>
      <c r="I50" s="368"/>
      <c r="J50" s="15"/>
    </row>
    <row r="51" spans="1:10" ht="21" thickTop="1">
      <c r="A51" s="375" t="s">
        <v>863</v>
      </c>
      <c r="B51" s="184" t="s">
        <v>692</v>
      </c>
      <c r="C51" s="217" t="s">
        <v>418</v>
      </c>
      <c r="D51" s="213">
        <v>20</v>
      </c>
      <c r="E51" s="72"/>
      <c r="F51" s="108">
        <f t="shared" ref="F51:F54" si="6">D51*E51</f>
        <v>0</v>
      </c>
      <c r="G51" s="72"/>
      <c r="H51" s="377" t="s">
        <v>39</v>
      </c>
      <c r="I51" s="369">
        <f>SUM(F51:F54)</f>
        <v>0</v>
      </c>
      <c r="J51" s="72"/>
    </row>
    <row r="52" spans="1:10" ht="20.399999999999999">
      <c r="A52" s="376"/>
      <c r="B52" s="38" t="s">
        <v>861</v>
      </c>
      <c r="C52" s="14" t="s">
        <v>419</v>
      </c>
      <c r="D52" s="212">
        <v>5</v>
      </c>
      <c r="E52" s="8"/>
      <c r="F52" s="105">
        <f t="shared" si="6"/>
        <v>0</v>
      </c>
      <c r="G52" s="8"/>
      <c r="H52" s="364"/>
      <c r="I52" s="370"/>
      <c r="J52" s="8"/>
    </row>
    <row r="53" spans="1:10" ht="21" thickTop="1">
      <c r="A53" s="376"/>
      <c r="B53" s="38" t="s">
        <v>862</v>
      </c>
      <c r="C53" s="14" t="s">
        <v>420</v>
      </c>
      <c r="D53" s="212">
        <v>5</v>
      </c>
      <c r="E53" s="8"/>
      <c r="F53" s="105">
        <f t="shared" si="6"/>
        <v>0</v>
      </c>
      <c r="G53" s="8"/>
      <c r="H53" s="364"/>
      <c r="I53" s="370"/>
      <c r="J53" s="8"/>
    </row>
    <row r="54" spans="1:10">
      <c r="A54" s="376"/>
      <c r="B54" s="38" t="s">
        <v>693</v>
      </c>
      <c r="C54" s="14" t="s">
        <v>699</v>
      </c>
      <c r="D54" s="212">
        <v>25</v>
      </c>
      <c r="E54" s="8"/>
      <c r="F54" s="105">
        <f t="shared" si="6"/>
        <v>0</v>
      </c>
      <c r="G54" s="8"/>
      <c r="H54" s="364"/>
      <c r="I54" s="370"/>
      <c r="J54" s="8"/>
    </row>
  </sheetData>
  <mergeCells count="31">
    <mergeCell ref="A1:I1"/>
    <mergeCell ref="A2:I2"/>
    <mergeCell ref="I27:I36"/>
    <mergeCell ref="A4:A9"/>
    <mergeCell ref="A10:A26"/>
    <mergeCell ref="C28:G28"/>
    <mergeCell ref="A27:A36"/>
    <mergeCell ref="C6:G6"/>
    <mergeCell ref="C11:G11"/>
    <mergeCell ref="H11:H26"/>
    <mergeCell ref="I10:I26"/>
    <mergeCell ref="H6:H9"/>
    <mergeCell ref="I4:I9"/>
    <mergeCell ref="A51:A54"/>
    <mergeCell ref="H51:H54"/>
    <mergeCell ref="C38:G38"/>
    <mergeCell ref="C49:G49"/>
    <mergeCell ref="A48:A50"/>
    <mergeCell ref="H48:H50"/>
    <mergeCell ref="A45:A47"/>
    <mergeCell ref="I45:I47"/>
    <mergeCell ref="C46:G46"/>
    <mergeCell ref="H46:H47"/>
    <mergeCell ref="H4:H5"/>
    <mergeCell ref="H28:H36"/>
    <mergeCell ref="A37:A44"/>
    <mergeCell ref="I37:I44"/>
    <mergeCell ref="H38:H44"/>
    <mergeCell ref="C43:G43"/>
    <mergeCell ref="I48:I50"/>
    <mergeCell ref="I51:I5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Saturs</vt:lpstr>
      <vt:lpstr>Obl.pras.</vt:lpstr>
      <vt:lpstr>1</vt:lpstr>
      <vt:lpstr>2</vt:lpstr>
      <vt:lpstr>3</vt:lpstr>
      <vt:lpstr>Ledussk.</vt:lpstr>
      <vt:lpstr>4</vt:lpstr>
      <vt:lpstr>5</vt:lpstr>
      <vt:lpstr>6</vt:lpstr>
      <vt:lpstr>7</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Ginta Kaire-Mače</cp:lastModifiedBy>
  <dcterms:created xsi:type="dcterms:W3CDTF">2015-06-05T18:17:20Z</dcterms:created>
  <dcterms:modified xsi:type="dcterms:W3CDTF">2024-02-08T10:08:39Z</dcterms:modified>
</cp:coreProperties>
</file>