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mc:AlternateContent xmlns:mc="http://schemas.openxmlformats.org/markup-compatibility/2006">
    <mc:Choice Requires="x15">
      <x15ac:absPath xmlns:x15ac="http://schemas.microsoft.com/office/spreadsheetml/2010/11/ac" url="R:\Iepirkumu_un_ligumu_dala\Aktualie iepirkumi\TIRGUS_PRIEKSIZPETES_2023\2024_GADS\BKUS_2024_10_TP_AVAD un NMPON jaunā korpusa aprūpes aprīkojuma iegāde 2. daļa_Ginta\"/>
    </mc:Choice>
  </mc:AlternateContent>
  <xr:revisionPtr revIDLastSave="0" documentId="8_{52CAB39D-7FCC-4443-BA7E-38D5D9142498}" xr6:coauthVersionLast="47" xr6:coauthVersionMax="47" xr10:uidLastSave="{00000000-0000-0000-0000-000000000000}"/>
  <bookViews>
    <workbookView xWindow="-108" yWindow="-108" windowWidth="23256" windowHeight="12576" tabRatio="893" activeTab="12" xr2:uid="{00000000-000D-0000-FFFF-FFFF00000000}"/>
  </bookViews>
  <sheets>
    <sheet name="Saturs" sheetId="74" r:id="rId1"/>
    <sheet name="Obl.pras." sheetId="78" r:id="rId2"/>
    <sheet name="1" sheetId="59" r:id="rId3"/>
    <sheet name="2" sheetId="51" r:id="rId4"/>
    <sheet name="3" sheetId="76" r:id="rId5"/>
    <sheet name="Ledussk." sheetId="49" state="hidden" r:id="rId6"/>
    <sheet name="4" sheetId="53" r:id="rId7"/>
    <sheet name="5" sheetId="56" r:id="rId8"/>
    <sheet name="6" sheetId="75" r:id="rId9"/>
    <sheet name="7" sheetId="47" r:id="rId10"/>
    <sheet name="8" sheetId="77" r:id="rId11"/>
    <sheet name="Iekārtu tehniskā apkalpošana" sheetId="9" r:id="rId12"/>
    <sheet name="Finanšu piedāvājums" sheetId="8" r:id="rId13"/>
  </sheet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1" i="8" l="1"/>
  <c r="I16" i="8"/>
  <c r="I9" i="8"/>
  <c r="I4" i="8"/>
  <c r="H4" i="8"/>
  <c r="F16" i="8" l="1"/>
  <c r="G4" i="74" l="1"/>
  <c r="G3" i="74"/>
  <c r="G5" i="74"/>
  <c r="G6" i="74"/>
  <c r="G7" i="74"/>
  <c r="G8" i="74"/>
  <c r="G9" i="74"/>
  <c r="G2" i="74" l="1"/>
  <c r="F23" i="8" l="1"/>
  <c r="I23" i="8" s="1"/>
  <c r="F22" i="8"/>
  <c r="I22" i="8" s="1"/>
  <c r="F21" i="8"/>
  <c r="F12" i="8"/>
  <c r="F13" i="8"/>
  <c r="F14" i="8"/>
  <c r="F15" i="8"/>
  <c r="F11" i="8"/>
  <c r="F18" i="8"/>
  <c r="F8" i="8"/>
  <c r="F7" i="8" l="1"/>
  <c r="F9" i="8" l="1"/>
  <c r="F19" i="8"/>
  <c r="I19" i="8" s="1"/>
  <c r="F20" i="8" l="1"/>
  <c r="I20" i="8" s="1"/>
  <c r="F4" i="8" l="1"/>
  <c r="F6" i="8" l="1"/>
  <c r="M7" i="9" l="1"/>
  <c r="N7" i="9" s="1"/>
  <c r="M12" i="9" l="1"/>
  <c r="M13" i="9"/>
  <c r="N12" i="9" l="1"/>
</calcChain>
</file>

<file path=xl/sharedStrings.xml><?xml version="1.0" encoding="utf-8"?>
<sst xmlns="http://schemas.openxmlformats.org/spreadsheetml/2006/main" count="614" uniqueCount="422">
  <si>
    <t>1. daļa</t>
  </si>
  <si>
    <t>Piemērs</t>
  </si>
  <si>
    <t>Pretendenta piedāvājums, atsauce uz informatīvo materiālu (Informatīvā materiāla nosaukums, lpp.)</t>
  </si>
  <si>
    <t>Informatīvais materiāls 2, 4.lpp</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</si>
  <si>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</si>
  <si>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</si>
  <si>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</si>
  <si>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</si>
  <si>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</si>
  <si>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</si>
  <si>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</si>
  <si>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</si>
  <si>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</si>
  <si>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</si>
  <si>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</si>
  <si>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</si>
  <si>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</si>
  <si>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</si>
  <si>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</si>
  <si>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</si>
  <si>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</si>
  <si>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</si>
  <si>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Viena periodiski veicamā darba maināmo rezerves daļu izmaksas, ja attiecināms, EUR bez PVN</t>
  </si>
  <si>
    <t>Viena periodiski veicamā darba paredzamais ilgums, stundas</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</si>
  <si>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</si>
  <si>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</si>
  <si>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</si>
  <si>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</si>
  <si>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</si>
  <si>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</si>
  <si>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</si>
  <si>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</si>
  <si>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</si>
  <si>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</si>
  <si>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</si>
  <si>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</si>
  <si>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Summa par iekārtu tehnisko apkalpošanu (ja ražotājs tādu ir paredzējis)</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</si>
  <si>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</si>
  <si>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1. pozīcija</t>
  </si>
  <si>
    <t>Nav attiecināms</t>
  </si>
  <si>
    <t>Iepirkuma pozīcijas numurs</t>
  </si>
  <si>
    <t>Skaits, gab. ***</t>
  </si>
  <si>
    <t>Veicamās funkcijas:</t>
  </si>
  <si>
    <t>Tehniskās prasības:</t>
  </si>
  <si>
    <t>Papildus prasības</t>
  </si>
  <si>
    <t>(norādīt preces ražotāju un modeli)</t>
  </si>
  <si>
    <t>Barošanas avots: 220-230 V, 50-60 Hz, maiņstrāva</t>
  </si>
  <si>
    <t>Mazais medicīniskais ledusskapis</t>
  </si>
  <si>
    <t>Nosaukums: Mazais medicīniskais ledusskapis</t>
  </si>
  <si>
    <t>Zāļu konstantas uzglabāšanas temperatūras uzturēšana.</t>
  </si>
  <si>
    <t>Uzstādāmās temperatūras diapazons ledusskapim vismaz ir +2 līdz +8 ºC</t>
  </si>
  <si>
    <t>Materiāls regulējamajiem plauktiem: režģa plaukti ar plastikāta pārklājumu</t>
  </si>
  <si>
    <t xml:space="preserve">Necaurspīdīgas durvis </t>
  </si>
  <si>
    <t>Divpusējās durvju eņģes (iespēja mainīt durvju atvēršanas virzienu)</t>
  </si>
  <si>
    <t>Temperatūras izmaiņas solis vismaz 0,1 - 0,5 ºC</t>
  </si>
  <si>
    <t>Digitāls vadības displejs</t>
  </si>
  <si>
    <r>
      <t xml:space="preserve">Aukstuma aģents: R600a (vai cits, kura </t>
    </r>
    <r>
      <rPr>
        <i/>
        <sz val="12"/>
        <color theme="1"/>
        <rFont val="Times New Roman"/>
        <family val="1"/>
        <charset val="186"/>
      </rPr>
      <t>GWP (Global Warming Potential)</t>
    </r>
    <r>
      <rPr>
        <sz val="12"/>
        <color theme="1"/>
        <rFont val="Times New Roman"/>
        <family val="1"/>
        <charset val="186"/>
      </rPr>
      <t xml:space="preserve"> ir mazāks par 150)</t>
    </r>
  </si>
  <si>
    <t>Ir temperatūras trauksme, kas norāda, vai ir pārkāpts apakšējais vai augšējais trauksmes slieksnis, izmantojot gan akustiskos, gan vizuālos signālus</t>
  </si>
  <si>
    <t>Iekārtas barošana: 220-240V/50-60Hz ar Eiropas standartiem atbilstošo adapteri.</t>
  </si>
  <si>
    <t>Iespēja veikt attālinātu temperatūras monitoringu, izmantojot ražotāja programmatūru</t>
  </si>
  <si>
    <t>Nodrošināt pieslēgumu BKUS esošajai ledusskapju monitorēšanas programmai vai komplektācijā programmatūra temperatūras monitorēšanai (vismaz 1 licence)</t>
  </si>
  <si>
    <t>Ledusskapja kameras tilpums (Netto ietilpība) : 40 L ± 5%</t>
  </si>
  <si>
    <t>???</t>
  </si>
  <si>
    <t>Kādas durvis?</t>
  </si>
  <si>
    <r>
      <t xml:space="preserve">Regulējamo plauktu skaits vismaz </t>
    </r>
    <r>
      <rPr>
        <sz val="12"/>
        <color rgb="FFFF0000"/>
        <rFont val="Times New Roman"/>
        <family val="1"/>
        <charset val="186"/>
      </rPr>
      <t>5</t>
    </r>
  </si>
  <si>
    <t>cik?</t>
  </si>
  <si>
    <r>
      <t xml:space="preserve">Komplektācija </t>
    </r>
    <r>
      <rPr>
        <i/>
        <sz val="11"/>
        <color theme="1"/>
        <rFont val="Times New Roman"/>
        <family val="1"/>
        <charset val="186"/>
      </rPr>
      <t>(iekļauta iekārtas cenā, tiek piegādāta kopā ar katru iekārtu)</t>
    </r>
    <r>
      <rPr>
        <b/>
        <i/>
        <sz val="11"/>
        <color theme="1"/>
        <rFont val="Times New Roman"/>
        <family val="1"/>
        <charset val="186"/>
      </rPr>
      <t>:</t>
    </r>
  </si>
  <si>
    <t>4.pozīcija</t>
  </si>
  <si>
    <t>5.pozīcija</t>
  </si>
  <si>
    <t>1.pozīcija</t>
  </si>
  <si>
    <t>4.</t>
  </si>
  <si>
    <t>1.</t>
  </si>
  <si>
    <t>1.1.</t>
  </si>
  <si>
    <t>1.1.1.</t>
  </si>
  <si>
    <t>1.2.</t>
  </si>
  <si>
    <t>1.2.1.</t>
  </si>
  <si>
    <t>1.2.2.</t>
  </si>
  <si>
    <t>1.2.3.</t>
  </si>
  <si>
    <t>1.3.</t>
  </si>
  <si>
    <t>1.3.1.</t>
  </si>
  <si>
    <t>1.4.</t>
  </si>
  <si>
    <t>1.4.1.</t>
  </si>
  <si>
    <t>1.4.2.</t>
  </si>
  <si>
    <t>1.4.3.</t>
  </si>
  <si>
    <t xml:space="preserve">1. </t>
  </si>
  <si>
    <t>4.1.</t>
  </si>
  <si>
    <t>4.1.1.</t>
  </si>
  <si>
    <t>4.2.</t>
  </si>
  <si>
    <t>4.2.1.</t>
  </si>
  <si>
    <t>4.2.2.</t>
  </si>
  <si>
    <t>4.2.3.</t>
  </si>
  <si>
    <t>4.2.4.</t>
  </si>
  <si>
    <t>4.2.5.</t>
  </si>
  <si>
    <t>4.2.6.</t>
  </si>
  <si>
    <t>4.2.7.</t>
  </si>
  <si>
    <t>4.2.8.</t>
  </si>
  <si>
    <t>Tehniskās specifikācijas punkta numurs</t>
  </si>
  <si>
    <t>2.4.1.</t>
  </si>
  <si>
    <t>3.1.</t>
  </si>
  <si>
    <t>3.1.1.</t>
  </si>
  <si>
    <t>3.2.</t>
  </si>
  <si>
    <t>3.2.1.</t>
  </si>
  <si>
    <t>3.2.2.</t>
  </si>
  <si>
    <t>3.2.5.</t>
  </si>
  <si>
    <t>2.4.4.</t>
  </si>
  <si>
    <t>(Norādīt piedāvātās iekārtas ražotāju un modeli)</t>
  </si>
  <si>
    <r>
      <rPr>
        <b/>
        <sz val="11"/>
        <color theme="1"/>
        <rFont val="Times New Roman"/>
        <family val="1"/>
        <charset val="186"/>
      </rPr>
      <t xml:space="preserve">Piederumi, saderīgi ar piedāvāto iekārtu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</si>
  <si>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5.</t>
  </si>
  <si>
    <t>6.</t>
  </si>
  <si>
    <t>3.</t>
  </si>
  <si>
    <t>3.4.</t>
  </si>
  <si>
    <t>3.4.1.</t>
  </si>
  <si>
    <t xml:space="preserve">Citi piederumi un zondes, kas nepieciešamas piedāvātajai ierīcei, lai nodrošinātu tehniskajā aprakstā norādīto funkcionalitāti. (rindiņas atļauts papildināt zemāk pēc nepieciešamības, vienā rindiņā ierakstīt ne vairāk kā vienu piederumu) </t>
  </si>
  <si>
    <t>Skaits, gab.***</t>
  </si>
  <si>
    <t>Iekārtu skaits ***</t>
  </si>
  <si>
    <t>Nosaukums</t>
  </si>
  <si>
    <t>7.</t>
  </si>
  <si>
    <t>8.</t>
  </si>
  <si>
    <t>Skaits, gab.*</t>
  </si>
  <si>
    <t>Skaits, gab.**</t>
  </si>
  <si>
    <t xml:space="preserve">Vismaz 2 riteņi bloķējami </t>
  </si>
  <si>
    <t>Galvas lampa</t>
  </si>
  <si>
    <t>Stacionārais otoskops/oftalmpskops</t>
  </si>
  <si>
    <t>Pacientu krēsls</t>
  </si>
  <si>
    <t>Nodrošina apgaismojumu izmeklējumu laikā</t>
  </si>
  <si>
    <t>Valkājama uz galvas ar galvas saiti/ķiveri</t>
  </si>
  <si>
    <t>Galvas saites/ķiveres izmērs individuāli pielāgojams gan horizontāli, gan vertikāli</t>
  </si>
  <si>
    <t>Apgaismojuma nodrošināšanai tiek pielietota LED tehnoloģija</t>
  </si>
  <si>
    <t>Aprīkots ar gaismas spožuma regulēšanu</t>
  </si>
  <si>
    <t>Barošana tiek nodrošināta no uzlādējama akumulatora</t>
  </si>
  <si>
    <t>Akumulators integrēts galvas saitē/ķiverē</t>
  </si>
  <si>
    <t>Darbība no 100 % uzlādēta akumulatora vismaz 4 h</t>
  </si>
  <si>
    <t>Akumulatora uzlāde no 220-240 V, 50 Hz strāvas avota</t>
  </si>
  <si>
    <t>Aprīkots ar akumulatora uzlādes līmeņa indikatoru</t>
  </si>
  <si>
    <t>Svars kopā ar akumulatoru līdz 650 g</t>
  </si>
  <si>
    <r>
      <t xml:space="preserve">Komplektācija </t>
    </r>
    <r>
      <rPr>
        <i/>
        <sz val="11"/>
        <rFont val="Times New Roman"/>
        <family val="1"/>
        <charset val="186"/>
      </rPr>
      <t>(iekļauta iekārtas cenā, tiek piegādāta kopā ar katru iekārtu)</t>
    </r>
    <r>
      <rPr>
        <b/>
        <i/>
        <sz val="11"/>
        <rFont val="Times New Roman"/>
        <family val="1"/>
        <charset val="186"/>
      </rPr>
      <t>:</t>
    </r>
  </si>
  <si>
    <t xml:space="preserve">Gaismas avots </t>
  </si>
  <si>
    <t>Gaismas kabelis</t>
  </si>
  <si>
    <t>Galvas saite</t>
  </si>
  <si>
    <t xml:space="preserve">Citi piederumi / rezerves daļas, kas nepieciešamas piedāvātajai ierīcei, lai nodrošinātu  funkcionalitāti. (rindiņas atļauts papildināt zemāk pēc nepieciešamības, vienā rindiņā ierakstīt ne vairāk kā vienu piederumu) </t>
  </si>
  <si>
    <t>Akumulatori</t>
  </si>
  <si>
    <t>Gaismas temperatūra 4500K +/- 200K</t>
  </si>
  <si>
    <t>Akumulatora uzlādes laiks līdz 100 % ne ilgāks par 5 h</t>
  </si>
  <si>
    <t>Spuldzes „dzīves” ilgums ne mazāks par 50’000h</t>
  </si>
  <si>
    <t xml:space="preserve">Iespēja mainīt apgaismotā laukuma lielumu vismaz no 30 līdz 80 mm pie distances 40 cm </t>
  </si>
  <si>
    <r>
      <t xml:space="preserve">Nosaukums:  Stacionārais otoskops/oftalmpskops </t>
    </r>
    <r>
      <rPr>
        <i/>
        <sz val="11"/>
        <color theme="1"/>
        <rFont val="Times New Roman"/>
        <family val="1"/>
        <charset val="186"/>
      </rPr>
      <t>(Nom. kods 23009001/23009003)</t>
    </r>
  </si>
  <si>
    <t>Otoskops</t>
  </si>
  <si>
    <t>LED apgaismojuma avots</t>
  </si>
  <si>
    <r>
      <t xml:space="preserve">Ierīce saderīga ar HEINE "AllSpec" </t>
    </r>
    <r>
      <rPr>
        <sz val="11"/>
        <color theme="1"/>
        <rFont val="Calibri"/>
        <family val="2"/>
        <charset val="186"/>
      </rPr>
      <t>Ø</t>
    </r>
    <r>
      <rPr>
        <sz val="11"/>
        <color theme="1"/>
        <rFont val="Times New Roman"/>
        <family val="1"/>
        <charset val="186"/>
      </rPr>
      <t xml:space="preserve"> 2,5 mm un 4,0 mm vienreizlietojamiem uzgaļiem </t>
    </r>
  </si>
  <si>
    <t>Instrumenta kātā integrēts gaismas avota ieslēgšanas/izslēgšanas mehānisms</t>
  </si>
  <si>
    <t>Pneimatiskā testa konektors</t>
  </si>
  <si>
    <t>Grozāms skatīšanās logs ar vismaz 3x palielinājumu</t>
  </si>
  <si>
    <t xml:space="preserve">Iespējami vismaz sekojošie gaismas stara veidi: </t>
  </si>
  <si>
    <t>Liels atvērums</t>
  </si>
  <si>
    <t>Mazs atvērums</t>
  </si>
  <si>
    <t>Sprauga</t>
  </si>
  <si>
    <t>Polāro koordinātu mērķis</t>
  </si>
  <si>
    <t>Diapazons vismaz -20,0D līdz + 20,0 D</t>
  </si>
  <si>
    <t>Ar LED apgaismojumu</t>
  </si>
  <si>
    <t>Oftalmoskops</t>
  </si>
  <si>
    <t xml:space="preserve">Pie sienas stiprināma darba stacija nodrošina novietošanu oftolmoskopam un otoskopam </t>
  </si>
  <si>
    <t>Medicīnas piederumu novietošana</t>
  </si>
  <si>
    <t>Plauktiem vismaz 3 pusēs paaugstinātas maliņas, lai novērstu priekšmetu izkrišanu</t>
  </si>
  <si>
    <t>Galds aprīkots ar 4 antistatiskiem riteņiem, vismaz 10 cm diametrā - protektors: termoplastiska gumija vai analogs, neatstāj pēdas</t>
  </si>
  <si>
    <t>Galdiņa gabarītzmēri 70 +/- 10 cm x 45  +/- 5 cm</t>
  </si>
  <si>
    <t xml:space="preserve">Galdiņa augstums 90 cm +/- 10 cm </t>
  </si>
  <si>
    <t>Vismaz vienā sānā ir rokturi vieglākai pārvietošanai</t>
  </si>
  <si>
    <t>Virsmas iespējams dezinficēt ar dezinfekcijas līdzekļiem</t>
  </si>
  <si>
    <t>Ratiņi no nerūsējošā tērauda vai cita nerūsējoša materiāla</t>
  </si>
  <si>
    <t>1. pozīcija - Stacionārais otoskops/oftalmpskops</t>
  </si>
  <si>
    <t>Ausu apskate un izmeklējumu veikšana, Acs anatomisko struktūru novērtēšana</t>
  </si>
  <si>
    <t>1.2.1.1.</t>
  </si>
  <si>
    <t>1.2.1.2.</t>
  </si>
  <si>
    <t>1.2.1.3.</t>
  </si>
  <si>
    <t>1.2.1.4.</t>
  </si>
  <si>
    <t>1.2.1.5</t>
  </si>
  <si>
    <t>1.2.1.6.</t>
  </si>
  <si>
    <t>1.2.1.7.</t>
  </si>
  <si>
    <t>1.2.2.1.</t>
  </si>
  <si>
    <t>1.2.2.2.</t>
  </si>
  <si>
    <t>1.2.2.2.1.</t>
  </si>
  <si>
    <t>1.2.2.2.2.</t>
  </si>
  <si>
    <t>1.2.2.2.3.</t>
  </si>
  <si>
    <t>1.2.2.2.4.</t>
  </si>
  <si>
    <t>1.2.2.3.</t>
  </si>
  <si>
    <t>1.2.2.4.</t>
  </si>
  <si>
    <t>1.2.2.5.</t>
  </si>
  <si>
    <t>Pie sienas stiprināma lādēšanas stacija</t>
  </si>
  <si>
    <t>Barošanas avots: 220-230 V, 50-60 Hz, maiņstrāva vai akumulators (lādēšanu nodrošina pie sienas stiprināma lādēšanas stacija)</t>
  </si>
  <si>
    <t>1.2.3.1.</t>
  </si>
  <si>
    <t>1.2.3.2.</t>
  </si>
  <si>
    <t>1.2.3.3.</t>
  </si>
  <si>
    <t>1.2.3.4.</t>
  </si>
  <si>
    <t>1.2.3.5.</t>
  </si>
  <si>
    <r>
      <t xml:space="preserve">Nosaukums:  Urbjmašīna intraosālās adatas ievadīšanai  </t>
    </r>
    <r>
      <rPr>
        <i/>
        <sz val="11"/>
        <color theme="1"/>
        <rFont val="Times New Roman"/>
        <family val="1"/>
        <charset val="186"/>
      </rPr>
      <t>(Nom. kods 20007011)</t>
    </r>
  </si>
  <si>
    <t>Nodrošina intraosālās adatas ievadīšanu</t>
  </si>
  <si>
    <t>Piemērots gan pieaugušajiem gan pediatriskiem pacientiem</t>
  </si>
  <si>
    <t xml:space="preserve">Mazā adata (pacientiem līdz 3 kg) </t>
  </si>
  <si>
    <t>Vidējā adata (pacientiem no 3 līdz 39 kg)</t>
  </si>
  <si>
    <t xml:space="preserve">Lielā adata (pacientiem virs 40 kg) </t>
  </si>
  <si>
    <t>Adatas fiksācijas plāksteris</t>
  </si>
  <si>
    <t>Darbināms no iekšējās baterijas</t>
  </si>
  <si>
    <t>Paredzamais darbības ilgums vismaz 500 adatu ievadīšanas</t>
  </si>
  <si>
    <t xml:space="preserve">Uz urbjmašīnas roktura baterijas indikators, kurš atspoguļo baterijas stāvokli </t>
  </si>
  <si>
    <t>Urbjmašīnas svars nepārsniedz 500 gramus</t>
  </si>
  <si>
    <t>Uzglabāšanas soma vai kaste</t>
  </si>
  <si>
    <t xml:space="preserve">Otoskops </t>
  </si>
  <si>
    <t>Vienreizlietojamie uzgaļi otoskopam</t>
  </si>
  <si>
    <t>Vienreizlietojamo uzgaļu glabāšanas kaste</t>
  </si>
  <si>
    <t>1.3.2.</t>
  </si>
  <si>
    <t>1.3.3.</t>
  </si>
  <si>
    <t>1.3.4.</t>
  </si>
  <si>
    <t>1.3.5.</t>
  </si>
  <si>
    <r>
      <t xml:space="preserve">Komplektācija </t>
    </r>
    <r>
      <rPr>
        <i/>
        <sz val="11"/>
        <color theme="1"/>
        <rFont val="Times New Roman"/>
        <family val="1"/>
        <charset val="186"/>
      </rPr>
      <t>(iekļauta iekārtas cenā, tiek piegādāta kopā ar katru iekārtu)</t>
    </r>
    <r>
      <rPr>
        <sz val="11"/>
        <color theme="1"/>
        <rFont val="Times New Roman"/>
        <family val="1"/>
        <charset val="186"/>
      </rPr>
      <t>:</t>
    </r>
  </si>
  <si>
    <t>Piederumi, saderīgi ar piedāvāto iekārtu (tiek norādīta cena par katru piederumu atsevišķi, tiks pasūtīti pēc nepieciešamības, papildus norādīto piederumu cena netiek iekļauta vērtējamajā cenā):</t>
  </si>
  <si>
    <t>2.</t>
  </si>
  <si>
    <t>2.2.</t>
  </si>
  <si>
    <t>2.2.1.</t>
  </si>
  <si>
    <t>2.2.2.</t>
  </si>
  <si>
    <t>2.2.3.</t>
  </si>
  <si>
    <t>2.2.4.</t>
  </si>
  <si>
    <t>2.2.5.</t>
  </si>
  <si>
    <t>2.3.</t>
  </si>
  <si>
    <t>2.3.1.</t>
  </si>
  <si>
    <t>2.3.2.</t>
  </si>
  <si>
    <t>2.3.3.</t>
  </si>
  <si>
    <t>2.4.</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</si>
  <si>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</si>
  <si>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 xml:space="preserve">Citi piederumi vai papildus komplektācija, kas nepieciešamas piedāvātajai ierīcei, lai nodrošinātu tehniskajā aprakstā norādīto funkcionalitāti. (rindiņas atļauts papildināt zemāk pēc nepieciešamības, vienā rindiņā ierakstīt ne vairāk kā vienu piederumu) </t>
  </si>
  <si>
    <t xml:space="preserve">3. </t>
  </si>
  <si>
    <t>3.2.3.</t>
  </si>
  <si>
    <t>3.2.4.</t>
  </si>
  <si>
    <r>
      <rPr>
        <b/>
        <sz val="11"/>
        <rFont val="Times New Roman"/>
        <family val="1"/>
        <charset val="186"/>
      </rPr>
      <t>Nosaukums:  Galvas lampa</t>
    </r>
    <r>
      <rPr>
        <sz val="11"/>
        <rFont val="Times New Roman"/>
        <family val="1"/>
        <charset val="186"/>
      </rPr>
      <t xml:space="preserve"> </t>
    </r>
    <r>
      <rPr>
        <i/>
        <sz val="11"/>
        <rFont val="Times New Roman"/>
        <family val="1"/>
        <charset val="186"/>
      </rPr>
      <t>(Nom.kods 20006005)</t>
    </r>
  </si>
  <si>
    <t>3.3.</t>
  </si>
  <si>
    <t>3.3.1.</t>
  </si>
  <si>
    <t>3.3.2.</t>
  </si>
  <si>
    <t>3.3.3.</t>
  </si>
  <si>
    <t>3.4.4.</t>
  </si>
  <si>
    <t>Urbjmašīna intraosālās adatas ievadīšanai</t>
  </si>
  <si>
    <t>4.2.9.</t>
  </si>
  <si>
    <t xml:space="preserve">5. </t>
  </si>
  <si>
    <t>Nosaukums:  Pacientu krēsls</t>
  </si>
  <si>
    <t>Pacienta sēdēšanai izmeklējuma laikā</t>
  </si>
  <si>
    <t xml:space="preserve">Pneimatiski paceļams/nolaižams </t>
  </si>
  <si>
    <t>Sēdvietas diametrs (vai garākā mala) vismaz 40 cm</t>
  </si>
  <si>
    <t>Bez kustīgas pamatnes (bez ritentiņiem), krēsla pamatne ar neslīdošu virsmu krēsla nekustīgai novietošanai uz grīdas</t>
  </si>
  <si>
    <t xml:space="preserve">Aprīkots ar kāju atbalstu </t>
  </si>
  <si>
    <t>Izgatavots no viegli dezinficējama materiāla</t>
  </si>
  <si>
    <t>5. pozīcija - Pacientu krēsls</t>
  </si>
  <si>
    <t>5.1.</t>
  </si>
  <si>
    <t>5.1.1.</t>
  </si>
  <si>
    <t>5.2.</t>
  </si>
  <si>
    <t>5.2.1.</t>
  </si>
  <si>
    <t>5.2.2.</t>
  </si>
  <si>
    <t>5.2.3.</t>
  </si>
  <si>
    <t>5.2.4.</t>
  </si>
  <si>
    <t>5.2.5.</t>
  </si>
  <si>
    <t>5.2.6.</t>
  </si>
  <si>
    <t>5.2.7.</t>
  </si>
  <si>
    <t>Nosaukums:  Ārsta krēsls 1</t>
  </si>
  <si>
    <t>Ārstam sēdēšanai izmeklējumu veikšanas laikā</t>
  </si>
  <si>
    <t>Aprīkots ar riteņiem krēsla pārvietošanai</t>
  </si>
  <si>
    <t>Aprīkots ar roku balstiem</t>
  </si>
  <si>
    <t>6. pozīcija - Ārsta krēsls 1</t>
  </si>
  <si>
    <t xml:space="preserve">6. </t>
  </si>
  <si>
    <t>6.1.</t>
  </si>
  <si>
    <t>6.1.1.</t>
  </si>
  <si>
    <t>6.2.</t>
  </si>
  <si>
    <t>6.2.1.</t>
  </si>
  <si>
    <t>6.2.2.</t>
  </si>
  <si>
    <t>6.2.3.</t>
  </si>
  <si>
    <t>6.2.4.</t>
  </si>
  <si>
    <t>6.2.5.</t>
  </si>
  <si>
    <t>6.2.6.</t>
  </si>
  <si>
    <t>Ārsta krēsls 1</t>
  </si>
  <si>
    <t>6. pozīcija</t>
  </si>
  <si>
    <t>Nosaukums:  Ārsta krēsls 2</t>
  </si>
  <si>
    <t>Aprīkots ar atzveltni</t>
  </si>
  <si>
    <t>Aprīkots ar kāju riņķi (foot ring) kāju atbalstam</t>
  </si>
  <si>
    <t>7. pozīcija - Ārsta krēsls 2</t>
  </si>
  <si>
    <t xml:space="preserve">7. </t>
  </si>
  <si>
    <t>7.1.</t>
  </si>
  <si>
    <t>7.1.1.</t>
  </si>
  <si>
    <t>7.2.</t>
  </si>
  <si>
    <t>7.2.1.</t>
  </si>
  <si>
    <t>7.2.2.</t>
  </si>
  <si>
    <t>7.2.3.</t>
  </si>
  <si>
    <t>7.2.4.</t>
  </si>
  <si>
    <t>7.2.5.</t>
  </si>
  <si>
    <t>7.2.6.</t>
  </si>
  <si>
    <t>Ārsta krēsls 2</t>
  </si>
  <si>
    <t>Nosaukums:  Ķīļveida pozicionēšanas paliktņi</t>
  </si>
  <si>
    <t>Pacientu galvas pozicionēšana ehokardiogrāfijas izmeklējumu veikšanas laikā</t>
  </si>
  <si>
    <t>Ķīļveida forma</t>
  </si>
  <si>
    <t xml:space="preserve">Izgatavots no viegli dezinficējama materiāla </t>
  </si>
  <si>
    <r>
      <t xml:space="preserve">Izmērs 25x20 cm (platums x garums) </t>
    </r>
    <r>
      <rPr>
        <sz val="11"/>
        <color theme="1"/>
        <rFont val="Aptos Narrow"/>
        <family val="2"/>
      </rPr>
      <t>±</t>
    </r>
    <r>
      <rPr>
        <sz val="11"/>
        <color theme="1"/>
        <rFont val="Times New Roman"/>
        <family val="1"/>
        <charset val="186"/>
      </rPr>
      <t>5 cm</t>
    </r>
  </si>
  <si>
    <t>Komplekts sastāv no trīs dažāda augstuma paliktņiem</t>
  </si>
  <si>
    <t>8. pozīcija - Ķīļveida pozicionēšanas paliktņi</t>
  </si>
  <si>
    <t xml:space="preserve">8. </t>
  </si>
  <si>
    <t>8.1.</t>
  </si>
  <si>
    <t>8.1.1.</t>
  </si>
  <si>
    <t>8.2.</t>
  </si>
  <si>
    <t>8.2.1.</t>
  </si>
  <si>
    <t>8.2.2.</t>
  </si>
  <si>
    <t>8.2.3.</t>
  </si>
  <si>
    <t>8.2.4.</t>
  </si>
  <si>
    <t>Ķīļveida pozicionēšanas paliktņi</t>
  </si>
  <si>
    <t>7. pozīcija</t>
  </si>
  <si>
    <t>Bateriju lādētājs</t>
  </si>
  <si>
    <t>8. pozīcija</t>
  </si>
  <si>
    <t xml:space="preserve">4. pozīcija - Ratiņi uz riteņiem </t>
  </si>
  <si>
    <t>7.2.7.</t>
  </si>
  <si>
    <t>Iespēja izvēlēties krēsla krāsu pie pasūtīšanas</t>
  </si>
  <si>
    <t>6.2.7.</t>
  </si>
  <si>
    <t>5.2.8.</t>
  </si>
  <si>
    <t xml:space="preserve">Sēdvietas diametrs (vai garākā mala) vismaz 40 cm </t>
  </si>
  <si>
    <t>nr.</t>
  </si>
  <si>
    <t>Obligātās prasības iekārtām un iesniegtajam piedāvājumam</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</si>
  <si>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</si>
  <si>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</si>
  <si>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</si>
  <si>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</si>
  <si>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</si>
  <si>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</si>
  <si>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</si>
  <si>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Izmaksas norādīt sadaļā "Iekārtu tehniskā apkalpošana"</t>
  </si>
  <si>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</si>
  <si>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</si>
  <si>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</si>
  <si>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</si>
  <si>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</si>
  <si>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</si>
  <si>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</si>
  <si>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</si>
  <si>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</si>
  <si>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</si>
  <si>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</si>
  <si>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</si>
  <si>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</si>
  <si>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</si>
  <si>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</si>
  <si>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</si>
  <si>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2"/>
        <rFont val="Times New Roman"/>
        <family val="1"/>
        <charset val="186"/>
      </rPr>
      <t>Tehniskā uzraudzība jād</t>
    </r>
    <r>
      <rPr>
        <sz val="12"/>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</si>
  <si>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</si>
  <si>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</si>
  <si>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</si>
  <si>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</si>
  <si>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</si>
  <si>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</si>
  <si>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</si>
  <si>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</si>
  <si>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</si>
  <si>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</si>
  <si>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</si>
  <si>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</si>
  <si>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</si>
  <si>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</si>
  <si>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</si>
  <si>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</si>
  <si>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</si>
  <si>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</si>
  <si>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</si>
  <si>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Skaits***</t>
  </si>
  <si>
    <t>Kopā</t>
  </si>
  <si>
    <t>Cena (A), maksimālais punktu skaits</t>
  </si>
  <si>
    <t>Jānorāda Preces ražotāja noteiktais preces maksimālais lietošanas ilgums (gados) (B), maksimālais punktu skaits</t>
  </si>
  <si>
    <t>Rokturis, kas piemērots regulārai dezinfekcijai</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</si>
  <si>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</si>
  <si>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</si>
  <si>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</si>
  <si>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r>
      <t>Jānorāda Preces ražotāja noteiktais preces maksimālais lietošanas ilgums (</t>
    </r>
    <r>
      <rPr>
        <i/>
        <sz val="11"/>
        <color theme="1"/>
        <rFont val="Times New Roman"/>
        <family val="1"/>
        <charset val="186"/>
      </rPr>
      <t>gados</t>
    </r>
    <r>
      <rPr>
        <sz val="11"/>
        <color theme="1"/>
        <rFont val="Times New Roman"/>
        <family val="1"/>
        <charset val="186"/>
      </rPr>
      <t>)</t>
    </r>
  </si>
  <si>
    <t>C</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</si>
  <si>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</si>
  <si>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</si>
  <si>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</si>
  <si>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</si>
  <si>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</si>
  <si>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</si>
  <si>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t>Preces maksimālais lietošanas ilgums</t>
  </si>
  <si>
    <t>Elektroenerģijas patēriņš</t>
  </si>
  <si>
    <t>∑</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</si>
  <si>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t>
    </r>
  </si>
  <si>
    <t xml:space="preserve">Komisija katrā daļā piešķir īpatsvaru (punktu skaitu), šādā kārtībā:
1) A (Preču kopējās izmaksas) un C (Elektroenerģijas patēriņš) daļai - viszemākajai vērtība tiek piešķirts maksimālais punktu skaits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</si>
  <si>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 xml:space="preserve">Apgaismojums vismaz 30 000 Lux pie distances 40 mm </t>
  </si>
  <si>
    <t xml:space="preserve">Aprīkots ar 2 vai 3 plauktiem </t>
  </si>
  <si>
    <t>Augstums regulējams diapazonā vismaz 47-65 cm</t>
  </si>
  <si>
    <t>Ar atzveltni, kas nosedz vismaz pusi muguras virsmas (vismaz 40x40 cm)</t>
  </si>
  <si>
    <t>Pneimatiski regulējams augstums diapazonā vismaz 47 - 65 cm</t>
  </si>
  <si>
    <t>Aprīkots ar atzveltni, kas nosedz vismaz pusi muguras virsmas (vismaz 40x40 cm)</t>
  </si>
  <si>
    <t>Pneimatiski regulējams augstums diapazonā vismaz 47-59 cm</t>
  </si>
  <si>
    <t>Sēdvietas diametrs diapazonā no 37 līdz 45 cm</t>
  </si>
  <si>
    <t>Adatas fiksācijas plāksteris (ja attiecināms)</t>
  </si>
  <si>
    <t xml:space="preserve">Piedāvātas Preces atbilstības deklarācijas kopija. </t>
  </si>
  <si>
    <t xml:space="preserve">Iepirkums sadalīts 8 pozīcijās, līgums tiks slēgts par katru pozīciju atsevišķi, parakstot vispārīgo vienošanos. </t>
  </si>
  <si>
    <t>2.pozīcija</t>
  </si>
  <si>
    <t>2.4.2.</t>
  </si>
  <si>
    <t>2.4.3.</t>
  </si>
  <si>
    <t>2.4.5.</t>
  </si>
  <si>
    <t>3. pozīcija</t>
  </si>
  <si>
    <t>3. pozīcija - Galvas lampa</t>
  </si>
  <si>
    <t>3.2.6.</t>
  </si>
  <si>
    <t>3.2.7.</t>
  </si>
  <si>
    <t>3.2.8.</t>
  </si>
  <si>
    <t>3.2.9.</t>
  </si>
  <si>
    <t>3.2.10.</t>
  </si>
  <si>
    <t>3.2.11.</t>
  </si>
  <si>
    <t>3.2.12.</t>
  </si>
  <si>
    <t>3.2.13.</t>
  </si>
  <si>
    <t>3.2.14.</t>
  </si>
  <si>
    <t>3.2.15.</t>
  </si>
  <si>
    <t>2. pozīcija - Urbjmašīna intraosālās adatas ievadīšanai</t>
  </si>
  <si>
    <t>2.3.4.</t>
  </si>
  <si>
    <t>2.3.5.</t>
  </si>
  <si>
    <t xml:space="preserve">Pozīcijās 1. pozīcijā tiks vērtēta iekārtas, piederumu un uzturēšanas cenu summa, 2. pozīcijā tiks vērtēta iekārtas un piederumu cenu summa, 3., - 8. pozīcijā tiks vērtēta iekārtas cenu summa. Līguma slēgšanas tiesības saimnieciski izdevīgākajam piedāvājumam. </t>
  </si>
  <si>
    <t>Preces/ iekārtas elektroenerģijas patēriņš vai Preces/Iekārtas energoefektivitāte  (C), maksimālais punktu skaits</t>
  </si>
  <si>
    <r>
      <t xml:space="preserve">Prece tiek piegādāta 90 dienu laikā, lūdzam norādīt iekārtas piegādes laiku. </t>
    </r>
    <r>
      <rPr>
        <b/>
        <sz val="11"/>
        <color rgb="FFFF0000"/>
        <rFont val="Times New Roman"/>
        <family val="1"/>
        <charset val="186"/>
      </rPr>
      <t xml:space="preserve">Paredzamais iekārtu uzstādīšanas laiks ir 2024. gada jūlijs, preču pasūtīšana tiks veikta pēc nepieciešamības 2024. gadā. </t>
    </r>
  </si>
  <si>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dokumentāciju par šo darbu izpildi.</t>
  </si>
  <si>
    <t xml:space="preserve">Lādēšanas stacija nodrošina iekārtu lādēšanu </t>
  </si>
  <si>
    <t xml:space="preserve">Otftalmoskops un otoskops ar lādēšanas staciju savienos ar elastīgu vadu, kas nodrošina vismaz 3 metru kustību diapazonu </t>
  </si>
  <si>
    <t>Vēlama instrumenta automātiska ieslēgšanās noņemot no lādēšanas stacijas</t>
  </si>
  <si>
    <r>
      <rPr>
        <b/>
        <sz val="12"/>
        <color theme="1"/>
        <rFont val="Times New Roman"/>
        <family val="1"/>
        <charset val="186"/>
      </rPr>
      <t xml:space="preserve">Nosaukums:  Ratiņi uz riteņiem  </t>
    </r>
    <r>
      <rPr>
        <i/>
        <sz val="12"/>
        <color theme="1"/>
        <rFont val="Times New Roman"/>
        <family val="1"/>
        <charset val="186"/>
      </rPr>
      <t>(Nom. kods 22002001)</t>
    </r>
  </si>
  <si>
    <t xml:space="preserve">Ratiņi uz riteņiem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</si>
</sst>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 numFmtId="168" formatCode="_-&quot;€&quot;\ * #,##0.00_-;\-&quot;€&quot;\ * #,##0.00_-;_-&quot;€&quot;\ * &quot;-&quot;??_-;_-@_-"/>
  </numFmts>
  <fonts count="78">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sz val="12"/>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b/>
      <sz val="12"/>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i/>
      <sz val="8"/>
      <name val="Times New Roman"/>
      <family val="1"/>
      <charset val="186"/>
    </font>
    <font>
      <sz val="11"/>
      <color theme="1"/>
      <name val="Calibri"/>
      <family val="2"/>
      <scheme val="minor"/>
    </font>
    <font>
      <sz val="11"/>
      <color indexed="8"/>
      <name val="Calibri"/>
      <family val="2"/>
      <charset val="186"/>
    </font>
    <font>
      <sz val="10"/>
      <name val="Arial"/>
      <family val="2"/>
      <charset val="186"/>
    </font>
    <font>
      <sz val="10"/>
      <name val="Helv"/>
    </font>
    <font>
      <sz val="10"/>
      <color rgb="FF000000"/>
      <name val="RotisSansSerif"/>
      <charset val="186"/>
    </font>
    <font>
      <sz val="11"/>
      <color rgb="FF000000"/>
      <name val="Calibri"/>
      <family val="2"/>
      <charset val="186"/>
    </font>
    <font>
      <sz val="10"/>
      <color theme="1"/>
      <name val="Times New Roman"/>
      <family val="1"/>
      <charset val="186"/>
    </font>
    <font>
      <sz val="8"/>
      <name val="Calibri"/>
      <family val="2"/>
      <scheme val="minor"/>
    </font>
    <font>
      <sz val="8"/>
      <color theme="1"/>
      <name val="Times New Roman"/>
      <family val="1"/>
      <charset val="186"/>
    </font>
    <font>
      <b/>
      <sz val="11"/>
      <color rgb="FF000000"/>
      <name val="Times New Roman"/>
      <family val="1"/>
      <charset val="186"/>
    </font>
    <font>
      <sz val="11.5"/>
      <color theme="1"/>
      <name val="Times New Roman"/>
      <family val="1"/>
      <charset val="186"/>
    </font>
    <font>
      <b/>
      <i/>
      <sz val="11"/>
      <color theme="1"/>
      <name val="Times New Roman"/>
      <family val="1"/>
      <charset val="186"/>
    </font>
    <font>
      <sz val="10"/>
      <color theme="1"/>
      <name val="Times New Roman"/>
      <family val="1"/>
    </font>
    <font>
      <i/>
      <sz val="12"/>
      <color theme="1"/>
      <name val="Times New Roman"/>
      <family val="1"/>
      <charset val="186"/>
    </font>
    <font>
      <b/>
      <sz val="11"/>
      <name val="Times New Roman"/>
      <family val="1"/>
      <charset val="186"/>
    </font>
    <font>
      <sz val="11"/>
      <color rgb="FF000000"/>
      <name val="Calibri"/>
      <family val="2"/>
      <charset val="1"/>
    </font>
    <font>
      <sz val="10"/>
      <color rgb="FF000000"/>
      <name val="RotisSansSerif"/>
      <family val="2"/>
      <charset val="186"/>
    </font>
    <font>
      <b/>
      <sz val="8"/>
      <color rgb="FF000000"/>
      <name val="Times New Roman"/>
      <family val="1"/>
      <charset val="186"/>
    </font>
    <font>
      <sz val="11"/>
      <color theme="1"/>
      <name val="Calibri"/>
      <family val="2"/>
      <charset val="186"/>
    </font>
    <font>
      <sz val="11"/>
      <name val="Times New Roman"/>
      <family val="1"/>
    </font>
    <font>
      <b/>
      <sz val="12"/>
      <color theme="1"/>
      <name val="Times New Roman"/>
      <family val="1"/>
      <charset val="186"/>
    </font>
    <font>
      <u/>
      <sz val="11"/>
      <color theme="10"/>
      <name val="Calibri"/>
      <family val="2"/>
      <scheme val="minor"/>
    </font>
    <font>
      <u/>
      <sz val="11"/>
      <name val="Times New Roman"/>
      <family val="1"/>
      <charset val="186"/>
    </font>
    <font>
      <sz val="11.5"/>
      <name val="Times New Roman"/>
      <family val="1"/>
      <charset val="186"/>
    </font>
    <font>
      <i/>
      <sz val="11"/>
      <name val="Times New Roman"/>
      <family val="1"/>
      <charset val="186"/>
    </font>
    <font>
      <b/>
      <i/>
      <sz val="11"/>
      <name val="Times New Roman"/>
      <family val="1"/>
      <charset val="186"/>
    </font>
    <font>
      <sz val="11"/>
      <color indexed="8"/>
      <name val="Times New Roman"/>
      <family val="1"/>
      <charset val="186"/>
    </font>
    <font>
      <sz val="11"/>
      <color theme="1"/>
      <name val="Aptos Narrow"/>
      <family val="2"/>
    </font>
    <font>
      <sz val="8"/>
      <color theme="1"/>
      <name val="Times New Roman"/>
      <family val="1"/>
    </font>
    <font>
      <sz val="8"/>
      <color rgb="FF000000"/>
      <name val="Times New Roman"/>
      <family val="1"/>
    </font>
    <font>
      <i/>
      <sz val="8"/>
      <name val="Times New Roman"/>
      <family val="1"/>
    </font>
    <font>
      <sz val="11.5"/>
      <color rgb="FFFF0000"/>
      <name val="Times New Roman"/>
      <family val="1"/>
    </font>
    <font>
      <sz val="11"/>
      <color rgb="FFFF0000"/>
      <name val="Times New Roman"/>
      <family val="1"/>
    </font>
    <font>
      <b/>
      <sz val="11"/>
      <color theme="1"/>
      <name val="Calibri"/>
      <family val="2"/>
      <charset val="186"/>
      <scheme val="minor"/>
    </font>
    <font>
      <b/>
      <sz val="11"/>
      <color rgb="FFFF0000"/>
      <name val="Times New Roman"/>
      <family val="1"/>
      <charset val="186"/>
    </font>
    <font>
      <i/>
      <u/>
      <sz val="11"/>
      <color theme="1"/>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sz val="10"/>
      <color rgb="FF000000"/>
      <name val="Times New Roman"/>
      <family val="1"/>
      <charset val="186"/>
    </font>
    <font>
      <sz val="18"/>
      <color theme="1"/>
      <name val="Times New Roman"/>
      <family val="1"/>
      <charset val="186"/>
    </font>
  </fonts>
  <fills count="14">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rgb="FFA6A6A6"/>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s>
  <cellStyleXfs count="543">
    <xf numFmtId="0" fontId="0" fillId="0" borderId="0"/>
    <xf numFmtId="0" fontId="19" fillId="0" borderId="0"/>
    <xf numFmtId="9" fontId="36" fillId="0" borderId="0" applyFont="0" applyFill="0" applyBorder="0" applyAlignment="0" applyProtection="0"/>
    <xf numFmtId="0" fontId="10" fillId="0" borderId="0"/>
    <xf numFmtId="168" fontId="36" fillId="0" borderId="0" applyFont="0" applyFill="0" applyBorder="0" applyAlignment="0" applyProtection="0"/>
    <xf numFmtId="0" fontId="37" fillId="0" borderId="0"/>
    <xf numFmtId="0" fontId="37" fillId="0" borderId="0"/>
    <xf numFmtId="0" fontId="10" fillId="0" borderId="0"/>
    <xf numFmtId="0" fontId="10" fillId="0" borderId="0"/>
    <xf numFmtId="0" fontId="40" fillId="0" borderId="0" applyNumberFormat="0" applyBorder="0" applyProtection="0"/>
    <xf numFmtId="0" fontId="38" fillId="0" borderId="0"/>
    <xf numFmtId="0" fontId="38" fillId="0" borderId="0"/>
    <xf numFmtId="0" fontId="40" fillId="0" borderId="0" applyNumberFormat="0" applyBorder="0" applyProtection="0"/>
    <xf numFmtId="0" fontId="38" fillId="0" borderId="0"/>
    <xf numFmtId="0" fontId="38" fillId="0" borderId="0"/>
    <xf numFmtId="0" fontId="36" fillId="0" borderId="0"/>
    <xf numFmtId="0" fontId="38" fillId="0" borderId="0"/>
    <xf numFmtId="0" fontId="41" fillId="0" borderId="0"/>
    <xf numFmtId="167" fontId="42"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6" fillId="0" borderId="0"/>
    <xf numFmtId="0" fontId="10" fillId="0" borderId="0"/>
    <xf numFmtId="0" fontId="36" fillId="0" borderId="0"/>
    <xf numFmtId="0" fontId="39" fillId="0" borderId="0"/>
    <xf numFmtId="0" fontId="38" fillId="0" borderId="0"/>
    <xf numFmtId="0" fontId="38" fillId="0" borderId="0" applyFill="0" applyBorder="0" applyAlignment="0" applyProtection="0"/>
    <xf numFmtId="167" fontId="42" fillId="0" borderId="0">
      <alignment vertical="center" wrapText="1"/>
    </xf>
    <xf numFmtId="0" fontId="9" fillId="0" borderId="0"/>
    <xf numFmtId="0" fontId="38" fillId="0" borderId="0"/>
    <xf numFmtId="0" fontId="36" fillId="0" borderId="0"/>
    <xf numFmtId="0" fontId="8" fillId="0" borderId="0"/>
    <xf numFmtId="0" fontId="7" fillId="0" borderId="0"/>
    <xf numFmtId="167" fontId="36" fillId="0" borderId="0"/>
    <xf numFmtId="0" fontId="7" fillId="0" borderId="0"/>
    <xf numFmtId="0" fontId="6" fillId="0" borderId="0"/>
    <xf numFmtId="0" fontId="36" fillId="0" borderId="0"/>
    <xf numFmtId="0" fontId="5" fillId="0" borderId="0"/>
    <xf numFmtId="0" fontId="5" fillId="0" borderId="0"/>
    <xf numFmtId="0" fontId="5" fillId="0" borderId="0"/>
    <xf numFmtId="0" fontId="5" fillId="0" borderId="0"/>
    <xf numFmtId="0" fontId="4" fillId="0" borderId="0"/>
    <xf numFmtId="0" fontId="3" fillId="0" borderId="0"/>
    <xf numFmtId="0" fontId="3" fillId="0" borderId="0"/>
    <xf numFmtId="0" fontId="37" fillId="0" borderId="0">
      <alignment vertical="center"/>
    </xf>
    <xf numFmtId="0" fontId="2" fillId="0" borderId="0"/>
    <xf numFmtId="0" fontId="38" fillId="0" borderId="0"/>
    <xf numFmtId="0" fontId="2" fillId="0" borderId="0"/>
    <xf numFmtId="0" fontId="38"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37" fillId="0" borderId="0" applyNumberFormat="0" applyFill="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38" fillId="0" borderId="0"/>
    <xf numFmtId="0" fontId="2" fillId="0" borderId="0"/>
    <xf numFmtId="0" fontId="38"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1" fillId="0" borderId="0"/>
    <xf numFmtId="9" fontId="51" fillId="0" borderId="0" applyBorder="0" applyProtection="0"/>
    <xf numFmtId="167" fontId="2" fillId="0" borderId="0"/>
    <xf numFmtId="167" fontId="2" fillId="0" borderId="0"/>
    <xf numFmtId="167" fontId="36" fillId="0" borderId="0"/>
    <xf numFmtId="167" fontId="2" fillId="0" borderId="0"/>
    <xf numFmtId="167" fontId="41" fillId="0" borderId="0"/>
    <xf numFmtId="167" fontId="2" fillId="0" borderId="0"/>
    <xf numFmtId="167" fontId="2" fillId="0" borderId="0"/>
    <xf numFmtId="167" fontId="2" fillId="0" borderId="0"/>
    <xf numFmtId="167" fontId="36" fillId="0" borderId="0"/>
    <xf numFmtId="167" fontId="2" fillId="0" borderId="0"/>
    <xf numFmtId="167" fontId="2" fillId="0" borderId="0"/>
    <xf numFmtId="167" fontId="38" fillId="0" borderId="0"/>
    <xf numFmtId="167" fontId="38" fillId="0" borderId="0"/>
    <xf numFmtId="167" fontId="2" fillId="0" borderId="0"/>
    <xf numFmtId="167" fontId="2" fillId="0" borderId="0"/>
    <xf numFmtId="167" fontId="38" fillId="0" borderId="0"/>
    <xf numFmtId="167" fontId="39" fillId="0" borderId="0"/>
    <xf numFmtId="167" fontId="36" fillId="0" borderId="0"/>
    <xf numFmtId="167" fontId="2" fillId="0" borderId="0"/>
    <xf numFmtId="167" fontId="2" fillId="0" borderId="0"/>
    <xf numFmtId="167" fontId="2" fillId="0" borderId="0"/>
    <xf numFmtId="167" fontId="38" fillId="0" borderId="0"/>
    <xf numFmtId="167" fontId="2" fillId="0" borderId="0"/>
    <xf numFmtId="167" fontId="2" fillId="0" borderId="0"/>
    <xf numFmtId="167" fontId="19" fillId="0" borderId="0"/>
    <xf numFmtId="167" fontId="36" fillId="0" borderId="0"/>
    <xf numFmtId="167" fontId="2" fillId="0" borderId="0"/>
    <xf numFmtId="167" fontId="2" fillId="0" borderId="0"/>
    <xf numFmtId="167" fontId="37" fillId="0" borderId="0"/>
    <xf numFmtId="167" fontId="36" fillId="0" borderId="0"/>
    <xf numFmtId="167" fontId="38" fillId="0" borderId="0"/>
    <xf numFmtId="167" fontId="37" fillId="0" borderId="0"/>
    <xf numFmtId="167" fontId="2"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52" fillId="0" borderId="0" applyNumberFormat="0" applyBorder="0" applyProtection="0"/>
    <xf numFmtId="0" fontId="52"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43" fontId="36" fillId="0" borderId="0" applyFont="0" applyFill="0" applyBorder="0" applyAlignment="0" applyProtection="0"/>
    <xf numFmtId="0" fontId="1" fillId="0" borderId="0"/>
    <xf numFmtId="0" fontId="51" fillId="0" borderId="0"/>
    <xf numFmtId="0" fontId="1" fillId="0" borderId="0"/>
    <xf numFmtId="0" fontId="1" fillId="0" borderId="0"/>
    <xf numFmtId="0" fontId="41" fillId="0" borderId="0"/>
    <xf numFmtId="0" fontId="57"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6" fillId="0" borderId="0" applyFont="0" applyFill="0" applyBorder="0" applyAlignment="0" applyProtection="0"/>
    <xf numFmtId="43" fontId="36" fillId="0" borderId="0" applyFont="0" applyFill="0" applyBorder="0" applyAlignment="0" applyProtection="0"/>
    <xf numFmtId="0" fontId="1" fillId="0" borderId="0"/>
  </cellStyleXfs>
  <cellXfs count="284">
    <xf numFmtId="0" fontId="0" fillId="0" borderId="0" xfId="0"/>
    <xf numFmtId="0" fontId="11" fillId="2" borderId="1" xfId="0" applyFont="1" applyFill="1" applyBorder="1"/>
    <xf numFmtId="0" fontId="11" fillId="0" borderId="0" xfId="0" applyFont="1"/>
    <xf numFmtId="0" fontId="0" fillId="0" borderId="0" xfId="0" applyAlignment="1">
      <alignment wrapText="1"/>
    </xf>
    <xf numFmtId="0" fontId="11" fillId="0" borderId="0" xfId="0" applyFont="1" applyAlignment="1">
      <alignment wrapText="1"/>
    </xf>
    <xf numFmtId="0" fontId="11" fillId="0" borderId="1" xfId="0" applyFont="1" applyBorder="1" applyAlignment="1">
      <alignment horizontal="center" vertical="center"/>
    </xf>
    <xf numFmtId="0" fontId="11" fillId="0" borderId="1" xfId="0" applyFont="1" applyBorder="1" applyAlignment="1">
      <alignment wrapText="1"/>
    </xf>
    <xf numFmtId="0" fontId="11" fillId="0" borderId="1" xfId="0" applyFont="1" applyBorder="1"/>
    <xf numFmtId="0" fontId="0" fillId="0" borderId="1" xfId="0" applyBorder="1"/>
    <xf numFmtId="0" fontId="13" fillId="0" borderId="0" xfId="0" applyFont="1" applyAlignment="1">
      <alignment wrapText="1"/>
    </xf>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xf>
    <xf numFmtId="0" fontId="16" fillId="0" borderId="0" xfId="0" applyFont="1" applyAlignment="1">
      <alignment horizontal="justify" vertical="center"/>
    </xf>
    <xf numFmtId="0" fontId="16"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1" fillId="0" borderId="0" xfId="0" applyFont="1" applyAlignment="1">
      <alignment horizontal="center" vertical="center"/>
    </xf>
    <xf numFmtId="0" fontId="21" fillId="0" borderId="1" xfId="0" applyFont="1" applyBorder="1" applyAlignment="1">
      <alignment horizontal="justify" vertical="center" wrapText="1"/>
    </xf>
    <xf numFmtId="0" fontId="24" fillId="0" borderId="6" xfId="0" applyFont="1" applyBorder="1" applyAlignment="1">
      <alignment horizontal="center" vertical="center" wrapText="1"/>
    </xf>
    <xf numFmtId="0" fontId="26" fillId="0" borderId="6" xfId="0" applyFont="1" applyBorder="1" applyAlignment="1">
      <alignment horizontal="center" vertical="center" wrapText="1"/>
    </xf>
    <xf numFmtId="0" fontId="24" fillId="5" borderId="1" xfId="0" applyFont="1" applyFill="1" applyBorder="1" applyAlignment="1">
      <alignment horizontal="center" vertical="center" wrapText="1"/>
    </xf>
    <xf numFmtId="0" fontId="24" fillId="0" borderId="1" xfId="0" applyFont="1" applyBorder="1" applyAlignment="1">
      <alignment horizontal="justify"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7" fillId="0" borderId="1" xfId="0" applyFont="1" applyBorder="1"/>
    <xf numFmtId="0" fontId="24" fillId="4" borderId="1" xfId="0" applyFont="1" applyFill="1" applyBorder="1" applyAlignment="1">
      <alignment horizontal="justify" vertical="center" wrapText="1"/>
    </xf>
    <xf numFmtId="0" fontId="25" fillId="0" borderId="1" xfId="1" applyFont="1" applyBorder="1" applyAlignment="1">
      <alignment horizontal="center" vertical="center" wrapText="1"/>
    </xf>
    <xf numFmtId="0" fontId="28" fillId="0" borderId="1" xfId="1" applyFont="1" applyBorder="1" applyAlignment="1">
      <alignment horizontal="center" wrapText="1"/>
    </xf>
    <xf numFmtId="0" fontId="30" fillId="0" borderId="0" xfId="0" applyFont="1" applyAlignment="1">
      <alignment horizontal="justify" vertical="center"/>
    </xf>
    <xf numFmtId="0" fontId="30" fillId="0" borderId="0" xfId="0" applyFont="1" applyAlignment="1">
      <alignment horizontal="justify" vertical="center" wrapText="1"/>
    </xf>
    <xf numFmtId="0" fontId="33" fillId="0" borderId="0" xfId="0" applyFont="1"/>
    <xf numFmtId="0" fontId="30" fillId="0" borderId="6" xfId="0" applyFont="1" applyBorder="1" applyAlignment="1">
      <alignment horizontal="justify" vertical="center" wrapText="1"/>
    </xf>
    <xf numFmtId="0" fontId="30" fillId="4" borderId="6" xfId="0" applyFont="1" applyFill="1" applyBorder="1" applyAlignment="1">
      <alignment horizontal="justify" vertical="center" wrapText="1"/>
    </xf>
    <xf numFmtId="0" fontId="22" fillId="0" borderId="6" xfId="1" applyFont="1" applyBorder="1" applyAlignment="1">
      <alignment horizontal="center" vertical="center" wrapText="1"/>
    </xf>
    <xf numFmtId="0" fontId="30" fillId="0" borderId="6" xfId="0" applyFont="1" applyBorder="1" applyAlignment="1">
      <alignment horizontal="center" vertical="center" wrapText="1"/>
    </xf>
    <xf numFmtId="0" fontId="31" fillId="0" borderId="6" xfId="0" applyFont="1" applyBorder="1" applyAlignment="1">
      <alignment horizontal="center" vertical="center" wrapText="1"/>
    </xf>
    <xf numFmtId="0" fontId="30" fillId="5" borderId="1" xfId="0" applyFont="1" applyFill="1" applyBorder="1" applyAlignment="1">
      <alignment horizontal="center" vertical="center" wrapText="1"/>
    </xf>
    <xf numFmtId="0" fontId="30" fillId="0" borderId="1" xfId="0" applyFont="1" applyBorder="1" applyAlignment="1">
      <alignment horizontal="justify" vertical="center" wrapText="1"/>
    </xf>
    <xf numFmtId="0" fontId="35" fillId="0" borderId="1" xfId="0" applyFont="1" applyBorder="1" applyAlignment="1">
      <alignment horizontal="justify" vertical="center" wrapText="1"/>
    </xf>
    <xf numFmtId="0" fontId="30" fillId="0" borderId="1" xfId="0" applyFont="1" applyBorder="1" applyAlignment="1">
      <alignment horizontal="justify" vertical="center"/>
    </xf>
    <xf numFmtId="166" fontId="30" fillId="0" borderId="1" xfId="0" applyNumberFormat="1" applyFont="1" applyBorder="1" applyAlignment="1">
      <alignment horizontal="justify" vertical="center"/>
    </xf>
    <xf numFmtId="164" fontId="30" fillId="0" borderId="1" xfId="0" applyNumberFormat="1" applyFont="1" applyBorder="1" applyAlignment="1">
      <alignment vertical="center"/>
    </xf>
    <xf numFmtId="0" fontId="33" fillId="0" borderId="1" xfId="0" applyFont="1" applyBorder="1"/>
    <xf numFmtId="0" fontId="30" fillId="0" borderId="1" xfId="0" applyFont="1" applyBorder="1" applyAlignment="1">
      <alignment horizontal="center" vertical="center"/>
    </xf>
    <xf numFmtId="0" fontId="16" fillId="0" borderId="8" xfId="0" applyFont="1" applyBorder="1" applyAlignment="1">
      <alignment horizontal="justify" vertical="center" wrapText="1"/>
    </xf>
    <xf numFmtId="0" fontId="11" fillId="2" borderId="1" xfId="0" applyFont="1" applyFill="1" applyBorder="1" applyAlignment="1">
      <alignment wrapText="1"/>
    </xf>
    <xf numFmtId="0" fontId="12" fillId="6" borderId="1" xfId="0" applyFont="1" applyFill="1" applyBorder="1"/>
    <xf numFmtId="49" fontId="11" fillId="2" borderId="1" xfId="0" applyNumberFormat="1" applyFont="1" applyFill="1" applyBorder="1"/>
    <xf numFmtId="49" fontId="11" fillId="0" borderId="1" xfId="0" applyNumberFormat="1" applyFont="1" applyBorder="1"/>
    <xf numFmtId="0" fontId="12" fillId="6" borderId="1" xfId="0" applyFont="1" applyFill="1" applyBorder="1" applyAlignment="1">
      <alignment wrapText="1"/>
    </xf>
    <xf numFmtId="49" fontId="12" fillId="6" borderId="1" xfId="0" applyNumberFormat="1" applyFont="1" applyFill="1" applyBorder="1"/>
    <xf numFmtId="0" fontId="12" fillId="6" borderId="1" xfId="0" applyFont="1" applyFill="1" applyBorder="1" applyAlignment="1">
      <alignment horizontal="center" vertical="center"/>
    </xf>
    <xf numFmtId="49" fontId="11" fillId="0" borderId="0" xfId="0" applyNumberFormat="1" applyFont="1"/>
    <xf numFmtId="164" fontId="30" fillId="0" borderId="1" xfId="0" applyNumberFormat="1" applyFont="1" applyBorder="1" applyAlignment="1">
      <alignment horizontal="justify" vertical="center" wrapText="1"/>
    </xf>
    <xf numFmtId="0" fontId="8" fillId="0" borderId="0" xfId="0" applyFont="1"/>
    <xf numFmtId="0" fontId="0" fillId="0" borderId="0" xfId="0" applyAlignment="1">
      <alignment vertical="center"/>
    </xf>
    <xf numFmtId="0" fontId="12" fillId="0" borderId="1" xfId="0" applyFont="1" applyBorder="1"/>
    <xf numFmtId="49" fontId="11" fillId="2" borderId="1" xfId="37" applyNumberFormat="1" applyFont="1" applyFill="1" applyBorder="1"/>
    <xf numFmtId="0" fontId="11" fillId="2" borderId="1" xfId="37" applyFont="1" applyFill="1" applyBorder="1"/>
    <xf numFmtId="0" fontId="11" fillId="2" borderId="1" xfId="37" applyFont="1" applyFill="1" applyBorder="1" applyAlignment="1">
      <alignment wrapText="1"/>
    </xf>
    <xf numFmtId="49" fontId="12" fillId="6" borderId="1" xfId="37" applyNumberFormat="1" applyFont="1" applyFill="1" applyBorder="1"/>
    <xf numFmtId="0" fontId="12" fillId="6" borderId="1" xfId="37" applyFont="1" applyFill="1" applyBorder="1"/>
    <xf numFmtId="49" fontId="45" fillId="0" borderId="6" xfId="37" applyNumberFormat="1" applyFont="1" applyBorder="1" applyAlignment="1">
      <alignment vertical="center" wrapText="1"/>
    </xf>
    <xf numFmtId="0" fontId="12" fillId="0" borderId="1" xfId="37" applyFont="1" applyBorder="1"/>
    <xf numFmtId="49" fontId="14" fillId="7" borderId="1" xfId="37" applyNumberFormat="1" applyFont="1" applyFill="1" applyBorder="1" applyAlignment="1">
      <alignment horizontal="justify" vertical="center" wrapText="1"/>
    </xf>
    <xf numFmtId="0" fontId="45" fillId="7" borderId="1" xfId="37" applyFont="1" applyFill="1" applyBorder="1" applyAlignment="1">
      <alignment vertical="center" wrapText="1"/>
    </xf>
    <xf numFmtId="49" fontId="13" fillId="0" borderId="1" xfId="37" applyNumberFormat="1" applyFont="1" applyBorder="1" applyAlignment="1">
      <alignment horizontal="justify" vertical="center" wrapText="1"/>
    </xf>
    <xf numFmtId="0" fontId="11" fillId="0" borderId="1" xfId="37" applyFont="1" applyBorder="1" applyAlignment="1">
      <alignment horizontal="justify" vertical="center" wrapText="1"/>
    </xf>
    <xf numFmtId="0" fontId="11" fillId="0" borderId="1" xfId="37" applyFont="1" applyBorder="1"/>
    <xf numFmtId="49" fontId="11" fillId="0" borderId="1" xfId="37" applyNumberFormat="1" applyFont="1" applyBorder="1" applyAlignment="1">
      <alignment horizontal="justify" vertical="center" wrapText="1"/>
    </xf>
    <xf numFmtId="0" fontId="45" fillId="7" borderId="2" xfId="37" applyFont="1" applyFill="1" applyBorder="1" applyAlignment="1">
      <alignment vertical="center" wrapText="1"/>
    </xf>
    <xf numFmtId="0" fontId="11" fillId="0" borderId="2" xfId="37" applyFont="1" applyBorder="1"/>
    <xf numFmtId="0" fontId="11" fillId="0" borderId="2" xfId="37" applyFont="1" applyBorder="1" applyAlignment="1">
      <alignment wrapText="1"/>
    </xf>
    <xf numFmtId="0" fontId="0" fillId="0" borderId="6" xfId="0" applyBorder="1"/>
    <xf numFmtId="0" fontId="46" fillId="0" borderId="1" xfId="0" applyFont="1" applyBorder="1" applyAlignment="1">
      <alignment vertical="center" wrapText="1"/>
    </xf>
    <xf numFmtId="0" fontId="11" fillId="2" borderId="1" xfId="0" applyFont="1" applyFill="1" applyBorder="1" applyAlignment="1">
      <alignment horizontal="center" vertical="center" wrapText="1"/>
    </xf>
    <xf numFmtId="49" fontId="0" fillId="0" borderId="0" xfId="0" applyNumberFormat="1"/>
    <xf numFmtId="0" fontId="14" fillId="2" borderId="1" xfId="0" applyFont="1" applyFill="1" applyBorder="1"/>
    <xf numFmtId="16" fontId="14" fillId="2" borderId="1" xfId="0" applyNumberFormat="1" applyFont="1" applyFill="1" applyBorder="1"/>
    <xf numFmtId="0" fontId="48" fillId="0" borderId="1" xfId="15" applyFont="1" applyBorder="1" applyAlignment="1">
      <alignment horizontal="justify" vertical="center" wrapText="1"/>
    </xf>
    <xf numFmtId="0" fontId="21" fillId="0" borderId="5" xfId="37" applyFont="1" applyBorder="1" applyAlignment="1">
      <alignment vertical="center" wrapText="1"/>
    </xf>
    <xf numFmtId="0" fontId="13" fillId="0" borderId="1" xfId="0" applyFont="1" applyBorder="1" applyAlignment="1">
      <alignment wrapText="1"/>
    </xf>
    <xf numFmtId="0" fontId="13" fillId="0" borderId="1" xfId="15" applyFont="1" applyBorder="1" applyAlignment="1">
      <alignment horizontal="justify" wrapText="1"/>
    </xf>
    <xf numFmtId="0" fontId="13" fillId="0" borderId="1" xfId="15" applyFont="1" applyBorder="1" applyAlignment="1">
      <alignment horizontal="justify" vertical="center"/>
    </xf>
    <xf numFmtId="0" fontId="13" fillId="0" borderId="1" xfId="15" applyFont="1" applyBorder="1" applyAlignment="1">
      <alignment horizontal="justify"/>
    </xf>
    <xf numFmtId="0" fontId="13" fillId="0" borderId="1" xfId="15" applyFont="1" applyBorder="1" applyAlignment="1">
      <alignment horizontal="left" wrapText="1"/>
    </xf>
    <xf numFmtId="0" fontId="14" fillId="2" borderId="1" xfId="0" applyFont="1" applyFill="1" applyBorder="1" applyAlignment="1">
      <alignment wrapText="1"/>
    </xf>
    <xf numFmtId="0" fontId="20" fillId="0" borderId="1" xfId="0" applyFont="1" applyBorder="1"/>
    <xf numFmtId="49" fontId="14" fillId="2" borderId="1" xfId="0" applyNumberFormat="1" applyFont="1" applyFill="1" applyBorder="1"/>
    <xf numFmtId="49" fontId="46" fillId="0" borderId="1" xfId="0" applyNumberFormat="1" applyFont="1" applyBorder="1" applyAlignment="1">
      <alignment vertical="center" wrapText="1"/>
    </xf>
    <xf numFmtId="0" fontId="0" fillId="0" borderId="0" xfId="0" applyAlignment="1">
      <alignment horizontal="center"/>
    </xf>
    <xf numFmtId="0" fontId="35" fillId="2" borderId="1" xfId="0" applyFont="1" applyFill="1" applyBorder="1" applyAlignment="1">
      <alignment horizontal="justify" vertical="center" wrapText="1"/>
    </xf>
    <xf numFmtId="0" fontId="11" fillId="0" borderId="1" xfId="0" applyFont="1" applyBorder="1" applyAlignment="1">
      <alignment horizontal="center"/>
    </xf>
    <xf numFmtId="0" fontId="20" fillId="0" borderId="1" xfId="53" applyFont="1" applyBorder="1" applyAlignment="1">
      <alignment horizontal="left" vertical="center" wrapText="1"/>
    </xf>
    <xf numFmtId="0" fontId="55" fillId="0" borderId="1" xfId="53" applyFont="1" applyBorder="1" applyAlignment="1">
      <alignment horizontal="left" vertical="center" wrapText="1"/>
    </xf>
    <xf numFmtId="0" fontId="13" fillId="0" borderId="1" xfId="0" applyFont="1" applyBorder="1"/>
    <xf numFmtId="49" fontId="13" fillId="2" borderId="1" xfId="0" applyNumberFormat="1" applyFont="1" applyFill="1" applyBorder="1"/>
    <xf numFmtId="0" fontId="13" fillId="2" borderId="1" xfId="0" applyFont="1" applyFill="1" applyBorder="1"/>
    <xf numFmtId="0" fontId="13" fillId="2" borderId="1" xfId="0" applyFont="1" applyFill="1" applyBorder="1" applyAlignment="1">
      <alignment wrapText="1"/>
    </xf>
    <xf numFmtId="49" fontId="49" fillId="6" borderId="1" xfId="0" applyNumberFormat="1" applyFont="1" applyFill="1" applyBorder="1"/>
    <xf numFmtId="0" fontId="49" fillId="6" borderId="1" xfId="0" applyFont="1" applyFill="1" applyBorder="1"/>
    <xf numFmtId="49" fontId="13" fillId="0" borderId="1" xfId="0" applyNumberFormat="1" applyFont="1" applyBorder="1"/>
    <xf numFmtId="0" fontId="49" fillId="0" borderId="1" xfId="0" applyFont="1" applyBorder="1"/>
    <xf numFmtId="49" fontId="56" fillId="2" borderId="1" xfId="0" applyNumberFormat="1" applyFont="1" applyFill="1" applyBorder="1"/>
    <xf numFmtId="0" fontId="56" fillId="2" borderId="1" xfId="0" applyFont="1" applyFill="1" applyBorder="1"/>
    <xf numFmtId="0" fontId="15" fillId="0" borderId="1" xfId="0" applyFont="1" applyBorder="1" applyAlignment="1">
      <alignment vertical="center" wrapText="1"/>
    </xf>
    <xf numFmtId="0" fontId="13" fillId="0" borderId="1" xfId="15" applyFont="1" applyBorder="1" applyAlignment="1">
      <alignment wrapText="1"/>
    </xf>
    <xf numFmtId="165" fontId="16" fillId="0" borderId="1" xfId="0" applyNumberFormat="1" applyFont="1" applyBorder="1" applyAlignment="1">
      <alignment horizontal="justify" vertical="center" wrapText="1"/>
    </xf>
    <xf numFmtId="165" fontId="16" fillId="0" borderId="6" xfId="0" applyNumberFormat="1" applyFont="1" applyBorder="1" applyAlignment="1">
      <alignment horizontal="justify" vertical="center" wrapText="1"/>
    </xf>
    <xf numFmtId="0" fontId="53" fillId="0" borderId="1" xfId="0" applyFont="1" applyBorder="1" applyAlignment="1">
      <alignment vertical="center" wrapText="1"/>
    </xf>
    <xf numFmtId="0" fontId="16" fillId="0" borderId="1" xfId="0" applyFont="1" applyBorder="1" applyAlignment="1">
      <alignment vertical="center" wrapText="1"/>
    </xf>
    <xf numFmtId="9" fontId="1" fillId="0" borderId="1" xfId="2" applyFont="1" applyFill="1" applyBorder="1"/>
    <xf numFmtId="165" fontId="16" fillId="0" borderId="1" xfId="0" applyNumberFormat="1" applyFont="1" applyBorder="1" applyAlignment="1">
      <alignment vertical="center" wrapText="1"/>
    </xf>
    <xf numFmtId="0" fontId="16" fillId="0" borderId="7" xfId="0" applyFont="1" applyBorder="1" applyAlignment="1">
      <alignment horizontal="center" vertical="center" wrapText="1"/>
    </xf>
    <xf numFmtId="0" fontId="16" fillId="0" borderId="7" xfId="0" applyFont="1" applyBorder="1" applyAlignment="1">
      <alignment horizontal="justify" vertical="center" wrapText="1"/>
    </xf>
    <xf numFmtId="165" fontId="0" fillId="0" borderId="1" xfId="0" applyNumberFormat="1" applyBorder="1" applyAlignment="1">
      <alignment vertical="center"/>
    </xf>
    <xf numFmtId="0" fontId="16" fillId="0" borderId="1" xfId="0" applyFont="1" applyBorder="1" applyAlignment="1">
      <alignment horizontal="left" vertical="center" wrapText="1"/>
    </xf>
    <xf numFmtId="0" fontId="14" fillId="0" borderId="1" xfId="0" applyFont="1" applyBorder="1" applyAlignment="1">
      <alignment wrapText="1"/>
    </xf>
    <xf numFmtId="0" fontId="16" fillId="0" borderId="6" xfId="0" applyFont="1" applyBorder="1" applyAlignment="1">
      <alignment horizontal="center" vertical="center" wrapText="1"/>
    </xf>
    <xf numFmtId="0" fontId="16" fillId="0" borderId="6" xfId="0" applyFont="1" applyBorder="1" applyAlignment="1">
      <alignment horizontal="left" vertical="center" wrapText="1"/>
    </xf>
    <xf numFmtId="0" fontId="53" fillId="0" borderId="6" xfId="0" applyFont="1" applyBorder="1" applyAlignment="1">
      <alignment vertical="center" wrapText="1"/>
    </xf>
    <xf numFmtId="9" fontId="11" fillId="0" borderId="6" xfId="2" applyFont="1" applyFill="1" applyBorder="1"/>
    <xf numFmtId="0" fontId="11" fillId="2" borderId="1" xfId="0" applyFont="1" applyFill="1" applyBorder="1" applyAlignment="1">
      <alignment horizontal="center"/>
    </xf>
    <xf numFmtId="0" fontId="11" fillId="0" borderId="1" xfId="0" applyFont="1" applyBorder="1" applyAlignment="1">
      <alignment horizontal="center" wrapText="1"/>
    </xf>
    <xf numFmtId="0" fontId="11" fillId="0" borderId="1" xfId="0" applyFont="1" applyBorder="1" applyAlignment="1">
      <alignment horizontal="left"/>
    </xf>
    <xf numFmtId="0" fontId="50" fillId="2" borderId="1" xfId="0" applyFont="1" applyFill="1" applyBorder="1"/>
    <xf numFmtId="0" fontId="59" fillId="0" borderId="1" xfId="0" applyFont="1" applyBorder="1" applyAlignment="1">
      <alignment horizontal="justify" vertical="center" wrapText="1"/>
    </xf>
    <xf numFmtId="49" fontId="14" fillId="2" borderId="1" xfId="0" applyNumberFormat="1" applyFont="1" applyFill="1" applyBorder="1" applyAlignment="1">
      <alignment horizontal="left"/>
    </xf>
    <xf numFmtId="167" fontId="50" fillId="2" borderId="1" xfId="34" applyFont="1" applyFill="1" applyBorder="1" applyAlignment="1">
      <alignment horizontal="left" vertical="center" wrapText="1"/>
    </xf>
    <xf numFmtId="49" fontId="11" fillId="0" borderId="1" xfId="0" applyNumberFormat="1" applyFont="1" applyBorder="1" applyAlignment="1">
      <alignment horizontal="left"/>
    </xf>
    <xf numFmtId="0" fontId="62" fillId="0" borderId="1" xfId="9" applyFont="1" applyBorder="1" applyAlignment="1">
      <alignment horizontal="left" vertical="center" wrapText="1"/>
    </xf>
    <xf numFmtId="165" fontId="11" fillId="2" borderId="1" xfId="0" applyNumberFormat="1" applyFont="1" applyFill="1" applyBorder="1" applyAlignment="1">
      <alignment horizontal="center" vertical="center"/>
    </xf>
    <xf numFmtId="0" fontId="14" fillId="0" borderId="1" xfId="0" applyFont="1" applyBorder="1"/>
    <xf numFmtId="0" fontId="14" fillId="2" borderId="7" xfId="0" applyFont="1" applyFill="1" applyBorder="1" applyAlignment="1">
      <alignment wrapText="1"/>
    </xf>
    <xf numFmtId="14" fontId="11" fillId="0" borderId="1" xfId="0" applyNumberFormat="1" applyFont="1" applyBorder="1"/>
    <xf numFmtId="0" fontId="0" fillId="0" borderId="7" xfId="0" applyBorder="1"/>
    <xf numFmtId="0" fontId="59" fillId="0" borderId="1" xfId="0" applyFont="1" applyBorder="1" applyAlignment="1">
      <alignment vertical="center" wrapText="1"/>
    </xf>
    <xf numFmtId="0" fontId="35" fillId="0" borderId="7" xfId="0" applyFont="1" applyBorder="1" applyAlignment="1">
      <alignment horizontal="justify" vertical="center" wrapText="1"/>
    </xf>
    <xf numFmtId="0" fontId="11" fillId="0" borderId="7" xfId="0" applyFont="1" applyBorder="1"/>
    <xf numFmtId="165" fontId="16" fillId="0" borderId="7" xfId="0" applyNumberFormat="1" applyFont="1" applyBorder="1" applyAlignment="1">
      <alignment horizontal="justify" vertical="center" wrapText="1"/>
    </xf>
    <xf numFmtId="9" fontId="11" fillId="0" borderId="7" xfId="2" applyFont="1" applyFill="1" applyBorder="1"/>
    <xf numFmtId="0" fontId="53" fillId="0" borderId="1" xfId="0" applyFont="1" applyBorder="1" applyAlignment="1">
      <alignment horizontal="justify" vertical="center" wrapText="1"/>
    </xf>
    <xf numFmtId="9" fontId="0" fillId="0" borderId="1" xfId="2" applyFont="1" applyFill="1" applyBorder="1"/>
    <xf numFmtId="165" fontId="16" fillId="0" borderId="1" xfId="0" applyNumberFormat="1" applyFont="1" applyBorder="1" applyAlignment="1">
      <alignment horizontal="center" vertical="center" wrapText="1"/>
    </xf>
    <xf numFmtId="0" fontId="35" fillId="0" borderId="1" xfId="0" applyFont="1" applyBorder="1" applyAlignment="1">
      <alignment vertical="center" wrapText="1"/>
    </xf>
    <xf numFmtId="0" fontId="64" fillId="0" borderId="1" xfId="0" applyFont="1" applyBorder="1"/>
    <xf numFmtId="0" fontId="65" fillId="0" borderId="1" xfId="0" applyFont="1" applyBorder="1" applyAlignment="1">
      <alignment vertical="center" wrapText="1"/>
    </xf>
    <xf numFmtId="0" fontId="66" fillId="0" borderId="1" xfId="0" applyFont="1" applyBorder="1" applyAlignment="1">
      <alignment vertical="center" wrapText="1"/>
    </xf>
    <xf numFmtId="0" fontId="46" fillId="8" borderId="1" xfId="0" applyFont="1" applyFill="1" applyBorder="1" applyAlignment="1">
      <alignment vertical="center" wrapText="1"/>
    </xf>
    <xf numFmtId="0" fontId="20" fillId="8" borderId="1" xfId="53" applyFont="1" applyFill="1" applyBorder="1" applyAlignment="1">
      <alignment horizontal="left" vertical="center" wrapText="1"/>
    </xf>
    <xf numFmtId="0" fontId="13" fillId="0" borderId="1" xfId="0" applyFont="1" applyBorder="1" applyAlignment="1">
      <alignment horizontal="center" vertical="center" wrapText="1"/>
    </xf>
    <xf numFmtId="0" fontId="55" fillId="8" borderId="1" xfId="53" applyFont="1" applyFill="1" applyBorder="1" applyAlignment="1">
      <alignment horizontal="left" vertical="center" wrapText="1"/>
    </xf>
    <xf numFmtId="0" fontId="15" fillId="8" borderId="1" xfId="0" applyFont="1" applyFill="1" applyBorder="1" applyAlignment="1">
      <alignment vertical="center" wrapText="1"/>
    </xf>
    <xf numFmtId="0" fontId="11" fillId="8" borderId="1" xfId="0" applyFont="1" applyFill="1" applyBorder="1" applyAlignment="1">
      <alignment wrapText="1"/>
    </xf>
    <xf numFmtId="0" fontId="11" fillId="8" borderId="1" xfId="0" applyFont="1" applyFill="1" applyBorder="1" applyAlignment="1">
      <alignment vertical="top" wrapText="1"/>
    </xf>
    <xf numFmtId="2" fontId="0" fillId="0" borderId="1" xfId="0" applyNumberFormat="1" applyBorder="1"/>
    <xf numFmtId="0" fontId="57" fillId="0" borderId="1" xfId="309" applyBorder="1"/>
    <xf numFmtId="0" fontId="46" fillId="0" borderId="1" xfId="0" applyFont="1" applyBorder="1"/>
    <xf numFmtId="0" fontId="46" fillId="0" borderId="1" xfId="0" applyFont="1" applyBorder="1" applyAlignment="1">
      <alignment horizontal="left" vertical="top"/>
    </xf>
    <xf numFmtId="0" fontId="67" fillId="0" borderId="1" xfId="0" applyFont="1" applyBorder="1" applyAlignment="1">
      <alignment horizontal="left" vertical="top"/>
    </xf>
    <xf numFmtId="0" fontId="68" fillId="0" borderId="1" xfId="0" applyFont="1" applyBorder="1"/>
    <xf numFmtId="2" fontId="48" fillId="0" borderId="6" xfId="0" applyNumberFormat="1" applyFont="1" applyBorder="1" applyAlignment="1">
      <alignment horizontal="center" vertical="center"/>
    </xf>
    <xf numFmtId="0" fontId="69" fillId="0" borderId="0" xfId="0" applyFont="1"/>
    <xf numFmtId="0" fontId="14" fillId="0" borderId="0" xfId="0" applyFont="1"/>
    <xf numFmtId="0" fontId="11" fillId="0" borderId="7" xfId="0" applyFont="1" applyBorder="1" applyAlignment="1">
      <alignment horizontal="center" vertical="center"/>
    </xf>
    <xf numFmtId="0" fontId="11" fillId="2" borderId="1" xfId="0" applyFont="1" applyFill="1" applyBorder="1" applyAlignment="1">
      <alignment horizontal="center" wrapText="1"/>
    </xf>
    <xf numFmtId="0" fontId="0" fillId="0" borderId="0" xfId="0" applyAlignment="1">
      <alignment horizontal="center" wrapText="1"/>
    </xf>
    <xf numFmtId="0" fontId="12" fillId="6" borderId="1" xfId="0" applyFont="1" applyFill="1" applyBorder="1" applyAlignment="1">
      <alignment horizontal="center" wrapText="1"/>
    </xf>
    <xf numFmtId="0" fontId="12" fillId="2" borderId="2" xfId="0" applyFont="1" applyFill="1" applyBorder="1"/>
    <xf numFmtId="0" fontId="12" fillId="2" borderId="4" xfId="0" applyFont="1" applyFill="1" applyBorder="1"/>
    <xf numFmtId="0" fontId="20" fillId="0" borderId="1" xfId="0" applyFont="1" applyBorder="1" applyAlignment="1">
      <alignment wrapText="1"/>
    </xf>
    <xf numFmtId="0" fontId="11" fillId="0" borderId="2" xfId="0" applyFont="1" applyBorder="1" applyAlignment="1">
      <alignment wrapText="1"/>
    </xf>
    <xf numFmtId="0" fontId="11" fillId="2" borderId="2" xfId="0" applyFont="1" applyFill="1" applyBorder="1"/>
    <xf numFmtId="0" fontId="11" fillId="2" borderId="4" xfId="0" applyFont="1" applyFill="1" applyBorder="1"/>
    <xf numFmtId="0" fontId="11" fillId="2" borderId="10" xfId="0" applyFont="1" applyFill="1" applyBorder="1"/>
    <xf numFmtId="0" fontId="14" fillId="0" borderId="0" xfId="0" applyFont="1" applyAlignment="1">
      <alignment horizontal="center" vertical="center"/>
    </xf>
    <xf numFmtId="0" fontId="14" fillId="10" borderId="1" xfId="0" applyFont="1" applyFill="1" applyBorder="1" applyAlignment="1">
      <alignment wrapText="1"/>
    </xf>
    <xf numFmtId="0" fontId="47" fillId="0" borderId="1" xfId="0" applyFont="1" applyBorder="1" applyAlignment="1">
      <alignment wrapText="1"/>
    </xf>
    <xf numFmtId="0" fontId="47" fillId="0" borderId="2" xfId="0" applyFont="1" applyBorder="1" applyAlignment="1">
      <alignment wrapText="1"/>
    </xf>
    <xf numFmtId="0" fontId="11" fillId="2" borderId="11" xfId="0" applyFont="1" applyFill="1" applyBorder="1"/>
    <xf numFmtId="0" fontId="11" fillId="2" borderId="12" xfId="0" applyFont="1" applyFill="1" applyBorder="1"/>
    <xf numFmtId="0" fontId="11" fillId="2" borderId="13" xfId="0" applyFont="1" applyFill="1" applyBorder="1"/>
    <xf numFmtId="0" fontId="11" fillId="2" borderId="0" xfId="0" applyFont="1" applyFill="1"/>
    <xf numFmtId="0" fontId="20" fillId="0" borderId="0" xfId="0" applyFont="1" applyAlignment="1">
      <alignment wrapText="1"/>
    </xf>
    <xf numFmtId="0" fontId="11" fillId="0" borderId="1" xfId="0" applyFont="1" applyBorder="1" applyAlignment="1">
      <alignment horizontal="left" wrapText="1"/>
    </xf>
    <xf numFmtId="0" fontId="58" fillId="0" borderId="7" xfId="309" applyFont="1" applyBorder="1" applyAlignment="1">
      <alignment horizontal="left" wrapText="1"/>
    </xf>
    <xf numFmtId="0" fontId="58" fillId="0" borderId="1" xfId="309" applyFont="1" applyBorder="1" applyAlignment="1">
      <alignment horizontal="left" wrapText="1"/>
    </xf>
    <xf numFmtId="0" fontId="0" fillId="0" borderId="0" xfId="0" applyAlignment="1">
      <alignment horizontal="left" wrapText="1"/>
    </xf>
    <xf numFmtId="49" fontId="50" fillId="8" borderId="1" xfId="0" applyNumberFormat="1" applyFont="1" applyFill="1" applyBorder="1" applyAlignment="1">
      <alignment horizontal="center" vertical="center"/>
    </xf>
    <xf numFmtId="0" fontId="11" fillId="8" borderId="1" xfId="0" applyFont="1" applyFill="1" applyBorder="1" applyAlignment="1">
      <alignment horizontal="left" wrapText="1"/>
    </xf>
    <xf numFmtId="49" fontId="14" fillId="8" borderId="1" xfId="0" applyNumberFormat="1" applyFont="1" applyFill="1" applyBorder="1" applyAlignment="1">
      <alignment horizontal="center" vertical="center" wrapText="1"/>
    </xf>
    <xf numFmtId="49" fontId="14" fillId="0" borderId="2" xfId="0" applyNumberFormat="1" applyFont="1" applyBorder="1" applyAlignment="1">
      <alignment horizontal="center" vertical="center" wrapText="1"/>
    </xf>
    <xf numFmtId="49" fontId="50" fillId="0" borderId="7" xfId="0" applyNumberFormat="1" applyFont="1" applyBorder="1" applyAlignment="1">
      <alignment horizontal="center" vertical="center"/>
    </xf>
    <xf numFmtId="0" fontId="11" fillId="8" borderId="7" xfId="0" applyFont="1" applyFill="1" applyBorder="1" applyAlignment="1">
      <alignment wrapText="1"/>
    </xf>
    <xf numFmtId="49" fontId="14" fillId="8" borderId="7" xfId="0" applyNumberFormat="1" applyFont="1" applyFill="1" applyBorder="1" applyAlignment="1">
      <alignment horizontal="center" vertical="center" wrapText="1"/>
    </xf>
    <xf numFmtId="49" fontId="14" fillId="0" borderId="11" xfId="0" applyNumberFormat="1" applyFont="1" applyBorder="1" applyAlignment="1">
      <alignment horizontal="center" vertical="center" wrapText="1"/>
    </xf>
    <xf numFmtId="49" fontId="14" fillId="0" borderId="0" xfId="0" applyNumberFormat="1" applyFont="1" applyAlignment="1">
      <alignment horizontal="center" vertical="center" wrapText="1"/>
    </xf>
    <xf numFmtId="0" fontId="20" fillId="8" borderId="1" xfId="0" applyFont="1" applyFill="1" applyBorder="1" applyAlignment="1">
      <alignment wrapText="1"/>
    </xf>
    <xf numFmtId="0" fontId="72" fillId="12" borderId="1" xfId="0" applyFont="1" applyFill="1" applyBorder="1" applyAlignment="1">
      <alignment horizontal="center" vertical="center" wrapText="1"/>
    </xf>
    <xf numFmtId="0" fontId="73" fillId="13" borderId="1" xfId="0" applyFont="1" applyFill="1" applyBorder="1" applyAlignment="1">
      <alignment horizontal="center" vertical="center"/>
    </xf>
    <xf numFmtId="0" fontId="11" fillId="0" borderId="0" xfId="0" applyFont="1" applyAlignment="1">
      <alignment horizontal="left" vertical="center"/>
    </xf>
    <xf numFmtId="0" fontId="74" fillId="0" borderId="1" xfId="0" applyFont="1" applyBorder="1" applyAlignment="1">
      <alignment horizontal="center" vertical="center" wrapText="1"/>
    </xf>
    <xf numFmtId="0" fontId="19" fillId="0" borderId="1" xfId="0" applyFont="1" applyBorder="1" applyAlignment="1">
      <alignment horizontal="justify" vertical="center" wrapText="1"/>
    </xf>
    <xf numFmtId="0" fontId="11" fillId="0" borderId="0" xfId="0" applyFont="1" applyAlignment="1">
      <alignment vertical="top"/>
    </xf>
    <xf numFmtId="0" fontId="76" fillId="0" borderId="1" xfId="0" applyFont="1" applyBorder="1" applyAlignment="1">
      <alignment horizontal="justify" vertical="center" wrapText="1"/>
    </xf>
    <xf numFmtId="0" fontId="74" fillId="0" borderId="7" xfId="0" applyFont="1" applyBorder="1" applyAlignment="1">
      <alignment horizontal="center" vertical="center" wrapText="1"/>
    </xf>
    <xf numFmtId="0" fontId="74" fillId="0" borderId="7" xfId="0" applyFont="1" applyBorder="1" applyAlignment="1">
      <alignment vertical="center" wrapText="1"/>
    </xf>
    <xf numFmtId="0" fontId="74" fillId="0" borderId="12" xfId="0" applyFont="1" applyBorder="1" applyAlignment="1">
      <alignment horizontal="center" vertical="center" wrapText="1"/>
    </xf>
    <xf numFmtId="0" fontId="42" fillId="0" borderId="12" xfId="0" applyFont="1" applyBorder="1"/>
    <xf numFmtId="0" fontId="11" fillId="0" borderId="0" xfId="0" applyFont="1" applyAlignment="1">
      <alignment horizontal="center"/>
    </xf>
    <xf numFmtId="0" fontId="77" fillId="0" borderId="1" xfId="0" applyFont="1" applyBorder="1" applyAlignment="1">
      <alignment horizontal="center" vertical="center"/>
    </xf>
    <xf numFmtId="0" fontId="20" fillId="0" borderId="0" xfId="0" applyFont="1" applyAlignment="1">
      <alignment vertical="top" wrapText="1"/>
    </xf>
    <xf numFmtId="0" fontId="77" fillId="9" borderId="1" xfId="0" applyFont="1" applyFill="1" applyBorder="1" applyAlignment="1">
      <alignment horizontal="center" vertical="center"/>
    </xf>
    <xf numFmtId="0" fontId="44" fillId="0" borderId="1" xfId="0" applyFont="1" applyBorder="1" applyAlignment="1">
      <alignment horizontal="center" vertical="center"/>
    </xf>
    <xf numFmtId="0" fontId="53" fillId="0" borderId="7" xfId="0" applyFont="1" applyBorder="1" applyAlignment="1">
      <alignment horizontal="left" vertical="center" wrapText="1"/>
    </xf>
    <xf numFmtId="0" fontId="12" fillId="2" borderId="1" xfId="0" applyFont="1" applyFill="1" applyBorder="1" applyAlignment="1">
      <alignment horizontal="left"/>
    </xf>
    <xf numFmtId="0" fontId="11" fillId="9" borderId="11" xfId="0" applyFont="1" applyFill="1" applyBorder="1" applyAlignment="1">
      <alignment horizontal="center" vertical="center" wrapText="1"/>
    </xf>
    <xf numFmtId="0" fontId="11" fillId="9" borderId="12" xfId="0" applyFont="1" applyFill="1" applyBorder="1" applyAlignment="1">
      <alignment horizontal="center" vertical="center" wrapText="1"/>
    </xf>
    <xf numFmtId="0" fontId="11" fillId="9" borderId="14" xfId="0" applyFont="1" applyFill="1" applyBorder="1" applyAlignment="1">
      <alignment horizontal="center" vertical="center" wrapText="1"/>
    </xf>
    <xf numFmtId="0" fontId="11" fillId="9" borderId="13" xfId="0" applyFont="1" applyFill="1" applyBorder="1" applyAlignment="1">
      <alignment horizontal="center" vertical="center" wrapText="1"/>
    </xf>
    <xf numFmtId="0" fontId="11" fillId="9" borderId="0" xfId="0" applyFont="1" applyFill="1" applyAlignment="1">
      <alignment horizontal="center" vertical="center" wrapText="1"/>
    </xf>
    <xf numFmtId="0" fontId="11" fillId="9" borderId="9"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10" xfId="0" applyFont="1" applyFill="1" applyBorder="1" applyAlignment="1">
      <alignment horizontal="center" vertical="center" wrapText="1"/>
    </xf>
    <xf numFmtId="0" fontId="11" fillId="9" borderId="15"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0" xfId="0" applyFont="1" applyAlignment="1">
      <alignment horizontal="center" vertical="center" wrapText="1"/>
    </xf>
    <xf numFmtId="0" fontId="11" fillId="0" borderId="9"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5" xfId="0" applyFont="1" applyBorder="1" applyAlignment="1">
      <alignment horizontal="center" vertical="center" wrapText="1"/>
    </xf>
    <xf numFmtId="0" fontId="11" fillId="9"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wrapText="1"/>
    </xf>
    <xf numFmtId="0" fontId="11" fillId="2" borderId="2" xfId="0" applyFont="1" applyFill="1" applyBorder="1" applyAlignment="1">
      <alignment horizontal="center"/>
    </xf>
    <xf numFmtId="0" fontId="11" fillId="2" borderId="4" xfId="0" applyFont="1" applyFill="1" applyBorder="1" applyAlignment="1">
      <alignment horizontal="center"/>
    </xf>
    <xf numFmtId="0" fontId="12" fillId="2" borderId="2" xfId="0" applyFont="1" applyFill="1" applyBorder="1" applyAlignment="1">
      <alignment horizontal="left"/>
    </xf>
    <xf numFmtId="0" fontId="12" fillId="2" borderId="3" xfId="0" applyFont="1" applyFill="1" applyBorder="1" applyAlignment="1">
      <alignment horizontal="left"/>
    </xf>
    <xf numFmtId="0" fontId="20" fillId="0" borderId="1" xfId="0" applyFont="1" applyBorder="1" applyAlignment="1">
      <alignment horizontal="left" vertical="top" wrapText="1"/>
    </xf>
    <xf numFmtId="0" fontId="14" fillId="2" borderId="1" xfId="0" applyFont="1" applyFill="1" applyBorder="1" applyAlignment="1">
      <alignment horizontal="center"/>
    </xf>
    <xf numFmtId="0" fontId="11" fillId="0" borderId="1" xfId="0" applyFont="1" applyBorder="1" applyAlignment="1">
      <alignment horizontal="center" vertical="center"/>
    </xf>
    <xf numFmtId="0" fontId="45" fillId="11" borderId="1" xfId="542" applyFont="1" applyFill="1" applyBorder="1" applyAlignment="1">
      <alignment horizontal="center" vertical="center" wrapText="1"/>
    </xf>
    <xf numFmtId="0" fontId="14" fillId="2" borderId="1" xfId="0" applyFont="1" applyFill="1" applyBorder="1" applyAlignment="1">
      <alignment horizont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6" xfId="0" applyFont="1" applyBorder="1" applyAlignment="1">
      <alignment horizontal="center" vertical="center" wrapText="1"/>
    </xf>
    <xf numFmtId="0" fontId="14" fillId="2" borderId="1" xfId="37" applyFont="1" applyFill="1" applyBorder="1" applyAlignment="1">
      <alignment horizontal="center"/>
    </xf>
    <xf numFmtId="0" fontId="11" fillId="2" borderId="1" xfId="37" applyFont="1" applyFill="1" applyBorder="1" applyAlignment="1">
      <alignment horizontal="center" wrapText="1"/>
    </xf>
    <xf numFmtId="0" fontId="11" fillId="0" borderId="1" xfId="37" applyFont="1" applyBorder="1" applyAlignment="1">
      <alignment horizontal="center" vertical="center" wrapText="1"/>
    </xf>
    <xf numFmtId="0" fontId="56" fillId="2" borderId="1" xfId="0" applyFont="1" applyFill="1" applyBorder="1" applyAlignment="1">
      <alignment horizontal="center"/>
    </xf>
    <xf numFmtId="0" fontId="13" fillId="0" borderId="1"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6" xfId="0" applyFont="1" applyBorder="1" applyAlignment="1">
      <alignment horizontal="center" vertical="center"/>
    </xf>
    <xf numFmtId="0" fontId="34" fillId="3" borderId="1" xfId="0" applyFont="1" applyFill="1" applyBorder="1" applyAlignment="1">
      <alignment horizontal="center" vertical="center" wrapText="1"/>
    </xf>
    <xf numFmtId="0" fontId="30" fillId="0" borderId="2" xfId="0" applyFont="1" applyBorder="1" applyAlignment="1">
      <alignment horizontal="left" wrapText="1"/>
    </xf>
    <xf numFmtId="0" fontId="30" fillId="0" borderId="4" xfId="0" applyFont="1" applyBorder="1" applyAlignment="1">
      <alignment horizontal="left" wrapText="1"/>
    </xf>
    <xf numFmtId="0" fontId="30" fillId="0" borderId="3" xfId="0" applyFont="1" applyBorder="1" applyAlignment="1">
      <alignment horizontal="left" wrapText="1"/>
    </xf>
    <xf numFmtId="0" fontId="30" fillId="0" borderId="1" xfId="0" applyFont="1" applyBorder="1" applyAlignment="1">
      <alignment horizontal="left" vertical="center" wrapText="1"/>
    </xf>
    <xf numFmtId="0" fontId="24" fillId="0" borderId="1" xfId="0" applyFont="1" applyBorder="1" applyAlignment="1">
      <alignment horizontal="center" vertical="center" wrapText="1"/>
    </xf>
    <xf numFmtId="0" fontId="23" fillId="3" borderId="1" xfId="0" applyFont="1" applyFill="1" applyBorder="1" applyAlignment="1">
      <alignment horizontal="center" vertical="center" wrapText="1"/>
    </xf>
    <xf numFmtId="0" fontId="24"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3" xfId="0" applyFont="1" applyBorder="1" applyAlignment="1">
      <alignment horizontal="center" vertical="center" wrapText="1"/>
    </xf>
    <xf numFmtId="0" fontId="18"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165" fontId="0" fillId="0" borderId="1" xfId="0" applyNumberFormat="1" applyBorder="1" applyAlignment="1">
      <alignment horizontal="center" vertical="center"/>
    </xf>
    <xf numFmtId="0" fontId="16" fillId="0" borderId="1"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2" borderId="1" xfId="0" applyFont="1" applyFill="1" applyBorder="1" applyAlignment="1">
      <alignment horizontal="center" vertical="center" wrapText="1"/>
    </xf>
    <xf numFmtId="165" fontId="11" fillId="2" borderId="1" xfId="0" applyNumberFormat="1" applyFont="1" applyFill="1" applyBorder="1" applyAlignment="1">
      <alignment horizontal="center" vertical="center"/>
    </xf>
    <xf numFmtId="0" fontId="35" fillId="0" borderId="1" xfId="0" applyFont="1" applyBorder="1" applyAlignment="1">
      <alignment horizontal="center" vertical="center" wrapText="1"/>
    </xf>
    <xf numFmtId="165" fontId="11" fillId="0" borderId="6" xfId="0" applyNumberFormat="1" applyFont="1" applyBorder="1" applyAlignment="1">
      <alignment horizontal="center" vertical="center"/>
    </xf>
    <xf numFmtId="165" fontId="11" fillId="0" borderId="1" xfId="0" applyNumberFormat="1" applyFont="1" applyBorder="1" applyAlignment="1">
      <alignment horizontal="center" vertical="center"/>
    </xf>
    <xf numFmtId="165" fontId="11" fillId="0" borderId="7" xfId="0" applyNumberFormat="1" applyFont="1" applyBorder="1" applyAlignment="1">
      <alignment horizontal="center" vertical="center"/>
    </xf>
    <xf numFmtId="165" fontId="12" fillId="2" borderId="1" xfId="0" applyNumberFormat="1" applyFont="1" applyFill="1" applyBorder="1" applyAlignment="1">
      <alignment horizontal="center" vertical="center"/>
    </xf>
    <xf numFmtId="165" fontId="11" fillId="2" borderId="7" xfId="0" applyNumberFormat="1" applyFont="1" applyFill="1" applyBorder="1" applyAlignment="1">
      <alignment horizontal="center" vertical="center"/>
    </xf>
    <xf numFmtId="165" fontId="11" fillId="2" borderId="8" xfId="0" applyNumberFormat="1" applyFont="1" applyFill="1" applyBorder="1" applyAlignment="1">
      <alignment horizontal="center" vertical="center"/>
    </xf>
  </cellXfs>
  <cellStyles count="543">
    <cellStyle name="Comma 2" xfId="303" xr:uid="{7EC3642B-7EB3-4FC7-880B-2D4F471518F0}"/>
    <cellStyle name="Comma 2 2" xfId="541" xr:uid="{B857351C-5976-4F97-AC50-5109679F8A02}"/>
    <cellStyle name="Currency 2" xfId="4" xr:uid="{00000000-0005-0000-0000-000000000000}"/>
    <cellStyle name="Currency 3" xfId="180" xr:uid="{CF19193A-26CA-4B7F-AF99-2A6DE36C7B8B}"/>
    <cellStyle name="Currency 3 2" xfId="272" xr:uid="{E171A35F-2FE3-4FE7-A536-E048A7517B53}"/>
    <cellStyle name="Currency 3 2 2" xfId="510" xr:uid="{FB8B8E80-7BB2-42BF-BCD8-3EBD68841EB3}"/>
    <cellStyle name="Currency 3 3" xfId="243" xr:uid="{DA93CF96-D725-495B-BE6B-A02EBFE981BF}"/>
    <cellStyle name="Currency 3 3 2" xfId="481" xr:uid="{0FC55519-74DE-4132-8592-D1D290C8705B}"/>
    <cellStyle name="Currency 3 4" xfId="420" xr:uid="{A9026458-BFCE-4A3E-9293-B8377F627E25}"/>
    <cellStyle name="Currency 4" xfId="196" xr:uid="{E2ADD450-E434-4594-A663-ED4452C7828F}"/>
    <cellStyle name="Currency 4 2" xfId="258" xr:uid="{4C855137-A3A2-4F55-AE7E-ECAB7B801AFB}"/>
    <cellStyle name="Currency 4 2 2" xfId="496" xr:uid="{D22DC1DE-B793-4DA1-BC41-6FA4107D04FE}"/>
    <cellStyle name="Currency 4 3" xfId="436" xr:uid="{D72949C6-F87E-40DE-A4B9-0B86537D2724}"/>
    <cellStyle name="Currency 5" xfId="213" xr:uid="{93AE9E5A-BE7A-4A11-B693-79295D45A8E5}"/>
    <cellStyle name="Currency 5 2" xfId="451" xr:uid="{A5CBC2CE-330F-4599-8691-205D3DF8F9B2}"/>
    <cellStyle name="Currency 6" xfId="228" xr:uid="{9076FF0F-8C02-40A7-A22E-8E39B0E2E8D5}"/>
    <cellStyle name="Currency 6 2" xfId="466" xr:uid="{AB4815FF-8D9B-47C9-A2F9-4830A21AB010}"/>
    <cellStyle name="Currency 7" xfId="287" xr:uid="{CCA2AA62-4A23-463B-9487-7011EC87577E}"/>
    <cellStyle name="Currency 7 2" xfId="525" xr:uid="{A8360EE0-400B-41A0-A1EB-B949424AFD73}"/>
    <cellStyle name="Currency 8" xfId="302" xr:uid="{4BE4C624-300E-4F15-8887-6B2F5E90E74A}"/>
    <cellStyle name="Currency 8 2" xfId="540" xr:uid="{FE3DAE6E-C827-4FDC-AF6E-D91BD6912EDF}"/>
    <cellStyle name="Currency 9" xfId="92" xr:uid="{2C18763A-D7A7-4B6C-BA32-3B24597FD249}"/>
    <cellStyle name="Currency 9 2" xfId="369" xr:uid="{6041B49A-40E0-495C-AD26-D4D1DED3A744}"/>
    <cellStyle name="Excel Built-in Normal 1" xfId="5" xr:uid="{00000000-0005-0000-0000-000001000000}"/>
    <cellStyle name="Excel Built-in Normal 1 2" xfId="146" xr:uid="{60803F4A-0B8B-4F0C-A660-EDF8C5E4A36B}"/>
    <cellStyle name="Hyperlink" xfId="309" builtinId="8"/>
    <cellStyle name="Normal" xfId="0" builtinId="0"/>
    <cellStyle name="Normal 10" xfId="42" xr:uid="{807EC56A-1E99-484E-BFA6-01A3B57FF898}"/>
    <cellStyle name="Normal 10 2" xfId="86" xr:uid="{3304641A-8E49-4D1D-8D09-7D8BE877D144}"/>
    <cellStyle name="Normal 10 2 2" xfId="363" xr:uid="{0774E3CB-7BDD-4684-9104-07608D098062}"/>
    <cellStyle name="Normal 10 3" xfId="67" xr:uid="{31729A84-9CD1-430F-88A9-2D164DD9F897}"/>
    <cellStyle name="Normal 10 3 2" xfId="346" xr:uid="{55BF8C91-02B9-41C4-A625-D40748D20613}"/>
    <cellStyle name="Normal 10 4" xfId="137" xr:uid="{EDB10148-68FD-4DD4-99E5-F5B91B40E255}"/>
    <cellStyle name="Normal 10 4 2" xfId="400" xr:uid="{2505D801-1EAE-4466-9D54-692AE351FD4E}"/>
    <cellStyle name="Normal 10 4 3" xfId="311" xr:uid="{B3618D54-5F83-4505-89F8-F34A6AE87422}"/>
    <cellStyle name="Normal 11" xfId="46" xr:uid="{25E23755-CCDF-48FF-AA88-D344602C0A2C}"/>
    <cellStyle name="Normal 11 2" xfId="88" xr:uid="{2553BDA8-8C68-4B9A-BFBF-729C5F34A353}"/>
    <cellStyle name="Normal 11 2 2" xfId="365" xr:uid="{62ABC01E-9F2C-4DF4-815B-331B5E202AB4}"/>
    <cellStyle name="Normal 11 3" xfId="69" xr:uid="{B9F346CE-164B-4E56-9F93-083DB3BB05B8}"/>
    <cellStyle name="Normal 11 3 2" xfId="348" xr:uid="{DE93604E-9E06-4E2B-8F1F-C02187D687E3}"/>
    <cellStyle name="Normal 11 4" xfId="121" xr:uid="{C386370F-4646-479B-B563-55773C964D0A}"/>
    <cellStyle name="Normal 11 4 2" xfId="391" xr:uid="{021F0C46-5BDA-4E00-83AD-83775A0197AF}"/>
    <cellStyle name="Normal 11 5" xfId="329" xr:uid="{60F7D9B5-C68C-449C-BE65-58ADF6F94909}"/>
    <cellStyle name="Normal 12" xfId="44" xr:uid="{1317DAFD-4EF9-4E71-89F9-B17B73BD2CBF}"/>
    <cellStyle name="Normal 12 2" xfId="72" xr:uid="{A694116F-3215-43CA-BE70-860D5B7D6628}"/>
    <cellStyle name="Normal 12 2 2" xfId="350" xr:uid="{0F0CC9BF-BB91-4E3B-8262-700078E6BB8B}"/>
    <cellStyle name="Normal 12 3" xfId="111" xr:uid="{8005987B-0CAB-4CBD-86EE-E2051DE0390F}"/>
    <cellStyle name="Normal 12 3 2" xfId="385" xr:uid="{6B9662C9-2385-4024-952F-3890F6DCB2AD}"/>
    <cellStyle name="Normal 12 4" xfId="124" xr:uid="{6EED7E0F-5AA4-4A8D-B7D7-43EE44DC9190}"/>
    <cellStyle name="Normal 12 4 2" xfId="393" xr:uid="{34192604-BCB3-4878-B910-12BCB72914C4}"/>
    <cellStyle name="Normal 12 5" xfId="327" xr:uid="{0B3441C4-A07E-456C-88C2-FBF7C8F1D92F}"/>
    <cellStyle name="Normal 13" xfId="48" xr:uid="{65BCD1EA-1892-4643-943C-65669B1B83B7}"/>
    <cellStyle name="Normal 13 2" xfId="74" xr:uid="{CEED6265-777D-437D-A6CA-96ED3197E329}"/>
    <cellStyle name="Normal 13 3" xfId="113" xr:uid="{8BCAB38D-B1D1-4176-A227-58E5DCAF5D74}"/>
    <cellStyle name="Normal 13 4" xfId="331" xr:uid="{91F94DE4-664B-459B-9F20-D27C722040D3}"/>
    <cellStyle name="Normal 14" xfId="49" xr:uid="{1867010E-0E45-4540-94DA-C88C73DD1F07}"/>
    <cellStyle name="Normal 14 2" xfId="123" xr:uid="{29A016D8-DA7A-48A3-B251-12C732578AD5}"/>
    <cellStyle name="Normal 14 3" xfId="332" xr:uid="{F5D105B4-B191-4961-8AEA-12A8372E738C}"/>
    <cellStyle name="Normal 15" xfId="117" xr:uid="{DAC19D72-4792-481A-BB8A-ED127FF5F1DC}"/>
    <cellStyle name="Normal 16" xfId="153" xr:uid="{FBF1F580-8EB7-4394-BF22-5B45666CDED4}"/>
    <cellStyle name="Normal 17" xfId="151" xr:uid="{E95A8EC0-EEE8-482B-A333-B8E8E7CCDAB0}"/>
    <cellStyle name="Normal 18" xfId="148" xr:uid="{CF9BDA79-BD51-42D6-84FB-09A7DB5A503C}"/>
    <cellStyle name="Normal 19" xfId="155" xr:uid="{952B9723-01F7-48F6-A05F-3FF21467046E}"/>
    <cellStyle name="Normal 2" xfId="1" xr:uid="{00000000-0005-0000-0000-000003000000}"/>
    <cellStyle name="Normal 2 2" xfId="7" xr:uid="{00000000-0005-0000-0000-000004000000}"/>
    <cellStyle name="Normal 2 2 10" xfId="274" xr:uid="{373D983E-8831-41B6-8892-A3C612F4A41D}"/>
    <cellStyle name="Normal 2 2 10 2" xfId="512" xr:uid="{FE16756F-85EB-4682-B3A0-E7987EEA06B0}"/>
    <cellStyle name="Normal 2 2 11" xfId="289" xr:uid="{A91D5CE3-57F5-43E7-B15C-9E0370176F60}"/>
    <cellStyle name="Normal 2 2 11 2" xfId="527" xr:uid="{9BE3EEBC-0023-4BB1-AD80-3ED14A4452EF}"/>
    <cellStyle name="Normal 2 2 12" xfId="310" xr:uid="{1BDD54E9-6C1E-42CE-AD64-A2B7033F7CD2}"/>
    <cellStyle name="Normal 2 2 2" xfId="8" xr:uid="{00000000-0005-0000-0000-000005000000}"/>
    <cellStyle name="Normal 2 2 2 10" xfId="275" xr:uid="{A7A61643-94AE-4996-81F2-774632634AE9}"/>
    <cellStyle name="Normal 2 2 2 10 2" xfId="513" xr:uid="{E2FE50E9-FAFB-431B-A0D5-708D1D20939A}"/>
    <cellStyle name="Normal 2 2 2 11" xfId="290" xr:uid="{DF7445E5-228C-4EB4-8073-921456A8FAAB}"/>
    <cellStyle name="Normal 2 2 2 11 2" xfId="528" xr:uid="{5BEB034A-8554-4FF1-A84D-E5BCDA5C1CE2}"/>
    <cellStyle name="Normal 2 2 2 12" xfId="313" xr:uid="{EA78DD8F-6AAF-4EE8-8C75-0F549690729D}"/>
    <cellStyle name="Normal 2 2 2 2" xfId="38" xr:uid="{4EAF579C-E589-4B30-9CC5-AFD499C0235E}"/>
    <cellStyle name="Normal 2 2 2 2 2" xfId="77" xr:uid="{66110FB1-7883-4EE0-8938-F96ECD737D21}"/>
    <cellStyle name="Normal 2 2 2 2 2 2" xfId="354" xr:uid="{416D286E-BE9C-4701-97CA-EB73A97F0AFF}"/>
    <cellStyle name="Normal 2 2 2 2 3" xfId="231" xr:uid="{A78663AF-3560-4247-A66F-CBC24C937606}"/>
    <cellStyle name="Normal 2 2 2 2 3 2" xfId="469" xr:uid="{175BD9E9-3AF4-4605-AAC3-726DA71F8BC8}"/>
    <cellStyle name="Normal 2 2 2 2 4" xfId="324" xr:uid="{6233CC04-C257-4236-B8C3-440523358E2A}"/>
    <cellStyle name="Normal 2 2 2 3" xfId="57" xr:uid="{D4453A1F-1AE0-49CE-BCC3-A492DB22F82B}"/>
    <cellStyle name="Normal 2 2 2 3 2" xfId="246" xr:uid="{773F245F-5AB0-45EA-8358-420ABFAB8A97}"/>
    <cellStyle name="Normal 2 2 2 3 2 2" xfId="484" xr:uid="{E8274E96-EC9B-4785-8901-A9934EAD73D3}"/>
    <cellStyle name="Normal 2 2 2 3 3" xfId="337" xr:uid="{E9D79628-22E2-4425-9A55-69FFB3C049B9}"/>
    <cellStyle name="Normal 2 2 2 4" xfId="134" xr:uid="{D0D0436A-E299-472C-8EDF-902FF384B948}"/>
    <cellStyle name="Normal 2 2 2 4 2" xfId="398" xr:uid="{B7B0A552-5529-4200-A635-A27DAC0A5B2D}"/>
    <cellStyle name="Normal 2 2 2 5" xfId="98" xr:uid="{A1BECA22-EDBA-452A-AEAF-FC4130AD6E87}"/>
    <cellStyle name="Normal 2 2 2 5 2" xfId="373" xr:uid="{9C516F89-C235-41D6-8BD7-662FBA57D7DB}"/>
    <cellStyle name="Normal 2 2 2 6" xfId="168" xr:uid="{27A7EF45-642D-455B-9D90-B7B5B275D0CE}"/>
    <cellStyle name="Normal 2 2 2 6 2" xfId="408" xr:uid="{5186C5CA-C88B-497D-87CE-7A9EF9CA3E83}"/>
    <cellStyle name="Normal 2 2 2 7" xfId="184" xr:uid="{86978707-94C5-4F2F-AF6D-1E28B1D755C3}"/>
    <cellStyle name="Normal 2 2 2 7 2" xfId="424" xr:uid="{5267F583-1DB0-4BDB-9C09-358309FFC106}"/>
    <cellStyle name="Normal 2 2 2 8" xfId="199" xr:uid="{E7021CA3-D7F5-402E-9BD5-22C509A86E61}"/>
    <cellStyle name="Normal 2 2 2 8 2" xfId="439" xr:uid="{764B0CEE-5CFC-4C7C-B39F-CA009CC8D113}"/>
    <cellStyle name="Normal 2 2 2 9" xfId="216" xr:uid="{342BF995-D019-4B42-83B8-8ABBAAEBEB41}"/>
    <cellStyle name="Normal 2 2 2 9 2" xfId="454" xr:uid="{78A14F08-B08B-46BC-9C64-F3B5288D15D6}"/>
    <cellStyle name="Normal 2 2 3" xfId="9" xr:uid="{00000000-0005-0000-0000-000006000000}"/>
    <cellStyle name="Normal 2 2 3 2" xfId="81" xr:uid="{62605AD3-84B8-48C1-94D0-697D22FEC999}"/>
    <cellStyle name="Normal 2 2 3 2 2" xfId="358" xr:uid="{99A07B80-B7FA-4D53-84DE-DFAE381E0A5B}"/>
    <cellStyle name="Normal 2 2 3 3" xfId="62" xr:uid="{EB86D003-B76F-4F33-B838-86733C6C69F4}"/>
    <cellStyle name="Normal 2 2 3 3 2" xfId="341" xr:uid="{71EABFF9-F183-482F-9663-3814C25B5B58}"/>
    <cellStyle name="Normal 2 2 3 4" xfId="138" xr:uid="{DE652028-442B-4E58-B5FE-0ED19EB3224E}"/>
    <cellStyle name="Normal 2 2 3 4 2" xfId="401" xr:uid="{69AD50E9-084E-4859-85A4-7AD7DA8F073D}"/>
    <cellStyle name="Normal 2 2 3 5" xfId="103" xr:uid="{A653B714-55FD-4BAD-86A2-B5AB90F5A913}"/>
    <cellStyle name="Normal 2 2 3 5 2" xfId="377" xr:uid="{341EC295-6B72-4425-A389-061C01C4ADD6}"/>
    <cellStyle name="Normal 2 2 3 6" xfId="200" xr:uid="{A6B83D20-9701-457C-8B96-BEC167E2A0FF}"/>
    <cellStyle name="Normal 2 2 4" xfId="53" xr:uid="{6D182DDC-1053-43ED-94A2-70BF3BBD8393}"/>
    <cellStyle name="Normal 2 2 4 2" xfId="181" xr:uid="{F8CB9AEC-4969-415F-93B7-59E150CB4A44}"/>
    <cellStyle name="Normal 2 2 4 2 2" xfId="260" xr:uid="{93E28F49-C514-4D8F-A2BF-BC4C6B77B329}"/>
    <cellStyle name="Normal 2 2 4 2 2 2" xfId="498" xr:uid="{3C0D1F9D-468F-4051-85F7-C6BBC3F091FE}"/>
    <cellStyle name="Normal 2 2 4 2 3" xfId="421" xr:uid="{963A1606-8FEB-4D35-869F-E5753ADEC42C}"/>
    <cellStyle name="Normal 2 2 4 3" xfId="230" xr:uid="{FB604099-B150-407E-A0F2-6830BA6E8A59}"/>
    <cellStyle name="Normal 2 2 4 3 2" xfId="468" xr:uid="{62B13488-590A-4FEA-A93F-168050DDA582}"/>
    <cellStyle name="Normal 2 2 4 4" xfId="127" xr:uid="{73416071-5CC5-4D04-ABEA-E6508A021A4E}"/>
    <cellStyle name="Normal 2 2 5" xfId="94" xr:uid="{C8CE78CF-77EE-449E-AA44-70875B83C2D4}"/>
    <cellStyle name="Normal 2 2 5 2" xfId="245" xr:uid="{05553AD8-947F-4999-8873-51D5835061B2}"/>
    <cellStyle name="Normal 2 2 5 2 2" xfId="483" xr:uid="{3891488A-F2E9-4E64-8AE5-A92462C61583}"/>
    <cellStyle name="Normal 2 2 6" xfId="167" xr:uid="{2B435854-C6B6-453C-9C63-215254D130AC}"/>
    <cellStyle name="Normal 2 2 6 2" xfId="407" xr:uid="{D43A5484-071F-4883-B085-1C04A2D20C9D}"/>
    <cellStyle name="Normal 2 2 7" xfId="183" xr:uid="{55BC9A33-68B2-49A6-A54E-15BE55763FD6}"/>
    <cellStyle name="Normal 2 2 7 2" xfId="423" xr:uid="{A1114F7C-CCE3-4BAC-B84A-3E6BB6F48AD1}"/>
    <cellStyle name="Normal 2 2 8" xfId="198" xr:uid="{8E620BC1-7929-45BD-84D0-A68449648B1C}"/>
    <cellStyle name="Normal 2 2 8 2" xfId="438" xr:uid="{E23B8EA9-C561-4837-B8FE-0D65E0EE2A3D}"/>
    <cellStyle name="Normal 2 2 9" xfId="215" xr:uid="{F385ECDA-4E1A-4B34-A52C-44C756357445}"/>
    <cellStyle name="Normal 2 2 9 2" xfId="453" xr:uid="{12F0B7C1-9463-4A32-A618-1146835FD747}"/>
    <cellStyle name="Normal 2 3" xfId="10" xr:uid="{00000000-0005-0000-0000-000007000000}"/>
    <cellStyle name="Normal 2 3 2" xfId="11" xr:uid="{00000000-0005-0000-0000-000008000000}"/>
    <cellStyle name="Normal 2 3 2 2" xfId="126" xr:uid="{CF29D3CB-50CB-4164-BF2E-4301543CB1D3}"/>
    <cellStyle name="Normal 2 3 3" xfId="12" xr:uid="{00000000-0005-0000-0000-000009000000}"/>
    <cellStyle name="Normal 2 3 3 2" xfId="201" xr:uid="{468A2282-6EC1-4094-82EA-0D4100E3D9AA}"/>
    <cellStyle name="Normal 2 4" xfId="6" xr:uid="{00000000-0005-0000-0000-00000A000000}"/>
    <cellStyle name="Normal 2 4 2" xfId="143" xr:uid="{EECBA5E3-F004-4ADC-B189-8CAA3710A202}"/>
    <cellStyle name="Normal 2 5" xfId="13" xr:uid="{00000000-0005-0000-0000-00000B000000}"/>
    <cellStyle name="Normal 2 5 2" xfId="136" xr:uid="{380F32E9-6CF9-45D7-9686-8AD197AB71DA}"/>
    <cellStyle name="Normal 2 6" xfId="43" xr:uid="{AA39AA12-FCD6-4A64-9C13-71A1FE9426C4}"/>
    <cellStyle name="Normal 2 6 2" xfId="139" xr:uid="{B7F7CB40-5D0A-4287-A541-D17F9A93C014}"/>
    <cellStyle name="Normal 2 7" xfId="50" xr:uid="{B7CCD144-1077-4F04-8AC0-8ADF72773CFE}"/>
    <cellStyle name="Normal 2 7 2" xfId="333" xr:uid="{83101EEC-C18A-4DC1-9661-BE02B2CD8B73}"/>
    <cellStyle name="Normal 20" xfId="152" xr:uid="{2E4707F0-DE36-4F1D-9435-2F0152921299}"/>
    <cellStyle name="Normal 21" xfId="150" xr:uid="{844B6366-BED4-4CD3-9EDA-D1C9A76A88F4}"/>
    <cellStyle name="Normal 22" xfId="40" xr:uid="{74AC9277-4612-45A4-BE9E-E3D1430381DD}"/>
    <cellStyle name="Normal 23" xfId="157" xr:uid="{49CE10C8-CC32-4B2E-B5A1-F5BC0DC9BA21}"/>
    <cellStyle name="Normal 24" xfId="158" xr:uid="{D5B659DD-E4F2-422B-A5EA-C7A1A2807FE9}"/>
    <cellStyle name="Normal 25" xfId="159" xr:uid="{6C555972-0269-4AB8-B029-0D5A42F89220}"/>
    <cellStyle name="Normal 26" xfId="160" xr:uid="{7C7DF5DD-0448-4D29-A6CA-895A15DDCAA2}"/>
    <cellStyle name="Normal 27" xfId="154" xr:uid="{F18EF566-1C1E-4DF1-AC9B-EC7A2179D613}"/>
    <cellStyle name="Normal 28" xfId="156" xr:uid="{DB4EA3D9-6C5E-4544-B8BB-AD7B014979AE}"/>
    <cellStyle name="Normal 29" xfId="161" xr:uid="{AE73E846-F456-4AFC-9F64-70D9B9D85FC7}"/>
    <cellStyle name="Normal 3" xfId="14" xr:uid="{00000000-0005-0000-0000-00000C000000}"/>
    <cellStyle name="Normal 3 2" xfId="15" xr:uid="{00000000-0005-0000-0000-00000D000000}"/>
    <cellStyle name="Normal 3 2 2" xfId="16" xr:uid="{00000000-0005-0000-0000-00000E000000}"/>
    <cellStyle name="Normal 3 2 2 2" xfId="58" xr:uid="{937C6D27-FDAA-4226-B0B9-B6AF1CC0D250}"/>
    <cellStyle name="Normal 3 2 2 2 2" xfId="140" xr:uid="{21B77621-F8BD-4E08-A35C-E02F4635BDB3}"/>
    <cellStyle name="Normal 3 2 2 3" xfId="99" xr:uid="{3D6343E0-81F7-42F9-B044-36B99E3AF870}"/>
    <cellStyle name="Normal 3 2 3" xfId="130" xr:uid="{7EE28DF8-7AF9-4C1C-844A-44B0DD5A8BE6}"/>
    <cellStyle name="Normal 3 2 4" xfId="306" xr:uid="{21EA3705-0F48-4E0F-BE42-4E182642F900}"/>
    <cellStyle name="Normal 3 2 4 3" xfId="542" xr:uid="{CAC6F322-5DEC-4A75-9090-9FEF83F039EE}"/>
    <cellStyle name="Normal 3 3" xfId="17" xr:uid="{00000000-0005-0000-0000-00000F000000}"/>
    <cellStyle name="Normal 3 3 2" xfId="119" xr:uid="{E25231D1-B2ED-4B53-BF95-2209FAF677DD}"/>
    <cellStyle name="Normal 3 3 2 2" xfId="37" xr:uid="{C1C6CFBD-01C9-4B05-9D50-5AF6247DC34F}"/>
    <cellStyle name="Normal 3 4" xfId="132" xr:uid="{F6B4AEFB-BB92-4E5A-BB0D-BE2DAF8C0420}"/>
    <cellStyle name="Normal 3 5" xfId="305" xr:uid="{ACEF35A8-C309-441D-AFCD-2125EBCCC9B8}"/>
    <cellStyle name="Normal 30" xfId="162" xr:uid="{242E5DE8-9F20-4CB2-82D9-8AC8E226D617}"/>
    <cellStyle name="Normal 31" xfId="149" xr:uid="{11E7DD97-6B9E-40EA-A156-39A319DB0DFA}"/>
    <cellStyle name="Normal 32" xfId="164" xr:uid="{5AFF673C-74BB-4380-A093-769ECCCB7C58}"/>
    <cellStyle name="Normal 33" xfId="163" xr:uid="{895E1333-09D3-44E4-BDD3-38306F809A52}"/>
    <cellStyle name="Normal 34" xfId="41" xr:uid="{F5B3996E-4B41-40F9-BE83-2D11B7568CB9}"/>
    <cellStyle name="Normal 34 2" xfId="165" xr:uid="{AB153F2B-A21C-4BC5-8F92-AB2C8228143B}"/>
    <cellStyle name="Normal 34 2 2" xfId="405" xr:uid="{19C374D1-339D-4487-98C6-91B1D5D0C350}"/>
    <cellStyle name="Normal 34 3" xfId="326" xr:uid="{493E7A74-02CB-4E64-8C35-E531A65421BE}"/>
    <cellStyle name="Normal 35" xfId="304" xr:uid="{22D72DA6-7628-46C9-B710-3DA602DB6E91}"/>
    <cellStyle name="Normal 4" xfId="18" xr:uid="{00000000-0005-0000-0000-000010000000}"/>
    <cellStyle name="Normal 4 2" xfId="34" xr:uid="{00000000-0005-0000-0000-000011000000}"/>
    <cellStyle name="Normal 4 3" xfId="36" xr:uid="{00000000-0005-0000-0000-000012000000}"/>
    <cellStyle name="Normal 5" xfId="19" xr:uid="{00000000-0005-0000-0000-000013000000}"/>
    <cellStyle name="Normal 5 10" xfId="202" xr:uid="{9FD2BF5F-3BF4-48DA-98FC-5E17E02BBA3B}"/>
    <cellStyle name="Normal 5 10 2" xfId="440" xr:uid="{EF893DCF-3333-4E0D-A2D3-0EF514A61520}"/>
    <cellStyle name="Normal 5 11" xfId="217" xr:uid="{56E1727C-A8FD-479B-9B69-297CAB5B2435}"/>
    <cellStyle name="Normal 5 11 2" xfId="455" xr:uid="{4C3510AD-11A3-4330-AABA-5465E02A0FFA}"/>
    <cellStyle name="Normal 5 12" xfId="276" xr:uid="{5299849D-E917-4FE7-9B71-778CFE200412}"/>
    <cellStyle name="Normal 5 12 2" xfId="514" xr:uid="{38179C29-3EE5-4ACB-B91B-D39DD75BD8FD}"/>
    <cellStyle name="Normal 5 13" xfId="291" xr:uid="{421A4472-AD20-4B5C-9904-031E0D069661}"/>
    <cellStyle name="Normal 5 13 2" xfId="529" xr:uid="{2A7F2A6B-9568-4EFB-B847-F659B952DCD3}"/>
    <cellStyle name="Normal 5 14" xfId="308" xr:uid="{4CABA19B-2A8A-4CE7-9D94-F28BB61C64B5}"/>
    <cellStyle name="Normal 5 15" xfId="314" xr:uid="{CE6377BA-8D1E-4173-AD04-185262A5AB02}"/>
    <cellStyle name="Normal 5 2" xfId="20" xr:uid="{00000000-0005-0000-0000-000014000000}"/>
    <cellStyle name="Normal 5 2 10" xfId="277" xr:uid="{FD5BF9CE-0DE2-4EEB-9CAE-26158B6D44E0}"/>
    <cellStyle name="Normal 5 2 10 2" xfId="515" xr:uid="{D1138611-1A8E-4F94-9224-834559C48A6C}"/>
    <cellStyle name="Normal 5 2 11" xfId="292" xr:uid="{7DED88EC-4C74-4EA4-8425-E04865093316}"/>
    <cellStyle name="Normal 5 2 11 2" xfId="530" xr:uid="{5EFBFF10-E698-4E55-A5FE-1154276B59CA}"/>
    <cellStyle name="Normal 5 2 12" xfId="315" xr:uid="{BD5BB7FB-AB31-4A82-B57F-0A9FCE6A545F}"/>
    <cellStyle name="Normal 5 2 2" xfId="21" xr:uid="{00000000-0005-0000-0000-000015000000}"/>
    <cellStyle name="Normal 5 2 2 10" xfId="316" xr:uid="{8644F3C9-6DF9-4C83-94E9-E764842AE83B}"/>
    <cellStyle name="Normal 5 2 2 2" xfId="22" xr:uid="{00000000-0005-0000-0000-000016000000}"/>
    <cellStyle name="Normal 5 2 2 2 2" xfId="172" xr:uid="{EC786480-C70F-41F2-981B-1A5E19E0698F}"/>
    <cellStyle name="Normal 5 2 2 2 2 2" xfId="264" xr:uid="{BA778BDA-BB11-4815-9719-51C6B256100D}"/>
    <cellStyle name="Normal 5 2 2 2 2 2 2" xfId="502" xr:uid="{EB667BC4-B9E2-47C7-AC68-C6A2F1B00CD0}"/>
    <cellStyle name="Normal 5 2 2 2 2 3" xfId="235" xr:uid="{909C65F8-1E40-4D46-9D23-E2CE7EF49BB0}"/>
    <cellStyle name="Normal 5 2 2 2 2 3 2" xfId="473" xr:uid="{E4897EE6-B137-4545-881E-5CBDF4259AC4}"/>
    <cellStyle name="Normal 5 2 2 2 2 4" xfId="412" xr:uid="{3FD5A55B-82BF-47ED-AF5E-2EB77DD3FD05}"/>
    <cellStyle name="Normal 5 2 2 2 3" xfId="188" xr:uid="{9D7B1F2C-9368-4533-B1E4-4F858D5DC8E2}"/>
    <cellStyle name="Normal 5 2 2 2 3 2" xfId="250" xr:uid="{CD31C1A6-22BF-4E2D-B69E-BA4DA4E03566}"/>
    <cellStyle name="Normal 5 2 2 2 3 2 2" xfId="488" xr:uid="{D0992890-40B7-43EC-B9CC-A2E62C855A06}"/>
    <cellStyle name="Normal 5 2 2 2 3 3" xfId="428" xr:uid="{EA4E63E7-B210-49AA-BBDE-C5B72707C115}"/>
    <cellStyle name="Normal 5 2 2 2 4" xfId="205" xr:uid="{B0024E15-27A1-488C-B69E-998233546EDE}"/>
    <cellStyle name="Normal 5 2 2 2 4 2" xfId="443" xr:uid="{75B2F92E-DCC9-4712-83A9-F0D8A5F73E70}"/>
    <cellStyle name="Normal 5 2 2 2 5" xfId="220" xr:uid="{A06D0D16-4849-4788-9511-1D892ADEDC5F}"/>
    <cellStyle name="Normal 5 2 2 2 5 2" xfId="458" xr:uid="{D43215CA-7481-4B12-B71F-E336888DF1E8}"/>
    <cellStyle name="Normal 5 2 2 2 6" xfId="279" xr:uid="{10EB1DEC-073D-47B6-BA55-B8C3FCB4FB7F}"/>
    <cellStyle name="Normal 5 2 2 2 6 2" xfId="517" xr:uid="{1846D8B4-F220-40F5-B5A2-116472866220}"/>
    <cellStyle name="Normal 5 2 2 2 7" xfId="294" xr:uid="{6E2C2B36-CDC2-4743-A2C5-0AECB4A47A1A}"/>
    <cellStyle name="Normal 5 2 2 2 7 2" xfId="532" xr:uid="{5385178A-535F-4B72-9EF4-6D4D3713A7AE}"/>
    <cellStyle name="Normal 5 2 2 2 8" xfId="90" xr:uid="{935178CA-3153-4578-A93B-2F69F26DD0EE}"/>
    <cellStyle name="Normal 5 2 2 2 8 2" xfId="367" xr:uid="{78E47E9F-DE5B-4522-A43A-EEF470C016F5}"/>
    <cellStyle name="Normal 5 2 2 2 9" xfId="317" xr:uid="{992CBEC4-C295-4AF2-85C0-9B08320B9207}"/>
    <cellStyle name="Normal 5 2 2 3" xfId="78" xr:uid="{B5D68196-B610-4F5B-8ADB-F29FFA75E62C}"/>
    <cellStyle name="Normal 5 2 2 3 2" xfId="263" xr:uid="{D1D18E46-49C6-4D01-BEEF-2412778AFD21}"/>
    <cellStyle name="Normal 5 2 2 3 2 2" xfId="501" xr:uid="{C1E9A7EE-693D-490F-9E6E-7D0789071431}"/>
    <cellStyle name="Normal 5 2 2 3 3" xfId="234" xr:uid="{9CA471C6-D82B-450D-82E3-2C5119101D81}"/>
    <cellStyle name="Normal 5 2 2 3 3 2" xfId="472" xr:uid="{1AD979D0-F5A8-4DEB-AB32-13B57C47681E}"/>
    <cellStyle name="Normal 5 2 2 3 4" xfId="355" xr:uid="{52BEB722-14A2-4879-9955-344B27EAE4D0}"/>
    <cellStyle name="Normal 5 2 2 4" xfId="171" xr:uid="{717E0668-0638-4844-80B3-2B1A1E1EEB78}"/>
    <cellStyle name="Normal 5 2 2 4 2" xfId="249" xr:uid="{0D5B9212-5EA2-4B64-9A78-9470AD4318A1}"/>
    <cellStyle name="Normal 5 2 2 4 2 2" xfId="487" xr:uid="{98A978F8-8C86-4233-8EDD-B2CC6F3C4E62}"/>
    <cellStyle name="Normal 5 2 2 4 3" xfId="411" xr:uid="{047D0124-3A77-4242-A6B0-964C2BF331DD}"/>
    <cellStyle name="Normal 5 2 2 5" xfId="187" xr:uid="{5DCE0401-A1C2-4964-8B37-108927FE34DE}"/>
    <cellStyle name="Normal 5 2 2 5 2" xfId="427" xr:uid="{1237F936-3DAD-46C9-BD1F-C7A8AE019244}"/>
    <cellStyle name="Normal 5 2 2 6" xfId="204" xr:uid="{9AF630B7-2A23-4A8C-87AC-435157992266}"/>
    <cellStyle name="Normal 5 2 2 6 2" xfId="442" xr:uid="{FE0DC344-F872-4504-9286-BDEA2E2BDC18}"/>
    <cellStyle name="Normal 5 2 2 7" xfId="219" xr:uid="{2A3C419D-C523-4E5E-AFC8-6C4CD65D762F}"/>
    <cellStyle name="Normal 5 2 2 7 2" xfId="457" xr:uid="{D0EE819F-9EAF-49A5-95EC-41F3A493ADD4}"/>
    <cellStyle name="Normal 5 2 2 8" xfId="278" xr:uid="{53A99655-B4C9-4A77-BD84-62B0D1653F81}"/>
    <cellStyle name="Normal 5 2 2 8 2" xfId="516" xr:uid="{5F8F69A3-7931-4ADC-8F17-05E4F249C6DD}"/>
    <cellStyle name="Normal 5 2 2 9" xfId="293" xr:uid="{6396E3CC-6A0B-477D-B1BC-BBA29CE3CCE5}"/>
    <cellStyle name="Normal 5 2 2 9 2" xfId="531" xr:uid="{E247BE93-C7EE-4A79-8F89-70E64E70A63C}"/>
    <cellStyle name="Normal 5 2 3" xfId="23" xr:uid="{00000000-0005-0000-0000-000017000000}"/>
    <cellStyle name="Normal 5 2 3 10" xfId="318" xr:uid="{815B4137-7C87-4B36-A780-15472F3C7A00}"/>
    <cellStyle name="Normal 5 2 3 2" xfId="107" xr:uid="{AEFC84BB-C82A-4C89-A965-A5B59090E6D4}"/>
    <cellStyle name="Normal 5 2 3 2 2" xfId="265" xr:uid="{818AAC74-DD84-462B-949A-3D575C62FAFF}"/>
    <cellStyle name="Normal 5 2 3 2 2 2" xfId="503" xr:uid="{9C9682AC-9F56-413B-BD0C-DB6F46968052}"/>
    <cellStyle name="Normal 5 2 3 2 3" xfId="236" xr:uid="{172ADF27-FDAF-43B7-84AF-CBA34929E1CF}"/>
    <cellStyle name="Normal 5 2 3 2 3 2" xfId="474" xr:uid="{C6DEABAC-A329-49B1-B5C2-C6442CB5942F}"/>
    <cellStyle name="Normal 5 2 3 2 4" xfId="381" xr:uid="{2D75E1D9-8040-424D-BA39-444889901F8D}"/>
    <cellStyle name="Normal 5 2 3 3" xfId="173" xr:uid="{C65FE4DE-A25A-493E-9590-6D07271E7D3F}"/>
    <cellStyle name="Normal 5 2 3 3 2" xfId="251" xr:uid="{3B5FE762-D652-48CA-9D60-7F1C268EF734}"/>
    <cellStyle name="Normal 5 2 3 3 2 2" xfId="489" xr:uid="{D0393D81-73E4-4C69-BB18-44773BFF4146}"/>
    <cellStyle name="Normal 5 2 3 3 3" xfId="413" xr:uid="{7FED0C32-A5F0-4CCE-BB58-83810CB1218F}"/>
    <cellStyle name="Normal 5 2 3 4" xfId="189" xr:uid="{B69C9709-8FBB-4C70-BC4C-8E937D78C636}"/>
    <cellStyle name="Normal 5 2 3 4 2" xfId="429" xr:uid="{0043CA07-55DB-45E5-9EDB-D63E7B35FB3F}"/>
    <cellStyle name="Normal 5 2 3 5" xfId="206" xr:uid="{6DF1D52A-CD4E-494A-BDFE-9B769D16BFB8}"/>
    <cellStyle name="Normal 5 2 3 5 2" xfId="444" xr:uid="{FB30FECC-A689-46E7-B2F7-E8B53EED2E79}"/>
    <cellStyle name="Normal 5 2 3 6" xfId="221" xr:uid="{337B83B4-D4F2-4C02-8529-294B619CE913}"/>
    <cellStyle name="Normal 5 2 3 6 2" xfId="459" xr:uid="{FD147FDA-A01B-42A6-9EA3-52C79F1918DE}"/>
    <cellStyle name="Normal 5 2 3 7" xfId="280" xr:uid="{E2982DE7-4C89-4879-8644-360328B79252}"/>
    <cellStyle name="Normal 5 2 3 7 2" xfId="518" xr:uid="{608AAD62-3944-44C4-B750-14AFBCE7274B}"/>
    <cellStyle name="Normal 5 2 3 8" xfId="295" xr:uid="{58B700B4-F785-4182-B724-F68D9A7E6C0E}"/>
    <cellStyle name="Normal 5 2 3 8 2" xfId="533" xr:uid="{78BCF293-78DE-44FF-AD31-CBCE37FF3CA6}"/>
    <cellStyle name="Normal 5 2 3 9" xfId="91" xr:uid="{C66D4D97-6D34-48AB-A63E-354228B497E3}"/>
    <cellStyle name="Normal 5 2 3 9 2" xfId="368" xr:uid="{8D865F47-97DB-4657-961F-77B3B0D0AF72}"/>
    <cellStyle name="Normal 5 2 4" xfId="59" xr:uid="{6298BF24-AB2C-4751-B781-8F996CBF909F}"/>
    <cellStyle name="Normal 5 2 4 2" xfId="262" xr:uid="{AF294063-13F3-4ECA-A36A-CB585C926CEB}"/>
    <cellStyle name="Normal 5 2 4 2 2" xfId="500" xr:uid="{28FF739A-3B21-40A6-92FA-CEFF3CBA0846}"/>
    <cellStyle name="Normal 5 2 4 3" xfId="233" xr:uid="{185E6B0F-FD0F-4321-A5E1-0A3B5447EBFA}"/>
    <cellStyle name="Normal 5 2 4 3 2" xfId="471" xr:uid="{1EF79A62-ECBA-4A20-9817-F63D28ECB026}"/>
    <cellStyle name="Normal 5 2 4 4" xfId="141" xr:uid="{A969F293-FC56-4CE8-AAD2-219F20FEE7E8}"/>
    <cellStyle name="Normal 5 2 4 4 2" xfId="402" xr:uid="{33D0DE49-D871-4704-A663-017579741D78}"/>
    <cellStyle name="Normal 5 2 4 5" xfId="338" xr:uid="{F6E1814C-15E7-4B73-9425-39E682A8AC91}"/>
    <cellStyle name="Normal 5 2 5" xfId="100" xr:uid="{8A82C543-7480-4799-9A53-D52DC9DAF698}"/>
    <cellStyle name="Normal 5 2 5 2" xfId="248" xr:uid="{9E3B453D-BCC8-4282-B1A1-A18D137DA02C}"/>
    <cellStyle name="Normal 5 2 5 2 2" xfId="486" xr:uid="{54000C2F-59F6-40DF-8DA6-C83E27035114}"/>
    <cellStyle name="Normal 5 2 5 3" xfId="374" xr:uid="{09500CED-CA11-47E7-B52A-4172866B2465}"/>
    <cellStyle name="Normal 5 2 6" xfId="170" xr:uid="{B8E9BD9D-0EA8-475E-8C06-8976B173514C}"/>
    <cellStyle name="Normal 5 2 6 2" xfId="410" xr:uid="{480513EA-6657-4B5F-9FC7-A4817CFA7BCD}"/>
    <cellStyle name="Normal 5 2 7" xfId="186" xr:uid="{5451F4CD-D25F-4C99-B857-D85AB87CB073}"/>
    <cellStyle name="Normal 5 2 7 2" xfId="426" xr:uid="{DC6D9A1E-DAE9-45F3-A65A-C0E8801E0318}"/>
    <cellStyle name="Normal 5 2 8" xfId="203" xr:uid="{4AAE8038-1115-473B-9C53-B2BCCF3AA02F}"/>
    <cellStyle name="Normal 5 2 8 2" xfId="441" xr:uid="{B0DBB964-4136-4058-AF07-780626E81CCA}"/>
    <cellStyle name="Normal 5 2 9" xfId="218" xr:uid="{FC8D93BF-A453-4503-AA4D-143A8E7EE591}"/>
    <cellStyle name="Normal 5 2 9 2" xfId="456" xr:uid="{03C392B7-F40F-45C1-96D6-5E9C9B9F7C9B}"/>
    <cellStyle name="Normal 5 3" xfId="24" xr:uid="{00000000-0005-0000-0000-000018000000}"/>
    <cellStyle name="Normal 5 3 10" xfId="281" xr:uid="{3D3AAE0E-115E-4416-A456-34C2EF64DBCA}"/>
    <cellStyle name="Normal 5 3 10 2" xfId="519" xr:uid="{0F314167-D10B-4040-A9A9-2097EB97DA63}"/>
    <cellStyle name="Normal 5 3 11" xfId="296" xr:uid="{7444EE83-AF35-45BE-8DCD-4F47289EE39E}"/>
    <cellStyle name="Normal 5 3 11 2" xfId="534" xr:uid="{21B2179A-673E-41CC-A7C3-2673DAFEE3CB}"/>
    <cellStyle name="Normal 5 3 12" xfId="319" xr:uid="{48BD3546-57B0-4FE4-83A5-7A49C8ABF1DD}"/>
    <cellStyle name="Normal 5 3 2" xfId="25" xr:uid="{00000000-0005-0000-0000-000019000000}"/>
    <cellStyle name="Normal 5 3 2 2" xfId="82" xr:uid="{F5DA8DA2-A0AD-4CA1-8B87-B9B02CCD3D59}"/>
    <cellStyle name="Normal 5 3 2 2 2" xfId="267" xr:uid="{CEBDCFAE-5029-4C91-8A86-90F43AFD125F}"/>
    <cellStyle name="Normal 5 3 2 2 2 2" xfId="505" xr:uid="{ABBAC266-AFC0-4F37-B47F-925AB445FD71}"/>
    <cellStyle name="Normal 5 3 2 2 3" xfId="238" xr:uid="{5C0782D4-1A3E-4F4A-B389-2DECDA4E5D4C}"/>
    <cellStyle name="Normal 5 3 2 2 3 2" xfId="476" xr:uid="{79407603-DA8F-4A67-A3F8-58FE3C54BBFA}"/>
    <cellStyle name="Normal 5 3 2 2 4" xfId="359" xr:uid="{5616D0D3-5DFC-479E-BF8B-8B65654E0EF6}"/>
    <cellStyle name="Normal 5 3 2 3" xfId="175" xr:uid="{EE0E037F-6D21-4ED6-867B-C2DC510D9496}"/>
    <cellStyle name="Normal 5 3 2 3 2" xfId="253" xr:uid="{B58CED76-68A3-49C6-8225-48C97AD97F51}"/>
    <cellStyle name="Normal 5 3 2 3 2 2" xfId="491" xr:uid="{8780E680-6536-4623-9EB3-34F5905AE609}"/>
    <cellStyle name="Normal 5 3 2 3 3" xfId="415" xr:uid="{7D583E43-433E-4AF5-8A15-E74D86C21F98}"/>
    <cellStyle name="Normal 5 3 2 4" xfId="191" xr:uid="{DD7405B3-BB02-4025-8EE4-F657D88C3B9F}"/>
    <cellStyle name="Normal 5 3 2 4 2" xfId="431" xr:uid="{2E6E9D65-888D-4FA7-8A04-FD7857D230F0}"/>
    <cellStyle name="Normal 5 3 2 5" xfId="208" xr:uid="{32FDFD8D-0674-432C-B2F9-A86FF8DCCCDE}"/>
    <cellStyle name="Normal 5 3 2 5 2" xfId="446" xr:uid="{D0364C4C-4B82-4F03-A4B2-DF73ED049021}"/>
    <cellStyle name="Normal 5 3 2 6" xfId="223" xr:uid="{B94F0CAF-6F50-4C6C-A476-4081ED4E12D6}"/>
    <cellStyle name="Normal 5 3 2 6 2" xfId="461" xr:uid="{77E210CC-9F03-483E-A8C2-CB33823494CD}"/>
    <cellStyle name="Normal 5 3 2 7" xfId="282" xr:uid="{FF79E842-6790-4C16-8752-E5666ABE6F5D}"/>
    <cellStyle name="Normal 5 3 2 7 2" xfId="520" xr:uid="{322B9E31-7678-4D3E-8C51-1A7D207E8EFF}"/>
    <cellStyle name="Normal 5 3 2 8" xfId="297" xr:uid="{6140B674-73DD-4F67-B1FF-C085851CEF87}"/>
    <cellStyle name="Normal 5 3 2 8 2" xfId="535" xr:uid="{D8C76CB5-4BBC-4785-AB6A-493BE3D00B19}"/>
    <cellStyle name="Normal 5 3 2 9" xfId="320" xr:uid="{D583B5E8-9B4C-4075-BE1F-8D44DF2A1D1A}"/>
    <cellStyle name="Normal 5 3 3" xfId="63" xr:uid="{A38AB1B8-D63D-40A9-AA9E-525DEA279AD0}"/>
    <cellStyle name="Normal 5 3 3 2" xfId="266" xr:uid="{F621FA95-113A-4E9B-8F92-45A9CC92EDB0}"/>
    <cellStyle name="Normal 5 3 3 2 2" xfId="504" xr:uid="{903F891A-C78F-4377-BAFE-D0AB1896C11E}"/>
    <cellStyle name="Normal 5 3 3 3" xfId="237" xr:uid="{7A93B242-6353-4B3E-A865-A56739C4919E}"/>
    <cellStyle name="Normal 5 3 3 3 2" xfId="475" xr:uid="{A76948AD-DD4B-4A1B-B056-A3A95E6B1848}"/>
    <cellStyle name="Normal 5 3 3 4" xfId="342" xr:uid="{845A9EBB-5652-43E6-9B69-F6616F0EB67E}"/>
    <cellStyle name="Normal 5 3 4" xfId="125" xr:uid="{CF4417E3-0E68-4194-B2B3-B06AEDAC9BE8}"/>
    <cellStyle name="Normal 5 3 4 2" xfId="252" xr:uid="{A7A34DE8-20B9-4E29-94BA-6BE7B0A8F8ED}"/>
    <cellStyle name="Normal 5 3 4 2 2" xfId="490" xr:uid="{ED0E341B-EF9B-4C27-948A-6471F6566AA2}"/>
    <cellStyle name="Normal 5 3 4 3" xfId="394" xr:uid="{7A433444-9B69-4E11-94DC-A5DA28A0023D}"/>
    <cellStyle name="Normal 5 3 5" xfId="104" xr:uid="{7AB458F1-DF4D-4763-95C6-4F8AA7DC84E1}"/>
    <cellStyle name="Normal 5 3 5 2" xfId="378" xr:uid="{A8090D13-DE80-43E8-B35D-99261ED20BFE}"/>
    <cellStyle name="Normal 5 3 6" xfId="174" xr:uid="{E0F1410D-6A0D-4D1F-AAEB-449F682AEA05}"/>
    <cellStyle name="Normal 5 3 6 2" xfId="414" xr:uid="{3932A9C8-032D-421E-987F-D7DA79DD0BCF}"/>
    <cellStyle name="Normal 5 3 7" xfId="190" xr:uid="{5C0CCF87-CB61-4D98-B55B-3D8ED39C4934}"/>
    <cellStyle name="Normal 5 3 7 2" xfId="430" xr:uid="{BF120A82-B003-4F97-9260-7E3335E76536}"/>
    <cellStyle name="Normal 5 3 8" xfId="207" xr:uid="{65E1C76D-0AA3-47BD-B5A1-DBA2893D1954}"/>
    <cellStyle name="Normal 5 3 8 2" xfId="445" xr:uid="{E8FCAF2D-FD6A-47C9-A1AA-4E436092B839}"/>
    <cellStyle name="Normal 5 3 9" xfId="222" xr:uid="{2B01A0DC-EBB0-4D6F-A311-783692F24CF6}"/>
    <cellStyle name="Normal 5 3 9 2" xfId="460" xr:uid="{9D534E3B-CB7C-4259-B4B9-95009E03EE68}"/>
    <cellStyle name="Normal 5 4" xfId="26" xr:uid="{00000000-0005-0000-0000-00001A000000}"/>
    <cellStyle name="Normal 5 4 2" xfId="75" xr:uid="{BC5853F3-12A1-42AF-92FA-EB8BE1CDD080}"/>
    <cellStyle name="Normal 5 4 2 2" xfId="268" xr:uid="{62A17BE9-AD27-4571-943B-4F18DB72E818}"/>
    <cellStyle name="Normal 5 4 2 2 2" xfId="506" xr:uid="{A8B9F019-EB02-454D-B2D5-52E63D3F77A9}"/>
    <cellStyle name="Normal 5 4 2 3" xfId="239" xr:uid="{D0B83426-94D2-4106-BB80-357E8E07D16E}"/>
    <cellStyle name="Normal 5 4 2 3 2" xfId="477" xr:uid="{9A1AC549-937D-45B6-AFEC-CA498139063F}"/>
    <cellStyle name="Normal 5 4 2 4" xfId="352" xr:uid="{3B75D68E-351A-441A-AB7E-54F11F1A29DA}"/>
    <cellStyle name="Normal 5 4 3" xfId="176" xr:uid="{E9DE9ED6-2B00-4126-BD9A-D7DEB29E200A}"/>
    <cellStyle name="Normal 5 4 3 2" xfId="254" xr:uid="{C2F791AF-249B-4437-A9F7-31E725C16CA0}"/>
    <cellStyle name="Normal 5 4 3 2 2" xfId="492" xr:uid="{4B49BD00-E7B1-44AF-BD35-6E988153FB72}"/>
    <cellStyle name="Normal 5 4 3 3" xfId="416" xr:uid="{1172289D-1BBB-4ED0-AE5B-C588F9FC9661}"/>
    <cellStyle name="Normal 5 4 4" xfId="192" xr:uid="{102174F3-F1D9-40C9-9154-88C163FD39A8}"/>
    <cellStyle name="Normal 5 4 4 2" xfId="432" xr:uid="{FD34EA7A-A593-46E2-B84E-22D978B5926E}"/>
    <cellStyle name="Normal 5 4 5" xfId="209" xr:uid="{EEDEBDEA-B973-4503-AC2C-E7B48E784BA0}"/>
    <cellStyle name="Normal 5 4 5 2" xfId="447" xr:uid="{1D11B7E9-E2D0-4D80-82E4-0F571FD17A0C}"/>
    <cellStyle name="Normal 5 4 6" xfId="224" xr:uid="{7E6C2D16-4871-484B-B88D-3048CC07BD50}"/>
    <cellStyle name="Normal 5 4 6 2" xfId="462" xr:uid="{58BA9917-7F8E-4CAE-93ED-4157E28D1358}"/>
    <cellStyle name="Normal 5 4 7" xfId="283" xr:uid="{77408C49-7EBB-4F3E-A311-65DCD0305EB8}"/>
    <cellStyle name="Normal 5 4 7 2" xfId="521" xr:uid="{8651FC77-1536-4F3D-AA32-6723D6B9961F}"/>
    <cellStyle name="Normal 5 4 8" xfId="298" xr:uid="{3412D2F9-78DC-4E70-A094-1DF5FC0341B9}"/>
    <cellStyle name="Normal 5 4 8 2" xfId="536" xr:uid="{219B2083-7DCB-4B2E-BDD0-7BC154EE77F8}"/>
    <cellStyle name="Normal 5 4 9" xfId="321" xr:uid="{372BC359-1422-4642-A670-71694EF6C566}"/>
    <cellStyle name="Normal 5 5" xfId="51" xr:uid="{3A603DC4-1192-44EE-91C8-A94B1833CD44}"/>
    <cellStyle name="Normal 5 5 2" xfId="261" xr:uid="{6101A913-AF71-456F-AF1D-4C706BEE50A9}"/>
    <cellStyle name="Normal 5 5 2 2" xfId="499" xr:uid="{5610C4C9-7B50-4E52-8D73-34C5BCB35CBE}"/>
    <cellStyle name="Normal 5 5 3" xfId="232" xr:uid="{32AEED80-83DF-43BE-A133-00EBDA9983E5}"/>
    <cellStyle name="Normal 5 5 3 2" xfId="470" xr:uid="{E6381E09-3704-469C-A66C-5A6DF5A53E1D}"/>
    <cellStyle name="Normal 5 5 4" xfId="105" xr:uid="{E87CDDD0-6C35-4DBC-8493-1FFFE121B55F}"/>
    <cellStyle name="Normal 5 5 4 2" xfId="379" xr:uid="{8628B6F6-EF1A-48D2-AF9C-207A8499FDE0}"/>
    <cellStyle name="Normal 5 6" xfId="52" xr:uid="{FC572A3A-3CC0-4500-B507-9A318B95BFBD}"/>
    <cellStyle name="Normal 5 6 2" xfId="247" xr:uid="{18A9D499-C596-4CD1-B367-84C7660FC418}"/>
    <cellStyle name="Normal 5 6 2 2" xfId="485" xr:uid="{4A93472F-5B4D-4C28-A0CB-84C609F71670}"/>
    <cellStyle name="Normal 5 6 3" xfId="120" xr:uid="{18C69084-2377-4C5B-9568-75E961DD3872}"/>
    <cellStyle name="Normal 5 6 3 2" xfId="390" xr:uid="{F0E67291-EC3B-4834-909C-51E6233D7C65}"/>
    <cellStyle name="Normal 5 6 4" xfId="334" xr:uid="{031D6738-66AB-4DAA-8BF9-8EFDD9117E55}"/>
    <cellStyle name="Normal 5 7" xfId="93" xr:uid="{7FD7EE98-4206-4C3A-81B4-027D3542D2C0}"/>
    <cellStyle name="Normal 5 7 2" xfId="370" xr:uid="{EC944903-B40F-448E-929E-15EEF256EEFB}"/>
    <cellStyle name="Normal 5 8" xfId="169" xr:uid="{B0D662CD-08B6-4C1A-8572-1802414017DE}"/>
    <cellStyle name="Normal 5 8 2" xfId="409" xr:uid="{259A9FB5-89F1-46F8-A218-A3A9953CE5B2}"/>
    <cellStyle name="Normal 5 9" xfId="185" xr:uid="{72F36B4C-F5C3-4760-92E9-CBB4F42AFD93}"/>
    <cellStyle name="Normal 5 9 2" xfId="425" xr:uid="{1F760E3F-2C16-4504-B012-F4CF24EC184F}"/>
    <cellStyle name="Normal 6" xfId="27" xr:uid="{00000000-0005-0000-0000-00001B000000}"/>
    <cellStyle name="Normal 6 10" xfId="128" xr:uid="{B4B07637-2AE9-45C7-9938-C93A203AFF93}"/>
    <cellStyle name="Normal 6 10 2" xfId="395" xr:uid="{18D2F433-2118-4410-A396-05B26A2DFF8C}"/>
    <cellStyle name="Normal 6 11" xfId="95" xr:uid="{F8D70142-280F-40A9-BF28-0E521A2AB84C}"/>
    <cellStyle name="Normal 6 11 2" xfId="371" xr:uid="{C506271A-F603-49EA-8465-BE91C8BF154F}"/>
    <cellStyle name="Normal 6 12" xfId="177" xr:uid="{B87E35BE-4B7F-4AFD-91FA-07D3810E7C04}"/>
    <cellStyle name="Normal 6 12 2" xfId="417" xr:uid="{86756CE3-0853-40F1-934D-045CEFFE5214}"/>
    <cellStyle name="Normal 6 13" xfId="193" xr:uid="{2DF39E3E-1040-4762-B7E9-DF8160A76EFD}"/>
    <cellStyle name="Normal 6 13 2" xfId="433" xr:uid="{00BB4F44-2A70-475F-9EE0-09B46E7D3CE5}"/>
    <cellStyle name="Normal 6 14" xfId="210" xr:uid="{696DA30E-C842-4980-965A-939F7C65DE75}"/>
    <cellStyle name="Normal 6 14 2" xfId="448" xr:uid="{8831E083-2BF8-42B6-957D-85A1A1A078D3}"/>
    <cellStyle name="Normal 6 15" xfId="225" xr:uid="{6A04F8F1-CC4A-4A0E-9936-D5763B655D8B}"/>
    <cellStyle name="Normal 6 15 2" xfId="463" xr:uid="{5E70353F-C015-4F16-93F8-7669D7DE5F22}"/>
    <cellStyle name="Normal 6 16" xfId="284" xr:uid="{07893D55-C81D-4B0F-956C-9F1A869B0B2B}"/>
    <cellStyle name="Normal 6 16 2" xfId="522" xr:uid="{9F6E4232-EA4E-493E-AE58-3CAFA4AB3790}"/>
    <cellStyle name="Normal 6 17" xfId="299" xr:uid="{28AA3A9A-400B-430A-9A27-AD15A0F3F8BC}"/>
    <cellStyle name="Normal 6 17 2" xfId="537" xr:uid="{BC4B6768-873B-45A8-ADB0-83AAF08EAB56}"/>
    <cellStyle name="Normal 6 18" xfId="322" xr:uid="{EBC60203-EDAF-40E2-89C0-C16972C2DCEF}"/>
    <cellStyle name="Normal 6 2" xfId="28" xr:uid="{00000000-0005-0000-0000-00001C000000}"/>
    <cellStyle name="Normal 6 2 2" xfId="29" xr:uid="{00000000-0005-0000-0000-00001D000000}"/>
    <cellStyle name="Normal 6 2 2 2" xfId="79" xr:uid="{982A9B6D-E28F-4926-9331-C9DAC60A6FED}"/>
    <cellStyle name="Normal 6 2 2 2 2" xfId="270" xr:uid="{27E8411A-7123-40DD-90FB-89B8E58E9A00}"/>
    <cellStyle name="Normal 6 2 2 2 2 2" xfId="508" xr:uid="{F42727E3-5EB7-4FD9-8D05-6338DD89E42C}"/>
    <cellStyle name="Normal 6 2 2 2 3" xfId="241" xr:uid="{56498290-93F6-4763-9E01-A7673F6E64B6}"/>
    <cellStyle name="Normal 6 2 2 2 3 2" xfId="479" xr:uid="{D0E7ECE0-56E0-4109-B7F2-A6E6D1B45168}"/>
    <cellStyle name="Normal 6 2 2 2 4" xfId="356" xr:uid="{A29D833A-9022-43AA-B2D7-320C9BD87048}"/>
    <cellStyle name="Normal 6 2 2 3" xfId="178" xr:uid="{3AF68852-36D4-49A3-B1BF-6ABC2DC76243}"/>
    <cellStyle name="Normal 6 2 2 3 2" xfId="256" xr:uid="{DD8E4297-6266-47AA-BD91-E53E57DC58FC}"/>
    <cellStyle name="Normal 6 2 2 3 2 2" xfId="494" xr:uid="{3FA0DA9A-EC13-44E6-AECC-5FAF944531A6}"/>
    <cellStyle name="Normal 6 2 2 3 3" xfId="418" xr:uid="{9CABA90E-6489-4166-A373-8C2A847280BD}"/>
    <cellStyle name="Normal 6 2 2 4" xfId="194" xr:uid="{C519FAC0-DDC3-46CC-9CDF-E413E166DF97}"/>
    <cellStyle name="Normal 6 2 2 4 2" xfId="434" xr:uid="{28D74F9D-381E-43DC-AC60-6BAC3349B0A5}"/>
    <cellStyle name="Normal 6 2 2 5" xfId="211" xr:uid="{51EECCC9-FBB9-486E-A813-255C9D814E91}"/>
    <cellStyle name="Normal 6 2 2 5 2" xfId="449" xr:uid="{2CB701B8-D661-417E-A218-2A5B4C3796EE}"/>
    <cellStyle name="Normal 6 2 2 6" xfId="226" xr:uid="{F682565E-426F-4770-BCBF-95BE686DD25A}"/>
    <cellStyle name="Normal 6 2 2 6 2" xfId="464" xr:uid="{E905C752-BBDF-4D18-B3CA-BB66B4AC3FFA}"/>
    <cellStyle name="Normal 6 2 2 7" xfId="285" xr:uid="{7DFF1649-F7D8-47D6-9A3C-1DE67A14C958}"/>
    <cellStyle name="Normal 6 2 2 7 2" xfId="523" xr:uid="{59FB6E1C-1054-4564-B4E4-9F7A0A75064D}"/>
    <cellStyle name="Normal 6 2 2 8" xfId="300" xr:uid="{86CC87BB-E1E2-476E-BADF-4707E06DA7B1}"/>
    <cellStyle name="Normal 6 2 2 8 2" xfId="538" xr:uid="{13999B80-6EAB-4BF1-A8DC-8ABD9C27D8B2}"/>
    <cellStyle name="Normal 6 2 2 9" xfId="323" xr:uid="{67B6A8C8-3676-48F1-9F13-CE64E0EEB67D}"/>
    <cellStyle name="Normal 6 2 3" xfId="60" xr:uid="{7499BCF9-CB77-4C66-B7BA-CBE35A1D3DED}"/>
    <cellStyle name="Normal 6 2 3 2" xfId="339" xr:uid="{8C317A82-6EB5-45FE-87DC-26D19BAD7701}"/>
    <cellStyle name="Normal 6 2 4" xfId="115" xr:uid="{C6187D17-5BF4-4E27-A90A-5AA2697E4236}"/>
    <cellStyle name="Normal 6 2 4 2" xfId="387" xr:uid="{18AD8433-2DFE-4F4B-9C15-8EA3FEBC2CF3}"/>
    <cellStyle name="Normal 6 2 5" xfId="101" xr:uid="{FB90E01E-F2F4-43BD-9B7B-C43E177CDFA8}"/>
    <cellStyle name="Normal 6 2 5 2" xfId="375" xr:uid="{53D83EB2-16C0-42BD-9014-B9A48921DE78}"/>
    <cellStyle name="Normal 6 3" xfId="64" xr:uid="{0A44F0FD-6EBD-4539-A5CA-A0C2E28D479E}"/>
    <cellStyle name="Normal 6 3 2" xfId="83" xr:uid="{24059DA9-DDDD-44EA-B908-BA8E93066B9A}"/>
    <cellStyle name="Normal 6 3 2 2" xfId="269" xr:uid="{BC2A2550-077F-4AFC-8234-476C2312C87C}"/>
    <cellStyle name="Normal 6 3 2 2 2" xfId="507" xr:uid="{81BD2648-EEEE-41F0-BB0E-72FDE83863BA}"/>
    <cellStyle name="Normal 6 3 2 3" xfId="360" xr:uid="{AFADAE15-EE4E-4219-BAFC-DC5FB3504C79}"/>
    <cellStyle name="Normal 6 3 3" xfId="108" xr:uid="{DFA542EB-3BC1-472C-9577-D801FF574E4A}"/>
    <cellStyle name="Normal 6 3 3 2" xfId="382" xr:uid="{2E2965B8-500D-43FD-B8E8-C29AB89D14A3}"/>
    <cellStyle name="Normal 6 3 4" xfId="142" xr:uid="{8560B5C2-C2FF-443E-84A4-2FAB6881D133}"/>
    <cellStyle name="Normal 6 3 4 2" xfId="403" xr:uid="{42376272-C4CE-4B64-B9BE-AB21F87CE577}"/>
    <cellStyle name="Normal 6 3 5" xfId="240" xr:uid="{C12872A9-3530-4051-9A8D-E82020E15063}"/>
    <cellStyle name="Normal 6 3 5 2" xfId="478" xr:uid="{33F3A5FB-81F4-475D-8608-D797BDD487C3}"/>
    <cellStyle name="Normal 6 3 6" xfId="343" xr:uid="{1591BA97-8DB5-41DD-BA6A-59055412797B}"/>
    <cellStyle name="Normal 6 4" xfId="66" xr:uid="{4F280FF9-B287-484B-9677-67A671251C98}"/>
    <cellStyle name="Normal 6 4 2" xfId="85" xr:uid="{0750C8FF-8069-4C89-8F68-42715AB51CFB}"/>
    <cellStyle name="Normal 6 4 2 2" xfId="362" xr:uid="{A4B1E4B4-67BC-4922-A418-3F1A5137AA06}"/>
    <cellStyle name="Normal 6 4 3" xfId="109" xr:uid="{323548BD-BB34-49E1-843F-DE80EAE09A3C}"/>
    <cellStyle name="Normal 6 4 3 2" xfId="383" xr:uid="{374A2877-D1F4-4F54-A8A4-1DB066B36B15}"/>
    <cellStyle name="Normal 6 4 4" xfId="133" xr:uid="{68448494-CF5E-40E5-AE13-7E1119B87623}"/>
    <cellStyle name="Normal 6 4 4 2" xfId="397" xr:uid="{27EDBEAC-9FF2-4155-B90F-09A51841AF18}"/>
    <cellStyle name="Normal 6 4 5" xfId="255" xr:uid="{DF4A6EEE-2AE3-44FB-AEE1-46D8C9748795}"/>
    <cellStyle name="Normal 6 4 5 2" xfId="493" xr:uid="{ED379DFF-1AB9-48CE-BACE-1EFEC6642ACC}"/>
    <cellStyle name="Normal 6 4 6" xfId="345" xr:uid="{F06A310B-844B-4C1D-8FE6-99C65ED8CAB6}"/>
    <cellStyle name="Normal 6 5" xfId="68" xr:uid="{3EA82923-1AC6-497F-B621-A3A621A5D147}"/>
    <cellStyle name="Normal 6 5 2" xfId="87" xr:uid="{32CCF9C2-7586-4C7F-AA8B-CD3892504C01}"/>
    <cellStyle name="Normal 6 5 2 2" xfId="364" xr:uid="{BA4BF430-2171-4020-A6E1-37362C5522B0}"/>
    <cellStyle name="Normal 6 5 3" xfId="110" xr:uid="{BBD668AB-F3DD-4817-85F6-A217D34DB9A5}"/>
    <cellStyle name="Normal 6 5 3 2" xfId="384" xr:uid="{44F55F17-CE35-433D-AA54-DFC0B35804DF}"/>
    <cellStyle name="Normal 6 5 4" xfId="116" xr:uid="{05FF2FCF-B02D-4B3E-8CE8-93BBE14C3983}"/>
    <cellStyle name="Normal 6 5 4 2" xfId="388" xr:uid="{848EB649-8300-41D2-98B4-85A7C3684050}"/>
    <cellStyle name="Normal 6 5 5" xfId="347" xr:uid="{3A1D9BCA-5816-4ACF-9120-965AF83F6C24}"/>
    <cellStyle name="Normal 6 6" xfId="47" xr:uid="{B0A81B29-9D3E-455E-85D6-7FF5EB334A62}"/>
    <cellStyle name="Normal 6 6 2" xfId="89" xr:uid="{45818863-7C30-4893-ABEB-72A0A4CD99E0}"/>
    <cellStyle name="Normal 6 6 2 2" xfId="366" xr:uid="{12E857DD-6832-4AC2-B775-9584E972738F}"/>
    <cellStyle name="Normal 6 6 3" xfId="70" xr:uid="{1F26CA53-C3CF-4454-909B-ECE7E73FDB6E}"/>
    <cellStyle name="Normal 6 6 3 2" xfId="349" xr:uid="{86710D58-03B0-47F7-8B76-5C8A9ADD6D4C}"/>
    <cellStyle name="Normal 6 6 4" xfId="135" xr:uid="{C7B2097C-33A9-4EDD-92E5-AAE6A52F9683}"/>
    <cellStyle name="Normal 6 6 4 2" xfId="399" xr:uid="{3DD6ACAD-49C6-400E-A3EC-46082B9D2FE6}"/>
    <cellStyle name="Normal 6 6 5" xfId="330" xr:uid="{0ADC79C1-7468-434A-BECE-00740FEDC2A8}"/>
    <cellStyle name="Normal 6 7" xfId="45" xr:uid="{F7147ACA-6651-4DC4-BF66-9C91D9F54C0B}"/>
    <cellStyle name="Normal 6 7 2" xfId="73" xr:uid="{71A70027-3C1F-43F0-987C-6BD77AB0B246}"/>
    <cellStyle name="Normal 6 7 2 2" xfId="351" xr:uid="{88EDC676-5E65-466D-9DA0-9F154A26C50A}"/>
    <cellStyle name="Normal 6 7 3" xfId="112" xr:uid="{53F80203-A04C-4F5E-96B8-FE37A52020F3}"/>
    <cellStyle name="Normal 6 7 3 2" xfId="386" xr:uid="{7D32025D-A772-450F-AABD-1FB86F5D000C}"/>
    <cellStyle name="Normal 6 7 4" xfId="147" xr:uid="{CD4D9195-FFBC-4FDA-8BF1-FB2FED4FBF52}"/>
    <cellStyle name="Normal 6 7 4 2" xfId="404" xr:uid="{888CD2DD-0888-4A26-AC12-588BB74537E8}"/>
    <cellStyle name="Normal 6 7 5" xfId="328" xr:uid="{1162925B-C3F1-435D-903C-736F42D4E8C4}"/>
    <cellStyle name="Normal 6 8" xfId="54" xr:uid="{1F5F7E8C-8DD0-4C33-8C4C-10DCE31CEB88}"/>
    <cellStyle name="Normal 6 8 2" xfId="335" xr:uid="{1C800C9D-114A-4FF0-87D2-7C06B77B71F2}"/>
    <cellStyle name="Normal 6 9" xfId="106" xr:uid="{1BEB1699-1B9F-4F9D-BA00-0FEA337F2954}"/>
    <cellStyle name="Normal 6 9 2" xfId="380" xr:uid="{E5C238DF-63AD-4675-A85E-A4636796C7FD}"/>
    <cellStyle name="Normal 7" xfId="3" xr:uid="{00000000-0005-0000-0000-00001E000000}"/>
    <cellStyle name="Normal 7 10" xfId="214" xr:uid="{FBCA7E44-7956-4EB9-B273-547580C33916}"/>
    <cellStyle name="Normal 7 10 2" xfId="452" xr:uid="{F1D901E0-252E-4F6C-88D6-171D046151A2}"/>
    <cellStyle name="Normal 7 11" xfId="273" xr:uid="{483F74C7-5892-4BFC-A44A-29C48BC4F88E}"/>
    <cellStyle name="Normal 7 11 2" xfId="511" xr:uid="{C99D6C29-F709-4B68-B854-F84D8B5E8558}"/>
    <cellStyle name="Normal 7 12" xfId="288" xr:uid="{B01E1960-989C-414B-82E7-99C60225C57C}"/>
    <cellStyle name="Normal 7 12 2" xfId="526" xr:uid="{1D10C9A0-5D68-4D5D-BE8B-CD6D65DE3E01}"/>
    <cellStyle name="Normal 7 13" xfId="312" xr:uid="{5529A62A-4F07-40F6-9419-EDCC0A71AFBE}"/>
    <cellStyle name="Normal 7 2" xfId="71" xr:uid="{15BF23E2-210D-49BF-88C0-C79E883291ED}"/>
    <cellStyle name="Normal 7 2 2" xfId="144" xr:uid="{3CC9094A-A5A5-4085-B5D9-AF66A8B5A84E}"/>
    <cellStyle name="Normal 7 2 2 2" xfId="259" xr:uid="{2FCF350F-BCD3-478A-9904-1D5C5B448B49}"/>
    <cellStyle name="Normal 7 2 2 2 2" xfId="497" xr:uid="{497521B4-417B-40C3-9E1E-F460D3B0C5D1}"/>
    <cellStyle name="Normal 7 2 3" xfId="229" xr:uid="{965EB654-8327-4E57-80C2-63C922A544F5}"/>
    <cellStyle name="Normal 7 2 3 2" xfId="467" xr:uid="{2DFF6900-3DCD-4347-B297-D7E93A84EFA9}"/>
    <cellStyle name="Normal 7 3" xfId="76" xr:uid="{A6B2AAEC-697D-44A1-97DE-49635AE67360}"/>
    <cellStyle name="Normal 7 3 2" xfId="244" xr:uid="{C19836E8-296A-493A-B128-9BB13DE58293}"/>
    <cellStyle name="Normal 7 3 2 2" xfId="482" xr:uid="{2E4C020F-B6B8-4C30-B842-74A6DDFB44F3}"/>
    <cellStyle name="Normal 7 3 3" xfId="353" xr:uid="{EE9235DD-6565-47FA-91F0-8535A7DAA7EE}"/>
    <cellStyle name="Normal 7 4" xfId="56" xr:uid="{0CB4FD01-885D-45D3-94F4-F57F896E3387}"/>
    <cellStyle name="Normal 7 4 2" xfId="336" xr:uid="{A34A1B03-EE58-46C1-B24B-0BD38FED79B4}"/>
    <cellStyle name="Normal 7 5" xfId="129" xr:uid="{C748B06B-75A5-467B-9ED8-ABECE06DF051}"/>
    <cellStyle name="Normal 7 5 2" xfId="396" xr:uid="{569BDF8D-ED21-4AF4-A41A-12133BAF2FEE}"/>
    <cellStyle name="Normal 7 6" xfId="97" xr:uid="{242E4491-EC9D-49D9-82F3-47573334C391}"/>
    <cellStyle name="Normal 7 6 2" xfId="372" xr:uid="{FD228830-D527-4332-A959-8D6233EEE769}"/>
    <cellStyle name="Normal 7 7" xfId="166" xr:uid="{1C24BEFD-8D7A-4752-BAEF-4B39D996BEB0}"/>
    <cellStyle name="Normal 7 7 2" xfId="406" xr:uid="{A0D0E157-21BD-4409-A6B2-104F1DBE70C0}"/>
    <cellStyle name="Normal 7 8" xfId="182" xr:uid="{559B9091-7A3A-465D-B25B-C2AC2AF59516}"/>
    <cellStyle name="Normal 7 8 2" xfId="422" xr:uid="{A7B5762F-B33C-4621-9B77-A14E835D4049}"/>
    <cellStyle name="Normal 7 9" xfId="197" xr:uid="{A7E0C6FE-3031-44D0-89E7-63FCED57CEF5}"/>
    <cellStyle name="Normal 7 9 2" xfId="437" xr:uid="{CD39D2D9-9689-41D6-B06B-0D4F734613F8}"/>
    <cellStyle name="Normal 8" xfId="35" xr:uid="{00000000-0005-0000-0000-00001F000000}"/>
    <cellStyle name="Normal 8 10" xfId="286" xr:uid="{4ECF7925-2AA6-4341-BB97-5C772D0AEBE3}"/>
    <cellStyle name="Normal 8 10 2" xfId="524" xr:uid="{E0E79F0D-495F-4C64-BFE1-900F2A833591}"/>
    <cellStyle name="Normal 8 11" xfId="301" xr:uid="{83F00BCC-45E9-42D5-8ACD-373C37F18D17}"/>
    <cellStyle name="Normal 8 11 2" xfId="539" xr:uid="{170D7EAD-622D-4B85-AFA1-0BEA6F1A21A0}"/>
    <cellStyle name="Normal 8 12" xfId="307" xr:uid="{923B68FB-2985-4231-AFB3-5FFC731F180F}"/>
    <cellStyle name="Normal 8 2" xfId="80" xr:uid="{F2587F0C-264D-4966-92A0-87A5D4F0D930}"/>
    <cellStyle name="Normal 8 2 2" xfId="271" xr:uid="{8BE0E891-84AC-4FBC-B0F6-3FAA2A2901F9}"/>
    <cellStyle name="Normal 8 2 2 2" xfId="509" xr:uid="{423ECD35-3EDF-42A7-B589-6C3116E2B5F4}"/>
    <cellStyle name="Normal 8 2 3" xfId="242" xr:uid="{9CA5EF69-D794-46FD-82FF-B404B32B4C85}"/>
    <cellStyle name="Normal 8 2 3 2" xfId="480" xr:uid="{E344C06A-0FE9-43F8-A6AD-301D6201FF4D}"/>
    <cellStyle name="Normal 8 2 4" xfId="357" xr:uid="{0A8A8A13-0214-4BB9-8C05-9B16A6086B66}"/>
    <cellStyle name="Normal 8 3" xfId="61" xr:uid="{A6DE25B8-103C-45A8-A642-C0603CED54AF}"/>
    <cellStyle name="Normal 8 3 2" xfId="257" xr:uid="{78638F5A-842E-4456-ACBC-B18F200C5842}"/>
    <cellStyle name="Normal 8 3 2 2" xfId="495" xr:uid="{495463BF-187D-47C7-90C9-C831E918FD70}"/>
    <cellStyle name="Normal 8 3 3" xfId="340" xr:uid="{CC63AFA9-289D-48FE-91EC-9D4FC74AEBC6}"/>
    <cellStyle name="Normal 8 4" xfId="122" xr:uid="{49FC024A-CF16-471B-9BDB-1CF0A4D169BD}"/>
    <cellStyle name="Normal 8 4 2" xfId="392" xr:uid="{C7E572FE-6930-4F17-9349-710409FDD0C5}"/>
    <cellStyle name="Normal 8 5" xfId="102" xr:uid="{45D64F1E-1938-41CB-8960-BEA7C4B3A98B}"/>
    <cellStyle name="Normal 8 5 2" xfId="376" xr:uid="{9F209F3B-B377-49CE-84EA-12687236B206}"/>
    <cellStyle name="Normal 8 6" xfId="179" xr:uid="{CF89F39C-71A8-4B00-B9D1-886165882ACB}"/>
    <cellStyle name="Normal 8 6 2" xfId="419" xr:uid="{89631222-E4B7-416B-BB87-BEC0E83B4610}"/>
    <cellStyle name="Normal 8 7" xfId="195" xr:uid="{75EF7CC6-51C0-4D3A-BCAE-AED1405691A6}"/>
    <cellStyle name="Normal 8 7 2" xfId="435" xr:uid="{D0C4C907-9B7B-4B50-A32A-34845BCCE323}"/>
    <cellStyle name="Normal 8 8" xfId="212" xr:uid="{630FD557-0E3A-453F-AC4E-676371D68324}"/>
    <cellStyle name="Normal 8 8 2" xfId="450" xr:uid="{BCC7E298-D044-40F0-BA0F-8FF9AD645044}"/>
    <cellStyle name="Normal 8 9" xfId="227" xr:uid="{86D3F624-3D4F-4F41-8A12-B56BC3900BC3}"/>
    <cellStyle name="Normal 8 9 2" xfId="465" xr:uid="{EF33808C-1E50-443A-8281-99A948ACC74D}"/>
    <cellStyle name="Normal 9" xfId="39" xr:uid="{9CFD1335-C439-4958-962A-D91A4DC5790B}"/>
    <cellStyle name="Normal 9 2" xfId="84" xr:uid="{33667393-C595-433F-9D13-6C513931641B}"/>
    <cellStyle name="Normal 9 2 2" xfId="361" xr:uid="{75B2E255-1C77-4D48-A7A2-8F540F3C9760}"/>
    <cellStyle name="Normal 9 3" xfId="65" xr:uid="{B58E1E2F-B940-471E-A1E1-07368A420308}"/>
    <cellStyle name="Normal 9 3 2" xfId="344" xr:uid="{096DE8DF-DEF2-4E7B-BBC0-B8E96A9B951A}"/>
    <cellStyle name="Normal 9 4" xfId="118" xr:uid="{9382720D-BA8D-4782-9F79-AFD13B6AFC43}"/>
    <cellStyle name="Normal 9 4 2" xfId="389" xr:uid="{E85CD400-8012-44D3-BA65-623C92AAB8C8}"/>
    <cellStyle name="Normal 9 5" xfId="325" xr:uid="{EEBD898C-2577-427C-BF81-157CB7A44B93}"/>
    <cellStyle name="Parasts 2" xfId="30" xr:uid="{00000000-0005-0000-0000-000020000000}"/>
    <cellStyle name="Parasts 2 2" xfId="55" xr:uid="{9A37744D-842D-4858-BB6F-DD6A1AF34807}"/>
    <cellStyle name="Parasts 2 2 2" xfId="145" xr:uid="{11CDCC8C-89FE-4485-8D7F-C8961FF65A86}"/>
    <cellStyle name="Parasts 2 3" xfId="96" xr:uid="{9657AA7D-386C-4C60-9DAB-1A2080E96414}"/>
    <cellStyle name="Percent" xfId="2" builtinId="5"/>
    <cellStyle name="Percent 2" xfId="114" xr:uid="{A3E01410-7A83-4F70-95C0-3D8FE79C2238}"/>
    <cellStyle name="Style 1" xfId="31" xr:uid="{00000000-0005-0000-0000-000022000000}"/>
    <cellStyle name="Style 1 2" xfId="131" xr:uid="{506FE0FA-26E2-4B18-AF30-FAED0952F81B}"/>
    <cellStyle name="Обычный_Gulbene siltinashana kor" xfId="32" xr:uid="{00000000-0005-0000-0000-000023000000}"/>
    <cellStyle name="Финансовый_Gulbene siltinashana kor" xfId="33" xr:uid="{00000000-0005-0000-0000-000024000000}"/>
  </cellStyles>
  <dxfs count="0"/>
  <tableStyles count="1" defaultTableStyle="TableStyleMedium2" defaultPivotStyle="PivotStyleLight16">
    <tableStyle name="Invisible" pivot="0" table="0" count="0" xr9:uid="{7EF1B0A0-BE57-4B7E-A1EF-28947D404E8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D4507-0E3B-44E0-8684-57517EC80613}">
  <sheetPr codeName="Sheet2"/>
  <dimension ref="A1:G9"/>
  <sheetViews>
    <sheetView workbookViewId="0">
      <selection activeCell="E17" sqref="E17"/>
    </sheetView>
  </sheetViews>
  <sheetFormatPr defaultRowHeight="14.4"/>
  <cols>
    <col min="2" max="2" width="23" style="187" bestFit="1" customWidth="1"/>
    <col min="3" max="3" width="10" bestFit="1" customWidth="1"/>
    <col min="4" max="4" width="12.44140625" bestFit="1" customWidth="1"/>
    <col min="5" max="5" width="26.5546875" customWidth="1"/>
    <col min="6" max="6" width="24.44140625" customWidth="1"/>
  </cols>
  <sheetData>
    <row r="1" spans="1:7" ht="69.599999999999994">
      <c r="A1" s="92" t="s">
        <v>4</v>
      </c>
      <c r="B1" s="184" t="s">
        <v>115</v>
      </c>
      <c r="C1" s="92" t="s">
        <v>362</v>
      </c>
      <c r="D1" s="123" t="s">
        <v>364</v>
      </c>
      <c r="E1" s="123" t="s">
        <v>365</v>
      </c>
      <c r="F1" s="123" t="s">
        <v>414</v>
      </c>
      <c r="G1" s="123" t="s">
        <v>363</v>
      </c>
    </row>
    <row r="2" spans="1:7" ht="36.75" customHeight="1">
      <c r="A2" s="164" t="s">
        <v>71</v>
      </c>
      <c r="B2" s="185" t="s">
        <v>122</v>
      </c>
      <c r="C2" s="5">
        <v>31</v>
      </c>
      <c r="D2" s="210">
        <v>80</v>
      </c>
      <c r="E2" s="210">
        <v>10</v>
      </c>
      <c r="F2" s="210">
        <v>10</v>
      </c>
      <c r="G2" s="210">
        <f>SUM(D2:F2)</f>
        <v>100</v>
      </c>
    </row>
    <row r="3" spans="1:7" ht="28.2">
      <c r="A3" s="164" t="s">
        <v>215</v>
      </c>
      <c r="B3" s="185" t="s">
        <v>238</v>
      </c>
      <c r="C3" s="5">
        <v>1</v>
      </c>
      <c r="D3" s="210">
        <v>100</v>
      </c>
      <c r="E3" s="212">
        <v>0</v>
      </c>
      <c r="F3" s="212">
        <v>0</v>
      </c>
      <c r="G3" s="210">
        <f>SUM(D3:F3)</f>
        <v>100</v>
      </c>
    </row>
    <row r="4" spans="1:7" ht="22.8">
      <c r="A4" s="164" t="s">
        <v>109</v>
      </c>
      <c r="B4" s="185" t="s">
        <v>121</v>
      </c>
      <c r="C4" s="5">
        <v>1</v>
      </c>
      <c r="D4" s="210">
        <v>100</v>
      </c>
      <c r="E4" s="212">
        <v>0</v>
      </c>
      <c r="F4" s="212">
        <v>0</v>
      </c>
      <c r="G4" s="210">
        <f t="shared" ref="G4:G9" si="0">SUM(D4:F4)</f>
        <v>100</v>
      </c>
    </row>
    <row r="5" spans="1:7" ht="19.5" customHeight="1">
      <c r="A5" s="164" t="s">
        <v>70</v>
      </c>
      <c r="B5" s="185" t="s">
        <v>421</v>
      </c>
      <c r="C5" s="5">
        <v>2</v>
      </c>
      <c r="D5" s="210">
        <v>100</v>
      </c>
      <c r="E5" s="212">
        <v>0</v>
      </c>
      <c r="F5" s="212">
        <v>0</v>
      </c>
      <c r="G5" s="210">
        <f t="shared" si="0"/>
        <v>100</v>
      </c>
    </row>
    <row r="6" spans="1:7" ht="22.8">
      <c r="A6" s="164" t="s">
        <v>107</v>
      </c>
      <c r="B6" s="186" t="s">
        <v>123</v>
      </c>
      <c r="C6" s="5">
        <v>6</v>
      </c>
      <c r="D6" s="210">
        <v>100</v>
      </c>
      <c r="E6" s="212">
        <v>0</v>
      </c>
      <c r="F6" s="212">
        <v>0</v>
      </c>
      <c r="G6" s="210">
        <f t="shared" si="0"/>
        <v>100</v>
      </c>
    </row>
    <row r="7" spans="1:7" ht="22.8">
      <c r="A7" s="164" t="s">
        <v>108</v>
      </c>
      <c r="B7" s="185" t="s">
        <v>274</v>
      </c>
      <c r="C7" s="5">
        <v>10</v>
      </c>
      <c r="D7" s="210">
        <v>100</v>
      </c>
      <c r="E7" s="212">
        <v>0</v>
      </c>
      <c r="F7" s="212">
        <v>0</v>
      </c>
      <c r="G7" s="210">
        <f t="shared" si="0"/>
        <v>100</v>
      </c>
    </row>
    <row r="8" spans="1:7" ht="22.8">
      <c r="A8" s="164" t="s">
        <v>116</v>
      </c>
      <c r="B8" s="185" t="s">
        <v>290</v>
      </c>
      <c r="C8" s="5">
        <v>2</v>
      </c>
      <c r="D8" s="210">
        <v>100</v>
      </c>
      <c r="E8" s="212">
        <v>0</v>
      </c>
      <c r="F8" s="212">
        <v>0</v>
      </c>
      <c r="G8" s="210">
        <f t="shared" si="0"/>
        <v>100</v>
      </c>
    </row>
    <row r="9" spans="1:7" ht="28.2">
      <c r="A9" s="5" t="s">
        <v>117</v>
      </c>
      <c r="B9" s="186" t="s">
        <v>306</v>
      </c>
      <c r="C9" s="5">
        <v>3</v>
      </c>
      <c r="D9" s="210">
        <v>100</v>
      </c>
      <c r="E9" s="212">
        <v>0</v>
      </c>
      <c r="F9" s="212">
        <v>0</v>
      </c>
      <c r="G9" s="210">
        <f t="shared" si="0"/>
        <v>100</v>
      </c>
    </row>
  </sheetData>
  <hyperlinks>
    <hyperlink ref="B4" location="'3'!A1" display="Galvas lampa" xr:uid="{069B1334-0EBF-4CCD-9671-27A50C71D17D}"/>
    <hyperlink ref="B2" location="'1'!A1" display="Stacionārais otoskops/oftalmpskops" xr:uid="{CA8363F0-8829-4E40-A703-1FF25AE10310}"/>
    <hyperlink ref="B3" location="'2'!A1" display="Urbjmašīna intraosālās adatas ievadīšanai" xr:uid="{59ABAA6B-3FBD-44F6-A42A-E1F030C3CD83}"/>
    <hyperlink ref="B5" location="'4'!A1" display="Rariņi uz riteņiem " xr:uid="{33AB4968-8394-4D02-B9C3-A5BDBAE5E81D}"/>
    <hyperlink ref="B6" location="'5'!A1" display="Pacientu krēsls" xr:uid="{328FEB98-486B-440C-AB88-527E6B36A649}"/>
    <hyperlink ref="B8" location="'7'!A1" display="Ārsta krēsls 2" xr:uid="{C27D8EAA-C849-40EC-A4C9-CB1ABA9F0666}"/>
    <hyperlink ref="B9" location="'8'!A1" display="Ķīļveida pozicionēšanas paliktņi" xr:uid="{BCD80CDC-F0C4-4DBE-B14B-78AD5363281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BA4B0-203F-4AF0-AA0E-C7D9E8FAD5BC}">
  <dimension ref="A1:J47"/>
  <sheetViews>
    <sheetView zoomScale="75" zoomScaleNormal="75" workbookViewId="0">
      <pane xSplit="2" ySplit="3" topLeftCell="C34" activePane="bottomRight" state="frozen"/>
      <selection pane="topRight" activeCell="C1" sqref="C1"/>
      <selection pane="bottomLeft" activeCell="A4" sqref="A4"/>
      <selection pane="bottomRight" activeCell="E7" sqref="E7"/>
    </sheetView>
  </sheetViews>
  <sheetFormatPr defaultRowHeight="14.4"/>
  <cols>
    <col min="1" max="1" width="9.109375" style="16"/>
    <col min="2" max="2" width="82" style="3" customWidth="1"/>
    <col min="3" max="3" width="40.88671875" customWidth="1"/>
    <col min="4" max="4" width="32.6640625" customWidth="1"/>
    <col min="5" max="5" width="33.44140625" customWidth="1"/>
    <col min="6" max="9" width="24.109375" customWidth="1"/>
    <col min="10" max="10" width="30.109375" customWidth="1"/>
  </cols>
  <sheetData>
    <row r="1" spans="1:10">
      <c r="A1" s="235" t="s">
        <v>316</v>
      </c>
      <c r="B1" s="236" t="s">
        <v>317</v>
      </c>
      <c r="C1" s="237" t="s">
        <v>2</v>
      </c>
      <c r="D1" s="238"/>
      <c r="E1" s="238"/>
      <c r="F1" s="238"/>
      <c r="G1" s="238"/>
      <c r="H1" s="238"/>
      <c r="I1" s="238"/>
      <c r="J1" s="238"/>
    </row>
    <row r="2" spans="1:10" s="166" customFormat="1" ht="51" customHeight="1">
      <c r="A2" s="235"/>
      <c r="B2" s="236"/>
      <c r="C2" s="165" t="s">
        <v>169</v>
      </c>
      <c r="D2" s="165" t="s">
        <v>410</v>
      </c>
      <c r="E2" s="165" t="s">
        <v>399</v>
      </c>
      <c r="F2" s="165" t="s">
        <v>310</v>
      </c>
      <c r="G2" s="165" t="s">
        <v>248</v>
      </c>
      <c r="H2" s="165" t="s">
        <v>263</v>
      </c>
      <c r="I2" s="165" t="s">
        <v>279</v>
      </c>
      <c r="J2" s="165" t="s">
        <v>297</v>
      </c>
    </row>
    <row r="3" spans="1:10">
      <c r="A3" s="51" t="s">
        <v>1</v>
      </c>
      <c r="B3" s="167" t="s">
        <v>1</v>
      </c>
      <c r="C3" s="49" t="s">
        <v>318</v>
      </c>
      <c r="D3" s="49"/>
      <c r="E3" s="49"/>
      <c r="F3" s="49"/>
      <c r="G3" s="49"/>
      <c r="H3" s="49"/>
      <c r="I3" s="49"/>
      <c r="J3" s="49" t="s">
        <v>3</v>
      </c>
    </row>
    <row r="4" spans="1:10">
      <c r="A4" s="239" t="s">
        <v>319</v>
      </c>
      <c r="B4" s="240"/>
      <c r="C4" s="168"/>
      <c r="D4" s="169"/>
      <c r="E4" s="169"/>
      <c r="F4" s="169"/>
      <c r="G4" s="169"/>
      <c r="H4" s="169"/>
      <c r="I4" s="169"/>
      <c r="J4" s="169"/>
    </row>
    <row r="5" spans="1:10" ht="55.8">
      <c r="A5" s="5">
        <v>1</v>
      </c>
      <c r="B5" s="6" t="s">
        <v>320</v>
      </c>
      <c r="C5" s="7"/>
      <c r="D5" s="7"/>
      <c r="F5" s="7"/>
      <c r="G5" s="7"/>
      <c r="H5" s="7"/>
      <c r="I5" s="7"/>
      <c r="J5" s="7"/>
    </row>
    <row r="6" spans="1:10">
      <c r="A6" s="5">
        <v>2</v>
      </c>
      <c r="B6" s="170" t="s">
        <v>392</v>
      </c>
      <c r="C6" s="7"/>
      <c r="D6" s="7"/>
      <c r="E6" s="7"/>
      <c r="F6" s="7"/>
      <c r="G6" s="7"/>
      <c r="H6" s="7"/>
      <c r="I6" s="7"/>
      <c r="J6" s="7"/>
    </row>
    <row r="7" spans="1:10" ht="42">
      <c r="A7" s="5">
        <v>3</v>
      </c>
      <c r="B7" s="170" t="s">
        <v>321</v>
      </c>
      <c r="C7" s="7"/>
      <c r="D7" s="7"/>
      <c r="E7" s="7"/>
      <c r="F7" s="7"/>
      <c r="G7" s="7"/>
      <c r="H7" s="138"/>
      <c r="I7" s="138"/>
      <c r="J7" s="138"/>
    </row>
    <row r="8" spans="1:10" ht="97.2">
      <c r="A8" s="5">
        <v>4</v>
      </c>
      <c r="B8" s="6" t="s">
        <v>322</v>
      </c>
      <c r="C8" s="7"/>
      <c r="D8" s="216" t="s">
        <v>39</v>
      </c>
      <c r="E8" s="217"/>
      <c r="F8" s="217"/>
      <c r="G8" s="217"/>
      <c r="H8" s="217"/>
      <c r="I8" s="217"/>
      <c r="J8" s="218"/>
    </row>
    <row r="9" spans="1:10" ht="111">
      <c r="A9" s="5">
        <v>5</v>
      </c>
      <c r="B9" s="170" t="s">
        <v>323</v>
      </c>
      <c r="C9" s="7"/>
      <c r="D9" s="219"/>
      <c r="E9" s="220"/>
      <c r="F9" s="220"/>
      <c r="G9" s="220"/>
      <c r="H9" s="220"/>
      <c r="I9" s="220"/>
      <c r="J9" s="221"/>
    </row>
    <row r="10" spans="1:10" ht="55.2">
      <c r="A10" s="5">
        <v>6</v>
      </c>
      <c r="B10" s="17" t="s">
        <v>324</v>
      </c>
      <c r="C10" s="171" t="s">
        <v>325</v>
      </c>
      <c r="D10" s="222"/>
      <c r="E10" s="223"/>
      <c r="F10" s="223"/>
      <c r="G10" s="223"/>
      <c r="H10" s="223"/>
      <c r="I10" s="223"/>
      <c r="J10" s="224"/>
    </row>
    <row r="11" spans="1:10">
      <c r="A11" s="215" t="s">
        <v>326</v>
      </c>
      <c r="B11" s="215"/>
      <c r="C11" s="172"/>
      <c r="D11" s="173"/>
      <c r="E11" s="173"/>
      <c r="F11" s="173"/>
      <c r="G11" s="173"/>
      <c r="H11" s="174"/>
      <c r="I11" s="174"/>
      <c r="J11" s="174"/>
    </row>
    <row r="12" spans="1:10" ht="45" customHeight="1">
      <c r="A12" s="5">
        <v>7</v>
      </c>
      <c r="B12" s="170" t="s">
        <v>327</v>
      </c>
      <c r="C12" s="225" t="s">
        <v>328</v>
      </c>
      <c r="D12" s="226"/>
      <c r="E12" s="226"/>
      <c r="F12" s="226"/>
      <c r="G12" s="226"/>
      <c r="H12" s="226"/>
      <c r="I12" s="226"/>
      <c r="J12" s="227"/>
    </row>
    <row r="13" spans="1:10" ht="28.2">
      <c r="A13" s="5">
        <v>8</v>
      </c>
      <c r="B13" s="170" t="s">
        <v>329</v>
      </c>
      <c r="C13" s="228"/>
      <c r="D13" s="229"/>
      <c r="E13" s="229"/>
      <c r="F13" s="229"/>
      <c r="G13" s="229"/>
      <c r="H13" s="229"/>
      <c r="I13" s="229"/>
      <c r="J13" s="230"/>
    </row>
    <row r="14" spans="1:10" ht="28.2">
      <c r="A14" s="5">
        <v>9</v>
      </c>
      <c r="B14" s="170" t="s">
        <v>330</v>
      </c>
      <c r="C14" s="228"/>
      <c r="D14" s="229"/>
      <c r="E14" s="229"/>
      <c r="F14" s="229"/>
      <c r="G14" s="229"/>
      <c r="H14" s="229"/>
      <c r="I14" s="229"/>
      <c r="J14" s="230"/>
    </row>
    <row r="15" spans="1:10" ht="28.2">
      <c r="A15" s="5">
        <v>10</v>
      </c>
      <c r="B15" s="6" t="s">
        <v>331</v>
      </c>
      <c r="C15" s="231"/>
      <c r="D15" s="232"/>
      <c r="E15" s="232"/>
      <c r="F15" s="232"/>
      <c r="G15" s="232"/>
      <c r="H15" s="232"/>
      <c r="I15" s="232"/>
      <c r="J15" s="233"/>
    </row>
    <row r="16" spans="1:10" ht="42">
      <c r="A16" s="175">
        <v>11</v>
      </c>
      <c r="B16" s="176" t="s">
        <v>415</v>
      </c>
      <c r="C16" s="177" t="s">
        <v>332</v>
      </c>
      <c r="D16" s="177" t="s">
        <v>332</v>
      </c>
      <c r="E16" s="177" t="s">
        <v>332</v>
      </c>
      <c r="F16" s="177" t="s">
        <v>332</v>
      </c>
      <c r="G16" s="177" t="s">
        <v>332</v>
      </c>
      <c r="H16" s="177" t="s">
        <v>332</v>
      </c>
      <c r="I16" s="178"/>
      <c r="J16" s="178" t="s">
        <v>332</v>
      </c>
    </row>
    <row r="17" spans="1:10">
      <c r="A17" s="215" t="s">
        <v>333</v>
      </c>
      <c r="B17" s="215"/>
      <c r="C17" s="172"/>
      <c r="D17" s="173"/>
      <c r="E17" s="173"/>
      <c r="F17" s="173"/>
      <c r="G17" s="173"/>
      <c r="H17" s="173"/>
      <c r="I17" s="173"/>
      <c r="J17" s="173"/>
    </row>
    <row r="18" spans="1:10" ht="55.8">
      <c r="A18" s="5">
        <v>12</v>
      </c>
      <c r="B18" s="6" t="s">
        <v>334</v>
      </c>
      <c r="C18" s="225" t="s">
        <v>335</v>
      </c>
      <c r="D18" s="226"/>
      <c r="E18" s="226"/>
      <c r="F18" s="226"/>
      <c r="G18" s="226"/>
      <c r="H18" s="226"/>
      <c r="I18" s="226"/>
      <c r="J18" s="227"/>
    </row>
    <row r="19" spans="1:10" ht="55.8">
      <c r="A19" s="5">
        <v>13</v>
      </c>
      <c r="B19" s="6" t="s">
        <v>416</v>
      </c>
      <c r="C19" s="228"/>
      <c r="D19" s="229"/>
      <c r="E19" s="229"/>
      <c r="F19" s="229"/>
      <c r="G19" s="229"/>
      <c r="H19" s="229"/>
      <c r="I19" s="229"/>
      <c r="J19" s="230"/>
    </row>
    <row r="20" spans="1:10" ht="69.599999999999994">
      <c r="A20" s="5">
        <v>14</v>
      </c>
      <c r="B20" s="6" t="s">
        <v>336</v>
      </c>
      <c r="C20" s="228"/>
      <c r="D20" s="229"/>
      <c r="E20" s="229"/>
      <c r="F20" s="229"/>
      <c r="G20" s="229"/>
      <c r="H20" s="229"/>
      <c r="I20" s="229"/>
      <c r="J20" s="230"/>
    </row>
    <row r="21" spans="1:10" ht="55.8">
      <c r="A21" s="5">
        <v>15</v>
      </c>
      <c r="B21" s="6" t="s">
        <v>337</v>
      </c>
      <c r="C21" s="231"/>
      <c r="D21" s="232"/>
      <c r="E21" s="232"/>
      <c r="F21" s="232"/>
      <c r="G21" s="232"/>
      <c r="H21" s="232"/>
      <c r="I21" s="232"/>
      <c r="J21" s="233"/>
    </row>
    <row r="22" spans="1:10">
      <c r="A22" s="215" t="s">
        <v>338</v>
      </c>
      <c r="B22" s="215"/>
      <c r="C22" s="172"/>
      <c r="D22" s="173"/>
      <c r="E22" s="173"/>
      <c r="F22" s="173"/>
      <c r="G22" s="173"/>
      <c r="H22" s="173"/>
      <c r="I22" s="173"/>
      <c r="J22" s="173"/>
    </row>
    <row r="23" spans="1:10" ht="15" customHeight="1">
      <c r="A23" s="5">
        <v>16</v>
      </c>
      <c r="B23" s="6" t="s">
        <v>339</v>
      </c>
      <c r="C23" s="225" t="s">
        <v>340</v>
      </c>
      <c r="D23" s="234" t="s">
        <v>39</v>
      </c>
      <c r="E23" s="234"/>
      <c r="F23" s="234"/>
      <c r="G23" s="234"/>
      <c r="H23" s="234"/>
      <c r="I23" s="234"/>
      <c r="J23" s="234"/>
    </row>
    <row r="24" spans="1:10" ht="74.25" customHeight="1">
      <c r="A24" s="5">
        <v>17</v>
      </c>
      <c r="B24" s="6" t="s">
        <v>341</v>
      </c>
      <c r="C24" s="228"/>
      <c r="D24" s="234"/>
      <c r="E24" s="234"/>
      <c r="F24" s="234"/>
      <c r="G24" s="234"/>
      <c r="H24" s="234"/>
      <c r="I24" s="234"/>
      <c r="J24" s="234"/>
    </row>
    <row r="25" spans="1:10" ht="46.8">
      <c r="A25" s="5">
        <v>18</v>
      </c>
      <c r="B25" s="81" t="s">
        <v>342</v>
      </c>
      <c r="C25" s="228"/>
      <c r="D25" s="234"/>
      <c r="E25" s="234"/>
      <c r="F25" s="234"/>
      <c r="G25" s="234"/>
      <c r="H25" s="234"/>
      <c r="I25" s="234"/>
      <c r="J25" s="234"/>
    </row>
    <row r="26" spans="1:10" ht="31.2">
      <c r="A26" s="5">
        <v>19</v>
      </c>
      <c r="B26" s="9" t="s">
        <v>343</v>
      </c>
      <c r="C26" s="228"/>
      <c r="D26" s="234"/>
      <c r="E26" s="234"/>
      <c r="F26" s="234"/>
      <c r="G26" s="234"/>
      <c r="H26" s="234"/>
      <c r="I26" s="234"/>
      <c r="J26" s="234"/>
    </row>
    <row r="27" spans="1:10" ht="55.8">
      <c r="A27" s="5">
        <v>20</v>
      </c>
      <c r="B27" s="6" t="s">
        <v>344</v>
      </c>
      <c r="C27" s="228"/>
      <c r="D27" s="234"/>
      <c r="E27" s="234"/>
      <c r="F27" s="234"/>
      <c r="G27" s="234"/>
      <c r="H27" s="234"/>
      <c r="I27" s="234"/>
      <c r="J27" s="234"/>
    </row>
    <row r="28" spans="1:10" ht="42">
      <c r="A28" s="5">
        <v>21</v>
      </c>
      <c r="B28" s="6" t="s">
        <v>345</v>
      </c>
      <c r="C28" s="228"/>
      <c r="D28" s="234"/>
      <c r="E28" s="234"/>
      <c r="F28" s="234"/>
      <c r="G28" s="234"/>
      <c r="H28" s="234"/>
      <c r="I28" s="234"/>
      <c r="J28" s="234"/>
    </row>
    <row r="29" spans="1:10" ht="42">
      <c r="A29" s="5">
        <v>22</v>
      </c>
      <c r="B29" s="6" t="s">
        <v>346</v>
      </c>
      <c r="C29" s="228"/>
      <c r="D29" s="234"/>
      <c r="E29" s="234"/>
      <c r="F29" s="234"/>
      <c r="G29" s="234"/>
      <c r="H29" s="234"/>
      <c r="I29" s="234"/>
      <c r="J29" s="234"/>
    </row>
    <row r="30" spans="1:10" ht="28.2">
      <c r="A30" s="5">
        <v>23</v>
      </c>
      <c r="B30" s="6" t="s">
        <v>347</v>
      </c>
      <c r="C30" s="228"/>
      <c r="D30" s="234"/>
      <c r="E30" s="234"/>
      <c r="F30" s="234"/>
      <c r="G30" s="234"/>
      <c r="H30" s="234"/>
      <c r="I30" s="234"/>
      <c r="J30" s="234"/>
    </row>
    <row r="31" spans="1:10" ht="28.2">
      <c r="A31" s="5">
        <v>24</v>
      </c>
      <c r="B31" s="6" t="s">
        <v>348</v>
      </c>
      <c r="C31" s="228"/>
      <c r="D31" s="234"/>
      <c r="E31" s="234"/>
      <c r="F31" s="234"/>
      <c r="G31" s="234"/>
      <c r="H31" s="234"/>
      <c r="I31" s="234"/>
      <c r="J31" s="234"/>
    </row>
    <row r="32" spans="1:10" ht="55.8">
      <c r="A32" s="5">
        <v>25</v>
      </c>
      <c r="B32" s="6" t="s">
        <v>349</v>
      </c>
      <c r="C32" s="228"/>
      <c r="D32" s="234"/>
      <c r="E32" s="234"/>
      <c r="F32" s="234"/>
      <c r="G32" s="234"/>
      <c r="H32" s="234"/>
      <c r="I32" s="234"/>
      <c r="J32" s="234"/>
    </row>
    <row r="33" spans="1:10" ht="28.2">
      <c r="A33" s="5">
        <v>26</v>
      </c>
      <c r="B33" s="170" t="s">
        <v>350</v>
      </c>
      <c r="C33" s="228"/>
      <c r="D33" s="234"/>
      <c r="E33" s="234"/>
      <c r="F33" s="234"/>
      <c r="G33" s="234"/>
      <c r="H33" s="234"/>
      <c r="I33" s="234"/>
      <c r="J33" s="234"/>
    </row>
    <row r="34" spans="1:10" ht="28.2">
      <c r="A34" s="5">
        <v>27</v>
      </c>
      <c r="B34" s="6" t="s">
        <v>351</v>
      </c>
      <c r="C34" s="228"/>
      <c r="D34" s="234"/>
      <c r="E34" s="234"/>
      <c r="F34" s="234"/>
      <c r="G34" s="234"/>
      <c r="H34" s="234"/>
      <c r="I34" s="234"/>
      <c r="J34" s="234"/>
    </row>
    <row r="35" spans="1:10" ht="42">
      <c r="A35" s="16">
        <v>28</v>
      </c>
      <c r="B35" s="170" t="s">
        <v>352</v>
      </c>
      <c r="C35" s="228"/>
      <c r="D35" s="234"/>
      <c r="E35" s="234"/>
      <c r="F35" s="234"/>
      <c r="G35" s="234"/>
      <c r="H35" s="234"/>
      <c r="I35" s="234"/>
      <c r="J35" s="234"/>
    </row>
    <row r="36" spans="1:10" ht="36" customHeight="1">
      <c r="A36" s="5">
        <v>29</v>
      </c>
      <c r="B36" s="6" t="s">
        <v>353</v>
      </c>
      <c r="C36" s="231"/>
      <c r="D36" s="234"/>
      <c r="E36" s="234"/>
      <c r="F36" s="234"/>
      <c r="G36" s="234"/>
      <c r="H36" s="234"/>
      <c r="I36" s="234"/>
      <c r="J36" s="234"/>
    </row>
    <row r="37" spans="1:10">
      <c r="A37" s="215" t="s">
        <v>354</v>
      </c>
      <c r="B37" s="215"/>
      <c r="C37" s="172"/>
      <c r="D37" s="173"/>
      <c r="E37" s="173"/>
      <c r="F37" s="173"/>
      <c r="G37" s="173"/>
      <c r="H37" s="173"/>
      <c r="I37" s="173"/>
      <c r="J37" s="173"/>
    </row>
    <row r="38" spans="1:10">
      <c r="A38" s="5">
        <v>30</v>
      </c>
      <c r="B38" s="6" t="s">
        <v>355</v>
      </c>
      <c r="C38" s="179"/>
      <c r="D38" s="180"/>
      <c r="E38" s="180"/>
      <c r="F38" s="180"/>
      <c r="G38" s="180"/>
      <c r="H38" s="180"/>
      <c r="I38" s="180"/>
      <c r="J38" s="180"/>
    </row>
    <row r="39" spans="1:10" ht="42">
      <c r="A39" s="5">
        <v>31</v>
      </c>
      <c r="B39" s="6" t="s">
        <v>356</v>
      </c>
      <c r="C39" s="181"/>
      <c r="D39" s="182"/>
      <c r="E39" s="182"/>
      <c r="F39" s="182"/>
      <c r="G39" s="182"/>
      <c r="H39" s="182"/>
      <c r="I39" s="182"/>
      <c r="J39" s="182"/>
    </row>
    <row r="40" spans="1:10" ht="28.2">
      <c r="A40" s="5">
        <v>34</v>
      </c>
      <c r="B40" s="6" t="s">
        <v>393</v>
      </c>
      <c r="C40" s="181"/>
      <c r="D40" s="182"/>
      <c r="E40" s="182"/>
      <c r="F40" s="182"/>
      <c r="G40" s="182"/>
      <c r="H40" s="182"/>
      <c r="I40" s="182"/>
      <c r="J40" s="182"/>
    </row>
    <row r="41" spans="1:10" ht="42">
      <c r="A41" s="5">
        <v>35</v>
      </c>
      <c r="B41" s="170" t="s">
        <v>413</v>
      </c>
      <c r="C41" s="181"/>
      <c r="D41" s="182"/>
      <c r="E41" s="182"/>
      <c r="F41" s="182"/>
      <c r="G41" s="182"/>
      <c r="H41" s="182"/>
      <c r="I41" s="182"/>
      <c r="J41" s="182"/>
    </row>
    <row r="42" spans="1:10" ht="42">
      <c r="A42" s="5">
        <v>36</v>
      </c>
      <c r="B42" s="6" t="s">
        <v>357</v>
      </c>
      <c r="C42" s="181"/>
      <c r="D42" s="182"/>
      <c r="E42" s="182"/>
      <c r="F42" s="182"/>
      <c r="G42" s="182"/>
      <c r="H42" s="182"/>
      <c r="I42" s="182"/>
      <c r="J42" s="182"/>
    </row>
    <row r="43" spans="1:10">
      <c r="C43" s="2"/>
      <c r="D43" s="2"/>
      <c r="E43" s="2"/>
      <c r="F43" s="2"/>
      <c r="G43" s="2"/>
      <c r="H43" s="2"/>
      <c r="I43" s="2"/>
      <c r="J43" s="2"/>
    </row>
    <row r="44" spans="1:10">
      <c r="B44" s="4" t="s">
        <v>358</v>
      </c>
      <c r="C44" s="2"/>
      <c r="D44" s="2"/>
      <c r="E44" s="2"/>
      <c r="F44" s="2"/>
      <c r="G44" s="2"/>
      <c r="H44" s="2"/>
      <c r="I44" s="2"/>
      <c r="J44" s="2"/>
    </row>
    <row r="45" spans="1:10">
      <c r="B45" s="183" t="s">
        <v>359</v>
      </c>
      <c r="C45" s="2"/>
      <c r="D45" s="2"/>
      <c r="E45" s="2"/>
      <c r="F45" s="2"/>
      <c r="G45" s="2"/>
      <c r="H45" s="2"/>
      <c r="I45" s="2"/>
      <c r="J45" s="2"/>
    </row>
    <row r="46" spans="1:10" ht="69.599999999999994">
      <c r="B46" s="183" t="s">
        <v>360</v>
      </c>
      <c r="C46" s="2"/>
      <c r="D46" s="2"/>
      <c r="E46" s="2"/>
      <c r="F46" s="2"/>
      <c r="G46" s="2"/>
      <c r="H46" s="2"/>
      <c r="I46" s="2"/>
      <c r="J46" s="2"/>
    </row>
    <row r="47" spans="1:10" ht="28.2">
      <c r="B47" s="183" t="s">
        <v>361</v>
      </c>
    </row>
  </sheetData>
  <mergeCells count="13">
    <mergeCell ref="A1:A2"/>
    <mergeCell ref="B1:B2"/>
    <mergeCell ref="C1:J1"/>
    <mergeCell ref="A4:B4"/>
    <mergeCell ref="A11:B11"/>
    <mergeCell ref="A37:B37"/>
    <mergeCell ref="D8:J10"/>
    <mergeCell ref="C12:J15"/>
    <mergeCell ref="C18:J21"/>
    <mergeCell ref="D23:J36"/>
    <mergeCell ref="C23:C36"/>
    <mergeCell ref="A17:B17"/>
    <mergeCell ref="A22:B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FC2DF-4A01-4421-8800-04F99D5F88B4}">
  <sheetPr codeName="Sheet5"/>
  <dimension ref="A1:I76"/>
  <sheetViews>
    <sheetView workbookViewId="0">
      <pane xSplit="3" ySplit="2" topLeftCell="D45" activePane="bottomRight" state="frozen"/>
      <selection pane="topRight" activeCell="D1" sqref="D1"/>
      <selection pane="bottomLeft" activeCell="A3" sqref="A3"/>
      <selection pane="bottomRight" activeCell="D34" sqref="D34"/>
    </sheetView>
  </sheetViews>
  <sheetFormatPr defaultRowHeight="14.4"/>
  <cols>
    <col min="1" max="1" width="9.109375" style="52"/>
    <col min="2" max="2" width="69.88671875" style="4" customWidth="1"/>
    <col min="3" max="3" width="11.33203125" style="2" bestFit="1" customWidth="1"/>
    <col min="4" max="4" width="68.6640625" style="4" customWidth="1"/>
    <col min="5" max="9" width="9.109375" style="2"/>
  </cols>
  <sheetData>
    <row r="1" spans="1:4">
      <c r="A1" s="242" t="s">
        <v>169</v>
      </c>
      <c r="B1" s="242"/>
      <c r="C1" s="242"/>
      <c r="D1" s="236" t="s">
        <v>2</v>
      </c>
    </row>
    <row r="2" spans="1:4" ht="28.2">
      <c r="A2" s="47" t="s">
        <v>4</v>
      </c>
      <c r="B2" s="45" t="s">
        <v>5</v>
      </c>
      <c r="C2" s="45" t="s">
        <v>113</v>
      </c>
      <c r="D2" s="236"/>
    </row>
    <row r="3" spans="1:4">
      <c r="A3" s="50" t="s">
        <v>1</v>
      </c>
      <c r="B3" s="49" t="s">
        <v>1</v>
      </c>
      <c r="C3" s="46" t="s">
        <v>1</v>
      </c>
      <c r="D3" s="49" t="s">
        <v>3</v>
      </c>
    </row>
    <row r="4" spans="1:4" ht="28.2">
      <c r="A4" s="48" t="s">
        <v>71</v>
      </c>
      <c r="B4" s="117" t="s">
        <v>145</v>
      </c>
      <c r="C4" s="243">
        <v>31</v>
      </c>
      <c r="D4" s="150"/>
    </row>
    <row r="5" spans="1:4">
      <c r="A5" s="88" t="s">
        <v>72</v>
      </c>
      <c r="B5" s="77" t="s">
        <v>6</v>
      </c>
      <c r="C5" s="243"/>
      <c r="D5" s="45"/>
    </row>
    <row r="6" spans="1:4">
      <c r="A6" s="48" t="s">
        <v>73</v>
      </c>
      <c r="B6" s="7" t="s">
        <v>170</v>
      </c>
      <c r="C6" s="243"/>
      <c r="D6" s="6"/>
    </row>
    <row r="7" spans="1:4">
      <c r="A7" s="88" t="s">
        <v>74</v>
      </c>
      <c r="B7" s="77" t="s">
        <v>7</v>
      </c>
      <c r="C7" s="243"/>
      <c r="D7" s="45"/>
    </row>
    <row r="8" spans="1:4">
      <c r="A8" s="128" t="s">
        <v>75</v>
      </c>
      <c r="B8" s="128" t="s">
        <v>146</v>
      </c>
      <c r="C8" s="243"/>
      <c r="D8" s="45"/>
    </row>
    <row r="9" spans="1:4" ht="31.2">
      <c r="A9" s="7" t="s">
        <v>171</v>
      </c>
      <c r="B9" s="105" t="s">
        <v>188</v>
      </c>
      <c r="C9" s="243"/>
      <c r="D9" s="152"/>
    </row>
    <row r="10" spans="1:4">
      <c r="A10" s="7" t="s">
        <v>172</v>
      </c>
      <c r="B10" s="6" t="s">
        <v>147</v>
      </c>
      <c r="C10" s="243"/>
      <c r="D10" s="153"/>
    </row>
    <row r="11" spans="1:4" ht="28.8">
      <c r="A11" s="7" t="s">
        <v>173</v>
      </c>
      <c r="B11" s="6" t="s">
        <v>148</v>
      </c>
      <c r="C11" s="243"/>
      <c r="D11" s="154"/>
    </row>
    <row r="12" spans="1:4">
      <c r="A12" s="7" t="s">
        <v>174</v>
      </c>
      <c r="B12" s="6" t="s">
        <v>149</v>
      </c>
      <c r="C12" s="243"/>
      <c r="D12" s="153"/>
    </row>
    <row r="13" spans="1:4">
      <c r="A13" s="7" t="s">
        <v>175</v>
      </c>
      <c r="B13" s="6" t="s">
        <v>150</v>
      </c>
      <c r="C13" s="243"/>
      <c r="D13" s="153"/>
    </row>
    <row r="14" spans="1:4">
      <c r="A14" s="7" t="s">
        <v>176</v>
      </c>
      <c r="B14" s="6" t="s">
        <v>151</v>
      </c>
      <c r="C14" s="243"/>
      <c r="D14" s="153"/>
    </row>
    <row r="15" spans="1:4" ht="15">
      <c r="A15" s="7" t="s">
        <v>177</v>
      </c>
      <c r="B15" s="74" t="s">
        <v>366</v>
      </c>
      <c r="C15" s="243"/>
      <c r="D15" s="148"/>
    </row>
    <row r="16" spans="1:4">
      <c r="A16" s="128" t="s">
        <v>76</v>
      </c>
      <c r="B16" s="128" t="s">
        <v>159</v>
      </c>
      <c r="C16" s="243"/>
      <c r="D16" s="45"/>
    </row>
    <row r="17" spans="1:4" ht="31.2">
      <c r="A17" s="7" t="s">
        <v>178</v>
      </c>
      <c r="B17" s="105" t="s">
        <v>188</v>
      </c>
      <c r="C17" s="243"/>
      <c r="D17" s="152"/>
    </row>
    <row r="18" spans="1:4">
      <c r="A18" s="7" t="s">
        <v>179</v>
      </c>
      <c r="B18" s="6" t="s">
        <v>152</v>
      </c>
      <c r="C18" s="243"/>
      <c r="D18" s="153"/>
    </row>
    <row r="19" spans="1:4">
      <c r="A19" s="7" t="s">
        <v>180</v>
      </c>
      <c r="B19" s="6" t="s">
        <v>153</v>
      </c>
      <c r="C19" s="243"/>
      <c r="D19" s="153"/>
    </row>
    <row r="20" spans="1:4">
      <c r="A20" s="7" t="s">
        <v>181</v>
      </c>
      <c r="B20" s="6" t="s">
        <v>154</v>
      </c>
      <c r="C20" s="243"/>
      <c r="D20" s="153"/>
    </row>
    <row r="21" spans="1:4">
      <c r="A21" s="7" t="s">
        <v>182</v>
      </c>
      <c r="B21" s="6" t="s">
        <v>155</v>
      </c>
      <c r="C21" s="243"/>
      <c r="D21" s="153"/>
    </row>
    <row r="22" spans="1:4">
      <c r="A22" s="7" t="s">
        <v>183</v>
      </c>
      <c r="B22" s="6" t="s">
        <v>156</v>
      </c>
      <c r="C22" s="243"/>
      <c r="D22" s="153"/>
    </row>
    <row r="23" spans="1:4">
      <c r="A23" s="7" t="s">
        <v>184</v>
      </c>
      <c r="B23" s="6" t="s">
        <v>157</v>
      </c>
      <c r="C23" s="243"/>
      <c r="D23" s="153"/>
    </row>
    <row r="24" spans="1:4" ht="15">
      <c r="A24" s="7" t="s">
        <v>185</v>
      </c>
      <c r="B24" s="74" t="s">
        <v>158</v>
      </c>
      <c r="C24" s="243"/>
      <c r="D24" s="148"/>
    </row>
    <row r="25" spans="1:4" ht="15">
      <c r="A25" s="7" t="s">
        <v>186</v>
      </c>
      <c r="B25" s="74" t="s">
        <v>366</v>
      </c>
      <c r="C25" s="243"/>
      <c r="D25" s="148"/>
    </row>
    <row r="26" spans="1:4">
      <c r="A26" s="128" t="s">
        <v>77</v>
      </c>
      <c r="B26" s="128" t="s">
        <v>187</v>
      </c>
      <c r="C26" s="243"/>
      <c r="D26" s="45"/>
    </row>
    <row r="27" spans="1:4" ht="27.6">
      <c r="A27" s="7" t="s">
        <v>189</v>
      </c>
      <c r="B27" s="93" t="s">
        <v>160</v>
      </c>
      <c r="C27" s="243"/>
      <c r="D27" s="149"/>
    </row>
    <row r="28" spans="1:4" ht="27.6">
      <c r="A28" s="7" t="s">
        <v>190</v>
      </c>
      <c r="B28" s="93" t="s">
        <v>418</v>
      </c>
      <c r="C28" s="243"/>
      <c r="D28" s="149"/>
    </row>
    <row r="29" spans="1:4">
      <c r="A29" s="7" t="s">
        <v>191</v>
      </c>
      <c r="B29" s="93" t="s">
        <v>417</v>
      </c>
      <c r="C29" s="243"/>
      <c r="D29" s="149"/>
    </row>
    <row r="30" spans="1:4">
      <c r="A30" s="7" t="s">
        <v>192</v>
      </c>
      <c r="B30" s="93" t="s">
        <v>46</v>
      </c>
      <c r="C30" s="243"/>
      <c r="D30" s="149"/>
    </row>
    <row r="31" spans="1:4" ht="29.25" customHeight="1">
      <c r="A31" s="7" t="s">
        <v>193</v>
      </c>
      <c r="B31" s="94" t="s">
        <v>419</v>
      </c>
      <c r="C31" s="243"/>
      <c r="D31" s="151"/>
    </row>
    <row r="32" spans="1:4">
      <c r="A32" s="128" t="s">
        <v>78</v>
      </c>
      <c r="B32" s="133" t="s">
        <v>213</v>
      </c>
      <c r="C32" s="128"/>
      <c r="D32" s="128"/>
    </row>
    <row r="33" spans="1:4">
      <c r="A33" s="7" t="s">
        <v>79</v>
      </c>
      <c r="B33" s="7" t="s">
        <v>206</v>
      </c>
      <c r="C33" s="92">
        <v>1</v>
      </c>
      <c r="D33" s="6"/>
    </row>
    <row r="34" spans="1:4">
      <c r="A34" s="7" t="s">
        <v>209</v>
      </c>
      <c r="B34" s="7" t="s">
        <v>159</v>
      </c>
      <c r="C34" s="92">
        <v>1</v>
      </c>
      <c r="D34" s="6"/>
    </row>
    <row r="35" spans="1:4">
      <c r="A35" s="48" t="s">
        <v>210</v>
      </c>
      <c r="B35" s="6" t="s">
        <v>187</v>
      </c>
      <c r="C35" s="92">
        <v>1</v>
      </c>
      <c r="D35" s="6"/>
    </row>
    <row r="36" spans="1:4">
      <c r="A36" s="48" t="s">
        <v>211</v>
      </c>
      <c r="B36" s="6" t="s">
        <v>207</v>
      </c>
      <c r="C36" s="92">
        <v>50</v>
      </c>
      <c r="D36" s="6"/>
    </row>
    <row r="37" spans="1:4">
      <c r="A37" s="48" t="s">
        <v>212</v>
      </c>
      <c r="B37" s="6" t="s">
        <v>208</v>
      </c>
      <c r="C37" s="92">
        <v>1</v>
      </c>
      <c r="D37" s="6"/>
    </row>
    <row r="38" spans="1:4" ht="42.6">
      <c r="A38" s="128" t="s">
        <v>80</v>
      </c>
      <c r="B38" s="45" t="s">
        <v>227</v>
      </c>
      <c r="C38" s="128"/>
      <c r="D38" s="128"/>
    </row>
    <row r="39" spans="1:4">
      <c r="A39" s="48" t="s">
        <v>81</v>
      </c>
      <c r="B39" s="6" t="s">
        <v>207</v>
      </c>
      <c r="C39" s="92">
        <v>50</v>
      </c>
      <c r="D39" s="6"/>
    </row>
    <row r="40" spans="1:4">
      <c r="A40" s="48" t="s">
        <v>82</v>
      </c>
      <c r="B40" s="6" t="s">
        <v>208</v>
      </c>
      <c r="C40" s="92">
        <v>1</v>
      </c>
      <c r="D40" s="6"/>
    </row>
    <row r="41" spans="1:4" ht="60">
      <c r="A41" s="48" t="s">
        <v>83</v>
      </c>
      <c r="B41" s="74" t="s">
        <v>228</v>
      </c>
      <c r="C41" s="5">
        <v>1</v>
      </c>
      <c r="D41" s="6"/>
    </row>
    <row r="44" spans="1:4">
      <c r="A44" s="244" t="s">
        <v>367</v>
      </c>
      <c r="B44" s="244"/>
      <c r="C44" s="244" t="s">
        <v>368</v>
      </c>
      <c r="D44" s="244"/>
    </row>
    <row r="45" spans="1:4">
      <c r="A45" s="188" t="s">
        <v>369</v>
      </c>
      <c r="B45" s="189" t="s">
        <v>370</v>
      </c>
      <c r="C45" s="190"/>
      <c r="D45" s="191"/>
    </row>
    <row r="46" spans="1:4" ht="28.2">
      <c r="A46" s="192" t="s">
        <v>371</v>
      </c>
      <c r="B46" s="193" t="s">
        <v>372</v>
      </c>
      <c r="C46" s="194"/>
      <c r="D46" s="195"/>
    </row>
    <row r="47" spans="1:4">
      <c r="A47" s="188"/>
      <c r="B47" s="6"/>
      <c r="C47" s="190"/>
      <c r="D47" s="196"/>
    </row>
    <row r="48" spans="1:4">
      <c r="A48" s="188"/>
      <c r="B48" s="197"/>
      <c r="C48" s="190"/>
      <c r="D48" s="196"/>
    </row>
    <row r="49" spans="1:4">
      <c r="A49" s="198" t="s">
        <v>373</v>
      </c>
      <c r="B49" s="198" t="s">
        <v>374</v>
      </c>
      <c r="C49" s="199" t="s">
        <v>375</v>
      </c>
      <c r="D49" s="200"/>
    </row>
    <row r="50" spans="1:4">
      <c r="A50" s="201" t="s">
        <v>376</v>
      </c>
      <c r="B50" s="202" t="s">
        <v>377</v>
      </c>
      <c r="C50" s="201">
        <v>80</v>
      </c>
      <c r="D50" s="203"/>
    </row>
    <row r="51" spans="1:4">
      <c r="A51" s="201" t="s">
        <v>369</v>
      </c>
      <c r="B51" s="202" t="s">
        <v>378</v>
      </c>
      <c r="C51" s="201">
        <v>10</v>
      </c>
      <c r="D51"/>
    </row>
    <row r="52" spans="1:4">
      <c r="A52" s="201" t="s">
        <v>371</v>
      </c>
      <c r="B52" s="204" t="s">
        <v>379</v>
      </c>
      <c r="C52" s="201">
        <v>10</v>
      </c>
      <c r="D52" s="2"/>
    </row>
    <row r="53" spans="1:4">
      <c r="A53" s="205" t="s">
        <v>380</v>
      </c>
      <c r="B53" s="206" t="s">
        <v>381</v>
      </c>
      <c r="C53" s="205">
        <v>100</v>
      </c>
      <c r="D53" s="2"/>
    </row>
    <row r="54" spans="1:4">
      <c r="A54" s="207"/>
      <c r="B54" s="208"/>
      <c r="C54" s="207"/>
      <c r="D54" s="2"/>
    </row>
    <row r="55" spans="1:4">
      <c r="C55" s="209"/>
      <c r="D55" s="2"/>
    </row>
    <row r="56" spans="1:4" ht="15" customHeight="1">
      <c r="A56" s="241" t="s">
        <v>382</v>
      </c>
      <c r="B56" s="241"/>
      <c r="C56" s="241"/>
      <c r="D56" s="2"/>
    </row>
    <row r="57" spans="1:4">
      <c r="A57" s="241"/>
      <c r="B57" s="241"/>
      <c r="C57" s="241"/>
      <c r="D57" s="2"/>
    </row>
    <row r="58" spans="1:4">
      <c r="A58" s="241"/>
      <c r="B58" s="241"/>
      <c r="C58" s="241"/>
      <c r="D58" s="2"/>
    </row>
    <row r="59" spans="1:4">
      <c r="A59" s="241"/>
      <c r="B59" s="241"/>
      <c r="C59" s="241"/>
      <c r="D59" s="2"/>
    </row>
    <row r="60" spans="1:4">
      <c r="A60" s="241"/>
      <c r="B60" s="241"/>
      <c r="C60" s="241"/>
      <c r="D60" s="2"/>
    </row>
    <row r="61" spans="1:4">
      <c r="A61" s="241"/>
      <c r="B61" s="241"/>
      <c r="C61" s="241"/>
      <c r="D61" s="2"/>
    </row>
    <row r="62" spans="1:4">
      <c r="A62" s="241"/>
      <c r="B62" s="241"/>
      <c r="C62" s="241"/>
      <c r="D62" s="2"/>
    </row>
    <row r="63" spans="1:4">
      <c r="A63" s="241"/>
      <c r="B63" s="241"/>
      <c r="C63" s="241"/>
      <c r="D63" s="2"/>
    </row>
    <row r="64" spans="1:4">
      <c r="A64" s="241"/>
      <c r="B64" s="241"/>
      <c r="C64" s="241"/>
      <c r="D64" s="2"/>
    </row>
    <row r="65" spans="1:4">
      <c r="A65" s="241"/>
      <c r="B65" s="241"/>
      <c r="C65" s="241"/>
      <c r="D65" s="2"/>
    </row>
    <row r="66" spans="1:4">
      <c r="A66" s="241"/>
      <c r="B66" s="241"/>
      <c r="C66" s="241"/>
      <c r="D66" s="2"/>
    </row>
    <row r="67" spans="1:4">
      <c r="A67" s="241"/>
      <c r="B67" s="241"/>
      <c r="C67" s="241"/>
      <c r="D67" s="2"/>
    </row>
    <row r="68" spans="1:4">
      <c r="A68" s="241"/>
      <c r="B68" s="241"/>
      <c r="C68" s="241"/>
      <c r="D68" s="2"/>
    </row>
    <row r="69" spans="1:4">
      <c r="A69" s="241"/>
      <c r="B69" s="241"/>
      <c r="C69" s="241"/>
      <c r="D69" s="2"/>
    </row>
    <row r="70" spans="1:4">
      <c r="A70" s="241"/>
      <c r="B70" s="241"/>
      <c r="C70" s="241"/>
      <c r="D70" s="2"/>
    </row>
    <row r="71" spans="1:4">
      <c r="A71" s="211"/>
      <c r="B71" s="211"/>
      <c r="C71" s="211"/>
      <c r="D71" s="2"/>
    </row>
    <row r="72" spans="1:4">
      <c r="A72" s="211"/>
      <c r="B72" s="211"/>
      <c r="C72" s="211"/>
      <c r="D72" s="2"/>
    </row>
    <row r="73" spans="1:4">
      <c r="A73" s="211"/>
      <c r="B73" s="211"/>
      <c r="C73" s="211"/>
      <c r="D73" s="2"/>
    </row>
    <row r="74" spans="1:4">
      <c r="A74" s="211"/>
      <c r="B74" s="211"/>
      <c r="C74" s="211"/>
      <c r="D74" s="2"/>
    </row>
    <row r="75" spans="1:4">
      <c r="A75" s="211"/>
      <c r="B75" s="211"/>
      <c r="C75" s="211"/>
      <c r="D75" s="2"/>
    </row>
    <row r="76" spans="1:4">
      <c r="A76" s="211"/>
      <c r="B76" s="211"/>
      <c r="C76" s="211"/>
      <c r="D76" s="2"/>
    </row>
  </sheetData>
  <mergeCells count="6">
    <mergeCell ref="A56:C70"/>
    <mergeCell ref="A1:C1"/>
    <mergeCell ref="D1:D2"/>
    <mergeCell ref="C4:C31"/>
    <mergeCell ref="A44:B44"/>
    <mergeCell ref="C44:D4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260B6-5871-4810-A755-8B10F7FD6135}">
  <sheetPr codeName="Sheet7"/>
  <dimension ref="A1:D24"/>
  <sheetViews>
    <sheetView zoomScaleNormal="100" workbookViewId="0">
      <pane xSplit="3" ySplit="3" topLeftCell="D4" activePane="bottomRight" state="frozen"/>
      <selection pane="topRight" activeCell="D1" sqref="D1"/>
      <selection pane="bottomLeft" activeCell="A4" sqref="A4"/>
      <selection pane="bottomRight" activeCell="B21" sqref="B21"/>
    </sheetView>
  </sheetViews>
  <sheetFormatPr defaultRowHeight="14.4"/>
  <cols>
    <col min="1" max="1" width="10.109375" style="76" bestFit="1" customWidth="1"/>
    <col min="2" max="2" width="70.6640625" customWidth="1"/>
    <col min="3" max="3" width="11.5546875" bestFit="1" customWidth="1"/>
    <col min="4" max="4" width="62.88671875" customWidth="1"/>
  </cols>
  <sheetData>
    <row r="1" spans="1:4" ht="15" customHeight="1">
      <c r="A1" s="242" t="s">
        <v>410</v>
      </c>
      <c r="B1" s="242"/>
      <c r="C1" s="242"/>
      <c r="D1" s="236" t="s">
        <v>2</v>
      </c>
    </row>
    <row r="2" spans="1:4" ht="30" customHeight="1">
      <c r="A2" s="47" t="s">
        <v>4</v>
      </c>
      <c r="B2" s="1" t="s">
        <v>5</v>
      </c>
      <c r="C2" s="75" t="s">
        <v>113</v>
      </c>
      <c r="D2" s="236"/>
    </row>
    <row r="3" spans="1:4">
      <c r="A3" s="50" t="s">
        <v>1</v>
      </c>
      <c r="B3" s="46" t="s">
        <v>1</v>
      </c>
      <c r="C3" s="51" t="s">
        <v>1</v>
      </c>
      <c r="D3" s="49" t="s">
        <v>3</v>
      </c>
    </row>
    <row r="4" spans="1:4">
      <c r="A4" s="7" t="s">
        <v>229</v>
      </c>
      <c r="B4" s="6" t="s">
        <v>194</v>
      </c>
      <c r="C4" s="243">
        <v>1</v>
      </c>
      <c r="D4" s="56" t="s">
        <v>105</v>
      </c>
    </row>
    <row r="5" spans="1:4">
      <c r="A5" s="88" t="s">
        <v>98</v>
      </c>
      <c r="B5" s="1" t="s">
        <v>6</v>
      </c>
      <c r="C5" s="243"/>
      <c r="D5" s="77"/>
    </row>
    <row r="6" spans="1:4">
      <c r="A6" s="7" t="s">
        <v>99</v>
      </c>
      <c r="B6" s="6" t="s">
        <v>195</v>
      </c>
      <c r="C6" s="243"/>
      <c r="D6" s="7"/>
    </row>
    <row r="7" spans="1:4">
      <c r="A7" s="88" t="s">
        <v>216</v>
      </c>
      <c r="B7" s="1" t="s">
        <v>7</v>
      </c>
      <c r="C7" s="243"/>
      <c r="D7" s="77"/>
    </row>
    <row r="8" spans="1:4">
      <c r="A8" s="7" t="s">
        <v>217</v>
      </c>
      <c r="B8" s="7" t="s">
        <v>196</v>
      </c>
      <c r="C8" s="243"/>
      <c r="D8" s="7"/>
    </row>
    <row r="9" spans="1:4">
      <c r="A9" s="7" t="s">
        <v>218</v>
      </c>
      <c r="B9" s="7" t="s">
        <v>201</v>
      </c>
      <c r="C9" s="243"/>
      <c r="D9" s="7"/>
    </row>
    <row r="10" spans="1:4">
      <c r="A10" s="7" t="s">
        <v>219</v>
      </c>
      <c r="B10" s="7" t="s">
        <v>202</v>
      </c>
      <c r="C10" s="243"/>
      <c r="D10" s="7"/>
    </row>
    <row r="11" spans="1:4">
      <c r="A11" s="7" t="s">
        <v>220</v>
      </c>
      <c r="B11" s="7" t="s">
        <v>203</v>
      </c>
      <c r="C11" s="243"/>
      <c r="D11" s="7"/>
    </row>
    <row r="12" spans="1:4">
      <c r="A12" s="7" t="s">
        <v>221</v>
      </c>
      <c r="B12" s="7" t="s">
        <v>204</v>
      </c>
      <c r="C12" s="243"/>
      <c r="D12" s="8"/>
    </row>
    <row r="13" spans="1:4">
      <c r="A13" s="88" t="s">
        <v>222</v>
      </c>
      <c r="B13" s="86" t="s">
        <v>66</v>
      </c>
      <c r="C13" s="243"/>
      <c r="D13" s="77"/>
    </row>
    <row r="14" spans="1:4" ht="15">
      <c r="A14" s="48" t="s">
        <v>223</v>
      </c>
      <c r="B14" s="74" t="s">
        <v>205</v>
      </c>
      <c r="C14" s="5">
        <v>1</v>
      </c>
      <c r="D14" s="132"/>
    </row>
    <row r="15" spans="1:4" ht="15">
      <c r="A15" s="7" t="s">
        <v>224</v>
      </c>
      <c r="B15" s="74" t="s">
        <v>197</v>
      </c>
      <c r="C15" s="5">
        <v>1</v>
      </c>
      <c r="D15" s="8"/>
    </row>
    <row r="16" spans="1:4" ht="15">
      <c r="A16" s="7" t="s">
        <v>225</v>
      </c>
      <c r="B16" s="74" t="s">
        <v>198</v>
      </c>
      <c r="C16" s="5">
        <v>1</v>
      </c>
      <c r="D16" s="8"/>
    </row>
    <row r="17" spans="1:4" ht="15">
      <c r="A17" s="7" t="s">
        <v>411</v>
      </c>
      <c r="B17" s="74" t="s">
        <v>199</v>
      </c>
      <c r="C17" s="5">
        <v>1</v>
      </c>
      <c r="D17" s="8"/>
    </row>
    <row r="18" spans="1:4" ht="15">
      <c r="A18" s="7" t="s">
        <v>412</v>
      </c>
      <c r="B18" s="74" t="s">
        <v>200</v>
      </c>
      <c r="C18" s="5">
        <v>3</v>
      </c>
      <c r="D18" s="8"/>
    </row>
    <row r="19" spans="1:4" ht="42.6">
      <c r="A19" s="88" t="s">
        <v>226</v>
      </c>
      <c r="B19" s="45" t="s">
        <v>106</v>
      </c>
      <c r="C19" s="77"/>
      <c r="D19" s="77"/>
    </row>
    <row r="20" spans="1:4" ht="15">
      <c r="A20" s="89" t="s">
        <v>97</v>
      </c>
      <c r="B20" s="74" t="s">
        <v>197</v>
      </c>
      <c r="C20" s="5">
        <v>1</v>
      </c>
      <c r="D20" s="8"/>
    </row>
    <row r="21" spans="1:4" ht="15">
      <c r="A21" s="89" t="s">
        <v>395</v>
      </c>
      <c r="B21" s="74" t="s">
        <v>198</v>
      </c>
      <c r="C21" s="5">
        <v>1</v>
      </c>
      <c r="D21" s="8"/>
    </row>
    <row r="22" spans="1:4" ht="15">
      <c r="A22" s="89" t="s">
        <v>396</v>
      </c>
      <c r="B22" s="74" t="s">
        <v>199</v>
      </c>
      <c r="C22" s="5">
        <v>1</v>
      </c>
      <c r="D22" s="8"/>
    </row>
    <row r="23" spans="1:4" ht="15">
      <c r="A23" s="89" t="s">
        <v>104</v>
      </c>
      <c r="B23" s="74" t="s">
        <v>391</v>
      </c>
      <c r="C23" s="5">
        <v>1</v>
      </c>
      <c r="D23" s="8"/>
    </row>
    <row r="24" spans="1:4" ht="41.4">
      <c r="A24" s="89" t="s">
        <v>397</v>
      </c>
      <c r="B24" s="17" t="s">
        <v>139</v>
      </c>
      <c r="C24" s="5">
        <v>1</v>
      </c>
      <c r="D24" s="8"/>
    </row>
  </sheetData>
  <mergeCells count="3">
    <mergeCell ref="C4:C13"/>
    <mergeCell ref="A1:C1"/>
    <mergeCell ref="D1:D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F15FD-1543-4C0D-ACD8-D025498FAEE5}">
  <dimension ref="A1:M30"/>
  <sheetViews>
    <sheetView zoomScale="90" zoomScaleNormal="90" workbookViewId="0">
      <pane xSplit="3" ySplit="2" topLeftCell="D18" activePane="bottomRight" state="frozen"/>
      <selection pane="topRight" activeCell="D1" sqref="D1"/>
      <selection pane="bottomLeft" activeCell="A3" sqref="A3"/>
      <selection pane="bottomRight" activeCell="Q22" sqref="Q22"/>
    </sheetView>
  </sheetViews>
  <sheetFormatPr defaultRowHeight="14.4"/>
  <cols>
    <col min="1" max="1" width="10.109375" style="2" bestFit="1" customWidth="1"/>
    <col min="2" max="2" width="66.6640625" style="2" bestFit="1" customWidth="1"/>
    <col min="3" max="3" width="11.5546875" style="16" bestFit="1" customWidth="1"/>
    <col min="4" max="4" width="86.5546875" style="2" bestFit="1" customWidth="1"/>
    <col min="5" max="13" width="9.109375" style="2"/>
  </cols>
  <sheetData>
    <row r="1" spans="1:4">
      <c r="A1" s="245" t="s">
        <v>399</v>
      </c>
      <c r="B1" s="245"/>
      <c r="C1" s="245"/>
      <c r="D1" s="236" t="s">
        <v>2</v>
      </c>
    </row>
    <row r="2" spans="1:4">
      <c r="A2" s="1" t="s">
        <v>4</v>
      </c>
      <c r="B2" s="1" t="s">
        <v>5</v>
      </c>
      <c r="C2" s="1" t="s">
        <v>118</v>
      </c>
      <c r="D2" s="236"/>
    </row>
    <row r="3" spans="1:4">
      <c r="A3" s="46" t="s">
        <v>1</v>
      </c>
      <c r="B3" s="46" t="s">
        <v>1</v>
      </c>
      <c r="C3" s="46" t="s">
        <v>1</v>
      </c>
      <c r="D3" s="49" t="s">
        <v>3</v>
      </c>
    </row>
    <row r="4" spans="1:4">
      <c r="A4" s="124" t="s">
        <v>109</v>
      </c>
      <c r="B4" s="87" t="s">
        <v>232</v>
      </c>
      <c r="C4" s="246">
        <v>1</v>
      </c>
      <c r="D4" s="156"/>
    </row>
    <row r="5" spans="1:4">
      <c r="A5" s="78" t="s">
        <v>98</v>
      </c>
      <c r="B5" s="125" t="s">
        <v>6</v>
      </c>
      <c r="C5" s="247"/>
      <c r="D5" s="1"/>
    </row>
    <row r="6" spans="1:4">
      <c r="A6" s="7" t="s">
        <v>99</v>
      </c>
      <c r="B6" s="87" t="s">
        <v>124</v>
      </c>
      <c r="C6" s="247"/>
      <c r="D6" s="7"/>
    </row>
    <row r="7" spans="1:4">
      <c r="A7" s="125" t="s">
        <v>100</v>
      </c>
      <c r="B7" s="125" t="s">
        <v>7</v>
      </c>
      <c r="C7" s="247"/>
      <c r="D7" s="1"/>
    </row>
    <row r="8" spans="1:4" ht="15">
      <c r="A8" s="134" t="s">
        <v>101</v>
      </c>
      <c r="B8" s="126" t="s">
        <v>125</v>
      </c>
      <c r="C8" s="247"/>
      <c r="D8" s="157"/>
    </row>
    <row r="9" spans="1:4" ht="30">
      <c r="A9" s="7" t="s">
        <v>102</v>
      </c>
      <c r="B9" s="74" t="s">
        <v>126</v>
      </c>
      <c r="C9" s="247"/>
      <c r="D9" s="158"/>
    </row>
    <row r="10" spans="1:4" ht="27.75" customHeight="1">
      <c r="A10" s="7" t="s">
        <v>230</v>
      </c>
      <c r="B10" s="74" t="s">
        <v>144</v>
      </c>
      <c r="C10" s="247"/>
      <c r="D10" s="158"/>
    </row>
    <row r="11" spans="1:4" ht="15">
      <c r="A11" s="7" t="s">
        <v>231</v>
      </c>
      <c r="B11" s="74" t="s">
        <v>127</v>
      </c>
      <c r="C11" s="247"/>
      <c r="D11" s="158"/>
    </row>
    <row r="12" spans="1:4" ht="15">
      <c r="A12" s="7" t="s">
        <v>103</v>
      </c>
      <c r="B12" s="74" t="s">
        <v>128</v>
      </c>
      <c r="C12" s="247"/>
      <c r="D12" s="158"/>
    </row>
    <row r="13" spans="1:4" ht="15">
      <c r="A13" s="7" t="s">
        <v>400</v>
      </c>
      <c r="B13" s="74" t="s">
        <v>129</v>
      </c>
      <c r="C13" s="247"/>
      <c r="D13" s="158"/>
    </row>
    <row r="14" spans="1:4" ht="15">
      <c r="A14" s="7" t="s">
        <v>401</v>
      </c>
      <c r="B14" s="74" t="s">
        <v>130</v>
      </c>
      <c r="C14" s="247"/>
      <c r="D14" s="158"/>
    </row>
    <row r="15" spans="1:4" ht="15">
      <c r="A15" s="7" t="s">
        <v>402</v>
      </c>
      <c r="B15" s="74" t="s">
        <v>131</v>
      </c>
      <c r="C15" s="247"/>
      <c r="D15" s="158"/>
    </row>
    <row r="16" spans="1:4" ht="15">
      <c r="A16" s="7" t="s">
        <v>403</v>
      </c>
      <c r="B16" s="74" t="s">
        <v>132</v>
      </c>
      <c r="C16" s="247"/>
      <c r="D16" s="158"/>
    </row>
    <row r="17" spans="1:4" ht="15">
      <c r="A17" s="7" t="s">
        <v>404</v>
      </c>
      <c r="B17" s="74" t="s">
        <v>142</v>
      </c>
      <c r="C17" s="247"/>
      <c r="D17" s="158"/>
    </row>
    <row r="18" spans="1:4" ht="15">
      <c r="A18" s="7" t="s">
        <v>405</v>
      </c>
      <c r="B18" s="74" t="s">
        <v>133</v>
      </c>
      <c r="C18" s="247"/>
      <c r="D18" s="158"/>
    </row>
    <row r="19" spans="1:4" ht="15">
      <c r="A19" s="7" t="s">
        <v>406</v>
      </c>
      <c r="B19" s="74" t="s">
        <v>134</v>
      </c>
      <c r="C19" s="247"/>
      <c r="D19" s="158"/>
    </row>
    <row r="20" spans="1:4" ht="15">
      <c r="A20" s="7" t="s">
        <v>407</v>
      </c>
      <c r="B20" s="74" t="s">
        <v>141</v>
      </c>
      <c r="C20" s="247"/>
      <c r="D20" s="158"/>
    </row>
    <row r="21" spans="1:4" ht="15">
      <c r="A21" s="7" t="s">
        <v>408</v>
      </c>
      <c r="B21" s="130" t="s">
        <v>143</v>
      </c>
      <c r="C21" s="247"/>
      <c r="D21" s="158"/>
    </row>
    <row r="22" spans="1:4" ht="15">
      <c r="A22" s="7" t="s">
        <v>409</v>
      </c>
      <c r="B22" s="74" t="s">
        <v>383</v>
      </c>
      <c r="C22" s="247"/>
      <c r="D22" s="159"/>
    </row>
    <row r="23" spans="1:4" ht="27.6">
      <c r="A23" s="127" t="s">
        <v>233</v>
      </c>
      <c r="B23" s="128" t="s">
        <v>135</v>
      </c>
      <c r="C23" s="248"/>
      <c r="D23" s="1"/>
    </row>
    <row r="24" spans="1:4">
      <c r="A24" s="129" t="s">
        <v>234</v>
      </c>
      <c r="B24" s="7" t="s">
        <v>136</v>
      </c>
      <c r="C24" s="92">
        <v>1</v>
      </c>
      <c r="D24" s="7"/>
    </row>
    <row r="25" spans="1:4">
      <c r="A25" s="129" t="s">
        <v>235</v>
      </c>
      <c r="B25" s="7" t="s">
        <v>137</v>
      </c>
      <c r="C25" s="92">
        <v>1</v>
      </c>
      <c r="D25" s="160"/>
    </row>
    <row r="26" spans="1:4">
      <c r="A26" s="129" t="s">
        <v>236</v>
      </c>
      <c r="B26" s="7" t="s">
        <v>138</v>
      </c>
      <c r="C26" s="92">
        <v>1</v>
      </c>
      <c r="D26" s="7"/>
    </row>
    <row r="27" spans="1:4">
      <c r="A27" s="129" t="s">
        <v>231</v>
      </c>
      <c r="B27" s="7" t="s">
        <v>140</v>
      </c>
      <c r="C27" s="92">
        <v>2</v>
      </c>
      <c r="D27" s="7"/>
    </row>
    <row r="28" spans="1:4">
      <c r="A28" s="129" t="s">
        <v>103</v>
      </c>
      <c r="B28" s="7" t="s">
        <v>308</v>
      </c>
      <c r="C28" s="92">
        <v>1</v>
      </c>
      <c r="D28" s="7"/>
    </row>
    <row r="29" spans="1:4" ht="42.6">
      <c r="A29" s="127" t="s">
        <v>110</v>
      </c>
      <c r="B29" s="45" t="s">
        <v>227</v>
      </c>
      <c r="C29" s="122"/>
      <c r="D29" s="1"/>
    </row>
    <row r="30" spans="1:4" ht="60">
      <c r="A30" s="129" t="s">
        <v>111</v>
      </c>
      <c r="B30" s="74" t="s">
        <v>228</v>
      </c>
      <c r="C30" s="92">
        <v>1</v>
      </c>
      <c r="D30" s="7"/>
    </row>
  </sheetData>
  <mergeCells count="3">
    <mergeCell ref="A1:C1"/>
    <mergeCell ref="D1:D2"/>
    <mergeCell ref="C4:C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C6815-83C6-4806-B06E-7C93B877A63A}">
  <sheetPr codeName="Sheet4">
    <tabColor rgb="FFFFC000"/>
  </sheetPr>
  <dimension ref="A1:D24"/>
  <sheetViews>
    <sheetView workbookViewId="0">
      <selection activeCell="B25" sqref="B25"/>
    </sheetView>
  </sheetViews>
  <sheetFormatPr defaultRowHeight="14.4"/>
  <cols>
    <col min="1" max="1" width="12" style="2" customWidth="1"/>
    <col min="2" max="2" width="88.5546875" style="2" customWidth="1"/>
    <col min="3" max="3" width="11.88671875" style="2" bestFit="1" customWidth="1"/>
    <col min="4" max="4" width="96.33203125" style="2" customWidth="1"/>
  </cols>
  <sheetData>
    <row r="1" spans="1:4">
      <c r="A1" s="249" t="s">
        <v>47</v>
      </c>
      <c r="B1" s="249"/>
      <c r="C1" s="249"/>
      <c r="D1" s="250" t="s">
        <v>2</v>
      </c>
    </row>
    <row r="2" spans="1:4" ht="28.2">
      <c r="A2" s="57" t="s">
        <v>4</v>
      </c>
      <c r="B2" s="58" t="s">
        <v>5</v>
      </c>
      <c r="C2" s="59" t="s">
        <v>41</v>
      </c>
      <c r="D2" s="250"/>
    </row>
    <row r="3" spans="1:4">
      <c r="A3" s="60" t="s">
        <v>1</v>
      </c>
      <c r="B3" s="61" t="s">
        <v>1</v>
      </c>
      <c r="C3" s="61" t="s">
        <v>1</v>
      </c>
      <c r="D3" s="61" t="s">
        <v>3</v>
      </c>
    </row>
    <row r="4" spans="1:4">
      <c r="A4" s="62"/>
      <c r="B4" s="80" t="s">
        <v>48</v>
      </c>
      <c r="C4" s="251"/>
      <c r="D4" s="63"/>
    </row>
    <row r="5" spans="1:4">
      <c r="A5" s="64"/>
      <c r="B5" s="70" t="s">
        <v>42</v>
      </c>
      <c r="C5" s="251"/>
      <c r="D5" s="58"/>
    </row>
    <row r="6" spans="1:4" ht="15.6">
      <c r="A6" s="66"/>
      <c r="B6" s="79" t="s">
        <v>49</v>
      </c>
      <c r="C6" s="251"/>
      <c r="D6" s="68"/>
    </row>
    <row r="7" spans="1:4">
      <c r="A7" s="64"/>
      <c r="B7" s="70" t="s">
        <v>43</v>
      </c>
      <c r="C7" s="251"/>
      <c r="D7" s="58"/>
    </row>
    <row r="8" spans="1:4" ht="15.6">
      <c r="A8" s="67"/>
      <c r="B8" s="82" t="s">
        <v>61</v>
      </c>
      <c r="C8" s="251"/>
      <c r="D8" s="68"/>
    </row>
    <row r="9" spans="1:4" ht="15.6">
      <c r="A9" s="69"/>
      <c r="B9" s="82" t="s">
        <v>50</v>
      </c>
      <c r="C9" s="251"/>
      <c r="D9" s="68"/>
    </row>
    <row r="10" spans="1:4" ht="15.6">
      <c r="A10" s="69"/>
      <c r="B10" s="82" t="s">
        <v>64</v>
      </c>
      <c r="C10" s="251"/>
      <c r="D10" s="68" t="s">
        <v>65</v>
      </c>
    </row>
    <row r="11" spans="1:4" ht="15.6">
      <c r="A11" s="69"/>
      <c r="B11" s="9" t="s">
        <v>51</v>
      </c>
      <c r="C11" s="251"/>
      <c r="D11" s="68"/>
    </row>
    <row r="12" spans="1:4" ht="15.6">
      <c r="A12" s="69"/>
      <c r="B12" s="82" t="s">
        <v>52</v>
      </c>
      <c r="C12" s="251"/>
      <c r="D12" s="68" t="s">
        <v>63</v>
      </c>
    </row>
    <row r="13" spans="1:4" ht="15.6">
      <c r="A13" s="69"/>
      <c r="B13" s="81" t="s">
        <v>53</v>
      </c>
      <c r="C13" s="251"/>
      <c r="D13" s="68"/>
    </row>
    <row r="14" spans="1:4" ht="15.6">
      <c r="A14" s="69"/>
      <c r="B14" s="82" t="s">
        <v>54</v>
      </c>
      <c r="C14" s="251"/>
      <c r="D14" s="68"/>
    </row>
    <row r="15" spans="1:4" ht="15.6">
      <c r="A15" s="69"/>
      <c r="B15" s="83" t="s">
        <v>55</v>
      </c>
      <c r="C15" s="251"/>
      <c r="D15" s="68"/>
    </row>
    <row r="16" spans="1:4" ht="15.6">
      <c r="A16" s="69"/>
      <c r="B16" s="82" t="s">
        <v>56</v>
      </c>
      <c r="C16" s="251"/>
      <c r="D16" s="68"/>
    </row>
    <row r="17" spans="1:4" s="2" customFormat="1" ht="31.2">
      <c r="A17" s="69"/>
      <c r="B17" s="84" t="s">
        <v>57</v>
      </c>
      <c r="C17" s="251"/>
      <c r="D17" s="68"/>
    </row>
    <row r="18" spans="1:4" s="2" customFormat="1" ht="15.6">
      <c r="A18" s="69"/>
      <c r="B18" s="85" t="s">
        <v>58</v>
      </c>
      <c r="C18" s="251"/>
      <c r="D18" s="68"/>
    </row>
    <row r="19" spans="1:4" s="2" customFormat="1" ht="15.6">
      <c r="A19" s="69"/>
      <c r="B19" s="85" t="s">
        <v>59</v>
      </c>
      <c r="C19" s="251"/>
      <c r="D19" s="68"/>
    </row>
    <row r="20" spans="1:4" s="2" customFormat="1" ht="31.2">
      <c r="A20" s="69"/>
      <c r="B20" s="85" t="s">
        <v>60</v>
      </c>
      <c r="C20" s="251"/>
      <c r="D20" s="68" t="s">
        <v>62</v>
      </c>
    </row>
    <row r="21" spans="1:4">
      <c r="A21" s="65"/>
      <c r="B21" s="70" t="s">
        <v>44</v>
      </c>
      <c r="C21" s="251"/>
      <c r="D21" s="65"/>
    </row>
    <row r="22" spans="1:4">
      <c r="A22" s="68"/>
      <c r="B22" s="72"/>
      <c r="C22" s="251"/>
      <c r="D22" s="68"/>
    </row>
    <row r="23" spans="1:4">
      <c r="A23" s="68"/>
      <c r="B23" s="72"/>
      <c r="C23" s="251"/>
      <c r="D23" s="68"/>
    </row>
    <row r="24" spans="1:4">
      <c r="A24" s="68"/>
      <c r="B24" s="71"/>
      <c r="C24" s="251"/>
      <c r="D24" s="68"/>
    </row>
  </sheetData>
  <mergeCells count="3">
    <mergeCell ref="A1:C1"/>
    <mergeCell ref="D1:D2"/>
    <mergeCell ref="C4:C2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9AC94-D283-406C-AB27-D9FD0B4F4A5F}">
  <sheetPr codeName="Sheet3"/>
  <dimension ref="A1:K16"/>
  <sheetViews>
    <sheetView zoomScaleNormal="100" workbookViewId="0">
      <pane xSplit="3" ySplit="3" topLeftCell="D4" activePane="bottomRight" state="frozen"/>
      <selection pane="topRight" activeCell="D1" sqref="D1"/>
      <selection pane="bottomLeft" activeCell="A4" sqref="A4"/>
      <selection pane="bottomRight" sqref="A1:C1"/>
    </sheetView>
  </sheetViews>
  <sheetFormatPr defaultRowHeight="14.4"/>
  <cols>
    <col min="1" max="1" width="10.109375" style="2" bestFit="1" customWidth="1"/>
    <col min="2" max="2" width="66.6640625" style="2" bestFit="1" customWidth="1"/>
    <col min="3" max="3" width="11.5546875" style="16" bestFit="1" customWidth="1"/>
    <col min="4" max="4" width="53.44140625" style="2" customWidth="1"/>
    <col min="5" max="11" width="9.109375" style="2"/>
  </cols>
  <sheetData>
    <row r="1" spans="1:5" ht="15" customHeight="1">
      <c r="A1" s="252" t="s">
        <v>310</v>
      </c>
      <c r="B1" s="252"/>
      <c r="C1" s="252"/>
      <c r="D1" s="236" t="s">
        <v>2</v>
      </c>
    </row>
    <row r="2" spans="1:5" ht="31.2">
      <c r="A2" s="96" t="s">
        <v>4</v>
      </c>
      <c r="B2" s="97" t="s">
        <v>5</v>
      </c>
      <c r="C2" s="98" t="s">
        <v>113</v>
      </c>
      <c r="D2" s="236"/>
    </row>
    <row r="3" spans="1:5" ht="15.6">
      <c r="A3" s="99" t="s">
        <v>1</v>
      </c>
      <c r="B3" s="100" t="s">
        <v>1</v>
      </c>
      <c r="C3" s="100" t="s">
        <v>1</v>
      </c>
      <c r="D3" s="49" t="s">
        <v>3</v>
      </c>
    </row>
    <row r="4" spans="1:5" ht="15" customHeight="1">
      <c r="A4" s="101" t="s">
        <v>70</v>
      </c>
      <c r="B4" s="95" t="s">
        <v>420</v>
      </c>
      <c r="C4" s="253">
        <v>2</v>
      </c>
      <c r="D4" s="102" t="s">
        <v>45</v>
      </c>
      <c r="E4"/>
    </row>
    <row r="5" spans="1:5" ht="15.6">
      <c r="A5" s="103" t="s">
        <v>85</v>
      </c>
      <c r="B5" s="104" t="s">
        <v>6</v>
      </c>
      <c r="C5" s="253"/>
      <c r="D5" s="97"/>
      <c r="E5"/>
    </row>
    <row r="6" spans="1:5" ht="15.6">
      <c r="A6" s="101" t="s">
        <v>86</v>
      </c>
      <c r="B6" s="7" t="s">
        <v>161</v>
      </c>
      <c r="C6" s="253"/>
      <c r="D6" s="95"/>
      <c r="E6"/>
    </row>
    <row r="7" spans="1:5" ht="15.6">
      <c r="A7" s="103" t="s">
        <v>87</v>
      </c>
      <c r="B7" s="77" t="s">
        <v>7</v>
      </c>
      <c r="C7" s="253"/>
      <c r="D7" s="97"/>
      <c r="E7"/>
    </row>
    <row r="8" spans="1:5" ht="15.6">
      <c r="A8" s="101" t="s">
        <v>88</v>
      </c>
      <c r="B8" s="7" t="s">
        <v>384</v>
      </c>
      <c r="C8" s="253"/>
      <c r="D8" s="95"/>
    </row>
    <row r="9" spans="1:5" ht="15.6">
      <c r="A9" s="101" t="s">
        <v>89</v>
      </c>
      <c r="B9" s="7" t="s">
        <v>168</v>
      </c>
      <c r="C9" s="253"/>
      <c r="D9" s="95"/>
      <c r="E9"/>
    </row>
    <row r="10" spans="1:5" ht="15.6">
      <c r="A10" s="101" t="s">
        <v>90</v>
      </c>
      <c r="B10" s="7" t="s">
        <v>162</v>
      </c>
      <c r="C10" s="253"/>
      <c r="D10" s="95"/>
      <c r="E10"/>
    </row>
    <row r="11" spans="1:5" ht="28.2">
      <c r="A11" s="101" t="s">
        <v>91</v>
      </c>
      <c r="B11" s="6" t="s">
        <v>163</v>
      </c>
      <c r="C11" s="253"/>
      <c r="D11" s="95"/>
      <c r="E11"/>
    </row>
    <row r="12" spans="1:5" ht="15.6">
      <c r="A12" s="101" t="s">
        <v>92</v>
      </c>
      <c r="B12" s="7" t="s">
        <v>120</v>
      </c>
      <c r="C12" s="253"/>
      <c r="D12" s="95"/>
      <c r="E12"/>
    </row>
    <row r="13" spans="1:5" ht="15.6">
      <c r="A13" s="101" t="s">
        <v>93</v>
      </c>
      <c r="B13" s="7" t="s">
        <v>164</v>
      </c>
      <c r="C13" s="253"/>
      <c r="D13" s="106"/>
      <c r="E13"/>
    </row>
    <row r="14" spans="1:5" ht="15.6">
      <c r="A14" s="101" t="s">
        <v>94</v>
      </c>
      <c r="B14" s="7" t="s">
        <v>165</v>
      </c>
      <c r="C14" s="253"/>
      <c r="D14" s="95"/>
      <c r="E14"/>
    </row>
    <row r="15" spans="1:5" ht="15.6">
      <c r="A15" s="101" t="s">
        <v>95</v>
      </c>
      <c r="B15" s="7" t="s">
        <v>166</v>
      </c>
      <c r="C15" s="253"/>
      <c r="D15" s="95"/>
      <c r="E15"/>
    </row>
    <row r="16" spans="1:5" ht="15.6">
      <c r="A16" s="101" t="s">
        <v>239</v>
      </c>
      <c r="B16" s="7" t="s">
        <v>167</v>
      </c>
      <c r="C16" s="253"/>
      <c r="D16" s="95"/>
      <c r="E16"/>
    </row>
  </sheetData>
  <mergeCells count="3">
    <mergeCell ref="D1:D2"/>
    <mergeCell ref="A1:C1"/>
    <mergeCell ref="C4:C1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0FF6E-75BF-47F9-80F5-9E517AEE2B50}">
  <sheetPr codeName="Sheet9"/>
  <dimension ref="A1:E15"/>
  <sheetViews>
    <sheetView workbookViewId="0">
      <pane xSplit="3" ySplit="3" topLeftCell="D4" activePane="bottomRight" state="frozen"/>
      <selection pane="topRight" activeCell="D1" sqref="D1"/>
      <selection pane="bottomLeft" activeCell="A4" sqref="A4"/>
      <selection pane="bottomRight" activeCell="B28" sqref="B28"/>
    </sheetView>
  </sheetViews>
  <sheetFormatPr defaultRowHeight="14.4"/>
  <cols>
    <col min="2" max="2" width="66.6640625" bestFit="1" customWidth="1"/>
    <col min="3" max="3" width="11.5546875" style="16" bestFit="1" customWidth="1"/>
    <col min="4" max="4" width="86.5546875" bestFit="1" customWidth="1"/>
  </cols>
  <sheetData>
    <row r="1" spans="1:5">
      <c r="A1" s="242" t="s">
        <v>248</v>
      </c>
      <c r="B1" s="242"/>
      <c r="C1" s="242"/>
      <c r="D1" s="236" t="s">
        <v>2</v>
      </c>
    </row>
    <row r="2" spans="1:5" ht="27.6">
      <c r="A2" s="47" t="s">
        <v>4</v>
      </c>
      <c r="B2" s="1" t="s">
        <v>5</v>
      </c>
      <c r="C2" s="75" t="s">
        <v>119</v>
      </c>
      <c r="D2" s="236"/>
      <c r="E2" s="162"/>
    </row>
    <row r="3" spans="1:5">
      <c r="A3" s="50" t="s">
        <v>1</v>
      </c>
      <c r="B3" s="46" t="s">
        <v>1</v>
      </c>
      <c r="C3" s="51" t="s">
        <v>1</v>
      </c>
      <c r="D3" s="49" t="s">
        <v>3</v>
      </c>
      <c r="E3" s="162"/>
    </row>
    <row r="4" spans="1:5" ht="15.6">
      <c r="A4" s="7" t="s">
        <v>240</v>
      </c>
      <c r="B4" s="6" t="s">
        <v>241</v>
      </c>
      <c r="C4" s="243">
        <v>6</v>
      </c>
      <c r="D4" s="102" t="s">
        <v>45</v>
      </c>
      <c r="E4" s="162"/>
    </row>
    <row r="5" spans="1:5">
      <c r="A5" s="78" t="s">
        <v>249</v>
      </c>
      <c r="B5" s="77" t="s">
        <v>6</v>
      </c>
      <c r="C5" s="243"/>
      <c r="D5" s="77"/>
      <c r="E5" s="162"/>
    </row>
    <row r="6" spans="1:5">
      <c r="A6" s="7" t="s">
        <v>250</v>
      </c>
      <c r="B6" s="6" t="s">
        <v>242</v>
      </c>
      <c r="C6" s="243"/>
      <c r="D6" s="8"/>
      <c r="E6" s="162"/>
    </row>
    <row r="7" spans="1:5">
      <c r="A7" s="78" t="s">
        <v>251</v>
      </c>
      <c r="B7" s="77" t="s">
        <v>7</v>
      </c>
      <c r="C7" s="243"/>
      <c r="D7" s="77"/>
      <c r="E7" s="162"/>
    </row>
    <row r="8" spans="1:5" ht="15">
      <c r="A8" s="7" t="s">
        <v>252</v>
      </c>
      <c r="B8" s="126" t="s">
        <v>243</v>
      </c>
      <c r="C8" s="243"/>
      <c r="D8" s="8"/>
      <c r="E8" s="162"/>
    </row>
    <row r="9" spans="1:5" ht="15">
      <c r="A9" s="7" t="s">
        <v>253</v>
      </c>
      <c r="B9" s="126" t="s">
        <v>385</v>
      </c>
      <c r="C9" s="243"/>
      <c r="D9" s="8"/>
      <c r="E9" s="162"/>
    </row>
    <row r="10" spans="1:5" ht="15">
      <c r="A10" s="7" t="s">
        <v>254</v>
      </c>
      <c r="B10" s="126" t="s">
        <v>386</v>
      </c>
      <c r="C10" s="243"/>
      <c r="D10" s="8"/>
      <c r="E10" s="162"/>
    </row>
    <row r="11" spans="1:5" ht="15">
      <c r="A11" s="7" t="s">
        <v>255</v>
      </c>
      <c r="B11" s="136" t="s">
        <v>244</v>
      </c>
      <c r="C11" s="243"/>
      <c r="D11" s="8"/>
      <c r="E11" s="162"/>
    </row>
    <row r="12" spans="1:5" ht="30">
      <c r="A12" s="7" t="s">
        <v>256</v>
      </c>
      <c r="B12" s="126" t="s">
        <v>245</v>
      </c>
      <c r="C12" s="243"/>
      <c r="D12" s="8"/>
      <c r="E12" s="162"/>
    </row>
    <row r="13" spans="1:5" ht="15">
      <c r="A13" s="7" t="s">
        <v>257</v>
      </c>
      <c r="B13" s="126" t="s">
        <v>246</v>
      </c>
      <c r="C13" s="243"/>
      <c r="D13" s="8"/>
      <c r="E13" s="162"/>
    </row>
    <row r="14" spans="1:5" ht="15">
      <c r="A14" s="7" t="s">
        <v>258</v>
      </c>
      <c r="B14" s="126" t="s">
        <v>247</v>
      </c>
      <c r="C14" s="243"/>
      <c r="D14" s="8"/>
    </row>
    <row r="15" spans="1:5" ht="15">
      <c r="A15" s="7" t="s">
        <v>314</v>
      </c>
      <c r="B15" s="126" t="s">
        <v>312</v>
      </c>
      <c r="C15" s="243"/>
      <c r="D15" s="8"/>
    </row>
  </sheetData>
  <mergeCells count="3">
    <mergeCell ref="D1:D2"/>
    <mergeCell ref="A1:C1"/>
    <mergeCell ref="C4:C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787CD-F96F-4D7D-8E44-9D3C7E1A2AC9}">
  <sheetPr codeName="Sheet10"/>
  <dimension ref="A1:D21"/>
  <sheetViews>
    <sheetView zoomScaleNormal="100" workbookViewId="0">
      <pane xSplit="3" ySplit="1" topLeftCell="D2" activePane="bottomRight" state="frozen"/>
      <selection pane="topRight" activeCell="D1" sqref="D1"/>
      <selection pane="bottomLeft" activeCell="A4" sqref="A4"/>
      <selection pane="bottomRight" activeCell="B27" sqref="B27"/>
    </sheetView>
  </sheetViews>
  <sheetFormatPr defaultRowHeight="14.4"/>
  <cols>
    <col min="1" max="1" width="12" style="2" customWidth="1"/>
    <col min="2" max="2" width="88.5546875" style="2" customWidth="1"/>
    <col min="3" max="3" width="11.88671875" style="2" bestFit="1" customWidth="1"/>
    <col min="4" max="4" width="58.5546875" style="2" customWidth="1"/>
  </cols>
  <sheetData>
    <row r="1" spans="1:4" ht="15" customHeight="1">
      <c r="A1" s="242" t="s">
        <v>263</v>
      </c>
      <c r="B1" s="242"/>
      <c r="C1" s="242"/>
      <c r="D1" s="236" t="s">
        <v>2</v>
      </c>
    </row>
    <row r="2" spans="1:4" ht="27.6">
      <c r="A2" s="47" t="s">
        <v>4</v>
      </c>
      <c r="B2" s="1" t="s">
        <v>5</v>
      </c>
      <c r="C2" s="75" t="s">
        <v>119</v>
      </c>
      <c r="D2" s="236"/>
    </row>
    <row r="3" spans="1:4">
      <c r="A3" s="50" t="s">
        <v>1</v>
      </c>
      <c r="B3" s="46" t="s">
        <v>1</v>
      </c>
      <c r="C3" s="51" t="s">
        <v>1</v>
      </c>
      <c r="D3" s="49" t="s">
        <v>3</v>
      </c>
    </row>
    <row r="4" spans="1:4" ht="15.6">
      <c r="A4" s="7" t="s">
        <v>264</v>
      </c>
      <c r="B4" s="6" t="s">
        <v>259</v>
      </c>
      <c r="C4" s="254">
        <v>10</v>
      </c>
      <c r="D4" s="102" t="s">
        <v>45</v>
      </c>
    </row>
    <row r="5" spans="1:4">
      <c r="A5" s="78" t="s">
        <v>265</v>
      </c>
      <c r="B5" s="77" t="s">
        <v>6</v>
      </c>
      <c r="C5" s="255"/>
      <c r="D5" s="77"/>
    </row>
    <row r="6" spans="1:4">
      <c r="A6" s="7" t="s">
        <v>266</v>
      </c>
      <c r="B6" s="6" t="s">
        <v>260</v>
      </c>
      <c r="C6" s="255"/>
      <c r="D6" s="6"/>
    </row>
    <row r="7" spans="1:4">
      <c r="A7" s="78" t="s">
        <v>267</v>
      </c>
      <c r="B7" s="77" t="s">
        <v>7</v>
      </c>
      <c r="C7" s="255"/>
      <c r="D7" s="77"/>
    </row>
    <row r="8" spans="1:4" ht="15">
      <c r="A8" s="7" t="s">
        <v>268</v>
      </c>
      <c r="B8" s="136" t="s">
        <v>387</v>
      </c>
      <c r="C8" s="255"/>
      <c r="D8" s="136"/>
    </row>
    <row r="9" spans="1:4" ht="15">
      <c r="A9" s="7" t="s">
        <v>269</v>
      </c>
      <c r="B9" s="136" t="s">
        <v>261</v>
      </c>
      <c r="C9" s="255"/>
      <c r="D9" s="136"/>
    </row>
    <row r="10" spans="1:4" ht="15" customHeight="1">
      <c r="A10" s="7" t="s">
        <v>270</v>
      </c>
      <c r="B10" s="136" t="s">
        <v>388</v>
      </c>
      <c r="C10" s="255"/>
      <c r="D10" s="136"/>
    </row>
    <row r="11" spans="1:4" ht="15">
      <c r="A11" s="7" t="s">
        <v>271</v>
      </c>
      <c r="B11" s="136" t="s">
        <v>262</v>
      </c>
      <c r="C11" s="255"/>
      <c r="D11" s="136"/>
    </row>
    <row r="12" spans="1:4" ht="15">
      <c r="A12" s="7" t="s">
        <v>272</v>
      </c>
      <c r="B12" s="136" t="s">
        <v>315</v>
      </c>
      <c r="C12" s="255"/>
      <c r="D12" s="136"/>
    </row>
    <row r="13" spans="1:4" ht="15">
      <c r="A13" s="7" t="s">
        <v>273</v>
      </c>
      <c r="B13" s="126" t="s">
        <v>247</v>
      </c>
      <c r="C13" s="255"/>
      <c r="D13" s="126"/>
    </row>
    <row r="14" spans="1:4" ht="15">
      <c r="A14" s="7" t="s">
        <v>313</v>
      </c>
      <c r="B14" s="126" t="s">
        <v>312</v>
      </c>
      <c r="C14" s="256"/>
      <c r="D14" s="126"/>
    </row>
    <row r="16" spans="1:4">
      <c r="B16" s="163"/>
    </row>
    <row r="17" spans="2:2">
      <c r="B17" s="163"/>
    </row>
    <row r="18" spans="2:2">
      <c r="B18" s="163"/>
    </row>
    <row r="19" spans="2:2">
      <c r="B19" s="163"/>
    </row>
    <row r="20" spans="2:2">
      <c r="B20" s="163"/>
    </row>
    <row r="21" spans="2:2">
      <c r="B21" s="163"/>
    </row>
  </sheetData>
  <mergeCells count="3">
    <mergeCell ref="A1:C1"/>
    <mergeCell ref="D1:D2"/>
    <mergeCell ref="C4:C1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70124-F947-4969-A713-2D7E3D277709}">
  <sheetPr codeName="Sheet8"/>
  <dimension ref="A1:D20"/>
  <sheetViews>
    <sheetView zoomScaleNormal="100" workbookViewId="0">
      <pane xSplit="3" ySplit="2" topLeftCell="D3" activePane="bottomRight" state="frozen"/>
      <selection pane="topRight" activeCell="D1" sqref="D1"/>
      <selection pane="bottomLeft" activeCell="A3" sqref="A3"/>
      <selection pane="bottomRight" activeCell="B15" sqref="B15"/>
    </sheetView>
  </sheetViews>
  <sheetFormatPr defaultRowHeight="14.4"/>
  <cols>
    <col min="1" max="1" width="12" style="2" customWidth="1"/>
    <col min="2" max="2" width="88.5546875" style="2" customWidth="1"/>
    <col min="3" max="3" width="11.88671875" style="2" bestFit="1" customWidth="1"/>
    <col min="4" max="4" width="42.6640625" style="2" customWidth="1"/>
  </cols>
  <sheetData>
    <row r="1" spans="1:4">
      <c r="A1" s="242" t="s">
        <v>279</v>
      </c>
      <c r="B1" s="242"/>
      <c r="C1" s="242"/>
      <c r="D1" s="236" t="s">
        <v>2</v>
      </c>
    </row>
    <row r="2" spans="1:4" ht="27.6">
      <c r="A2" s="47" t="s">
        <v>4</v>
      </c>
      <c r="B2" s="1" t="s">
        <v>5</v>
      </c>
      <c r="C2" s="75" t="s">
        <v>119</v>
      </c>
      <c r="D2" s="236"/>
    </row>
    <row r="3" spans="1:4">
      <c r="A3" s="50" t="s">
        <v>1</v>
      </c>
      <c r="B3" s="46" t="s">
        <v>1</v>
      </c>
      <c r="C3" s="51" t="s">
        <v>1</v>
      </c>
      <c r="D3" s="49" t="s">
        <v>3</v>
      </c>
    </row>
    <row r="4" spans="1:4" ht="15.6">
      <c r="A4" s="7" t="s">
        <v>280</v>
      </c>
      <c r="B4" s="6" t="s">
        <v>276</v>
      </c>
      <c r="C4" s="254">
        <v>2</v>
      </c>
      <c r="D4" s="102" t="s">
        <v>45</v>
      </c>
    </row>
    <row r="5" spans="1:4">
      <c r="A5" s="78" t="s">
        <v>281</v>
      </c>
      <c r="B5" s="77" t="s">
        <v>6</v>
      </c>
      <c r="C5" s="255"/>
      <c r="D5" s="77"/>
    </row>
    <row r="6" spans="1:4">
      <c r="A6" s="7" t="s">
        <v>282</v>
      </c>
      <c r="B6" s="6" t="s">
        <v>260</v>
      </c>
      <c r="C6" s="255"/>
      <c r="D6" s="8"/>
    </row>
    <row r="7" spans="1:4">
      <c r="A7" s="78" t="s">
        <v>283</v>
      </c>
      <c r="B7" s="77" t="s">
        <v>7</v>
      </c>
      <c r="C7" s="255"/>
      <c r="D7" s="77"/>
    </row>
    <row r="8" spans="1:4" ht="15">
      <c r="A8" s="7" t="s">
        <v>284</v>
      </c>
      <c r="B8" s="136" t="s">
        <v>389</v>
      </c>
      <c r="C8" s="255"/>
      <c r="D8" s="8"/>
    </row>
    <row r="9" spans="1:4" ht="15">
      <c r="A9" s="7" t="s">
        <v>285</v>
      </c>
      <c r="B9" s="136" t="s">
        <v>261</v>
      </c>
      <c r="C9" s="255"/>
      <c r="D9" s="8"/>
    </row>
    <row r="10" spans="1:4" ht="15">
      <c r="A10" s="7" t="s">
        <v>286</v>
      </c>
      <c r="B10" s="136" t="s">
        <v>277</v>
      </c>
      <c r="C10" s="255"/>
      <c r="D10" s="8"/>
    </row>
    <row r="11" spans="1:4" ht="15">
      <c r="A11" s="7" t="s">
        <v>287</v>
      </c>
      <c r="B11" s="136" t="s">
        <v>278</v>
      </c>
      <c r="C11" s="255"/>
      <c r="D11" s="8"/>
    </row>
    <row r="12" spans="1:4" ht="15">
      <c r="A12" s="7" t="s">
        <v>288</v>
      </c>
      <c r="B12" s="136" t="s">
        <v>390</v>
      </c>
      <c r="C12" s="255"/>
      <c r="D12" s="8"/>
    </row>
    <row r="13" spans="1:4" ht="15">
      <c r="A13" s="7" t="s">
        <v>289</v>
      </c>
      <c r="B13" s="126" t="s">
        <v>247</v>
      </c>
      <c r="C13" s="255"/>
      <c r="D13" s="8"/>
    </row>
    <row r="14" spans="1:4" ht="15">
      <c r="A14" s="87" t="s">
        <v>311</v>
      </c>
      <c r="B14" s="126" t="s">
        <v>312</v>
      </c>
      <c r="C14" s="256"/>
      <c r="D14" s="8"/>
    </row>
    <row r="15" spans="1:4" ht="205.5" customHeight="1">
      <c r="B15" s="163"/>
    </row>
    <row r="16" spans="1:4">
      <c r="B16" s="163"/>
    </row>
    <row r="17" spans="2:2">
      <c r="B17" s="163"/>
    </row>
    <row r="18" spans="2:2">
      <c r="B18" s="163"/>
    </row>
    <row r="19" spans="2:2">
      <c r="B19" s="163"/>
    </row>
    <row r="20" spans="2:2">
      <c r="B20" s="163"/>
    </row>
  </sheetData>
  <mergeCells count="3">
    <mergeCell ref="A1:C1"/>
    <mergeCell ref="D1:D2"/>
    <mergeCell ref="C4:C14"/>
  </mergeCells>
  <phoneticPr fontId="43"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ACC29-B7B4-4F30-A152-849BDF7B8F6D}">
  <dimension ref="A1:D11"/>
  <sheetViews>
    <sheetView zoomScaleNormal="100" workbookViewId="0">
      <pane xSplit="3" ySplit="1" topLeftCell="D2" activePane="bottomRight" state="frozen"/>
      <selection pane="topRight" activeCell="D1" sqref="D1"/>
      <selection pane="bottomLeft" activeCell="A4" sqref="A4"/>
      <selection pane="bottomRight" activeCell="B28" sqref="B28"/>
    </sheetView>
  </sheetViews>
  <sheetFormatPr defaultRowHeight="14.4"/>
  <cols>
    <col min="1" max="1" width="12" style="2" customWidth="1"/>
    <col min="2" max="2" width="88.5546875" style="2" customWidth="1"/>
    <col min="3" max="3" width="11.88671875" style="2" bestFit="1" customWidth="1"/>
    <col min="4" max="4" width="73.5546875" style="2" customWidth="1"/>
  </cols>
  <sheetData>
    <row r="1" spans="1:4">
      <c r="A1" s="242" t="s">
        <v>297</v>
      </c>
      <c r="B1" s="242"/>
      <c r="C1" s="242"/>
      <c r="D1" s="236" t="s">
        <v>2</v>
      </c>
    </row>
    <row r="2" spans="1:4" ht="27.6">
      <c r="A2" s="47" t="s">
        <v>4</v>
      </c>
      <c r="B2" s="1" t="s">
        <v>5</v>
      </c>
      <c r="C2" s="75" t="s">
        <v>119</v>
      </c>
      <c r="D2" s="236"/>
    </row>
    <row r="3" spans="1:4">
      <c r="A3" s="50" t="s">
        <v>1</v>
      </c>
      <c r="B3" s="46" t="s">
        <v>1</v>
      </c>
      <c r="C3" s="51" t="s">
        <v>1</v>
      </c>
      <c r="D3" s="49" t="s">
        <v>3</v>
      </c>
    </row>
    <row r="4" spans="1:4">
      <c r="A4" s="7" t="s">
        <v>298</v>
      </c>
      <c r="B4" s="6" t="s">
        <v>291</v>
      </c>
      <c r="C4" s="254">
        <v>3</v>
      </c>
      <c r="D4" s="8"/>
    </row>
    <row r="5" spans="1:4">
      <c r="A5" s="78" t="s">
        <v>299</v>
      </c>
      <c r="B5" s="77" t="s">
        <v>6</v>
      </c>
      <c r="C5" s="255"/>
      <c r="D5" s="77"/>
    </row>
    <row r="6" spans="1:4">
      <c r="A6" s="7" t="s">
        <v>300</v>
      </c>
      <c r="B6" s="6" t="s">
        <v>292</v>
      </c>
      <c r="C6" s="255"/>
      <c r="D6" s="8"/>
    </row>
    <row r="7" spans="1:4">
      <c r="A7" s="78" t="s">
        <v>301</v>
      </c>
      <c r="B7" s="77" t="s">
        <v>7</v>
      </c>
      <c r="C7" s="255"/>
      <c r="D7" s="77"/>
    </row>
    <row r="8" spans="1:4">
      <c r="A8" s="7" t="s">
        <v>302</v>
      </c>
      <c r="B8" s="7" t="s">
        <v>293</v>
      </c>
      <c r="C8" s="255"/>
      <c r="D8" s="8"/>
    </row>
    <row r="9" spans="1:4">
      <c r="A9" s="7" t="s">
        <v>303</v>
      </c>
      <c r="B9" s="6" t="s">
        <v>294</v>
      </c>
      <c r="C9" s="255"/>
      <c r="D9" s="8"/>
    </row>
    <row r="10" spans="1:4">
      <c r="A10" s="7" t="s">
        <v>304</v>
      </c>
      <c r="B10" s="6" t="s">
        <v>295</v>
      </c>
      <c r="C10" s="255"/>
      <c r="D10" s="8"/>
    </row>
    <row r="11" spans="1:4">
      <c r="A11" s="7" t="s">
        <v>305</v>
      </c>
      <c r="B11" s="6" t="s">
        <v>296</v>
      </c>
      <c r="C11" s="256"/>
      <c r="D11" s="8"/>
    </row>
  </sheetData>
  <mergeCells count="3">
    <mergeCell ref="A1:C1"/>
    <mergeCell ref="D1:D2"/>
    <mergeCell ref="C4:C1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6"/>
  <dimension ref="A1:O13"/>
  <sheetViews>
    <sheetView workbookViewId="0">
      <selection activeCell="H20" sqref="H20"/>
    </sheetView>
  </sheetViews>
  <sheetFormatPr defaultRowHeight="14.4"/>
  <cols>
    <col min="2" max="2" width="25.44140625"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10"/>
      <c r="B1" s="11"/>
      <c r="C1" s="12"/>
      <c r="D1" s="13"/>
      <c r="E1" s="13"/>
      <c r="F1" s="13"/>
      <c r="G1" s="13"/>
      <c r="H1" s="13"/>
      <c r="I1" s="13"/>
      <c r="J1" s="13"/>
      <c r="K1" s="13"/>
      <c r="L1" s="10"/>
      <c r="M1" s="13"/>
      <c r="N1" s="10"/>
    </row>
    <row r="2" spans="1:15" ht="35.25" customHeight="1">
      <c r="A2" s="258" t="s">
        <v>33</v>
      </c>
      <c r="B2" s="259"/>
      <c r="C2" s="259"/>
      <c r="D2" s="259"/>
      <c r="E2" s="259"/>
      <c r="F2" s="259"/>
      <c r="G2" s="260"/>
      <c r="H2" s="28"/>
      <c r="I2" s="28"/>
      <c r="J2" s="28"/>
      <c r="K2" s="28"/>
      <c r="L2" s="29"/>
      <c r="M2" s="28"/>
      <c r="N2" s="29"/>
      <c r="O2" s="30"/>
    </row>
    <row r="3" spans="1:15" ht="37.5" customHeight="1">
      <c r="A3" s="261" t="s">
        <v>37</v>
      </c>
      <c r="B3" s="261"/>
      <c r="C3" s="261"/>
      <c r="D3" s="261"/>
      <c r="E3" s="261"/>
      <c r="F3" s="261"/>
      <c r="G3" s="261"/>
      <c r="H3" s="28"/>
      <c r="I3" s="28"/>
      <c r="J3" s="28"/>
      <c r="K3" s="28"/>
      <c r="L3" s="29"/>
      <c r="M3" s="28"/>
      <c r="N3" s="29"/>
      <c r="O3" s="30"/>
    </row>
    <row r="4" spans="1:15" ht="16.5" customHeight="1">
      <c r="A4" s="257" t="s">
        <v>8</v>
      </c>
      <c r="B4" s="257"/>
      <c r="C4" s="257"/>
      <c r="D4" s="257"/>
      <c r="E4" s="257"/>
      <c r="F4" s="257"/>
      <c r="G4" s="257"/>
      <c r="H4" s="257"/>
      <c r="I4" s="257"/>
      <c r="J4" s="257"/>
      <c r="K4" s="257"/>
      <c r="L4" s="257"/>
      <c r="M4" s="257"/>
      <c r="N4" s="257"/>
      <c r="O4" s="257"/>
    </row>
    <row r="5" spans="1:15" ht="40.799999999999997">
      <c r="A5" s="31" t="s">
        <v>9</v>
      </c>
      <c r="B5" s="31" t="s">
        <v>10</v>
      </c>
      <c r="C5" s="31" t="s">
        <v>114</v>
      </c>
      <c r="D5" s="32" t="s">
        <v>12</v>
      </c>
      <c r="E5" s="32" t="s">
        <v>24</v>
      </c>
      <c r="F5" s="31" t="s">
        <v>28</v>
      </c>
      <c r="G5" s="31" t="s">
        <v>22</v>
      </c>
      <c r="H5" s="31" t="s">
        <v>23</v>
      </c>
      <c r="I5" s="33" t="s">
        <v>25</v>
      </c>
      <c r="J5" s="31" t="s">
        <v>13</v>
      </c>
      <c r="K5" s="31" t="s">
        <v>26</v>
      </c>
      <c r="L5" s="31" t="s">
        <v>27</v>
      </c>
      <c r="M5" s="34" t="s">
        <v>34</v>
      </c>
      <c r="N5" s="35" t="s">
        <v>35</v>
      </c>
      <c r="O5" s="34" t="s">
        <v>14</v>
      </c>
    </row>
    <row r="6" spans="1:15">
      <c r="A6" s="36">
        <v>1</v>
      </c>
      <c r="B6" s="36">
        <v>2</v>
      </c>
      <c r="C6" s="36">
        <v>3</v>
      </c>
      <c r="D6" s="36">
        <v>4</v>
      </c>
      <c r="E6" s="36">
        <v>5</v>
      </c>
      <c r="F6" s="36">
        <v>6</v>
      </c>
      <c r="G6" s="36">
        <v>7</v>
      </c>
      <c r="H6" s="36">
        <v>8</v>
      </c>
      <c r="I6" s="36">
        <v>9</v>
      </c>
      <c r="J6" s="36">
        <v>10</v>
      </c>
      <c r="K6" s="36">
        <v>11</v>
      </c>
      <c r="L6" s="36">
        <v>12</v>
      </c>
      <c r="M6" s="36">
        <v>13</v>
      </c>
      <c r="N6" s="36">
        <v>14</v>
      </c>
      <c r="O6" s="36">
        <v>15</v>
      </c>
    </row>
    <row r="7" spans="1:15">
      <c r="A7" s="37" t="s">
        <v>38</v>
      </c>
      <c r="B7" s="38" t="s">
        <v>122</v>
      </c>
      <c r="C7" s="43">
        <v>31</v>
      </c>
      <c r="D7" s="39"/>
      <c r="E7" s="39"/>
      <c r="F7" s="39"/>
      <c r="G7" s="39"/>
      <c r="H7" s="39"/>
      <c r="I7" s="39"/>
      <c r="J7" s="39"/>
      <c r="K7" s="37"/>
      <c r="L7" s="40"/>
      <c r="M7" s="41">
        <f>C7*(F7*(G7+(H7*I7)))</f>
        <v>0</v>
      </c>
      <c r="N7" s="53">
        <f>M7</f>
        <v>0</v>
      </c>
      <c r="O7" s="42"/>
    </row>
    <row r="8" spans="1:15">
      <c r="A8" s="266" t="s">
        <v>1</v>
      </c>
      <c r="B8" s="267"/>
      <c r="C8" s="267"/>
      <c r="D8" s="267"/>
      <c r="E8" s="267"/>
      <c r="F8" s="267"/>
      <c r="G8" s="267"/>
      <c r="H8" s="267"/>
      <c r="I8" s="267"/>
      <c r="J8" s="267"/>
      <c r="K8" s="267"/>
      <c r="L8" s="267"/>
      <c r="M8" s="267"/>
      <c r="N8" s="267"/>
      <c r="O8" s="268"/>
    </row>
    <row r="9" spans="1:15" ht="15.6">
      <c r="A9" s="263" t="s">
        <v>8</v>
      </c>
      <c r="B9" s="263"/>
      <c r="C9" s="263"/>
      <c r="D9" s="263"/>
      <c r="E9" s="263"/>
      <c r="F9" s="263"/>
      <c r="G9" s="263"/>
      <c r="H9" s="263"/>
      <c r="I9" s="263"/>
      <c r="J9" s="263"/>
      <c r="K9" s="263"/>
      <c r="L9" s="263"/>
      <c r="M9" s="263"/>
      <c r="N9" s="263"/>
      <c r="O9" s="263"/>
    </row>
    <row r="10" spans="1:15" ht="40.799999999999997">
      <c r="A10" s="21" t="s">
        <v>9</v>
      </c>
      <c r="B10" s="21" t="s">
        <v>10</v>
      </c>
      <c r="C10" s="21" t="s">
        <v>11</v>
      </c>
      <c r="D10" s="25" t="s">
        <v>12</v>
      </c>
      <c r="E10" s="25" t="s">
        <v>24</v>
      </c>
      <c r="F10" s="21" t="s">
        <v>28</v>
      </c>
      <c r="G10" s="21" t="s">
        <v>22</v>
      </c>
      <c r="H10" s="21" t="s">
        <v>23</v>
      </c>
      <c r="I10" s="26" t="s">
        <v>25</v>
      </c>
      <c r="J10" s="21" t="s">
        <v>13</v>
      </c>
      <c r="K10" s="21" t="s">
        <v>26</v>
      </c>
      <c r="L10" s="21" t="s">
        <v>27</v>
      </c>
      <c r="M10" s="18" t="s">
        <v>34</v>
      </c>
      <c r="N10" s="19" t="s">
        <v>35</v>
      </c>
      <c r="O10" s="23" t="s">
        <v>14</v>
      </c>
    </row>
    <row r="11" spans="1:15">
      <c r="A11" s="20">
        <v>1</v>
      </c>
      <c r="B11" s="20">
        <v>2</v>
      </c>
      <c r="C11" s="20">
        <v>3</v>
      </c>
      <c r="D11" s="20">
        <v>4</v>
      </c>
      <c r="E11" s="20">
        <v>5</v>
      </c>
      <c r="F11" s="20">
        <v>6</v>
      </c>
      <c r="G11" s="20">
        <v>7</v>
      </c>
      <c r="H11" s="20">
        <v>8</v>
      </c>
      <c r="I11" s="20">
        <v>9</v>
      </c>
      <c r="J11" s="20">
        <v>10</v>
      </c>
      <c r="K11" s="20">
        <v>11</v>
      </c>
      <c r="L11" s="20">
        <v>12</v>
      </c>
      <c r="M11" s="20">
        <v>13</v>
      </c>
      <c r="N11" s="20">
        <v>14</v>
      </c>
      <c r="O11" s="20">
        <v>15</v>
      </c>
    </row>
    <row r="12" spans="1:15">
      <c r="A12" s="262" t="s">
        <v>0</v>
      </c>
      <c r="B12" s="264" t="s">
        <v>29</v>
      </c>
      <c r="C12" s="22">
        <v>5</v>
      </c>
      <c r="D12" s="23">
        <v>3</v>
      </c>
      <c r="E12" s="27" t="s">
        <v>30</v>
      </c>
      <c r="F12" s="23">
        <v>2</v>
      </c>
      <c r="G12" s="27">
        <v>500</v>
      </c>
      <c r="H12" s="27">
        <v>3</v>
      </c>
      <c r="I12" s="27">
        <v>35</v>
      </c>
      <c r="J12" s="27">
        <v>35</v>
      </c>
      <c r="K12" s="27" t="s">
        <v>31</v>
      </c>
      <c r="L12" s="27" t="s">
        <v>31</v>
      </c>
      <c r="M12" s="23">
        <f>C12*(F12*(G12+(H12*I12)))</f>
        <v>6050</v>
      </c>
      <c r="N12" s="265">
        <f>M12+M13</f>
        <v>6312.5</v>
      </c>
      <c r="O12" s="24"/>
    </row>
    <row r="13" spans="1:15">
      <c r="A13" s="262"/>
      <c r="B13" s="264"/>
      <c r="C13" s="22">
        <v>5</v>
      </c>
      <c r="D13" s="23">
        <v>3</v>
      </c>
      <c r="E13" s="27" t="s">
        <v>32</v>
      </c>
      <c r="F13" s="23">
        <v>1</v>
      </c>
      <c r="G13" s="27">
        <v>0</v>
      </c>
      <c r="H13" s="27">
        <v>1.5</v>
      </c>
      <c r="I13" s="27">
        <v>35</v>
      </c>
      <c r="J13" s="27">
        <v>35</v>
      </c>
      <c r="K13" s="27" t="s">
        <v>31</v>
      </c>
      <c r="L13" s="27" t="s">
        <v>31</v>
      </c>
      <c r="M13" s="23">
        <f>C13*(F13*(G13+(H13*I13)))</f>
        <v>262.5</v>
      </c>
      <c r="N13" s="265"/>
      <c r="O13" s="24"/>
    </row>
  </sheetData>
  <mergeCells count="8">
    <mergeCell ref="A4:O4"/>
    <mergeCell ref="A2:G2"/>
    <mergeCell ref="A3:G3"/>
    <mergeCell ref="A12:A13"/>
    <mergeCell ref="A9:O9"/>
    <mergeCell ref="B12:B13"/>
    <mergeCell ref="N12:N13"/>
    <mergeCell ref="A8:O8"/>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7"/>
  <dimension ref="A1:J23"/>
  <sheetViews>
    <sheetView tabSelected="1" workbookViewId="0">
      <pane xSplit="1" ySplit="3" topLeftCell="B4" activePane="bottomRight" state="frozen"/>
      <selection pane="topRight" activeCell="B1" sqref="B1"/>
      <selection pane="bottomLeft" activeCell="A4" sqref="A4"/>
      <selection pane="bottomRight" activeCell="D28" sqref="D28"/>
    </sheetView>
  </sheetViews>
  <sheetFormatPr defaultRowHeight="14.4"/>
  <cols>
    <col min="1" max="2" width="13.6640625" style="90" customWidth="1"/>
    <col min="3" max="3" width="46.5546875" bestFit="1" customWidth="1"/>
    <col min="4" max="4" width="9.109375" style="54"/>
    <col min="5" max="5" width="22.44140625" customWidth="1"/>
    <col min="6" max="6" width="18.33203125" customWidth="1"/>
    <col min="7" max="8" width="23.5546875" customWidth="1"/>
    <col min="9" max="9" width="47.5546875" style="55" customWidth="1"/>
    <col min="10" max="10" width="46.5546875" customWidth="1"/>
  </cols>
  <sheetData>
    <row r="1" spans="1:10" ht="15.6">
      <c r="A1" s="269" t="s">
        <v>15</v>
      </c>
      <c r="B1" s="269"/>
      <c r="C1" s="269"/>
      <c r="D1" s="269"/>
      <c r="E1" s="269"/>
      <c r="F1" s="269"/>
      <c r="G1" s="269"/>
      <c r="H1" s="269"/>
      <c r="I1" s="269"/>
    </row>
    <row r="2" spans="1:10" ht="15.6">
      <c r="A2" s="270" t="s">
        <v>16</v>
      </c>
      <c r="B2" s="270"/>
      <c r="C2" s="270"/>
      <c r="D2" s="270"/>
      <c r="E2" s="270"/>
      <c r="F2" s="270"/>
      <c r="G2" s="270"/>
      <c r="H2" s="270"/>
      <c r="I2" s="270"/>
    </row>
    <row r="3" spans="1:10" ht="30.6">
      <c r="A3" s="113" t="s">
        <v>40</v>
      </c>
      <c r="B3" s="113" t="s">
        <v>96</v>
      </c>
      <c r="C3" s="114" t="s">
        <v>10</v>
      </c>
      <c r="D3" s="113" t="s">
        <v>114</v>
      </c>
      <c r="E3" s="114" t="s">
        <v>17</v>
      </c>
      <c r="F3" s="114" t="s">
        <v>18</v>
      </c>
      <c r="G3" s="113" t="s">
        <v>19</v>
      </c>
      <c r="H3" s="44" t="s">
        <v>36</v>
      </c>
      <c r="I3" s="113" t="s">
        <v>20</v>
      </c>
      <c r="J3" s="113" t="s">
        <v>21</v>
      </c>
    </row>
    <row r="4" spans="1:10" ht="15" customHeight="1">
      <c r="A4" s="272" t="s">
        <v>69</v>
      </c>
      <c r="B4" s="116" t="s">
        <v>84</v>
      </c>
      <c r="C4" s="109" t="s">
        <v>122</v>
      </c>
      <c r="D4" s="15">
        <v>31</v>
      </c>
      <c r="E4" s="109"/>
      <c r="F4" s="112">
        <f>E4*D4</f>
        <v>0</v>
      </c>
      <c r="G4" s="110"/>
      <c r="H4" s="115">
        <f>'Iekārtu tehniskā apkalpošana'!N7</f>
        <v>0</v>
      </c>
      <c r="I4" s="271">
        <f>F4+H4+SUM(F6:F7)</f>
        <v>0</v>
      </c>
      <c r="J4" s="8"/>
    </row>
    <row r="5" spans="1:10" ht="30" customHeight="1">
      <c r="A5" s="272"/>
      <c r="B5" s="91" t="s">
        <v>80</v>
      </c>
      <c r="C5" s="275" t="s">
        <v>214</v>
      </c>
      <c r="D5" s="275"/>
      <c r="E5" s="275"/>
      <c r="F5" s="275"/>
      <c r="G5" s="275"/>
      <c r="H5" s="281" t="s">
        <v>39</v>
      </c>
      <c r="I5" s="271"/>
      <c r="J5" s="8"/>
    </row>
    <row r="6" spans="1:10" ht="30" customHeight="1">
      <c r="A6" s="272"/>
      <c r="B6" s="38" t="s">
        <v>81</v>
      </c>
      <c r="C6" s="14" t="s">
        <v>207</v>
      </c>
      <c r="D6" s="15">
        <v>50</v>
      </c>
      <c r="E6" s="155"/>
      <c r="F6" s="112">
        <f t="shared" ref="F6" si="0">E6*D6</f>
        <v>0</v>
      </c>
      <c r="G6" s="111"/>
      <c r="H6" s="281"/>
      <c r="I6" s="271"/>
      <c r="J6" s="8"/>
    </row>
    <row r="7" spans="1:10">
      <c r="A7" s="272"/>
      <c r="B7" s="38" t="s">
        <v>82</v>
      </c>
      <c r="C7" s="14" t="s">
        <v>208</v>
      </c>
      <c r="D7" s="15">
        <v>1</v>
      </c>
      <c r="E7" s="155"/>
      <c r="F7" s="112">
        <f>E7*D7</f>
        <v>0</v>
      </c>
      <c r="G7" s="111"/>
      <c r="H7" s="281"/>
      <c r="I7" s="271"/>
      <c r="J7" s="8"/>
    </row>
    <row r="8" spans="1:10" ht="40.799999999999997">
      <c r="A8" s="272"/>
      <c r="B8" s="38" t="s">
        <v>83</v>
      </c>
      <c r="C8" s="14" t="s">
        <v>228</v>
      </c>
      <c r="D8" s="15">
        <v>1</v>
      </c>
      <c r="E8" s="8"/>
      <c r="F8" s="112">
        <f>E8*D8</f>
        <v>0</v>
      </c>
      <c r="G8" s="8"/>
      <c r="H8" s="281"/>
      <c r="I8" s="271"/>
      <c r="J8" s="8"/>
    </row>
    <row r="9" spans="1:10">
      <c r="A9" s="277" t="s">
        <v>394</v>
      </c>
      <c r="B9" s="116" t="s">
        <v>215</v>
      </c>
      <c r="C9" s="141" t="s">
        <v>238</v>
      </c>
      <c r="D9" s="213">
        <v>1</v>
      </c>
      <c r="E9" s="145"/>
      <c r="F9" s="107">
        <f>E9*D9</f>
        <v>0</v>
      </c>
      <c r="G9" s="142"/>
      <c r="H9" s="276" t="s">
        <v>39</v>
      </c>
      <c r="I9" s="271">
        <f>F9+SUM(F11:F14)</f>
        <v>0</v>
      </c>
      <c r="J9" s="8"/>
    </row>
    <row r="10" spans="1:10" ht="24" customHeight="1">
      <c r="A10" s="277"/>
      <c r="B10" s="91" t="s">
        <v>226</v>
      </c>
      <c r="C10" s="275" t="s">
        <v>214</v>
      </c>
      <c r="D10" s="275"/>
      <c r="E10" s="275"/>
      <c r="F10" s="275"/>
      <c r="G10" s="275"/>
      <c r="H10" s="276"/>
      <c r="I10" s="271"/>
      <c r="J10" s="8"/>
    </row>
    <row r="11" spans="1:10" ht="24" customHeight="1">
      <c r="A11" s="277"/>
      <c r="B11" s="38" t="s">
        <v>97</v>
      </c>
      <c r="C11" s="14" t="s">
        <v>197</v>
      </c>
      <c r="D11" s="15">
        <v>1</v>
      </c>
      <c r="E11" s="146"/>
      <c r="F11" s="143">
        <f>E11*D11</f>
        <v>0</v>
      </c>
      <c r="G11" s="15"/>
      <c r="H11" s="276"/>
      <c r="I11" s="271"/>
      <c r="J11" s="8"/>
    </row>
    <row r="12" spans="1:10" ht="15" customHeight="1">
      <c r="A12" s="277"/>
      <c r="B12" s="38" t="s">
        <v>395</v>
      </c>
      <c r="C12" s="14" t="s">
        <v>198</v>
      </c>
      <c r="D12" s="15">
        <v>1</v>
      </c>
      <c r="E12" s="146"/>
      <c r="F12" s="143">
        <f t="shared" ref="F12:F15" si="1">E12*D12</f>
        <v>0</v>
      </c>
      <c r="G12" s="15"/>
      <c r="H12" s="276"/>
      <c r="I12" s="271"/>
      <c r="J12" s="8"/>
    </row>
    <row r="13" spans="1:10" ht="15" customHeight="1">
      <c r="A13" s="277"/>
      <c r="B13" s="38" t="s">
        <v>396</v>
      </c>
      <c r="C13" s="14" t="s">
        <v>199</v>
      </c>
      <c r="D13" s="15">
        <v>1</v>
      </c>
      <c r="E13" s="146"/>
      <c r="F13" s="143">
        <f t="shared" si="1"/>
        <v>0</v>
      </c>
      <c r="G13" s="15"/>
      <c r="H13" s="276"/>
      <c r="I13" s="271"/>
      <c r="J13" s="8"/>
    </row>
    <row r="14" spans="1:10" ht="15" customHeight="1">
      <c r="A14" s="277"/>
      <c r="B14" s="38" t="s">
        <v>104</v>
      </c>
      <c r="C14" s="14" t="s">
        <v>391</v>
      </c>
      <c r="D14" s="15">
        <v>1</v>
      </c>
      <c r="E14" s="146"/>
      <c r="F14" s="143">
        <f t="shared" si="1"/>
        <v>0</v>
      </c>
      <c r="G14" s="15"/>
      <c r="H14" s="276"/>
      <c r="I14" s="271"/>
      <c r="J14" s="8"/>
    </row>
    <row r="15" spans="1:10" ht="30.6">
      <c r="A15" s="277"/>
      <c r="B15" s="38" t="s">
        <v>397</v>
      </c>
      <c r="C15" s="14" t="s">
        <v>139</v>
      </c>
      <c r="D15" s="15">
        <v>1</v>
      </c>
      <c r="E15" s="15"/>
      <c r="F15" s="143">
        <f t="shared" si="1"/>
        <v>0</v>
      </c>
      <c r="G15" s="15"/>
      <c r="H15" s="276"/>
      <c r="I15" s="271"/>
      <c r="J15" s="8"/>
    </row>
    <row r="16" spans="1:10" ht="15" customHeight="1">
      <c r="A16" s="273" t="s">
        <v>398</v>
      </c>
      <c r="B16" s="119" t="s">
        <v>229</v>
      </c>
      <c r="C16" s="120" t="s">
        <v>121</v>
      </c>
      <c r="D16" s="118">
        <v>1</v>
      </c>
      <c r="E16" s="161"/>
      <c r="F16" s="108">
        <f>E16*D16</f>
        <v>0</v>
      </c>
      <c r="G16" s="121"/>
      <c r="H16" s="282" t="s">
        <v>39</v>
      </c>
      <c r="I16" s="278">
        <f>F16</f>
        <v>0</v>
      </c>
      <c r="J16" s="73"/>
    </row>
    <row r="17" spans="1:10" ht="30.75" customHeight="1">
      <c r="A17" s="272"/>
      <c r="B17" s="91" t="s">
        <v>110</v>
      </c>
      <c r="C17" s="275" t="s">
        <v>214</v>
      </c>
      <c r="D17" s="275"/>
      <c r="E17" s="275"/>
      <c r="F17" s="275"/>
      <c r="G17" s="275"/>
      <c r="H17" s="283"/>
      <c r="I17" s="279"/>
      <c r="J17" s="8"/>
    </row>
    <row r="18" spans="1:10" ht="40.799999999999997">
      <c r="A18" s="274"/>
      <c r="B18" s="137" t="s">
        <v>237</v>
      </c>
      <c r="C18" s="114" t="s">
        <v>112</v>
      </c>
      <c r="D18" s="113">
        <v>1</v>
      </c>
      <c r="E18" s="138"/>
      <c r="F18" s="139">
        <f>E18*D18</f>
        <v>0</v>
      </c>
      <c r="G18" s="140"/>
      <c r="H18" s="283"/>
      <c r="I18" s="280"/>
      <c r="J18" s="135"/>
    </row>
    <row r="19" spans="1:10" ht="15" customHeight="1">
      <c r="A19" s="113" t="s">
        <v>67</v>
      </c>
      <c r="B19" s="113" t="s">
        <v>70</v>
      </c>
      <c r="C19" s="214" t="s">
        <v>421</v>
      </c>
      <c r="D19" s="15">
        <v>2</v>
      </c>
      <c r="E19" s="147"/>
      <c r="F19" s="107">
        <f t="shared" ref="F19:F23" si="2">E19*D19</f>
        <v>0</v>
      </c>
      <c r="G19" s="144"/>
      <c r="H19" s="131" t="s">
        <v>39</v>
      </c>
      <c r="I19" s="143">
        <f t="shared" ref="I19:I20" si="3">F19</f>
        <v>0</v>
      </c>
      <c r="J19" s="15"/>
    </row>
    <row r="20" spans="1:10">
      <c r="A20" s="15" t="s">
        <v>68</v>
      </c>
      <c r="B20" s="113" t="s">
        <v>107</v>
      </c>
      <c r="C20" s="141" t="s">
        <v>123</v>
      </c>
      <c r="D20" s="15">
        <v>6</v>
      </c>
      <c r="E20" s="146"/>
      <c r="F20" s="107">
        <f t="shared" si="2"/>
        <v>0</v>
      </c>
      <c r="G20" s="15"/>
      <c r="H20" s="131" t="s">
        <v>39</v>
      </c>
      <c r="I20" s="143">
        <f t="shared" si="3"/>
        <v>0</v>
      </c>
      <c r="J20" s="15"/>
    </row>
    <row r="21" spans="1:10">
      <c r="A21" s="113" t="s">
        <v>275</v>
      </c>
      <c r="B21" s="113" t="s">
        <v>108</v>
      </c>
      <c r="C21" s="214" t="s">
        <v>274</v>
      </c>
      <c r="D21" s="15">
        <v>10</v>
      </c>
      <c r="E21" s="8"/>
      <c r="F21" s="143">
        <f t="shared" si="2"/>
        <v>0</v>
      </c>
      <c r="G21" s="8"/>
      <c r="H21" s="131" t="s">
        <v>39</v>
      </c>
      <c r="I21" s="143">
        <f>F21</f>
        <v>0</v>
      </c>
      <c r="J21" s="8"/>
    </row>
    <row r="22" spans="1:10">
      <c r="A22" s="113" t="s">
        <v>307</v>
      </c>
      <c r="B22" s="113" t="s">
        <v>116</v>
      </c>
      <c r="C22" s="214" t="s">
        <v>290</v>
      </c>
      <c r="D22" s="15">
        <v>2</v>
      </c>
      <c r="E22" s="145"/>
      <c r="F22" s="143">
        <f t="shared" si="2"/>
        <v>0</v>
      </c>
      <c r="G22" s="8"/>
      <c r="H22" s="131" t="s">
        <v>39</v>
      </c>
      <c r="I22" s="143">
        <f t="shared" ref="I22" si="4">F22</f>
        <v>0</v>
      </c>
      <c r="J22" s="8"/>
    </row>
    <row r="23" spans="1:10">
      <c r="A23" s="15" t="s">
        <v>309</v>
      </c>
      <c r="B23" s="15" t="s">
        <v>117</v>
      </c>
      <c r="C23" s="141" t="s">
        <v>306</v>
      </c>
      <c r="D23" s="15">
        <v>3</v>
      </c>
      <c r="E23" s="8"/>
      <c r="F23" s="143">
        <f t="shared" si="2"/>
        <v>0</v>
      </c>
      <c r="G23" s="8"/>
      <c r="H23" s="131" t="s">
        <v>39</v>
      </c>
      <c r="I23" s="143">
        <f>F23</f>
        <v>0</v>
      </c>
      <c r="J23" s="8"/>
    </row>
  </sheetData>
  <mergeCells count="14">
    <mergeCell ref="A1:I1"/>
    <mergeCell ref="A2:I2"/>
    <mergeCell ref="I9:I15"/>
    <mergeCell ref="A4:A8"/>
    <mergeCell ref="A16:A18"/>
    <mergeCell ref="C10:G10"/>
    <mergeCell ref="H9:H15"/>
    <mergeCell ref="A9:A15"/>
    <mergeCell ref="C5:G5"/>
    <mergeCell ref="C17:G17"/>
    <mergeCell ref="I16:I18"/>
    <mergeCell ref="H5:H8"/>
    <mergeCell ref="I4:I8"/>
    <mergeCell ref="H16:H1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Saturs</vt:lpstr>
      <vt:lpstr>Obl.pras.</vt:lpstr>
      <vt:lpstr>1</vt:lpstr>
      <vt:lpstr>2</vt:lpstr>
      <vt:lpstr>3</vt:lpstr>
      <vt:lpstr>Ledussk.</vt:lpstr>
      <vt:lpstr>4</vt:lpstr>
      <vt:lpstr>5</vt:lpstr>
      <vt:lpstr>6</vt:lpstr>
      <vt:lpstr>7</vt:lpstr>
      <vt:lpstr>8</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Ginta Kaire-Mače</cp:lastModifiedBy>
  <dcterms:created xsi:type="dcterms:W3CDTF">2015-06-05T18:17:20Z</dcterms:created>
  <dcterms:modified xsi:type="dcterms:W3CDTF">2024-02-08T10:11:39Z</dcterms:modified>
</cp:coreProperties>
</file>